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0.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DBC7C311-8F5F-4947-8653-A34B8CEE1494}" xr6:coauthVersionLast="45" xr6:coauthVersionMax="45" xr10:uidLastSave="{00000000-0000-0000-0000-000000000000}"/>
  <bookViews>
    <workbookView xWindow="-120" yWindow="-120" windowWidth="29040" windowHeight="15840"/>
  </bookViews>
  <sheets>
    <sheet name="Introduction" sheetId="117" r:id="rId1"/>
    <sheet name="Water" sheetId="85" r:id="rId2"/>
    <sheet name="Sanitation" sheetId="105" r:id="rId3"/>
    <sheet name="Hygiene" sheetId="116" r:id="rId4"/>
    <sheet name="MICS01" sheetId="139" r:id="rId5"/>
    <sheet name="DHS07" sheetId="140" r:id="rId6"/>
    <sheet name="MICS10" sheetId="141" r:id="rId7"/>
    <sheet name="DHS14" sheetId="142" r:id="rId8"/>
    <sheet name="MICS18" sheetId="143" r:id="rId9"/>
    <sheet name="data_summary" sheetId="144" r:id="rId15"/>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<sst xmlns="http://schemas.openxmlformats.org/spreadsheetml/2006/main" count="34409" uniqueCount="885">
  <si>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</si>
  <si>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</si>
  <si>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</si>
  <si>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</si>
  <si>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</si>
  <si>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</si>
  <si>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</si>
  <si>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</si>
  <si>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</si>
  <si>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</si>
  <si>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</si>
  <si>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</si>
  <si>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</si>
  <si>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</si>
  <si>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</si>
  <si>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</si>
  <si>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</si>
  <si>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</si>
  <si>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</si>
  <si>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</si>
  <si>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</si>
  <si>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</si>
  <si>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</si>
  <si>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</si>
  <si>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</si>
  <si>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</si>
  <si>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</si>
  <si>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</si>
  <si>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</si>
  <si>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</si>
  <si>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</si>
  <si>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</si>
  <si>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</si>
  <si>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</si>
  <si>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</si>
  <si>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</si>
  <si>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</si>
  <si>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</si>
  <si>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</si>
  <si>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</si>
  <si>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</si>
  <si>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</si>
  <si>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</si>
  <si>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</si>
  <si>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</si>
  <si>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</si>
  <si>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</si>
  <si>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</si>
  <si>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</si>
  <si>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</si>
  <si>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</si>
  <si>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</si>
  <si>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</si>
  <si>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</si>
  <si>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</si>
  <si>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</si>
  <si>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</si>
  <si>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</si>
  <si>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</si>
  <si>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</si>
  <si>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</si>
  <si>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</si>
  <si>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</si>
  <si>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</si>
  <si>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</si>
  <si>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</si>
  <si>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</si>
  <si>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</si>
  <si>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</si>
  <si>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</si>
  <si>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</si>
  <si>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</si>
  <si>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</si>
  <si>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</si>
  <si>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</si>
  <si>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</si>
  <si>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</si>
  <si>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</si>
  <si>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</si>
  <si>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</si>
  <si>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</si>
  <si>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</si>
  <si>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</si>
  <si>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</si>
  <si>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</si>
  <si>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</si>
  <si>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</si>
  <si>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</si>
  <si>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</si>
  <si>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</si>
  <si>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</si>
  <si>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</si>
  <si>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</si>
  <si>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</si>
  <si>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</si>
  <si>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</si>
  <si>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</si>
  <si>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</si>
  <si>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</si>
  <si>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</si>
  <si>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</si>
  <si>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</si>
  <si>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</si>
  <si>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</si>
  <si>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</si>
  <si>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</si>
  <si>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</si>
  <si>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</si>
  <si>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</si>
  <si>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</si>
  <si>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</si>
  <si>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</si>
  <si>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</si>
  <si>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</si>
  <si>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</si>
  <si>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</si>
  <si>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</si>
  <si>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</si>
  <si>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</si>
  <si>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</si>
  <si>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</si>
  <si>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</si>
  <si>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</si>
  <si>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</si>
  <si>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</si>
  <si>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</si>
  <si>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</si>
  <si>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</si>
  <si>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</si>
  <si>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</si>
  <si>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</si>
  <si>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</si>
  <si>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</si>
  <si>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</si>
  <si>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</si>
  <si>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</si>
  <si>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</si>
  <si>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</si>
  <si>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</si>
  <si>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t>MICS10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</si>
  <si>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</si>
  <si>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</si>
  <si>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</si>
  <si>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</si>
  <si>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</si>
  <si>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</si>
  <si>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</si>
  <si>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</si>
  <si>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</si>
  <si>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</si>
  <si>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</si>
  <si>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</si>
  <si>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</si>
  <si>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</si>
  <si>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</si>
  <si>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</si>
  <si>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</si>
  <si>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bandundu</t>
  </si>
  <si>
    <t>bas-congo</t>
  </si>
  <si>
    <t>equateur</t>
  </si>
  <si>
    <t>kasai occidental</t>
  </si>
  <si>
    <t>kasai oriental</t>
  </si>
  <si>
    <t>katanga</t>
  </si>
  <si>
    <t>kinshasa</t>
  </si>
  <si>
    <t>maniema</t>
  </si>
  <si>
    <t>nord-kivu</t>
  </si>
  <si>
    <t>orientale</t>
  </si>
  <si>
    <t>sud-kivu</t>
  </si>
  <si>
    <t>Improved Water source on premises</t>
  </si>
  <si>
    <t>source d'eau pour boire</t>
  </si>
  <si>
    <t>eau de robinet dans le llogement</t>
  </si>
  <si>
    <t>eau de robinet dans la cour / parcelle</t>
  </si>
  <si>
    <t>borne fontaine</t>
  </si>
  <si>
    <t>puits a pompe</t>
  </si>
  <si>
    <t>puits protege</t>
  </si>
  <si>
    <t>source amenagee</t>
  </si>
  <si>
    <t>puit non protegee</t>
  </si>
  <si>
    <t>source non amenagee</t>
  </si>
  <si>
    <t>mare ruisseau ou fleuve</t>
  </si>
  <si>
    <t>eau de robinet dans la parcelle voisine</t>
  </si>
  <si>
    <t>autres</t>
  </si>
  <si>
    <t>Shared among Improved Sanitation</t>
  </si>
  <si>
    <t>type de toilette</t>
  </si>
  <si>
    <t>chasse raccordee &amp; l'egout</t>
  </si>
  <si>
    <t>latrine a evacuation</t>
  </si>
  <si>
    <t>latrines ameliorees a ventilation</t>
  </si>
  <si>
    <t>latrines tradionnelle couertes</t>
  </si>
  <si>
    <t>latrinetraditionnelles non couvertes</t>
  </si>
  <si>
    <t>trou ouvert</t>
  </si>
  <si>
    <t>pas de toilettes ou brousse ou champ</t>
  </si>
  <si>
    <t>Total</t>
  </si>
  <si>
    <t>MICS01</t>
  </si>
  <si>
    <t>Democratic Republic of the Congo</t>
  </si>
  <si>
    <t>Count</t>
  </si>
  <si>
    <t>W_text_t</t>
  </si>
  <si>
    <t/>
  </si>
  <si>
    <t>W_text_i</t>
  </si>
  <si>
    <t>S_text_s</t>
  </si>
  <si>
    <t>Ratio of Shared improved based on:</t>
  </si>
  <si>
    <t>S_text_i</t>
  </si>
  <si>
    <t>Ratio of Improved latrines based on:</t>
  </si>
  <si>
    <t>Urban/Rural</t>
  </si>
  <si>
    <t>Urban</t>
  </si>
  <si>
    <t>Rural</t>
  </si>
  <si>
    <t>Missing</t>
  </si>
  <si>
    <t>2001</t>
  </si>
  <si>
    <t>Component Matrix</t>
  </si>
  <si>
    <t>Component</t>
  </si>
  <si>
    <t>1</t>
  </si>
  <si>
    <t>Has bamboo floor</t>
  </si>
  <si>
    <t>Has wood floor</t>
  </si>
  <si>
    <t>Household has: scooter</t>
  </si>
  <si>
    <t>Household has: phone</t>
  </si>
  <si>
    <t>Has rubroof rye roof</t>
  </si>
  <si>
    <t>Has jute wall</t>
  </si>
  <si>
    <t>Has palm/bamboo roof</t>
  </si>
  <si>
    <t>Household has: dacha or residencial unit</t>
  </si>
  <si>
    <t>Household has: electricity</t>
  </si>
  <si>
    <t>Household has: air conditioning</t>
  </si>
  <si>
    <t>Household has: car</t>
  </si>
  <si>
    <t>Has mud wall</t>
  </si>
  <si>
    <t>Household has: mobile refrigerator</t>
  </si>
  <si>
    <t>Household has: sofa</t>
  </si>
  <si>
    <t>Household has: bed</t>
  </si>
  <si>
    <t>Household has: cupboard</t>
  </si>
  <si>
    <t>Household has: television</t>
  </si>
  <si>
    <t>Has bamboo with mud wall</t>
  </si>
  <si>
    <t>Household has: heating</t>
  </si>
  <si>
    <t>Has stone with mud wall</t>
  </si>
  <si>
    <t>Household has: bicycle</t>
  </si>
  <si>
    <t>Household has: chimney</t>
  </si>
  <si>
    <t>Household has: radio</t>
  </si>
  <si>
    <t>Household has: fan</t>
  </si>
  <si>
    <t>Household has: shower</t>
  </si>
  <si>
    <t>Household has: stove</t>
  </si>
  <si>
    <t>Household has: table</t>
  </si>
  <si>
    <t>Has plank wood roof</t>
  </si>
  <si>
    <t>Has plywoodwall</t>
  </si>
  <si>
    <t>Household has: caravan</t>
  </si>
  <si>
    <t>Has rustic mat roof</t>
  </si>
  <si>
    <t>Has earth/sand floor</t>
  </si>
  <si>
    <t>Persons per sleeping rooms</t>
  </si>
  <si>
    <t>Household has: bednet</t>
  </si>
  <si>
    <t>Household has: water heater</t>
  </si>
  <si>
    <t>Household has: wardrobe</t>
  </si>
  <si>
    <t>Has dung roof</t>
  </si>
  <si>
    <t>Has no roof</t>
  </si>
  <si>
    <t>Household has: garage</t>
  </si>
  <si>
    <t>Has jute roof</t>
  </si>
  <si>
    <t>Has no wall</t>
  </si>
  <si>
    <t>Has uncovered adobe wall</t>
  </si>
  <si>
    <t>Household has: solar or electrogen group</t>
  </si>
  <si>
    <t>Communalities</t>
  </si>
  <si>
    <t>Extraction</t>
  </si>
  <si>
    <t>Total Variance Explained</t>
  </si>
  <si>
    <t>Extraction Sums of Squared Loadings</t>
  </si>
  <si>
    <t>% of Variance</t>
  </si>
  <si>
    <t>Cumulative %</t>
  </si>
  <si>
    <t>Component Score Coefficient Matrix</t>
  </si>
  <si>
    <t>Component Score Covariance Matrix</t>
  </si>
  <si>
    <t>Bandundu</t>
  </si>
  <si>
    <t>Bas-Congo</t>
  </si>
  <si>
    <t>Equateur</t>
  </si>
  <si>
    <t>Kasaï Occident</t>
  </si>
  <si>
    <t>Kasaï Oriental</t>
  </si>
  <si>
    <t>Katanga</t>
  </si>
  <si>
    <t>Kinshasa</t>
  </si>
  <si>
    <t>Maniema</t>
  </si>
  <si>
    <t>Nord-Kivu</t>
  </si>
  <si>
    <t>Orientale</t>
  </si>
  <si>
    <t>Sud-Kivu</t>
  </si>
  <si>
    <t>Source of drinking water</t>
  </si>
  <si>
    <t>Piped into dwelling</t>
  </si>
  <si>
    <t>Piped to yard/plot</t>
  </si>
  <si>
    <t>Public tap/standpipe</t>
  </si>
  <si>
    <t>Tube well</t>
  </si>
  <si>
    <t>Protected well in dwelling</t>
  </si>
  <si>
    <t>Protected well in yard/plot</t>
  </si>
  <si>
    <t>Protected public well</t>
  </si>
  <si>
    <t>Open well in dwelling</t>
  </si>
  <si>
    <t>Open well in yard/plot</t>
  </si>
  <si>
    <t>Open public well</t>
  </si>
  <si>
    <t>Protected spring</t>
  </si>
  <si>
    <t>Unprotected spring</t>
  </si>
  <si>
    <t>River/stream</t>
  </si>
  <si>
    <t>Sea, lake</t>
  </si>
  <si>
    <t>Dam</t>
  </si>
  <si>
    <t>Rainwater</t>
  </si>
  <si>
    <t>Tanker truck</t>
  </si>
  <si>
    <t>Bottled water</t>
  </si>
  <si>
    <t>Flush toilet</t>
  </si>
  <si>
    <t>Traditional pit toilet (uncovered)</t>
  </si>
  <si>
    <t>Traditional pit toilet (covered)</t>
  </si>
  <si>
    <t>Ventilated improved pit latrine</t>
  </si>
  <si>
    <t>No facility, bush, field</t>
  </si>
  <si>
    <t>OTHER</t>
  </si>
  <si>
    <t>DHS07</t>
  </si>
  <si>
    <t>2007</t>
  </si>
  <si>
    <t>Has parquet/polished wood floor</t>
  </si>
  <si>
    <t>Has tin roof</t>
  </si>
  <si>
    <t>Has electricity</t>
  </si>
  <si>
    <t>Has television</t>
  </si>
  <si>
    <t>Has lamp(s)</t>
  </si>
  <si>
    <t>Has a mobile telephone</t>
  </si>
  <si>
    <t>Has grill, heater</t>
  </si>
  <si>
    <t>Has radio</t>
  </si>
  <si>
    <t>Household fuel type: wood, straw</t>
  </si>
  <si>
    <t>Has chair(s)</t>
  </si>
  <si>
    <t>Has bed(s)</t>
  </si>
  <si>
    <t>Has refrigerator</t>
  </si>
  <si>
    <t>Household fuel type: electricity</t>
  </si>
  <si>
    <t>Household fuel type: charcoal</t>
  </si>
  <si>
    <t>Has hoe(s)</t>
  </si>
  <si>
    <t>Have bednet for sleeping</t>
  </si>
  <si>
    <t>Has bicycle</t>
  </si>
  <si>
    <t>Has car/truck</t>
  </si>
  <si>
    <t>Has sewing machine</t>
  </si>
  <si>
    <t>Has motorcycle/scooter</t>
  </si>
  <si>
    <t>Has corrugated iron roof</t>
  </si>
  <si>
    <t>Has tiles roof</t>
  </si>
  <si>
    <t>Has stove, cooker</t>
  </si>
  <si>
    <t>Has telephone</t>
  </si>
  <si>
    <t>Has canoe, dugout</t>
  </si>
  <si>
    <t>Has wood roof</t>
  </si>
  <si>
    <t>Has cement floor</t>
  </si>
  <si>
    <t>Has wodden plank roof</t>
  </si>
  <si>
    <t>Bas congo</t>
  </si>
  <si>
    <t>Kasai Occidental</t>
  </si>
  <si>
    <t>Kasai Oriental</t>
  </si>
  <si>
    <t>Nord Kivu</t>
  </si>
  <si>
    <t>Province Orientale</t>
  </si>
  <si>
    <t>Sud Kivu</t>
  </si>
  <si>
    <t>Source principale d'eau potable</t>
  </si>
  <si>
    <t>Robinet dans le logement</t>
  </si>
  <si>
    <t>Robinet dans quartier, cour ou parcelle</t>
  </si>
  <si>
    <t>Robinet du voisin</t>
  </si>
  <si>
    <t>Robinet public / borne fontaine</t>
  </si>
  <si>
    <t>Puits à pompe, forage</t>
  </si>
  <si>
    <t>Puits protégé</t>
  </si>
  <si>
    <t>Puits non protégé</t>
  </si>
  <si>
    <t>Source protégée</t>
  </si>
  <si>
    <t>Source non protégée</t>
  </si>
  <si>
    <t>Eau de pluie</t>
  </si>
  <si>
    <t>Camion-citerne</t>
  </si>
  <si>
    <t>Charrette avec petite citerne / tonneau</t>
  </si>
  <si>
    <t>Eau de surface (rivière, fleuve, barrage, lac, mare, canal, canal d'irrigation)</t>
  </si>
  <si>
    <t>Eau en bouteille</t>
  </si>
  <si>
    <t>Eau en sachet</t>
  </si>
  <si>
    <t>Autre</t>
  </si>
  <si>
    <t>Improved latrines based on :</t>
  </si>
  <si>
    <t>DHS14</t>
  </si>
  <si>
    <t>Sewer among Flush</t>
  </si>
  <si>
    <t>Type de toilettes</t>
  </si>
  <si>
    <t>Chasse connectée à système d'égouts</t>
  </si>
  <si>
    <t>Chasse connectée à fosse septique</t>
  </si>
  <si>
    <t>Chasse reliée à des latrines</t>
  </si>
  <si>
    <t>Chasse reliée à autre chose</t>
  </si>
  <si>
    <t>Chasse reliée à endroit inconnu / Pas sûr / NSP où</t>
  </si>
  <si>
    <t>Latrines améliorées ventilées (LAV)</t>
  </si>
  <si>
    <t>Latrines à fosse avec dalle</t>
  </si>
  <si>
    <t>Latrines à fosse sans dalle / trou ouvert</t>
  </si>
  <si>
    <t>Toilettes à compostage</t>
  </si>
  <si>
    <t>Seaux</t>
  </si>
  <si>
    <t>Toilettes / Latrines suspendues</t>
  </si>
  <si>
    <t>Pas de toilettes ou brousse ou champ</t>
  </si>
  <si>
    <t>Manquant</t>
  </si>
  <si>
    <t>Lieu où les membres du ménage se lavent les mains la plupart du temps</t>
  </si>
  <si>
    <t>Observé</t>
  </si>
  <si>
    <t>Pas dans le logement/terrain/jardin/cour</t>
  </si>
  <si>
    <t>Pas de permission de voir</t>
  </si>
  <si>
    <t>Autre raison</t>
  </si>
  <si>
    <t>2010</t>
  </si>
  <si>
    <t>Has metal roof</t>
  </si>
  <si>
    <t>Household fuel type: wood</t>
  </si>
  <si>
    <t>Has thatch/palm leaf roof</t>
  </si>
  <si>
    <t>Household member owns: mobile telephone</t>
  </si>
  <si>
    <t>Household has: Gas lamp</t>
  </si>
  <si>
    <t>Household has: A group of electrogene</t>
  </si>
  <si>
    <t>Has cement wall</t>
  </si>
  <si>
    <t>Household member owns: watch</t>
  </si>
  <si>
    <t>Household has: refrigerator</t>
  </si>
  <si>
    <t>Household owns agricultural land</t>
  </si>
  <si>
    <t>Household has: Bed</t>
  </si>
  <si>
    <t>Household rents dwelling</t>
  </si>
  <si>
    <t>Household owns dwelling</t>
  </si>
  <si>
    <t>Household member owns: computer</t>
  </si>
  <si>
    <t>Has brick wall</t>
  </si>
  <si>
    <t>Household member owns: car/truck</t>
  </si>
  <si>
    <t>Household has: Hoe</t>
  </si>
  <si>
    <t>Household member owns: motorcycle/scooter</t>
  </si>
  <si>
    <t>Household member owns: bicycle</t>
  </si>
  <si>
    <t>Household owns chickens</t>
  </si>
  <si>
    <t>Household member owns: House in rent</t>
  </si>
  <si>
    <t>Has cement block wall</t>
  </si>
  <si>
    <t>Household owns goats</t>
  </si>
  <si>
    <t>Has ceramic tile floor</t>
  </si>
  <si>
    <t>Has sod roof</t>
  </si>
  <si>
    <t>Has dirt wall</t>
  </si>
  <si>
    <t>Has stone with lime/cement wall</t>
  </si>
  <si>
    <t>Household owns cattle milk cows or bulls</t>
  </si>
  <si>
    <t>Household has: non-mobile telephone</t>
  </si>
  <si>
    <t>Household owns sheep</t>
  </si>
  <si>
    <t>Has ceramic tile roof</t>
  </si>
  <si>
    <t>Household owns pigs</t>
  </si>
  <si>
    <t>Has cement roof</t>
  </si>
  <si>
    <t>Has carpet floor</t>
  </si>
  <si>
    <t>Has cane/palm/trunk wall</t>
  </si>
  <si>
    <t>Household fuel type: kerosene</t>
  </si>
  <si>
    <t>Has calamine/cement fibre roof</t>
  </si>
  <si>
    <t>Household fuel type: straw/shrub/grass</t>
  </si>
  <si>
    <t>Household fuel type: LPG</t>
  </si>
  <si>
    <t>Has dung floor</t>
  </si>
  <si>
    <t>Household fuel type: coal/lignite</t>
  </si>
  <si>
    <t>Household member owns: small boat with motor</t>
  </si>
  <si>
    <t>Household member owns: boat with motor</t>
  </si>
  <si>
    <t>Household fuel type: natural gas</t>
  </si>
  <si>
    <t>Has no roof, rustic mat or wood roof</t>
  </si>
  <si>
    <t>Household owns horses donkeys mules</t>
  </si>
  <si>
    <t>Has plywood wall</t>
  </si>
  <si>
    <t>Household member owns: animal drawn cart</t>
  </si>
  <si>
    <t>Kasai-Occidental</t>
  </si>
  <si>
    <t>Kasai-Oriental</t>
  </si>
  <si>
    <t>Piped from the neighbor</t>
  </si>
  <si>
    <t>Tube well or borehole</t>
  </si>
  <si>
    <t>Protected well</t>
  </si>
  <si>
    <t>Unprotected well</t>
  </si>
  <si>
    <t>River/dam/lake/ponds/stream/canal/irrigation channel</t>
  </si>
  <si>
    <t>Cart with small tank</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</si>
  <si>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</si>
  <si>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</si>
  <si>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</si>
  <si>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</si>
  <si>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</si>
  <si>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</si>
  <si>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</si>
  <si>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</si>
  <si>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</si>
  <si>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</si>
  <si>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Bucket toilet</t>
  </si>
  <si>
    <t>Hanging toilet/latrine</t>
  </si>
  <si>
    <t>Place where household members wash their hands</t>
  </si>
  <si>
    <t>Observed</t>
  </si>
  <si>
    <t>Not observed: not in dwelling</t>
  </si>
  <si>
    <t>Not observed: no permission to see</t>
  </si>
  <si>
    <t>Not observed: other reason</t>
  </si>
  <si>
    <t>2014</t>
  </si>
  <si>
    <t>floor11</t>
  </si>
  <si>
    <t>roof12</t>
  </si>
  <si>
    <t>roof31</t>
  </si>
  <si>
    <t>floor34</t>
  </si>
  <si>
    <t>Has mobile telephone</t>
  </si>
  <si>
    <t>fuel8</t>
  </si>
  <si>
    <t>Has stove/Cooker</t>
  </si>
  <si>
    <t>Has chair</t>
  </si>
  <si>
    <t>wall34</t>
  </si>
  <si>
    <t>Has lights</t>
  </si>
  <si>
    <t>Has watch</t>
  </si>
  <si>
    <t>fuel7</t>
  </si>
  <si>
    <t>Has bed</t>
  </si>
  <si>
    <t>Has bank account</t>
  </si>
  <si>
    <t>Has generator</t>
  </si>
  <si>
    <t>Has computer</t>
  </si>
  <si>
    <t>Household cooks in owm house</t>
  </si>
  <si>
    <t>fuel1</t>
  </si>
  <si>
    <t>wall21</t>
  </si>
  <si>
    <t>Household cooks in other house</t>
  </si>
  <si>
    <t>anima4</t>
  </si>
  <si>
    <t>wall33</t>
  </si>
  <si>
    <t>Rent house</t>
  </si>
  <si>
    <t>Has hoe</t>
  </si>
  <si>
    <t>anima6</t>
  </si>
  <si>
    <t>floor33</t>
  </si>
  <si>
    <t>wall35</t>
  </si>
  <si>
    <t>wall23</t>
  </si>
  <si>
    <t>Has sewing Machine</t>
  </si>
  <si>
    <t>Has oven</t>
  </si>
  <si>
    <t>anima7</t>
  </si>
  <si>
    <t>Household owns: agricultural land</t>
  </si>
  <si>
    <t>anima5</t>
  </si>
  <si>
    <t>wall31</t>
  </si>
  <si>
    <t>Household cooks outside house</t>
  </si>
  <si>
    <t>wall13</t>
  </si>
  <si>
    <t>anima8</t>
  </si>
  <si>
    <t>roof34</t>
  </si>
  <si>
    <t>wall12</t>
  </si>
  <si>
    <t>Has telephone (land-line)</t>
  </si>
  <si>
    <t>wall36</t>
  </si>
  <si>
    <t>fuel5</t>
  </si>
  <si>
    <t>anima2</t>
  </si>
  <si>
    <t>roof33</t>
  </si>
  <si>
    <t>Persons per rooms</t>
  </si>
  <si>
    <t>floor12</t>
  </si>
  <si>
    <t>roof35</t>
  </si>
  <si>
    <t>floor35</t>
  </si>
  <si>
    <t>wall32</t>
  </si>
  <si>
    <t>Has animal-drawn cart</t>
  </si>
  <si>
    <t>roof36</t>
  </si>
  <si>
    <t>floor96</t>
  </si>
  <si>
    <t>Has a canoe with a motor</t>
  </si>
  <si>
    <t>roof23</t>
  </si>
  <si>
    <t>fuel6</t>
  </si>
  <si>
    <t>floor21</t>
  </si>
  <si>
    <t>roof32</t>
  </si>
  <si>
    <t>wall11</t>
  </si>
  <si>
    <t>fuel4</t>
  </si>
  <si>
    <t>wall96</t>
  </si>
  <si>
    <t>roof22</t>
  </si>
  <si>
    <t>wall22</t>
  </si>
  <si>
    <t>fuel9</t>
  </si>
  <si>
    <t>anima3</t>
  </si>
  <si>
    <t>floor22</t>
  </si>
  <si>
    <t>wall24</t>
  </si>
  <si>
    <t>fuel95</t>
  </si>
  <si>
    <t>roof11</t>
  </si>
  <si>
    <t>wall26</t>
  </si>
  <si>
    <t>floor32</t>
  </si>
  <si>
    <t>fuel11</t>
  </si>
  <si>
    <t>roof96</t>
  </si>
  <si>
    <t>Has boat with a motor</t>
  </si>
  <si>
    <t>roof13</t>
  </si>
  <si>
    <t>roof21</t>
  </si>
  <si>
    <t>fuel10</t>
  </si>
  <si>
    <t>missing</t>
  </si>
  <si>
    <t>Bas Uele</t>
  </si>
  <si>
    <t>Haut Katanga</t>
  </si>
  <si>
    <t>Haut Lomami</t>
  </si>
  <si>
    <t>Haut Uele</t>
  </si>
  <si>
    <t>Ituri</t>
  </si>
  <si>
    <t>Kasai</t>
  </si>
  <si>
    <t>Kasai Central</t>
  </si>
  <si>
    <t>Kongo Central</t>
  </si>
  <si>
    <t>Kwango</t>
  </si>
  <si>
    <t>Kwilu</t>
  </si>
  <si>
    <t>Lomami</t>
  </si>
  <si>
    <t>Lualaba</t>
  </si>
  <si>
    <t>Maindombe</t>
  </si>
  <si>
    <t>Mongala</t>
  </si>
  <si>
    <t>Nord Ubangi</t>
  </si>
  <si>
    <t>Sankuru</t>
  </si>
  <si>
    <t>Sud Ubangi</t>
  </si>
  <si>
    <t>Tanganyika</t>
  </si>
  <si>
    <t>Tshopo</t>
  </si>
  <si>
    <t>Tshuapa</t>
  </si>
  <si>
    <t>Source principale d'eau de boisson</t>
  </si>
  <si>
    <t>ROBINET: DANS LE LOGEMENT</t>
  </si>
  <si>
    <t>ROBINET: DANS LA CONCESSION/JARDIN/ PARCELLE</t>
  </si>
  <si>
    <t>ROBINET: CHEZ LE VOISIN</t>
  </si>
  <si>
    <t>ROBINET: ROBIENT PUBLIC/BORNE FONTAINE</t>
  </si>
  <si>
    <t>PUITS A POMPE/FORAGE</t>
  </si>
  <si>
    <t>PUITS CREUSE: PROTEGE</t>
  </si>
  <si>
    <t>PUITS CREUSE: NON PROTEGE</t>
  </si>
  <si>
    <t>SOURCE: SOURCE PROTEGEE</t>
  </si>
  <si>
    <t>SOURCE: SOURCE NON PROTEGEE</t>
  </si>
  <si>
    <t>EAU DE PLUIE</t>
  </si>
  <si>
    <t>CAMION CITERNE</t>
  </si>
  <si>
    <t>BIDON, BASSIN,SEAU LIVRE A DOMICILE</t>
  </si>
  <si>
    <t>KIOSQUE A EAU</t>
  </si>
  <si>
    <t>EAU DE SURFACE (RIVIERE, BARRAGE, LAC, MARE, COURANT, CANAL, SYSTEME D’IRRIGATION)</t>
  </si>
  <si>
    <t>EAU CONDITIONNEE: EAU EN BOUTEILLE</t>
  </si>
  <si>
    <t>EAU CONDITIONNEE: EAU EN SACHET</t>
  </si>
  <si>
    <t>AUTRE</t>
  </si>
  <si>
    <t>Type de topilettes utilisé par les membres de ménage</t>
  </si>
  <si>
    <t>CHASSE D’EAU RELIEE A SYSTEME D’EGOUTS</t>
  </si>
  <si>
    <t>CHASSE D’EAU RELIEE A FOSSE SEPTIQUE</t>
  </si>
  <si>
    <t>CHASSE D’EAU: RELIEE AUX LATRINES</t>
  </si>
  <si>
    <t>CHASSE D’EAU: RELIEE A L’AIR LIBRE</t>
  </si>
  <si>
    <t>CHASSE D’EAU: RELIEE A UN LIEU INCONNU</t>
  </si>
  <si>
    <t>LATRINE A FOSSE: AMELIOREE VENTILEE</t>
  </si>
  <si>
    <t>LATRINE A FOSSE: AVEC DALLE</t>
  </si>
  <si>
    <t>LATRINE A FOSSE: SANS DALLE/ FOSSE OUVERTE</t>
  </si>
  <si>
    <t>TOILETTE A COMPOSTAGE</t>
  </si>
  <si>
    <t>SEAU</t>
  </si>
  <si>
    <t>TOILETTES SUSPENDUES/LATRINES SUSPENDUES</t>
  </si>
  <si>
    <t>PAS DE TOILETTES/ NATURE/CHAMPS</t>
  </si>
  <si>
    <t>NON REPONSE</t>
  </si>
  <si>
    <t>L'endroit où les membres du ménage se lavent habituellement les mains</t>
  </si>
  <si>
    <t>OBSERVE: LIEU FIXE OBSERVE (LAVABO/ROBINET) DANS LE LOGEMENT</t>
  </si>
  <si>
    <t>OBSERVE: DANS LE JARDIN/PARCELLE</t>
  </si>
  <si>
    <t>OBSERVE: USTENSILE MOBILE OBSERVE (SEAU/ JARRE/ BOUILLOIRE)</t>
  </si>
  <si>
    <t>PAS OBSERVE: PAS DE LIEU DE LAVAGE DES MAINS DANS LE LOGEMENT/JARDIN/PARCELLE</t>
  </si>
  <si>
    <t>PAS OBSERVE: PAS DE PERMISSION DE VOIR</t>
  </si>
  <si>
    <t>AUTRE RAISON</t>
  </si>
  <si>
    <t>TELEVISION</t>
  </si>
  <si>
    <t>CIMENT</t>
  </si>
  <si>
    <t>OUI, CONNECTE AU SYSTEME GENERAL</t>
  </si>
  <si>
    <t>TERRE / NATURE</t>
  </si>
  <si>
    <t>NON</t>
  </si>
  <si>
    <t>METAL / ALUMINIUM (TOLES)</t>
  </si>
  <si>
    <t>FER A REPASSER</t>
  </si>
  <si>
    <t>chevres0</t>
  </si>
  <si>
    <t>ELECTRICITE</t>
  </si>
  <si>
    <t>RADIO</t>
  </si>
  <si>
    <t>LECTEUR DVD</t>
  </si>
  <si>
    <t>TELEPHONE MOBILE</t>
  </si>
  <si>
    <t>CHAUME/FEUILLE DE PALMIER</t>
  </si>
  <si>
    <t>BOIS</t>
  </si>
  <si>
    <t>CUISINIERE/RECHAUD</t>
  </si>
  <si>
    <t>VENTILATEUR</t>
  </si>
  <si>
    <t>TABLE</t>
  </si>
  <si>
    <t>HORLOGE</t>
  </si>
  <si>
    <t>chevres1</t>
  </si>
  <si>
    <t>REFRIGERATEUR</t>
  </si>
  <si>
    <t>moutons0</t>
  </si>
  <si>
    <t>CUSINIERE SUR 3 PIERRES / FEU OUVERT</t>
  </si>
  <si>
    <t>MOBYLETTE / MOTO/ SCOOTER</t>
  </si>
  <si>
    <t>MONTRE</t>
  </si>
  <si>
    <t>CHARBON DE BOIS</t>
  </si>
  <si>
    <t>OUI, EN DEHORS DU SYSTEME (GENERATEUR/SYSTEME ISOLE)</t>
  </si>
  <si>
    <t>volaille0</t>
  </si>
  <si>
    <t>CUISINIERE ELECTRIQUE</t>
  </si>
  <si>
    <t>LAMPE SOLAIRE</t>
  </si>
  <si>
    <t>ORDINATEUR</t>
  </si>
  <si>
    <t>vache0</t>
  </si>
  <si>
    <t>moutons1</t>
  </si>
  <si>
    <t>CUISINIERE A COMBUSTIBLE SOLIDE</t>
  </si>
  <si>
    <t>CHAUFFE-EAU</t>
  </si>
  <si>
    <t>cochons0</t>
  </si>
  <si>
    <t>DANS UN BATIMENT SEPARE</t>
  </si>
  <si>
    <t>BAMBOU AVEC BOUE</t>
  </si>
  <si>
    <t>LIT</t>
  </si>
  <si>
    <t>CARRELAGE EN CERAMIQUE</t>
  </si>
  <si>
    <t>ADOBE NON RECOUVERT/BANCO</t>
  </si>
  <si>
    <t>volaille10</t>
  </si>
  <si>
    <t>autregrosbetail0</t>
  </si>
  <si>
    <t>VOITURE/CAMION/CAMIONNETTE</t>
  </si>
  <si>
    <t>BICYCLETTE/ VELO</t>
  </si>
  <si>
    <t>FOUR MICRO-ONDES</t>
  </si>
  <si>
    <t>MACHINE A LAVER</t>
  </si>
  <si>
    <t>cochons1</t>
  </si>
  <si>
    <t>BLOCS DE CIMENT</t>
  </si>
  <si>
    <t>LAMPE DE POCHE, TORCHE, LANTERNE RECHARGEABLE</t>
  </si>
  <si>
    <t>CLIMATISEUR</t>
  </si>
  <si>
    <t>LAMPE DE POCHE, TORCHE, LANTERNE A BATTERIE</t>
  </si>
  <si>
    <t>chevaux0</t>
  </si>
  <si>
    <t>PIERRE AVEC CHAUX / CIMENT</t>
  </si>
  <si>
    <t>volaille1</t>
  </si>
  <si>
    <t>CUISINERE A 3 PIERRES/FEU OUVERT</t>
  </si>
  <si>
    <t>vache1</t>
  </si>
  <si>
    <t>CUISINIERE MANUFACTUREE</t>
  </si>
  <si>
    <t>DANS LA MAISON PRINCIPALE/ DANS UNE PIECE NON SEPAREE</t>
  </si>
  <si>
    <t>BRIQUES</t>
  </si>
  <si>
    <t>LAMPE A PETROLE</t>
  </si>
  <si>
    <t>chevres10</t>
  </si>
  <si>
    <t>BOUE</t>
  </si>
  <si>
    <t>vache10</t>
  </si>
  <si>
    <t>LAMPE A HUILE</t>
  </si>
  <si>
    <t>autregrosbetail10</t>
  </si>
  <si>
    <t>INTERNET A LA MAISON</t>
  </si>
  <si>
    <t>cobaye0</t>
  </si>
  <si>
    <t>chevaux30</t>
  </si>
  <si>
    <t>PAS DE CHAUFFAGE DANS LA MAISON</t>
  </si>
  <si>
    <t>TUILES</t>
  </si>
  <si>
    <t>HERBES</t>
  </si>
  <si>
    <t>moutons30</t>
  </si>
  <si>
    <t>DANS LA MAISON PRINCIPALE/ DANS UNE PIECE SEPAREE</t>
  </si>
  <si>
    <t>chevres30</t>
  </si>
  <si>
    <t>One or more live-in servants</t>
  </si>
  <si>
    <t>lapins0</t>
  </si>
  <si>
    <t>PLANCHES DE BOIS/BARDEAUX</t>
  </si>
  <si>
    <t>chevaux1</t>
  </si>
  <si>
    <t>DEHORS -  A L’AIR LIBRE</t>
  </si>
  <si>
    <t>TOLE</t>
  </si>
  <si>
    <t>CANE / PALME / TRONCS</t>
  </si>
  <si>
    <t>volaille30</t>
  </si>
  <si>
    <t>RESIDUS AGRICOLES/PAILLE / ARBUSTES</t>
  </si>
  <si>
    <t>PETROLE / PARAFFINE</t>
  </si>
  <si>
    <t>vache5</t>
  </si>
  <si>
    <t>PAS D’ECLAIRAGE DANS LE MENAGE</t>
  </si>
  <si>
    <t>lapins1</t>
  </si>
  <si>
    <t>autregrosbetail5</t>
  </si>
  <si>
    <t>CALAMINE / FIBRE DE CIMENT</t>
  </si>
  <si>
    <t>cochons30</t>
  </si>
  <si>
    <t>DEHORS - SUR UNE VERANDA OU UN PORCHE COUVERT</t>
  </si>
  <si>
    <t>cobaye10</t>
  </si>
  <si>
    <t>CHARBON / LIGNITE</t>
  </si>
  <si>
    <t>TERRES AGRICOLES</t>
  </si>
  <si>
    <t>CUISINIERE A GAZ LIQUIDE (GPL)</t>
  </si>
  <si>
    <t>RESIDUS DE CULTURE/ HERBES/ PAILLES/ ARBUSTES</t>
  </si>
  <si>
    <t>BOUSE</t>
  </si>
  <si>
    <t>PIERRE AVEC BOUE</t>
  </si>
  <si>
    <t>CUISINIERE A GAZ NATUREL</t>
  </si>
  <si>
    <t>moutons10</t>
  </si>
  <si>
    <t>cobaye1</t>
  </si>
  <si>
    <t>autregrosbetail1</t>
  </si>
  <si>
    <t>BATEAU À MOTEUR</t>
  </si>
  <si>
    <t>cobaye30</t>
  </si>
  <si>
    <t>PALM/BAMBOU</t>
  </si>
  <si>
    <t>MOQUETTE / TAPIS</t>
  </si>
  <si>
    <t>CHAUFFAGE CENTRAL</t>
  </si>
  <si>
    <t>CUISINIERE A COMBUSTIBLE LIQUIDE</t>
  </si>
  <si>
    <t>CUISINIERE TRADITIONNELLE</t>
  </si>
  <si>
    <t>CHAUFFAGE TRADITIONNEL</t>
  </si>
  <si>
    <t>lapins30</t>
  </si>
  <si>
    <t>CHARBON</t>
  </si>
  <si>
    <t>PALME / BAMBOU</t>
  </si>
  <si>
    <t>cochons10</t>
  </si>
  <si>
    <t>BOIS RECYCLE</t>
  </si>
  <si>
    <t>TOIT DE BARDEAUX (SHINGLES)</t>
  </si>
  <si>
    <t>CUISINIERE A BIOGAZ</t>
  </si>
  <si>
    <t>BOUGIE</t>
  </si>
  <si>
    <t>CHARRETTE TIREE PAR UN ANIMAL</t>
  </si>
  <si>
    <t>chevaux10</t>
  </si>
  <si>
    <t>COPEAUX DE BOIS</t>
  </si>
  <si>
    <t>LAMPE A PETROLE / PARAFFINE</t>
  </si>
  <si>
    <t>CHAUFFAGE MANUFACTURE</t>
  </si>
  <si>
    <t>lapins10</t>
  </si>
  <si>
    <t>NATTE</t>
  </si>
  <si>
    <t>PLANCHES EN BOIS</t>
  </si>
  <si>
    <t>LAMPE A ESSENCE</t>
  </si>
  <si>
    <t>PAS DE REPAS PRÉPARÉ DANS MENAGE</t>
  </si>
  <si>
    <t>CHAUFFAGE SOLAIRE</t>
  </si>
  <si>
    <t>CONTRE PLAQUE</t>
  </si>
  <si>
    <t>PIROGUE OU BALEINIERE À MOTEUR</t>
  </si>
  <si>
    <t>BOUSES D’ANIMAUX</t>
  </si>
  <si>
    <t>PLANCHES DE BOIS</t>
  </si>
  <si>
    <t>ORDURES/PLASTIQUE</t>
  </si>
  <si>
    <t>LAMPE A BIOGAZ</t>
  </si>
  <si>
    <t>BIOMASS MANUFACTUREE (PELLETS) OU COPEAUX DE BOIS</t>
  </si>
  <si>
    <t>MICS18</t>
  </si>
  <si>
    <t>Congo_DR</t>
  </si>
  <si>
    <t>Milieu de résidence</t>
  </si>
  <si>
    <t>URBAIN</t>
  </si>
  <si>
    <t>National</t>
  </si>
  <si>
    <t>2018</t>
  </si>
  <si>
    <t>iso3</t>
  </si>
  <si>
    <t>COD</t>
  </si>
  <si>
    <t>year</t>
  </si>
  <si>
    <t>data_source</t>
  </si>
  <si>
    <t>COD_2001_MICS</t>
  </si>
  <si>
    <t>COD_2007_DHS</t>
  </si>
  <si>
    <t>COD_2010_MICS</t>
  </si>
  <si>
    <t>COD_2014_DHS</t>
  </si>
  <si>
    <t>COD_2018_MICS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</si>
  <si>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</si>
  <si>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</si>
  <si>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</si>
  <si>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</si>
  <si>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</si>
  <si>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</si>
  <si>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</si>
  <si>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</si>
  <si>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</si>
  <si>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</si>
  <si>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</si>
  <si>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</si>
  <si>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</si>
  <si>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</si>
  <si>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</si>
  <si>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</si>
  <si>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</si>
  <si>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</si>
  <si>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</si>
  <si>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s_lat</t>
  </si>
  <si>
    <t>s_sew</t>
  </si>
  <si>
    <t>s_sep</t>
  </si>
  <si>
    <t>h_bas</t>
  </si>
  <si>
    <t>h_lim</t>
  </si>
  <si>
    <t>h_nfac</t>
  </si>
  <si>
    <t>w_available</t>
  </si>
  <si>
    <t>w_quality</t>
  </si>
  <si>
    <t>s_sep_nemp</t>
  </si>
  <si>
    <t>s_sep_ebo</t>
  </si>
  <si>
    <t>s_sep_edl</t>
  </si>
  <si>
    <t>s_sep_ero</t>
  </si>
  <si>
    <t>s_lat_nemp</t>
  </si>
  <si>
    <t>s_lat_ebo</t>
  </si>
  <si>
    <t>s_lat_edl</t>
  </si>
  <si>
    <t>s_lat_ero</t>
  </si>
  <si>
    <t>m_place</t>
  </si>
  <si>
    <t>m_nomat</t>
  </si>
  <si>
    <t>m_reuse</t>
  </si>
  <si>
    <t>m_single</t>
  </si>
  <si>
    <t>m_participate</t>
  </si>
  <si>
    <t>wsh_bas</t>
  </si>
  <si>
    <t>ws_bas</t>
  </si>
  <si>
    <t>wh_bas</t>
  </si>
  <si>
    <t>sh_bas</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</si>
  <si>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</si>
  <si>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</si>
  <si>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</si>
  <si>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</si>
  <si>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</si>
  <si>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</si>
  <si>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</si>
  <si>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</si>
  <si>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</si>
  <si>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</si>
  <si>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</si>
  <si>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</si>
  <si>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</si>
  <si>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</si>
  <si>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</si>
  <si>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</si>
  <si>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</si>
  <si>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</si>
  <si>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</si>
  <si>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</si>
  <si>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</si>
  <si>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</si>
  <si>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</si>
  <si>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</si>
  <si>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</si>
  <si>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</si>
  <si>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</si>
  <si>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</si>
  <si>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</si>
  <si>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</si>
  <si>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</si>
  <si>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</si>
  <si>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</si>
  <si>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region_19_name</t>
  </si>
  <si>
    <t>region_20_name</t>
  </si>
  <si>
    <t>region_21_name</t>
  </si>
  <si>
    <t>region_22_name</t>
  </si>
  <si>
    <t>region_23_name</t>
  </si>
  <si>
    <t>region_24_name</t>
  </si>
  <si>
    <t>region_25_name</t>
  </si>
  <si>
    <t>region_26_name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</si>
  <si>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</si>
  <si>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</si>
  <si>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</si>
  <si>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</si>
  <si>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</si>
  <si>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</si>
  <si>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</si>
  <si>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</si>
  <si>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</si>
  <si>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</si>
  <si>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</si>
  <si>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</si>
  <si>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</si>
  <si>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</si>
  <si>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</si>
  <si>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</si>
  <si>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</si>
  <si>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</si>
  <si>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region_19</t>
  </si>
  <si>
    <t>region_20</t>
  </si>
  <si>
    <t>region_21</t>
  </si>
  <si>
    <t>region_22</t>
  </si>
  <si>
    <t>region_23</t>
  </si>
  <si>
    <t>region_24</t>
  </si>
  <si>
    <t>region_25</t>
  </si>
  <si>
    <t>region_26</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</si>
  <si>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</si>
  <si>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</si>
  <si>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</si>
  <si>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</si>
  <si>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</si>
  <si>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</si>
  <si>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</si>
  <si>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</si>
  <si>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</si>
  <si>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</si>
  <si>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</si>
  <si>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</si>
  <si>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</si>
  <si>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</si>
  <si>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</si>
  <si>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</si>
  <si>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</si>
  <si>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</si>
  <si>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</si>
  <si>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</si>
  <si>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</si>
  <si>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</si>
  <si>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</si>
  <si>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</si>
  <si>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</si>
  <si>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</si>
  <si>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</si>
  <si>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</si>
  <si>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</si>
  <si>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</si>
  <si>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</si>
  <si>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</si>
  <si>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</si>
  <si>
    <t>n_region_19</t>
  </si>
  <si>
    <t>n_region_20</t>
  </si>
  <si>
    <t>n_region_21</t>
  </si>
  <si>
    <t>n_region_22</t>
  </si>
  <si>
    <t>n_region_23</t>
  </si>
  <si>
    <t>n_region_24</t>
  </si>
  <si>
    <t>n_region_25</t>
  </si>
  <si>
    <t>n_region_26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</si>
</sst>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3"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8474074526"/>
      <name val="Arial"/>
      <family val="2"/>
    </font>
    <font>
      <sz val="18"/>
      <color theme="4" tint="-0.49998474074526"/>
      <name val="Arial"/>
      <family val="2"/>
    </font>
    <font>
      <sz val="12"/>
      <color theme="4" tint="-0.49998474074526"/>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8474074526"/>
      <name val="Arial"/>
      <family val="2"/>
    </font>
    <font>
      <sz val="11"/>
      <color theme="4" tint="-0.49998474074526"/>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847407452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8474074526"/>
      <name val="Arial"/>
      <family val="2"/>
    </font>
    <font>
      <sz val="9"/>
      <color theme="0" tint="-0.49998474074526"/>
      <name val="Arial"/>
      <family val="2"/>
    </font>
  </fonts>
  <fills count="26">
    <fill>
      <patternFill patternType="none"/>
    </fill>
    <fill>
      <patternFill patternType="gray125"/>
    </fill>
    <fill>
      <patternFill patternType="solid">
        <fgColor theme="0" tint="-0.14996795556505"/>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8474074526"/>
        <bgColor indexed="64"/>
      </patternFill>
    </fill>
    <fill>
      <patternFill patternType="solid">
        <fgColor theme="0" tint="-0.49998474074526"/>
        <bgColor indexed="64"/>
      </patternFill>
    </fill>
    <fill>
      <patternFill patternType="solid">
        <fgColor rgb="FF009999"/>
        <bgColor indexed="64"/>
      </patternFill>
    </fill>
    <fill>
      <patternFill patternType="solid">
        <fgColor theme="0" tint="-0.049989318521683"/>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
      </left>
      <right style="thin">
        <color theme="0" tint="-0.14993743705557"/>
      </right>
      <top/>
      <bottom style="thin">
        <color indexed="64"/>
      </bottom>
      <diagonal/>
    </border>
    <border>
      <left/>
      <right style="thin">
        <color theme="0" tint="-0.14996795556505"/>
      </right>
      <top/>
      <bottom style="thin">
        <color auto="true"/>
      </bottom>
      <diagonal/>
    </border>
    <border>
      <left style="thin">
        <color theme="0" tint="-0.14996795556505"/>
      </left>
      <right style="thin">
        <color theme="0" tint="-0.14996795556505"/>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6795556505"/>
      </right>
      <top style="thin">
        <color indexed="64"/>
      </top>
      <bottom style="thin">
        <color indexed="64"/>
      </bottom>
      <diagonal/>
    </border>
    <border>
      <left style="thin">
        <color theme="0" tint="-0.14996795556505"/>
      </left>
      <right style="thin">
        <color theme="0" tint="-0.14996795556505"/>
      </right>
      <top style="thin">
        <color indexed="64"/>
      </top>
      <bottom style="thin">
        <color indexed="64"/>
      </bottom>
      <diagonal/>
    </border>
    <border>
      <left style="thin">
        <color theme="0" tint="-0.14996795556505"/>
      </left>
      <right style="thin">
        <color indexed="64"/>
      </right>
      <top style="thin">
        <color indexed="64"/>
      </top>
      <bottom style="thin">
        <color indexed="64"/>
      </bottom>
      <diagonal/>
    </border>
    <border>
      <left/>
      <right style="thin">
        <color theme="0" tint="-0.14996795556505"/>
      </right>
      <top style="thin">
        <color indexed="64"/>
      </top>
      <bottom/>
      <diagonal/>
    </border>
    <border>
      <left style="thin">
        <color theme="0" tint="-0.14996795556505"/>
      </left>
      <right style="thin">
        <color theme="0" tint="-0.14996795556505"/>
      </right>
      <top style="thin">
        <color indexed="64"/>
      </top>
      <bottom/>
      <diagonal/>
    </border>
    <border>
      <left style="thin">
        <color indexed="64"/>
      </left>
      <right style="thin">
        <color theme="0" tint="-0.14996795556505"/>
      </right>
      <top style="thin">
        <color indexed="64"/>
      </top>
      <bottom style="thin">
        <color indexed="64"/>
      </bottom>
      <diagonal/>
    </border>
    <border>
      <left style="thin">
        <color indexed="64"/>
      </left>
      <right style="thin">
        <color theme="0" tint="-0.14996795556505"/>
      </right>
      <top style="thin">
        <color indexed="64"/>
      </top>
      <bottom/>
      <diagonal/>
    </border>
    <border>
      <left style="thin">
        <color theme="0" tint="-0.14996795556505"/>
      </left>
      <right style="thin">
        <color indexed="64"/>
      </right>
      <top style="thin">
        <color indexed="64"/>
      </top>
      <bottom/>
      <diagonal/>
    </border>
    <border>
      <left style="thin">
        <color indexed="64"/>
      </left>
      <right style="thin">
        <color theme="0" tint="-0.14996795556505"/>
      </right>
      <top/>
      <bottom style="thin">
        <color indexed="64"/>
      </bottom>
      <diagonal/>
    </border>
    <border>
      <left style="thin">
        <color theme="0" tint="-0.14996795556505"/>
      </left>
      <right style="thin">
        <color indexed="64"/>
      </right>
      <top/>
      <bottom style="thin">
        <color indexed="64"/>
      </bottom>
      <diagonal/>
    </border>
    <border>
      <left style="thin">
        <color theme="0" tint="-0.14996795556505"/>
      </left>
      <right style="thin">
        <color theme="0" tint="-0.14993743705557"/>
      </right>
      <top style="thin">
        <color indexed="64"/>
      </top>
      <bottom/>
      <diagonal/>
    </border>
    <border>
      <left style="thin">
        <color theme="0" tint="-0.14996795556505"/>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6795556505"/>
      </right>
      <top style="thin">
        <color indexed="64"/>
      </top>
      <bottom style="thin">
        <color theme="0" tint="-0.14996795556505"/>
      </bottom>
      <diagonal/>
    </border>
    <border>
      <left style="thin">
        <color indexed="64"/>
      </left>
      <right style="thin">
        <color indexed="64"/>
      </right>
      <top style="thin">
        <color indexed="64"/>
      </top>
      <bottom style="thin">
        <color theme="0" tint="-0.14996795556505"/>
      </bottom>
      <diagonal/>
    </border>
    <border>
      <left style="thin">
        <color theme="0" tint="-0.14996795556505"/>
      </left>
      <right style="thin">
        <color indexed="64"/>
      </right>
      <top style="thin">
        <color indexed="64"/>
      </top>
      <bottom style="thin">
        <color theme="0" tint="-0.14996795556505"/>
      </bottom>
      <diagonal/>
    </border>
    <border>
      <left style="thin">
        <color indexed="64"/>
      </left>
      <right style="thin">
        <color theme="0" tint="-0.14996795556505"/>
      </right>
      <top style="thin">
        <color theme="0" tint="-0.14996795556505"/>
      </top>
      <bottom style="thin">
        <color theme="0" tint="-0.14996795556505"/>
      </bottom>
      <diagonal/>
    </border>
    <border>
      <left style="thin">
        <color indexed="64"/>
      </left>
      <right style="thin">
        <color indexed="64"/>
      </right>
      <top style="thin">
        <color theme="0" tint="-0.14996795556505"/>
      </top>
      <bottom style="thin">
        <color theme="0" tint="-0.14996795556505"/>
      </bottom>
      <diagonal/>
    </border>
    <border>
      <left style="thin">
        <color theme="0" tint="-0.14996795556505"/>
      </left>
      <right style="thin">
        <color indexed="64"/>
      </right>
      <top style="thin">
        <color theme="0" tint="-0.14996795556505"/>
      </top>
      <bottom style="thin">
        <color theme="0" tint="-0.14996795556505"/>
      </bottom>
      <diagonal/>
    </border>
    <border>
      <left style="thin">
        <color indexed="64"/>
      </left>
      <right style="thin">
        <color theme="0" tint="-0.14996795556505"/>
      </right>
      <top style="thin">
        <color theme="0" tint="-0.14996795556505"/>
      </top>
      <bottom style="thin">
        <color indexed="64"/>
      </bottom>
      <diagonal/>
    </border>
    <border>
      <left style="thin">
        <color indexed="64"/>
      </left>
      <right style="thin">
        <color indexed="64"/>
      </right>
      <top style="thin">
        <color theme="0" tint="-0.14996795556505"/>
      </top>
      <bottom style="thin">
        <color indexed="64"/>
      </bottom>
      <diagonal/>
    </border>
    <border>
      <left style="thin">
        <color theme="0" tint="-0.14996795556505"/>
      </left>
      <right style="thin">
        <color indexed="64"/>
      </right>
      <top style="thin">
        <color theme="0" tint="-0.14996795556505"/>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3743705557"/>
      </left>
      <right style="thin">
        <color theme="0" tint="-0.14993743705557"/>
      </right>
      <top/>
      <bottom style="thin">
        <color indexed="64"/>
      </bottom>
      <diagonal/>
    </border>
    <border>
      <left style="thin">
        <color theme="0" tint="-0.14996795556505"/>
      </left>
      <right style="thin">
        <color theme="0" tint="-0.14996795556505"/>
      </right>
      <top style="thin">
        <color theme="0" tint="-0.14993743705557"/>
      </top>
      <bottom style="thin">
        <color theme="0" tint="-0.14993743705557"/>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6795556505"/>
      </left>
      <right/>
      <top style="thin">
        <color theme="0" tint="-0.14993743705557"/>
      </top>
      <bottom style="thin">
        <color theme="0" tint="-0.14993743705557"/>
      </bottom>
      <diagonal/>
    </border>
    <border>
      <left style="thin">
        <color theme="0" tint="-0.14993743705557"/>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6795556505"/>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6795556505"/>
      </right>
      <top style="thin">
        <color theme="0" tint="-0.14993743705557"/>
      </top>
      <bottom style="thin">
        <color theme="0" tint="-0.14993743705557"/>
      </bottom>
      <diagonal/>
    </border>
    <border>
      <left style="thin">
        <color indexed="64"/>
      </left>
      <right style="thin">
        <color theme="0" tint="-0.14993743705557"/>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6795556505"/>
      </right>
      <top style="thin">
        <color theme="0" tint="-0.14993743705557"/>
      </top>
      <bottom style="thin">
        <color theme="0" tint="-0.14993743705557"/>
      </bottom>
      <diagonal/>
    </border>
    <border>
      <left/>
      <right style="thin">
        <color theme="0" tint="-0.14993743705557"/>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6795556505"/>
      </left>
      <right style="thin">
        <color indexed="64"/>
      </right>
      <top style="thin">
        <color theme="0" tint="-0.14993743705557"/>
      </top>
      <bottom style="thin">
        <color theme="0" tint="-0.14993743705557"/>
      </bottom>
      <diagonal/>
    </border>
    <border>
      <left style="thin">
        <color theme="0" tint="-0.14993743705557"/>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6795556505"/>
      </right>
      <top/>
      <bottom/>
      <diagonal/>
    </border>
    <border>
      <left style="thin">
        <color theme="0" tint="-0.14996795556505"/>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6795556505"/>
      </right>
      <top/>
      <bottom style="thin">
        <color theme="0" tint="-0.14993743705557"/>
      </bottom>
      <diagonal/>
    </border>
    <border>
      <left style="thin">
        <color theme="0" tint="-0.14996795556505"/>
      </left>
      <right style="thin">
        <color theme="0" tint="-0.14996795556505"/>
      </right>
      <top/>
      <bottom style="thin">
        <color theme="0" tint="-0.14993743705557"/>
      </bottom>
      <diagonal/>
    </border>
    <border>
      <left style="thin">
        <color theme="0" tint="-0.14996795556505"/>
      </left>
      <right style="thin">
        <color indexed="64"/>
      </right>
      <top/>
      <bottom style="thin">
        <color theme="0" tint="-0.14993743705557"/>
      </bottom>
      <diagonal/>
    </border>
    <border>
      <left/>
      <right style="thin">
        <color theme="0" tint="-0.14996795556505"/>
      </right>
      <top/>
      <bottom style="thin">
        <color theme="0" tint="-0.14993743705557"/>
      </bottom>
      <diagonal/>
    </border>
    <border>
      <left style="thin">
        <color theme="0" tint="-0.14996795556505"/>
      </left>
      <right/>
      <top/>
      <bottom style="thin">
        <color theme="0" tint="-0.14993743705557"/>
      </bottom>
      <diagonal/>
    </border>
    <border>
      <left style="thin">
        <color theme="0" tint="-0.24994659260842"/>
      </left>
      <right/>
      <top style="thin">
        <color theme="0" tint="-0.24994659260842"/>
      </top>
      <bottom/>
      <diagonal/>
    </border>
    <border>
      <left style="thin">
        <color theme="0" tint="-0.14993743705557"/>
      </left>
      <right style="thin">
        <color theme="0" tint="-0.14993743705557"/>
      </right>
      <top style="thin">
        <color theme="0" tint="-0.14993743705557"/>
      </top>
      <bottom style="thin">
        <color indexed="64"/>
      </bottom>
      <diagonal/>
    </border>
    <border>
      <left style="thin">
        <color indexed="64"/>
      </left>
      <right style="thin">
        <color theme="0" tint="-0.14996795556505"/>
      </right>
      <top style="thin">
        <color theme="0" tint="-0.14993743705557"/>
      </top>
      <bottom style="thin">
        <color indexed="64"/>
      </bottom>
      <diagonal/>
    </border>
    <border>
      <left/>
      <right style="thin">
        <color theme="0" tint="-0.14996795556505"/>
      </right>
      <top style="thin">
        <color theme="0" tint="-0.14993743705557"/>
      </top>
      <bottom style="thin">
        <color indexed="64"/>
      </bottom>
      <diagonal/>
    </border>
    <border>
      <left style="thin">
        <color indexed="64"/>
      </left>
      <right/>
      <top style="thin">
        <color rgb="FFAEAEAE"/>
      </top>
      <bottom style="thin">
        <color indexed="64"/>
      </bottom>
      <diagonal/>
    </border>
    <border>
      <left/>
      <right style="thin">
        <color theme="0" tint="-0.14993743705557"/>
      </right>
      <top style="thin">
        <color theme="0" tint="-0.14993743705557"/>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3743705557"/>
      </right>
      <top/>
      <bottom/>
      <diagonal/>
    </border>
    <border>
      <left style="thin">
        <color theme="0" tint="-0.14993743705557"/>
      </left>
      <right style="thin">
        <color theme="0" tint="-0.14993743705557"/>
      </right>
      <top/>
      <bottom/>
      <diagonal/>
    </border>
    <border>
      <left style="thin">
        <color theme="0" tint="-0.14993743705557"/>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3743705557"/>
      </left>
      <right/>
      <top style="thin">
        <color theme="0" tint="-0.14993743705557"/>
      </top>
      <bottom style="thin">
        <color indexed="64"/>
      </bottom>
      <diagonal/>
    </border>
    <border>
      <left/>
      <right/>
      <top/>
      <bottom style="thin">
        <color theme="0" tint="-0.14993743705557"/>
      </bottom>
      <diagonal/>
    </border>
    <border>
      <left/>
      <right/>
      <top style="thin">
        <color theme="0" tint="-0.14993743705557"/>
      </top>
      <bottom style="thin">
        <color theme="0" tint="-0.14993743705557"/>
      </bottom>
      <diagonal/>
    </border>
    <border>
      <left/>
      <right/>
      <top style="thin">
        <color theme="0" tint="-0.14993743705557"/>
      </top>
      <bottom style="thin">
        <color indexed="64"/>
      </bottom>
      <diagonal/>
    </border>
  </borders>
  <cellStyleXfs count="1">
    <xf numFmtId="0" fontId="0" fillId="0" borderId="0"/>
  </cellStyleXfs>
  <cellXfs count="1037">
    <xf numFmtId="0" fontId="0" fillId="0" borderId="0" xfId="0"/>
    <xf numFmtId="168" fontId="11" fillId="0" borderId="10" xfId="0" applyNumberFormat="true" applyFont="true" applyFill="true" applyBorder="true" applyAlignment="true">
      <alignment horizontal="center" vertical="center"/>
    </xf>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72" fillId="0" borderId="10" xfId="0" applyNumberFormat="true" applyFont="true" applyFill="true" applyBorder="true" applyAlignment="true">
      <alignment horizontal="center" vertical="center"/>
    </xf>
    <xf numFmtId="168" fontId="72" fillId="0" borderId="10" xfId="0" applyNumberFormat="true" applyFont="true" applyFill="true" applyBorder="true" applyAlignment="true">
      <alignment horizontal="center" vertical="center"/>
    </xf>
    <xf numFmtId="168" fontId="72" fillId="25" borderId="117" xfId="0" applyNumberFormat="true" applyFont="true" applyFill="true" applyBorder="true" applyAlignment="true">
      <alignment horizontal="center" vertical="center"/>
    </xf>
    <xf numFmtId="167" fontId="72" fillId="18" borderId="129" xfId="0" applyNumberFormat="true" applyFont="true" applyFill="true" applyBorder="true" applyAlignment="true">
      <alignment horizontal="center" vertical="center"/>
    </xf>
    <xf numFmtId="167" fontId="72" fillId="18" borderId="146" xfId="0" applyNumberFormat="true" applyFont="true" applyFill="true" applyBorder="true" applyAlignment="true">
      <alignment horizontal="center" vertical="center"/>
    </xf>
    <xf numFmtId="168" fontId="72" fillId="25" borderId="145" xfId="0" applyNumberFormat="true" applyFont="true" applyFill="true" applyBorder="true" applyAlignment="true">
      <alignment horizontal="center" vertical="center"/>
    </xf>
    <xf numFmtId="168" fontId="72" fillId="25" borderId="139" xfId="0" applyNumberFormat="true" applyFont="true" applyFill="true" applyBorder="true" applyAlignment="true">
      <alignment horizontal="center" vertical="center"/>
    </xf>
    <xf numFmtId="169" fontId="43" fillId="17" borderId="144" xfId="0" applyNumberFormat="true" applyFont="true" applyFill="true" applyBorder="true" applyAlignment="true">
      <alignment horizontal="center" vertical="center"/>
    </xf>
    <xf numFmtId="169" fontId="43" fillId="17" borderId="143" xfId="0" applyNumberFormat="true" applyFont="true" applyFill="true" applyBorder="true" applyAlignment="true">
      <alignment horizontal="center" vertical="center"/>
    </xf>
    <xf numFmtId="169" fontId="43" fillId="17" borderId="142"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0" fontId="72" fillId="3" borderId="10" xfId="0" applyFont="true" applyFill="true" applyBorder="true" applyAlignment="true">
      <alignment horizontal="center" vertical="center"/>
    </xf>
    <xf numFmtId="0" fontId="1" fillId="3" borderId="141" xfId="0" applyFont="true" applyFill="true" applyBorder="true" applyAlignment="true">
      <alignment vertical="center"/>
    </xf>
    <xf numFmtId="169" fontId="69" fillId="17" borderId="74" xfId="0" applyNumberFormat="true" applyFont="true" applyFill="true" applyBorder="true" applyAlignment="true">
      <alignment horizontal="center" vertical="center"/>
    </xf>
    <xf numFmtId="169" fontId="69" fillId="17" borderId="82" xfId="0" applyNumberFormat="true" applyFont="true" applyFill="true" applyBorder="true" applyAlignment="true">
      <alignment horizontal="center" vertical="center"/>
    </xf>
    <xf numFmtId="169" fontId="69" fillId="17" borderId="45" xfId="0" applyNumberFormat="true" applyFont="true" applyFill="true" applyBorder="true" applyAlignment="true">
      <alignment horizontal="center" vertical="center"/>
    </xf>
    <xf numFmtId="0" fontId="39" fillId="0" borderId="104" xfId="0" applyFont="true" applyFill="true" applyBorder="true" applyAlignment="true">
      <alignment horizontal="left" vertical="center"/>
    </xf>
    <xf numFmtId="0" fontId="1" fillId="3" borderId="103" xfId="0" applyFont="true" applyFill="true" applyBorder="true" applyAlignment="true">
      <alignment vertical="center"/>
    </xf>
    <xf numFmtId="0" fontId="1" fillId="3" borderId="102" xfId="0" applyFont="true" applyFill="true" applyBorder="true" applyAlignment="true">
      <alignment vertical="center"/>
    </xf>
    <xf numFmtId="0" fontId="39" fillId="0" borderId="101" xfId="0" applyFont="true" applyFill="true" applyBorder="true" applyAlignment="true">
      <alignment horizontal="left" vertical="center" wrapText="true"/>
    </xf>
    <xf numFmtId="0" fontId="1" fillId="3" borderId="98" xfId="0" applyFont="true" applyFill="true" applyBorder="true" applyAlignment="true">
      <alignment vertical="center" wrapText="true"/>
    </xf>
    <xf numFmtId="0" fontId="1" fillId="3" borderId="140" xfId="0" applyFont="true" applyFill="true" applyBorder="true" applyAlignment="true">
      <alignment vertical="center" wrapText="true"/>
    </xf>
    <xf numFmtId="0" fontId="1" fillId="3" borderId="96" xfId="0" applyFont="true" applyFill="true" applyBorder="true" applyAlignment="true">
      <alignment vertical="center" wrapText="true"/>
    </xf>
    <xf numFmtId="0" fontId="39" fillId="15" borderId="10" xfId="0" applyFont="true" applyFill="true" applyBorder="true" applyAlignment="true">
      <alignment horizontal="center" vertical="center" wrapText="true"/>
    </xf>
    <xf numFmtId="167" fontId="72" fillId="18" borderId="53" xfId="0" applyNumberFormat="true" applyFont="true" applyFill="true" applyBorder="true" applyAlignment="true">
      <alignment horizontal="center" vertical="center"/>
    </xf>
    <xf numFmtId="167" fontId="72" fillId="18" borderId="81" xfId="0" applyNumberFormat="true" applyFont="true" applyFill="true" applyBorder="true" applyAlignment="true">
      <alignment horizontal="center" vertical="center"/>
    </xf>
    <xf numFmtId="167" fontId="72" fillId="18" borderId="58" xfId="0" applyNumberFormat="true" applyFont="true" applyFill="true" applyBorder="true" applyAlignment="true">
      <alignment horizontal="center" vertical="center"/>
    </xf>
    <xf numFmtId="167" fontId="72" fillId="18" borderId="56" xfId="0" applyNumberFormat="true" applyFont="true" applyFill="true" applyBorder="true" applyAlignment="true">
      <alignment horizontal="center" vertical="center"/>
    </xf>
    <xf numFmtId="167" fontId="72" fillId="18" borderId="60" xfId="0" applyNumberFormat="true" applyFont="true" applyFill="true" applyBorder="true" applyAlignment="true">
      <alignment horizontal="center" vertical="center"/>
    </xf>
    <xf numFmtId="167" fontId="72" fillId="18" borderId="94" xfId="0" applyNumberFormat="true" applyFont="true" applyFill="true" applyBorder="true" applyAlignment="true">
      <alignment horizontal="center" vertical="center"/>
    </xf>
    <xf numFmtId="167" fontId="72" fillId="18" borderId="88" xfId="0" applyNumberFormat="true" applyFont="true" applyFill="true" applyBorder="true" applyAlignment="true">
      <alignment horizontal="center" vertical="center"/>
    </xf>
    <xf numFmtId="167" fontId="72" fillId="18" borderId="92" xfId="0" applyNumberFormat="true" applyFont="true" applyFill="true" applyBorder="true" applyAlignment="true">
      <alignment horizontal="center" vertical="center"/>
    </xf>
    <xf numFmtId="167" fontId="72" fillId="18" borderId="87" xfId="0" applyNumberFormat="true" applyFont="true" applyFill="true" applyBorder="true" applyAlignment="true">
      <alignment horizontal="center" vertical="center"/>
    </xf>
    <xf numFmtId="167" fontId="72" fillId="18" borderId="86" xfId="0" applyNumberFormat="true" applyFont="true" applyFill="true" applyBorder="true" applyAlignment="true">
      <alignment horizontal="center" vertical="center"/>
    </xf>
    <xf numFmtId="167" fontId="72" fillId="18" borderId="57" xfId="0" applyNumberFormat="true" applyFont="true" applyFill="true" applyBorder="true" applyAlignment="true">
      <alignment horizontal="center" vertical="center"/>
    </xf>
    <xf numFmtId="167" fontId="72" fillId="18" borderId="59" xfId="0" applyNumberFormat="true" applyFont="true" applyFill="true" applyBorder="true" applyAlignment="true">
      <alignment horizontal="center" vertical="center"/>
    </xf>
    <xf numFmtId="167" fontId="72" fillId="18" borderId="80" xfId="0" applyNumberFormat="true" applyFont="true" applyFill="true" applyBorder="true" applyAlignment="true">
      <alignment horizontal="center" vertical="center"/>
    </xf>
    <xf numFmtId="167" fontId="72" fillId="18" borderId="50" xfId="0" applyNumberFormat="true" applyFont="true" applyFill="true" applyBorder="true" applyAlignment="true">
      <alignment horizontal="center" vertical="center"/>
    </xf>
    <xf numFmtId="167" fontId="72" fillId="18" borderId="55" xfId="0" applyNumberFormat="true" applyFont="true" applyFill="true" applyBorder="true" applyAlignment="true">
      <alignment horizontal="center" vertical="center"/>
    </xf>
    <xf numFmtId="167" fontId="72" fillId="18" borderId="73" xfId="0" applyNumberFormat="true" applyFont="true" applyFill="true" applyBorder="true" applyAlignment="true">
      <alignment horizontal="center" vertical="center"/>
    </xf>
    <xf numFmtId="167" fontId="72" fillId="18" borderId="79" xfId="0" applyNumberFormat="true" applyFont="true" applyFill="true" applyBorder="true" applyAlignment="true">
      <alignment horizontal="center" vertical="center"/>
    </xf>
    <xf numFmtId="167" fontId="72" fillId="18" borderId="72" xfId="0" applyNumberFormat="true" applyFont="true" applyFill="true" applyBorder="true" applyAlignment="true">
      <alignment horizontal="center" vertical="center"/>
    </xf>
    <xf numFmtId="167" fontId="72" fillId="18" borderId="71" xfId="0" applyNumberFormat="true" applyFont="true" applyFill="true" applyBorder="true" applyAlignment="true">
      <alignment horizontal="center" vertical="center"/>
    </xf>
    <xf numFmtId="168" fontId="72" fillId="25" borderId="102" xfId="0" applyNumberFormat="true" applyFont="true" applyFill="true" applyBorder="true" applyAlignment="true">
      <alignment horizontal="center" vertical="center"/>
    </xf>
    <xf numFmtId="168" fontId="72" fillId="25" borderId="104" xfId="0" applyNumberFormat="true" applyFont="true" applyFill="true" applyBorder="true" applyAlignment="true">
      <alignment horizontal="center" vertical="center"/>
    </xf>
    <xf numFmtId="168" fontId="72" fillId="25" borderId="103" xfId="0" applyNumberFormat="true" applyFont="true" applyFill="true" applyBorder="true" applyAlignment="true">
      <alignment horizontal="center" vertical="center"/>
    </xf>
    <xf numFmtId="168" fontId="72" fillId="25" borderId="136" xfId="0" applyNumberFormat="true" applyFont="true" applyFill="true" applyBorder="true" applyAlignment="true">
      <alignment horizontal="center" vertical="center"/>
    </xf>
    <xf numFmtId="168" fontId="72" fillId="25" borderId="138" xfId="0" applyNumberFormat="true" applyFont="true" applyFill="true" applyBorder="true" applyAlignment="true">
      <alignment horizontal="center" vertical="center"/>
    </xf>
    <xf numFmtId="168" fontId="72" fillId="25" borderId="137" xfId="0" applyNumberFormat="true" applyFont="true" applyFill="true" applyBorder="true" applyAlignment="true">
      <alignment horizontal="center" vertical="center"/>
    </xf>
    <xf numFmtId="168" fontId="72" fillId="25" borderId="131" xfId="0" applyNumberFormat="true" applyFont="true" applyFill="true" applyBorder="true" applyAlignment="true">
      <alignment horizontal="center" vertical="center"/>
    </xf>
    <xf numFmtId="168" fontId="72" fillId="25" borderId="135" xfId="0" applyNumberFormat="true" applyFont="true" applyFill="true" applyBorder="true" applyAlignment="true">
      <alignment horizontal="center" vertical="center"/>
    </xf>
    <xf numFmtId="168" fontId="72" fillId="25" borderId="133" xfId="0" applyNumberFormat="true" applyFont="true" applyFill="true" applyBorder="true" applyAlignment="true">
      <alignment horizontal="center" vertical="center"/>
    </xf>
    <xf numFmtId="168" fontId="72" fillId="25" borderId="130" xfId="0" applyNumberFormat="true" applyFont="true" applyFill="true" applyBorder="true" applyAlignment="true">
      <alignment horizontal="center" vertical="center"/>
    </xf>
    <xf numFmtId="168" fontId="72" fillId="25" borderId="134" xfId="0" applyNumberFormat="true" applyFont="true" applyFill="true" applyBorder="true" applyAlignment="true">
      <alignment horizontal="center" vertical="center"/>
    </xf>
    <xf numFmtId="168" fontId="72" fillId="25" borderId="132" xfId="0" applyNumberFormat="true" applyFont="true" applyFill="true" applyBorder="true" applyAlignment="true">
      <alignment horizontal="center" vertical="center"/>
    </xf>
    <xf numFmtId="168" fontId="72" fillId="25" borderId="98" xfId="0" applyNumberFormat="true" applyFont="true" applyFill="true" applyBorder="true" applyAlignment="true">
      <alignment horizontal="center" vertical="center"/>
    </xf>
    <xf numFmtId="168" fontId="72" fillId="25" borderId="101" xfId="0" applyNumberFormat="true" applyFont="true" applyFill="true" applyBorder="true" applyAlignment="true">
      <alignment horizontal="center" vertical="center"/>
    </xf>
    <xf numFmtId="168" fontId="72" fillId="25" borderId="96" xfId="0" applyNumberFormat="true" applyFont="true" applyFill="true" applyBorder="true" applyAlignment="true">
      <alignment horizontal="center" vertical="center"/>
    </xf>
    <xf numFmtId="0" fontId="39" fillId="0" borderId="102" xfId="0" applyFont="true" applyFill="true" applyBorder="true" applyAlignment="true">
      <alignment horizontal="left" vertical="center"/>
    </xf>
    <xf numFmtId="0" fontId="1" fillId="0" borderId="96" xfId="0" applyFont="true" applyFill="true" applyBorder="true" applyAlignment="true">
      <alignment horizontal="center" vertical="center" wrapText="true"/>
    </xf>
    <xf numFmtId="0" fontId="1" fillId="0" borderId="101" xfId="0" applyFont="true" applyFill="true" applyBorder="true" applyAlignment="true">
      <alignment vertical="center" wrapText="true"/>
    </xf>
    <xf numFmtId="0" fontId="1" fillId="0" borderId="98" xfId="0" applyFont="true" applyFill="true" applyBorder="true" applyAlignment="true">
      <alignment vertical="center" wrapText="true"/>
    </xf>
    <xf numFmtId="0" fontId="1" fillId="25" borderId="104" xfId="0" applyFont="true" applyFill="true" applyBorder="true" applyAlignment="true">
      <alignment horizontal="center" vertical="center"/>
    </xf>
    <xf numFmtId="0" fontId="1" fillId="25" borderId="138" xfId="0" applyFont="true" applyFill="true" applyBorder="true" applyAlignment="true">
      <alignment horizontal="center" vertical="center"/>
    </xf>
    <xf numFmtId="0" fontId="1" fillId="25" borderId="101" xfId="0" applyFont="true" applyFill="true" applyBorder="true" applyAlignment="true">
      <alignment horizontal="center" vertical="center"/>
    </xf>
    <xf numFmtId="0" fontId="1" fillId="25" borderId="104" xfId="0" applyFont="true" applyFill="true" applyBorder="true" applyAlignment="true">
      <alignment horizontal="center" vertical="center" wrapText="true"/>
    </xf>
    <xf numFmtId="0" fontId="1" fillId="25" borderId="138" xfId="0" applyFont="true" applyFill="true" applyBorder="true" applyAlignment="true">
      <alignment horizontal="center" vertical="center" wrapText="true"/>
    </xf>
    <xf numFmtId="0" fontId="1" fillId="25" borderId="101" xfId="0" applyFont="true" applyFill="true" applyBorder="true" applyAlignment="true">
      <alignment horizontal="center" vertical="center" wrapText="true"/>
    </xf>
    <xf numFmtId="167" fontId="43" fillId="25" borderId="103" xfId="0" applyNumberFormat="true" applyFont="true" applyFill="true" applyBorder="true" applyAlignment="true">
      <alignment horizontal="center" vertical="center" wrapText="true"/>
    </xf>
    <xf numFmtId="167" fontId="43" fillId="25" borderId="137" xfId="0" applyNumberFormat="true" applyFont="true" applyFill="true" applyBorder="true" applyAlignment="true">
      <alignment horizontal="center" vertical="center" wrapText="true"/>
    </xf>
    <xf numFmtId="167" fontId="43" fillId="25" borderId="133" xfId="0" applyNumberFormat="true" applyFont="true" applyFill="true" applyBorder="true" applyAlignment="true">
      <alignment horizontal="center" vertical="center" wrapText="true"/>
    </xf>
    <xf numFmtId="167" fontId="43" fillId="25" borderId="132" xfId="0" applyNumberFormat="true" applyFont="true" applyFill="true" applyBorder="true" applyAlignment="true">
      <alignment horizontal="center" vertical="center" wrapText="true"/>
    </xf>
    <xf numFmtId="167" fontId="43" fillId="25" borderId="96" xfId="0" applyNumberFormat="true" applyFont="true" applyFill="true" applyBorder="true" applyAlignment="true">
      <alignment horizontal="center" vertical="center" wrapText="true"/>
    </xf>
    <xf numFmtId="167" fontId="38" fillId="25" borderId="103" xfId="0" applyNumberFormat="true" applyFont="true" applyFill="true" applyBorder="true" applyAlignment="true">
      <alignment horizontal="center" vertical="center" wrapText="true"/>
    </xf>
    <xf numFmtId="167" fontId="38" fillId="25" borderId="137" xfId="0" applyNumberFormat="true" applyFont="true" applyFill="true" applyBorder="true" applyAlignment="true">
      <alignment horizontal="center" vertical="center" wrapText="true"/>
    </xf>
    <xf numFmtId="167" fontId="38" fillId="25" borderId="133" xfId="0" applyNumberFormat="true" applyFont="true" applyFill="true" applyBorder="true" applyAlignment="true">
      <alignment horizontal="center" vertical="center" wrapText="true"/>
    </xf>
    <xf numFmtId="167" fontId="38" fillId="25" borderId="132" xfId="0" applyNumberFormat="true" applyFont="true" applyFill="true" applyBorder="true" applyAlignment="true">
      <alignment horizontal="center" vertical="center" wrapText="true"/>
    </xf>
    <xf numFmtId="167" fontId="38" fillId="25" borderId="96" xfId="0" applyNumberFormat="true" applyFont="true" applyFill="true" applyBorder="true" applyAlignment="true">
      <alignment horizontal="center" vertical="center" wrapText="true"/>
    </xf>
    <xf numFmtId="0" fontId="1" fillId="25" borderId="137" xfId="0" applyFont="true" applyFill="true" applyBorder="true" applyAlignment="true">
      <alignment horizontal="center" vertical="center"/>
    </xf>
    <xf numFmtId="0" fontId="1" fillId="25" borderId="96" xfId="0" applyFont="true" applyFill="true" applyBorder="true" applyAlignment="true">
      <alignment horizontal="center" vertical="center"/>
    </xf>
    <xf numFmtId="0" fontId="1" fillId="25" borderId="135" xfId="0" applyFont="true" applyFill="true" applyBorder="true" applyAlignment="true">
      <alignment horizontal="center" vertical="center" wrapText="true"/>
    </xf>
    <xf numFmtId="0" fontId="1" fillId="25" borderId="134" xfId="0" applyFont="true" applyFill="true" applyBorder="true" applyAlignment="true">
      <alignment horizontal="center" vertical="center" wrapText="true"/>
    </xf>
    <xf numFmtId="169" fontId="43" fillId="25" borderId="104" xfId="0" applyNumberFormat="true" applyFont="true" applyFill="true" applyBorder="true" applyAlignment="true">
      <alignment horizontal="center" vertical="center"/>
    </xf>
    <xf numFmtId="169" fontId="43" fillId="25" borderId="138" xfId="0" applyNumberFormat="true" applyFont="true" applyFill="true" applyBorder="true" applyAlignment="true">
      <alignment horizontal="center" vertical="center"/>
    </xf>
    <xf numFmtId="169" fontId="43" fillId="25" borderId="135" xfId="0" applyNumberFormat="true" applyFont="true" applyFill="true" applyBorder="true" applyAlignment="true">
      <alignment horizontal="center" vertical="center"/>
    </xf>
    <xf numFmtId="169" fontId="43" fillId="25" borderId="134" xfId="0" applyNumberFormat="true" applyFont="true" applyFill="true" applyBorder="true" applyAlignment="true">
      <alignment horizontal="center" vertical="center"/>
    </xf>
    <xf numFmtId="169" fontId="43" fillId="25" borderId="101" xfId="0" applyNumberFormat="true" applyFont="true" applyFill="true" applyBorder="true" applyAlignment="true">
      <alignment horizontal="center" vertical="center"/>
    </xf>
    <xf numFmtId="169" fontId="43" fillId="25" borderId="103" xfId="0" applyNumberFormat="true" applyFont="true" applyFill="true" applyBorder="true" applyAlignment="true">
      <alignment horizontal="center" vertical="center"/>
    </xf>
    <xf numFmtId="169" fontId="43" fillId="25" borderId="137" xfId="0" applyNumberFormat="true" applyFont="true" applyFill="true" applyBorder="true" applyAlignment="true">
      <alignment horizontal="center" vertical="center"/>
    </xf>
    <xf numFmtId="169" fontId="43" fillId="25" borderId="133" xfId="0" applyNumberFormat="true" applyFont="true" applyFill="true" applyBorder="true" applyAlignment="true">
      <alignment horizontal="center" vertical="center"/>
    </xf>
    <xf numFmtId="169" fontId="43" fillId="25" borderId="132" xfId="0" applyNumberFormat="true" applyFont="true" applyFill="true" applyBorder="true" applyAlignment="true">
      <alignment horizontal="center" vertical="center"/>
    </xf>
    <xf numFmtId="169" fontId="43" fillId="25" borderId="96" xfId="0" applyNumberFormat="true" applyFont="true" applyFill="true" applyBorder="true" applyAlignment="true">
      <alignment horizontal="center" vertical="center"/>
    </xf>
    <xf numFmtId="0" fontId="1" fillId="25" borderId="103" xfId="0" applyFont="true" applyFill="true" applyBorder="true" applyAlignment="true">
      <alignment horizontal="center" vertical="center" wrapText="true"/>
    </xf>
    <xf numFmtId="0" fontId="1" fillId="25" borderId="137" xfId="0" applyFont="true" applyFill="true" applyBorder="true" applyAlignment="true">
      <alignment horizontal="center" vertical="center" wrapText="true"/>
    </xf>
    <xf numFmtId="0" fontId="1" fillId="25" borderId="96" xfId="0" applyFont="true" applyFill="true" applyBorder="true" applyAlignment="true">
      <alignment horizontal="center" vertical="center" wrapText="true"/>
    </xf>
    <xf numFmtId="0" fontId="1" fillId="25" borderId="133" xfId="0" applyFont="true" applyFill="true" applyBorder="true" applyAlignment="true">
      <alignment horizontal="center" vertical="center" wrapText="true"/>
    </xf>
    <xf numFmtId="0" fontId="1" fillId="25" borderId="132" xfId="0" applyFont="true" applyFill="true" applyBorder="true" applyAlignment="true">
      <alignment horizontal="center" vertical="center" wrapText="true"/>
    </xf>
    <xf numFmtId="167" fontId="38" fillId="25" borderId="103" xfId="0" applyNumberFormat="true" applyFont="true" applyFill="true" applyBorder="true" applyAlignment="true">
      <alignment horizontal="center" vertical="center"/>
    </xf>
    <xf numFmtId="167" fontId="38" fillId="25" borderId="137" xfId="0" applyNumberFormat="true" applyFont="true" applyFill="true" applyBorder="true" applyAlignment="true">
      <alignment horizontal="center" vertical="center"/>
    </xf>
    <xf numFmtId="167" fontId="38" fillId="25" borderId="133" xfId="0" applyNumberFormat="true" applyFont="true" applyFill="true" applyBorder="true" applyAlignment="true">
      <alignment horizontal="center" vertical="center"/>
    </xf>
    <xf numFmtId="167" fontId="38" fillId="25" borderId="132" xfId="0" applyNumberFormat="true" applyFont="true" applyFill="true" applyBorder="true" applyAlignment="true">
      <alignment horizontal="center" vertical="center"/>
    </xf>
    <xf numFmtId="167" fontId="38" fillId="25" borderId="96" xfId="0" applyNumberFormat="true" applyFont="true" applyFill="true" applyBorder="true" applyAlignment="true">
      <alignment horizontal="center" vertical="center"/>
    </xf>
    <xf numFmtId="0" fontId="1" fillId="25" borderId="135" xfId="0" applyFont="true" applyFill="true" applyBorder="true" applyAlignment="true">
      <alignment horizontal="center" vertical="center"/>
    </xf>
    <xf numFmtId="0" fontId="1" fillId="25" borderId="134" xfId="0" applyFont="true" applyFill="true" applyBorder="true" applyAlignment="true">
      <alignment horizontal="center" vertical="center"/>
    </xf>
    <xf numFmtId="168" fontId="38" fillId="25" borderId="104" xfId="0" applyNumberFormat="true" applyFont="true" applyFill="true" applyBorder="true" applyAlignment="true">
      <alignment horizontal="center" vertical="center"/>
    </xf>
    <xf numFmtId="168" fontId="38" fillId="25" borderId="138" xfId="0" applyNumberFormat="true" applyFont="true" applyFill="true" applyBorder="true" applyAlignment="true">
      <alignment horizontal="center" vertical="center"/>
    </xf>
    <xf numFmtId="168" fontId="38" fillId="25" borderId="135" xfId="0" applyNumberFormat="true" applyFont="true" applyFill="true" applyBorder="true" applyAlignment="true">
      <alignment horizontal="center" vertical="center"/>
    </xf>
    <xf numFmtId="168" fontId="38" fillId="25" borderId="134" xfId="0" applyNumberFormat="true" applyFont="true" applyFill="true" applyBorder="true" applyAlignment="true">
      <alignment horizontal="center" vertical="center"/>
    </xf>
    <xf numFmtId="168" fontId="38" fillId="25" borderId="101" xfId="0" applyNumberFormat="true" applyFont="true" applyFill="true" applyBorder="true" applyAlignment="true">
      <alignment horizontal="center" vertical="center"/>
    </xf>
    <xf numFmtId="168" fontId="38" fillId="25" borderId="103" xfId="0" applyNumberFormat="true" applyFont="true" applyFill="true" applyBorder="true" applyAlignment="true">
      <alignment horizontal="center" vertical="center"/>
    </xf>
    <xf numFmtId="168" fontId="38" fillId="25" borderId="137" xfId="0" applyNumberFormat="true" applyFont="true" applyFill="true" applyBorder="true" applyAlignment="true">
      <alignment horizontal="center" vertical="center"/>
    </xf>
    <xf numFmtId="168" fontId="38" fillId="25" borderId="133" xfId="0" applyNumberFormat="true" applyFont="true" applyFill="true" applyBorder="true" applyAlignment="true">
      <alignment horizontal="center" vertical="center"/>
    </xf>
    <xf numFmtId="168" fontId="38" fillId="25" borderId="132" xfId="0" applyNumberFormat="true" applyFont="true" applyFill="true" applyBorder="true" applyAlignment="true">
      <alignment horizontal="center" vertical="center"/>
    </xf>
    <xf numFmtId="168" fontId="38" fillId="25" borderId="96" xfId="0" applyNumberFormat="true" applyFont="true" applyFill="true" applyBorder="true" applyAlignment="true">
      <alignment horizontal="center" vertical="center"/>
    </xf>
    <xf numFmtId="168" fontId="38" fillId="25" borderId="102" xfId="0" applyNumberFormat="true" applyFont="true" applyFill="true" applyBorder="true" applyAlignment="true">
      <alignment horizontal="center" vertical="center"/>
    </xf>
    <xf numFmtId="168" fontId="38" fillId="25" borderId="136" xfId="0" applyNumberFormat="true" applyFont="true" applyFill="true" applyBorder="true" applyAlignment="true">
      <alignment horizontal="center" vertical="center"/>
    </xf>
    <xf numFmtId="168" fontId="38" fillId="25" borderId="131" xfId="0" applyNumberFormat="true" applyFont="true" applyFill="true" applyBorder="true" applyAlignment="true">
      <alignment horizontal="center" vertical="center"/>
    </xf>
    <xf numFmtId="168" fontId="38" fillId="25" borderId="130" xfId="0" applyNumberFormat="true" applyFont="true" applyFill="true" applyBorder="true" applyAlignment="true">
      <alignment horizontal="center" vertical="center"/>
    </xf>
    <xf numFmtId="168" fontId="38" fillId="25" borderId="98" xfId="0" applyNumberFormat="true" applyFont="true" applyFill="true" applyBorder="true" applyAlignment="true">
      <alignment horizontal="center" vertical="center"/>
    </xf>
    <xf numFmtId="0" fontId="1" fillId="0" borderId="104" xfId="0" applyFont="true" applyFill="true" applyBorder="true" applyAlignment="true">
      <alignment vertical="center"/>
    </xf>
    <xf numFmtId="0" fontId="1" fillId="0" borderId="102" xfId="0" applyFont="true" applyFill="true" applyBorder="true" applyAlignment="true">
      <alignment vertical="center"/>
    </xf>
    <xf numFmtId="0" fontId="1" fillId="17" borderId="104" xfId="0" applyFont="true" applyFill="true" applyBorder="true" applyAlignment="true">
      <alignment vertical="center"/>
    </xf>
    <xf numFmtId="0" fontId="43" fillId="17" borderId="103" xfId="0" applyFont="true" applyFill="true" applyBorder="true" applyAlignment="true">
      <alignment horizontal="left" vertical="center"/>
    </xf>
    <xf numFmtId="0" fontId="1" fillId="17" borderId="103" xfId="0" applyFont="true" applyFill="true" applyBorder="true" applyAlignment="true">
      <alignment vertical="center"/>
    </xf>
    <xf numFmtId="0" fontId="1" fillId="15" borderId="103" xfId="0" applyFont="true" applyFill="true" applyBorder="true" applyAlignment="true">
      <alignment vertical="center"/>
    </xf>
    <xf numFmtId="0" fontId="39" fillId="15" borderId="103" xfId="0" applyFont="true" applyFill="true" applyBorder="true" applyAlignment="true">
      <alignment horizontal="left" vertical="center"/>
    </xf>
    <xf numFmtId="0" fontId="43" fillId="0" borderId="104" xfId="0" applyFont="true" applyFill="true" applyBorder="true" applyAlignment="true">
      <alignment horizontal="left" vertical="center"/>
    </xf>
    <xf numFmtId="0" fontId="43" fillId="0" borderId="103" xfId="0" applyFont="true" applyFill="true" applyBorder="true" applyAlignment="true">
      <alignment horizontal="left" vertical="center"/>
    </xf>
    <xf numFmtId="0" fontId="1" fillId="0" borderId="103" xfId="0" applyFont="true" applyFill="true" applyBorder="true" applyAlignment="true">
      <alignment horizontal="center" vertical="center"/>
    </xf>
    <xf numFmtId="0" fontId="1" fillId="0" borderId="103" xfId="0" applyFont="true" applyFill="true" applyBorder="true" applyAlignment="true">
      <alignment vertical="center"/>
    </xf>
    <xf numFmtId="0" fontId="39" fillId="0" borderId="103" xfId="0" applyFont="true" applyFill="true" applyBorder="true" applyAlignment="true">
      <alignment horizontal="left" vertical="center"/>
    </xf>
    <xf numFmtId="0" fontId="43" fillId="0" borderId="101" xfId="0" applyFont="true" applyFill="true" applyBorder="true" applyAlignment="true">
      <alignment horizontal="left" vertical="center" wrapText="true"/>
    </xf>
    <xf numFmtId="0" fontId="39" fillId="0" borderId="98" xfId="0" applyFont="true" applyFill="true" applyBorder="true" applyAlignment="true">
      <alignment horizontal="left" vertical="center" wrapText="true"/>
    </xf>
    <xf numFmtId="0" fontId="1" fillId="17" borderId="96" xfId="0" applyFont="true" applyFill="true" applyBorder="true" applyAlignment="true">
      <alignment horizontal="center" vertical="center" wrapText="true"/>
    </xf>
    <xf numFmtId="0" fontId="39" fillId="15" borderId="96" xfId="0" applyFont="true" applyFill="true" applyBorder="true" applyAlignment="true">
      <alignment horizontal="left" vertical="center" wrapText="true"/>
    </xf>
    <xf numFmtId="0" fontId="43" fillId="0" borderId="96" xfId="0" applyFont="true" applyFill="true" applyBorder="true" applyAlignment="true">
      <alignment horizontal="left" vertical="center" wrapText="true"/>
    </xf>
    <xf numFmtId="0" fontId="39" fillId="0" borderId="96" xfId="0" applyFont="true" applyFill="true" applyBorder="true" applyAlignment="true">
      <alignment horizontal="left" vertical="center" wrapText="true"/>
    </xf>
    <xf numFmtId="0" fontId="39" fillId="25" borderId="133" xfId="0" applyFont="true" applyFill="true" applyBorder="true" applyAlignment="true">
      <alignment horizontal="center" vertical="center" wrapText="true"/>
    </xf>
    <xf numFmtId="0" fontId="43" fillId="25" borderId="133" xfId="0" applyFont="true" applyFill="true" applyBorder="true" applyAlignment="true">
      <alignment horizontal="center" vertical="center" wrapText="true"/>
    </xf>
    <xf numFmtId="0" fontId="1" fillId="25" borderId="133" xfId="0" applyFont="true" applyFill="true" applyBorder="true" applyAlignment="true">
      <alignment horizontal="center" vertical="center"/>
    </xf>
    <xf numFmtId="0" fontId="39" fillId="25" borderId="137" xfId="0" applyFont="true" applyFill="true" applyBorder="true" applyAlignment="true">
      <alignment horizontal="center" vertical="center" wrapText="true"/>
    </xf>
    <xf numFmtId="0" fontId="43" fillId="25" borderId="137" xfId="0" applyFont="true" applyFill="true" applyBorder="true" applyAlignment="true">
      <alignment horizontal="center" vertical="center" wrapText="true"/>
    </xf>
    <xf numFmtId="168" fontId="11" fillId="25" borderId="137" xfId="0" applyNumberFormat="true" applyFont="true" applyFill="true" applyBorder="true" applyAlignment="true">
      <alignment horizontal="center" vertical="center"/>
    </xf>
    <xf numFmtId="0" fontId="39" fillId="25" borderId="103" xfId="0" applyFont="true" applyFill="true" applyBorder="true" applyAlignment="true">
      <alignment horizontal="center" vertical="center" wrapText="true"/>
    </xf>
    <xf numFmtId="0" fontId="43" fillId="25" borderId="103" xfId="0" applyFont="true" applyFill="true" applyBorder="true" applyAlignment="true">
      <alignment horizontal="center" vertical="center" wrapText="true"/>
    </xf>
    <xf numFmtId="0" fontId="1" fillId="25" borderId="103" xfId="0" applyFont="true" applyFill="true" applyBorder="true" applyAlignment="true">
      <alignment horizontal="center" vertical="center"/>
    </xf>
    <xf numFmtId="168" fontId="11" fillId="25" borderId="103" xfId="0" applyNumberFormat="true" applyFont="true" applyFill="true" applyBorder="true" applyAlignment="true">
      <alignment horizontal="center" vertical="center"/>
    </xf>
    <xf numFmtId="0" fontId="39" fillId="25" borderId="132" xfId="0" applyFont="true" applyFill="true" applyBorder="true" applyAlignment="true">
      <alignment horizontal="center" vertical="center" wrapText="true"/>
    </xf>
    <xf numFmtId="0" fontId="39" fillId="25" borderId="96" xfId="0" applyFont="true" applyFill="true" applyBorder="true" applyAlignment="true">
      <alignment horizontal="center" vertical="center" wrapText="true"/>
    </xf>
    <xf numFmtId="0" fontId="43" fillId="25" borderId="132" xfId="0" applyFont="true" applyFill="true" applyBorder="true" applyAlignment="true">
      <alignment horizontal="center" vertical="center" wrapText="true"/>
    </xf>
    <xf numFmtId="0" fontId="1" fillId="25" borderId="132" xfId="0" applyFont="true" applyFill="true" applyBorder="true" applyAlignment="true">
      <alignment horizontal="center" vertical="center"/>
    </xf>
    <xf numFmtId="0" fontId="43" fillId="25" borderId="96" xfId="0" applyFont="true" applyFill="true" applyBorder="true" applyAlignment="true">
      <alignment horizontal="center" vertical="center" wrapText="true"/>
    </xf>
    <xf numFmtId="168" fontId="11" fillId="25" borderId="133" xfId="0" applyNumberFormat="true" applyFont="true" applyFill="true" applyBorder="true" applyAlignment="true">
      <alignment horizontal="center" vertical="center"/>
    </xf>
    <xf numFmtId="168" fontId="11" fillId="25" borderId="132" xfId="0" applyNumberFormat="true" applyFont="true" applyFill="true" applyBorder="true" applyAlignment="true">
      <alignment horizontal="center" vertical="center"/>
    </xf>
    <xf numFmtId="168" fontId="11" fillId="25" borderId="96" xfId="0" applyNumberFormat="true" applyFont="true" applyFill="true" applyBorder="true" applyAlignment="true">
      <alignment horizontal="center" vertical="center"/>
    </xf>
    <xf numFmtId="0" fontId="1" fillId="17" borderId="101" xfId="0" applyFont="true" applyFill="true" applyBorder="true" applyAlignment="true">
      <alignment vertical="center" wrapText="true"/>
    </xf>
    <xf numFmtId="0" fontId="1" fillId="17" borderId="96" xfId="0" applyFont="true" applyFill="true" applyBorder="true" applyAlignment="true">
      <alignment vertical="center" wrapText="true"/>
    </xf>
    <xf numFmtId="0" fontId="1" fillId="15" borderId="96" xfId="0" applyFont="true" applyFill="true" applyBorder="true" applyAlignment="true">
      <alignment vertical="center" wrapText="true"/>
    </xf>
    <xf numFmtId="0" fontId="1" fillId="0" borderId="96" xfId="0" applyFont="true" applyFill="true" applyBorder="true" applyAlignment="true">
      <alignment vertical="center" wrapText="true"/>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0" fontId="71" fillId="17" borderId="6" xfId="0" applyFont="true" applyFill="true" applyBorder="true" applyAlignment="true">
      <alignment wrapText="true"/>
    </xf>
    <xf numFmtId="0" fontId="71" fillId="17" borderId="5" xfId="0" applyFont="true" applyFill="true" applyBorder="true" applyAlignment="true">
      <alignment wrapText="true"/>
    </xf>
    <xf numFmtId="0" fontId="71" fillId="17" borderId="3" xfId="0" applyFont="true" applyFill="true" applyBorder="true" applyAlignment="true">
      <alignment wrapText="true"/>
    </xf>
    <xf numFmtId="0" fontId="71" fillId="3" borderId="4" xfId="0" applyFont="true" applyFill="true" applyBorder="true"/>
    <xf numFmtId="0" fontId="71" fillId="17" borderId="4" xfId="0" applyFont="true" applyFill="true" applyBorder="true" applyAlignment="true">
      <alignment wrapText="true"/>
    </xf>
    <xf numFmtId="0" fontId="71" fillId="17" borderId="3" xfId="0" applyFont="true" applyFill="true" applyBorder="true" applyAlignment="true">
      <alignment horizontal="left" wrapText="true"/>
    </xf>
    <xf numFmtId="0" fontId="1" fillId="3" borderId="10" xfId="0" applyFont="true" applyFill="true" applyBorder="true" applyAlignment="true">
      <alignment horizontal="left" vertical="center" wrapText="true"/>
    </xf>
    <xf numFmtId="0" fontId="1" fillId="0" borderId="10" xfId="0" applyFont="true" applyFill="true" applyBorder="true"/>
    <xf numFmtId="0" fontId="39" fillId="0" borderId="10" xfId="0" applyFont="true" applyFill="true" applyBorder="true" applyAlignment="true">
      <alignment horizontal="center" vertical="center" wrapText="true"/>
    </xf>
    <xf numFmtId="0" fontId="1" fillId="0" borderId="10" xfId="0" applyFont="true" applyFill="true" applyBorder="true" applyAlignment="true">
      <alignment vertical="center"/>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7" fillId="20" borderId="61" xfId="0" applyFont="true" applyFill="true" applyBorder="true" applyAlignment="true">
      <alignment vertical="center"/>
    </xf>
    <xf numFmtId="0" fontId="47" fillId="9" borderId="61" xfId="0" applyFont="true" applyFill="true" applyBorder="true" applyAlignment="true">
      <alignment vertical="center"/>
    </xf>
    <xf numFmtId="0" fontId="47" fillId="21" borderId="61" xfId="0" applyFont="true" applyFill="true" applyBorder="true" applyAlignment="true">
      <alignment vertical="center"/>
    </xf>
    <xf numFmtId="0" fontId="47"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9" fillId="17" borderId="10" xfId="0" applyFont="true" applyFill="true" applyBorder="true" applyAlignment="true">
      <alignment wrapText="true"/>
    </xf>
    <xf numFmtId="0" fontId="48"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7" fillId="19" borderId="1" xfId="0" applyFont="true" applyFill="true" applyBorder="true" applyAlignment="true">
      <alignment vertical="center"/>
    </xf>
    <xf numFmtId="0" fontId="52" fillId="15" borderId="3" xfId="0" applyFont="true" applyFill="true" applyBorder="true" applyAlignment="true">
      <alignment horizontal="left"/>
    </xf>
    <xf numFmtId="0" fontId="24" fillId="17" borderId="4" xfId="0" applyFont="true" applyFill="true" applyBorder="true" applyAlignment="true"/>
    <xf numFmtId="0" fontId="52" fillId="17" borderId="10" xfId="0" applyFont="true" applyFill="true" applyBorder="true" applyAlignment="true"/>
    <xf numFmtId="0" fontId="54" fillId="3" borderId="4" xfId="0" applyFont="true" applyFill="true" applyBorder="true" applyAlignment="true"/>
    <xf numFmtId="0" fontId="52" fillId="17" borderId="10" xfId="0" applyFont="true" applyFill="true" applyBorder="true" applyAlignment="true">
      <alignment horizontal="left"/>
    </xf>
    <xf numFmtId="0" fontId="52" fillId="17" borderId="3" xfId="0" applyFont="true" applyFill="true" applyBorder="true" applyAlignment="true">
      <alignment horizontal="left"/>
    </xf>
    <xf numFmtId="0" fontId="52" fillId="15" borderId="3" xfId="0" applyFont="true" applyFill="true" applyBorder="true" applyAlignment="true">
      <alignment vertical="center"/>
    </xf>
    <xf numFmtId="0" fontId="24" fillId="17" borderId="4" xfId="0" applyFont="true" applyFill="true" applyBorder="true" applyAlignment="true">
      <alignment vertical="center"/>
    </xf>
    <xf numFmtId="0" fontId="52" fillId="17" borderId="1" xfId="0" applyFont="true" applyFill="true" applyBorder="true" applyAlignment="true">
      <alignment vertical="center"/>
    </xf>
    <xf numFmtId="0" fontId="24" fillId="3" borderId="2" xfId="0" applyFont="true" applyFill="true" applyBorder="true" applyAlignment="true">
      <alignment vertical="center"/>
    </xf>
    <xf numFmtId="0" fontId="52" fillId="17" borderId="3" xfId="0" applyFont="true" applyFill="true" applyBorder="true" applyAlignment="true">
      <alignment vertical="center"/>
    </xf>
    <xf numFmtId="0" fontId="24" fillId="3" borderId="4" xfId="0" applyFont="true" applyFill="true" applyBorder="true" applyAlignment="true">
      <alignment vertical="center"/>
    </xf>
    <xf numFmtId="0" fontId="53" fillId="17" borderId="3" xfId="0" applyFont="true" applyFill="true" applyBorder="true" applyAlignment="true">
      <alignment vertical="center"/>
    </xf>
    <xf numFmtId="0" fontId="53" fillId="3" borderId="4" xfId="0" applyFont="true" applyFill="true" applyBorder="true" applyAlignment="true">
      <alignment vertical="center"/>
    </xf>
    <xf numFmtId="0" fontId="53" fillId="3" borderId="3" xfId="0" applyFont="true" applyFill="true" applyBorder="true" applyAlignment="true">
      <alignment vertical="center"/>
    </xf>
    <xf numFmtId="0" fontId="53" fillId="17" borderId="4" xfId="0" applyFont="true" applyFill="true" applyBorder="true" applyAlignment="true">
      <alignment vertical="center"/>
    </xf>
    <xf numFmtId="0" fontId="39" fillId="3" borderId="51" xfId="0" applyFont="true" applyFill="true" applyBorder="true" applyAlignment="true">
      <alignment horizontal="left" vertical="center"/>
    </xf>
    <xf numFmtId="0" fontId="50" fillId="3" borderId="10" xfId="0" applyFont="true" applyFill="true" applyBorder="true" applyAlignment="true">
      <alignment horizontal="left" vertical="center"/>
    </xf>
    <xf numFmtId="0" fontId="53" fillId="3" borderId="4" xfId="0" applyFont="true" applyFill="true" applyBorder="true" applyAlignment="true"/>
    <xf numFmtId="0" fontId="39" fillId="23" borderId="10" xfId="0" applyFont="true" applyFill="true" applyBorder="true" applyAlignment="true">
      <alignment horizontal="left" vertical="center"/>
    </xf>
    <xf numFmtId="0" fontId="39" fillId="24"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7"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53" fillId="17" borderId="5" xfId="0" applyFont="true" applyFill="true" applyBorder="true" applyAlignment="true">
      <alignment vertical="center"/>
    </xf>
    <xf numFmtId="0" fontId="62" fillId="17" borderId="6" xfId="0" applyFont="true" applyFill="true" applyBorder="true" applyAlignment="true">
      <alignment vertical="center"/>
    </xf>
    <xf numFmtId="0" fontId="62" fillId="17" borderId="4" xfId="0" applyFont="true" applyFill="true" applyBorder="true" applyAlignment="true">
      <alignment vertical="center"/>
    </xf>
    <xf numFmtId="0" fontId="53" fillId="17" borderId="4" xfId="0" applyFont="true" applyFill="true" applyBorder="true" applyAlignment="true"/>
    <xf numFmtId="0" fontId="53" fillId="17" borderId="6" xfId="0" applyFont="true" applyFill="true" applyBorder="true" applyAlignment="true"/>
    <xf numFmtId="0" fontId="0" fillId="0" borderId="10" xfId="0" applyBorder="true"/>
    <xf numFmtId="168" fontId="38" fillId="0" borderId="10" xfId="0" applyNumberFormat="true" applyFont="true" applyFill="true" applyBorder="true" applyAlignment="true">
      <alignment horizontal="right" vertical="center"/>
    </xf>
    <xf numFmtId="0" fontId="0" fillId="0" borderId="10" xfId="0" applyFill="true" applyBorder="true"/>
    <xf numFmtId="0" fontId="52" fillId="15" borderId="1" xfId="0" applyFont="true" applyFill="true" applyBorder="true" applyAlignment="true"/>
    <xf numFmtId="0" fontId="24" fillId="15" borderId="2" xfId="0" applyFont="true" applyFill="true" applyBorder="true" applyAlignment="true"/>
    <xf numFmtId="0" fontId="52" fillId="15" borderId="3" xfId="0" applyFont="true" applyFill="true" applyBorder="true" applyAlignment="true"/>
    <xf numFmtId="0" fontId="24" fillId="15" borderId="4" xfId="0" applyFont="true" applyFill="true" applyBorder="true" applyAlignment="true"/>
    <xf numFmtId="0" fontId="53" fillId="15" borderId="3" xfId="0" applyFont="true" applyFill="true" applyBorder="true" applyAlignment="true"/>
    <xf numFmtId="0" fontId="53" fillId="15" borderId="4" xfId="0" applyFont="true" applyFill="true" applyBorder="true" applyAlignment="true"/>
    <xf numFmtId="0" fontId="53" fillId="15" borderId="3" xfId="0" applyFont="true" applyFill="true" applyBorder="true" applyAlignment="true">
      <alignment vertical="center"/>
    </xf>
    <xf numFmtId="0" fontId="53" fillId="15" borderId="4" xfId="0" applyFont="true" applyFill="true" applyBorder="true" applyAlignment="true">
      <alignment vertical="center"/>
    </xf>
    <xf numFmtId="0" fontId="62" fillId="15" borderId="4" xfId="0" applyFont="true" applyFill="true" applyBorder="true" applyAlignment="true">
      <alignment vertical="center"/>
    </xf>
    <xf numFmtId="0" fontId="39" fillId="16" borderId="64" xfId="0" applyFont="true" applyFill="true" applyBorder="true" applyAlignment="true">
      <alignment horizontal="left" vertical="center"/>
    </xf>
    <xf numFmtId="0" fontId="1" fillId="3" borderId="10" xfId="0" applyFont="true" applyFill="true" applyBorder="true" applyAlignment="true"/>
    <xf numFmtId="0" fontId="65" fillId="17" borderId="4" xfId="0" applyFont="true" applyFill="true" applyBorder="true" applyAlignment="true"/>
    <xf numFmtId="0" fontId="65" fillId="3" borderId="4" xfId="0" applyFont="true" applyFill="true" applyBorder="true" applyAlignment="true"/>
    <xf numFmtId="0" fontId="65" fillId="17" borderId="6" xfId="0" applyFont="true" applyFill="true" applyBorder="true" applyAlignment="true"/>
    <xf numFmtId="0" fontId="1" fillId="3" borderId="10" xfId="0" applyFont="true" applyFill="true" applyBorder="true" applyAlignment="true">
      <alignment vertical="center" wrapText="true"/>
    </xf>
    <xf numFmtId="169" fontId="44" fillId="2" borderId="68" xfId="0" applyNumberFormat="true" applyFont="true" applyFill="true" applyBorder="true" applyAlignment="true">
      <alignment vertical="center"/>
    </xf>
    <xf numFmtId="169" fontId="44" fillId="2" borderId="69" xfId="0" applyNumberFormat="true" applyFont="true" applyFill="true" applyBorder="true" applyAlignment="true">
      <alignment vertical="center"/>
    </xf>
    <xf numFmtId="0" fontId="39" fillId="16" borderId="96" xfId="0" applyFont="true" applyFill="true" applyBorder="true" applyAlignment="true">
      <alignment horizontal="left" vertical="center" wrapText="true"/>
    </xf>
    <xf numFmtId="0" fontId="39" fillId="3" borderId="10" xfId="0" applyFont="true" applyFill="true" applyBorder="true" applyAlignment="true">
      <alignment horizontal="left" vertical="center"/>
    </xf>
    <xf numFmtId="169" fontId="44" fillId="2" borderId="100" xfId="0" applyNumberFormat="true" applyFont="true" applyFill="true" applyBorder="true" applyAlignment="true">
      <alignment vertical="center"/>
    </xf>
    <xf numFmtId="0" fontId="39" fillId="16" borderId="101" xfId="0" applyFont="true" applyFill="true" applyBorder="true" applyAlignment="true">
      <alignment horizontal="left" vertical="center" wrapText="true"/>
    </xf>
    <xf numFmtId="0" fontId="39" fillId="16" borderId="102" xfId="0" applyFont="true" applyFill="true" applyBorder="true" applyAlignment="true">
      <alignment horizontal="left" vertical="center"/>
    </xf>
    <xf numFmtId="0" fontId="39" fillId="16" borderId="103" xfId="0" applyFont="true" applyFill="true" applyBorder="true" applyAlignment="true">
      <alignment horizontal="left" vertical="center"/>
    </xf>
    <xf numFmtId="0" fontId="39" fillId="16" borderId="104" xfId="0" applyFont="true" applyFill="true" applyBorder="true" applyAlignment="true">
      <alignment horizontal="left" vertical="center"/>
    </xf>
    <xf numFmtId="0" fontId="39" fillId="3" borderId="106" xfId="0" applyFont="true" applyFill="true" applyBorder="true" applyAlignment="true">
      <alignment horizontal="center" vertical="center" wrapText="true"/>
    </xf>
    <xf numFmtId="0" fontId="39" fillId="3" borderId="105" xfId="0" applyFont="true" applyFill="true" applyBorder="true" applyAlignment="true">
      <alignment horizontal="center" vertical="center" wrapText="true"/>
    </xf>
    <xf numFmtId="169" fontId="43" fillId="17" borderId="112" xfId="0" applyNumberFormat="true" applyFont="true" applyFill="true" applyBorder="true" applyAlignment="true">
      <alignment horizontal="center" vertical="center"/>
    </xf>
    <xf numFmtId="169" fontId="43" fillId="17" borderId="113" xfId="0" applyNumberFormat="true" applyFont="true" applyFill="true" applyBorder="true" applyAlignment="true">
      <alignment horizontal="center" vertical="center"/>
    </xf>
    <xf numFmtId="169" fontId="43" fillId="17" borderId="114" xfId="0" applyNumberFormat="true" applyFont="true" applyFill="true" applyBorder="true" applyAlignment="true">
      <alignment horizontal="center" vertical="center"/>
    </xf>
    <xf numFmtId="169" fontId="43" fillId="17" borderId="115" xfId="0" applyNumberFormat="true" applyFont="true" applyFill="true" applyBorder="true" applyAlignment="true">
      <alignment horizontal="center" vertical="center"/>
    </xf>
    <xf numFmtId="169" fontId="43" fillId="17" borderId="116" xfId="0" applyNumberFormat="true" applyFont="true" applyFill="true" applyBorder="true" applyAlignment="true">
      <alignment horizontal="center" vertical="center"/>
    </xf>
    <xf numFmtId="169" fontId="43" fillId="17" borderId="74"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9" xfId="0" applyNumberFormat="true" applyFont="true" applyFill="true" applyBorder="true" applyAlignment="true">
      <alignment horizontal="center" vertical="center"/>
    </xf>
    <xf numFmtId="169" fontId="43" fillId="17" borderId="82"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75"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90" xfId="0" applyNumberFormat="true" applyFont="true" applyFill="true" applyBorder="true" applyAlignment="true">
      <alignment horizontal="center" vertical="center"/>
    </xf>
    <xf numFmtId="169" fontId="43" fillId="17" borderId="83" xfId="0" applyNumberFormat="true" applyFont="true" applyFill="true" applyBorder="true" applyAlignment="true">
      <alignment horizontal="center" vertical="center"/>
    </xf>
    <xf numFmtId="169" fontId="43" fillId="17" borderId="63" xfId="0" applyNumberFormat="true" applyFont="true" applyFill="true" applyBorder="true" applyAlignment="true">
      <alignment horizontal="center" vertical="center"/>
    </xf>
    <xf numFmtId="168" fontId="38" fillId="18" borderId="108" xfId="0" applyNumberFormat="true" applyFont="true" applyFill="true" applyBorder="true" applyAlignment="true">
      <alignment horizontal="center" vertical="center"/>
    </xf>
    <xf numFmtId="168" fontId="38" fillId="18" borderId="110" xfId="0" applyNumberFormat="true" applyFont="true" applyFill="true" applyBorder="true" applyAlignment="true">
      <alignment horizontal="center" vertical="center"/>
    </xf>
    <xf numFmtId="168" fontId="38" fillId="18" borderId="107" xfId="0" applyNumberFormat="true" applyFont="true" applyFill="true" applyBorder="true" applyAlignment="true">
      <alignment horizontal="center" vertical="center"/>
    </xf>
    <xf numFmtId="168" fontId="38" fillId="18" borderId="111" xfId="0" applyNumberFormat="true" applyFont="true" applyFill="true" applyBorder="true" applyAlignment="true">
      <alignment horizontal="center" vertical="center"/>
    </xf>
    <xf numFmtId="168" fontId="38" fillId="18" borderId="109" xfId="0" applyNumberFormat="true" applyFont="true" applyFill="true" applyBorder="true" applyAlignment="true">
      <alignment horizontal="center" vertical="center"/>
    </xf>
    <xf numFmtId="168" fontId="38" fillId="18" borderId="50" xfId="0" applyNumberFormat="true" applyFont="true" applyFill="true" applyBorder="true" applyAlignment="true">
      <alignment horizontal="center" vertical="center"/>
    </xf>
    <xf numFmtId="168" fontId="38" fillId="18" borderId="57" xfId="0" applyNumberFormat="true" applyFont="true" applyFill="true" applyBorder="true" applyAlignment="true">
      <alignment horizontal="center" vertical="center"/>
    </xf>
    <xf numFmtId="168" fontId="38" fillId="18" borderId="72" xfId="0" applyNumberFormat="true" applyFont="true" applyFill="true" applyBorder="true" applyAlignment="true">
      <alignment horizontal="center" vertical="center"/>
    </xf>
    <xf numFmtId="168" fontId="38" fillId="18" borderId="58" xfId="0" applyNumberFormat="true" applyFont="true" applyFill="true" applyBorder="true" applyAlignment="true">
      <alignment horizontal="center" vertical="center"/>
    </xf>
    <xf numFmtId="168" fontId="38" fillId="18" borderId="87" xfId="0" applyNumberFormat="true" applyFont="true" applyFill="true" applyBorder="true" applyAlignment="true">
      <alignment horizontal="center" vertical="center"/>
    </xf>
    <xf numFmtId="168" fontId="38" fillId="18" borderId="80" xfId="0" applyNumberFormat="true" applyFont="true" applyFill="true" applyBorder="true" applyAlignment="true">
      <alignment horizontal="center" vertical="center"/>
    </xf>
    <xf numFmtId="168" fontId="38" fillId="18" borderId="95" xfId="0" applyNumberFormat="true" applyFont="true" applyFill="true" applyBorder="true" applyAlignment="true">
      <alignment horizontal="center" vertical="center"/>
    </xf>
    <xf numFmtId="168" fontId="38" fillId="18" borderId="79" xfId="0" applyNumberFormat="true" applyFont="true" applyFill="true" applyBorder="true" applyAlignment="true">
      <alignment horizontal="center" vertical="center"/>
    </xf>
    <xf numFmtId="168" fontId="38" fillId="18" borderId="81" xfId="0" applyNumberFormat="true" applyFont="true" applyFill="true" applyBorder="true" applyAlignment="true">
      <alignment horizontal="center" vertical="center"/>
    </xf>
    <xf numFmtId="168" fontId="38" fillId="18" borderId="92" xfId="0" applyNumberFormat="true" applyFont="true" applyFill="true" applyBorder="true" applyAlignment="true">
      <alignment horizontal="center" vertical="center"/>
    </xf>
    <xf numFmtId="0" fontId="53" fillId="17" borderId="3" xfId="0" applyFont="true" applyFill="true" applyBorder="true" applyAlignment="true">
      <alignment horizontal="left"/>
    </xf>
    <xf numFmtId="0" fontId="53" fillId="17" borderId="5" xfId="0" applyFont="true" applyFill="true" applyBorder="true" applyAlignment="true"/>
    <xf numFmtId="169" fontId="43" fillId="17" borderId="10" xfId="0" applyNumberFormat="true" applyFont="true" applyFill="true" applyBorder="true" applyAlignment="true">
      <alignment horizontal="right" vertical="top"/>
    </xf>
    <xf numFmtId="0" fontId="65" fillId="17" borderId="3" xfId="0" applyFont="true" applyFill="true" applyBorder="true" applyAlignment="true"/>
    <xf numFmtId="0" fontId="65" fillId="17" borderId="5" xfId="0" applyFont="true" applyFill="true" applyBorder="true" applyAlignment="true"/>
    <xf numFmtId="0" fontId="39" fillId="3" borderId="105" xfId="0" applyFont="true" applyFill="true" applyBorder="true" applyAlignment="true">
      <alignment horizontal="center" vertical="center"/>
    </xf>
    <xf numFmtId="0" fontId="39" fillId="3" borderId="48"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16" borderId="117" xfId="0" applyFont="true" applyFill="true" applyBorder="true" applyAlignment="true">
      <alignment horizontal="left" vertical="center"/>
    </xf>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3" fillId="17" borderId="118" xfId="0" applyNumberFormat="true" applyFont="true" applyFill="true" applyBorder="true" applyAlignment="true">
      <alignment horizontal="center"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6" xfId="0" applyNumberFormat="true" applyFont="true" applyFill="true" applyBorder="true" applyAlignment="true">
      <alignment horizontal="center" vertical="center"/>
    </xf>
    <xf numFmtId="167" fontId="38" fillId="18" borderId="67"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0" fontId="39" fillId="3" borderId="70" xfId="0" applyFont="true" applyFill="true" applyBorder="true" applyAlignment="true">
      <alignment horizontal="center" vertical="center"/>
    </xf>
    <xf numFmtId="0" fontId="39" fillId="3" borderId="85" xfId="0" applyFont="true" applyFill="true" applyBorder="true" applyAlignment="true">
      <alignment horizontal="center" vertical="center"/>
    </xf>
    <xf numFmtId="0" fontId="0" fillId="0" borderId="11" xfId="0" applyFill="true" applyBorder="true" applyAlignment="true">
      <alignment vertical="center"/>
    </xf>
    <xf numFmtId="0" fontId="0" fillId="0" borderId="11" xfId="0" applyFill="true" applyBorder="true" applyAlignment="true">
      <alignment horizontal="center" vertical="center"/>
    </xf>
    <xf numFmtId="0" fontId="1" fillId="17" borderId="3" xfId="0" applyFont="true" applyFill="true" applyBorder="true" applyAlignment="true">
      <alignment wrapText="true"/>
    </xf>
    <xf numFmtId="169" fontId="43" fillId="17" borderId="119" xfId="0" applyNumberFormat="true" applyFont="true" applyFill="true" applyBorder="true" applyAlignment="true">
      <alignment horizontal="center" vertical="center"/>
    </xf>
    <xf numFmtId="169" fontId="43" fillId="17" borderId="120" xfId="0" applyNumberFormat="true" applyFont="true" applyFill="true" applyBorder="true" applyAlignment="true">
      <alignment horizontal="center" vertical="center"/>
    </xf>
    <xf numFmtId="169" fontId="43" fillId="17" borderId="122" xfId="0" applyNumberFormat="true" applyFont="true" applyFill="true" applyBorder="true" applyAlignment="true">
      <alignment horizontal="center" vertical="center"/>
    </xf>
    <xf numFmtId="167" fontId="38" fillId="18" borderId="71" xfId="0" applyNumberFormat="true" applyFont="true" applyFill="true" applyBorder="true" applyAlignment="true">
      <alignment horizontal="center" vertical="center"/>
    </xf>
    <xf numFmtId="167" fontId="38" fillId="18" borderId="86" xfId="0" applyNumberFormat="true" applyFont="true" applyFill="true" applyBorder="true" applyAlignment="true">
      <alignment horizontal="center" vertical="center"/>
    </xf>
    <xf numFmtId="167" fontId="38" fillId="18" borderId="76" xfId="0" applyNumberFormat="true" applyFont="true" applyFill="true" applyBorder="true" applyAlignment="true">
      <alignment horizontal="center" vertical="center"/>
    </xf>
    <xf numFmtId="167" fontId="38" fillId="18" borderId="72" xfId="0" applyNumberFormat="true" applyFont="true" applyFill="true" applyBorder="true" applyAlignment="true">
      <alignment horizontal="center" vertical="center"/>
    </xf>
    <xf numFmtId="167" fontId="38" fillId="18" borderId="93" xfId="0" applyNumberFormat="true" applyFont="true" applyFill="true" applyBorder="true" applyAlignment="true">
      <alignment horizontal="center" vertical="center"/>
    </xf>
    <xf numFmtId="167" fontId="38" fillId="18" borderId="80"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87" xfId="0" applyNumberFormat="true" applyFont="true" applyFill="true" applyBorder="true" applyAlignment="true">
      <alignment horizontal="center" vertical="center"/>
    </xf>
    <xf numFmtId="167" fontId="38" fillId="18" borderId="81" xfId="0" applyNumberFormat="true" applyFont="true" applyFill="true" applyBorder="true" applyAlignment="true">
      <alignment horizontal="center" vertical="center"/>
    </xf>
    <xf numFmtId="167" fontId="38" fillId="18" borderId="92" xfId="0" applyNumberFormat="true" applyFont="true" applyFill="true" applyBorder="true" applyAlignment="true">
      <alignment horizontal="center" vertical="center"/>
    </xf>
    <xf numFmtId="0" fontId="39" fillId="3" borderId="11" xfId="0" applyFont="true" applyFill="true" applyBorder="true" applyAlignment="true">
      <alignment horizontal="center" vertical="center"/>
    </xf>
    <xf numFmtId="0" fontId="39" fillId="3" borderId="70" xfId="0" applyFont="true" applyFill="true" applyBorder="true" applyAlignment="true">
      <alignment horizontal="center" vertical="center" wrapText="true"/>
    </xf>
    <xf numFmtId="0" fontId="39" fillId="3" borderId="85" xfId="0" applyFont="true" applyFill="true" applyBorder="true" applyAlignment="true">
      <alignment horizontal="center" vertical="center" wrapText="true"/>
    </xf>
    <xf numFmtId="168" fontId="11" fillId="18" borderId="108" xfId="0" applyNumberFormat="true" applyFont="true" applyFill="true" applyBorder="true" applyAlignment="true">
      <alignment horizontal="center" vertical="center"/>
    </xf>
    <xf numFmtId="167" fontId="11" fillId="18" borderId="57" xfId="0" applyNumberFormat="true" applyFont="true" applyFill="true" applyBorder="true" applyAlignment="true">
      <alignment horizontal="center" vertical="center"/>
    </xf>
    <xf numFmtId="168" fontId="11" fillId="18" borderId="55" xfId="0" applyNumberFormat="true" applyFont="true" applyFill="true" applyBorder="true" applyAlignment="true">
      <alignment horizontal="center" vertical="center"/>
    </xf>
    <xf numFmtId="168" fontId="11" fillId="18" borderId="50" xfId="0" applyNumberFormat="true" applyFont="true" applyFill="true" applyBorder="true" applyAlignment="true">
      <alignment horizontal="center" vertical="center"/>
    </xf>
    <xf numFmtId="168" fontId="11" fillId="18" borderId="80" xfId="0" applyNumberFormat="true" applyFont="true" applyFill="true" applyBorder="true" applyAlignment="true">
      <alignment horizontal="center" vertical="center"/>
    </xf>
    <xf numFmtId="0" fontId="11" fillId="18" borderId="50" xfId="0" applyFont="true" applyFill="true" applyBorder="true" applyAlignment="true">
      <alignment horizontal="center" vertical="center"/>
    </xf>
    <xf numFmtId="168" fontId="11" fillId="18" borderId="95" xfId="0" applyNumberFormat="true" applyFont="true" applyFill="true" applyBorder="true" applyAlignment="true">
      <alignment horizontal="center" vertical="center"/>
    </xf>
    <xf numFmtId="168" fontId="11" fillId="18" borderId="110" xfId="0" applyNumberFormat="true" applyFont="true" applyFill="true" applyBorder="true" applyAlignment="true">
      <alignment horizontal="center" vertical="center"/>
    </xf>
    <xf numFmtId="168" fontId="11" fillId="18" borderId="57" xfId="0" applyNumberFormat="true" applyFont="true" applyFill="true" applyBorder="true" applyAlignment="true">
      <alignment horizontal="center" vertical="center"/>
    </xf>
    <xf numFmtId="0" fontId="11" fillId="18" borderId="72" xfId="0" applyFont="true" applyFill="true" applyBorder="true" applyAlignment="true">
      <alignment horizontal="center" vertical="center"/>
    </xf>
    <xf numFmtId="168" fontId="11" fillId="18" borderId="71" xfId="0" applyNumberFormat="true" applyFont="true" applyFill="true" applyBorder="true" applyAlignment="true">
      <alignment horizontal="center" vertical="center"/>
    </xf>
    <xf numFmtId="0" fontId="11" fillId="18" borderId="87" xfId="0" applyFont="true" applyFill="true" applyBorder="true" applyAlignment="true">
      <alignment horizontal="center" vertical="center"/>
    </xf>
    <xf numFmtId="168" fontId="11" fillId="18" borderId="79" xfId="0" applyNumberFormat="true" applyFont="true" applyFill="true" applyBorder="true" applyAlignment="true">
      <alignment horizontal="center" vertical="center"/>
    </xf>
    <xf numFmtId="168" fontId="11" fillId="18" borderId="107" xfId="0" applyNumberFormat="true" applyFont="true" applyFill="true" applyBorder="true" applyAlignment="true">
      <alignment horizontal="center" vertical="center"/>
    </xf>
    <xf numFmtId="168" fontId="11" fillId="18" borderId="72" xfId="0" applyNumberFormat="true" applyFont="true" applyFill="true" applyBorder="true" applyAlignment="true">
      <alignment horizontal="center" vertical="center"/>
    </xf>
    <xf numFmtId="168" fontId="11" fillId="18" borderId="111" xfId="0" applyNumberFormat="true" applyFont="true" applyFill="true" applyBorder="true" applyAlignment="true">
      <alignment horizontal="center" vertical="center"/>
    </xf>
    <xf numFmtId="168" fontId="11" fillId="18" borderId="56" xfId="0" applyNumberFormat="true" applyFont="true" applyFill="true" applyBorder="true" applyAlignment="true">
      <alignment horizontal="center" vertical="center"/>
    </xf>
    <xf numFmtId="168" fontId="11" fillId="18" borderId="58" xfId="0" applyNumberFormat="true" applyFont="true" applyFill="true" applyBorder="true" applyAlignment="true">
      <alignment horizontal="center" vertical="center"/>
    </xf>
    <xf numFmtId="168" fontId="11" fillId="18" borderId="81" xfId="0" applyNumberFormat="true" applyFont="true" applyFill="true" applyBorder="true" applyAlignment="true">
      <alignment horizontal="center" vertical="center"/>
    </xf>
    <xf numFmtId="168" fontId="11" fillId="18" borderId="109" xfId="0" applyNumberFormat="true" applyFont="true" applyFill="true" applyBorder="true" applyAlignment="true">
      <alignment horizontal="center" vertical="center"/>
    </xf>
    <xf numFmtId="168" fontId="11" fillId="18" borderId="86" xfId="0" applyNumberFormat="true" applyFont="true" applyFill="true" applyBorder="true" applyAlignment="true">
      <alignment horizontal="center" vertical="center"/>
    </xf>
    <xf numFmtId="168" fontId="11" fillId="18" borderId="87" xfId="0" applyNumberFormat="true" applyFont="true" applyFill="true" applyBorder="true" applyAlignment="true">
      <alignment horizontal="center" vertical="center"/>
    </xf>
    <xf numFmtId="168" fontId="11" fillId="18" borderId="92" xfId="0" applyNumberFormat="true" applyFont="true" applyFill="true" applyBorder="true" applyAlignment="true">
      <alignment horizontal="center" vertical="center"/>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80" xfId="0" applyNumberFormat="true" applyFont="true" applyFill="true" applyBorder="true" applyAlignment="true">
      <alignment horizontal="center" vertical="center"/>
    </xf>
    <xf numFmtId="167" fontId="11" fillId="18" borderId="71" xfId="0" applyNumberFormat="true" applyFont="true" applyFill="true" applyBorder="true" applyAlignment="true">
      <alignment horizontal="center" vertical="center"/>
    </xf>
    <xf numFmtId="167" fontId="11" fillId="18" borderId="72" xfId="0" applyNumberFormat="true" applyFont="true" applyFill="true" applyBorder="true" applyAlignment="true">
      <alignment horizontal="center" vertical="center"/>
    </xf>
    <xf numFmtId="167" fontId="11" fillId="18" borderId="79"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1" xfId="0" applyNumberFormat="true" applyFont="true" applyFill="true" applyBorder="true" applyAlignment="true">
      <alignment horizontal="center" vertical="center"/>
    </xf>
    <xf numFmtId="167" fontId="11" fillId="18" borderId="86" xfId="0" applyNumberFormat="true" applyFont="true" applyFill="true" applyBorder="true" applyAlignment="true">
      <alignment horizontal="center" vertical="center"/>
    </xf>
    <xf numFmtId="167" fontId="11" fillId="18" borderId="87" xfId="0" applyNumberFormat="true" applyFont="true" applyFill="true" applyBorder="true" applyAlignment="true">
      <alignment horizontal="center" vertical="center"/>
    </xf>
    <xf numFmtId="167" fontId="11"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1" fillId="18" borderId="66" xfId="0" applyNumberFormat="true" applyFont="true" applyFill="true" applyBorder="true" applyAlignment="true">
      <alignment horizontal="center" vertical="center"/>
    </xf>
    <xf numFmtId="168" fontId="11" fillId="18" borderId="65" xfId="0" applyNumberFormat="true" applyFont="true" applyFill="true" applyBorder="true" applyAlignment="true">
      <alignment horizontal="center" vertical="center"/>
    </xf>
    <xf numFmtId="168" fontId="11" fillId="18" borderId="76" xfId="0" applyNumberFormat="true" applyFont="true" applyFill="true" applyBorder="true" applyAlignment="true">
      <alignment horizontal="center" vertical="center"/>
    </xf>
    <xf numFmtId="168" fontId="11" fillId="18" borderId="67" xfId="0" applyNumberFormat="true" applyFont="true" applyFill="true" applyBorder="true" applyAlignment="true">
      <alignment horizontal="center" vertical="center"/>
    </xf>
    <xf numFmtId="168" fontId="11" fillId="18" borderId="93" xfId="0" applyNumberFormat="true" applyFont="true" applyFill="true" applyBorder="true" applyAlignment="true">
      <alignment horizontal="center" vertical="center"/>
    </xf>
    <xf numFmtId="0" fontId="11" fillId="3" borderId="3" xfId="0" applyFont="true" applyFill="true" applyBorder="true" applyAlignment="true">
      <alignment horizontal="center" vertical="center"/>
    </xf>
    <xf numFmtId="0" fontId="11" fillId="3" borderId="1" xfId="0"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7" fillId="17" borderId="10" xfId="0" applyFont="true" applyFill="true" applyBorder="true" applyAlignment="true">
      <alignment horizontal="center" wrapText="true"/>
    </xf>
    <xf numFmtId="0" fontId="68"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3" borderId="10" xfId="0" applyFont="true" applyFill="true" applyBorder="true" applyAlignment="true">
      <alignment wrapText="true"/>
    </xf>
    <xf numFmtId="0" fontId="1" fillId="3" borderId="10" xfId="0" applyFont="true" applyFill="true" applyBorder="true"/>
    <xf numFmtId="0" fontId="1" fillId="15" borderId="10" xfId="0" applyFont="true" applyFill="true" applyBorder="true"/>
    <xf numFmtId="0" fontId="1" fillId="17" borderId="10" xfId="0" applyFont="true" applyFill="true" applyBorder="true" applyAlignment="true">
      <alignment horizontal="center" vertic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1" fillId="15" borderId="10" xfId="0" applyFont="true" applyFill="true" applyBorder="true" applyAlignment="true">
      <alignment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70" fillId="15" borderId="10" xfId="0" applyFont="true" applyFill="true" applyBorder="true" applyAlignment="true">
      <alignment horizontal="center" vertical="center"/>
    </xf>
    <xf numFmtId="0" fontId="70" fillId="15" borderId="10" xfId="0" applyFont="true" applyFill="true" applyBorder="true" applyAlignment="true">
      <alignment horizontal="center" vertic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1" fillId="15" borderId="10" xfId="0" applyFont="true" applyFill="true" applyBorder="true" applyAlignment="true">
      <alignment vertical="center"/>
    </xf>
    <xf numFmtId="0" fontId="1" fillId="15" borderId="10" xfId="0" applyFont="true" applyFill="true" applyBorder="true" applyAlignment="true">
      <alignment vertical="center" wrapText="true"/>
    </xf>
    <xf numFmtId="0" fontId="39" fillId="15" borderId="10" xfId="0" applyFont="true" applyFill="true" applyBorder="true" applyAlignment="true">
      <alignment horizontal="left" vertical="center" wrapText="true"/>
    </xf>
    <xf numFmtId="0" fontId="39" fillId="15" borderId="10" xfId="0" applyFont="true" applyFill="true" applyBorder="true" applyAlignment="true">
      <alignment horizontal="left" vertical="center"/>
    </xf>
    <xf numFmtId="167" fontId="38" fillId="15" borderId="10" xfId="0" applyNumberFormat="true" applyFont="true" applyFill="true" applyBorder="true" applyAlignment="true">
      <alignment horizontal="right"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39" fillId="3" borderId="91"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xf>
    <xf numFmtId="0" fontId="39" fillId="3" borderId="91" xfId="0" applyFont="true" applyFill="true" applyBorder="true" applyAlignment="true">
      <alignment horizontal="center" vertical="center"/>
    </xf>
    <xf numFmtId="0" fontId="52" fillId="17" borderId="3" xfId="0" applyFont="true" applyFill="true" applyBorder="true" applyAlignment="true"/>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53" fillId="17" borderId="3" xfId="0" applyFont="true" applyFill="true" applyBorder="true" applyAlignment="true"/>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xf>
    <xf numFmtId="0" fontId="39" fillId="16" borderId="53" xfId="0" applyFont="true" applyFill="true" applyBorder="true" applyAlignment="true">
      <alignment horizontal="left" vertical="center" wrapText="true"/>
    </xf>
    <xf numFmtId="0" fontId="39" fillId="16" borderId="52"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24"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24"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24"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25" xfId="0" applyNumberFormat="true" applyFont="true" applyFill="true" applyBorder="true" applyAlignment="true">
      <alignment horizontal="right" vertical="top" wrapText="true"/>
    </xf>
    <xf numFmtId="165" fontId="38" fillId="3" borderId="126" xfId="0" applyNumberFormat="true" applyFont="true" applyFill="true" applyBorder="true" applyAlignment="true">
      <alignment horizontal="right" vertical="top" wrapText="true"/>
    </xf>
    <xf numFmtId="165" fontId="38" fillId="3" borderId="127" xfId="0" applyNumberFormat="true" applyFont="true" applyFill="true" applyBorder="true" applyAlignment="true">
      <alignment horizontal="right" vertical="top" wrapText="true"/>
    </xf>
    <xf numFmtId="165" fontId="38" fillId="3" borderId="125" xfId="0" applyNumberFormat="true" applyFont="true" applyFill="true" applyBorder="true" applyAlignment="true">
      <alignment horizontal="right" vertical="top" wrapText="true"/>
    </xf>
    <xf numFmtId="165" fontId="38" fillId="3" borderId="126" xfId="0" applyNumberFormat="true" applyFont="true" applyFill="true" applyBorder="true" applyAlignment="true">
      <alignment horizontal="right" vertical="top" wrapText="true"/>
    </xf>
    <xf numFmtId="165" fontId="38" fillId="3" borderId="127"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5" xfId="0" applyNumberFormat="true" applyFont="true" applyFill="true" applyBorder="true" applyAlignment="true">
      <alignment horizontal="right" vertical="top" wrapText="true"/>
    </xf>
    <xf numFmtId="165" fontId="38" fillId="3" borderId="126" xfId="0" applyNumberFormat="true" applyFont="true" applyFill="true" applyBorder="true" applyAlignment="true">
      <alignment horizontal="right" vertical="top" wrapText="true"/>
    </xf>
    <xf numFmtId="165" fontId="38" fillId="3" borderId="127"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8" xfId="0" applyNumberFormat="true" applyFont="true" applyFill="true" applyBorder="true" applyAlignment="true">
      <alignment horizontal="right" vertical="top" wrapText="true"/>
    </xf>
    <xf numFmtId="165" fontId="38" fillId="3" borderId="128"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8"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24"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24"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24"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25" xfId="0" applyNumberFormat="true" applyFont="true" applyFill="true" applyBorder="true" applyAlignment="true">
      <alignment horizontal="right" vertical="top" wrapText="true"/>
    </xf>
    <xf numFmtId="165" fontId="38" fillId="3" borderId="126" xfId="0" applyNumberFormat="true" applyFont="true" applyFill="true" applyBorder="true" applyAlignment="true">
      <alignment horizontal="right" vertical="top" wrapText="true"/>
    </xf>
    <xf numFmtId="165" fontId="38" fillId="3" borderId="127" xfId="0" applyNumberFormat="true" applyFont="true" applyFill="true" applyBorder="true" applyAlignment="true">
      <alignment horizontal="right" vertical="top" wrapText="true"/>
    </xf>
    <xf numFmtId="165" fontId="38" fillId="3" borderId="125" xfId="0" applyNumberFormat="true" applyFont="true" applyFill="true" applyBorder="true" applyAlignment="true">
      <alignment horizontal="right" vertical="top" wrapText="true"/>
    </xf>
    <xf numFmtId="165" fontId="38" fillId="3" borderId="126" xfId="0" applyNumberFormat="true" applyFont="true" applyFill="true" applyBorder="true" applyAlignment="true">
      <alignment horizontal="right" vertical="top" wrapText="true"/>
    </xf>
    <xf numFmtId="165" fontId="38" fillId="3" borderId="127" xfId="0" applyNumberFormat="true" applyFont="true" applyFill="true" applyBorder="true" applyAlignment="true">
      <alignment horizontal="right" vertical="top" wrapText="true"/>
    </xf>
    <xf numFmtId="165" fontId="38" fillId="3" borderId="125" xfId="0" applyNumberFormat="true" applyFont="true" applyFill="true" applyBorder="true" applyAlignment="true">
      <alignment horizontal="right" vertical="top" wrapText="true"/>
    </xf>
    <xf numFmtId="165" fontId="38" fillId="3" borderId="126" xfId="0" applyNumberFormat="true" applyFont="true" applyFill="true" applyBorder="true" applyAlignment="true">
      <alignment horizontal="right" vertical="top" wrapText="true"/>
    </xf>
    <xf numFmtId="165" fontId="38" fillId="3" borderId="127"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8" xfId="0" applyNumberFormat="true" applyFont="true" applyFill="true" applyBorder="true" applyAlignment="true">
      <alignment horizontal="right" vertical="top" wrapText="true"/>
    </xf>
    <xf numFmtId="165" fontId="38" fillId="3" borderId="128" xfId="0" applyNumberFormat="true" applyFont="true" applyFill="true" applyBorder="true" applyAlignment="true">
      <alignment horizontal="right" vertical="top" wrapText="true"/>
    </xf>
    <xf numFmtId="165" fontId="38" fillId="3" borderId="128"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24"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24"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24"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25" xfId="0" applyNumberFormat="true" applyFont="true" applyFill="true" applyBorder="true" applyAlignment="true">
      <alignment horizontal="right" vertical="top" wrapText="true"/>
    </xf>
    <xf numFmtId="165" fontId="38" fillId="3" borderId="126" xfId="0" applyNumberFormat="true" applyFont="true" applyFill="true" applyBorder="true" applyAlignment="true">
      <alignment horizontal="right" vertical="top" wrapText="true"/>
    </xf>
    <xf numFmtId="165" fontId="38" fillId="3" borderId="127"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5" xfId="0" applyNumberFormat="true" applyFont="true" applyFill="true" applyBorder="true" applyAlignment="true">
      <alignment horizontal="right" vertical="top" wrapText="true"/>
    </xf>
    <xf numFmtId="165" fontId="38" fillId="3" borderId="126" xfId="0" applyNumberFormat="true" applyFont="true" applyFill="true" applyBorder="true" applyAlignment="true">
      <alignment horizontal="right" vertical="top" wrapText="true"/>
    </xf>
    <xf numFmtId="165" fontId="38" fillId="3" borderId="127"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5" xfId="0" applyNumberFormat="true" applyFont="true" applyFill="true" applyBorder="true" applyAlignment="true">
      <alignment horizontal="right" vertical="top" wrapText="true"/>
    </xf>
    <xf numFmtId="165" fontId="38" fillId="3" borderId="126" xfId="0" applyNumberFormat="true" applyFont="true" applyFill="true" applyBorder="true" applyAlignment="true">
      <alignment horizontal="right" vertical="top" wrapText="true"/>
    </xf>
    <xf numFmtId="165" fontId="38" fillId="3" borderId="127"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8"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8"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8"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24"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24"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24"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2"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25" xfId="0" applyNumberFormat="true" applyFont="true" applyFill="true" applyBorder="true" applyAlignment="true">
      <alignment horizontal="right" vertical="top" wrapText="true"/>
    </xf>
    <xf numFmtId="165" fontId="38" fillId="3" borderId="126" xfId="0" applyNumberFormat="true" applyFont="true" applyFill="true" applyBorder="true" applyAlignment="true">
      <alignment horizontal="right" vertical="top" wrapText="true"/>
    </xf>
    <xf numFmtId="165" fontId="38" fillId="3" borderId="127" xfId="0" applyNumberFormat="true" applyFont="true" applyFill="true" applyBorder="true" applyAlignment="true">
      <alignment horizontal="right" vertical="top" wrapText="true"/>
    </xf>
    <xf numFmtId="165" fontId="38" fillId="3" borderId="125" xfId="0" applyNumberFormat="true" applyFont="true" applyFill="true" applyBorder="true" applyAlignment="true">
      <alignment horizontal="right" vertical="top" wrapText="true"/>
    </xf>
    <xf numFmtId="165" fontId="38" fillId="3" borderId="126" xfId="0" applyNumberFormat="true" applyFont="true" applyFill="true" applyBorder="true" applyAlignment="true">
      <alignment horizontal="right" vertical="top" wrapText="true"/>
    </xf>
    <xf numFmtId="165" fontId="38" fillId="3" borderId="127"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5" xfId="0" applyNumberFormat="true" applyFont="true" applyFill="true" applyBorder="true" applyAlignment="true">
      <alignment horizontal="right" vertical="top" wrapText="true"/>
    </xf>
    <xf numFmtId="165" fontId="38" fillId="3" borderId="126" xfId="0" applyNumberFormat="true" applyFont="true" applyFill="true" applyBorder="true" applyAlignment="true">
      <alignment horizontal="right" vertical="top" wrapText="true"/>
    </xf>
    <xf numFmtId="165" fontId="38" fillId="3" borderId="127"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8"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8"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8"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18"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18"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167" fontId="38" fillId="18" borderId="54" xfId="0" applyNumberFormat="true" applyFont="true" applyFill="true" applyBorder="true" applyAlignment="true">
      <alignment horizontal="right" vertical="top"/>
    </xf>
    <xf numFmtId="0" fontId="21" fillId="3" borderId="10" xfId="0" applyFont="true" applyFill="true" applyBorder="true" applyAlignment="true">
      <alignment horizontal="right" vertical="top" wrapText="true"/>
    </xf>
    <xf numFmtId="0" fontId="21" fillId="0" borderId="0" xfId="0" applyFont="true" applyAlignment="true">
      <alignment horizontal="right" vertical="top" wrapText="true"/>
    </xf>
    <xf numFmtId="0" fontId="21" fillId="3" borderId="10" xfId="0" applyFont="true" applyFill="true" applyBorder="true" applyAlignment="true">
      <alignment horizontal="right" vertical="top" wrapText="true"/>
    </xf>
    <xf numFmtId="0" fontId="21" fillId="3" borderId="10" xfId="0" applyFont="true" applyFill="true" applyBorder="true" applyAlignment="true">
      <alignment horizontal="right" vertical="top" wrapText="true"/>
    </xf>
    <xf numFmtId="0" fontId="21" fillId="3" borderId="51" xfId="0" applyFont="true" applyFill="true" applyBorder="true" applyAlignment="true">
      <alignment horizontal="right" vertical="top" wrapText="true"/>
    </xf>
    <xf numFmtId="0" fontId="21" fillId="3" borderId="51" xfId="0" applyFont="true" applyFill="true" applyBorder="true" applyAlignment="true">
      <alignment horizontal="right" vertical="top" wrapText="true"/>
    </xf>
    <xf numFmtId="0" fontId="21" fillId="3" borderId="51" xfId="0" applyFont="true" applyFill="true" applyBorder="true" applyAlignment="true">
      <alignment horizontal="right" vertical="top" wrapText="true"/>
    </xf>
    <xf numFmtId="165" fontId="21" fillId="18" borderId="52" xfId="0" applyNumberFormat="true" applyFont="true" applyFill="true" applyBorder="true" applyAlignment="true">
      <alignment horizontal="right" vertical="top" wrapText="true"/>
    </xf>
    <xf numFmtId="165" fontId="21" fillId="18" borderId="52" xfId="0" applyNumberFormat="true" applyFont="true" applyFill="true" applyBorder="true" applyAlignment="true">
      <alignment horizontal="right" vertical="top" wrapText="true"/>
    </xf>
    <xf numFmtId="165" fontId="21" fillId="18" borderId="52" xfId="0" applyNumberFormat="true" applyFont="true" applyFill="true" applyBorder="true" applyAlignment="true">
      <alignment horizontal="right" vertical="top" wrapText="true"/>
    </xf>
    <xf numFmtId="165" fontId="21" fillId="18" borderId="53" xfId="0" applyNumberFormat="true" applyFont="true" applyFill="true" applyBorder="true" applyAlignment="true">
      <alignment horizontal="right" vertical="top" wrapText="true"/>
    </xf>
    <xf numFmtId="165" fontId="21" fillId="18" borderId="53" xfId="0" applyNumberFormat="true" applyFont="true" applyFill="true" applyBorder="true" applyAlignment="true">
      <alignment horizontal="right" vertical="top" wrapText="true"/>
    </xf>
    <xf numFmtId="165" fontId="21" fillId="18" borderId="53" xfId="0" applyNumberFormat="true" applyFont="true" applyFill="true" applyBorder="true" applyAlignment="true">
      <alignment horizontal="right" vertical="top" wrapText="true"/>
    </xf>
    <xf numFmtId="165" fontId="21" fillId="18" borderId="54" xfId="0" applyNumberFormat="true" applyFont="true" applyFill="true" applyBorder="true" applyAlignment="true">
      <alignment horizontal="right" vertical="top" wrapText="true"/>
    </xf>
    <xf numFmtId="0" fontId="21" fillId="3" borderId="51" xfId="0" applyFont="true" applyFill="true" applyBorder="true" applyAlignment="true">
      <alignment horizontal="right" vertical="top" wrapText="true"/>
    </xf>
    <xf numFmtId="165" fontId="21" fillId="18" borderId="54" xfId="0" applyNumberFormat="true" applyFont="true" applyFill="true" applyBorder="true" applyAlignment="true">
      <alignment horizontal="right" vertical="top" wrapText="true"/>
    </xf>
    <xf numFmtId="0" fontId="21" fillId="3" borderId="51" xfId="0" applyFont="true" applyFill="true" applyBorder="true" applyAlignment="true">
      <alignment horizontal="right" vertical="top" wrapText="true"/>
    </xf>
    <xf numFmtId="165" fontId="21" fillId="18" borderId="54" xfId="0" applyNumberFormat="true" applyFont="true" applyFill="true" applyBorder="true" applyAlignment="true">
      <alignment horizontal="right" vertical="top" wrapText="true"/>
    </xf>
    <xf numFmtId="166" fontId="21" fillId="18" borderId="53" xfId="0" applyNumberFormat="true" applyFont="true" applyFill="true" applyBorder="true" applyAlignment="true">
      <alignment horizontal="right" vertical="top" wrapText="true"/>
    </xf>
    <xf numFmtId="0" fontId="21" fillId="3" borderId="51" xfId="0" applyFont="true" applyFill="true" applyBorder="true" applyAlignment="true">
      <alignment horizontal="right" vertical="top" wrapText="true"/>
    </xf>
    <xf numFmtId="166" fontId="21" fillId="18" borderId="53" xfId="0" applyNumberFormat="true" applyFont="true" applyFill="true" applyBorder="true" applyAlignment="true">
      <alignment horizontal="right" vertical="top" wrapText="true"/>
    </xf>
    <xf numFmtId="166" fontId="21" fillId="18" borderId="53" xfId="0" applyNumberFormat="true" applyFont="true" applyFill="true" applyBorder="true" applyAlignment="true">
      <alignment horizontal="right" vertical="top" wrapText="true"/>
    </xf>
    <xf numFmtId="0" fontId="21" fillId="3" borderId="124" xfId="0" applyFont="true" applyFill="true" applyBorder="true" applyAlignment="true">
      <alignment horizontal="right" vertical="top" wrapText="true"/>
    </xf>
    <xf numFmtId="0" fontId="21" fillId="3" borderId="48" xfId="0" applyFont="true" applyFill="true" applyBorder="true" applyAlignment="true">
      <alignment horizontal="right" vertical="top" wrapText="true"/>
    </xf>
    <xf numFmtId="0" fontId="21" fillId="3" borderId="49" xfId="0" applyFont="true" applyFill="true" applyBorder="true" applyAlignment="true">
      <alignment horizontal="right" vertical="top" wrapText="true"/>
    </xf>
    <xf numFmtId="165" fontId="21" fillId="18" borderId="125" xfId="0" applyNumberFormat="true" applyFont="true" applyFill="true" applyBorder="true" applyAlignment="true">
      <alignment horizontal="right" vertical="top" wrapText="true"/>
    </xf>
    <xf numFmtId="165" fontId="21" fillId="18" borderId="126" xfId="0" applyNumberFormat="true" applyFont="true" applyFill="true" applyBorder="true" applyAlignment="true">
      <alignment horizontal="right" vertical="top" wrapText="true"/>
    </xf>
    <xf numFmtId="165" fontId="21" fillId="18" borderId="127" xfId="0" applyNumberFormat="true" applyFont="true" applyFill="true" applyBorder="true" applyAlignment="true">
      <alignment horizontal="right" vertical="top" wrapText="true"/>
    </xf>
    <xf numFmtId="0" fontId="21" fillId="3" borderId="124" xfId="0" applyFont="true" applyFill="true" applyBorder="true" applyAlignment="true">
      <alignment horizontal="right" vertical="top" wrapText="true"/>
    </xf>
    <xf numFmtId="0" fontId="21" fillId="3" borderId="48" xfId="0" applyFont="true" applyFill="true" applyBorder="true" applyAlignment="true">
      <alignment horizontal="right" vertical="top" wrapText="true"/>
    </xf>
    <xf numFmtId="0" fontId="21" fillId="3" borderId="49" xfId="0" applyFont="true" applyFill="true" applyBorder="true" applyAlignment="true">
      <alignment horizontal="right" vertical="top" wrapText="true"/>
    </xf>
    <xf numFmtId="165" fontId="21" fillId="18" borderId="125" xfId="0" applyNumberFormat="true" applyFont="true" applyFill="true" applyBorder="true" applyAlignment="true">
      <alignment horizontal="right" vertical="top" wrapText="true"/>
    </xf>
    <xf numFmtId="165" fontId="21" fillId="18" borderId="126" xfId="0" applyNumberFormat="true" applyFont="true" applyFill="true" applyBorder="true" applyAlignment="true">
      <alignment horizontal="right" vertical="top" wrapText="true"/>
    </xf>
    <xf numFmtId="165" fontId="21" fillId="18" borderId="127" xfId="0" applyNumberFormat="true" applyFont="true" applyFill="true" applyBorder="true" applyAlignment="true">
      <alignment horizontal="right" vertical="top" wrapText="true"/>
    </xf>
    <xf numFmtId="0" fontId="21" fillId="3" borderId="124" xfId="0" applyFont="true" applyFill="true" applyBorder="true" applyAlignment="true">
      <alignment horizontal="right" vertical="top" wrapText="true"/>
    </xf>
    <xf numFmtId="0" fontId="21" fillId="3" borderId="48" xfId="0" applyFont="true" applyFill="true" applyBorder="true" applyAlignment="true">
      <alignment horizontal="right" vertical="top" wrapText="true"/>
    </xf>
    <xf numFmtId="0" fontId="21" fillId="3" borderId="49" xfId="0" applyFont="true" applyFill="true" applyBorder="true" applyAlignment="true">
      <alignment horizontal="right" vertical="top" wrapText="true"/>
    </xf>
    <xf numFmtId="165" fontId="21" fillId="18" borderId="125" xfId="0" applyNumberFormat="true" applyFont="true" applyFill="true" applyBorder="true" applyAlignment="true">
      <alignment horizontal="right" vertical="top" wrapText="true"/>
    </xf>
    <xf numFmtId="165" fontId="21" fillId="18" borderId="126" xfId="0" applyNumberFormat="true" applyFont="true" applyFill="true" applyBorder="true" applyAlignment="true">
      <alignment horizontal="right" vertical="top" wrapText="true"/>
    </xf>
    <xf numFmtId="165" fontId="21" fillId="18" borderId="127" xfId="0" applyNumberFormat="true" applyFont="true" applyFill="true" applyBorder="true" applyAlignment="true">
      <alignment horizontal="right" vertical="top" wrapText="true"/>
    </xf>
    <xf numFmtId="168" fontId="72" fillId="18" borderId="72" xfId="0" applyNumberFormat="true" applyFont="true" applyFill="true" applyBorder="true" applyAlignment="true">
      <alignment horizontal="center" vertical="center"/>
    </xf>
    <xf numFmtId="168" fontId="72" fillId="18" borderId="79" xfId="0" applyNumberFormat="true" applyFont="true" applyFill="true" applyBorder="true" applyAlignment="true">
      <alignment horizontal="center" vertical="center"/>
    </xf>
    <xf numFmtId="168" fontId="72" fillId="18" borderId="50" xfId="0" applyNumberFormat="true" applyFont="true" applyFill="true" applyBorder="true" applyAlignment="true">
      <alignment horizontal="center" vertical="center"/>
    </xf>
    <xf numFmtId="168" fontId="72" fillId="18" borderId="80" xfId="0" applyNumberFormat="true" applyFont="true" applyFill="true" applyBorder="true" applyAlignment="true">
      <alignment horizontal="center" vertical="center"/>
    </xf>
    <xf numFmtId="168" fontId="72" fillId="18" borderId="87" xfId="0" applyNumberFormat="true" applyFont="true" applyFill="true" applyBorder="true" applyAlignment="true">
      <alignment horizontal="center" vertical="center"/>
    </xf>
    <xf numFmtId="168" fontId="72" fillId="18" borderId="92" xfId="0" applyNumberFormat="true" applyFont="true" applyFill="true" applyBorder="true" applyAlignment="true">
      <alignment horizontal="center" vertical="center"/>
    </xf>
    <xf numFmtId="168" fontId="72" fillId="18" borderId="57" xfId="0" applyNumberFormat="true" applyFont="true" applyFill="true" applyBorder="true" applyAlignment="true">
      <alignment horizontal="center" vertical="center"/>
    </xf>
    <xf numFmtId="168" fontId="72" fillId="18" borderId="95" xfId="0" applyNumberFormat="true" applyFont="true" applyFill="true" applyBorder="true" applyAlignment="true">
      <alignment horizontal="center" vertical="center"/>
    </xf>
    <xf numFmtId="168" fontId="72" fillId="18" borderId="58" xfId="0" applyNumberFormat="true" applyFont="true" applyFill="true" applyBorder="true" applyAlignment="true">
      <alignment horizontal="center" vertical="center"/>
    </xf>
    <xf numFmtId="168" fontId="72" fillId="18" borderId="81" xfId="0" applyNumberFormat="true" applyFont="true" applyFill="true" applyBorder="true" applyAlignment="true">
      <alignment horizontal="center" vertical="center"/>
    </xf>
    <xf numFmtId="168" fontId="72" fillId="18" borderId="121" xfId="0" applyNumberFormat="true" applyFont="true" applyFill="true" applyBorder="true" applyAlignment="true">
      <alignment horizontal="center" vertical="center"/>
    </xf>
    <xf numFmtId="167" fontId="72" fillId="18" borderId="123" xfId="0" applyNumberFormat="true" applyFont="true" applyFill="true" applyBorder="true" applyAlignment="true">
      <alignment horizontal="center" vertical="center"/>
    </xf>
    <xf numFmtId="169" fontId="43" fillId="17" borderId="147" xfId="0" applyNumberFormat="true" applyFont="true" applyFill="true" applyBorder="true" applyAlignment="true">
      <alignment horizontal="center" vertical="center"/>
    </xf>
    <xf numFmtId="169" fontId="43" fillId="17" borderId="148" xfId="0" applyNumberFormat="true" applyFont="true" applyFill="true" applyBorder="true" applyAlignment="true">
      <alignment horizontal="center" vertical="center"/>
    </xf>
    <xf numFmtId="169" fontId="43" fillId="17" borderId="149" xfId="0" applyNumberFormat="true" applyFont="true" applyFill="true" applyBorder="true" applyAlignment="true">
      <alignment horizontal="center" vertical="center"/>
    </xf>
    <xf numFmtId="169" fontId="43" fillId="17" borderId="15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3" fillId="0" borderId="10" xfId="0" applyNumberFormat="true" applyFont="true" applyFill="true" applyBorder="true" applyAlignment="true">
      <alignment horizontal="center" vertical="center"/>
    </xf>
    <xf numFmtId="168" fontId="38" fillId="0" borderId="10" xfId="0" applyNumberFormat="true" applyFont="true" applyFill="true" applyBorder="true" applyAlignment="true">
      <alignment horizontal="center" vertical="center"/>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9" fillId="17" borderId="10" xfId="0" applyFont="true" applyFill="true" applyBorder="true" applyAlignment="true">
      <alignment wrapText="true"/>
    </xf>
    <xf numFmtId="0" fontId="13" fillId="3" borderId="10" xfId="0" applyFont="true" applyFill="true" applyBorder="true" applyAlignment="true">
      <alignment wrapText="true"/>
    </xf>
    <xf numFmtId="0" fontId="49"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9" fillId="3" borderId="10" xfId="0" applyFont="true" applyFill="true" applyBorder="true" applyAlignment="true">
      <alignment wrapText="true"/>
    </xf>
    <xf numFmtId="164" fontId="16" fillId="3" borderId="10" xfId="0" applyNumberFormat="true" applyFont="true" applyFill="true" applyBorder="true" applyAlignment="true" applyProtection="true">
      <alignment horizont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2" fillId="4" borderId="12" xfId="0" applyFont="true" applyFill="true" applyBorder="true" applyAlignment="true" applyProtection="true">
      <alignment horizontal="center" vertical="center"/>
      <protection locked="fals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10" fillId="4" borderId="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63" fillId="2" borderId="1" xfId="0" applyFont="true" applyFill="true" applyBorder="true" applyAlignment="true" applyProtection="true">
      <alignment horizontal="center" vertical="center" wrapText="true"/>
      <protection locked="false"/>
    </xf>
    <xf numFmtId="0" fontId="64" fillId="2" borderId="11" xfId="0" applyFont="true" applyFill="true" applyBorder="true" applyAlignment="true" applyProtection="true">
      <alignment horizontal="center" vertical="center" wrapText="true"/>
      <protection locked="false"/>
    </xf>
    <xf numFmtId="0" fontId="64" fillId="2" borderId="2" xfId="0" applyFont="true" applyFill="true" applyBorder="true" applyAlignment="true" applyProtection="true">
      <alignment horizontal="center" vertical="center" wrapText="true"/>
      <protection locked="false"/>
    </xf>
    <xf numFmtId="0" fontId="64" fillId="2" borderId="5" xfId="0" applyFont="true" applyFill="true" applyBorder="true" applyAlignment="true" applyProtection="true">
      <alignment horizontal="center" vertical="center" wrapText="true"/>
      <protection locked="false"/>
    </xf>
    <xf numFmtId="0" fontId="64" fillId="2" borderId="12" xfId="0" applyFont="true" applyFill="true" applyBorder="true" applyAlignment="true" applyProtection="true">
      <alignment horizontal="center" vertical="center" wrapText="true"/>
      <protection locked="false"/>
    </xf>
    <xf numFmtId="0" fontId="64" fillId="2" borderId="6" xfId="0" applyFont="true" applyFill="true" applyBorder="true" applyAlignment="true" applyProtection="true">
      <alignment horizontal="center" vertical="center" wrapText="true"/>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164" fontId="51" fillId="13" borderId="19" xfId="0" applyNumberFormat="true" applyFont="true" applyFill="true" applyBorder="true" applyAlignment="true" applyProtection="true">
      <alignment horizontal="center" vertical="center"/>
      <protection locked="false"/>
    </xf>
    <xf numFmtId="164" fontId="51" fillId="13" borderId="21"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1" fontId="1"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vertical="center"/>
      <protection locked="false"/>
    </xf>
    <xf numFmtId="0" fontId="66"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66" fillId="16" borderId="53" xfId="0" applyFont="true" applyFill="true" applyBorder="true" applyAlignment="true">
      <alignment horizontal="left" vertical="center" wrapText="true"/>
    </xf>
    <xf numFmtId="0" fontId="39" fillId="16" borderId="54" xfId="0" applyFont="true" applyFill="true" applyBorder="true" applyAlignment="true">
      <alignment horizontal="left" vertical="center" wrapText="true"/>
    </xf>
    <xf numFmtId="0" fontId="39" fillId="3" borderId="1" xfId="0" applyFont="true" applyFill="true" applyBorder="true" applyAlignment="true">
      <alignment horizontal="center" vertical="center" wrapText="true"/>
    </xf>
    <xf numFmtId="0" fontId="39" fillId="3" borderId="77" xfId="0" applyFont="true" applyFill="true" applyBorder="true" applyAlignment="true">
      <alignment horizontal="center" vertical="center" wrapText="true"/>
    </xf>
    <xf numFmtId="0" fontId="39" fillId="3" borderId="84" xfId="0" applyFont="true" applyFill="true" applyBorder="true" applyAlignment="true">
      <alignment horizontal="center" vertical="center" wrapText="true"/>
    </xf>
    <xf numFmtId="0" fontId="39" fillId="3" borderId="78" xfId="0" applyFont="true" applyFill="true" applyBorder="true" applyAlignment="true">
      <alignment horizontal="center" vertical="center" wrapText="true"/>
    </xf>
    <xf numFmtId="0" fontId="39" fillId="16" borderId="52" xfId="0" applyFont="true" applyFill="true" applyBorder="true" applyAlignment="true">
      <alignment horizontal="left" vertical="center" wrapText="true"/>
    </xf>
    <xf numFmtId="0" fontId="39" fillId="3" borderId="3"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91"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16" borderId="96" xfId="0" applyFont="true" applyFill="true" applyBorder="true" applyAlignment="true">
      <alignment horizontal="left" vertical="center" wrapText="true"/>
    </xf>
    <xf numFmtId="0" fontId="39" fillId="16" borderId="101" xfId="0" applyFont="true" applyFill="true" applyBorder="true" applyAlignment="true">
      <alignment horizontal="left" vertical="center" wrapText="true"/>
    </xf>
    <xf numFmtId="0" fontId="39" fillId="3" borderId="1" xfId="0" applyFont="true" applyFill="true" applyBorder="true" applyAlignment="true">
      <alignment horizontal="center" vertical="center"/>
    </xf>
    <xf numFmtId="0" fontId="39" fillId="3" borderId="77" xfId="0" applyFont="true" applyFill="true" applyBorder="true" applyAlignment="true">
      <alignment horizontal="center" vertical="center"/>
    </xf>
    <xf numFmtId="0" fontId="39" fillId="3" borderId="84" xfId="0" applyFont="true" applyFill="true" applyBorder="true" applyAlignment="true">
      <alignment horizontal="center" vertical="center"/>
    </xf>
    <xf numFmtId="0" fontId="39" fillId="3" borderId="10" xfId="0" applyFont="true" applyFill="true" applyBorder="true" applyAlignment="true">
      <alignment horizontal="center" vertical="center" wrapText="true"/>
    </xf>
    <xf numFmtId="0" fontId="39" fillId="16" borderId="98" xfId="0" applyFont="true" applyFill="true" applyBorder="true" applyAlignment="true">
      <alignment horizontal="left" vertical="center" wrapText="true"/>
    </xf>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91" xfId="0" applyFont="true" applyFill="true" applyBorder="true" applyAlignment="true">
      <alignment horizontal="center" vertical="center"/>
    </xf>
    <xf numFmtId="169" fontId="44" fillId="2" borderId="99"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52" fillId="17" borderId="1" xfId="0" applyFont="true" applyFill="true" applyBorder="true" applyAlignment="true"/>
    <xf numFmtId="0" fontId="24" fillId="3" borderId="2" xfId="0" applyFont="true" applyFill="true" applyBorder="true" applyAlignment="true"/>
    <xf numFmtId="0" fontId="46" fillId="3" borderId="10" xfId="0" applyFont="true" applyFill="true" applyBorder="true" applyAlignment="true">
      <alignment horizontal="center" vertical="center" wrapText="true"/>
    </xf>
    <xf numFmtId="0" fontId="69" fillId="3" borderId="51" xfId="0" applyFont="true" applyFill="true" applyBorder="true" applyAlignment="true">
      <alignment horizontal="left" wrapText="true"/>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8" fillId="3" borderId="10" xfId="0" applyFont="true" applyFill="true" applyBorder="true" applyAlignment="true">
      <alignment horizontal="left" vertical="top" wrapText="true"/>
    </xf>
    <xf numFmtId="0" fontId="3" fillId="15" borderId="10" xfId="0" applyFont="true" applyFill="true" applyBorder="true" applyAlignment="true"/>
    <xf numFmtId="0" fontId="3" fillId="3" borderId="10" xfId="0" applyFont="true" applyFill="true" applyBorder="true" applyAlignment="true"/>
    <xf numFmtId="0" fontId="1" fillId="15" borderId="10" xfId="0" applyFont="true" applyFill="true" applyBorder="true" applyAlignment="true">
      <alignment vertical="top" wrapText="true"/>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0" fontId="3" fillId="15" borderId="10" xfId="0" applyFont="true" applyFill="true" applyBorder="true"/>
    <xf numFmtId="0" fontId="3" fillId="3" borderId="10" xfId="0" applyFont="true" applyFill="true" applyBorder="true"/>
    <xf numFmtId="0" fontId="1" fillId="15" borderId="10" xfId="0" applyFont="true" applyFill="true" applyBorder="true" applyAlignment="true">
      <alignment wrapText="true"/>
    </xf>
    <xf numFmtId="0" fontId="1" fillId="3" borderId="10" xfId="0" applyFont="true" applyFill="true" applyBorder="true"/>
    <xf numFmtId="0" fontId="39"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39" fillId="16" borderId="97" xfId="0" applyFont="true" applyFill="true" applyBorder="true" applyAlignment="true">
      <alignment horizontal="left" vertical="center" wrapText="true"/>
    </xf>
    <xf numFmtId="0" fontId="70" fillId="3" borderId="10" xfId="0" applyFont="true" applyFill="true" applyBorder="true" applyAlignment="true">
      <alignment horizontal="center" vertical="center" wrapText="true"/>
    </xf>
    <xf numFmtId="0" fontId="39" fillId="16" borderId="10" xfId="0" applyFont="true" applyFill="true" applyBorder="true" applyAlignment="true">
      <alignment horizontal="right" vertical="top" wrapText="true"/>
    </xf>
    <xf numFmtId="0" fontId="70" fillId="3" borderId="10" xfId="0" applyFont="true" applyFill="true" applyBorder="true" applyAlignment="true">
      <alignment horizontal="right" vertical="top" wrapText="true"/>
    </xf>
    <xf numFmtId="0" fontId="21" fillId="3" borderId="10" xfId="0" applyFont="true" applyFill="true" applyBorder="true" applyAlignment="true">
      <alignment horizontal="right" vertical="top" wrapText="true"/>
    </xf>
    <xf numFmtId="0" fontId="21" fillId="0" borderId="0" xfId="0" applyFont="true" applyAlignment="true">
      <alignment horizontal="right" vertical="top" wrapText="true"/>
    </xf>
    <xf numFmtId="0" fontId="21" fillId="0" borderId="10" xfId="0" applyFont="true" applyFill="true" applyBorder="true" applyAlignment="true">
      <alignment horizontal="right" vertical="top" wrapText="true"/>
    </xf>
    <xf numFmtId="0" fontId="21" fillId="0" borderId="10" xfId="0" applyFont="true" applyBorder="true" applyAlignment="true">
      <alignment horizontal="right" vertical="top" wrapText="true"/>
    </xf>
    <xf numFmtId="0" fontId="0" fillId="0" borderId="10" xfId="0" applyBorder="true" applyAlignment="true"/>
    <xf numFmtId="0" fontId="21" fillId="3" borderId="46" xfId="0" applyFont="true" applyFill="true" applyBorder="true" applyAlignment="true">
      <alignment horizontal="right" vertical="top" wrapText="true"/>
    </xf>
    <xf numFmtId="0" fontId="21" fillId="3" borderId="47" xfId="0" applyFont="true" applyFill="true" applyBorder="true" applyAlignment="true">
      <alignment horizontal="right" vertical="top" wrapText="true"/>
    </xf>
    <xf numFmtId="0" fontId="39" fillId="3" borderId="51" xfId="0" applyFont="true" applyFill="true" applyBorder="true" applyAlignment="true">
      <alignment horizontal="left" wrapText="true"/>
    </xf>
    <xf numFmtId="0" fontId="61" fillId="0" borderId="10" xfId="0" applyFont="true" applyFill="true" applyBorder="true" applyAlignment="true">
      <alignment vertical="top"/>
    </xf>
    <xf numFmtId="0" fontId="39" fillId="16" borderId="53"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39" fillId="16" borderId="52" xfId="0" applyFont="true" applyFill="true" applyBorder="true" applyAlignment="true">
      <alignment horizontal="left" vertical="center"/>
    </xf>
    <xf numFmtId="0" fontId="52" fillId="17" borderId="3" xfId="0" applyFont="true" applyFill="true" applyBorder="true" applyAlignment="true"/>
    <xf numFmtId="0" fontId="24" fillId="3" borderId="4" xfId="0" applyFont="true" applyFill="true" applyBorder="true" applyAlignment="true"/>
    <xf numFmtId="0" fontId="53" fillId="17" borderId="3" xfId="0" applyFont="true" applyFill="true" applyBorder="true" applyAlignment="true"/>
    <xf numFmtId="0" fontId="53" fillId="3" borderId="4" xfId="0" applyFont="true" applyFill="true" applyBorder="true" applyAlignment="true"/>
    <xf numFmtId="169" fontId="44" fillId="2" borderId="99" xfId="0" applyNumberFormat="true" applyFont="true" applyFill="true" applyBorder="true" applyAlignment="true">
      <alignment vertical="center"/>
    </xf>
    <xf numFmtId="0" fontId="45" fillId="2" borderId="10" xfId="0" applyFont="true" applyFill="true" applyBorder="true" applyAlignment="true">
      <alignment vertical="center"/>
    </xf>
    <xf numFmtId="0" fontId="45" fillId="2" borderId="8" xfId="0" applyFont="true" applyFill="true" applyBorder="true" applyAlignment="true">
      <alignment vertical="center"/>
    </xf>
  </cellXfs>
  <cellStyles count="1">
    <cellStyle name="Normal" xfId="0" builtinId="0"/>
  </cellStyles>
  <dxfs count="7">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 Target="worksheets/sheet10.xml" Type="http://schemas.openxmlformats.org/officeDocument/2006/relationships/worksheet" Id="rId15"/></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2001</c:v>
                </c:pt>
                <c:pt idx="1">
                  <c:v>2007</c:v>
                </c:pt>
                <c:pt idx="2">
                  <c:v>2010</c:v>
                </c:pt>
                <c:pt idx="3">
                  <c:v>2014</c:v>
                </c:pt>
                <c:pt idx="4">
                  <c:v>2018</c:v>
                </c:pt>
              </c:numCache>
            </c:numRef>
          </c:xVal>
          <c:yVal>
            <c:numRef>
              <c:f>Water!$AB$105:$AB$116</c:f>
              <c:numCache>
                <c:formatCode>0.0</c:formatCode>
                <c:ptCount val="12"/>
                <c:pt idx="0">
                  <c:v>1.5007239618102863</c:v>
                </c:pt>
                <c:pt idx="1">
                  <c:v>2.3258573124200196E-2</c:v>
                </c:pt>
                <c:pt idx="2">
                  <c:v>0.6</c:v>
                </c:pt>
                <c:pt idx="3">
                  <c:v>1.1000000000000001</c:v>
                </c:pt>
                <c:pt idx="4">
                  <c:v>3.3011977455069542E-2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2001</c:v>
                </c:pt>
                <c:pt idx="1">
                  <c:v>2007</c:v>
                </c:pt>
                <c:pt idx="2">
                  <c:v>2010</c:v>
                </c:pt>
                <c:pt idx="3">
                  <c:v>2014</c:v>
                </c:pt>
                <c:pt idx="4">
                  <c:v>2018</c:v>
                </c:pt>
              </c:numCache>
            </c:numRef>
          </c:xVal>
          <c:yVal>
            <c:numRef>
              <c:f>Water!$W$105:$W$116</c:f>
              <c:numCache>
                <c:formatCode>0.0</c:formatCode>
                <c:ptCount val="12"/>
                <c:pt idx="0">
                  <c:v>13.729468231786262</c:v>
                </c:pt>
                <c:pt idx="1">
                  <c:v>7.618054912657291</c:v>
                </c:pt>
                <c:pt idx="2">
                  <c:v>10.8</c:v>
                </c:pt>
                <c:pt idx="3">
                  <c:v>5.9</c:v>
                </c:pt>
                <c:pt idx="4">
                  <c:v>3.3666571162421768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2001</c:v>
                </c:pt>
                <c:pt idx="1">
                  <c:v>2007</c:v>
                </c:pt>
                <c:pt idx="2">
                  <c:v>2010</c:v>
                </c:pt>
                <c:pt idx="3">
                  <c:v>2014</c:v>
                </c:pt>
                <c:pt idx="4">
                  <c:v>2018</c:v>
                </c:pt>
              </c:numCache>
            </c:numRef>
          </c:xVal>
          <c:yVal>
            <c:numRef>
              <c:f>Water!$R$105:$R$116</c:f>
              <c:numCache>
                <c:formatCode>0.0</c:formatCode>
                <c:ptCount val="12"/>
                <c:pt idx="0">
                  <c:v>20.526145231587602</c:v>
                </c:pt>
                <c:pt idx="1">
                  <c:v>16.73479689733578</c:v>
                </c:pt>
                <c:pt idx="2">
                  <c:v>21.9</c:v>
                </c:pt>
                <c:pt idx="3">
                  <c:v>11.4</c:v>
                </c:pt>
                <c:pt idx="4">
                  <c:v>11.294982535057885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2001</c:v>
                </c:pt>
                <c:pt idx="1">
                  <c:v>2007</c:v>
                </c:pt>
                <c:pt idx="2">
                  <c:v>2010</c:v>
                </c:pt>
                <c:pt idx="3">
                  <c:v>2014</c:v>
                </c:pt>
                <c:pt idx="4">
                  <c:v>2018</c:v>
                </c:pt>
              </c:numCache>
            </c:numRef>
          </c:xVal>
          <c:yVal>
            <c:numRef>
              <c:f>Water!$M$105:$M$116</c:f>
              <c:numCache>
                <c:formatCode>0.0</c:formatCode>
                <c:ptCount val="12"/>
                <c:pt idx="0">
                  <c:v>20.413924938163067</c:v>
                </c:pt>
                <c:pt idx="1">
                  <c:v>18.066191572028771</c:v>
                </c:pt>
                <c:pt idx="2">
                  <c:v>20.5</c:v>
                </c:pt>
                <c:pt idx="3">
                  <c:v>12.6</c:v>
                </c:pt>
                <c:pt idx="4">
                  <c:v>16.063200745616616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2001</c:v>
                </c:pt>
                <c:pt idx="1">
                  <c:v>2007</c:v>
                </c:pt>
                <c:pt idx="2">
                  <c:v>2010</c:v>
                </c:pt>
                <c:pt idx="3">
                  <c:v>2014</c:v>
                </c:pt>
                <c:pt idx="4">
                  <c:v>2018</c:v>
                </c:pt>
              </c:numCache>
            </c:numRef>
          </c:xVal>
          <c:yVal>
            <c:numRef>
              <c:f>Water!$H$105:$H$116</c:f>
              <c:numCache>
                <c:formatCode>0.0</c:formatCode>
                <c:ptCount val="12"/>
                <c:pt idx="0">
                  <c:v>26.07709552667626</c:v>
                </c:pt>
                <c:pt idx="1">
                  <c:v>20.141032751737555</c:v>
                </c:pt>
                <c:pt idx="2">
                  <c:v>25.7</c:v>
                </c:pt>
                <c:pt idx="3">
                  <c:v>13.5</c:v>
                </c:pt>
                <c:pt idx="4">
                  <c:v>18.943866861725006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2001</c:v>
                </c:pt>
                <c:pt idx="1">
                  <c:v>2007</c:v>
                </c:pt>
                <c:pt idx="2">
                  <c:v>2010</c:v>
                </c:pt>
                <c:pt idx="3">
                  <c:v>2014</c:v>
                </c:pt>
                <c:pt idx="4">
                  <c:v>2018</c:v>
                </c:pt>
              </c:numCache>
            </c:numRef>
          </c:xVal>
          <c:yVal>
            <c:numRef>
              <c:f>Water!$X$105:$X$116</c:f>
              <c:numCache>
                <c:formatCode>0.0</c:formatCode>
                <c:ptCount val="12"/>
                <c:pt idx="0">
                  <c:v>89.688636483344098</c:v>
                </c:pt>
                <c:pt idx="1">
                  <c:v>95.612321934341324</c:v>
                </c:pt>
                <c:pt idx="2">
                  <c:v>90.8</c:v>
                </c:pt>
                <c:pt idx="3">
                  <c:v>94.2</c:v>
                </c:pt>
                <c:pt idx="4">
                  <c:v>98.776275261646475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2001</c:v>
                </c:pt>
                <c:pt idx="1">
                  <c:v>2007</c:v>
                </c:pt>
                <c:pt idx="2">
                  <c:v>2010</c:v>
                </c:pt>
                <c:pt idx="3">
                  <c:v>2014</c:v>
                </c:pt>
                <c:pt idx="4">
                  <c:v>2018</c:v>
                </c:pt>
              </c:numCache>
            </c:numRef>
          </c:xVal>
          <c:yVal>
            <c:numRef>
              <c:f>Water!$S$105:$S$116</c:f>
              <c:numCache>
                <c:formatCode>0.0</c:formatCode>
                <c:ptCount val="12"/>
                <c:pt idx="0">
                  <c:v>54.241668392732457</c:v>
                </c:pt>
                <c:pt idx="1">
                  <c:v>65.929815517946082</c:v>
                </c:pt>
                <c:pt idx="2">
                  <c:v>62.8</c:v>
                </c:pt>
                <c:pt idx="3">
                  <c:v>66</c:v>
                </c:pt>
                <c:pt idx="4">
                  <c:v>84.153579942779217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2001</c:v>
                </c:pt>
                <c:pt idx="1">
                  <c:v>2007</c:v>
                </c:pt>
                <c:pt idx="2">
                  <c:v>2010</c:v>
                </c:pt>
                <c:pt idx="3">
                  <c:v>2014</c:v>
                </c:pt>
                <c:pt idx="4">
                  <c:v>2018</c:v>
                </c:pt>
              </c:numCache>
            </c:numRef>
          </c:xVal>
          <c:yVal>
            <c:numRef>
              <c:f>Water!$N$105:$N$116</c:f>
              <c:numCache>
                <c:formatCode>0.0</c:formatCode>
                <c:ptCount val="12"/>
                <c:pt idx="0">
                  <c:v>33.794830163235851</c:v>
                </c:pt>
                <c:pt idx="1">
                  <c:v>34.985754307844012</c:v>
                </c:pt>
                <c:pt idx="2">
                  <c:v>33.700000000000003</c:v>
                </c:pt>
                <c:pt idx="3">
                  <c:v>38.4</c:v>
                </c:pt>
                <c:pt idx="4">
                  <c:v>49.65378186698694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2001</c:v>
                </c:pt>
                <c:pt idx="1">
                  <c:v>2007</c:v>
                </c:pt>
                <c:pt idx="2">
                  <c:v>2010</c:v>
                </c:pt>
                <c:pt idx="3">
                  <c:v>2014</c:v>
                </c:pt>
                <c:pt idx="4">
                  <c:v>2018</c:v>
                </c:pt>
              </c:numCache>
            </c:numRef>
          </c:xVal>
          <c:yVal>
            <c:numRef>
              <c:f>Water!$I$105:$I$116</c:f>
              <c:numCache>
                <c:formatCode>0.0</c:formatCode>
                <c:ptCount val="12"/>
                <c:pt idx="0">
                  <c:v>28.000647373334512</c:v>
                </c:pt>
                <c:pt idx="1">
                  <c:v>22.654739194852798</c:v>
                </c:pt>
                <c:pt idx="2">
                  <c:v>28.2</c:v>
                </c:pt>
                <c:pt idx="3">
                  <c:v>28.8</c:v>
                </c:pt>
                <c:pt idx="4">
                  <c:v>32.716169276727875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2001</c:v>
                </c:pt>
                <c:pt idx="1">
                  <c:v>2007</c:v>
                </c:pt>
                <c:pt idx="2">
                  <c:v>2010</c:v>
                </c:pt>
                <c:pt idx="3">
                  <c:v>2014</c:v>
                </c:pt>
                <c:pt idx="4">
                  <c:v>2018</c:v>
                </c:pt>
              </c:numCache>
            </c:numRef>
          </c:xVal>
          <c:yVal>
            <c:numRef>
              <c:f>Water!$D$105:$D$116</c:f>
              <c:numCache>
                <c:formatCode>0.0</c:formatCode>
                <c:ptCount val="12"/>
                <c:pt idx="0">
                  <c:v>21.407424587629695</c:v>
                </c:pt>
                <c:pt idx="1">
                  <c:v>21.118227673696094</c:v>
                </c:pt>
                <c:pt idx="2">
                  <c:v>17.600000000000001</c:v>
                </c:pt>
                <c:pt idx="3">
                  <c:v>25.4</c:v>
                </c:pt>
                <c:pt idx="4">
                  <c:v>29.472417210224144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11.663325811564734</c:v>
                </c:pt>
                <c:pt idx="1">
                  <c:v>17.792484792408846</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6.5505331785077452</c:v>
                </c:pt>
                <c:pt idx="1">
                  <c:v>9.992884006138592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55.645152387693884</c:v>
                </c:pt>
                <c:pt idx="1">
                  <c:v>56.610821767630682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26.140988622233635</c:v>
                </c:pt>
                <c:pt idx="1">
                  <c:v>15.60380943382188</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15.919480002665411</c:v>
                </c:pt>
                <c:pt idx="1">
                  <c:v>20.234274269674305</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8.8042835034203755</c:v>
                </c:pt>
                <c:pt idx="1">
                  <c:v>11.190584562206135</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54.275908737186569</c:v>
                </c:pt>
                <c:pt idx="1">
                  <c:v>54.518142022523762</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21.000327756727643</c:v>
                </c:pt>
                <c:pt idx="1">
                  <c:v>14.056999145595796</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18.878622839064981</c:v>
                </c:pt>
                <c:pt idx="1">
                  <c:v>29.451566994564317</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10.891808043651729</c:v>
                </c:pt>
                <c:pt idx="1">
                  <c:v>16.991748657945593</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48.036040802379148</c:v>
                </c:pt>
                <c:pt idx="1">
                  <c:v>43.007842796801697</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22.193528314904142</c:v>
                </c:pt>
                <c:pt idx="1">
                  <c:v>10.548841550688394</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36.246229459415964</c:v>
                </c:pt>
                <c:pt idx="1">
                  <c:v>56.912854420646092</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15.598537578698728</c:v>
                </c:pt>
                <c:pt idx="1">
                  <c:v>24.49240408262213</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34.23203679833</c:v>
                </c:pt>
                <c:pt idx="1">
                  <c:v>15.952265556013117</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13.923196163555303</c:v>
                </c:pt>
                <c:pt idx="1">
                  <c:v>2.6424759407186684</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81.002478659272285</c:v>
                </c:pt>
                <c:pt idx="1">
                  <c:v>88.770725169448468</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8.5202911389440814</c:v>
                </c:pt>
                <c:pt idx="1">
                  <c:v>9.3373985040680356</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9.3015845018925205</c:v>
                </c:pt>
                <c:pt idx="1">
                  <c:v>1.7647242214188026</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1.1756456998911204</c:v>
                </c:pt>
                <c:pt idx="1">
                  <c:v>0.12715210506469532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2001</c:v>
                </c:pt>
                <c:pt idx="1">
                  <c:v>2007</c:v>
                </c:pt>
                <c:pt idx="2">
                  <c:v>2010</c:v>
                </c:pt>
                <c:pt idx="3">
                  <c:v>2014</c:v>
                </c:pt>
                <c:pt idx="4">
                  <c:v>2018</c:v>
                </c:pt>
              </c:numCache>
            </c:numRef>
          </c:xVal>
          <c:yVal>
            <c:numRef>
              <c:f>Water!$AB$205:$AB$216</c:f>
              <c:numCache>
                <c:formatCode>0.0</c:formatCode>
                <c:ptCount val="12"/>
                <c:pt idx="0">
                  <c:v>0.35350860015307417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2001</c:v>
                </c:pt>
                <c:pt idx="1">
                  <c:v>2007</c:v>
                </c:pt>
                <c:pt idx="2">
                  <c:v>2010</c:v>
                </c:pt>
                <c:pt idx="3">
                  <c:v>2014</c:v>
                </c:pt>
                <c:pt idx="4">
                  <c:v>2018</c:v>
                </c:pt>
              </c:numCache>
            </c:numRef>
          </c:xVal>
          <c:yVal>
            <c:numRef>
              <c:f>Water!$W$205:$W$216</c:f>
              <c:numCache>
                <c:formatCode>0.0</c:formatCode>
                <c:ptCount val="12"/>
                <c:pt idx="0">
                  <c:v>1.1131031949064127</c:v>
                </c:pt>
                <c:pt idx="1">
                  <c:v>4.4063336927099517E-2</c:v>
                </c:pt>
                <c:pt idx="2">
                  <c:v>0</c:v>
                </c:pt>
                <c:pt idx="3">
                  <c:v>0.3</c:v>
                </c:pt>
                <c:pt idx="4">
                  <c:v>3.2977549557260608E-2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2001</c:v>
                </c:pt>
                <c:pt idx="1">
                  <c:v>2007</c:v>
                </c:pt>
                <c:pt idx="2">
                  <c:v>2010</c:v>
                </c:pt>
                <c:pt idx="3">
                  <c:v>2014</c:v>
                </c:pt>
                <c:pt idx="4">
                  <c:v>2018</c:v>
                </c:pt>
              </c:numCache>
            </c:numRef>
          </c:xVal>
          <c:yVal>
            <c:numRef>
              <c:f>Water!$R$205:$R$216</c:f>
              <c:numCache>
                <c:formatCode>0.0</c:formatCode>
                <c:ptCount val="12"/>
                <c:pt idx="0">
                  <c:v>2.5625868883670737</c:v>
                </c:pt>
                <c:pt idx="1">
                  <c:v>0.84115212936168182</c:v>
                </c:pt>
                <c:pt idx="2">
                  <c:v>0</c:v>
                </c:pt>
                <c:pt idx="3">
                  <c:v>2.8</c:v>
                </c:pt>
                <c:pt idx="4">
                  <c:v>0.83066276308777409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2001</c:v>
                </c:pt>
                <c:pt idx="1">
                  <c:v>2007</c:v>
                </c:pt>
                <c:pt idx="2">
                  <c:v>2010</c:v>
                </c:pt>
                <c:pt idx="3">
                  <c:v>2014</c:v>
                </c:pt>
                <c:pt idx="4">
                  <c:v>2018</c:v>
                </c:pt>
              </c:numCache>
            </c:numRef>
          </c:xVal>
          <c:yVal>
            <c:numRef>
              <c:f>Water!$M$205:$M$216</c:f>
              <c:numCache>
                <c:formatCode>0.0</c:formatCode>
                <c:ptCount val="12"/>
                <c:pt idx="0">
                  <c:v>3.1987971353675544</c:v>
                </c:pt>
                <c:pt idx="1">
                  <c:v>4.021358721039987</c:v>
                </c:pt>
                <c:pt idx="2">
                  <c:v>0.7</c:v>
                </c:pt>
                <c:pt idx="3">
                  <c:v>2.8</c:v>
                </c:pt>
                <c:pt idx="4">
                  <c:v>0.61181247678365824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2001</c:v>
                </c:pt>
                <c:pt idx="1">
                  <c:v>2007</c:v>
                </c:pt>
                <c:pt idx="2">
                  <c:v>2010</c:v>
                </c:pt>
                <c:pt idx="3">
                  <c:v>2014</c:v>
                </c:pt>
                <c:pt idx="4">
                  <c:v>2018</c:v>
                </c:pt>
              </c:numCache>
            </c:numRef>
          </c:xVal>
          <c:yVal>
            <c:numRef>
              <c:f>Water!$H$205:$H$216</c:f>
              <c:numCache>
                <c:formatCode>0.0</c:formatCode>
                <c:ptCount val="12"/>
                <c:pt idx="0">
                  <c:v>5.5851070636182456</c:v>
                </c:pt>
                <c:pt idx="1">
                  <c:v>8.888767595345314</c:v>
                </c:pt>
                <c:pt idx="2">
                  <c:v>3.5</c:v>
                </c:pt>
                <c:pt idx="3">
                  <c:v>7</c:v>
                </c:pt>
                <c:pt idx="4">
                  <c:v>0.98153329632259168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2001</c:v>
                </c:pt>
                <c:pt idx="1">
                  <c:v>2007</c:v>
                </c:pt>
                <c:pt idx="2">
                  <c:v>2010</c:v>
                </c:pt>
                <c:pt idx="3">
                  <c:v>2014</c:v>
                </c:pt>
                <c:pt idx="4">
                  <c:v>2018</c:v>
                </c:pt>
              </c:numCache>
            </c:numRef>
          </c:xVal>
          <c:yVal>
            <c:numRef>
              <c:f>Water!$X$205:$X$216</c:f>
              <c:numCache>
                <c:formatCode>0.0</c:formatCode>
                <c:ptCount val="12"/>
                <c:pt idx="0">
                  <c:v>97.51935204401083</c:v>
                </c:pt>
                <c:pt idx="1">
                  <c:v>99.515118224705716</c:v>
                </c:pt>
                <c:pt idx="2">
                  <c:v>98.5</c:v>
                </c:pt>
                <c:pt idx="3">
                  <c:v>98.8</c:v>
                </c:pt>
                <c:pt idx="4">
                  <c:v>98.98200214591229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2001</c:v>
                </c:pt>
                <c:pt idx="1">
                  <c:v>2007</c:v>
                </c:pt>
                <c:pt idx="2">
                  <c:v>2010</c:v>
                </c:pt>
                <c:pt idx="3">
                  <c:v>2014</c:v>
                </c:pt>
                <c:pt idx="4">
                  <c:v>2018</c:v>
                </c:pt>
              </c:numCache>
            </c:numRef>
          </c:xVal>
          <c:yVal>
            <c:numRef>
              <c:f>Water!$S$205:$S$216</c:f>
              <c:numCache>
                <c:formatCode>0.0</c:formatCode>
                <c:ptCount val="12"/>
                <c:pt idx="0">
                  <c:v>91.989864248241062</c:v>
                </c:pt>
                <c:pt idx="1">
                  <c:v>96.043208824984774</c:v>
                </c:pt>
                <c:pt idx="2">
                  <c:v>94.5</c:v>
                </c:pt>
                <c:pt idx="3">
                  <c:v>97.1</c:v>
                </c:pt>
                <c:pt idx="4">
                  <c:v>98.876405104630408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2001</c:v>
                </c:pt>
                <c:pt idx="1">
                  <c:v>2007</c:v>
                </c:pt>
                <c:pt idx="2">
                  <c:v>2010</c:v>
                </c:pt>
                <c:pt idx="3">
                  <c:v>2014</c:v>
                </c:pt>
                <c:pt idx="4">
                  <c:v>2018</c:v>
                </c:pt>
              </c:numCache>
            </c:numRef>
          </c:xVal>
          <c:yVal>
            <c:numRef>
              <c:f>Water!$N$205:$N$216</c:f>
              <c:numCache>
                <c:formatCode>0.0</c:formatCode>
                <c:ptCount val="12"/>
                <c:pt idx="0">
                  <c:v>83.422994427193672</c:v>
                </c:pt>
                <c:pt idx="1">
                  <c:v>81.32565701895868</c:v>
                </c:pt>
                <c:pt idx="2">
                  <c:v>83.4</c:v>
                </c:pt>
                <c:pt idx="3">
                  <c:v>88.3</c:v>
                </c:pt>
                <c:pt idx="4">
                  <c:v>96.243984655616217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2001</c:v>
                </c:pt>
                <c:pt idx="1">
                  <c:v>2007</c:v>
                </c:pt>
                <c:pt idx="2">
                  <c:v>2010</c:v>
                </c:pt>
                <c:pt idx="3">
                  <c:v>2014</c:v>
                </c:pt>
                <c:pt idx="4">
                  <c:v>2018</c:v>
                </c:pt>
              </c:numCache>
            </c:numRef>
          </c:xVal>
          <c:yVal>
            <c:numRef>
              <c:f>Water!$I$205:$I$216</c:f>
              <c:numCache>
                <c:formatCode>0.0</c:formatCode>
                <c:ptCount val="12"/>
                <c:pt idx="0">
                  <c:v>74.53618904258893</c:v>
                </c:pt>
                <c:pt idx="1">
                  <c:v>70.417494509261672</c:v>
                </c:pt>
                <c:pt idx="2">
                  <c:v>78.599999999999994</c:v>
                </c:pt>
                <c:pt idx="3">
                  <c:v>79.599999999999994</c:v>
                </c:pt>
                <c:pt idx="4">
                  <c:v>88.516658905649464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2001</c:v>
                </c:pt>
                <c:pt idx="1">
                  <c:v>2007</c:v>
                </c:pt>
                <c:pt idx="2">
                  <c:v>2010</c:v>
                </c:pt>
                <c:pt idx="3">
                  <c:v>2014</c:v>
                </c:pt>
                <c:pt idx="4">
                  <c:v>2018</c:v>
                </c:pt>
              </c:numCache>
            </c:numRef>
          </c:xVal>
          <c:yVal>
            <c:numRef>
              <c:f>Water!$D$205:$D$216</c:f>
              <c:numCache>
                <c:formatCode>0.0</c:formatCode>
                <c:ptCount val="12"/>
                <c:pt idx="0">
                  <c:v>70.858442920809154</c:v>
                </c:pt>
                <c:pt idx="1">
                  <c:v>55.948217309768843</c:v>
                </c:pt>
                <c:pt idx="2">
                  <c:v>59.9</c:v>
                </c:pt>
                <c:pt idx="3">
                  <c:v>60.6</c:v>
                </c:pt>
                <c:pt idx="4">
                  <c:v>72.422117344291678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39.750771156847662</c:v>
                </c:pt>
                <c:pt idx="1">
                  <c:v>40.953927498157874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23.24167256178837</c:v>
                </c:pt>
                <c:pt idx="1">
                  <c:v>23.945139813153983</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29.400004102776222</c:v>
                </c:pt>
                <c:pt idx="1">
                  <c:v>32.326321685161474</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7.6075521785877527</c:v>
                </c:pt>
                <c:pt idx="1">
                  <c:v>2.7746110035266724</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48.076831573535891</c:v>
                </c:pt>
                <c:pt idx="1">
                  <c:v>59.776295868768145</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21.759878898310447</c:v>
                </c:pt>
                <c:pt idx="1">
                  <c:v>27.055130642385343</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26.440498769329622</c:v>
                </c:pt>
                <c:pt idx="1">
                  <c:v>12.358576914394064</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3.7227907588240328</c:v>
                </c:pt>
                <c:pt idx="1">
                  <c:v>0.80999657445244111</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63.117978014737119</c:v>
                </c:pt>
                <c:pt idx="1">
                  <c:v>75.185902127258629</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15.869492950127649</c:v>
                </c:pt>
                <c:pt idx="1">
                  <c:v>18.903681348583952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19.150270074343311</c:v>
                </c:pt>
                <c:pt idx="1">
                  <c:v>4.958914772622748</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1.8622589607919195</c:v>
                </c:pt>
                <c:pt idx="1">
                  <c:v>0.95150175153467842</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83.400727323376472</c:v>
                </c:pt>
                <c:pt idx="1">
                  <c:v>90.161379538456259</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8.5733544223172924</c:v>
                </c:pt>
                <c:pt idx="1">
                  <c:v>9.2683299869927041</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7.216930710470379</c:v>
                </c:pt>
                <c:pt idx="1">
                  <c:v>0.57029047455102955</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0.80898754383585469</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95.233336708884337</c:v>
                </c:pt>
                <c:pt idx="1">
                  <c:v>96.471900105383611</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2.7925169448011808</c:v>
                </c:pt>
                <c:pt idx="1">
                  <c:v>2.8288352067823559</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1.7162930144381221</c:v>
                </c:pt>
                <c:pt idx="1">
                  <c:v>0.69926468783403095</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0.25785333187636184</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2001</c:v>
                </c:pt>
                <c:pt idx="1">
                  <c:v>2007</c:v>
                </c:pt>
                <c:pt idx="2">
                  <c:v>2010</c:v>
                </c:pt>
                <c:pt idx="3">
                  <c:v>2014</c:v>
                </c:pt>
                <c:pt idx="4">
                  <c:v>2018</c:v>
                </c:pt>
              </c:numCache>
            </c:numRef>
          </c:xVal>
          <c:yVal>
            <c:numRef>
              <c:f>Water!$AB$305:$AB$316</c:f>
              <c:numCache>
                <c:formatCode>0.0</c:formatCode>
                <c:ptCount val="12"/>
                <c:pt idx="0">
                  <c:v>18.926425349593838</c:v>
                </c:pt>
                <c:pt idx="1">
                  <c:v>18.963854023323503</c:v>
                </c:pt>
                <c:pt idx="2">
                  <c:v>14.7</c:v>
                </c:pt>
                <c:pt idx="3">
                  <c:v>8.9</c:v>
                </c:pt>
                <c:pt idx="4">
                  <c:v>11.72515890677627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2001</c:v>
                </c:pt>
                <c:pt idx="1">
                  <c:v>2007</c:v>
                </c:pt>
                <c:pt idx="2">
                  <c:v>2010</c:v>
                </c:pt>
                <c:pt idx="3">
                  <c:v>2014</c:v>
                </c:pt>
                <c:pt idx="4">
                  <c:v>2018</c:v>
                </c:pt>
              </c:numCache>
            </c:numRef>
          </c:xVal>
          <c:yVal>
            <c:numRef>
              <c:f>Water!$W$305:$W$316</c:f>
              <c:numCache>
                <c:formatCode>0.0</c:formatCode>
                <c:ptCount val="12"/>
                <c:pt idx="0">
                  <c:v>22.378917542099547</c:v>
                </c:pt>
                <c:pt idx="1">
                  <c:v>19.09120055904436</c:v>
                </c:pt>
                <c:pt idx="2">
                  <c:v>23.8</c:v>
                </c:pt>
                <c:pt idx="3">
                  <c:v>12.8</c:v>
                </c:pt>
                <c:pt idx="4">
                  <c:v>15.021941182969503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2001</c:v>
                </c:pt>
                <c:pt idx="1">
                  <c:v>2007</c:v>
                </c:pt>
                <c:pt idx="2">
                  <c:v>2010</c:v>
                </c:pt>
                <c:pt idx="3">
                  <c:v>2014</c:v>
                </c:pt>
                <c:pt idx="4">
                  <c:v>2018</c:v>
                </c:pt>
              </c:numCache>
            </c:numRef>
          </c:xVal>
          <c:yVal>
            <c:numRef>
              <c:f>Water!$R$305:$R$316</c:f>
              <c:numCache>
                <c:formatCode>0.0</c:formatCode>
                <c:ptCount val="12"/>
                <c:pt idx="0">
                  <c:v>22.114864933350312</c:v>
                </c:pt>
                <c:pt idx="1">
                  <c:v>18.924847580612976</c:v>
                </c:pt>
                <c:pt idx="2">
                  <c:v>21.9</c:v>
                </c:pt>
                <c:pt idx="3">
                  <c:v>12.8</c:v>
                </c:pt>
                <c:pt idx="4">
                  <c:v>16.898447800798465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2001</c:v>
                </c:pt>
                <c:pt idx="1">
                  <c:v>2007</c:v>
                </c:pt>
                <c:pt idx="2">
                  <c:v>2010</c:v>
                </c:pt>
                <c:pt idx="3">
                  <c:v>2014</c:v>
                </c:pt>
                <c:pt idx="4">
                  <c:v>2018</c:v>
                </c:pt>
              </c:numCache>
            </c:numRef>
          </c:xVal>
          <c:yVal>
            <c:numRef>
              <c:f>Water!$M$305:$M$316</c:f>
              <c:numCache>
                <c:formatCode>0.0</c:formatCode>
                <c:ptCount val="12"/>
                <c:pt idx="0">
                  <c:v>20.120031984227662</c:v>
                </c:pt>
                <c:pt idx="1">
                  <c:v>21.991799478390845</c:v>
                </c:pt>
                <c:pt idx="2">
                  <c:v>24.1</c:v>
                </c:pt>
                <c:pt idx="3">
                  <c:v>12.2</c:v>
                </c:pt>
                <c:pt idx="4">
                  <c:v>20.368005284255077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2001</c:v>
                </c:pt>
                <c:pt idx="1">
                  <c:v>2007</c:v>
                </c:pt>
                <c:pt idx="2">
                  <c:v>2010</c:v>
                </c:pt>
                <c:pt idx="3">
                  <c:v>2014</c:v>
                </c:pt>
                <c:pt idx="4">
                  <c:v>2018</c:v>
                </c:pt>
              </c:numCache>
            </c:numRef>
          </c:xVal>
          <c:yVal>
            <c:numRef>
              <c:f>Water!$H$305:$H$316</c:f>
              <c:numCache>
                <c:formatCode>0.0</c:formatCode>
                <c:ptCount val="12"/>
                <c:pt idx="0">
                  <c:v>29.297364097458729</c:v>
                </c:pt>
                <c:pt idx="1">
                  <c:v>20.248338704906175</c:v>
                </c:pt>
                <c:pt idx="2">
                  <c:v>26.6</c:v>
                </c:pt>
                <c:pt idx="3">
                  <c:v>14.4</c:v>
                </c:pt>
                <c:pt idx="4">
                  <c:v>21.364599161138077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2001</c:v>
                </c:pt>
                <c:pt idx="1">
                  <c:v>2007</c:v>
                </c:pt>
                <c:pt idx="2">
                  <c:v>2010</c:v>
                </c:pt>
                <c:pt idx="3">
                  <c:v>2014</c:v>
                </c:pt>
                <c:pt idx="4">
                  <c:v>2018</c:v>
                </c:pt>
              </c:numCache>
            </c:numRef>
          </c:xVal>
          <c:yVal>
            <c:numRef>
              <c:f>Water!$X$305:$X$316</c:f>
              <c:numCache>
                <c:formatCode>0.0</c:formatCode>
                <c:ptCount val="12"/>
                <c:pt idx="0">
                  <c:v>44.225720492355478</c:v>
                </c:pt>
                <c:pt idx="1">
                  <c:v>40.417758628189404</c:v>
                </c:pt>
                <c:pt idx="2">
                  <c:v>56.5</c:v>
                </c:pt>
                <c:pt idx="3">
                  <c:v>52.3</c:v>
                </c:pt>
                <c:pt idx="4">
                  <c:v>52.421273980668524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2001</c:v>
                </c:pt>
                <c:pt idx="1">
                  <c:v>2007</c:v>
                </c:pt>
                <c:pt idx="2">
                  <c:v>2010</c:v>
                </c:pt>
                <c:pt idx="3">
                  <c:v>2014</c:v>
                </c:pt>
                <c:pt idx="4">
                  <c:v>2018</c:v>
                </c:pt>
              </c:numCache>
            </c:numRef>
          </c:xVal>
          <c:yVal>
            <c:numRef>
              <c:f>Water!$S$305:$S$316</c:f>
              <c:numCache>
                <c:formatCode>0.0</c:formatCode>
                <c:ptCount val="12"/>
                <c:pt idx="0">
                  <c:v>29.480952246075603</c:v>
                </c:pt>
                <c:pt idx="1">
                  <c:v>26.209039096414514</c:v>
                </c:pt>
                <c:pt idx="2">
                  <c:v>32.9</c:v>
                </c:pt>
                <c:pt idx="3">
                  <c:v>35</c:v>
                </c:pt>
                <c:pt idx="4">
                  <c:v>37.331354562774024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2001</c:v>
                </c:pt>
                <c:pt idx="1">
                  <c:v>2007</c:v>
                </c:pt>
                <c:pt idx="2">
                  <c:v>2010</c:v>
                </c:pt>
                <c:pt idx="3">
                  <c:v>2014</c:v>
                </c:pt>
                <c:pt idx="4">
                  <c:v>2018</c:v>
                </c:pt>
              </c:numCache>
            </c:numRef>
          </c:xVal>
          <c:yVal>
            <c:numRef>
              <c:f>Water!$N$305:$N$316</c:f>
              <c:numCache>
                <c:formatCode>0.0</c:formatCode>
                <c:ptCount val="12"/>
                <c:pt idx="0">
                  <c:v>23.856831027574639</c:v>
                </c:pt>
                <c:pt idx="1">
                  <c:v>19.109915674285919</c:v>
                </c:pt>
                <c:pt idx="2">
                  <c:v>27.2</c:v>
                </c:pt>
                <c:pt idx="3">
                  <c:v>28.1</c:v>
                </c:pt>
                <c:pt idx="4">
                  <c:v>29.470046505107756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2001</c:v>
                </c:pt>
                <c:pt idx="1">
                  <c:v>2007</c:v>
                </c:pt>
                <c:pt idx="2">
                  <c:v>2010</c:v>
                </c:pt>
                <c:pt idx="3">
                  <c:v>2014</c:v>
                </c:pt>
                <c:pt idx="4">
                  <c:v>2018</c:v>
                </c:pt>
              </c:numCache>
            </c:numRef>
          </c:xVal>
          <c:yVal>
            <c:numRef>
              <c:f>Water!$I$305:$I$316</c:f>
              <c:numCache>
                <c:formatCode>0.0</c:formatCode>
                <c:ptCount val="12"/>
                <c:pt idx="0">
                  <c:v>26.653339489672117</c:v>
                </c:pt>
                <c:pt idx="1">
                  <c:v>16.146359607255238</c:v>
                </c:pt>
                <c:pt idx="2">
                  <c:v>23.1</c:v>
                </c:pt>
                <c:pt idx="3">
                  <c:v>25.2</c:v>
                </c:pt>
                <c:pt idx="4">
                  <c:v>24.83045579428401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2001</c:v>
                </c:pt>
                <c:pt idx="1">
                  <c:v>2007</c:v>
                </c:pt>
                <c:pt idx="2">
                  <c:v>2010</c:v>
                </c:pt>
                <c:pt idx="3">
                  <c:v>2014</c:v>
                </c:pt>
                <c:pt idx="4">
                  <c:v>2018</c:v>
                </c:pt>
              </c:numCache>
            </c:numRef>
          </c:xVal>
          <c:yVal>
            <c:numRef>
              <c:f>Water!$D$305:$D$316</c:f>
              <c:numCache>
                <c:formatCode>0.0</c:formatCode>
                <c:ptCount val="12"/>
                <c:pt idx="0">
                  <c:v>18.898379516976402</c:v>
                </c:pt>
                <c:pt idx="1">
                  <c:v>16.75179798357135</c:v>
                </c:pt>
                <c:pt idx="2">
                  <c:v>14.4</c:v>
                </c:pt>
                <c:pt idx="3">
                  <c:v>22.1</c:v>
                </c:pt>
                <c:pt idx="4">
                  <c:v>25.433527612413087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9.7740161439336948</c:v>
                </c:pt>
                <c:pt idx="1">
                  <c:v>15.146471623429065</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5.5352300965524224</c:v>
                </c:pt>
                <c:pt idx="1">
                  <c:v>8.5777641812692451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56.667252207828369</c:v>
                </c:pt>
                <c:pt idx="1">
                  <c:v>59.535144961585956</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28.023501551685513</c:v>
                </c:pt>
                <c:pt idx="1">
                  <c:v>16.740619233715734</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15.170815291128431</c:v>
                </c:pt>
                <c:pt idx="1">
                  <c:v>16.05202244169012</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7.3608326209104753</c:v>
                </c:pt>
                <c:pt idx="1">
                  <c:v>7.7883916027555173</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55.63522920804634</c:v>
                </c:pt>
                <c:pt idx="1">
                  <c:v>58.480774136719688</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21.833122879914754</c:v>
                </c:pt>
                <c:pt idx="1">
                  <c:v>17.678811818834674</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13.229692981309709</c:v>
                </c:pt>
                <c:pt idx="1">
                  <c:v>18.852654604157436</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7.8400688500938172</c:v>
                </c:pt>
                <c:pt idx="1">
                  <c:v>11.172300847226468</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56.319032885902743</c:v>
                </c:pt>
                <c:pt idx="1">
                  <c:v>55.530985705405215</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22.611205282693732</c:v>
                </c:pt>
                <c:pt idx="1">
                  <c:v>14.444058843210883</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16.990755301690459</c:v>
                </c:pt>
                <c:pt idx="1">
                  <c:v>24.103085133782493</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9.623210997111185</c:v>
                </c:pt>
                <c:pt idx="1">
                  <c:v>13.651486929521347</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49.631837721301054</c:v>
                </c:pt>
                <c:pt idx="1">
                  <c:v>48.762800202948483</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23.754195979897304</c:v>
                </c:pt>
                <c:pt idx="1">
                  <c:v>13.482627733747677</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28.233335466497547</c:v>
                </c:pt>
                <c:pt idx="1">
                  <c:v>36.725655482524829</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14.511060357887718</c:v>
                </c:pt>
                <c:pt idx="1">
                  <c:v>18.875849933575683</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36.857921286610917</c:v>
                </c:pt>
                <c:pt idx="1">
                  <c:v>35.510002161025795</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20.397682889003818</c:v>
                </c:pt>
                <c:pt idx="1">
                  <c:v>8.8884924228736963</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9.7740161439336948</c:v>
                </c:pt>
                <c:pt idx="1">
                  <c:v>15.146471623429065</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5.5352300965524224</c:v>
                </c:pt>
                <c:pt idx="1">
                  <c:v>8.5777641812692451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56.667252207828369</c:v>
                </c:pt>
                <c:pt idx="1">
                  <c:v>59.535144961585956</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28.023501551685513</c:v>
                </c:pt>
                <c:pt idx="1">
                  <c:v>16.740619233715734</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15.170815291128431</c:v>
                </c:pt>
                <c:pt idx="1">
                  <c:v>16.05202244169012</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7.3608326209104753</c:v>
                </c:pt>
                <c:pt idx="1">
                  <c:v>7.7883916027555173</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55.63522920804634</c:v>
                </c:pt>
                <c:pt idx="1">
                  <c:v>58.480774136719688</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21.833122879914754</c:v>
                </c:pt>
                <c:pt idx="1">
                  <c:v>17.678811818834674</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13.229692981309709</c:v>
                </c:pt>
                <c:pt idx="1">
                  <c:v>18.852654604157436</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7.8400688500938172</c:v>
                </c:pt>
                <c:pt idx="1">
                  <c:v>11.172300847226468</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56.319032885902743</c:v>
                </c:pt>
                <c:pt idx="1">
                  <c:v>55.530985705405215</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22.611205282693732</c:v>
                </c:pt>
                <c:pt idx="1">
                  <c:v>14.444058843210883</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16.990755301690459</c:v>
                </c:pt>
                <c:pt idx="1">
                  <c:v>24.103085133782493</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9.623210997111185</c:v>
                </c:pt>
                <c:pt idx="1">
                  <c:v>13.651486929521347</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49.631837721301054</c:v>
                </c:pt>
                <c:pt idx="1">
                  <c:v>48.762800202948483</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23.754195979897304</c:v>
                </c:pt>
                <c:pt idx="1">
                  <c:v>13.482627733747677</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28.233335466497547</c:v>
                </c:pt>
                <c:pt idx="1">
                  <c:v>36.725655482524829</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14.511060357887718</c:v>
                </c:pt>
                <c:pt idx="1">
                  <c:v>18.875849933575683</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36.857921286610917</c:v>
                </c:pt>
                <c:pt idx="1">
                  <c:v>35.510002161025795</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20.397682889003818</c:v>
                </c:pt>
                <c:pt idx="1">
                  <c:v>8.8884924228736963</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11.663325811564734</c:v>
                </c:pt>
                <c:pt idx="1">
                  <c:v>17.792484792408846</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6.5505331785077452</c:v>
                </c:pt>
                <c:pt idx="1">
                  <c:v>9.992884006138592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55.645152387693884</c:v>
                </c:pt>
                <c:pt idx="1">
                  <c:v>56.610821767630682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26.140988622233635</c:v>
                </c:pt>
                <c:pt idx="1">
                  <c:v>15.60380943382188</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15.919480002665411</c:v>
                </c:pt>
                <c:pt idx="1">
                  <c:v>20.234274269674305</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8.8042835034203755</c:v>
                </c:pt>
                <c:pt idx="1">
                  <c:v>11.190584562206135</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54.275908737186569</c:v>
                </c:pt>
                <c:pt idx="1">
                  <c:v>54.518142022523762</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21.000327756727643</c:v>
                </c:pt>
                <c:pt idx="1">
                  <c:v>14.056999145595796</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18.878622839064981</c:v>
                </c:pt>
                <c:pt idx="1">
                  <c:v>29.451566994564317</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10.891808043651729</c:v>
                </c:pt>
                <c:pt idx="1">
                  <c:v>16.991748657945593</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48.036040802379148</c:v>
                </c:pt>
                <c:pt idx="1">
                  <c:v>43.007842796801697</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22.193528314904142</c:v>
                </c:pt>
                <c:pt idx="1">
                  <c:v>10.548841550688394</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36.246229459415964</c:v>
                </c:pt>
                <c:pt idx="1">
                  <c:v>56.912854420646092</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15.598537578698728</c:v>
                </c:pt>
                <c:pt idx="1">
                  <c:v>24.49240408262213</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34.23203679833</c:v>
                </c:pt>
                <c:pt idx="1">
                  <c:v>15.952265556013117</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13.923196163555303</c:v>
                </c:pt>
                <c:pt idx="1">
                  <c:v>2.6424759407186684</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81.002478659272285</c:v>
                </c:pt>
                <c:pt idx="1">
                  <c:v>88.770725169448468</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8.5202911389440814</c:v>
                </c:pt>
                <c:pt idx="1">
                  <c:v>9.3373985040680356</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9.3015845018925205</c:v>
                </c:pt>
                <c:pt idx="1">
                  <c:v>1.7647242214188026</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1.1756456998911204</c:v>
                </c:pt>
                <c:pt idx="1">
                  <c:v>0.12715210506469532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39.750771156847662</c:v>
                </c:pt>
                <c:pt idx="1">
                  <c:v>40.953927498157874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23.24167256178837</c:v>
                </c:pt>
                <c:pt idx="1">
                  <c:v>23.945139813153983</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29.400004102776222</c:v>
                </c:pt>
                <c:pt idx="1">
                  <c:v>32.326321685161474</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7.6075521785877527</c:v>
                </c:pt>
                <c:pt idx="1">
                  <c:v>2.7746110035266724</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48.076831573535891</c:v>
                </c:pt>
                <c:pt idx="1">
                  <c:v>59.776295868768145</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21.759878898310447</c:v>
                </c:pt>
                <c:pt idx="1">
                  <c:v>27.055130642385343</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26.440498769329622</c:v>
                </c:pt>
                <c:pt idx="1">
                  <c:v>12.358576914394064</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3.7227907588240328</c:v>
                </c:pt>
                <c:pt idx="1">
                  <c:v>0.80999657445244111</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63.117978014737119</c:v>
                </c:pt>
                <c:pt idx="1">
                  <c:v>75.185902127258629</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15.869492950127649</c:v>
                </c:pt>
                <c:pt idx="1">
                  <c:v>18.903681348583952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19.150270074343311</c:v>
                </c:pt>
                <c:pt idx="1">
                  <c:v>4.958914772622748</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1.8622589607919195</c:v>
                </c:pt>
                <c:pt idx="1">
                  <c:v>0.95150175153467842</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83.400727323376472</c:v>
                </c:pt>
                <c:pt idx="1">
                  <c:v>90.161379538456259</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8.5733544223172924</c:v>
                </c:pt>
                <c:pt idx="1">
                  <c:v>9.2683299869927041</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7.216930710470379</c:v>
                </c:pt>
                <c:pt idx="1">
                  <c:v>0.57029047455102955</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0.80898754383585469</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95.233336708884337</c:v>
                </c:pt>
                <c:pt idx="1">
                  <c:v>96.471900105383611</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2.7925169448011808</c:v>
                </c:pt>
                <c:pt idx="1">
                  <c:v>2.8288352067823559</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1.7162930144381221</c:v>
                </c:pt>
                <c:pt idx="1">
                  <c:v>0.69926468783403095</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0.25785333187636184</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2001</c:v>
                </c:pt>
                <c:pt idx="1">
                  <c:v>2007</c:v>
                </c:pt>
                <c:pt idx="2">
                  <c:v>2010</c:v>
                </c:pt>
                <c:pt idx="3">
                  <c:v>2014</c:v>
                </c:pt>
                <c:pt idx="4">
                  <c:v>2018</c:v>
                </c:pt>
              </c:numCache>
            </c:numRef>
          </c:xVal>
          <c:yVal>
            <c:numRef>
              <c:f>Sanitation!$AB$105:$AB$116</c:f>
              <c:numCache>
                <c:formatCode>0.0</c:formatCode>
                <c:ptCount val="12"/>
                <c:pt idx="0">
                  <c:v>1.2271849720528023</c:v>
                </c:pt>
                <c:pt idx="1">
                  <c:v>0.82535619631590451</c:v>
                </c:pt>
                <c:pt idx="2">
                  <c:v>2.2135696250412633</c:v>
                </c:pt>
                <c:pt idx="3">
                  <c:v>1.3848232393550532</c:v>
                </c:pt>
                <c:pt idx="4">
                  <c:v>1.8857626564013865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2001</c:v>
                </c:pt>
                <c:pt idx="1">
                  <c:v>2007</c:v>
                </c:pt>
                <c:pt idx="2">
                  <c:v>2010</c:v>
                </c:pt>
                <c:pt idx="3">
                  <c:v>2014</c:v>
                </c:pt>
                <c:pt idx="4">
                  <c:v>2018</c:v>
                </c:pt>
              </c:numCache>
            </c:numRef>
          </c:xVal>
          <c:yVal>
            <c:numRef>
              <c:f>Sanitation!$W$105:$W$116</c:f>
              <c:numCache>
                <c:formatCode>0.0</c:formatCode>
                <c:ptCount val="12"/>
                <c:pt idx="0">
                  <c:v>8.3654219543236366</c:v>
                </c:pt>
                <c:pt idx="1">
                  <c:v>5.6663075104724525</c:v>
                </c:pt>
                <c:pt idx="2">
                  <c:v>7.8618563656014704</c:v>
                </c:pt>
                <c:pt idx="3">
                  <c:v>7.2640100435533803</c:v>
                </c:pt>
                <c:pt idx="4">
                  <c:v>4.2544275039889445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2001</c:v>
                </c:pt>
                <c:pt idx="1">
                  <c:v>2007</c:v>
                </c:pt>
                <c:pt idx="2">
                  <c:v>2010</c:v>
                </c:pt>
                <c:pt idx="3">
                  <c:v>2014</c:v>
                </c:pt>
                <c:pt idx="4">
                  <c:v>2018</c:v>
                </c:pt>
              </c:numCache>
            </c:numRef>
          </c:xVal>
          <c:yVal>
            <c:numRef>
              <c:f>Sanitation!$R$105:$R$116</c:f>
              <c:numCache>
                <c:formatCode>0.0</c:formatCode>
                <c:ptCount val="12"/>
                <c:pt idx="0">
                  <c:v>11.836734497622308</c:v>
                </c:pt>
                <c:pt idx="1">
                  <c:v>9.9148372796292712</c:v>
                </c:pt>
                <c:pt idx="2">
                  <c:v>14.016471260172192</c:v>
                </c:pt>
                <c:pt idx="3">
                  <c:v>13.632569650799381</c:v>
                </c:pt>
                <c:pt idx="4">
                  <c:v>9.3260185006657412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2001</c:v>
                </c:pt>
                <c:pt idx="1">
                  <c:v>2007</c:v>
                </c:pt>
                <c:pt idx="2">
                  <c:v>2010</c:v>
                </c:pt>
                <c:pt idx="3">
                  <c:v>2014</c:v>
                </c:pt>
                <c:pt idx="4">
                  <c:v>2018</c:v>
                </c:pt>
              </c:numCache>
            </c:numRef>
          </c:xVal>
          <c:yVal>
            <c:numRef>
              <c:f>Sanitation!$M$105:$M$116</c:f>
              <c:numCache>
                <c:formatCode>0.0</c:formatCode>
                <c:ptCount val="12"/>
                <c:pt idx="0">
                  <c:v>14.766317571090173</c:v>
                </c:pt>
                <c:pt idx="1">
                  <c:v>11.69382515361505</c:v>
                </c:pt>
                <c:pt idx="2">
                  <c:v>19.28999378712987</c:v>
                </c:pt>
                <c:pt idx="3">
                  <c:v>18.200928054013957</c:v>
                </c:pt>
                <c:pt idx="4">
                  <c:v>18.116270865359652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2001</c:v>
                </c:pt>
                <c:pt idx="1">
                  <c:v>2007</c:v>
                </c:pt>
                <c:pt idx="2">
                  <c:v>2010</c:v>
                </c:pt>
                <c:pt idx="3">
                  <c:v>2014</c:v>
                </c:pt>
                <c:pt idx="4">
                  <c:v>2018</c:v>
                </c:pt>
              </c:numCache>
            </c:numRef>
          </c:xVal>
          <c:yVal>
            <c:numRef>
              <c:f>Sanitation!$H$105:$H$116</c:f>
              <c:numCache>
                <c:formatCode>0.0</c:formatCode>
                <c:ptCount val="12"/>
                <c:pt idx="0">
                  <c:v>21.840822576610794</c:v>
                </c:pt>
                <c:pt idx="1">
                  <c:v>21.726650498376067</c:v>
                </c:pt>
                <c:pt idx="2">
                  <c:v>29.110448672355282</c:v>
                </c:pt>
                <c:pt idx="3">
                  <c:v>24.309690927064793</c:v>
                </c:pt>
                <c:pt idx="4">
                  <c:v>24.370871610251836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2001</c:v>
                </c:pt>
                <c:pt idx="1">
                  <c:v>2007</c:v>
                </c:pt>
                <c:pt idx="2">
                  <c:v>2010</c:v>
                </c:pt>
                <c:pt idx="3">
                  <c:v>2014</c:v>
                </c:pt>
                <c:pt idx="4">
                  <c:v>2018</c:v>
                </c:pt>
              </c:numCache>
            </c:numRef>
          </c:xVal>
          <c:yVal>
            <c:numRef>
              <c:f>Sanitation!$X$105:$X$116</c:f>
              <c:numCache>
                <c:formatCode>0.0</c:formatCode>
                <c:ptCount val="12"/>
                <c:pt idx="0">
                  <c:v>66.127137650176678</c:v>
                </c:pt>
                <c:pt idx="1">
                  <c:v>68.938978356586475</c:v>
                </c:pt>
                <c:pt idx="2">
                  <c:v>63.456361069520568</c:v>
                </c:pt>
                <c:pt idx="3">
                  <c:v>66.13477420294862</c:v>
                </c:pt>
                <c:pt idx="4">
                  <c:v>78.162340930129488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2001</c:v>
                </c:pt>
                <c:pt idx="1">
                  <c:v>2007</c:v>
                </c:pt>
                <c:pt idx="2">
                  <c:v>2010</c:v>
                </c:pt>
                <c:pt idx="3">
                  <c:v>2014</c:v>
                </c:pt>
                <c:pt idx="4">
                  <c:v>2018</c:v>
                </c:pt>
              </c:numCache>
            </c:numRef>
          </c:xVal>
          <c:yVal>
            <c:numRef>
              <c:f>Sanitation!$S$105:$S$116</c:f>
              <c:numCache>
                <c:formatCode>0.0</c:formatCode>
                <c:ptCount val="12"/>
                <c:pt idx="0">
                  <c:v>47.132784624596034</c:v>
                </c:pt>
                <c:pt idx="1">
                  <c:v>44.819331429782316</c:v>
                </c:pt>
                <c:pt idx="2">
                  <c:v>39.683856155797109</c:v>
                </c:pt>
                <c:pt idx="3">
                  <c:v>39.631740716008274</c:v>
                </c:pt>
                <c:pt idx="4">
                  <c:v>34.574389528269911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2001</c:v>
                </c:pt>
                <c:pt idx="1">
                  <c:v>2007</c:v>
                </c:pt>
                <c:pt idx="2">
                  <c:v>2010</c:v>
                </c:pt>
                <c:pt idx="3">
                  <c:v>2014</c:v>
                </c:pt>
                <c:pt idx="4">
                  <c:v>2018</c:v>
                </c:pt>
              </c:numCache>
            </c:numRef>
          </c:xVal>
          <c:yVal>
            <c:numRef>
              <c:f>Sanitation!$N$105:$N$116</c:f>
              <c:numCache>
                <c:formatCode>0.0</c:formatCode>
                <c:ptCount val="12"/>
                <c:pt idx="0">
                  <c:v>43.34441745450264</c:v>
                </c:pt>
                <c:pt idx="1">
                  <c:v>30.829884525835965</c:v>
                </c:pt>
                <c:pt idx="2">
                  <c:v>35.717586440587347</c:v>
                </c:pt>
                <c:pt idx="3">
                  <c:v>35.165936073713645</c:v>
                </c:pt>
                <c:pt idx="4">
                  <c:v>19.910376714116076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2001</c:v>
                </c:pt>
                <c:pt idx="1">
                  <c:v>2007</c:v>
                </c:pt>
                <c:pt idx="2">
                  <c:v>2010</c:v>
                </c:pt>
                <c:pt idx="3">
                  <c:v>2014</c:v>
                </c:pt>
                <c:pt idx="4">
                  <c:v>2018</c:v>
                </c:pt>
              </c:numCache>
            </c:numRef>
          </c:xVal>
          <c:yVal>
            <c:numRef>
              <c:f>Sanitation!$I$105:$I$116</c:f>
              <c:numCache>
                <c:formatCode>0.0</c:formatCode>
                <c:ptCount val="12"/>
                <c:pt idx="0">
                  <c:v>40.082506664581892</c:v>
                </c:pt>
                <c:pt idx="1">
                  <c:v>29.51593788021254</c:v>
                </c:pt>
                <c:pt idx="2">
                  <c:v>34.370096255077243</c:v>
                </c:pt>
                <c:pt idx="3">
                  <c:v>34.591635682921634</c:v>
                </c:pt>
                <c:pt idx="4">
                  <c:v>16.025482805120536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2001</c:v>
                </c:pt>
                <c:pt idx="1">
                  <c:v>2007</c:v>
                </c:pt>
                <c:pt idx="2">
                  <c:v>2010</c:v>
                </c:pt>
                <c:pt idx="3">
                  <c:v>2014</c:v>
                </c:pt>
                <c:pt idx="4">
                  <c:v>2018</c:v>
                </c:pt>
              </c:numCache>
            </c:numRef>
          </c:xVal>
          <c:yVal>
            <c:numRef>
              <c:f>Sanitation!$D$105:$D$116</c:f>
              <c:numCache>
                <c:formatCode>0.0</c:formatCode>
                <c:ptCount val="12"/>
                <c:pt idx="0">
                  <c:v>31.07789504525806</c:v>
                </c:pt>
                <c:pt idx="1">
                  <c:v>26.616023847997283</c:v>
                </c:pt>
                <c:pt idx="2">
                  <c:v>28.939770777398987</c:v>
                </c:pt>
                <c:pt idx="3">
                  <c:v>30.748986453596714</c:v>
                </c:pt>
                <c:pt idx="4">
                  <c:v>14.490405287687032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17.274047956437798</c:v>
                </c:pt>
                <c:pt idx="1">
                  <c:v>9.9497135078219383</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16.196447080975204</c:v>
                </c:pt>
                <c:pt idx="1">
                  <c:v>9.329024019540471</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44.0494776295169</c:v>
                </c:pt>
                <c:pt idx="1">
                  <c:v>54.657896091844179</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22.480027333070097</c:v>
                </c:pt>
                <c:pt idx="1">
                  <c:v>26.063366380793411</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23.0309560834542</c:v>
                </c:pt>
                <c:pt idx="1">
                  <c:v>11.148564531986185</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18.634409212318317</c:v>
                </c:pt>
                <c:pt idx="1">
                  <c:v>9.0203338874071868</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44.847964414354806</c:v>
                </c:pt>
                <c:pt idx="1">
                  <c:v>60.49083769799563</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13.486670289872677</c:v>
                </c:pt>
                <c:pt idx="1">
                  <c:v>19.340263882610998</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24.620998312031805</c:v>
                </c:pt>
                <c:pt idx="1">
                  <c:v>12.525139356003624</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19.116327380321998</c:v>
                </c:pt>
                <c:pt idx="1">
                  <c:v>9.7248154351447891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44.097542439929299</c:v>
                </c:pt>
                <c:pt idx="1">
                  <c:v>66.424524601012948</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12.165131867716894</c:v>
                </c:pt>
                <c:pt idx="1">
                  <c:v>11.325520607838641</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21.48307934816312</c:v>
                </c:pt>
                <c:pt idx="1">
                  <c:v>15.037014952312957</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26.951869190993374</c:v>
                </c:pt>
                <c:pt idx="1">
                  <c:v>18.864877490312054</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43.165219731478771</c:v>
                </c:pt>
                <c:pt idx="1">
                  <c:v>61.133129935563829</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8.3998317293647347</c:v>
                </c:pt>
                <c:pt idx="1">
                  <c:v>4.9649776218111583</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24.437024283151096</c:v>
                </c:pt>
                <c:pt idx="1">
                  <c:v>28.422222363226805</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38.957679433339898</c:v>
                </c:pt>
                <c:pt idx="1">
                  <c:v>45.310910804026719</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35.515878173393858</c:v>
                </c:pt>
                <c:pt idx="1">
                  <c:v>24.341606267195047</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1.0894181101151474</c:v>
                </c:pt>
                <c:pt idx="1">
                  <c:v>1.9252605655514259</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2001</c:v>
                </c:pt>
                <c:pt idx="1">
                  <c:v>2007</c:v>
                </c:pt>
                <c:pt idx="2">
                  <c:v>2010</c:v>
                </c:pt>
                <c:pt idx="3">
                  <c:v>2014</c:v>
                </c:pt>
                <c:pt idx="4">
                  <c:v>2018</c:v>
                </c:pt>
              </c:numCache>
            </c:numRef>
          </c:xVal>
          <c:yVal>
            <c:numRef>
              <c:f>Sanitation!$AB$205:$AB$216</c:f>
              <c:numCache>
                <c:formatCode>0.0</c:formatCode>
                <c:ptCount val="12"/>
                <c:pt idx="0">
                  <c:v>0.26174731823115466</c:v>
                </c:pt>
                <c:pt idx="1">
                  <c:v>0.27904189099470406</c:v>
                </c:pt>
                <c:pt idx="2">
                  <c:v>1.0171277940783521</c:v>
                </c:pt>
                <c:pt idx="3">
                  <c:v>0.34771977451509795</c:v>
                </c:pt>
                <c:pt idx="4">
                  <c:v>1.9477230774135084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2001</c:v>
                </c:pt>
                <c:pt idx="1">
                  <c:v>2007</c:v>
                </c:pt>
                <c:pt idx="2">
                  <c:v>2010</c:v>
                </c:pt>
                <c:pt idx="3">
                  <c:v>2014</c:v>
                </c:pt>
                <c:pt idx="4">
                  <c:v>2018</c:v>
                </c:pt>
              </c:numCache>
            </c:numRef>
          </c:xVal>
          <c:yVal>
            <c:numRef>
              <c:f>Sanitation!$W$205:$W$216</c:f>
              <c:numCache>
                <c:formatCode>0.0</c:formatCode>
                <c:ptCount val="12"/>
                <c:pt idx="0">
                  <c:v>0.82505108351580847</c:v>
                </c:pt>
                <c:pt idx="1">
                  <c:v>1.1149529880405415</c:v>
                </c:pt>
                <c:pt idx="2">
                  <c:v>1.8823163714046427</c:v>
                </c:pt>
                <c:pt idx="3">
                  <c:v>1.0107847972950328</c:v>
                </c:pt>
                <c:pt idx="4">
                  <c:v>2.3498995467162151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2001</c:v>
                </c:pt>
                <c:pt idx="1">
                  <c:v>2007</c:v>
                </c:pt>
                <c:pt idx="2">
                  <c:v>2010</c:v>
                </c:pt>
                <c:pt idx="3">
                  <c:v>2014</c:v>
                </c:pt>
                <c:pt idx="4">
                  <c:v>2018</c:v>
                </c:pt>
              </c:numCache>
            </c:numRef>
          </c:xVal>
          <c:yVal>
            <c:numRef>
              <c:f>Sanitation!$R$205:$R$216</c:f>
              <c:numCache>
                <c:formatCode>0.0</c:formatCode>
                <c:ptCount val="12"/>
                <c:pt idx="0">
                  <c:v>2.2177262676605802</c:v>
                </c:pt>
                <c:pt idx="1">
                  <c:v>2.5229054813997598</c:v>
                </c:pt>
                <c:pt idx="2">
                  <c:v>2.3862074325725091</c:v>
                </c:pt>
                <c:pt idx="3">
                  <c:v>2.8549867820475612</c:v>
                </c:pt>
                <c:pt idx="4">
                  <c:v>0.88832382832160595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2001</c:v>
                </c:pt>
                <c:pt idx="1">
                  <c:v>2007</c:v>
                </c:pt>
                <c:pt idx="2">
                  <c:v>2010</c:v>
                </c:pt>
                <c:pt idx="3">
                  <c:v>2014</c:v>
                </c:pt>
                <c:pt idx="4">
                  <c:v>2018</c:v>
                </c:pt>
              </c:numCache>
            </c:numRef>
          </c:xVal>
          <c:yVal>
            <c:numRef>
              <c:f>Sanitation!$M$205:$M$216</c:f>
              <c:numCache>
                <c:formatCode>0.0</c:formatCode>
                <c:ptCount val="12"/>
                <c:pt idx="0">
                  <c:v>4.306712895784325</c:v>
                </c:pt>
                <c:pt idx="1">
                  <c:v>4.4308017918661333</c:v>
                </c:pt>
                <c:pt idx="2">
                  <c:v>3.8376363634097874</c:v>
                </c:pt>
                <c:pt idx="3">
                  <c:v>4.21984208399968</c:v>
                </c:pt>
                <c:pt idx="4">
                  <c:v>6.5826334182655044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2001</c:v>
                </c:pt>
                <c:pt idx="1">
                  <c:v>2007</c:v>
                </c:pt>
                <c:pt idx="2">
                  <c:v>2010</c:v>
                </c:pt>
                <c:pt idx="3">
                  <c:v>2014</c:v>
                </c:pt>
                <c:pt idx="4">
                  <c:v>2018</c:v>
                </c:pt>
              </c:numCache>
            </c:numRef>
          </c:xVal>
          <c:yVal>
            <c:numRef>
              <c:f>Sanitation!$H$205:$H$216</c:f>
              <c:numCache>
                <c:formatCode>0.0</c:formatCode>
                <c:ptCount val="12"/>
                <c:pt idx="0">
                  <c:v>8.309052369003032</c:v>
                </c:pt>
                <c:pt idx="1">
                  <c:v>8.3649887226007724</c:v>
                </c:pt>
                <c:pt idx="2">
                  <c:v>6.3531024698287517</c:v>
                </c:pt>
                <c:pt idx="3">
                  <c:v>10.931233099161455</c:v>
                </c:pt>
                <c:pt idx="4">
                  <c:v>7.0403815314379656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2001</c:v>
                </c:pt>
                <c:pt idx="1">
                  <c:v>2007</c:v>
                </c:pt>
                <c:pt idx="2">
                  <c:v>2010</c:v>
                </c:pt>
                <c:pt idx="3">
                  <c:v>2014</c:v>
                </c:pt>
                <c:pt idx="4">
                  <c:v>2018</c:v>
                </c:pt>
              </c:numCache>
            </c:numRef>
          </c:xVal>
          <c:yVal>
            <c:numRef>
              <c:f>Sanitation!$X$205:$X$216</c:f>
              <c:numCache>
                <c:formatCode>0.0</c:formatCode>
                <c:ptCount val="12"/>
                <c:pt idx="0">
                  <c:v>80.478287802487102</c:v>
                </c:pt>
                <c:pt idx="1">
                  <c:v>81.727240316095518</c:v>
                </c:pt>
                <c:pt idx="2">
                  <c:v>78.034284033961995</c:v>
                </c:pt>
                <c:pt idx="3">
                  <c:v>83.010093913441381</c:v>
                </c:pt>
                <c:pt idx="4">
                  <c:v>88.800307464511945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2001</c:v>
                </c:pt>
                <c:pt idx="1">
                  <c:v>2007</c:v>
                </c:pt>
                <c:pt idx="2">
                  <c:v>2010</c:v>
                </c:pt>
                <c:pt idx="3">
                  <c:v>2014</c:v>
                </c:pt>
                <c:pt idx="4">
                  <c:v>2018</c:v>
                </c:pt>
              </c:numCache>
            </c:numRef>
          </c:xVal>
          <c:yVal>
            <c:numRef>
              <c:f>Sanitation!$S$205:$S$216</c:f>
              <c:numCache>
                <c:formatCode>0.0</c:formatCode>
                <c:ptCount val="12"/>
                <c:pt idx="0">
                  <c:v>63.968978026794431</c:v>
                </c:pt>
                <c:pt idx="1">
                  <c:v>61.590204809956546</c:v>
                </c:pt>
                <c:pt idx="2">
                  <c:v>59.17478640386696</c:v>
                </c:pt>
                <c:pt idx="3">
                  <c:v>61.007620416576373</c:v>
                </c:pt>
                <c:pt idx="4">
                  <c:v>72.558393903010526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2001</c:v>
                </c:pt>
                <c:pt idx="1">
                  <c:v>2007</c:v>
                </c:pt>
                <c:pt idx="2">
                  <c:v>2010</c:v>
                </c:pt>
                <c:pt idx="3">
                  <c:v>2014</c:v>
                </c:pt>
                <c:pt idx="4">
                  <c:v>2018</c:v>
                </c:pt>
              </c:numCache>
            </c:numRef>
          </c:xVal>
          <c:yVal>
            <c:numRef>
              <c:f>Sanitation!$N$205:$N$216</c:f>
              <c:numCache>
                <c:formatCode>0.0</c:formatCode>
                <c:ptCount val="12"/>
                <c:pt idx="0">
                  <c:v>56.995553470035006</c:v>
                </c:pt>
                <c:pt idx="1">
                  <c:v>49.945302856388899</c:v>
                </c:pt>
                <c:pt idx="2">
                  <c:v>56.044399171208603</c:v>
                </c:pt>
                <c:pt idx="3">
                  <c:v>54.57200449254043</c:v>
                </c:pt>
                <c:pt idx="4">
                  <c:v>55.414505189000593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2001</c:v>
                </c:pt>
                <c:pt idx="1">
                  <c:v>2007</c:v>
                </c:pt>
                <c:pt idx="2">
                  <c:v>2010</c:v>
                </c:pt>
                <c:pt idx="3">
                  <c:v>2014</c:v>
                </c:pt>
                <c:pt idx="4">
                  <c:v>2018</c:v>
                </c:pt>
              </c:numCache>
            </c:numRef>
          </c:xVal>
          <c:yVal>
            <c:numRef>
              <c:f>Sanitation!$I$205:$I$216</c:f>
              <c:numCache>
                <c:formatCode>0.0</c:formatCode>
                <c:ptCount val="12"/>
                <c:pt idx="0">
                  <c:v>47.228594794237253</c:v>
                </c:pt>
                <c:pt idx="1">
                  <c:v>44.277371859929744</c:v>
                </c:pt>
                <c:pt idx="2">
                  <c:v>45.611738687157569</c:v>
                </c:pt>
                <c:pt idx="3">
                  <c:v>45.771191039863339</c:v>
                </c:pt>
                <c:pt idx="4">
                  <c:v>28.31578489007493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2001</c:v>
                </c:pt>
                <c:pt idx="1">
                  <c:v>2007</c:v>
                </c:pt>
                <c:pt idx="2">
                  <c:v>2010</c:v>
                </c:pt>
                <c:pt idx="3">
                  <c:v>2014</c:v>
                </c:pt>
                <c:pt idx="4">
                  <c:v>2018</c:v>
                </c:pt>
              </c:numCache>
            </c:numRef>
          </c:xVal>
          <c:yVal>
            <c:numRef>
              <c:f>Sanitation!$D$205:$D$216</c:f>
              <c:numCache>
                <c:formatCode>0.0</c:formatCode>
                <c:ptCount val="12"/>
                <c:pt idx="0">
                  <c:v>49.24912991920985</c:v>
                </c:pt>
                <c:pt idx="1">
                  <c:v>31.566483511175797</c:v>
                </c:pt>
                <c:pt idx="2">
                  <c:v>41.288636331780147</c:v>
                </c:pt>
                <c:pt idx="3">
                  <c:v>38.087698459496053</c:v>
                </c:pt>
                <c:pt idx="4">
                  <c:v>22.573938335778635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27.008129849115377</c:v>
                </c:pt>
                <c:pt idx="1">
                  <c:v>13.60874480504522</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21.603830949561214</c:v>
                </c:pt>
                <c:pt idx="1">
                  <c:v>10.88564901925433</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43.198378572288775</c:v>
                </c:pt>
                <c:pt idx="1">
                  <c:v>67.29576352792229</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8.1896606290346341</c:v>
                </c:pt>
                <c:pt idx="1">
                  <c:v>8.2098426477781565</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18.621289570838904</c:v>
                </c:pt>
                <c:pt idx="1">
                  <c:v>12.247288485508134</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32.341907003876635</c:v>
                </c:pt>
                <c:pt idx="1">
                  <c:v>21.271387448281249</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45.389961305470308</c:v>
                </c:pt>
                <c:pt idx="1">
                  <c:v>60.77711556469464</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3.6468421198141527</c:v>
                </c:pt>
                <c:pt idx="1">
                  <c:v>5.7042085015159785</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19.998065819525621</c:v>
                </c:pt>
                <c:pt idx="1">
                  <c:v>19.946770418615518</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34.666394882033515</c:v>
                </c:pt>
                <c:pt idx="1">
                  <c:v>34.577474951494757</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42.631996687194501</c:v>
                </c:pt>
                <c:pt idx="1">
                  <c:v>43.831237324335291</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2.7035426112463625</c:v>
                </c:pt>
                <c:pt idx="1">
                  <c:v>1.6445173055544302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20.873920679443565</c:v>
                </c:pt>
                <c:pt idx="1">
                  <c:v>23.498243341306019</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39.021004490281506</c:v>
                </c:pt>
                <c:pt idx="1">
                  <c:v>43.926824913050893</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39.378592510947868</c:v>
                </c:pt>
                <c:pt idx="1">
                  <c:v>30.428212150181196</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0.72648231932706153</c:v>
                </c:pt>
                <c:pt idx="1">
                  <c:v>2.1467195954618887</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32.0998273213823</c:v>
                </c:pt>
                <c:pt idx="1">
                  <c:v>35.626735129416438</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46.018655137706048</c:v>
                </c:pt>
                <c:pt idx="1">
                  <c:v>51.074867823694312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21.881517540911659</c:v>
                </c:pt>
                <c:pt idx="1">
                  <c:v>11.717147888765965</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1.5812491581232848</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2001</c:v>
                </c:pt>
                <c:pt idx="1">
                  <c:v>2007</c:v>
                </c:pt>
                <c:pt idx="2">
                  <c:v>2010</c:v>
                </c:pt>
                <c:pt idx="3">
                  <c:v>2014</c:v>
                </c:pt>
                <c:pt idx="4">
                  <c:v>2018</c:v>
                </c:pt>
              </c:numCache>
            </c:numRef>
          </c:xVal>
          <c:yVal>
            <c:numRef>
              <c:f>Sanitation!$AB$305:$AB$316</c:f>
              <c:numCache>
                <c:formatCode>0.0</c:formatCode>
                <c:ptCount val="12"/>
                <c:pt idx="0">
                  <c:v>10.250878198639422</c:v>
                </c:pt>
                <c:pt idx="1">
                  <c:v>11.099826554244913</c:v>
                </c:pt>
                <c:pt idx="2">
                  <c:v>9.8346085345816654</c:v>
                </c:pt>
                <c:pt idx="3">
                  <c:v>10.230645676489521</c:v>
                </c:pt>
                <c:pt idx="4">
                  <c:v>6.7584183873283408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2001</c:v>
                </c:pt>
                <c:pt idx="1">
                  <c:v>2007</c:v>
                </c:pt>
                <c:pt idx="2">
                  <c:v>2010</c:v>
                </c:pt>
                <c:pt idx="3">
                  <c:v>2014</c:v>
                </c:pt>
                <c:pt idx="4">
                  <c:v>2018</c:v>
                </c:pt>
              </c:numCache>
            </c:numRef>
          </c:xVal>
          <c:yVal>
            <c:numRef>
              <c:f>Sanitation!$W$305:$W$316</c:f>
              <c:numCache>
                <c:formatCode>0.0</c:formatCode>
                <c:ptCount val="12"/>
                <c:pt idx="0">
                  <c:v>12.441568401114363</c:v>
                </c:pt>
                <c:pt idx="1">
                  <c:v>10.410207705497152</c:v>
                </c:pt>
                <c:pt idx="2">
                  <c:v>15.405390703765647</c:v>
                </c:pt>
                <c:pt idx="3">
                  <c:v>14.610172352192361</c:v>
                </c:pt>
                <c:pt idx="4">
                  <c:v>12.674725914898088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2001</c:v>
                </c:pt>
                <c:pt idx="1">
                  <c:v>2007</c:v>
                </c:pt>
                <c:pt idx="2">
                  <c:v>2010</c:v>
                </c:pt>
                <c:pt idx="3">
                  <c:v>2014</c:v>
                </c:pt>
                <c:pt idx="4">
                  <c:v>2018</c:v>
                </c:pt>
              </c:numCache>
            </c:numRef>
          </c:xVal>
          <c:yVal>
            <c:numRef>
              <c:f>Sanitation!$R$305:$R$316</c:f>
              <c:numCache>
                <c:formatCode>0.0</c:formatCode>
                <c:ptCount val="12"/>
                <c:pt idx="0">
                  <c:v>13.330397156957909</c:v>
                </c:pt>
                <c:pt idx="1">
                  <c:v>11.164167934069237</c:v>
                </c:pt>
                <c:pt idx="2">
                  <c:v>16.30090384454784</c:v>
                </c:pt>
                <c:pt idx="3">
                  <c:v>15.785177219969606</c:v>
                </c:pt>
                <c:pt idx="4">
                  <c:v>18.246142081281054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2001</c:v>
                </c:pt>
                <c:pt idx="1">
                  <c:v>2007</c:v>
                </c:pt>
                <c:pt idx="2">
                  <c:v>2010</c:v>
                </c:pt>
                <c:pt idx="3">
                  <c:v>2014</c:v>
                </c:pt>
                <c:pt idx="4">
                  <c:v>2018</c:v>
                </c:pt>
              </c:numCache>
            </c:numRef>
          </c:xVal>
          <c:yVal>
            <c:numRef>
              <c:f>Sanitation!$M$305:$M$316</c:f>
              <c:numCache>
                <c:formatCode>0.0</c:formatCode>
                <c:ptCount val="12"/>
                <c:pt idx="0">
                  <c:v>17.802782881660363</c:v>
                </c:pt>
                <c:pt idx="1">
                  <c:v>18.785438287940849</c:v>
                </c:pt>
                <c:pt idx="2">
                  <c:v>22.949266481105138</c:v>
                </c:pt>
                <c:pt idx="3">
                  <c:v>21.804559461378531</c:v>
                </c:pt>
                <c:pt idx="4">
                  <c:v>22.374160870813643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2001</c:v>
                </c:pt>
                <c:pt idx="1">
                  <c:v>2007</c:v>
                </c:pt>
                <c:pt idx="2">
                  <c:v>2010</c:v>
                </c:pt>
                <c:pt idx="3">
                  <c:v>2014</c:v>
                </c:pt>
                <c:pt idx="4">
                  <c:v>2018</c:v>
                </c:pt>
              </c:numCache>
            </c:numRef>
          </c:xVal>
          <c:yVal>
            <c:numRef>
              <c:f>Sanitation!$H$305:$H$316</c:f>
              <c:numCache>
                <c:formatCode>0.0</c:formatCode>
                <c:ptCount val="12"/>
                <c:pt idx="0">
                  <c:v>22.747487007929376</c:v>
                </c:pt>
                <c:pt idx="1">
                  <c:v>23.303840869425553</c:v>
                </c:pt>
                <c:pt idx="2">
                  <c:v>32.792755277587993</c:v>
                </c:pt>
                <c:pt idx="3">
                  <c:v>26.224014306150533</c:v>
                </c:pt>
                <c:pt idx="4">
                  <c:v>28.499065851148892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2001</c:v>
                </c:pt>
                <c:pt idx="1">
                  <c:v>2007</c:v>
                </c:pt>
                <c:pt idx="2">
                  <c:v>2010</c:v>
                </c:pt>
                <c:pt idx="3">
                  <c:v>2014</c:v>
                </c:pt>
                <c:pt idx="4">
                  <c:v>2018</c:v>
                </c:pt>
              </c:numCache>
            </c:numRef>
          </c:xVal>
          <c:yVal>
            <c:numRef>
              <c:f>Sanitation!$X$305:$X$316</c:f>
              <c:numCache>
                <c:formatCode>0.0</c:formatCode>
                <c:ptCount val="12"/>
                <c:pt idx="0">
                  <c:v>47.908875395579948</c:v>
                </c:pt>
                <c:pt idx="1">
                  <c:v>37.384990667452897</c:v>
                </c:pt>
                <c:pt idx="2">
                  <c:v>37.129986505689423</c:v>
                </c:pt>
                <c:pt idx="3">
                  <c:v>34.034532060774389</c:v>
                </c:pt>
                <c:pt idx="4">
                  <c:v>18.975436368338016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2001</c:v>
                </c:pt>
                <c:pt idx="1">
                  <c:v>2007</c:v>
                </c:pt>
                <c:pt idx="2">
                  <c:v>2010</c:v>
                </c:pt>
                <c:pt idx="3">
                  <c:v>2014</c:v>
                </c:pt>
                <c:pt idx="4">
                  <c:v>2018</c:v>
                </c:pt>
              </c:numCache>
            </c:numRef>
          </c:xVal>
          <c:yVal>
            <c:numRef>
              <c:f>Sanitation!$S$305:$S$316</c:f>
              <c:numCache>
                <c:formatCode>0.0</c:formatCode>
                <c:ptCount val="12"/>
                <c:pt idx="0">
                  <c:v>42.259019176802362</c:v>
                </c:pt>
                <c:pt idx="1">
                  <c:v>31.998340936652166</c:v>
                </c:pt>
                <c:pt idx="2">
                  <c:v>33.762124761506556</c:v>
                </c:pt>
                <c:pt idx="3">
                  <c:v>33.190700258381106</c:v>
                </c:pt>
                <c:pt idx="4">
                  <c:v>17.934767828919675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2001</c:v>
                </c:pt>
                <c:pt idx="1">
                  <c:v>2007</c:v>
                </c:pt>
                <c:pt idx="2">
                  <c:v>2010</c:v>
                </c:pt>
                <c:pt idx="3">
                  <c:v>2014</c:v>
                </c:pt>
                <c:pt idx="4">
                  <c:v>2018</c:v>
                </c:pt>
              </c:numCache>
            </c:numRef>
          </c:xVal>
          <c:yVal>
            <c:numRef>
              <c:f>Sanitation!$N$305:$N$316</c:f>
              <c:numCache>
                <c:formatCode>0.0</c:formatCode>
                <c:ptCount val="12"/>
                <c:pt idx="0">
                  <c:v>41.146723864537719</c:v>
                </c:pt>
                <c:pt idx="1">
                  <c:v>29.794281394974728</c:v>
                </c:pt>
                <c:pt idx="2">
                  <c:v>37.259812271947951</c:v>
                </c:pt>
                <c:pt idx="3">
                  <c:v>37.425446262464646</c:v>
                </c:pt>
                <c:pt idx="4">
                  <c:v>16.498252697178046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2001</c:v>
                </c:pt>
                <c:pt idx="1">
                  <c:v>2007</c:v>
                </c:pt>
                <c:pt idx="2">
                  <c:v>2010</c:v>
                </c:pt>
                <c:pt idx="3">
                  <c:v>2014</c:v>
                </c:pt>
                <c:pt idx="4">
                  <c:v>2018</c:v>
                </c:pt>
              </c:numCache>
            </c:numRef>
          </c:xVal>
          <c:yVal>
            <c:numRef>
              <c:f>Sanitation!$I$305:$I$316</c:f>
              <c:numCache>
                <c:formatCode>0.0</c:formatCode>
                <c:ptCount val="12"/>
                <c:pt idx="0">
                  <c:v>36.282002524176058</c:v>
                </c:pt>
                <c:pt idx="1">
                  <c:v>27.94547111616739</c:v>
                </c:pt>
                <c:pt idx="2">
                  <c:v>31.950293713131963</c:v>
                </c:pt>
                <c:pt idx="3">
                  <c:v>32.139974346792897</c:v>
                </c:pt>
                <c:pt idx="4">
                  <c:v>13.159015708081951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2001</c:v>
                </c:pt>
                <c:pt idx="1">
                  <c:v>2007</c:v>
                </c:pt>
                <c:pt idx="2">
                  <c:v>2010</c:v>
                </c:pt>
                <c:pt idx="3">
                  <c:v>2014</c:v>
                </c:pt>
                <c:pt idx="4">
                  <c:v>2018</c:v>
                </c:pt>
              </c:numCache>
            </c:numRef>
          </c:xVal>
          <c:yVal>
            <c:numRef>
              <c:f>Sanitation!$D$305:$D$316</c:f>
              <c:numCache>
                <c:formatCode>0.0</c:formatCode>
                <c:ptCount val="12"/>
                <c:pt idx="0">
                  <c:v>29.294010479023907</c:v>
                </c:pt>
                <c:pt idx="1">
                  <c:v>22.37700590753867</c:v>
                </c:pt>
                <c:pt idx="2">
                  <c:v>26.580214373552746</c:v>
                </c:pt>
                <c:pt idx="3">
                  <c:v>29.458697456257422</c:v>
                </c:pt>
                <c:pt idx="4">
                  <c:v>14.862244290396426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15.202505032752844</c:v>
                </c:pt>
                <c:pt idx="1">
                  <c:v>9.6044680175485677</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14.843951108932368</c:v>
                </c:pt>
                <c:pt idx="1">
                  <c:v>9.3779448434742267</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46.66656286375769</c:v>
                </c:pt>
                <c:pt idx="1">
                  <c:v>50.877702808637537</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23.286980994557098</c:v>
                </c:pt>
                <c:pt idx="1">
                  <c:v>30.139884330339669</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21.62682335339041</c:v>
                </c:pt>
                <c:pt idx="1">
                  <c:v>10.014097799807631</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17.053375952648093</c:v>
                </c:pt>
                <c:pt idx="1">
                  <c:v>7.8964058574942566</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43.495980509926312</c:v>
                </c:pt>
                <c:pt idx="1">
                  <c:v>58.426833333573882</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17.823820184035185</c:v>
                </c:pt>
                <c:pt idx="1">
                  <c:v>23.66266300912423</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23.220400070956757</c:v>
                </c:pt>
                <c:pt idx="1">
                  <c:v>11.883669963742332</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19.676006305998172</c:v>
                </c:pt>
                <c:pt idx="1">
                  <c:v>10.069730255744078</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45.411398758932705</c:v>
                </c:pt>
                <c:pt idx="1">
                  <c:v>59.808079349895593</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11.692194864112366</c:v>
                </c:pt>
                <c:pt idx="1">
                  <c:v>18.238520430617996</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23.167561929282925</c:v>
                </c:pt>
                <c:pt idx="1">
                  <c:v>10.659131062339162</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20.431149353539553</c:v>
                </c:pt>
                <c:pt idx="1">
                  <c:v>9.4001388397430183</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44.271332054709518</c:v>
                </c:pt>
                <c:pt idx="1">
                  <c:v>65.853860729398832</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12.129956662468004</c:v>
                </c:pt>
                <c:pt idx="1">
                  <c:v>14.08686936851899</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30.44306567177432</c:v>
                </c:pt>
                <c:pt idx="1">
                  <c:v>12.189179197248366</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19.666829785014894</c:v>
                </c:pt>
                <c:pt idx="1">
                  <c:v>7.8744537450967007</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38.457143564371393</c:v>
                </c:pt>
                <c:pt idx="1">
                  <c:v>72.099577095980806</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11.43296097883939</c:v>
                </c:pt>
                <c:pt idx="1">
                  <c:v>7.8367899616741283</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15.202505032752844</c:v>
                </c:pt>
                <c:pt idx="1">
                  <c:v>9.6044680175485677</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14.843951108932368</c:v>
                </c:pt>
                <c:pt idx="1">
                  <c:v>9.3779448434742267</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46.66656286375769</c:v>
                </c:pt>
                <c:pt idx="1">
                  <c:v>50.877702808637537</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23.286980994557098</c:v>
                </c:pt>
                <c:pt idx="1">
                  <c:v>30.139884330339669</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21.62682335339041</c:v>
                </c:pt>
                <c:pt idx="1">
                  <c:v>10.014097799807631</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17.053375952648093</c:v>
                </c:pt>
                <c:pt idx="1">
                  <c:v>7.8964058574942566</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43.495980509926312</c:v>
                </c:pt>
                <c:pt idx="1">
                  <c:v>58.426833333573882</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17.823820184035185</c:v>
                </c:pt>
                <c:pt idx="1">
                  <c:v>23.66266300912423</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23.220400070956757</c:v>
                </c:pt>
                <c:pt idx="1">
                  <c:v>11.883669963742332</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19.676006305998172</c:v>
                </c:pt>
                <c:pt idx="1">
                  <c:v>10.069730255744078</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45.411398758932705</c:v>
                </c:pt>
                <c:pt idx="1">
                  <c:v>59.808079349895593</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11.692194864112366</c:v>
                </c:pt>
                <c:pt idx="1">
                  <c:v>18.238520430617996</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23.167561929282925</c:v>
                </c:pt>
                <c:pt idx="1">
                  <c:v>10.659131062339162</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20.431149353539553</c:v>
                </c:pt>
                <c:pt idx="1">
                  <c:v>9.4001388397430183</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44.271332054709518</c:v>
                </c:pt>
                <c:pt idx="1">
                  <c:v>65.853860729398832</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12.129956662468004</c:v>
                </c:pt>
                <c:pt idx="1">
                  <c:v>14.08686936851899</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30.44306567177432</c:v>
                </c:pt>
                <c:pt idx="1">
                  <c:v>12.189179197248366</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19.666829785014894</c:v>
                </c:pt>
                <c:pt idx="1">
                  <c:v>7.8744537450967007</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38.457143564371393</c:v>
                </c:pt>
                <c:pt idx="1">
                  <c:v>72.099577095980806</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11.43296097883939</c:v>
                </c:pt>
                <c:pt idx="1">
                  <c:v>7.8367899616741283</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17.274047956437798</c:v>
                </c:pt>
                <c:pt idx="1">
                  <c:v>9.9497135078219383</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16.196447080975204</c:v>
                </c:pt>
                <c:pt idx="1">
                  <c:v>9.329024019540471</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44.0494776295169</c:v>
                </c:pt>
                <c:pt idx="1">
                  <c:v>54.657896091844179</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22.480027333070097</c:v>
                </c:pt>
                <c:pt idx="1">
                  <c:v>26.063366380793411</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23.0309560834542</c:v>
                </c:pt>
                <c:pt idx="1">
                  <c:v>11.148564531986185</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18.634409212318317</c:v>
                </c:pt>
                <c:pt idx="1">
                  <c:v>9.0203338874071868</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44.847964414354806</c:v>
                </c:pt>
                <c:pt idx="1">
                  <c:v>60.49083769799563</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13.486670289872677</c:v>
                </c:pt>
                <c:pt idx="1">
                  <c:v>19.340263882610998</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24.620998312031805</c:v>
                </c:pt>
                <c:pt idx="1">
                  <c:v>12.525139356003624</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19.116327380321998</c:v>
                </c:pt>
                <c:pt idx="1">
                  <c:v>9.7248154351447891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44.097542439929299</c:v>
                </c:pt>
                <c:pt idx="1">
                  <c:v>66.424524601012948</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12.165131867716894</c:v>
                </c:pt>
                <c:pt idx="1">
                  <c:v>11.325520607838641</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21.48307934816312</c:v>
                </c:pt>
                <c:pt idx="1">
                  <c:v>15.037014952312957</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26.951869190993374</c:v>
                </c:pt>
                <c:pt idx="1">
                  <c:v>18.864877490312054</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43.165219731478771</c:v>
                </c:pt>
                <c:pt idx="1">
                  <c:v>61.133129935563829</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8.3998317293647347</c:v>
                </c:pt>
                <c:pt idx="1">
                  <c:v>4.9649776218111583</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24.437024283151096</c:v>
                </c:pt>
                <c:pt idx="1">
                  <c:v>28.422222363226805</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38.957679433339898</c:v>
                </c:pt>
                <c:pt idx="1">
                  <c:v>45.310910804026719</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35.515878173393858</c:v>
                </c:pt>
                <c:pt idx="1">
                  <c:v>24.341606267195047</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1.0894181101151474</c:v>
                </c:pt>
                <c:pt idx="1">
                  <c:v>1.9252605655514259</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27.008129849115377</c:v>
                </c:pt>
                <c:pt idx="1">
                  <c:v>13.60874480504522</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21.603830949561214</c:v>
                </c:pt>
                <c:pt idx="1">
                  <c:v>10.88564901925433</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43.198378572288775</c:v>
                </c:pt>
                <c:pt idx="1">
                  <c:v>67.29576352792229</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8.1896606290346341</c:v>
                </c:pt>
                <c:pt idx="1">
                  <c:v>8.2098426477781565</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18.621289570838904</c:v>
                </c:pt>
                <c:pt idx="1">
                  <c:v>12.247288485508134</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32.341907003876635</c:v>
                </c:pt>
                <c:pt idx="1">
                  <c:v>21.271387448281249</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45.389961305470308</c:v>
                </c:pt>
                <c:pt idx="1">
                  <c:v>60.77711556469464</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3.6468421198141527</c:v>
                </c:pt>
                <c:pt idx="1">
                  <c:v>5.7042085015159785</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19.998065819525621</c:v>
                </c:pt>
                <c:pt idx="1">
                  <c:v>19.946770418615518</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34.666394882033515</c:v>
                </c:pt>
                <c:pt idx="1">
                  <c:v>34.577474951494757</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42.631996687194501</c:v>
                </c:pt>
                <c:pt idx="1">
                  <c:v>43.831237324335291</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2.7035426112463625</c:v>
                </c:pt>
                <c:pt idx="1">
                  <c:v>1.6445173055544302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20.873920679443565</c:v>
                </c:pt>
                <c:pt idx="1">
                  <c:v>23.498243341306019</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39.021004490281506</c:v>
                </c:pt>
                <c:pt idx="1">
                  <c:v>43.926824913050893</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39.378592510947868</c:v>
                </c:pt>
                <c:pt idx="1">
                  <c:v>30.428212150181196</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0.72648231932706153</c:v>
                </c:pt>
                <c:pt idx="1">
                  <c:v>2.1467195954618887</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32.0998273213823</c:v>
                </c:pt>
                <c:pt idx="1">
                  <c:v>35.626735129416438</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46.018655137706048</c:v>
                </c:pt>
                <c:pt idx="1">
                  <c:v>51.074867823694312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21.881517540911659</c:v>
                </c:pt>
                <c:pt idx="1">
                  <c:v>11.717147888765965</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1.5812491581232848</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MICS01!$M$15:$Q$15</c:f>
              <c:strCache>
                <c:ptCount val="5"/>
                <c:pt idx="0">
                  <c:v>Poorest</c:v>
                </c:pt>
                <c:pt idx="1">
                  <c:v>Poor</c:v>
                </c:pt>
                <c:pt idx="2">
                  <c:v>Middle</c:v>
                </c:pt>
                <c:pt idx="3">
                  <c:v>Rich</c:v>
                </c:pt>
                <c:pt idx="4">
                  <c:v>Richest</c:v>
                </c:pt>
              </c:strCache>
            </c:strRef>
          </c:cat>
          <c:val>
            <c:numRef>
              <c:f>MICS01!$M$18:$Q$18</c:f>
              <c:numCache>
                <c:formatCode>###0.0</c:formatCode>
                <c:ptCount val="5"/>
                <c:pt idx="0">
                  <c:v>11.271338105475692</c:v>
                </c:pt>
                <c:pt idx="1">
                  <c:v>16.614898860267306</c:v>
                </c:pt>
                <c:pt idx="2">
                  <c:v>14.525511333560381</c:v>
                </c:pt>
                <c:pt idx="3">
                  <c:v>18.183235017477887</c:v>
                </c:pt>
                <c:pt idx="4">
                  <c:v>31.35682150595829</c:v>
                </c:pt>
              </c:numCache>
            </c:numRef>
          </c:val>
          <c:extLst>
            <c:ext xmlns:c16="http://schemas.microsoft.com/office/drawing/2014/chart" uri="{C3380CC4-5D6E-409C-BE32-E72D297353CC}">
              <c16:uniqueId val="{00000000-3551-463C-B9DA-2B2CB66C1A45}"/>
            </c:ext>
          </c:extLst>
        </c:ser>
        <c:ser>
          <c:idx val="1"/>
          <c:order val="1"/>
          <c:tx>
            <c:strRef>
              <c:f>MICS01!$B$19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MICS01!$M$15:$Q$15</c:f>
              <c:strCache>
                <c:ptCount val="5"/>
                <c:pt idx="0">
                  <c:v>Poorest</c:v>
                </c:pt>
                <c:pt idx="1">
                  <c:v>Poor</c:v>
                </c:pt>
                <c:pt idx="2">
                  <c:v>Middle</c:v>
                </c:pt>
                <c:pt idx="3">
                  <c:v>Rich</c:v>
                </c:pt>
                <c:pt idx="4">
                  <c:v>Richest</c:v>
                </c:pt>
              </c:strCache>
            </c:strRef>
          </c:cat>
          <c:val>
            <c:numRef>
              <c:f>MICS01!$M$19:$Q$19</c:f>
              <c:numCache>
                <c:formatCode>###0.0</c:formatCode>
                <c:ptCount val="5"/>
                <c:pt idx="0">
                  <c:v>7.6270414115007066</c:v>
                </c:pt>
                <c:pt idx="1">
                  <c:v>10.038440629404807</c:v>
                </c:pt>
                <c:pt idx="2">
                  <c:v>9.3313196940142582</c:v>
                </c:pt>
                <c:pt idx="3">
                  <c:v>11.297717228597719</c:v>
                </c:pt>
                <c:pt idx="4">
                  <c:v>12.868898986397189</c:v>
                </c:pt>
              </c:numCache>
            </c:numRef>
          </c:val>
          <c:extLst>
            <c:ext xmlns:c16="http://schemas.microsoft.com/office/drawing/2014/chart" uri="{C3380CC4-5D6E-409C-BE32-E72D297353CC}">
              <c16:uniqueId val="{00000001-3551-463C-B9DA-2B2CB66C1A45}"/>
            </c:ext>
          </c:extLst>
        </c:ser>
        <c:ser>
          <c:idx val="2"/>
          <c:order val="2"/>
          <c:tx>
            <c:strRef>
              <c:f>MICS01!$B$20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MICS01!$M$15:$Q$15</c:f>
              <c:strCache>
                <c:ptCount val="5"/>
                <c:pt idx="0">
                  <c:v>Poorest</c:v>
                </c:pt>
                <c:pt idx="1">
                  <c:v>Poor</c:v>
                </c:pt>
                <c:pt idx="2">
                  <c:v>Middle</c:v>
                </c:pt>
                <c:pt idx="3">
                  <c:v>Rich</c:v>
                </c:pt>
                <c:pt idx="4">
                  <c:v>Richest</c:v>
                </c:pt>
              </c:strCache>
            </c:strRef>
          </c:cat>
          <c:val>
            <c:numRef>
              <c:f>MICS01!$M$20:$Q$20</c:f>
              <c:numCache>
                <c:formatCode>###0.0</c:formatCode>
                <c:ptCount val="5"/>
                <c:pt idx="0">
                  <c:v>51.804256385564869</c:v>
                </c:pt>
                <c:pt idx="1">
                  <c:v>53.226628526100228</c:v>
                </c:pt>
                <c:pt idx="2">
                  <c:v>54.028304039075046</c:v>
                </c:pt>
                <c:pt idx="3">
                  <c:v>48.140130211824854</c:v>
                </c:pt>
                <c:pt idx="4">
                  <c:v>36.84785415805068</c:v>
                </c:pt>
              </c:numCache>
            </c:numRef>
          </c:val>
          <c:extLst>
            <c:ext xmlns:c16="http://schemas.microsoft.com/office/drawing/2014/chart" uri="{C3380CC4-5D6E-409C-BE32-E72D297353CC}">
              <c16:uniqueId val="{00000002-3551-463C-B9DA-2B2CB66C1A45}"/>
            </c:ext>
          </c:extLst>
        </c:ser>
        <c:ser>
          <c:idx val="3"/>
          <c:order val="3"/>
          <c:tx>
            <c:strRef>
              <c:f>MICS01!$B$21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MICS01!$M$15:$Q$15</c:f>
              <c:strCache>
                <c:ptCount val="5"/>
                <c:pt idx="0">
                  <c:v>Poorest</c:v>
                </c:pt>
                <c:pt idx="1">
                  <c:v>Poor</c:v>
                </c:pt>
                <c:pt idx="2">
                  <c:v>Middle</c:v>
                </c:pt>
                <c:pt idx="3">
                  <c:v>Rich</c:v>
                </c:pt>
                <c:pt idx="4">
                  <c:v>Richest</c:v>
                </c:pt>
              </c:strCache>
            </c:strRef>
          </c:cat>
          <c:val>
            <c:numRef>
              <c:f>MICS01!$M$21:$Q$21</c:f>
              <c:numCache>
                <c:formatCode>###0.0</c:formatCode>
                <c:ptCount val="5"/>
                <c:pt idx="0">
                  <c:v>29.297364097458729</c:v>
                </c:pt>
                <c:pt idx="1">
                  <c:v>20.120031984227662</c:v>
                </c:pt>
                <c:pt idx="2">
                  <c:v>22.114864933350312</c:v>
                </c:pt>
                <c:pt idx="3">
                  <c:v>22.378917542099547</c:v>
                </c:pt>
                <c:pt idx="4">
                  <c:v>18.926425349593838</c:v>
                </c:pt>
              </c:numCache>
            </c:numRef>
          </c:val>
          <c:extLst>
            <c:ext xmlns:c16="http://schemas.microsoft.com/office/drawing/2014/chart" uri="{C3380CC4-5D6E-409C-BE32-E72D297353CC}">
              <c16:uniqueId val="{00000003-3551-463C-B9DA-2B2CB66C1A45}"/>
            </c:ext>
          </c:extLst>
        </c:ser>
        <c:dLbls>
          <c:showLegendKey val="0"/>
          <c:showVal val="0"/>
          <c:showCatName val="0"/>
          <c:showSerName val="0"/>
          <c:showPercent val="0"/>
          <c:showBubbleSize val="0"/>
        </c:dLbls>
        <c:gapWidth val="50"/>
        <c:overlap val="100"/>
        <c:axId val="342400384"/>
        <c:axId val="342729856"/>
      </c:barChart>
      <c:catAx>
        <c:axId val="342400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729856"/>
        <c:crosses val="autoZero"/>
        <c:auto val="1"/>
        <c:lblAlgn val="ctr"/>
        <c:lblOffset val="100"/>
        <c:tickLblSkip val="1"/>
        <c:tickMarkSkip val="1"/>
        <c:noMultiLvlLbl val="0"/>
      </c:catAx>
      <c:valAx>
        <c:axId val="342729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400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MICS01!$R$15:$AB$15</c:f>
              <c:strCache>
                <c:ptCount val="11"/>
                <c:pt idx="0">
                  <c:v>bandundu</c:v>
                </c:pt>
                <c:pt idx="1">
                  <c:v>bas-congo</c:v>
                </c:pt>
                <c:pt idx="2">
                  <c:v>equateur</c:v>
                </c:pt>
                <c:pt idx="3">
                  <c:v>kasai occidental</c:v>
                </c:pt>
                <c:pt idx="4">
                  <c:v>kasai oriental</c:v>
                </c:pt>
                <c:pt idx="5">
                  <c:v>katanga</c:v>
                </c:pt>
                <c:pt idx="6">
                  <c:v>kinshasa</c:v>
                </c:pt>
                <c:pt idx="7">
                  <c:v>maniema</c:v>
                </c:pt>
                <c:pt idx="8">
                  <c:v>nord-kivu</c:v>
                </c:pt>
                <c:pt idx="9">
                  <c:v>orientale</c:v>
                </c:pt>
                <c:pt idx="10">
                  <c:v>sud-kivu</c:v>
                </c:pt>
              </c:strCache>
            </c:strRef>
          </c:cat>
          <c:val>
            <c:numRef>
              <c:f>MICS01!$R$18:$AB$18</c:f>
              <c:numCache>
                <c:formatCode>###0.0</c:formatCode>
                <c:ptCount val="11"/>
                <c:pt idx="0">
                  <c:v>12.096552644730149</c:v>
                </c:pt>
                <c:pt idx="1">
                  <c:v>40.100469821666437</c:v>
                </c:pt>
                <c:pt idx="2">
                  <c:v>18.183842084295783</c:v>
                </c:pt>
                <c:pt idx="3">
                  <c:v>12.039296789057595</c:v>
                </c:pt>
                <c:pt idx="4">
                  <c:v>37.780524158169335</c:v>
                </c:pt>
                <c:pt idx="5">
                  <c:v>39.855070018785383</c:v>
                </c:pt>
                <c:pt idx="6">
                  <c:v>86.488520888219796</c:v>
                </c:pt>
                <c:pt idx="7">
                  <c:v>18.464042956617035</c:v>
                </c:pt>
                <c:pt idx="8">
                  <c:v>32.491591790342412</c:v>
                </c:pt>
                <c:pt idx="9">
                  <c:v>28.878790806553763</c:v>
                </c:pt>
                <c:pt idx="10">
                  <c:v>39.87028555577367</c:v>
                </c:pt>
              </c:numCache>
            </c:numRef>
          </c:val>
          <c:extLst>
            <c:ext xmlns:c16="http://schemas.microsoft.com/office/drawing/2014/chart" uri="{C3380CC4-5D6E-409C-BE32-E72D297353CC}">
              <c16:uniqueId val="{00000000-A4EA-4F1E-8821-1A7D56276A5C}"/>
            </c:ext>
          </c:extLst>
        </c:ser>
        <c:ser>
          <c:idx val="1"/>
          <c:order val="1"/>
          <c:tx>
            <c:strRef>
              <c:f>MICS01!$B$19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MICS01!$R$15:$AB$15</c:f>
              <c:strCache>
                <c:ptCount val="11"/>
                <c:pt idx="0">
                  <c:v>bandundu</c:v>
                </c:pt>
                <c:pt idx="1">
                  <c:v>bas-congo</c:v>
                </c:pt>
                <c:pt idx="2">
                  <c:v>equateur</c:v>
                </c:pt>
                <c:pt idx="3">
                  <c:v>kasai occidental</c:v>
                </c:pt>
                <c:pt idx="4">
                  <c:v>kasai oriental</c:v>
                </c:pt>
                <c:pt idx="5">
                  <c:v>katanga</c:v>
                </c:pt>
                <c:pt idx="6">
                  <c:v>kinshasa</c:v>
                </c:pt>
                <c:pt idx="7">
                  <c:v>maniema</c:v>
                </c:pt>
                <c:pt idx="8">
                  <c:v>nord-kivu</c:v>
                </c:pt>
                <c:pt idx="9">
                  <c:v>orientale</c:v>
                </c:pt>
                <c:pt idx="10">
                  <c:v>sud-kivu</c:v>
                </c:pt>
              </c:strCache>
            </c:strRef>
          </c:cat>
          <c:val>
            <c:numRef>
              <c:f>MICS01!$R$19:$AB$19</c:f>
              <c:numCache>
                <c:formatCode>###0.0</c:formatCode>
                <c:ptCount val="11"/>
                <c:pt idx="0">
                  <c:v>15.55865180559587</c:v>
                </c:pt>
                <c:pt idx="1">
                  <c:v>8.0981818347813981</c:v>
                </c:pt>
                <c:pt idx="2">
                  <c:v>6.0506098023953623</c:v>
                </c:pt>
                <c:pt idx="3">
                  <c:v>19.021823583841936</c:v>
                </c:pt>
                <c:pt idx="4">
                  <c:v>15.945815021036813</c:v>
                </c:pt>
                <c:pt idx="5">
                  <c:v>13.832062520481522</c:v>
                </c:pt>
                <c:pt idx="6">
                  <c:v>2.1076401957094468</c:v>
                </c:pt>
                <c:pt idx="7">
                  <c:v>14.334786408750054</c:v>
                </c:pt>
                <c:pt idx="8">
                  <c:v>12.168968640909862</c:v>
                </c:pt>
                <c:pt idx="9">
                  <c:v>12.572293324126859</c:v>
                </c:pt>
                <c:pt idx="10">
                  <c:v>9.059803652738653</c:v>
                </c:pt>
              </c:numCache>
            </c:numRef>
          </c:val>
          <c:extLst>
            <c:ext xmlns:c16="http://schemas.microsoft.com/office/drawing/2014/chart" uri="{C3380CC4-5D6E-409C-BE32-E72D297353CC}">
              <c16:uniqueId val="{00000001-A4EA-4F1E-8821-1A7D56276A5C}"/>
            </c:ext>
          </c:extLst>
        </c:ser>
        <c:ser>
          <c:idx val="2"/>
          <c:order val="2"/>
          <c:tx>
            <c:strRef>
              <c:f>MICS01!$B$20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MICS01!$R$15:$AB$15</c:f>
              <c:strCache>
                <c:ptCount val="11"/>
                <c:pt idx="0">
                  <c:v>bandundu</c:v>
                </c:pt>
                <c:pt idx="1">
                  <c:v>bas-congo</c:v>
                </c:pt>
                <c:pt idx="2">
                  <c:v>equateur</c:v>
                </c:pt>
                <c:pt idx="3">
                  <c:v>kasai occidental</c:v>
                </c:pt>
                <c:pt idx="4">
                  <c:v>kasai oriental</c:v>
                </c:pt>
                <c:pt idx="5">
                  <c:v>katanga</c:v>
                </c:pt>
                <c:pt idx="6">
                  <c:v>kinshasa</c:v>
                </c:pt>
                <c:pt idx="7">
                  <c:v>maniema</c:v>
                </c:pt>
                <c:pt idx="8">
                  <c:v>nord-kivu</c:v>
                </c:pt>
                <c:pt idx="9">
                  <c:v>orientale</c:v>
                </c:pt>
                <c:pt idx="10">
                  <c:v>sud-kivu</c:v>
                </c:pt>
              </c:strCache>
            </c:strRef>
          </c:cat>
          <c:val>
            <c:numRef>
              <c:f>MICS01!$R$20:$AB$20</c:f>
              <c:numCache>
                <c:formatCode>###0.0</c:formatCode>
                <c:ptCount val="11"/>
                <c:pt idx="0">
                  <c:v>58.23054186584524</c:v>
                </c:pt>
                <c:pt idx="1">
                  <c:v>22.407048432811845</c:v>
                </c:pt>
                <c:pt idx="2">
                  <c:v>59.862463065417494</c:v>
                </c:pt>
                <c:pt idx="3">
                  <c:v>37.250826235028214</c:v>
                </c:pt>
                <c:pt idx="4">
                  <c:v>35.335280999196868</c:v>
                </c:pt>
                <c:pt idx="5">
                  <c:v>33.142097496824604</c:v>
                </c:pt>
                <c:pt idx="6">
                  <c:v>6.7871032492786361</c:v>
                </c:pt>
                <c:pt idx="7">
                  <c:v>39.654427735802116</c:v>
                </c:pt>
                <c:pt idx="8">
                  <c:v>42.905418026492981</c:v>
                </c:pt>
                <c:pt idx="9">
                  <c:v>40.755429406200065</c:v>
                </c:pt>
                <c:pt idx="10">
                  <c:v>34.536966698768808</c:v>
                </c:pt>
              </c:numCache>
            </c:numRef>
          </c:val>
          <c:extLst>
            <c:ext xmlns:c16="http://schemas.microsoft.com/office/drawing/2014/chart" uri="{C3380CC4-5D6E-409C-BE32-E72D297353CC}">
              <c16:uniqueId val="{00000002-A4EA-4F1E-8821-1A7D56276A5C}"/>
            </c:ext>
          </c:extLst>
        </c:ser>
        <c:ser>
          <c:idx val="3"/>
          <c:order val="3"/>
          <c:tx>
            <c:strRef>
              <c:f>MICS01!$B$21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MICS01!$R$15:$AB$15</c:f>
              <c:strCache>
                <c:ptCount val="11"/>
                <c:pt idx="0">
                  <c:v>bandundu</c:v>
                </c:pt>
                <c:pt idx="1">
                  <c:v>bas-congo</c:v>
                </c:pt>
                <c:pt idx="2">
                  <c:v>equateur</c:v>
                </c:pt>
                <c:pt idx="3">
                  <c:v>kasai occidental</c:v>
                </c:pt>
                <c:pt idx="4">
                  <c:v>kasai oriental</c:v>
                </c:pt>
                <c:pt idx="5">
                  <c:v>katanga</c:v>
                </c:pt>
                <c:pt idx="6">
                  <c:v>kinshasa</c:v>
                </c:pt>
                <c:pt idx="7">
                  <c:v>maniema</c:v>
                </c:pt>
                <c:pt idx="8">
                  <c:v>nord-kivu</c:v>
                </c:pt>
                <c:pt idx="9">
                  <c:v>orientale</c:v>
                </c:pt>
                <c:pt idx="10">
                  <c:v>sud-kivu</c:v>
                </c:pt>
              </c:strCache>
            </c:strRef>
          </c:cat>
          <c:val>
            <c:numRef>
              <c:f>MICS01!$R$21:$AB$21</c:f>
              <c:numCache>
                <c:formatCode>###0.0</c:formatCode>
                <c:ptCount val="11"/>
                <c:pt idx="0">
                  <c:v>14.114253683828734</c:v>
                </c:pt>
                <c:pt idx="1">
                  <c:v>29.394299910740319</c:v>
                </c:pt>
                <c:pt idx="2">
                  <c:v>15.903085047891373</c:v>
                </c:pt>
                <c:pt idx="3">
                  <c:v>31.688053392072245</c:v>
                </c:pt>
                <c:pt idx="4">
                  <c:v>10.938379821596985</c:v>
                </c:pt>
                <c:pt idx="5">
                  <c:v>13.170769963908494</c:v>
                </c:pt>
                <c:pt idx="6">
                  <c:v>4.6167356667921213</c:v>
                </c:pt>
                <c:pt idx="7">
                  <c:v>27.546742898830797</c:v>
                </c:pt>
                <c:pt idx="8">
                  <c:v>12.434021542254751</c:v>
                </c:pt>
                <c:pt idx="9">
                  <c:v>17.793486463119304</c:v>
                </c:pt>
                <c:pt idx="10">
                  <c:v>16.532944092718871</c:v>
                </c:pt>
              </c:numCache>
            </c:numRef>
          </c:val>
          <c:extLst>
            <c:ext xmlns:c16="http://schemas.microsoft.com/office/drawing/2014/chart" uri="{C3380CC4-5D6E-409C-BE32-E72D297353CC}">
              <c16:uniqueId val="{00000003-A4EA-4F1E-8821-1A7D56276A5C}"/>
            </c:ext>
          </c:extLst>
        </c:ser>
        <c:dLbls>
          <c:showLegendKey val="0"/>
          <c:showVal val="0"/>
          <c:showCatName val="0"/>
          <c:showSerName val="0"/>
          <c:showPercent val="0"/>
          <c:showBubbleSize val="0"/>
        </c:dLbls>
        <c:gapWidth val="50"/>
        <c:overlap val="100"/>
        <c:axId val="342803584"/>
        <c:axId val="342805120"/>
      </c:barChart>
      <c:catAx>
        <c:axId val="342803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805120"/>
        <c:crosses val="autoZero"/>
        <c:auto val="1"/>
        <c:lblAlgn val="ctr"/>
        <c:lblOffset val="100"/>
        <c:tickLblSkip val="1"/>
        <c:tickMarkSkip val="1"/>
        <c:noMultiLvlLbl val="0"/>
      </c:catAx>
      <c:valAx>
        <c:axId val="342805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803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MICS01!$C$15:$G$15</c:f>
              <c:strCache>
                <c:ptCount val="5"/>
                <c:pt idx="0">
                  <c:v>Poorest</c:v>
                </c:pt>
                <c:pt idx="1">
                  <c:v>Poor</c:v>
                </c:pt>
                <c:pt idx="2">
                  <c:v>Middle</c:v>
                </c:pt>
                <c:pt idx="3">
                  <c:v>Rich</c:v>
                </c:pt>
                <c:pt idx="4">
                  <c:v>Richest</c:v>
                </c:pt>
              </c:strCache>
            </c:strRef>
          </c:cat>
          <c:val>
            <c:numRef>
              <c:f>MICS01!$C$18:$G$18</c:f>
              <c:numCache>
                <c:formatCode>###0.0</c:formatCode>
                <c:ptCount val="5"/>
                <c:pt idx="0">
                  <c:v>12.927215615406338</c:v>
                </c:pt>
                <c:pt idx="1">
                  <c:v>17.404025060476442</c:v>
                </c:pt>
                <c:pt idx="2">
                  <c:v>19.944461458923357</c:v>
                </c:pt>
                <c:pt idx="3">
                  <c:v>38.53362256361568</c:v>
                </c:pt>
                <c:pt idx="4">
                  <c:v>79.310880370095987</c:v>
                </c:pt>
              </c:numCache>
            </c:numRef>
          </c:val>
          <c:extLst>
            <c:ext xmlns:c16="http://schemas.microsoft.com/office/drawing/2014/chart" uri="{C3380CC4-5D6E-409C-BE32-E72D297353CC}">
              <c16:uniqueId val="{00000000-F491-464E-90D9-3649234D6418}"/>
            </c:ext>
          </c:extLst>
        </c:ser>
        <c:ser>
          <c:idx val="1"/>
          <c:order val="1"/>
          <c:tx>
            <c:strRef>
              <c:f>MICS01!$B$19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MICS01!$C$15:$G$15</c:f>
              <c:strCache>
                <c:ptCount val="5"/>
                <c:pt idx="0">
                  <c:v>Poorest</c:v>
                </c:pt>
                <c:pt idx="1">
                  <c:v>Poor</c:v>
                </c:pt>
                <c:pt idx="2">
                  <c:v>Middle</c:v>
                </c:pt>
                <c:pt idx="3">
                  <c:v>Rich</c:v>
                </c:pt>
                <c:pt idx="4">
                  <c:v>Richest</c:v>
                </c:pt>
              </c:strCache>
            </c:strRef>
          </c:cat>
          <c:val>
            <c:numRef>
              <c:f>MICS01!$C$19:$G$19</c:f>
              <c:numCache>
                <c:formatCode>###0.0</c:formatCode>
                <c:ptCount val="5"/>
                <c:pt idx="0">
                  <c:v>8.4802089722233553</c:v>
                </c:pt>
                <c:pt idx="1">
                  <c:v>10.596622312858072</c:v>
                </c:pt>
                <c:pt idx="2">
                  <c:v>13.850368704312494</c:v>
                </c:pt>
                <c:pt idx="3">
                  <c:v>15.708045829116777</c:v>
                </c:pt>
                <c:pt idx="4">
                  <c:v>10.377756113248115</c:v>
                </c:pt>
              </c:numCache>
            </c:numRef>
          </c:val>
          <c:extLst>
            <c:ext xmlns:c16="http://schemas.microsoft.com/office/drawing/2014/chart" uri="{C3380CC4-5D6E-409C-BE32-E72D297353CC}">
              <c16:uniqueId val="{00000001-F491-464E-90D9-3649234D6418}"/>
            </c:ext>
          </c:extLst>
        </c:ser>
        <c:ser>
          <c:idx val="2"/>
          <c:order val="2"/>
          <c:tx>
            <c:strRef>
              <c:f>MICS01!$B$20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MICS01!$C$15:$G$15</c:f>
              <c:strCache>
                <c:ptCount val="5"/>
                <c:pt idx="0">
                  <c:v>Poorest</c:v>
                </c:pt>
                <c:pt idx="1">
                  <c:v>Poor</c:v>
                </c:pt>
                <c:pt idx="2">
                  <c:v>Middle</c:v>
                </c:pt>
                <c:pt idx="3">
                  <c:v>Rich</c:v>
                </c:pt>
                <c:pt idx="4">
                  <c:v>Richest</c:v>
                </c:pt>
              </c:strCache>
            </c:strRef>
          </c:cat>
          <c:val>
            <c:numRef>
              <c:f>MICS01!$C$20:$G$20</c:f>
              <c:numCache>
                <c:formatCode>###0.0</c:formatCode>
                <c:ptCount val="5"/>
                <c:pt idx="0">
                  <c:v>52.515479885694049</c:v>
                </c:pt>
                <c:pt idx="1">
                  <c:v>51.585427688502421</c:v>
                </c:pt>
                <c:pt idx="2">
                  <c:v>45.679024605176551</c:v>
                </c:pt>
                <c:pt idx="3">
                  <c:v>32.028863375481279</c:v>
                </c:pt>
                <c:pt idx="4">
                  <c:v>8.8106395548456113</c:v>
                </c:pt>
              </c:numCache>
            </c:numRef>
          </c:val>
          <c:extLst>
            <c:ext xmlns:c16="http://schemas.microsoft.com/office/drawing/2014/chart" uri="{C3380CC4-5D6E-409C-BE32-E72D297353CC}">
              <c16:uniqueId val="{00000002-F491-464E-90D9-3649234D6418}"/>
            </c:ext>
          </c:extLst>
        </c:ser>
        <c:ser>
          <c:idx val="3"/>
          <c:order val="3"/>
          <c:tx>
            <c:strRef>
              <c:f>MICS01!$B$21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MICS01!$C$15:$G$15</c:f>
              <c:strCache>
                <c:ptCount val="5"/>
                <c:pt idx="0">
                  <c:v>Poorest</c:v>
                </c:pt>
                <c:pt idx="1">
                  <c:v>Poor</c:v>
                </c:pt>
                <c:pt idx="2">
                  <c:v>Middle</c:v>
                </c:pt>
                <c:pt idx="3">
                  <c:v>Rich</c:v>
                </c:pt>
                <c:pt idx="4">
                  <c:v>Richest</c:v>
                </c:pt>
              </c:strCache>
            </c:strRef>
          </c:cat>
          <c:val>
            <c:numRef>
              <c:f>MICS01!$C$21:$G$21</c:f>
              <c:numCache>
                <c:formatCode>###0.0</c:formatCode>
                <c:ptCount val="5"/>
                <c:pt idx="0">
                  <c:v>26.07709552667626</c:v>
                </c:pt>
                <c:pt idx="1">
                  <c:v>20.413924938163067</c:v>
                </c:pt>
                <c:pt idx="2">
                  <c:v>20.526145231587602</c:v>
                </c:pt>
                <c:pt idx="3">
                  <c:v>13.729468231786262</c:v>
                </c:pt>
                <c:pt idx="4">
                  <c:v>1.5007239618102863</c:v>
                </c:pt>
              </c:numCache>
            </c:numRef>
          </c:val>
          <c:extLst>
            <c:ext xmlns:c16="http://schemas.microsoft.com/office/drawing/2014/chart" uri="{C3380CC4-5D6E-409C-BE32-E72D297353CC}">
              <c16:uniqueId val="{00000003-F491-464E-90D9-3649234D6418}"/>
            </c:ext>
          </c:extLst>
        </c:ser>
        <c:dLbls>
          <c:showLegendKey val="0"/>
          <c:showVal val="0"/>
          <c:showCatName val="0"/>
          <c:showSerName val="0"/>
          <c:showPercent val="0"/>
          <c:showBubbleSize val="0"/>
        </c:dLbls>
        <c:gapWidth val="50"/>
        <c:overlap val="100"/>
        <c:axId val="346012672"/>
        <c:axId val="346030848"/>
      </c:barChart>
      <c:catAx>
        <c:axId val="346012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30848"/>
        <c:crosses val="autoZero"/>
        <c:auto val="1"/>
        <c:lblAlgn val="ctr"/>
        <c:lblOffset val="100"/>
        <c:tickLblSkip val="1"/>
        <c:tickMarkSkip val="1"/>
        <c:noMultiLvlLbl val="0"/>
      </c:catAx>
      <c:valAx>
        <c:axId val="346030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12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MICS01!$R$121:$AB$121</c:f>
              <c:strCache>
                <c:ptCount val="11"/>
                <c:pt idx="0">
                  <c:v>bandundu</c:v>
                </c:pt>
                <c:pt idx="1">
                  <c:v>bas-congo</c:v>
                </c:pt>
                <c:pt idx="2">
                  <c:v>equateur</c:v>
                </c:pt>
                <c:pt idx="3">
                  <c:v>kasai occidental</c:v>
                </c:pt>
                <c:pt idx="4">
                  <c:v>kasai oriental</c:v>
                </c:pt>
                <c:pt idx="5">
                  <c:v>katanga</c:v>
                </c:pt>
                <c:pt idx="6">
                  <c:v>kinshasa</c:v>
                </c:pt>
                <c:pt idx="7">
                  <c:v>maniema</c:v>
                </c:pt>
                <c:pt idx="8">
                  <c:v>nord-kivu</c:v>
                </c:pt>
                <c:pt idx="9">
                  <c:v>orientale</c:v>
                </c:pt>
                <c:pt idx="10">
                  <c:v>sud-kivu</c:v>
                </c:pt>
              </c:strCache>
            </c:strRef>
          </c:cat>
          <c:val>
            <c:numRef>
              <c:f>MICS01!$R$124:$AB$124</c:f>
              <c:numCache>
                <c:formatCode>###0.0</c:formatCode>
                <c:ptCount val="11"/>
                <c:pt idx="0">
                  <c:v>46.359193489014935</c:v>
                </c:pt>
                <c:pt idx="1">
                  <c:v>17.097549487794193</c:v>
                </c:pt>
                <c:pt idx="2">
                  <c:v>23.39654289545151</c:v>
                </c:pt>
                <c:pt idx="3">
                  <c:v>9.9801997582490181</c:v>
                </c:pt>
                <c:pt idx="4">
                  <c:v>16.758639597637288</c:v>
                </c:pt>
                <c:pt idx="5">
                  <c:v>19.801153377757029</c:v>
                </c:pt>
                <c:pt idx="6">
                  <c:v>23.215418589355906</c:v>
                </c:pt>
                <c:pt idx="7">
                  <c:v>7.4781386860642058</c:v>
                </c:pt>
                <c:pt idx="8">
                  <c:v>32.107033381834533</c:v>
                </c:pt>
                <c:pt idx="9">
                  <c:v>42.070539859899419</c:v>
                </c:pt>
                <c:pt idx="10">
                  <c:v>37.229297603963488</c:v>
                </c:pt>
              </c:numCache>
            </c:numRef>
          </c:val>
          <c:extLst>
            <c:ext xmlns:c16="http://schemas.microsoft.com/office/drawing/2014/chart" uri="{C3380CC4-5D6E-409C-BE32-E72D297353CC}">
              <c16:uniqueId val="{00000000-57C1-4061-8ED8-EE6E69A4B9F3}"/>
            </c:ext>
          </c:extLst>
        </c:ser>
        <c:ser>
          <c:idx val="1"/>
          <c:order val="1"/>
          <c:tx>
            <c:strRef>
              <c:f>MICS01!$B$125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MICS01!$R$121:$AB$121</c:f>
              <c:strCache>
                <c:ptCount val="11"/>
                <c:pt idx="0">
                  <c:v>bandundu</c:v>
                </c:pt>
                <c:pt idx="1">
                  <c:v>bas-congo</c:v>
                </c:pt>
                <c:pt idx="2">
                  <c:v>equateur</c:v>
                </c:pt>
                <c:pt idx="3">
                  <c:v>kasai occidental</c:v>
                </c:pt>
                <c:pt idx="4">
                  <c:v>kasai oriental</c:v>
                </c:pt>
                <c:pt idx="5">
                  <c:v>katanga</c:v>
                </c:pt>
                <c:pt idx="6">
                  <c:v>kinshasa</c:v>
                </c:pt>
                <c:pt idx="7">
                  <c:v>maniema</c:v>
                </c:pt>
                <c:pt idx="8">
                  <c:v>nord-kivu</c:v>
                </c:pt>
                <c:pt idx="9">
                  <c:v>orientale</c:v>
                </c:pt>
                <c:pt idx="10">
                  <c:v>sud-kivu</c:v>
                </c:pt>
              </c:strCache>
            </c:strRef>
          </c:cat>
          <c:val>
            <c:numRef>
              <c:f>MICS01!$R$125:$AB$125</c:f>
              <c:numCache>
                <c:formatCode>###0.0</c:formatCode>
                <c:ptCount val="11"/>
                <c:pt idx="0">
                  <c:v>11.390580369243077</c:v>
                </c:pt>
                <c:pt idx="1">
                  <c:v>9.0034861169391274</c:v>
                </c:pt>
                <c:pt idx="2">
                  <c:v>15.163070944162092</c:v>
                </c:pt>
                <c:pt idx="3">
                  <c:v>10.953302984075499</c:v>
                </c:pt>
                <c:pt idx="4">
                  <c:v>23.667429317258012</c:v>
                </c:pt>
                <c:pt idx="5">
                  <c:v>27.630461238879267</c:v>
                </c:pt>
                <c:pt idx="6">
                  <c:v>48.845803340138552</c:v>
                </c:pt>
                <c:pt idx="7">
                  <c:v>4.8089729578012079</c:v>
                </c:pt>
                <c:pt idx="8">
                  <c:v>14.701324384383303</c:v>
                </c:pt>
                <c:pt idx="9">
                  <c:v>7.0803299348151212</c:v>
                </c:pt>
                <c:pt idx="10">
                  <c:v>19.897191677839132</c:v>
                </c:pt>
              </c:numCache>
            </c:numRef>
          </c:val>
          <c:extLst>
            <c:ext xmlns:c16="http://schemas.microsoft.com/office/drawing/2014/chart" uri="{C3380CC4-5D6E-409C-BE32-E72D297353CC}">
              <c16:uniqueId val="{00000001-57C1-4061-8ED8-EE6E69A4B9F3}"/>
            </c:ext>
          </c:extLst>
        </c:ser>
        <c:ser>
          <c:idx val="2"/>
          <c:order val="2"/>
          <c:tx>
            <c:strRef>
              <c:f>MICS01!$B$126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MICS01!$R$121:$AB$121</c:f>
              <c:strCache>
                <c:ptCount val="11"/>
                <c:pt idx="0">
                  <c:v>bandundu</c:v>
                </c:pt>
                <c:pt idx="1">
                  <c:v>bas-congo</c:v>
                </c:pt>
                <c:pt idx="2">
                  <c:v>equateur</c:v>
                </c:pt>
                <c:pt idx="3">
                  <c:v>kasai occidental</c:v>
                </c:pt>
                <c:pt idx="4">
                  <c:v>kasai oriental</c:v>
                </c:pt>
                <c:pt idx="5">
                  <c:v>katanga</c:v>
                </c:pt>
                <c:pt idx="6">
                  <c:v>kinshasa</c:v>
                </c:pt>
                <c:pt idx="7">
                  <c:v>maniema</c:v>
                </c:pt>
                <c:pt idx="8">
                  <c:v>nord-kivu</c:v>
                </c:pt>
                <c:pt idx="9">
                  <c:v>orientale</c:v>
                </c:pt>
                <c:pt idx="10">
                  <c:v>sud-kivu</c:v>
                </c:pt>
              </c:strCache>
            </c:strRef>
          </c:cat>
          <c:val>
            <c:numRef>
              <c:f>MICS01!$R$126:$AB$126</c:f>
              <c:numCache>
                <c:formatCode>###0.0</c:formatCode>
                <c:ptCount val="11"/>
                <c:pt idx="0">
                  <c:v>29.808890454440341</c:v>
                </c:pt>
                <c:pt idx="1">
                  <c:v>57.332120742227715</c:v>
                </c:pt>
                <c:pt idx="2">
                  <c:v>42.95088698333096</c:v>
                </c:pt>
                <c:pt idx="3">
                  <c:v>63.039876449661975</c:v>
                </c:pt>
                <c:pt idx="4">
                  <c:v>46.22195998642264</c:v>
                </c:pt>
                <c:pt idx="5">
                  <c:v>36.674168785197125</c:v>
                </c:pt>
                <c:pt idx="6">
                  <c:v>26.947685359427886</c:v>
                </c:pt>
                <c:pt idx="7">
                  <c:v>82.324890290518738</c:v>
                </c:pt>
                <c:pt idx="8">
                  <c:v>48.104997057405228</c:v>
                </c:pt>
                <c:pt idx="9">
                  <c:v>42.306188095230183</c:v>
                </c:pt>
                <c:pt idx="10">
                  <c:v>33.93887235311945</c:v>
                </c:pt>
              </c:numCache>
            </c:numRef>
          </c:val>
          <c:extLst>
            <c:ext xmlns:c16="http://schemas.microsoft.com/office/drawing/2014/chart" uri="{C3380CC4-5D6E-409C-BE32-E72D297353CC}">
              <c16:uniqueId val="{00000002-57C1-4061-8ED8-EE6E69A4B9F3}"/>
            </c:ext>
          </c:extLst>
        </c:ser>
        <c:ser>
          <c:idx val="3"/>
          <c:order val="3"/>
          <c:tx>
            <c:strRef>
              <c:f>MICS01!$B$127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MICS01!$R$121:$AB$121</c:f>
              <c:strCache>
                <c:ptCount val="11"/>
                <c:pt idx="0">
                  <c:v>bandundu</c:v>
                </c:pt>
                <c:pt idx="1">
                  <c:v>bas-congo</c:v>
                </c:pt>
                <c:pt idx="2">
                  <c:v>equateur</c:v>
                </c:pt>
                <c:pt idx="3">
                  <c:v>kasai occidental</c:v>
                </c:pt>
                <c:pt idx="4">
                  <c:v>kasai oriental</c:v>
                </c:pt>
                <c:pt idx="5">
                  <c:v>katanga</c:v>
                </c:pt>
                <c:pt idx="6">
                  <c:v>kinshasa</c:v>
                </c:pt>
                <c:pt idx="7">
                  <c:v>maniema</c:v>
                </c:pt>
                <c:pt idx="8">
                  <c:v>nord-kivu</c:v>
                </c:pt>
                <c:pt idx="9">
                  <c:v>orientale</c:v>
                </c:pt>
                <c:pt idx="10">
                  <c:v>sud-kivu</c:v>
                </c:pt>
              </c:strCache>
            </c:strRef>
          </c:cat>
          <c:val>
            <c:numRef>
              <c:f>MICS01!$R$127:$AB$127</c:f>
              <c:numCache>
                <c:formatCode>###0.0</c:formatCode>
                <c:ptCount val="11"/>
                <c:pt idx="0">
                  <c:v>12.441335687301649</c:v>
                </c:pt>
                <c:pt idx="1">
                  <c:v>16.566843653038962</c:v>
                </c:pt>
                <c:pt idx="2">
                  <c:v>18.489499177055432</c:v>
                </c:pt>
                <c:pt idx="3">
                  <c:v>16.026620808013504</c:v>
                </c:pt>
                <c:pt idx="4">
                  <c:v>13.351971098682064</c:v>
                </c:pt>
                <c:pt idx="5">
                  <c:v>15.894216598166578</c:v>
                </c:pt>
                <c:pt idx="6">
                  <c:v>0.99109271107765651</c:v>
                </c:pt>
                <c:pt idx="7">
                  <c:v>5.3879980656158608</c:v>
                </c:pt>
                <c:pt idx="8">
                  <c:v>5.086645176376944</c:v>
                </c:pt>
                <c:pt idx="9">
                  <c:v>8.5429421100552752</c:v>
                </c:pt>
                <c:pt idx="10">
                  <c:v>8.934638365077932</c:v>
                </c:pt>
              </c:numCache>
            </c:numRef>
          </c:val>
          <c:extLst>
            <c:ext xmlns:c16="http://schemas.microsoft.com/office/drawing/2014/chart" uri="{C3380CC4-5D6E-409C-BE32-E72D297353CC}">
              <c16:uniqueId val="{00000003-57C1-4061-8ED8-EE6E69A4B9F3}"/>
            </c:ext>
          </c:extLst>
        </c:ser>
        <c:dLbls>
          <c:showLegendKey val="0"/>
          <c:showVal val="0"/>
          <c:showCatName val="0"/>
          <c:showSerName val="0"/>
          <c:showPercent val="0"/>
          <c:showBubbleSize val="0"/>
        </c:dLbls>
        <c:gapWidth val="50"/>
        <c:overlap val="100"/>
        <c:axId val="346130688"/>
        <c:axId val="346152960"/>
      </c:barChart>
      <c:catAx>
        <c:axId val="346130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52960"/>
        <c:crosses val="autoZero"/>
        <c:auto val="1"/>
        <c:lblAlgn val="ctr"/>
        <c:lblOffset val="100"/>
        <c:tickLblSkip val="1"/>
        <c:tickMarkSkip val="1"/>
        <c:noMultiLvlLbl val="0"/>
      </c:catAx>
      <c:valAx>
        <c:axId val="346152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30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MICS01!$M$221:$Q$221</c:f>
              <c:strCache>
                <c:ptCount val="5"/>
                <c:pt idx="0">
                  <c:v>Poorest</c:v>
                </c:pt>
                <c:pt idx="1">
                  <c:v>Poor</c:v>
                </c:pt>
                <c:pt idx="2">
                  <c:v>Middle</c:v>
                </c:pt>
                <c:pt idx="3">
                  <c:v>Rich</c:v>
                </c:pt>
                <c:pt idx="4">
                  <c:v>Richest</c:v>
                </c:pt>
              </c:strCache>
            </c:strRef>
          </c:cat>
          <c:val>
            <c:numRef>
              <c:f>MICS01!$M$222:$Q$222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10B-4653-8C0B-01402BF1BDE3}"/>
            </c:ext>
          </c:extLst>
        </c:ser>
        <c:ser>
          <c:idx val="1"/>
          <c:order val="1"/>
          <c:tx>
            <c:strRef>
              <c:f>MICS01!$B$223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MICS01!$M$221:$Q$221</c:f>
              <c:strCache>
                <c:ptCount val="5"/>
                <c:pt idx="0">
                  <c:v>Poorest</c:v>
                </c:pt>
                <c:pt idx="1">
                  <c:v>Poor</c:v>
                </c:pt>
                <c:pt idx="2">
                  <c:v>Middle</c:v>
                </c:pt>
                <c:pt idx="3">
                  <c:v>Rich</c:v>
                </c:pt>
                <c:pt idx="4">
                  <c:v>Richest</c:v>
                </c:pt>
              </c:strCache>
            </c:strRef>
          </c:cat>
          <c:val>
            <c:numRef>
              <c:f>MICS01!$M$223:$Q$223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10B-4653-8C0B-01402BF1BDE3}"/>
            </c:ext>
          </c:extLst>
        </c:ser>
        <c:ser>
          <c:idx val="2"/>
          <c:order val="2"/>
          <c:tx>
            <c:strRef>
              <c:f>MICS01!$B$224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MICS01!$M$221:$Q$221</c:f>
              <c:strCache>
                <c:ptCount val="5"/>
                <c:pt idx="0">
                  <c:v>Poorest</c:v>
                </c:pt>
                <c:pt idx="1">
                  <c:v>Poor</c:v>
                </c:pt>
                <c:pt idx="2">
                  <c:v>Middle</c:v>
                </c:pt>
                <c:pt idx="3">
                  <c:v>Rich</c:v>
                </c:pt>
                <c:pt idx="4">
                  <c:v>Richest</c:v>
                </c:pt>
              </c:strCache>
            </c:strRef>
          </c:cat>
          <c:val>
            <c:numRef>
              <c:f>MICS01!$M$224:$Q$224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10B-4653-8C0B-01402BF1BDE3}"/>
            </c:ext>
          </c:extLst>
        </c:ser>
        <c:dLbls>
          <c:showLegendKey val="0"/>
          <c:showVal val="0"/>
          <c:showCatName val="0"/>
          <c:showSerName val="0"/>
          <c:showPercent val="0"/>
          <c:showBubbleSize val="0"/>
        </c:dLbls>
        <c:gapWidth val="50"/>
        <c:overlap val="100"/>
        <c:axId val="346300800"/>
        <c:axId val="346302336"/>
      </c:barChart>
      <c:catAx>
        <c:axId val="346300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302336"/>
        <c:crosses val="autoZero"/>
        <c:auto val="1"/>
        <c:lblAlgn val="ctr"/>
        <c:lblOffset val="100"/>
        <c:tickLblSkip val="1"/>
        <c:tickMarkSkip val="1"/>
        <c:noMultiLvlLbl val="0"/>
      </c:catAx>
      <c:valAx>
        <c:axId val="346302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300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MICS01!$R$221:$AB$221</c:f>
              <c:strCache>
                <c:ptCount val="11"/>
                <c:pt idx="0">
                  <c:v>bandundu</c:v>
                </c:pt>
                <c:pt idx="1">
                  <c:v>bas-congo</c:v>
                </c:pt>
                <c:pt idx="2">
                  <c:v>equateur</c:v>
                </c:pt>
                <c:pt idx="3">
                  <c:v>kasai occidental</c:v>
                </c:pt>
                <c:pt idx="4">
                  <c:v>kasai oriental</c:v>
                </c:pt>
                <c:pt idx="5">
                  <c:v>katanga</c:v>
                </c:pt>
                <c:pt idx="6">
                  <c:v>kinshasa</c:v>
                </c:pt>
                <c:pt idx="7">
                  <c:v>maniema</c:v>
                </c:pt>
                <c:pt idx="8">
                  <c:v>nord-kivu</c:v>
                </c:pt>
                <c:pt idx="9">
                  <c:v>orientale</c:v>
                </c:pt>
                <c:pt idx="10">
                  <c:v>sud-kivu</c:v>
                </c:pt>
              </c:strCache>
            </c:strRef>
          </c:cat>
          <c:val>
            <c:numRef>
              <c:f>MICS01!$R$222:$AB$222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7BC-4994-88B8-A5354BFA0F55}"/>
            </c:ext>
          </c:extLst>
        </c:ser>
        <c:ser>
          <c:idx val="1"/>
          <c:order val="1"/>
          <c:tx>
            <c:strRef>
              <c:f>MICS01!$B$223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MICS01!$R$221:$AB$221</c:f>
              <c:strCache>
                <c:ptCount val="11"/>
                <c:pt idx="0">
                  <c:v>bandundu</c:v>
                </c:pt>
                <c:pt idx="1">
                  <c:v>bas-congo</c:v>
                </c:pt>
                <c:pt idx="2">
                  <c:v>equateur</c:v>
                </c:pt>
                <c:pt idx="3">
                  <c:v>kasai occidental</c:v>
                </c:pt>
                <c:pt idx="4">
                  <c:v>kasai oriental</c:v>
                </c:pt>
                <c:pt idx="5">
                  <c:v>katanga</c:v>
                </c:pt>
                <c:pt idx="6">
                  <c:v>kinshasa</c:v>
                </c:pt>
                <c:pt idx="7">
                  <c:v>maniema</c:v>
                </c:pt>
                <c:pt idx="8">
                  <c:v>nord-kivu</c:v>
                </c:pt>
                <c:pt idx="9">
                  <c:v>orientale</c:v>
                </c:pt>
                <c:pt idx="10">
                  <c:v>sud-kivu</c:v>
                </c:pt>
              </c:strCache>
            </c:strRef>
          </c:cat>
          <c:val>
            <c:numRef>
              <c:f>MICS01!$R$223:$AB$223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F7BC-4994-88B8-A5354BFA0F55}"/>
            </c:ext>
          </c:extLst>
        </c:ser>
        <c:ser>
          <c:idx val="2"/>
          <c:order val="2"/>
          <c:tx>
            <c:strRef>
              <c:f>MICS01!$B$224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MICS01!$R$221:$AB$221</c:f>
              <c:strCache>
                <c:ptCount val="11"/>
                <c:pt idx="0">
                  <c:v>bandundu</c:v>
                </c:pt>
                <c:pt idx="1">
                  <c:v>bas-congo</c:v>
                </c:pt>
                <c:pt idx="2">
                  <c:v>equateur</c:v>
                </c:pt>
                <c:pt idx="3">
                  <c:v>kasai occidental</c:v>
                </c:pt>
                <c:pt idx="4">
                  <c:v>kasai oriental</c:v>
                </c:pt>
                <c:pt idx="5">
                  <c:v>katanga</c:v>
                </c:pt>
                <c:pt idx="6">
                  <c:v>kinshasa</c:v>
                </c:pt>
                <c:pt idx="7">
                  <c:v>maniema</c:v>
                </c:pt>
                <c:pt idx="8">
                  <c:v>nord-kivu</c:v>
                </c:pt>
                <c:pt idx="9">
                  <c:v>orientale</c:v>
                </c:pt>
                <c:pt idx="10">
                  <c:v>sud-kivu</c:v>
                </c:pt>
              </c:strCache>
            </c:strRef>
          </c:cat>
          <c:val>
            <c:numRef>
              <c:f>MICS01!$R$224:$AB$224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F7BC-4994-88B8-A5354BFA0F55}"/>
            </c:ext>
          </c:extLst>
        </c:ser>
        <c:dLbls>
          <c:showLegendKey val="0"/>
          <c:showVal val="0"/>
          <c:showCatName val="0"/>
          <c:showSerName val="0"/>
          <c:showPercent val="0"/>
          <c:showBubbleSize val="0"/>
        </c:dLbls>
        <c:gapWidth val="50"/>
        <c:overlap val="100"/>
        <c:axId val="346358528"/>
        <c:axId val="346360064"/>
      </c:barChart>
      <c:catAx>
        <c:axId val="346358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360064"/>
        <c:crosses val="autoZero"/>
        <c:auto val="1"/>
        <c:lblAlgn val="ctr"/>
        <c:lblOffset val="100"/>
        <c:tickLblSkip val="1"/>
        <c:tickMarkSkip val="1"/>
        <c:noMultiLvlLbl val="0"/>
      </c:catAx>
      <c:valAx>
        <c:axId val="346360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358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MICS01!$C$221:$G$221</c:f>
              <c:strCache>
                <c:ptCount val="5"/>
                <c:pt idx="0">
                  <c:v>Poorest</c:v>
                </c:pt>
                <c:pt idx="1">
                  <c:v>Poor</c:v>
                </c:pt>
                <c:pt idx="2">
                  <c:v>Middle</c:v>
                </c:pt>
                <c:pt idx="3">
                  <c:v>Rich</c:v>
                </c:pt>
                <c:pt idx="4">
                  <c:v>Richest</c:v>
                </c:pt>
              </c:strCache>
            </c:strRef>
          </c:cat>
          <c:val>
            <c:numRef>
              <c:f>MICS01!$C$222:$G$222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A06-41BB-B02C-CCEF7A873C95}"/>
            </c:ext>
          </c:extLst>
        </c:ser>
        <c:ser>
          <c:idx val="1"/>
          <c:order val="1"/>
          <c:tx>
            <c:strRef>
              <c:f>MICS01!$B$223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MICS01!$C$221:$G$221</c:f>
              <c:strCache>
                <c:ptCount val="5"/>
                <c:pt idx="0">
                  <c:v>Poorest</c:v>
                </c:pt>
                <c:pt idx="1">
                  <c:v>Poor</c:v>
                </c:pt>
                <c:pt idx="2">
                  <c:v>Middle</c:v>
                </c:pt>
                <c:pt idx="3">
                  <c:v>Rich</c:v>
                </c:pt>
                <c:pt idx="4">
                  <c:v>Richest</c:v>
                </c:pt>
              </c:strCache>
            </c:strRef>
          </c:cat>
          <c:val>
            <c:numRef>
              <c:f>MICS01!$C$223:$G$223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A06-41BB-B02C-CCEF7A873C95}"/>
            </c:ext>
          </c:extLst>
        </c:ser>
        <c:ser>
          <c:idx val="2"/>
          <c:order val="2"/>
          <c:tx>
            <c:strRef>
              <c:f>MICS01!$B$224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MICS01!$C$221:$G$221</c:f>
              <c:strCache>
                <c:ptCount val="5"/>
                <c:pt idx="0">
                  <c:v>Poorest</c:v>
                </c:pt>
                <c:pt idx="1">
                  <c:v>Poor</c:v>
                </c:pt>
                <c:pt idx="2">
                  <c:v>Middle</c:v>
                </c:pt>
                <c:pt idx="3">
                  <c:v>Rich</c:v>
                </c:pt>
                <c:pt idx="4">
                  <c:v>Richest</c:v>
                </c:pt>
              </c:strCache>
            </c:strRef>
          </c:cat>
          <c:val>
            <c:numRef>
              <c:f>MICS01!$C$224:$G$224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A06-41BB-B02C-CCEF7A873C95}"/>
            </c:ext>
          </c:extLst>
        </c:ser>
        <c:dLbls>
          <c:showLegendKey val="0"/>
          <c:showVal val="0"/>
          <c:showCatName val="0"/>
          <c:showSerName val="0"/>
          <c:showPercent val="0"/>
          <c:showBubbleSize val="0"/>
        </c:dLbls>
        <c:gapWidth val="50"/>
        <c:overlap val="100"/>
        <c:axId val="346412160"/>
        <c:axId val="346413696"/>
      </c:barChart>
      <c:catAx>
        <c:axId val="346412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13696"/>
        <c:crosses val="autoZero"/>
        <c:auto val="1"/>
        <c:lblAlgn val="ctr"/>
        <c:lblOffset val="100"/>
        <c:tickLblSkip val="1"/>
        <c:tickMarkSkip val="1"/>
        <c:noMultiLvlLbl val="0"/>
      </c:catAx>
      <c:valAx>
        <c:axId val="346413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12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MICS01!$H$15:$L$15</c:f>
              <c:strCache>
                <c:ptCount val="5"/>
                <c:pt idx="0">
                  <c:v>Poorest</c:v>
                </c:pt>
                <c:pt idx="1">
                  <c:v>Poor</c:v>
                </c:pt>
                <c:pt idx="2">
                  <c:v>Middle</c:v>
                </c:pt>
                <c:pt idx="3">
                  <c:v>Rich</c:v>
                </c:pt>
                <c:pt idx="4">
                  <c:v>Richest</c:v>
                </c:pt>
              </c:strCache>
            </c:strRef>
          </c:cat>
          <c:val>
            <c:numRef>
              <c:f>MICS01!$H$18:$L$18</c:f>
              <c:numCache>
                <c:formatCode>###0.0</c:formatCode>
                <c:ptCount val="5"/>
                <c:pt idx="0">
                  <c:v>43.889720075502446</c:v>
                </c:pt>
                <c:pt idx="1">
                  <c:v>52.02497225755851</c:v>
                </c:pt>
                <c:pt idx="2">
                  <c:v>65.451225354277199</c:v>
                </c:pt>
                <c:pt idx="3">
                  <c:v>84.213546557640214</c:v>
                </c:pt>
                <c:pt idx="4">
                  <c:v>95.913952363310543</c:v>
                </c:pt>
              </c:numCache>
            </c:numRef>
          </c:val>
          <c:extLst>
            <c:ext xmlns:c16="http://schemas.microsoft.com/office/drawing/2014/chart" uri="{C3380CC4-5D6E-409C-BE32-E72D297353CC}">
              <c16:uniqueId val="{00000000-69DD-4F1A-8957-EA4D627BC274}"/>
            </c:ext>
          </c:extLst>
        </c:ser>
        <c:ser>
          <c:idx val="1"/>
          <c:order val="1"/>
          <c:tx>
            <c:strRef>
              <c:f>MICS01!$B$19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MICS01!$H$15:$L$15</c:f>
              <c:strCache>
                <c:ptCount val="5"/>
                <c:pt idx="0">
                  <c:v>Poorest</c:v>
                </c:pt>
                <c:pt idx="1">
                  <c:v>Poor</c:v>
                </c:pt>
                <c:pt idx="2">
                  <c:v>Middle</c:v>
                </c:pt>
                <c:pt idx="3">
                  <c:v>Rich</c:v>
                </c:pt>
                <c:pt idx="4">
                  <c:v>Richest</c:v>
                </c:pt>
              </c:strCache>
            </c:strRef>
          </c:cat>
          <c:val>
            <c:numRef>
              <c:f>MICS01!$H$19:$L$19</c:f>
              <c:numCache>
                <c:formatCode>###0.0</c:formatCode>
                <c:ptCount val="5"/>
                <c:pt idx="0">
                  <c:v>26.968722845306715</c:v>
                </c:pt>
                <c:pt idx="1">
                  <c:v>22.51121678503042</c:v>
                </c:pt>
                <c:pt idx="2">
                  <c:v>17.97176907291648</c:v>
                </c:pt>
                <c:pt idx="3">
                  <c:v>7.7763176906008358</c:v>
                </c:pt>
                <c:pt idx="4">
                  <c:v>1.6053996807002897</c:v>
                </c:pt>
              </c:numCache>
            </c:numRef>
          </c:val>
          <c:extLst>
            <c:ext xmlns:c16="http://schemas.microsoft.com/office/drawing/2014/chart" uri="{C3380CC4-5D6E-409C-BE32-E72D297353CC}">
              <c16:uniqueId val="{00000001-69DD-4F1A-8957-EA4D627BC274}"/>
            </c:ext>
          </c:extLst>
        </c:ser>
        <c:ser>
          <c:idx val="2"/>
          <c:order val="2"/>
          <c:tx>
            <c:strRef>
              <c:f>MICS01!$B$20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MICS01!$H$15:$L$15</c:f>
              <c:strCache>
                <c:ptCount val="5"/>
                <c:pt idx="0">
                  <c:v>Poorest</c:v>
                </c:pt>
                <c:pt idx="1">
                  <c:v>Poor</c:v>
                </c:pt>
                <c:pt idx="2">
                  <c:v>Middle</c:v>
                </c:pt>
                <c:pt idx="3">
                  <c:v>Rich</c:v>
                </c:pt>
                <c:pt idx="4">
                  <c:v>Richest</c:v>
                </c:pt>
              </c:strCache>
            </c:strRef>
          </c:cat>
          <c:val>
            <c:numRef>
              <c:f>MICS01!$H$20:$L$20</c:f>
              <c:numCache>
                <c:formatCode>###0.0</c:formatCode>
                <c:ptCount val="5"/>
                <c:pt idx="0">
                  <c:v>23.556450015572594</c:v>
                </c:pt>
                <c:pt idx="1">
                  <c:v>22.265013822043514</c:v>
                </c:pt>
                <c:pt idx="2">
                  <c:v>14.014418684439248</c:v>
                </c:pt>
                <c:pt idx="3">
                  <c:v>6.8970325568525377</c:v>
                </c:pt>
                <c:pt idx="4">
                  <c:v>2.1271393558360936</c:v>
                </c:pt>
              </c:numCache>
            </c:numRef>
          </c:val>
          <c:extLst>
            <c:ext xmlns:c16="http://schemas.microsoft.com/office/drawing/2014/chart" uri="{C3380CC4-5D6E-409C-BE32-E72D297353CC}">
              <c16:uniqueId val="{00000002-69DD-4F1A-8957-EA4D627BC274}"/>
            </c:ext>
          </c:extLst>
        </c:ser>
        <c:ser>
          <c:idx val="3"/>
          <c:order val="3"/>
          <c:tx>
            <c:strRef>
              <c:f>MICS01!$B$21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MICS01!$H$15:$L$15</c:f>
              <c:strCache>
                <c:ptCount val="5"/>
                <c:pt idx="0">
                  <c:v>Poorest</c:v>
                </c:pt>
                <c:pt idx="1">
                  <c:v>Poor</c:v>
                </c:pt>
                <c:pt idx="2">
                  <c:v>Middle</c:v>
                </c:pt>
                <c:pt idx="3">
                  <c:v>Rich</c:v>
                </c:pt>
                <c:pt idx="4">
                  <c:v>Richest</c:v>
                </c:pt>
              </c:strCache>
            </c:strRef>
          </c:cat>
          <c:val>
            <c:numRef>
              <c:f>MICS01!$H$21:$L$21</c:f>
              <c:numCache>
                <c:formatCode>###0.0</c:formatCode>
                <c:ptCount val="5"/>
                <c:pt idx="0">
                  <c:v>5.5851070636182456</c:v>
                </c:pt>
                <c:pt idx="1">
                  <c:v>3.1987971353675544</c:v>
                </c:pt>
                <c:pt idx="2">
                  <c:v>2.5625868883670737</c:v>
                </c:pt>
                <c:pt idx="3">
                  <c:v>1.1131031949064127</c:v>
                </c:pt>
                <c:pt idx="4">
                  <c:v>0.35350860015307417</c:v>
                </c:pt>
              </c:numCache>
            </c:numRef>
          </c:val>
          <c:extLst>
            <c:ext xmlns:c16="http://schemas.microsoft.com/office/drawing/2014/chart" uri="{C3380CC4-5D6E-409C-BE32-E72D297353CC}">
              <c16:uniqueId val="{00000003-69DD-4F1A-8957-EA4D627BC274}"/>
            </c:ext>
          </c:extLst>
        </c:ser>
        <c:dLbls>
          <c:showLegendKey val="0"/>
          <c:showVal val="0"/>
          <c:showCatName val="0"/>
          <c:showSerName val="0"/>
          <c:showPercent val="0"/>
          <c:showBubbleSize val="0"/>
        </c:dLbls>
        <c:gapWidth val="50"/>
        <c:overlap val="100"/>
        <c:axId val="346471040"/>
        <c:axId val="346497408"/>
      </c:barChart>
      <c:catAx>
        <c:axId val="346471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97408"/>
        <c:crosses val="autoZero"/>
        <c:auto val="1"/>
        <c:lblAlgn val="ctr"/>
        <c:lblOffset val="100"/>
        <c:tickLblSkip val="1"/>
        <c:tickMarkSkip val="1"/>
        <c:noMultiLvlLbl val="0"/>
      </c:catAx>
      <c:valAx>
        <c:axId val="34649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71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MICS01!$H$121:$L$121</c:f>
              <c:strCache>
                <c:ptCount val="5"/>
                <c:pt idx="0">
                  <c:v>Poorest</c:v>
                </c:pt>
                <c:pt idx="1">
                  <c:v>Poor</c:v>
                </c:pt>
                <c:pt idx="2">
                  <c:v>Middle</c:v>
                </c:pt>
                <c:pt idx="3">
                  <c:v>Rich</c:v>
                </c:pt>
                <c:pt idx="4">
                  <c:v>Richest</c:v>
                </c:pt>
              </c:strCache>
            </c:strRef>
          </c:cat>
          <c:val>
            <c:numRef>
              <c:f>MICS01!$H$124:$L$124</c:f>
              <c:numCache>
                <c:formatCode>###0.0</c:formatCode>
                <c:ptCount val="5"/>
                <c:pt idx="0">
                  <c:v>26.588497803643172</c:v>
                </c:pt>
                <c:pt idx="1">
                  <c:v>8.6067735820429228</c:v>
                </c:pt>
                <c:pt idx="2">
                  <c:v>22.283739883899059</c:v>
                </c:pt>
                <c:pt idx="3">
                  <c:v>25.00883028917945</c:v>
                </c:pt>
                <c:pt idx="4">
                  <c:v>32.139326812686271</c:v>
                </c:pt>
              </c:numCache>
            </c:numRef>
          </c:val>
          <c:extLst>
            <c:ext xmlns:c16="http://schemas.microsoft.com/office/drawing/2014/chart" uri="{C3380CC4-5D6E-409C-BE32-E72D297353CC}">
              <c16:uniqueId val="{00000000-C59F-492D-A8D5-E99EDD37F4B0}"/>
            </c:ext>
          </c:extLst>
        </c:ser>
        <c:ser>
          <c:idx val="1"/>
          <c:order val="1"/>
          <c:tx>
            <c:strRef>
              <c:f>MICS01!$B$125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MICS01!$H$121:$L$121</c:f>
              <c:strCache>
                <c:ptCount val="5"/>
                <c:pt idx="0">
                  <c:v>Poorest</c:v>
                </c:pt>
                <c:pt idx="1">
                  <c:v>Poor</c:v>
                </c:pt>
                <c:pt idx="2">
                  <c:v>Middle</c:v>
                </c:pt>
                <c:pt idx="3">
                  <c:v>Rich</c:v>
                </c:pt>
                <c:pt idx="4">
                  <c:v>Richest</c:v>
                </c:pt>
              </c:strCache>
            </c:strRef>
          </c:cat>
          <c:val>
            <c:numRef>
              <c:f>MICS01!$H$125:$L$125</c:f>
              <c:numCache>
                <c:formatCode>###0.0</c:formatCode>
                <c:ptCount val="5"/>
                <c:pt idx="0">
                  <c:v>22.660632115566692</c:v>
                </c:pt>
                <c:pt idx="1">
                  <c:v>38.62182121219432</c:v>
                </c:pt>
                <c:pt idx="2">
                  <c:v>34.711813586135897</c:v>
                </c:pt>
                <c:pt idx="3">
                  <c:v>38.960147737614946</c:v>
                </c:pt>
                <c:pt idx="4">
                  <c:v>48.338960989800732</c:v>
                </c:pt>
              </c:numCache>
            </c:numRef>
          </c:val>
          <c:extLst>
            <c:ext xmlns:c16="http://schemas.microsoft.com/office/drawing/2014/chart" uri="{C3380CC4-5D6E-409C-BE32-E72D297353CC}">
              <c16:uniqueId val="{00000001-C59F-492D-A8D5-E99EDD37F4B0}"/>
            </c:ext>
          </c:extLst>
        </c:ser>
        <c:ser>
          <c:idx val="2"/>
          <c:order val="2"/>
          <c:tx>
            <c:strRef>
              <c:f>MICS01!$B$126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MICS01!$H$121:$L$121</c:f>
              <c:strCache>
                <c:ptCount val="5"/>
                <c:pt idx="0">
                  <c:v>Poorest</c:v>
                </c:pt>
                <c:pt idx="1">
                  <c:v>Poor</c:v>
                </c:pt>
                <c:pt idx="2">
                  <c:v>Middle</c:v>
                </c:pt>
                <c:pt idx="3">
                  <c:v>Rich</c:v>
                </c:pt>
                <c:pt idx="4">
                  <c:v>Richest</c:v>
                </c:pt>
              </c:strCache>
            </c:strRef>
          </c:cat>
          <c:val>
            <c:numRef>
              <c:f>MICS01!$H$126:$L$126</c:f>
              <c:numCache>
                <c:formatCode>###0.0</c:formatCode>
                <c:ptCount val="5"/>
                <c:pt idx="0">
                  <c:v>42.441817711787095</c:v>
                </c:pt>
                <c:pt idx="1">
                  <c:v>48.464692309978439</c:v>
                </c:pt>
                <c:pt idx="2">
                  <c:v>40.786720262304463</c:v>
                </c:pt>
                <c:pt idx="3">
                  <c:v>35.205970889689787</c:v>
                </c:pt>
                <c:pt idx="4">
                  <c:v>19.259964879281835</c:v>
                </c:pt>
              </c:numCache>
            </c:numRef>
          </c:val>
          <c:extLst>
            <c:ext xmlns:c16="http://schemas.microsoft.com/office/drawing/2014/chart" uri="{C3380CC4-5D6E-409C-BE32-E72D297353CC}">
              <c16:uniqueId val="{00000002-C59F-492D-A8D5-E99EDD37F4B0}"/>
            </c:ext>
          </c:extLst>
        </c:ser>
        <c:ser>
          <c:idx val="3"/>
          <c:order val="3"/>
          <c:tx>
            <c:strRef>
              <c:f>MICS01!$B$127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MICS01!$H$121:$L$121</c:f>
              <c:strCache>
                <c:ptCount val="5"/>
                <c:pt idx="0">
                  <c:v>Poorest</c:v>
                </c:pt>
                <c:pt idx="1">
                  <c:v>Poor</c:v>
                </c:pt>
                <c:pt idx="2">
                  <c:v>Middle</c:v>
                </c:pt>
                <c:pt idx="3">
                  <c:v>Rich</c:v>
                </c:pt>
                <c:pt idx="4">
                  <c:v>Richest</c:v>
                </c:pt>
              </c:strCache>
            </c:strRef>
          </c:cat>
          <c:val>
            <c:numRef>
              <c:f>MICS01!$H$127:$L$127</c:f>
              <c:numCache>
                <c:formatCode>###0.0</c:formatCode>
                <c:ptCount val="5"/>
                <c:pt idx="0">
                  <c:v>8.309052369003032</c:v>
                </c:pt>
                <c:pt idx="1">
                  <c:v>4.306712895784325</c:v>
                </c:pt>
                <c:pt idx="2">
                  <c:v>2.2177262676605802</c:v>
                </c:pt>
                <c:pt idx="3">
                  <c:v>0.82505108351580847</c:v>
                </c:pt>
                <c:pt idx="4">
                  <c:v>0.26174731823115466</c:v>
                </c:pt>
              </c:numCache>
            </c:numRef>
          </c:val>
          <c:extLst>
            <c:ext xmlns:c16="http://schemas.microsoft.com/office/drawing/2014/chart" uri="{C3380CC4-5D6E-409C-BE32-E72D297353CC}">
              <c16:uniqueId val="{00000003-C59F-492D-A8D5-E99EDD37F4B0}"/>
            </c:ext>
          </c:extLst>
        </c:ser>
        <c:dLbls>
          <c:showLegendKey val="0"/>
          <c:showVal val="0"/>
          <c:showCatName val="0"/>
          <c:showSerName val="0"/>
          <c:showPercent val="0"/>
          <c:showBubbleSize val="0"/>
        </c:dLbls>
        <c:gapWidth val="50"/>
        <c:overlap val="100"/>
        <c:axId val="346550656"/>
        <c:axId val="346552192"/>
      </c:barChart>
      <c:catAx>
        <c:axId val="346550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52192"/>
        <c:crosses val="autoZero"/>
        <c:auto val="1"/>
        <c:lblAlgn val="ctr"/>
        <c:lblOffset val="100"/>
        <c:tickLblSkip val="1"/>
        <c:tickMarkSkip val="1"/>
        <c:noMultiLvlLbl val="0"/>
      </c:catAx>
      <c:valAx>
        <c:axId val="346552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50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MICS01!$H$221:$L$221</c:f>
              <c:strCache>
                <c:ptCount val="5"/>
                <c:pt idx="0">
                  <c:v>Poorest</c:v>
                </c:pt>
                <c:pt idx="1">
                  <c:v>Poor</c:v>
                </c:pt>
                <c:pt idx="2">
                  <c:v>Middle</c:v>
                </c:pt>
                <c:pt idx="3">
                  <c:v>Rich</c:v>
                </c:pt>
                <c:pt idx="4">
                  <c:v>Richest</c:v>
                </c:pt>
              </c:strCache>
            </c:strRef>
          </c:cat>
          <c:val>
            <c:numRef>
              <c:f>MICS01!$H$222:$L$222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D7B-4E15-B224-EBCEC1C36ECF}"/>
            </c:ext>
          </c:extLst>
        </c:ser>
        <c:ser>
          <c:idx val="1"/>
          <c:order val="1"/>
          <c:tx>
            <c:strRef>
              <c:f>MICS01!$B$223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MICS01!$H$221:$L$221</c:f>
              <c:strCache>
                <c:ptCount val="5"/>
                <c:pt idx="0">
                  <c:v>Poorest</c:v>
                </c:pt>
                <c:pt idx="1">
                  <c:v>Poor</c:v>
                </c:pt>
                <c:pt idx="2">
                  <c:v>Middle</c:v>
                </c:pt>
                <c:pt idx="3">
                  <c:v>Rich</c:v>
                </c:pt>
                <c:pt idx="4">
                  <c:v>Richest</c:v>
                </c:pt>
              </c:strCache>
            </c:strRef>
          </c:cat>
          <c:val>
            <c:numRef>
              <c:f>MICS01!$H$223:$L$223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D7B-4E15-B224-EBCEC1C36ECF}"/>
            </c:ext>
          </c:extLst>
        </c:ser>
        <c:ser>
          <c:idx val="2"/>
          <c:order val="2"/>
          <c:tx>
            <c:strRef>
              <c:f>MICS01!$B$224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MICS01!$H$221:$L$221</c:f>
              <c:strCache>
                <c:ptCount val="5"/>
                <c:pt idx="0">
                  <c:v>Poorest</c:v>
                </c:pt>
                <c:pt idx="1">
                  <c:v>Poor</c:v>
                </c:pt>
                <c:pt idx="2">
                  <c:v>Middle</c:v>
                </c:pt>
                <c:pt idx="3">
                  <c:v>Rich</c:v>
                </c:pt>
                <c:pt idx="4">
                  <c:v>Richest</c:v>
                </c:pt>
              </c:strCache>
            </c:strRef>
          </c:cat>
          <c:val>
            <c:numRef>
              <c:f>MICS01!$H$224:$L$224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D7B-4E15-B224-EBCEC1C36ECF}"/>
            </c:ext>
          </c:extLst>
        </c:ser>
        <c:dLbls>
          <c:showLegendKey val="0"/>
          <c:showVal val="0"/>
          <c:showCatName val="0"/>
          <c:showSerName val="0"/>
          <c:showPercent val="0"/>
          <c:showBubbleSize val="0"/>
        </c:dLbls>
        <c:gapWidth val="50"/>
        <c:overlap val="100"/>
        <c:axId val="346608384"/>
        <c:axId val="346609920"/>
      </c:barChart>
      <c:catAx>
        <c:axId val="346608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609920"/>
        <c:crosses val="autoZero"/>
        <c:auto val="1"/>
        <c:lblAlgn val="ctr"/>
        <c:lblOffset val="100"/>
        <c:tickLblSkip val="1"/>
        <c:tickMarkSkip val="1"/>
        <c:noMultiLvlLbl val="0"/>
      </c:catAx>
      <c:valAx>
        <c:axId val="346609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608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MICS01!$C$121:$G$121</c:f>
              <c:strCache>
                <c:ptCount val="5"/>
                <c:pt idx="0">
                  <c:v>Poorest</c:v>
                </c:pt>
                <c:pt idx="1">
                  <c:v>Poor</c:v>
                </c:pt>
                <c:pt idx="2">
                  <c:v>Middle</c:v>
                </c:pt>
                <c:pt idx="3">
                  <c:v>Rich</c:v>
                </c:pt>
                <c:pt idx="4">
                  <c:v>Richest</c:v>
                </c:pt>
              </c:strCache>
            </c:strRef>
          </c:cat>
          <c:val>
            <c:numRef>
              <c:f>MICS01!$C$124:$G$124</c:f>
              <c:numCache>
                <c:formatCode>###0.0</c:formatCode>
                <c:ptCount val="5"/>
                <c:pt idx="0">
                  <c:v>18.492773244120119</c:v>
                </c:pt>
                <c:pt idx="1">
                  <c:v>24.956767983422868</c:v>
                </c:pt>
                <c:pt idx="2">
                  <c:v>25.230993893185172</c:v>
                </c:pt>
                <c:pt idx="3">
                  <c:v>18.624055628509669</c:v>
                </c:pt>
                <c:pt idx="4">
                  <c:v>27.669206493432792</c:v>
                </c:pt>
              </c:numCache>
            </c:numRef>
          </c:val>
          <c:extLst>
            <c:ext xmlns:c16="http://schemas.microsoft.com/office/drawing/2014/chart" uri="{C3380CC4-5D6E-409C-BE32-E72D297353CC}">
              <c16:uniqueId val="{00000000-F341-48AF-9CEF-6D66EDAE71CF}"/>
            </c:ext>
          </c:extLst>
        </c:ser>
        <c:ser>
          <c:idx val="1"/>
          <c:order val="1"/>
          <c:tx>
            <c:strRef>
              <c:f>MICS01!$B$125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MICS01!$C$121:$G$121</c:f>
              <c:strCache>
                <c:ptCount val="5"/>
                <c:pt idx="0">
                  <c:v>Poorest</c:v>
                </c:pt>
                <c:pt idx="1">
                  <c:v>Poor</c:v>
                </c:pt>
                <c:pt idx="2">
                  <c:v>Middle</c:v>
                </c:pt>
                <c:pt idx="3">
                  <c:v>Rich</c:v>
                </c:pt>
                <c:pt idx="4">
                  <c:v>Richest</c:v>
                </c:pt>
              </c:strCache>
            </c:strRef>
          </c:cat>
          <c:val>
            <c:numRef>
              <c:f>MICS01!$C$125:$G$125</c:f>
              <c:numCache>
                <c:formatCode>###0.0</c:formatCode>
                <c:ptCount val="5"/>
                <c:pt idx="0">
                  <c:v>12.585121801137923</c:v>
                </c:pt>
                <c:pt idx="1">
                  <c:v>15.125738681159026</c:v>
                </c:pt>
                <c:pt idx="2">
                  <c:v>18.113423561317465</c:v>
                </c:pt>
                <c:pt idx="3">
                  <c:v>28.508728996086361</c:v>
                </c:pt>
                <c:pt idx="4">
                  <c:v>38.457931156743925</c:v>
                </c:pt>
              </c:numCache>
            </c:numRef>
          </c:val>
          <c:extLst>
            <c:ext xmlns:c16="http://schemas.microsoft.com/office/drawing/2014/chart" uri="{C3380CC4-5D6E-409C-BE32-E72D297353CC}">
              <c16:uniqueId val="{00000001-F341-48AF-9CEF-6D66EDAE71CF}"/>
            </c:ext>
          </c:extLst>
        </c:ser>
        <c:ser>
          <c:idx val="2"/>
          <c:order val="2"/>
          <c:tx>
            <c:strRef>
              <c:f>MICS01!$B$126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MICS01!$C$121:$G$121</c:f>
              <c:strCache>
                <c:ptCount val="5"/>
                <c:pt idx="0">
                  <c:v>Poorest</c:v>
                </c:pt>
                <c:pt idx="1">
                  <c:v>Poor</c:v>
                </c:pt>
                <c:pt idx="2">
                  <c:v>Middle</c:v>
                </c:pt>
                <c:pt idx="3">
                  <c:v>Rich</c:v>
                </c:pt>
                <c:pt idx="4">
                  <c:v>Richest</c:v>
                </c:pt>
              </c:strCache>
            </c:strRef>
          </c:cat>
          <c:val>
            <c:numRef>
              <c:f>MICS01!$C$126:$G$126</c:f>
              <c:numCache>
                <c:formatCode>###0.0</c:formatCode>
                <c:ptCount val="5"/>
                <c:pt idx="0">
                  <c:v>47.081282378131178</c:v>
                </c:pt>
                <c:pt idx="1">
                  <c:v>45.151175764327931</c:v>
                </c:pt>
                <c:pt idx="2">
                  <c:v>44.818848047875058</c:v>
                </c:pt>
                <c:pt idx="3">
                  <c:v>44.501793421080336</c:v>
                </c:pt>
                <c:pt idx="4">
                  <c:v>32.645677377770475</c:v>
                </c:pt>
              </c:numCache>
            </c:numRef>
          </c:val>
          <c:extLst>
            <c:ext xmlns:c16="http://schemas.microsoft.com/office/drawing/2014/chart" uri="{C3380CC4-5D6E-409C-BE32-E72D297353CC}">
              <c16:uniqueId val="{00000002-F341-48AF-9CEF-6D66EDAE71CF}"/>
            </c:ext>
          </c:extLst>
        </c:ser>
        <c:ser>
          <c:idx val="3"/>
          <c:order val="3"/>
          <c:tx>
            <c:strRef>
              <c:f>MICS01!$B$127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MICS01!$C$121:$G$121</c:f>
              <c:strCache>
                <c:ptCount val="5"/>
                <c:pt idx="0">
                  <c:v>Poorest</c:v>
                </c:pt>
                <c:pt idx="1">
                  <c:v>Poor</c:v>
                </c:pt>
                <c:pt idx="2">
                  <c:v>Middle</c:v>
                </c:pt>
                <c:pt idx="3">
                  <c:v>Rich</c:v>
                </c:pt>
                <c:pt idx="4">
                  <c:v>Richest</c:v>
                </c:pt>
              </c:strCache>
            </c:strRef>
          </c:cat>
          <c:val>
            <c:numRef>
              <c:f>MICS01!$C$127:$G$127</c:f>
              <c:numCache>
                <c:formatCode>###0.0</c:formatCode>
                <c:ptCount val="5"/>
                <c:pt idx="0">
                  <c:v>21.840822576610794</c:v>
                </c:pt>
                <c:pt idx="1">
                  <c:v>14.766317571090173</c:v>
                </c:pt>
                <c:pt idx="2">
                  <c:v>11.836734497622308</c:v>
                </c:pt>
                <c:pt idx="3">
                  <c:v>8.3654219543236366</c:v>
                </c:pt>
                <c:pt idx="4">
                  <c:v>1.2271849720528023</c:v>
                </c:pt>
              </c:numCache>
            </c:numRef>
          </c:val>
          <c:extLst>
            <c:ext xmlns:c16="http://schemas.microsoft.com/office/drawing/2014/chart" uri="{C3380CC4-5D6E-409C-BE32-E72D297353CC}">
              <c16:uniqueId val="{00000003-F341-48AF-9CEF-6D66EDAE71CF}"/>
            </c:ext>
          </c:extLst>
        </c:ser>
        <c:dLbls>
          <c:showLegendKey val="0"/>
          <c:showVal val="0"/>
          <c:showCatName val="0"/>
          <c:showSerName val="0"/>
          <c:showPercent val="0"/>
          <c:showBubbleSize val="0"/>
        </c:dLbls>
        <c:gapWidth val="50"/>
        <c:overlap val="100"/>
        <c:axId val="346181632"/>
        <c:axId val="346183168"/>
      </c:barChart>
      <c:catAx>
        <c:axId val="346181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83168"/>
        <c:crosses val="autoZero"/>
        <c:auto val="1"/>
        <c:lblAlgn val="ctr"/>
        <c:lblOffset val="100"/>
        <c:tickLblSkip val="1"/>
        <c:tickMarkSkip val="1"/>
        <c:noMultiLvlLbl val="0"/>
      </c:catAx>
      <c:valAx>
        <c:axId val="34618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81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MICS01!$M$121:$Q$121</c:f>
              <c:strCache>
                <c:ptCount val="5"/>
                <c:pt idx="0">
                  <c:v>Poorest</c:v>
                </c:pt>
                <c:pt idx="1">
                  <c:v>Poor</c:v>
                </c:pt>
                <c:pt idx="2">
                  <c:v>Middle</c:v>
                </c:pt>
                <c:pt idx="3">
                  <c:v>Rich</c:v>
                </c:pt>
                <c:pt idx="4">
                  <c:v>Richest</c:v>
                </c:pt>
              </c:strCache>
            </c:strRef>
          </c:cat>
          <c:val>
            <c:numRef>
              <c:f>MICS01!$M$124:$Q$124</c:f>
              <c:numCache>
                <c:formatCode>###0.0</c:formatCode>
                <c:ptCount val="5"/>
                <c:pt idx="0">
                  <c:v>18.612496979370174</c:v>
                </c:pt>
                <c:pt idx="1">
                  <c:v>24.312888869426146</c:v>
                </c:pt>
                <c:pt idx="2">
                  <c:v>23.882363651436584</c:v>
                </c:pt>
                <c:pt idx="3">
                  <c:v>21.952304636665314</c:v>
                </c:pt>
                <c:pt idx="4">
                  <c:v>32.38805291886618</c:v>
                </c:pt>
              </c:numCache>
            </c:numRef>
          </c:val>
          <c:extLst>
            <c:ext xmlns:c16="http://schemas.microsoft.com/office/drawing/2014/chart" uri="{C3380CC4-5D6E-409C-BE32-E72D297353CC}">
              <c16:uniqueId val="{00000000-853E-4922-84BF-BEF3DAC9E98E}"/>
            </c:ext>
          </c:extLst>
        </c:ser>
        <c:ser>
          <c:idx val="1"/>
          <c:order val="1"/>
          <c:tx>
            <c:strRef>
              <c:f>MICS01!$B$125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MICS01!$M$121:$Q$121</c:f>
              <c:strCache>
                <c:ptCount val="5"/>
                <c:pt idx="0">
                  <c:v>Poorest</c:v>
                </c:pt>
                <c:pt idx="1">
                  <c:v>Poor</c:v>
                </c:pt>
                <c:pt idx="2">
                  <c:v>Middle</c:v>
                </c:pt>
                <c:pt idx="3">
                  <c:v>Rich</c:v>
                </c:pt>
                <c:pt idx="4">
                  <c:v>Richest</c:v>
                </c:pt>
              </c:strCache>
            </c:strRef>
          </c:cat>
          <c:val>
            <c:numRef>
              <c:f>MICS01!$M$125:$Q$125</c:f>
              <c:numCache>
                <c:formatCode>###0.0</c:formatCode>
                <c:ptCount val="5"/>
                <c:pt idx="0">
                  <c:v>10.681513499653738</c:v>
                </c:pt>
                <c:pt idx="1">
                  <c:v>11.969113654749908</c:v>
                </c:pt>
                <c:pt idx="2">
                  <c:v>17.264360213101131</c:v>
                </c:pt>
                <c:pt idx="3">
                  <c:v>20.306714540137047</c:v>
                </c:pt>
                <c:pt idx="4">
                  <c:v>15.520822476713766</c:v>
                </c:pt>
              </c:numCache>
            </c:numRef>
          </c:val>
          <c:extLst>
            <c:ext xmlns:c16="http://schemas.microsoft.com/office/drawing/2014/chart" uri="{C3380CC4-5D6E-409C-BE32-E72D297353CC}">
              <c16:uniqueId val="{00000001-853E-4922-84BF-BEF3DAC9E98E}"/>
            </c:ext>
          </c:extLst>
        </c:ser>
        <c:ser>
          <c:idx val="2"/>
          <c:order val="2"/>
          <c:tx>
            <c:strRef>
              <c:f>MICS01!$B$126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MICS01!$M$121:$Q$121</c:f>
              <c:strCache>
                <c:ptCount val="5"/>
                <c:pt idx="0">
                  <c:v>Poorest</c:v>
                </c:pt>
                <c:pt idx="1">
                  <c:v>Poor</c:v>
                </c:pt>
                <c:pt idx="2">
                  <c:v>Middle</c:v>
                </c:pt>
                <c:pt idx="3">
                  <c:v>Rich</c:v>
                </c:pt>
                <c:pt idx="4">
                  <c:v>Richest</c:v>
                </c:pt>
              </c:strCache>
            </c:strRef>
          </c:cat>
          <c:val>
            <c:numRef>
              <c:f>MICS01!$M$126:$Q$126</c:f>
              <c:numCache>
                <c:formatCode>###0.0</c:formatCode>
                <c:ptCount val="5"/>
                <c:pt idx="0">
                  <c:v>47.95850251304671</c:v>
                </c:pt>
                <c:pt idx="1">
                  <c:v>45.915214594163587</c:v>
                </c:pt>
                <c:pt idx="2">
                  <c:v>45.522878978504387</c:v>
                </c:pt>
                <c:pt idx="3">
                  <c:v>45.299412422083265</c:v>
                </c:pt>
                <c:pt idx="4">
                  <c:v>41.840246405780633</c:v>
                </c:pt>
              </c:numCache>
            </c:numRef>
          </c:val>
          <c:extLst>
            <c:ext xmlns:c16="http://schemas.microsoft.com/office/drawing/2014/chart" uri="{C3380CC4-5D6E-409C-BE32-E72D297353CC}">
              <c16:uniqueId val="{00000002-853E-4922-84BF-BEF3DAC9E98E}"/>
            </c:ext>
          </c:extLst>
        </c:ser>
        <c:ser>
          <c:idx val="3"/>
          <c:order val="3"/>
          <c:tx>
            <c:strRef>
              <c:f>MICS01!$B$127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MICS01!$M$121:$Q$121</c:f>
              <c:strCache>
                <c:ptCount val="5"/>
                <c:pt idx="0">
                  <c:v>Poorest</c:v>
                </c:pt>
                <c:pt idx="1">
                  <c:v>Poor</c:v>
                </c:pt>
                <c:pt idx="2">
                  <c:v>Middle</c:v>
                </c:pt>
                <c:pt idx="3">
                  <c:v>Rich</c:v>
                </c:pt>
                <c:pt idx="4">
                  <c:v>Richest</c:v>
                </c:pt>
              </c:strCache>
            </c:strRef>
          </c:cat>
          <c:val>
            <c:numRef>
              <c:f>MICS01!$M$127:$Q$127</c:f>
              <c:numCache>
                <c:formatCode>###0.0</c:formatCode>
                <c:ptCount val="5"/>
                <c:pt idx="0">
                  <c:v>22.747487007929376</c:v>
                </c:pt>
                <c:pt idx="1">
                  <c:v>17.802782881660363</c:v>
                </c:pt>
                <c:pt idx="2">
                  <c:v>13.330397156957909</c:v>
                </c:pt>
                <c:pt idx="3">
                  <c:v>12.441568401114363</c:v>
                </c:pt>
                <c:pt idx="4">
                  <c:v>10.250878198639422</c:v>
                </c:pt>
              </c:numCache>
            </c:numRef>
          </c:val>
          <c:extLst>
            <c:ext xmlns:c16="http://schemas.microsoft.com/office/drawing/2014/chart" uri="{C3380CC4-5D6E-409C-BE32-E72D297353CC}">
              <c16:uniqueId val="{00000003-853E-4922-84BF-BEF3DAC9E98E}"/>
            </c:ext>
          </c:extLst>
        </c:ser>
        <c:dLbls>
          <c:showLegendKey val="0"/>
          <c:showVal val="0"/>
          <c:showCatName val="0"/>
          <c:showSerName val="0"/>
          <c:showPercent val="0"/>
          <c:showBubbleSize val="0"/>
        </c:dLbls>
        <c:gapWidth val="50"/>
        <c:overlap val="100"/>
        <c:axId val="346084096"/>
        <c:axId val="346085632"/>
      </c:barChart>
      <c:catAx>
        <c:axId val="34608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85632"/>
        <c:crosses val="autoZero"/>
        <c:auto val="1"/>
        <c:lblAlgn val="ctr"/>
        <c:lblOffset val="100"/>
        <c:tickLblSkip val="1"/>
        <c:tickMarkSkip val="1"/>
        <c:noMultiLvlLbl val="0"/>
      </c:catAx>
      <c:valAx>
        <c:axId val="346085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8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'DHS07'!$M$18:$Q$18</c:f>
              <c:numCache>
                <c:formatCode>###0.0</c:formatCode>
                <c:ptCount val="5"/>
                <c:pt idx="0">
                  <c:v>10.205255080025658</c:v>
                </c:pt>
                <c:pt idx="1">
                  <c:v>10.32556350786467</c:v>
                </c:pt>
                <c:pt idx="2">
                  <c:v>12.029356641931617</c:v>
                </c:pt>
                <c:pt idx="3">
                  <c:v>17.074569915741886</c:v>
                </c:pt>
                <c:pt idx="4">
                  <c:v>27.250434472104747</c:v>
                </c:pt>
              </c:numCache>
            </c:numRef>
          </c:val>
          <c:extLst>
            <c:ext xmlns:c16="http://schemas.microsoft.com/office/drawing/2014/chart" uri="{C3380CC4-5D6E-409C-BE32-E72D297353CC}">
              <c16:uniqueId val="{00000000-62D3-4BE8-B74A-67F86A76E95D}"/>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'DHS07'!$M$19:$Q$19</c:f>
              <c:numCache>
                <c:formatCode>###0.0</c:formatCode>
                <c:ptCount val="5"/>
                <c:pt idx="0">
                  <c:v>6.546542903545685</c:v>
                </c:pt>
                <c:pt idx="1">
                  <c:v>5.8207960993905692</c:v>
                </c:pt>
                <c:pt idx="2">
                  <c:v>7.0805590323543148</c:v>
                </c:pt>
                <c:pt idx="3">
                  <c:v>9.1344691806726459</c:v>
                </c:pt>
                <c:pt idx="4">
                  <c:v>13.167324156084678</c:v>
                </c:pt>
              </c:numCache>
            </c:numRef>
          </c:val>
          <c:extLst>
            <c:ext xmlns:c16="http://schemas.microsoft.com/office/drawing/2014/chart" uri="{C3380CC4-5D6E-409C-BE32-E72D297353CC}">
              <c16:uniqueId val="{00000001-62D3-4BE8-B74A-67F86A76E95D}"/>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'DHS07'!$M$20:$Q$20</c:f>
              <c:numCache>
                <c:formatCode>###0.0</c:formatCode>
                <c:ptCount val="5"/>
                <c:pt idx="0">
                  <c:v>62.999863311522475</c:v>
                </c:pt>
                <c:pt idx="1">
                  <c:v>61.86184091435392</c:v>
                </c:pt>
                <c:pt idx="2">
                  <c:v>61.965236745101095</c:v>
                </c:pt>
                <c:pt idx="3">
                  <c:v>54.699760344541112</c:v>
                </c:pt>
                <c:pt idx="4">
                  <c:v>40.618387348487076</c:v>
                </c:pt>
              </c:numCache>
            </c:numRef>
          </c:val>
          <c:extLst>
            <c:ext xmlns:c16="http://schemas.microsoft.com/office/drawing/2014/chart" uri="{C3380CC4-5D6E-409C-BE32-E72D297353CC}">
              <c16:uniqueId val="{00000002-62D3-4BE8-B74A-67F86A76E95D}"/>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'DHS07'!$M$21:$Q$21</c:f>
              <c:numCache>
                <c:formatCode>###0.0</c:formatCode>
                <c:ptCount val="5"/>
                <c:pt idx="0">
                  <c:v>20.248338704906175</c:v>
                </c:pt>
                <c:pt idx="1">
                  <c:v>21.991799478390845</c:v>
                </c:pt>
                <c:pt idx="2">
                  <c:v>18.924847580612976</c:v>
                </c:pt>
                <c:pt idx="3">
                  <c:v>19.09120055904436</c:v>
                </c:pt>
                <c:pt idx="4">
                  <c:v>18.963854023323503</c:v>
                </c:pt>
              </c:numCache>
            </c:numRef>
          </c:val>
          <c:extLst>
            <c:ext xmlns:c16="http://schemas.microsoft.com/office/drawing/2014/chart" uri="{C3380CC4-5D6E-409C-BE32-E72D297353CC}">
              <c16:uniqueId val="{00000003-62D3-4BE8-B74A-67F86A76E95D}"/>
            </c:ext>
          </c:extLst>
        </c:ser>
        <c:dLbls>
          <c:showLegendKey val="0"/>
          <c:showVal val="0"/>
          <c:showCatName val="0"/>
          <c:showSerName val="0"/>
          <c:showPercent val="0"/>
          <c:showBubbleSize val="0"/>
        </c:dLbls>
        <c:gapWidth val="50"/>
        <c:overlap val="100"/>
        <c:axId val="342400384"/>
        <c:axId val="342729856"/>
      </c:barChart>
      <c:catAx>
        <c:axId val="342400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729856"/>
        <c:crosses val="autoZero"/>
        <c:auto val="1"/>
        <c:lblAlgn val="ctr"/>
        <c:lblOffset val="100"/>
        <c:tickLblSkip val="1"/>
        <c:tickMarkSkip val="1"/>
        <c:noMultiLvlLbl val="0"/>
      </c:catAx>
      <c:valAx>
        <c:axId val="342729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400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'DHS07'!$R$15:$AB$15</c:f>
              <c:strCache>
                <c:ptCount val="11"/>
                <c:pt idx="0">
                  <c:v>Bandundu</c:v>
                </c:pt>
                <c:pt idx="1">
                  <c:v>Bas-Congo</c:v>
                </c:pt>
                <c:pt idx="2">
                  <c:v>Equateur</c:v>
                </c:pt>
                <c:pt idx="3">
                  <c:v>Kasaï Occident</c:v>
                </c:pt>
                <c:pt idx="4">
                  <c:v>Kasaï Oriental</c:v>
                </c:pt>
                <c:pt idx="5">
                  <c:v>Katanga</c:v>
                </c:pt>
                <c:pt idx="6">
                  <c:v>Kinshasa</c:v>
                </c:pt>
                <c:pt idx="7">
                  <c:v>Maniema</c:v>
                </c:pt>
                <c:pt idx="8">
                  <c:v>Nord-Kivu</c:v>
                </c:pt>
                <c:pt idx="9">
                  <c:v>Orientale</c:v>
                </c:pt>
                <c:pt idx="10">
                  <c:v>Sud-Kivu</c:v>
                </c:pt>
              </c:strCache>
            </c:strRef>
          </c:cat>
          <c:val>
            <c:numRef>
              <c:f>'DHS07'!$R$18:$AB$18</c:f>
              <c:numCache>
                <c:formatCode>###0.0</c:formatCode>
                <c:ptCount val="11"/>
                <c:pt idx="0">
                  <c:v>17.929873517517091</c:v>
                </c:pt>
                <c:pt idx="1">
                  <c:v>41.982836110947048</c:v>
                </c:pt>
                <c:pt idx="2">
                  <c:v>7.4692322969986096</c:v>
                </c:pt>
                <c:pt idx="3">
                  <c:v>19.79250532133484</c:v>
                </c:pt>
                <c:pt idx="4">
                  <c:v>42.176135754158402</c:v>
                </c:pt>
                <c:pt idx="5">
                  <c:v>47.470416397978646</c:v>
                </c:pt>
                <c:pt idx="6">
                  <c:v>85.746470996300744</c:v>
                </c:pt>
                <c:pt idx="7">
                  <c:v>24.398327100923055</c:v>
                </c:pt>
                <c:pt idx="8">
                  <c:v>64.01546466700897</c:v>
                </c:pt>
                <c:pt idx="9">
                  <c:v>29.148268076692911</c:v>
                </c:pt>
                <c:pt idx="10">
                  <c:v>55.057285582466555</c:v>
                </c:pt>
              </c:numCache>
            </c:numRef>
          </c:val>
          <c:extLst>
            <c:ext xmlns:c16="http://schemas.microsoft.com/office/drawing/2014/chart" uri="{C3380CC4-5D6E-409C-BE32-E72D297353CC}">
              <c16:uniqueId val="{00000000-DBF0-4C6B-A6DB-88A0F9EB0B61}"/>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'DHS07'!$R$15:$AB$15</c:f>
              <c:strCache>
                <c:ptCount val="11"/>
                <c:pt idx="0">
                  <c:v>Bandundu</c:v>
                </c:pt>
                <c:pt idx="1">
                  <c:v>Bas-Congo</c:v>
                </c:pt>
                <c:pt idx="2">
                  <c:v>Equateur</c:v>
                </c:pt>
                <c:pt idx="3">
                  <c:v>Kasaï Occident</c:v>
                </c:pt>
                <c:pt idx="4">
                  <c:v>Kasaï Oriental</c:v>
                </c:pt>
                <c:pt idx="5">
                  <c:v>Katanga</c:v>
                </c:pt>
                <c:pt idx="6">
                  <c:v>Kinshasa</c:v>
                </c:pt>
                <c:pt idx="7">
                  <c:v>Maniema</c:v>
                </c:pt>
                <c:pt idx="8">
                  <c:v>Nord-Kivu</c:v>
                </c:pt>
                <c:pt idx="9">
                  <c:v>Orientale</c:v>
                </c:pt>
                <c:pt idx="10">
                  <c:v>Sud-Kivu</c:v>
                </c:pt>
              </c:strCache>
            </c:strRef>
          </c:cat>
          <c:val>
            <c:numRef>
              <c:f>'DHS07'!$R$19:$AB$19</c:f>
              <c:numCache>
                <c:formatCode>###0.0</c:formatCode>
                <c:ptCount val="11"/>
                <c:pt idx="0">
                  <c:v>14.900197350123733</c:v>
                </c:pt>
                <c:pt idx="1">
                  <c:v>12.070013328987136</c:v>
                </c:pt>
                <c:pt idx="2">
                  <c:v>4.4683318169504567</c:v>
                </c:pt>
                <c:pt idx="3">
                  <c:v>4.2042473595887024</c:v>
                </c:pt>
                <c:pt idx="4">
                  <c:v>25.317834087925409</c:v>
                </c:pt>
                <c:pt idx="5">
                  <c:v>3.6694259847895161</c:v>
                </c:pt>
                <c:pt idx="6">
                  <c:v>8.3345237187099368</c:v>
                </c:pt>
                <c:pt idx="7">
                  <c:v>20.158217502984133</c:v>
                </c:pt>
                <c:pt idx="8">
                  <c:v>13.48192989395181</c:v>
                </c:pt>
                <c:pt idx="9">
                  <c:v>6.7131493690717079</c:v>
                </c:pt>
                <c:pt idx="10">
                  <c:v>8.2628471233954954</c:v>
                </c:pt>
              </c:numCache>
            </c:numRef>
          </c:val>
          <c:extLst>
            <c:ext xmlns:c16="http://schemas.microsoft.com/office/drawing/2014/chart" uri="{C3380CC4-5D6E-409C-BE32-E72D297353CC}">
              <c16:uniqueId val="{00000001-DBF0-4C6B-A6DB-88A0F9EB0B61}"/>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'DHS07'!$R$15:$AB$15</c:f>
              <c:strCache>
                <c:ptCount val="11"/>
                <c:pt idx="0">
                  <c:v>Bandundu</c:v>
                </c:pt>
                <c:pt idx="1">
                  <c:v>Bas-Congo</c:v>
                </c:pt>
                <c:pt idx="2">
                  <c:v>Equateur</c:v>
                </c:pt>
                <c:pt idx="3">
                  <c:v>Kasaï Occident</c:v>
                </c:pt>
                <c:pt idx="4">
                  <c:v>Kasaï Oriental</c:v>
                </c:pt>
                <c:pt idx="5">
                  <c:v>Katanga</c:v>
                </c:pt>
                <c:pt idx="6">
                  <c:v>Kinshasa</c:v>
                </c:pt>
                <c:pt idx="7">
                  <c:v>Maniema</c:v>
                </c:pt>
                <c:pt idx="8">
                  <c:v>Nord-Kivu</c:v>
                </c:pt>
                <c:pt idx="9">
                  <c:v>Orientale</c:v>
                </c:pt>
                <c:pt idx="10">
                  <c:v>Sud-Kivu</c:v>
                </c:pt>
              </c:strCache>
            </c:strRef>
          </c:cat>
          <c:val>
            <c:numRef>
              <c:f>'DHS07'!$R$20:$AB$20</c:f>
              <c:numCache>
                <c:formatCode>###0.0</c:formatCode>
                <c:ptCount val="11"/>
                <c:pt idx="0">
                  <c:v>45.677149788872541</c:v>
                </c:pt>
                <c:pt idx="1">
                  <c:v>31.43515843826723</c:v>
                </c:pt>
                <c:pt idx="2">
                  <c:v>75.287383285947755</c:v>
                </c:pt>
                <c:pt idx="3">
                  <c:v>56.843550775028788</c:v>
                </c:pt>
                <c:pt idx="4">
                  <c:v>26.207826590458623</c:v>
                </c:pt>
                <c:pt idx="5">
                  <c:v>25.135863615236254</c:v>
                </c:pt>
                <c:pt idx="6">
                  <c:v>5.5979400185958301</c:v>
                </c:pt>
                <c:pt idx="7">
                  <c:v>41.532043544867776</c:v>
                </c:pt>
                <c:pt idx="8">
                  <c:v>20.937905873967392</c:v>
                </c:pt>
                <c:pt idx="9">
                  <c:v>56.833082700409733</c:v>
                </c:pt>
                <c:pt idx="10">
                  <c:v>21.402014215603174</c:v>
                </c:pt>
              </c:numCache>
            </c:numRef>
          </c:val>
          <c:extLst>
            <c:ext xmlns:c16="http://schemas.microsoft.com/office/drawing/2014/chart" uri="{C3380CC4-5D6E-409C-BE32-E72D297353CC}">
              <c16:uniqueId val="{00000002-DBF0-4C6B-A6DB-88A0F9EB0B61}"/>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'DHS07'!$R$15:$AB$15</c:f>
              <c:strCache>
                <c:ptCount val="11"/>
                <c:pt idx="0">
                  <c:v>Bandundu</c:v>
                </c:pt>
                <c:pt idx="1">
                  <c:v>Bas-Congo</c:v>
                </c:pt>
                <c:pt idx="2">
                  <c:v>Equateur</c:v>
                </c:pt>
                <c:pt idx="3">
                  <c:v>Kasaï Occident</c:v>
                </c:pt>
                <c:pt idx="4">
                  <c:v>Kasaï Oriental</c:v>
                </c:pt>
                <c:pt idx="5">
                  <c:v>Katanga</c:v>
                </c:pt>
                <c:pt idx="6">
                  <c:v>Kinshasa</c:v>
                </c:pt>
                <c:pt idx="7">
                  <c:v>Maniema</c:v>
                </c:pt>
                <c:pt idx="8">
                  <c:v>Nord-Kivu</c:v>
                </c:pt>
                <c:pt idx="9">
                  <c:v>Orientale</c:v>
                </c:pt>
                <c:pt idx="10">
                  <c:v>Sud-Kivu</c:v>
                </c:pt>
              </c:strCache>
            </c:strRef>
          </c:cat>
          <c:val>
            <c:numRef>
              <c:f>'DHS07'!$R$21:$AB$21</c:f>
              <c:numCache>
                <c:formatCode>###0.0</c:formatCode>
                <c:ptCount val="11"/>
                <c:pt idx="0">
                  <c:v>21.492779343486632</c:v>
                </c:pt>
                <c:pt idx="1">
                  <c:v>14.511992121798587</c:v>
                </c:pt>
                <c:pt idx="2">
                  <c:v>12.775052600103184</c:v>
                </c:pt>
                <c:pt idx="3">
                  <c:v>19.159696544047659</c:v>
                </c:pt>
                <c:pt idx="4">
                  <c:v>6.2982035674575636</c:v>
                </c:pt>
                <c:pt idx="5">
                  <c:v>23.724294001995581</c:v>
                </c:pt>
                <c:pt idx="6">
                  <c:v>0.3210652663934897</c:v>
                </c:pt>
                <c:pt idx="7">
                  <c:v>13.911411851225042</c:v>
                </c:pt>
                <c:pt idx="8">
                  <c:v>1.5646995650718303</c:v>
                </c:pt>
                <c:pt idx="9">
                  <c:v>7.3054998538256397</c:v>
                </c:pt>
                <c:pt idx="10">
                  <c:v>15.277853078534775</c:v>
                </c:pt>
              </c:numCache>
            </c:numRef>
          </c:val>
          <c:extLst>
            <c:ext xmlns:c16="http://schemas.microsoft.com/office/drawing/2014/chart" uri="{C3380CC4-5D6E-409C-BE32-E72D297353CC}">
              <c16:uniqueId val="{00000003-DBF0-4C6B-A6DB-88A0F9EB0B61}"/>
            </c:ext>
          </c:extLst>
        </c:ser>
        <c:dLbls>
          <c:showLegendKey val="0"/>
          <c:showVal val="0"/>
          <c:showCatName val="0"/>
          <c:showSerName val="0"/>
          <c:showPercent val="0"/>
          <c:showBubbleSize val="0"/>
        </c:dLbls>
        <c:gapWidth val="50"/>
        <c:overlap val="100"/>
        <c:axId val="342803584"/>
        <c:axId val="342805120"/>
      </c:barChart>
      <c:catAx>
        <c:axId val="342803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805120"/>
        <c:crosses val="autoZero"/>
        <c:auto val="1"/>
        <c:lblAlgn val="ctr"/>
        <c:lblOffset val="100"/>
        <c:tickLblSkip val="1"/>
        <c:tickMarkSkip val="1"/>
        <c:noMultiLvlLbl val="0"/>
      </c:catAx>
      <c:valAx>
        <c:axId val="342805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803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'DHS07'!$C$18:$G$18</c:f>
              <c:numCache>
                <c:formatCode>###0.0</c:formatCode>
                <c:ptCount val="5"/>
                <c:pt idx="0">
                  <c:v>14.071179781071583</c:v>
                </c:pt>
                <c:pt idx="1">
                  <c:v>15.222973317572407</c:v>
                </c:pt>
                <c:pt idx="2">
                  <c:v>24.262093689567564</c:v>
                </c:pt>
                <c:pt idx="3">
                  <c:v>46.682745723889802</c:v>
                </c:pt>
                <c:pt idx="4">
                  <c:v>87.716082578338998</c:v>
                </c:pt>
              </c:numCache>
            </c:numRef>
          </c:val>
          <c:extLst>
            <c:ext xmlns:c16="http://schemas.microsoft.com/office/drawing/2014/chart" uri="{C3380CC4-5D6E-409C-BE32-E72D297353CC}">
              <c16:uniqueId val="{00000000-77D9-4473-93FE-F84D9297F865}"/>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'DHS07'!$C$19:$G$19</c:f>
              <c:numCache>
                <c:formatCode>###0.0</c:formatCode>
                <c:ptCount val="5"/>
                <c:pt idx="0">
                  <c:v>7.0470478926245166</c:v>
                </c:pt>
                <c:pt idx="1">
                  <c:v>7.4317658772804007</c:v>
                </c:pt>
                <c:pt idx="2">
                  <c:v>10.72366061827646</c:v>
                </c:pt>
                <c:pt idx="3">
                  <c:v>19.247069794056344</c:v>
                </c:pt>
                <c:pt idx="4">
                  <c:v>7.8962393560022051</c:v>
                </c:pt>
              </c:numCache>
            </c:numRef>
          </c:val>
          <c:extLst>
            <c:ext xmlns:c16="http://schemas.microsoft.com/office/drawing/2014/chart" uri="{C3380CC4-5D6E-409C-BE32-E72D297353CC}">
              <c16:uniqueId val="{00000001-77D9-4473-93FE-F84D9297F865}"/>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'DHS07'!$C$20:$G$20</c:f>
              <c:numCache>
                <c:formatCode>###0.0</c:formatCode>
                <c:ptCount val="5"/>
                <c:pt idx="0">
                  <c:v>58.740739574566348</c:v>
                </c:pt>
                <c:pt idx="1">
                  <c:v>59.27906923311842</c:v>
                </c:pt>
                <c:pt idx="2">
                  <c:v>48.279448794820198</c:v>
                </c:pt>
                <c:pt idx="3">
                  <c:v>26.452129569396561</c:v>
                </c:pt>
                <c:pt idx="4">
                  <c:v>4.3644194925345969</c:v>
                </c:pt>
              </c:numCache>
            </c:numRef>
          </c:val>
          <c:extLst>
            <c:ext xmlns:c16="http://schemas.microsoft.com/office/drawing/2014/chart" uri="{C3380CC4-5D6E-409C-BE32-E72D297353CC}">
              <c16:uniqueId val="{00000002-77D9-4473-93FE-F84D9297F865}"/>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'DHS07'!$C$21:$G$21</c:f>
              <c:numCache>
                <c:formatCode>###0.0</c:formatCode>
                <c:ptCount val="5"/>
                <c:pt idx="0">
                  <c:v>20.141032751737555</c:v>
                </c:pt>
                <c:pt idx="1">
                  <c:v>18.066191572028771</c:v>
                </c:pt>
                <c:pt idx="2">
                  <c:v>16.73479689733578</c:v>
                </c:pt>
                <c:pt idx="3">
                  <c:v>7.618054912657291</c:v>
                </c:pt>
                <c:pt idx="4">
                  <c:v>2.3258573124200196E-2</c:v>
                </c:pt>
              </c:numCache>
            </c:numRef>
          </c:val>
          <c:extLst>
            <c:ext xmlns:c16="http://schemas.microsoft.com/office/drawing/2014/chart" uri="{C3380CC4-5D6E-409C-BE32-E72D297353CC}">
              <c16:uniqueId val="{00000003-77D9-4473-93FE-F84D9297F865}"/>
            </c:ext>
          </c:extLst>
        </c:ser>
        <c:dLbls>
          <c:showLegendKey val="0"/>
          <c:showVal val="0"/>
          <c:showCatName val="0"/>
          <c:showSerName val="0"/>
          <c:showPercent val="0"/>
          <c:showBubbleSize val="0"/>
        </c:dLbls>
        <c:gapWidth val="50"/>
        <c:overlap val="100"/>
        <c:axId val="346012672"/>
        <c:axId val="346030848"/>
      </c:barChart>
      <c:catAx>
        <c:axId val="346012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30848"/>
        <c:crosses val="autoZero"/>
        <c:auto val="1"/>
        <c:lblAlgn val="ctr"/>
        <c:lblOffset val="100"/>
        <c:tickLblSkip val="1"/>
        <c:tickMarkSkip val="1"/>
        <c:noMultiLvlLbl val="0"/>
      </c:catAx>
      <c:valAx>
        <c:axId val="346030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12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'DHS07'!$R$121:$AB$121</c:f>
              <c:strCache>
                <c:ptCount val="11"/>
                <c:pt idx="0">
                  <c:v>Bandundu</c:v>
                </c:pt>
                <c:pt idx="1">
                  <c:v>Bas-Congo</c:v>
                </c:pt>
                <c:pt idx="2">
                  <c:v>Equateur</c:v>
                </c:pt>
                <c:pt idx="3">
                  <c:v>Kasaï Occident</c:v>
                </c:pt>
                <c:pt idx="4">
                  <c:v>Kasaï Oriental</c:v>
                </c:pt>
                <c:pt idx="5">
                  <c:v>Katanga</c:v>
                </c:pt>
                <c:pt idx="6">
                  <c:v>Kinshasa</c:v>
                </c:pt>
                <c:pt idx="7">
                  <c:v>Maniema</c:v>
                </c:pt>
                <c:pt idx="8">
                  <c:v>Nord-Kivu</c:v>
                </c:pt>
                <c:pt idx="9">
                  <c:v>Orientale</c:v>
                </c:pt>
                <c:pt idx="10">
                  <c:v>Sud-Kivu</c:v>
                </c:pt>
              </c:strCache>
            </c:strRef>
          </c:cat>
          <c:val>
            <c:numRef>
              <c:f>'DHS07'!$R$124:$AB$124</c:f>
              <c:numCache>
                <c:formatCode>###0.0</c:formatCode>
                <c:ptCount val="11"/>
                <c:pt idx="0">
                  <c:v>4.7079268022179788</c:v>
                </c:pt>
                <c:pt idx="1">
                  <c:v>11.70283516894993</c:v>
                </c:pt>
                <c:pt idx="2">
                  <c:v>9.1255989216136673</c:v>
                </c:pt>
                <c:pt idx="3">
                  <c:v>13.420973456905033</c:v>
                </c:pt>
                <c:pt idx="4">
                  <c:v>38.912844669857527</c:v>
                </c:pt>
                <c:pt idx="5">
                  <c:v>25.571011766436143</c:v>
                </c:pt>
                <c:pt idx="6">
                  <c:v>16.578657899390151</c:v>
                </c:pt>
                <c:pt idx="7">
                  <c:v>37.15409713380086</c:v>
                </c:pt>
                <c:pt idx="8">
                  <c:v>12.176410258793872</c:v>
                </c:pt>
                <c:pt idx="9">
                  <c:v>15.906862340775126</c:v>
                </c:pt>
                <c:pt idx="10">
                  <c:v>32.31874066153506</c:v>
                </c:pt>
              </c:numCache>
            </c:numRef>
          </c:val>
          <c:extLst>
            <c:ext xmlns:c16="http://schemas.microsoft.com/office/drawing/2014/chart" uri="{C3380CC4-5D6E-409C-BE32-E72D297353CC}">
              <c16:uniqueId val="{00000000-88D8-43BA-A1E9-B67A35664A17}"/>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'DHS07'!$R$121:$AB$121</c:f>
              <c:strCache>
                <c:ptCount val="11"/>
                <c:pt idx="0">
                  <c:v>Bandundu</c:v>
                </c:pt>
                <c:pt idx="1">
                  <c:v>Bas-Congo</c:v>
                </c:pt>
                <c:pt idx="2">
                  <c:v>Equateur</c:v>
                </c:pt>
                <c:pt idx="3">
                  <c:v>Kasaï Occident</c:v>
                </c:pt>
                <c:pt idx="4">
                  <c:v>Kasaï Oriental</c:v>
                </c:pt>
                <c:pt idx="5">
                  <c:v>Katanga</c:v>
                </c:pt>
                <c:pt idx="6">
                  <c:v>Kinshasa</c:v>
                </c:pt>
                <c:pt idx="7">
                  <c:v>Maniema</c:v>
                </c:pt>
                <c:pt idx="8">
                  <c:v>Nord-Kivu</c:v>
                </c:pt>
                <c:pt idx="9">
                  <c:v>Orientale</c:v>
                </c:pt>
                <c:pt idx="10">
                  <c:v>Sud-Kivu</c:v>
                </c:pt>
              </c:strCache>
            </c:strRef>
          </c:cat>
          <c:val>
            <c:numRef>
              <c:f>'DHS07'!$R$125:$AB$125</c:f>
              <c:numCache>
                <c:formatCode>###0.0</c:formatCode>
                <c:ptCount val="11"/>
                <c:pt idx="0">
                  <c:v>5.3173767786400061</c:v>
                </c:pt>
                <c:pt idx="1">
                  <c:v>18.528921187418462</c:v>
                </c:pt>
                <c:pt idx="2">
                  <c:v>13.155758960991909</c:v>
                </c:pt>
                <c:pt idx="3">
                  <c:v>15.41964865980802</c:v>
                </c:pt>
                <c:pt idx="4">
                  <c:v>29.636113988982302</c:v>
                </c:pt>
                <c:pt idx="5">
                  <c:v>30.361102777827995</c:v>
                </c:pt>
                <c:pt idx="6">
                  <c:v>46.459863874678476</c:v>
                </c:pt>
                <c:pt idx="7">
                  <c:v>23.959967449981097</c:v>
                </c:pt>
                <c:pt idx="8">
                  <c:v>11.348715184812827</c:v>
                </c:pt>
                <c:pt idx="9">
                  <c:v>20.878879726609782</c:v>
                </c:pt>
                <c:pt idx="10">
                  <c:v>15.002814230728182</c:v>
                </c:pt>
              </c:numCache>
            </c:numRef>
          </c:val>
          <c:extLst>
            <c:ext xmlns:c16="http://schemas.microsoft.com/office/drawing/2014/chart" uri="{C3380CC4-5D6E-409C-BE32-E72D297353CC}">
              <c16:uniqueId val="{00000001-88D8-43BA-A1E9-B67A35664A17}"/>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'DHS07'!$R$121:$AB$121</c:f>
              <c:strCache>
                <c:ptCount val="11"/>
                <c:pt idx="0">
                  <c:v>Bandundu</c:v>
                </c:pt>
                <c:pt idx="1">
                  <c:v>Bas-Congo</c:v>
                </c:pt>
                <c:pt idx="2">
                  <c:v>Equateur</c:v>
                </c:pt>
                <c:pt idx="3">
                  <c:v>Kasaï Occident</c:v>
                </c:pt>
                <c:pt idx="4">
                  <c:v>Kasaï Oriental</c:v>
                </c:pt>
                <c:pt idx="5">
                  <c:v>Katanga</c:v>
                </c:pt>
                <c:pt idx="6">
                  <c:v>Kinshasa</c:v>
                </c:pt>
                <c:pt idx="7">
                  <c:v>Maniema</c:v>
                </c:pt>
                <c:pt idx="8">
                  <c:v>Nord-Kivu</c:v>
                </c:pt>
                <c:pt idx="9">
                  <c:v>Orientale</c:v>
                </c:pt>
                <c:pt idx="10">
                  <c:v>Sud-Kivu</c:v>
                </c:pt>
              </c:strCache>
            </c:strRef>
          </c:cat>
          <c:val>
            <c:numRef>
              <c:f>'DHS07'!$R$126:$AB$126</c:f>
              <c:numCache>
                <c:formatCode>###0.0</c:formatCode>
                <c:ptCount val="11"/>
                <c:pt idx="0">
                  <c:v>78.457755522397846</c:v>
                </c:pt>
                <c:pt idx="1">
                  <c:v>52.115443626158864</c:v>
                </c:pt>
                <c:pt idx="2">
                  <c:v>69.784768811811148</c:v>
                </c:pt>
                <c:pt idx="3">
                  <c:v>46.584021206566433</c:v>
                </c:pt>
                <c:pt idx="4">
                  <c:v>24.003907714022407</c:v>
                </c:pt>
                <c:pt idx="5">
                  <c:v>29.561368448326498</c:v>
                </c:pt>
                <c:pt idx="6">
                  <c:v>35.665351258698216</c:v>
                </c:pt>
                <c:pt idx="7">
                  <c:v>29.208883993406506</c:v>
                </c:pt>
                <c:pt idx="8">
                  <c:v>70.60158574673568</c:v>
                </c:pt>
                <c:pt idx="9">
                  <c:v>56.736888000170964</c:v>
                </c:pt>
                <c:pt idx="10">
                  <c:v>45.59328450480082</c:v>
                </c:pt>
              </c:numCache>
            </c:numRef>
          </c:val>
          <c:extLst>
            <c:ext xmlns:c16="http://schemas.microsoft.com/office/drawing/2014/chart" uri="{C3380CC4-5D6E-409C-BE32-E72D297353CC}">
              <c16:uniqueId val="{00000002-88D8-43BA-A1E9-B67A35664A17}"/>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'DHS07'!$R$121:$AB$121</c:f>
              <c:strCache>
                <c:ptCount val="11"/>
                <c:pt idx="0">
                  <c:v>Bandundu</c:v>
                </c:pt>
                <c:pt idx="1">
                  <c:v>Bas-Congo</c:v>
                </c:pt>
                <c:pt idx="2">
                  <c:v>Equateur</c:v>
                </c:pt>
                <c:pt idx="3">
                  <c:v>Kasaï Occident</c:v>
                </c:pt>
                <c:pt idx="4">
                  <c:v>Kasaï Oriental</c:v>
                </c:pt>
                <c:pt idx="5">
                  <c:v>Katanga</c:v>
                </c:pt>
                <c:pt idx="6">
                  <c:v>Kinshasa</c:v>
                </c:pt>
                <c:pt idx="7">
                  <c:v>Maniema</c:v>
                </c:pt>
                <c:pt idx="8">
                  <c:v>Nord-Kivu</c:v>
                </c:pt>
                <c:pt idx="9">
                  <c:v>Orientale</c:v>
                </c:pt>
                <c:pt idx="10">
                  <c:v>Sud-Kivu</c:v>
                </c:pt>
              </c:strCache>
            </c:strRef>
          </c:cat>
          <c:val>
            <c:numRef>
              <c:f>'DHS07'!$R$127:$AB$127</c:f>
              <c:numCache>
                <c:formatCode>###0.0</c:formatCode>
                <c:ptCount val="11"/>
                <c:pt idx="0">
                  <c:v>11.516940896744165</c:v>
                </c:pt>
                <c:pt idx="1">
                  <c:v>17.652800017472746</c:v>
                </c:pt>
                <c:pt idx="2">
                  <c:v>7.9338733055832691</c:v>
                </c:pt>
                <c:pt idx="3">
                  <c:v>24.575356676720521</c:v>
                </c:pt>
                <c:pt idx="4">
                  <c:v>7.4471336271377639</c:v>
                </c:pt>
                <c:pt idx="5">
                  <c:v>14.506517007409364</c:v>
                </c:pt>
                <c:pt idx="6">
                  <c:v>1.296126967233155</c:v>
                </c:pt>
                <c:pt idx="7">
                  <c:v>9.677051422811541</c:v>
                </c:pt>
                <c:pt idx="8">
                  <c:v>5.8732888096576081</c:v>
                </c:pt>
                <c:pt idx="9">
                  <c:v>6.4773699324441321</c:v>
                </c:pt>
                <c:pt idx="10">
                  <c:v>7.0851606029359386</c:v>
                </c:pt>
              </c:numCache>
            </c:numRef>
          </c:val>
          <c:extLst>
            <c:ext xmlns:c16="http://schemas.microsoft.com/office/drawing/2014/chart" uri="{C3380CC4-5D6E-409C-BE32-E72D297353CC}">
              <c16:uniqueId val="{00000003-88D8-43BA-A1E9-B67A35664A17}"/>
            </c:ext>
          </c:extLst>
        </c:ser>
        <c:dLbls>
          <c:showLegendKey val="0"/>
          <c:showVal val="0"/>
          <c:showCatName val="0"/>
          <c:showSerName val="0"/>
          <c:showPercent val="0"/>
          <c:showBubbleSize val="0"/>
        </c:dLbls>
        <c:gapWidth val="50"/>
        <c:overlap val="100"/>
        <c:axId val="346130688"/>
        <c:axId val="346152960"/>
      </c:barChart>
      <c:catAx>
        <c:axId val="346130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52960"/>
        <c:crosses val="autoZero"/>
        <c:auto val="1"/>
        <c:lblAlgn val="ctr"/>
        <c:lblOffset val="100"/>
        <c:tickLblSkip val="1"/>
        <c:tickMarkSkip val="1"/>
        <c:noMultiLvlLbl val="0"/>
      </c:catAx>
      <c:valAx>
        <c:axId val="346152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30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CC0-4BF4-9BD4-B7E7F366A237}"/>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CC0-4BF4-9BD4-B7E7F366A237}"/>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CC0-4BF4-9BD4-B7E7F366A237}"/>
            </c:ext>
          </c:extLst>
        </c:ser>
        <c:dLbls>
          <c:showLegendKey val="0"/>
          <c:showVal val="0"/>
          <c:showCatName val="0"/>
          <c:showSerName val="0"/>
          <c:showPercent val="0"/>
          <c:showBubbleSize val="0"/>
        </c:dLbls>
        <c:gapWidth val="50"/>
        <c:overlap val="100"/>
        <c:axId val="346300800"/>
        <c:axId val="346302336"/>
      </c:barChart>
      <c:catAx>
        <c:axId val="346300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302336"/>
        <c:crosses val="autoZero"/>
        <c:auto val="1"/>
        <c:lblAlgn val="ctr"/>
        <c:lblOffset val="100"/>
        <c:tickLblSkip val="1"/>
        <c:tickMarkSkip val="1"/>
        <c:noMultiLvlLbl val="0"/>
      </c:catAx>
      <c:valAx>
        <c:axId val="346302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300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'DHS07'!$R$221:$AB$221</c:f>
              <c:strCache>
                <c:ptCount val="11"/>
                <c:pt idx="0">
                  <c:v>Bandundu</c:v>
                </c:pt>
                <c:pt idx="1">
                  <c:v>Bas-Congo</c:v>
                </c:pt>
                <c:pt idx="2">
                  <c:v>Equateur</c:v>
                </c:pt>
                <c:pt idx="3">
                  <c:v>Kasaï Occident</c:v>
                </c:pt>
                <c:pt idx="4">
                  <c:v>Kasaï Oriental</c:v>
                </c:pt>
                <c:pt idx="5">
                  <c:v>Katanga</c:v>
                </c:pt>
                <c:pt idx="6">
                  <c:v>Kinshasa</c:v>
                </c:pt>
                <c:pt idx="7">
                  <c:v>Maniema</c:v>
                </c:pt>
                <c:pt idx="8">
                  <c:v>Nord-Kivu</c:v>
                </c:pt>
                <c:pt idx="9">
                  <c:v>Orientale</c:v>
                </c:pt>
                <c:pt idx="10">
                  <c:v>Sud-Kivu</c:v>
                </c:pt>
              </c:strCache>
            </c:strRef>
          </c:cat>
          <c:val>
            <c:numRef>
              <c:f>'DHS07'!$R$222:$AB$222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37FC-482B-B5CA-DE6AB5369135}"/>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'DHS07'!$R$221:$AB$221</c:f>
              <c:strCache>
                <c:ptCount val="11"/>
                <c:pt idx="0">
                  <c:v>Bandundu</c:v>
                </c:pt>
                <c:pt idx="1">
                  <c:v>Bas-Congo</c:v>
                </c:pt>
                <c:pt idx="2">
                  <c:v>Equateur</c:v>
                </c:pt>
                <c:pt idx="3">
                  <c:v>Kasaï Occident</c:v>
                </c:pt>
                <c:pt idx="4">
                  <c:v>Kasaï Oriental</c:v>
                </c:pt>
                <c:pt idx="5">
                  <c:v>Katanga</c:v>
                </c:pt>
                <c:pt idx="6">
                  <c:v>Kinshasa</c:v>
                </c:pt>
                <c:pt idx="7">
                  <c:v>Maniema</c:v>
                </c:pt>
                <c:pt idx="8">
                  <c:v>Nord-Kivu</c:v>
                </c:pt>
                <c:pt idx="9">
                  <c:v>Orientale</c:v>
                </c:pt>
                <c:pt idx="10">
                  <c:v>Sud-Kivu</c:v>
                </c:pt>
              </c:strCache>
            </c:strRef>
          </c:cat>
          <c:val>
            <c:numRef>
              <c:f>'DHS07'!$R$223:$AB$223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37FC-482B-B5CA-DE6AB5369135}"/>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'DHS07'!$R$221:$AB$221</c:f>
              <c:strCache>
                <c:ptCount val="11"/>
                <c:pt idx="0">
                  <c:v>Bandundu</c:v>
                </c:pt>
                <c:pt idx="1">
                  <c:v>Bas-Congo</c:v>
                </c:pt>
                <c:pt idx="2">
                  <c:v>Equateur</c:v>
                </c:pt>
                <c:pt idx="3">
                  <c:v>Kasaï Occident</c:v>
                </c:pt>
                <c:pt idx="4">
                  <c:v>Kasaï Oriental</c:v>
                </c:pt>
                <c:pt idx="5">
                  <c:v>Katanga</c:v>
                </c:pt>
                <c:pt idx="6">
                  <c:v>Kinshasa</c:v>
                </c:pt>
                <c:pt idx="7">
                  <c:v>Maniema</c:v>
                </c:pt>
                <c:pt idx="8">
                  <c:v>Nord-Kivu</c:v>
                </c:pt>
                <c:pt idx="9">
                  <c:v>Orientale</c:v>
                </c:pt>
                <c:pt idx="10">
                  <c:v>Sud-Kivu</c:v>
                </c:pt>
              </c:strCache>
            </c:strRef>
          </c:cat>
          <c:val>
            <c:numRef>
              <c:f>'DHS07'!$R$224:$AB$224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37FC-482B-B5CA-DE6AB5369135}"/>
            </c:ext>
          </c:extLst>
        </c:ser>
        <c:dLbls>
          <c:showLegendKey val="0"/>
          <c:showVal val="0"/>
          <c:showCatName val="0"/>
          <c:showSerName val="0"/>
          <c:showPercent val="0"/>
          <c:showBubbleSize val="0"/>
        </c:dLbls>
        <c:gapWidth val="50"/>
        <c:overlap val="100"/>
        <c:axId val="346358528"/>
        <c:axId val="346360064"/>
      </c:barChart>
      <c:catAx>
        <c:axId val="346358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360064"/>
        <c:crosses val="autoZero"/>
        <c:auto val="1"/>
        <c:lblAlgn val="ctr"/>
        <c:lblOffset val="100"/>
        <c:tickLblSkip val="1"/>
        <c:tickMarkSkip val="1"/>
        <c:noMultiLvlLbl val="0"/>
      </c:catAx>
      <c:valAx>
        <c:axId val="346360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358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41E-4B5F-96BD-0F7E8193CD4A}"/>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41E-4B5F-96BD-0F7E8193CD4A}"/>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41E-4B5F-96BD-0F7E8193CD4A}"/>
            </c:ext>
          </c:extLst>
        </c:ser>
        <c:dLbls>
          <c:showLegendKey val="0"/>
          <c:showVal val="0"/>
          <c:showCatName val="0"/>
          <c:showSerName val="0"/>
          <c:showPercent val="0"/>
          <c:showBubbleSize val="0"/>
        </c:dLbls>
        <c:gapWidth val="50"/>
        <c:overlap val="100"/>
        <c:axId val="346412160"/>
        <c:axId val="346413696"/>
      </c:barChart>
      <c:catAx>
        <c:axId val="346412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13696"/>
        <c:crosses val="autoZero"/>
        <c:auto val="1"/>
        <c:lblAlgn val="ctr"/>
        <c:lblOffset val="100"/>
        <c:tickLblSkip val="1"/>
        <c:tickMarkSkip val="1"/>
        <c:noMultiLvlLbl val="0"/>
      </c:catAx>
      <c:valAx>
        <c:axId val="346413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12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'DHS07'!$H$18:$L$18</c:f>
              <c:numCache>
                <c:formatCode>###0.0</c:formatCode>
                <c:ptCount val="5"/>
                <c:pt idx="0">
                  <c:v>40.79101151933888</c:v>
                </c:pt>
                <c:pt idx="1">
                  <c:v>48.79111124999524</c:v>
                </c:pt>
                <c:pt idx="2">
                  <c:v>63.762765194630184</c:v>
                </c:pt>
                <c:pt idx="3">
                  <c:v>86.724871465955232</c:v>
                </c:pt>
                <c:pt idx="4">
                  <c:v>96.45213025290451</c:v>
                </c:pt>
              </c:numCache>
            </c:numRef>
          </c:val>
          <c:extLst>
            <c:ext xmlns:c16="http://schemas.microsoft.com/office/drawing/2014/chart" uri="{C3380CC4-5D6E-409C-BE32-E72D297353CC}">
              <c16:uniqueId val="{00000000-92D5-4E30-9776-421E6FE0AA1B}"/>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'DHS07'!$H$19:$L$19</c:f>
              <c:numCache>
                <c:formatCode>###0.0</c:formatCode>
                <c:ptCount val="5"/>
                <c:pt idx="0">
                  <c:v>15.157205790430123</c:v>
                </c:pt>
                <c:pt idx="1">
                  <c:v>21.626383259266461</c:v>
                </c:pt>
                <c:pt idx="2">
                  <c:v>17.562891824328414</c:v>
                </c:pt>
                <c:pt idx="3">
                  <c:v>9.3183373590295417</c:v>
                </c:pt>
                <c:pt idx="4">
                  <c:v>3.0629879718011654</c:v>
                </c:pt>
              </c:numCache>
            </c:numRef>
          </c:val>
          <c:extLst>
            <c:ext xmlns:c16="http://schemas.microsoft.com/office/drawing/2014/chart" uri="{C3380CC4-5D6E-409C-BE32-E72D297353CC}">
              <c16:uniqueId val="{00000001-92D5-4E30-9776-421E6FE0AA1B}"/>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'DHS07'!$H$20:$L$20</c:f>
              <c:numCache>
                <c:formatCode>###0.0</c:formatCode>
                <c:ptCount val="5"/>
                <c:pt idx="0">
                  <c:v>35.163015094885679</c:v>
                </c:pt>
                <c:pt idx="1">
                  <c:v>25.561146769698311</c:v>
                </c:pt>
                <c:pt idx="2">
                  <c:v>17.833190851679721</c:v>
                </c:pt>
                <c:pt idx="3">
                  <c:v>3.9127278380881267</c:v>
                </c:pt>
                <c:pt idx="4">
                  <c:v>0.48488177529432441</c:v>
                </c:pt>
              </c:numCache>
            </c:numRef>
          </c:val>
          <c:extLst>
            <c:ext xmlns:c16="http://schemas.microsoft.com/office/drawing/2014/chart" uri="{C3380CC4-5D6E-409C-BE32-E72D297353CC}">
              <c16:uniqueId val="{00000002-92D5-4E30-9776-421E6FE0AA1B}"/>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'DHS07'!$H$21:$L$21</c:f>
              <c:numCache>
                <c:formatCode>###0.0</c:formatCode>
                <c:ptCount val="5"/>
                <c:pt idx="0">
                  <c:v>8.888767595345314</c:v>
                </c:pt>
                <c:pt idx="1">
                  <c:v>4.021358721039987</c:v>
                </c:pt>
                <c:pt idx="2">
                  <c:v>0.84115212936168182</c:v>
                </c:pt>
                <c:pt idx="3">
                  <c:v>4.4063336927099517E-2</c:v>
                </c:pt>
                <c:pt idx="4">
                  <c:v>0</c:v>
                </c:pt>
              </c:numCache>
            </c:numRef>
          </c:val>
          <c:extLst>
            <c:ext xmlns:c16="http://schemas.microsoft.com/office/drawing/2014/chart" uri="{C3380CC4-5D6E-409C-BE32-E72D297353CC}">
              <c16:uniqueId val="{00000003-92D5-4E30-9776-421E6FE0AA1B}"/>
            </c:ext>
          </c:extLst>
        </c:ser>
        <c:dLbls>
          <c:showLegendKey val="0"/>
          <c:showVal val="0"/>
          <c:showCatName val="0"/>
          <c:showSerName val="0"/>
          <c:showPercent val="0"/>
          <c:showBubbleSize val="0"/>
        </c:dLbls>
        <c:gapWidth val="50"/>
        <c:overlap val="100"/>
        <c:axId val="346471040"/>
        <c:axId val="346497408"/>
      </c:barChart>
      <c:catAx>
        <c:axId val="346471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97408"/>
        <c:crosses val="autoZero"/>
        <c:auto val="1"/>
        <c:lblAlgn val="ctr"/>
        <c:lblOffset val="100"/>
        <c:tickLblSkip val="1"/>
        <c:tickMarkSkip val="1"/>
        <c:noMultiLvlLbl val="0"/>
      </c:catAx>
      <c:valAx>
        <c:axId val="34649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71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'DHS07'!$H$124:$L$124</c:f>
              <c:numCache>
                <c:formatCode>###0.0</c:formatCode>
                <c:ptCount val="5"/>
                <c:pt idx="0">
                  <c:v>16.937527011384411</c:v>
                </c:pt>
                <c:pt idx="1">
                  <c:v>23.346912991473701</c:v>
                </c:pt>
                <c:pt idx="2">
                  <c:v>21.150951875099985</c:v>
                </c:pt>
                <c:pt idx="3">
                  <c:v>20.89021248816579</c:v>
                </c:pt>
                <c:pt idx="4">
                  <c:v>29.235044057962938</c:v>
                </c:pt>
              </c:numCache>
            </c:numRef>
          </c:val>
          <c:extLst>
            <c:ext xmlns:c16="http://schemas.microsoft.com/office/drawing/2014/chart" uri="{C3380CC4-5D6E-409C-BE32-E72D297353CC}">
              <c16:uniqueId val="{00000000-F725-4989-B580-A22940E8FE29}"/>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'DHS07'!$H$125:$L$125</c:f>
              <c:numCache>
                <c:formatCode>###0.0</c:formatCode>
                <c:ptCount val="5"/>
                <c:pt idx="0">
                  <c:v>14.628956499791386</c:v>
                </c:pt>
                <c:pt idx="1">
                  <c:v>20.930458868456022</c:v>
                </c:pt>
                <c:pt idx="2">
                  <c:v>28.794350981288954</c:v>
                </c:pt>
                <c:pt idx="3">
                  <c:v>40.699992321790766</c:v>
                </c:pt>
                <c:pt idx="4">
                  <c:v>52.492196258132537</c:v>
                </c:pt>
              </c:numCache>
            </c:numRef>
          </c:val>
          <c:extLst>
            <c:ext xmlns:c16="http://schemas.microsoft.com/office/drawing/2014/chart" uri="{C3380CC4-5D6E-409C-BE32-E72D297353CC}">
              <c16:uniqueId val="{00000001-F725-4989-B580-A22940E8FE29}"/>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'DHS07'!$H$126:$L$126</c:f>
              <c:numCache>
                <c:formatCode>###0.0</c:formatCode>
                <c:ptCount val="5"/>
                <c:pt idx="0">
                  <c:v>60.068527766223426</c:v>
                </c:pt>
                <c:pt idx="1">
                  <c:v>51.291826348204147</c:v>
                </c:pt>
                <c:pt idx="2">
                  <c:v>47.53179166221129</c:v>
                </c:pt>
                <c:pt idx="3">
                  <c:v>37.294842202002904</c:v>
                </c:pt>
                <c:pt idx="4">
                  <c:v>17.99371779290982</c:v>
                </c:pt>
              </c:numCache>
            </c:numRef>
          </c:val>
          <c:extLst>
            <c:ext xmlns:c16="http://schemas.microsoft.com/office/drawing/2014/chart" uri="{C3380CC4-5D6E-409C-BE32-E72D297353CC}">
              <c16:uniqueId val="{00000002-F725-4989-B580-A22940E8FE29}"/>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'DHS07'!$H$127:$L$127</c:f>
              <c:numCache>
                <c:formatCode>###0.0</c:formatCode>
                <c:ptCount val="5"/>
                <c:pt idx="0">
                  <c:v>8.3649887226007724</c:v>
                </c:pt>
                <c:pt idx="1">
                  <c:v>4.4308017918661333</c:v>
                </c:pt>
                <c:pt idx="2">
                  <c:v>2.5229054813997598</c:v>
                </c:pt>
                <c:pt idx="3">
                  <c:v>1.1149529880405415</c:v>
                </c:pt>
                <c:pt idx="4">
                  <c:v>0.27904189099470406</c:v>
                </c:pt>
              </c:numCache>
            </c:numRef>
          </c:val>
          <c:extLst>
            <c:ext xmlns:c16="http://schemas.microsoft.com/office/drawing/2014/chart" uri="{C3380CC4-5D6E-409C-BE32-E72D297353CC}">
              <c16:uniqueId val="{00000003-F725-4989-B580-A22940E8FE29}"/>
            </c:ext>
          </c:extLst>
        </c:ser>
        <c:dLbls>
          <c:showLegendKey val="0"/>
          <c:showVal val="0"/>
          <c:showCatName val="0"/>
          <c:showSerName val="0"/>
          <c:showPercent val="0"/>
          <c:showBubbleSize val="0"/>
        </c:dLbls>
        <c:gapWidth val="50"/>
        <c:overlap val="100"/>
        <c:axId val="346550656"/>
        <c:axId val="346552192"/>
      </c:barChart>
      <c:catAx>
        <c:axId val="346550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52192"/>
        <c:crosses val="autoZero"/>
        <c:auto val="1"/>
        <c:lblAlgn val="ctr"/>
        <c:lblOffset val="100"/>
        <c:tickLblSkip val="1"/>
        <c:tickMarkSkip val="1"/>
        <c:noMultiLvlLbl val="0"/>
      </c:catAx>
      <c:valAx>
        <c:axId val="346552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50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3B3-4339-A255-A6DF6281D148}"/>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3B3-4339-A255-A6DF6281D148}"/>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3B3-4339-A255-A6DF6281D148}"/>
            </c:ext>
          </c:extLst>
        </c:ser>
        <c:dLbls>
          <c:showLegendKey val="0"/>
          <c:showVal val="0"/>
          <c:showCatName val="0"/>
          <c:showSerName val="0"/>
          <c:showPercent val="0"/>
          <c:showBubbleSize val="0"/>
        </c:dLbls>
        <c:gapWidth val="50"/>
        <c:overlap val="100"/>
        <c:axId val="346608384"/>
        <c:axId val="346609920"/>
      </c:barChart>
      <c:catAx>
        <c:axId val="346608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609920"/>
        <c:crosses val="autoZero"/>
        <c:auto val="1"/>
        <c:lblAlgn val="ctr"/>
        <c:lblOffset val="100"/>
        <c:tickLblSkip val="1"/>
        <c:tickMarkSkip val="1"/>
        <c:noMultiLvlLbl val="0"/>
      </c:catAx>
      <c:valAx>
        <c:axId val="346609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608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'DHS07'!$C$124:$G$124</c:f>
              <c:numCache>
                <c:formatCode>###0.0</c:formatCode>
                <c:ptCount val="5"/>
                <c:pt idx="0">
                  <c:v>13.885072491834622</c:v>
                </c:pt>
                <c:pt idx="1">
                  <c:v>15.330637371963855</c:v>
                </c:pt>
                <c:pt idx="2">
                  <c:v>15.079422063558706</c:v>
                </c:pt>
                <c:pt idx="3">
                  <c:v>21.798711614723356</c:v>
                </c:pt>
                <c:pt idx="4">
                  <c:v>25.008466603025894</c:v>
                </c:pt>
              </c:numCache>
            </c:numRef>
          </c:val>
          <c:extLst>
            <c:ext xmlns:c16="http://schemas.microsoft.com/office/drawing/2014/chart" uri="{C3380CC4-5D6E-409C-BE32-E72D297353CC}">
              <c16:uniqueId val="{00000000-EBFE-47F8-887A-524EA883609F}"/>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'DHS07'!$C$125:$G$125</c:f>
              <c:numCache>
                <c:formatCode>###0.0</c:formatCode>
                <c:ptCount val="5"/>
                <c:pt idx="0">
                  <c:v>12.730951356162619</c:v>
                </c:pt>
                <c:pt idx="1">
                  <c:v>14.185300508248728</c:v>
                </c:pt>
                <c:pt idx="2">
                  <c:v>15.750462462277257</c:v>
                </c:pt>
                <c:pt idx="3">
                  <c:v>23.02061981505895</c:v>
                </c:pt>
                <c:pt idx="4">
                  <c:v>43.930511753560666</c:v>
                </c:pt>
              </c:numCache>
            </c:numRef>
          </c:val>
          <c:extLst>
            <c:ext xmlns:c16="http://schemas.microsoft.com/office/drawing/2014/chart" uri="{C3380CC4-5D6E-409C-BE32-E72D297353CC}">
              <c16:uniqueId val="{00000001-EBFE-47F8-887A-524EA883609F}"/>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'DHS07'!$C$126:$G$126</c:f>
              <c:numCache>
                <c:formatCode>###0.0</c:formatCode>
                <c:ptCount val="5"/>
                <c:pt idx="0">
                  <c:v>51.657325653626692</c:v>
                </c:pt>
                <c:pt idx="1">
                  <c:v>58.790236966172358</c:v>
                </c:pt>
                <c:pt idx="2">
                  <c:v>59.255278194534768</c:v>
                </c:pt>
                <c:pt idx="3">
                  <c:v>49.514361059745241</c:v>
                </c:pt>
                <c:pt idx="4">
                  <c:v>30.235665447097535</c:v>
                </c:pt>
              </c:numCache>
            </c:numRef>
          </c:val>
          <c:extLst>
            <c:ext xmlns:c16="http://schemas.microsoft.com/office/drawing/2014/chart" uri="{C3380CC4-5D6E-409C-BE32-E72D297353CC}">
              <c16:uniqueId val="{00000002-EBFE-47F8-887A-524EA883609F}"/>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'DHS07'!$C$127:$G$127</c:f>
              <c:numCache>
                <c:formatCode>###0.0</c:formatCode>
                <c:ptCount val="5"/>
                <c:pt idx="0">
                  <c:v>21.726650498376067</c:v>
                </c:pt>
                <c:pt idx="1">
                  <c:v>11.69382515361505</c:v>
                </c:pt>
                <c:pt idx="2">
                  <c:v>9.9148372796292712</c:v>
                </c:pt>
                <c:pt idx="3">
                  <c:v>5.6663075104724525</c:v>
                </c:pt>
                <c:pt idx="4">
                  <c:v>0.82535619631590451</c:v>
                </c:pt>
              </c:numCache>
            </c:numRef>
          </c:val>
          <c:extLst>
            <c:ext xmlns:c16="http://schemas.microsoft.com/office/drawing/2014/chart" uri="{C3380CC4-5D6E-409C-BE32-E72D297353CC}">
              <c16:uniqueId val="{00000003-EBFE-47F8-887A-524EA883609F}"/>
            </c:ext>
          </c:extLst>
        </c:ser>
        <c:dLbls>
          <c:showLegendKey val="0"/>
          <c:showVal val="0"/>
          <c:showCatName val="0"/>
          <c:showSerName val="0"/>
          <c:showPercent val="0"/>
          <c:showBubbleSize val="0"/>
        </c:dLbls>
        <c:gapWidth val="50"/>
        <c:overlap val="100"/>
        <c:axId val="346181632"/>
        <c:axId val="346183168"/>
      </c:barChart>
      <c:catAx>
        <c:axId val="346181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83168"/>
        <c:crosses val="autoZero"/>
        <c:auto val="1"/>
        <c:lblAlgn val="ctr"/>
        <c:lblOffset val="100"/>
        <c:tickLblSkip val="1"/>
        <c:tickMarkSkip val="1"/>
        <c:noMultiLvlLbl val="0"/>
      </c:catAx>
      <c:valAx>
        <c:axId val="34618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81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'DHS07'!$M$124:$Q$124</c:f>
              <c:numCache>
                <c:formatCode>###0.0</c:formatCode>
                <c:ptCount val="5"/>
                <c:pt idx="0">
                  <c:v>9.9288473769640664</c:v>
                </c:pt>
                <c:pt idx="1">
                  <c:v>15.596119158247834</c:v>
                </c:pt>
                <c:pt idx="2">
                  <c:v>15.31496494365798</c:v>
                </c:pt>
                <c:pt idx="3">
                  <c:v>14.624645508838308</c:v>
                </c:pt>
                <c:pt idx="4">
                  <c:v>20.310464054874867</c:v>
                </c:pt>
              </c:numCache>
            </c:numRef>
          </c:val>
          <c:extLst>
            <c:ext xmlns:c16="http://schemas.microsoft.com/office/drawing/2014/chart" uri="{C3380CC4-5D6E-409C-BE32-E72D297353CC}">
              <c16:uniqueId val="{00000000-3FAB-486C-BC54-10204E8F38EA}"/>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'DHS07'!$M$125:$Q$125</c:f>
              <c:numCache>
                <c:formatCode>###0.0</c:formatCode>
                <c:ptCount val="5"/>
                <c:pt idx="0">
                  <c:v>12.44815853057462</c:v>
                </c:pt>
                <c:pt idx="1">
                  <c:v>12.349351957919559</c:v>
                </c:pt>
                <c:pt idx="2">
                  <c:v>14.479316451316722</c:v>
                </c:pt>
                <c:pt idx="3">
                  <c:v>17.373695427813864</c:v>
                </c:pt>
                <c:pt idx="4">
                  <c:v>17.074526612577994</c:v>
                </c:pt>
              </c:numCache>
            </c:numRef>
          </c:val>
          <c:extLst>
            <c:ext xmlns:c16="http://schemas.microsoft.com/office/drawing/2014/chart" uri="{C3380CC4-5D6E-409C-BE32-E72D297353CC}">
              <c16:uniqueId val="{00000001-3FAB-486C-BC54-10204E8F38EA}"/>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'DHS07'!$M$126:$Q$126</c:f>
              <c:numCache>
                <c:formatCode>###0.0</c:formatCode>
                <c:ptCount val="5"/>
                <c:pt idx="0">
                  <c:v>54.319153223035755</c:v>
                </c:pt>
                <c:pt idx="1">
                  <c:v>53.269090595891754</c:v>
                </c:pt>
                <c:pt idx="2">
                  <c:v>59.041550670956056</c:v>
                </c:pt>
                <c:pt idx="3">
                  <c:v>57.59145135785068</c:v>
                </c:pt>
                <c:pt idx="4">
                  <c:v>51.515182778302218</c:v>
                </c:pt>
              </c:numCache>
            </c:numRef>
          </c:val>
          <c:extLst>
            <c:ext xmlns:c16="http://schemas.microsoft.com/office/drawing/2014/chart" uri="{C3380CC4-5D6E-409C-BE32-E72D297353CC}">
              <c16:uniqueId val="{00000002-3FAB-486C-BC54-10204E8F38EA}"/>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'DHS07'!$M$127:$Q$127</c:f>
              <c:numCache>
                <c:formatCode>###0.0</c:formatCode>
                <c:ptCount val="5"/>
                <c:pt idx="0">
                  <c:v>23.303840869425553</c:v>
                </c:pt>
                <c:pt idx="1">
                  <c:v>18.785438287940849</c:v>
                </c:pt>
                <c:pt idx="2">
                  <c:v>11.164167934069237</c:v>
                </c:pt>
                <c:pt idx="3">
                  <c:v>10.410207705497152</c:v>
                </c:pt>
                <c:pt idx="4">
                  <c:v>11.099826554244913</c:v>
                </c:pt>
              </c:numCache>
            </c:numRef>
          </c:val>
          <c:extLst>
            <c:ext xmlns:c16="http://schemas.microsoft.com/office/drawing/2014/chart" uri="{C3380CC4-5D6E-409C-BE32-E72D297353CC}">
              <c16:uniqueId val="{00000003-3FAB-486C-BC54-10204E8F38EA}"/>
            </c:ext>
          </c:extLst>
        </c:ser>
        <c:dLbls>
          <c:showLegendKey val="0"/>
          <c:showVal val="0"/>
          <c:showCatName val="0"/>
          <c:showSerName val="0"/>
          <c:showPercent val="0"/>
          <c:showBubbleSize val="0"/>
        </c:dLbls>
        <c:gapWidth val="50"/>
        <c:overlap val="100"/>
        <c:axId val="346084096"/>
        <c:axId val="346085632"/>
      </c:barChart>
      <c:catAx>
        <c:axId val="34608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85632"/>
        <c:crosses val="autoZero"/>
        <c:auto val="1"/>
        <c:lblAlgn val="ctr"/>
        <c:lblOffset val="100"/>
        <c:tickLblSkip val="1"/>
        <c:tickMarkSkip val="1"/>
        <c:noMultiLvlLbl val="0"/>
      </c:catAx>
      <c:valAx>
        <c:axId val="346085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8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MICS10!$M$18:$Q$18</c:f>
              <c:numCache>
                <c:formatCode>###0.0</c:formatCode>
                <c:ptCount val="5"/>
                <c:pt idx="0">
                  <c:v>10.3</c:v>
                </c:pt>
                <c:pt idx="1">
                  <c:v>16.8</c:v>
                </c:pt>
                <c:pt idx="2">
                  <c:v>18.899999999999999</c:v>
                </c:pt>
                <c:pt idx="3">
                  <c:v>23.5</c:v>
                </c:pt>
                <c:pt idx="4">
                  <c:v>35.799999999999997</c:v>
                </c:pt>
              </c:numCache>
            </c:numRef>
          </c:val>
          <c:extLst>
            <c:ext xmlns:c16="http://schemas.microsoft.com/office/drawing/2014/chart" uri="{C3380CC4-5D6E-409C-BE32-E72D297353CC}">
              <c16:uniqueId val="{00000000-03CF-4E70-B9F9-D4843E64F421}"/>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MICS10!$M$19:$Q$19</c:f>
              <c:numCache>
                <c:formatCode>###0.0</c:formatCode>
                <c:ptCount val="5"/>
                <c:pt idx="0">
                  <c:v>4.0999999999999996</c:v>
                </c:pt>
                <c:pt idx="1">
                  <c:v>6.3</c:v>
                </c:pt>
                <c:pt idx="2">
                  <c:v>8.1999999999999993</c:v>
                </c:pt>
                <c:pt idx="3">
                  <c:v>9.3000000000000007</c:v>
                </c:pt>
                <c:pt idx="4">
                  <c:v>19.5</c:v>
                </c:pt>
              </c:numCache>
            </c:numRef>
          </c:val>
          <c:extLst>
            <c:ext xmlns:c16="http://schemas.microsoft.com/office/drawing/2014/chart" uri="{C3380CC4-5D6E-409C-BE32-E72D297353CC}">
              <c16:uniqueId val="{00000001-03CF-4E70-B9F9-D4843E64F421}"/>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MICS10!$M$20:$Q$20</c:f>
              <c:numCache>
                <c:formatCode>###0.0</c:formatCode>
                <c:ptCount val="5"/>
                <c:pt idx="0">
                  <c:v>58.9</c:v>
                </c:pt>
                <c:pt idx="1">
                  <c:v>52.9</c:v>
                </c:pt>
                <c:pt idx="2">
                  <c:v>51.1</c:v>
                </c:pt>
                <c:pt idx="3">
                  <c:v>43.4</c:v>
                </c:pt>
                <c:pt idx="4">
                  <c:v>29.9</c:v>
                </c:pt>
              </c:numCache>
            </c:numRef>
          </c:val>
          <c:extLst>
            <c:ext xmlns:c16="http://schemas.microsoft.com/office/drawing/2014/chart" uri="{C3380CC4-5D6E-409C-BE32-E72D297353CC}">
              <c16:uniqueId val="{00000002-03CF-4E70-B9F9-D4843E64F421}"/>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MICS10!$M$21:$Q$21</c:f>
              <c:numCache>
                <c:formatCode>###0.0</c:formatCode>
                <c:ptCount val="5"/>
                <c:pt idx="0">
                  <c:v>26.6</c:v>
                </c:pt>
                <c:pt idx="1">
                  <c:v>24.1</c:v>
                </c:pt>
                <c:pt idx="2">
                  <c:v>21.9</c:v>
                </c:pt>
                <c:pt idx="3">
                  <c:v>23.8</c:v>
                </c:pt>
                <c:pt idx="4">
                  <c:v>14.7</c:v>
                </c:pt>
              </c:numCache>
            </c:numRef>
          </c:val>
          <c:extLst>
            <c:ext xmlns:c16="http://schemas.microsoft.com/office/drawing/2014/chart" uri="{C3380CC4-5D6E-409C-BE32-E72D297353CC}">
              <c16:uniqueId val="{00000003-03CF-4E70-B9F9-D4843E64F421}"/>
            </c:ext>
          </c:extLst>
        </c:ser>
        <c:dLbls>
          <c:showLegendKey val="0"/>
          <c:showVal val="0"/>
          <c:showCatName val="0"/>
          <c:showSerName val="0"/>
          <c:showPercent val="0"/>
          <c:showBubbleSize val="0"/>
        </c:dLbls>
        <c:gapWidth val="50"/>
        <c:overlap val="100"/>
        <c:axId val="331601792"/>
        <c:axId val="331603328"/>
      </c:barChart>
      <c:catAx>
        <c:axId val="331601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03328"/>
        <c:crosses val="autoZero"/>
        <c:auto val="1"/>
        <c:lblAlgn val="ctr"/>
        <c:lblOffset val="100"/>
        <c:tickLblSkip val="1"/>
        <c:tickMarkSkip val="1"/>
        <c:noMultiLvlLbl val="0"/>
      </c:catAx>
      <c:valAx>
        <c:axId val="331603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01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MICS10!$R$15:$AB$15</c:f>
              <c:strCache>
                <c:ptCount val="11"/>
                <c:pt idx="0">
                  <c:v>Bandundu</c:v>
                </c:pt>
                <c:pt idx="1">
                  <c:v>Bas congo</c:v>
                </c:pt>
                <c:pt idx="2">
                  <c:v>Equateur</c:v>
                </c:pt>
                <c:pt idx="3">
                  <c:v>Kasai Occidental</c:v>
                </c:pt>
                <c:pt idx="4">
                  <c:v>Kasai Oriental</c:v>
                </c:pt>
                <c:pt idx="5">
                  <c:v>Katanga</c:v>
                </c:pt>
                <c:pt idx="6">
                  <c:v>Kinshasa</c:v>
                </c:pt>
                <c:pt idx="7">
                  <c:v>Maniema</c:v>
                </c:pt>
                <c:pt idx="8">
                  <c:v>Nord Kivu</c:v>
                </c:pt>
                <c:pt idx="9">
                  <c:v>Province Orientale</c:v>
                </c:pt>
                <c:pt idx="10">
                  <c:v>Sud Kivu</c:v>
                </c:pt>
              </c:strCache>
            </c:strRef>
          </c:cat>
          <c:val>
            <c:numRef>
              <c:f>MICS10!$R$18:$AB$18</c:f>
              <c:numCache>
                <c:formatCode>###0.0</c:formatCode>
                <c:ptCount val="11"/>
                <c:pt idx="0">
                  <c:v>13.2</c:v>
                </c:pt>
                <c:pt idx="1">
                  <c:v>22.9</c:v>
                </c:pt>
                <c:pt idx="2">
                  <c:v>5.8</c:v>
                </c:pt>
                <c:pt idx="3">
                  <c:v>8.9</c:v>
                </c:pt>
                <c:pt idx="4">
                  <c:v>21.5</c:v>
                </c:pt>
                <c:pt idx="5">
                  <c:v>36.1</c:v>
                </c:pt>
                <c:pt idx="6">
                  <c:v>79.2</c:v>
                </c:pt>
                <c:pt idx="7">
                  <c:v>22</c:v>
                </c:pt>
                <c:pt idx="8">
                  <c:v>51.9</c:v>
                </c:pt>
                <c:pt idx="9">
                  <c:v>38.299999999999997</c:v>
                </c:pt>
                <c:pt idx="10">
                  <c:v>35.4</c:v>
                </c:pt>
              </c:numCache>
            </c:numRef>
          </c:val>
          <c:extLst>
            <c:ext xmlns:c16="http://schemas.microsoft.com/office/drawing/2014/chart" uri="{C3380CC4-5D6E-409C-BE32-E72D297353CC}">
              <c16:uniqueId val="{00000000-0787-47D5-99F1-D53757197EF4}"/>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MICS10!$R$15:$AB$15</c:f>
              <c:strCache>
                <c:ptCount val="11"/>
                <c:pt idx="0">
                  <c:v>Bandundu</c:v>
                </c:pt>
                <c:pt idx="1">
                  <c:v>Bas congo</c:v>
                </c:pt>
                <c:pt idx="2">
                  <c:v>Equateur</c:v>
                </c:pt>
                <c:pt idx="3">
                  <c:v>Kasai Occidental</c:v>
                </c:pt>
                <c:pt idx="4">
                  <c:v>Kasai Oriental</c:v>
                </c:pt>
                <c:pt idx="5">
                  <c:v>Katanga</c:v>
                </c:pt>
                <c:pt idx="6">
                  <c:v>Kinshasa</c:v>
                </c:pt>
                <c:pt idx="7">
                  <c:v>Maniema</c:v>
                </c:pt>
                <c:pt idx="8">
                  <c:v>Nord Kivu</c:v>
                </c:pt>
                <c:pt idx="9">
                  <c:v>Province Orientale</c:v>
                </c:pt>
                <c:pt idx="10">
                  <c:v>Sud Kivu</c:v>
                </c:pt>
              </c:strCache>
            </c:strRef>
          </c:cat>
          <c:val>
            <c:numRef>
              <c:f>MICS10!$R$19:$AB$19</c:f>
              <c:numCache>
                <c:formatCode>###0.0</c:formatCode>
                <c:ptCount val="11"/>
                <c:pt idx="0">
                  <c:v>5.3</c:v>
                </c:pt>
                <c:pt idx="1">
                  <c:v>26.2</c:v>
                </c:pt>
                <c:pt idx="2">
                  <c:v>5.4</c:v>
                </c:pt>
                <c:pt idx="3">
                  <c:v>2.6</c:v>
                </c:pt>
                <c:pt idx="4">
                  <c:v>10.3</c:v>
                </c:pt>
                <c:pt idx="5">
                  <c:v>6.1</c:v>
                </c:pt>
                <c:pt idx="6">
                  <c:v>5.4</c:v>
                </c:pt>
                <c:pt idx="7">
                  <c:v>15.7</c:v>
                </c:pt>
                <c:pt idx="8">
                  <c:v>26.2</c:v>
                </c:pt>
                <c:pt idx="9">
                  <c:v>6.4</c:v>
                </c:pt>
                <c:pt idx="10">
                  <c:v>20.6</c:v>
                </c:pt>
              </c:numCache>
            </c:numRef>
          </c:val>
          <c:extLst>
            <c:ext xmlns:c16="http://schemas.microsoft.com/office/drawing/2014/chart" uri="{C3380CC4-5D6E-409C-BE32-E72D297353CC}">
              <c16:uniqueId val="{00000001-0787-47D5-99F1-D53757197EF4}"/>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MICS10!$R$15:$AB$15</c:f>
              <c:strCache>
                <c:ptCount val="11"/>
                <c:pt idx="0">
                  <c:v>Bandundu</c:v>
                </c:pt>
                <c:pt idx="1">
                  <c:v>Bas congo</c:v>
                </c:pt>
                <c:pt idx="2">
                  <c:v>Equateur</c:v>
                </c:pt>
                <c:pt idx="3">
                  <c:v>Kasai Occidental</c:v>
                </c:pt>
                <c:pt idx="4">
                  <c:v>Kasai Oriental</c:v>
                </c:pt>
                <c:pt idx="5">
                  <c:v>Katanga</c:v>
                </c:pt>
                <c:pt idx="6">
                  <c:v>Kinshasa</c:v>
                </c:pt>
                <c:pt idx="7">
                  <c:v>Maniema</c:v>
                </c:pt>
                <c:pt idx="8">
                  <c:v>Nord Kivu</c:v>
                </c:pt>
                <c:pt idx="9">
                  <c:v>Province Orientale</c:v>
                </c:pt>
                <c:pt idx="10">
                  <c:v>Sud Kivu</c:v>
                </c:pt>
              </c:strCache>
            </c:strRef>
          </c:cat>
          <c:val>
            <c:numRef>
              <c:f>MICS10!$R$20:$AB$20</c:f>
              <c:numCache>
                <c:formatCode>###0.0</c:formatCode>
                <c:ptCount val="11"/>
                <c:pt idx="0">
                  <c:v>54.6</c:v>
                </c:pt>
                <c:pt idx="1">
                  <c:v>46.8</c:v>
                </c:pt>
                <c:pt idx="2">
                  <c:v>59.1</c:v>
                </c:pt>
                <c:pt idx="3">
                  <c:v>70</c:v>
                </c:pt>
                <c:pt idx="4">
                  <c:v>58.1</c:v>
                </c:pt>
                <c:pt idx="5">
                  <c:v>27.1</c:v>
                </c:pt>
                <c:pt idx="6">
                  <c:v>15.1</c:v>
                </c:pt>
                <c:pt idx="7">
                  <c:v>52.9</c:v>
                </c:pt>
                <c:pt idx="8">
                  <c:v>10.9</c:v>
                </c:pt>
                <c:pt idx="9">
                  <c:v>50</c:v>
                </c:pt>
                <c:pt idx="10">
                  <c:v>24.7</c:v>
                </c:pt>
              </c:numCache>
            </c:numRef>
          </c:val>
          <c:extLst>
            <c:ext xmlns:c16="http://schemas.microsoft.com/office/drawing/2014/chart" uri="{C3380CC4-5D6E-409C-BE32-E72D297353CC}">
              <c16:uniqueId val="{00000002-0787-47D5-99F1-D53757197EF4}"/>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MICS10!$R$15:$AB$15</c:f>
              <c:strCache>
                <c:ptCount val="11"/>
                <c:pt idx="0">
                  <c:v>Bandundu</c:v>
                </c:pt>
                <c:pt idx="1">
                  <c:v>Bas congo</c:v>
                </c:pt>
                <c:pt idx="2">
                  <c:v>Equateur</c:v>
                </c:pt>
                <c:pt idx="3">
                  <c:v>Kasai Occidental</c:v>
                </c:pt>
                <c:pt idx="4">
                  <c:v>Kasai Oriental</c:v>
                </c:pt>
                <c:pt idx="5">
                  <c:v>Katanga</c:v>
                </c:pt>
                <c:pt idx="6">
                  <c:v>Kinshasa</c:v>
                </c:pt>
                <c:pt idx="7">
                  <c:v>Maniema</c:v>
                </c:pt>
                <c:pt idx="8">
                  <c:v>Nord Kivu</c:v>
                </c:pt>
                <c:pt idx="9">
                  <c:v>Province Orientale</c:v>
                </c:pt>
                <c:pt idx="10">
                  <c:v>Sud Kivu</c:v>
                </c:pt>
              </c:strCache>
            </c:strRef>
          </c:cat>
          <c:val>
            <c:numRef>
              <c:f>MICS10!$R$21:$AB$21</c:f>
              <c:numCache>
                <c:formatCode>###0.0</c:formatCode>
                <c:ptCount val="11"/>
                <c:pt idx="0">
                  <c:v>26.9</c:v>
                </c:pt>
                <c:pt idx="1">
                  <c:v>4</c:v>
                </c:pt>
                <c:pt idx="2">
                  <c:v>29.7</c:v>
                </c:pt>
                <c:pt idx="3">
                  <c:v>18.5</c:v>
                </c:pt>
                <c:pt idx="4">
                  <c:v>10</c:v>
                </c:pt>
                <c:pt idx="5">
                  <c:v>30.7</c:v>
                </c:pt>
                <c:pt idx="6">
                  <c:v>0.3</c:v>
                </c:pt>
                <c:pt idx="7">
                  <c:v>9.3000000000000007</c:v>
                </c:pt>
                <c:pt idx="8">
                  <c:v>11.1</c:v>
                </c:pt>
                <c:pt idx="9">
                  <c:v>5.4</c:v>
                </c:pt>
                <c:pt idx="10">
                  <c:v>19.3</c:v>
                </c:pt>
              </c:numCache>
            </c:numRef>
          </c:val>
          <c:extLst>
            <c:ext xmlns:c16="http://schemas.microsoft.com/office/drawing/2014/chart" uri="{C3380CC4-5D6E-409C-BE32-E72D297353CC}">
              <c16:uniqueId val="{00000003-0787-47D5-99F1-D53757197EF4}"/>
            </c:ext>
          </c:extLst>
        </c:ser>
        <c:dLbls>
          <c:showLegendKey val="0"/>
          <c:showVal val="0"/>
          <c:showCatName val="0"/>
          <c:showSerName val="0"/>
          <c:showPercent val="0"/>
          <c:showBubbleSize val="0"/>
        </c:dLbls>
        <c:gapWidth val="50"/>
        <c:overlap val="100"/>
        <c:axId val="331754880"/>
        <c:axId val="331764864"/>
      </c:barChart>
      <c:catAx>
        <c:axId val="331754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64864"/>
        <c:crosses val="autoZero"/>
        <c:auto val="1"/>
        <c:lblAlgn val="ctr"/>
        <c:lblOffset val="100"/>
        <c:tickLblSkip val="1"/>
        <c:tickMarkSkip val="1"/>
        <c:noMultiLvlLbl val="0"/>
      </c:catAx>
      <c:valAx>
        <c:axId val="331764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54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MICS10!$C$18:$G$18</c:f>
              <c:numCache>
                <c:formatCode>###0.0</c:formatCode>
                <c:ptCount val="5"/>
                <c:pt idx="0">
                  <c:v>11.4</c:v>
                </c:pt>
                <c:pt idx="1">
                  <c:v>19.7</c:v>
                </c:pt>
                <c:pt idx="2">
                  <c:v>23.8</c:v>
                </c:pt>
                <c:pt idx="3">
                  <c:v>39.299999999999997</c:v>
                </c:pt>
                <c:pt idx="4">
                  <c:v>78.2</c:v>
                </c:pt>
              </c:numCache>
            </c:numRef>
          </c:val>
          <c:extLst>
            <c:ext xmlns:c16="http://schemas.microsoft.com/office/drawing/2014/chart" uri="{C3380CC4-5D6E-409C-BE32-E72D297353CC}">
              <c16:uniqueId val="{00000000-EBFD-4856-8DA2-9E83ED55A5C1}"/>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MICS10!$C$19:$G$19</c:f>
              <c:numCache>
                <c:formatCode>###0.0</c:formatCode>
                <c:ptCount val="5"/>
                <c:pt idx="0">
                  <c:v>6.1</c:v>
                </c:pt>
                <c:pt idx="1">
                  <c:v>8.4</c:v>
                </c:pt>
                <c:pt idx="2">
                  <c:v>9.6</c:v>
                </c:pt>
                <c:pt idx="3">
                  <c:v>19.899999999999999</c:v>
                </c:pt>
                <c:pt idx="4">
                  <c:v>8.3000000000000007</c:v>
                </c:pt>
              </c:numCache>
            </c:numRef>
          </c:val>
          <c:extLst>
            <c:ext xmlns:c16="http://schemas.microsoft.com/office/drawing/2014/chart" uri="{C3380CC4-5D6E-409C-BE32-E72D297353CC}">
              <c16:uniqueId val="{00000001-EBFD-4856-8DA2-9E83ED55A5C1}"/>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MICS10!$C$20:$G$20</c:f>
              <c:numCache>
                <c:formatCode>###0.0</c:formatCode>
                <c:ptCount val="5"/>
                <c:pt idx="0">
                  <c:v>56.8</c:v>
                </c:pt>
                <c:pt idx="1">
                  <c:v>51.4</c:v>
                </c:pt>
                <c:pt idx="2">
                  <c:v>44.7</c:v>
                </c:pt>
                <c:pt idx="3">
                  <c:v>30</c:v>
                </c:pt>
                <c:pt idx="4">
                  <c:v>13</c:v>
                </c:pt>
              </c:numCache>
            </c:numRef>
          </c:val>
          <c:extLst>
            <c:ext xmlns:c16="http://schemas.microsoft.com/office/drawing/2014/chart" uri="{C3380CC4-5D6E-409C-BE32-E72D297353CC}">
              <c16:uniqueId val="{00000002-EBFD-4856-8DA2-9E83ED55A5C1}"/>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MICS10!$C$21:$G$21</c:f>
              <c:numCache>
                <c:formatCode>###0.0</c:formatCode>
                <c:ptCount val="5"/>
                <c:pt idx="0">
                  <c:v>25.7</c:v>
                </c:pt>
                <c:pt idx="1">
                  <c:v>20.5</c:v>
                </c:pt>
                <c:pt idx="2">
                  <c:v>21.9</c:v>
                </c:pt>
                <c:pt idx="3">
                  <c:v>10.8</c:v>
                </c:pt>
                <c:pt idx="4">
                  <c:v>0.6</c:v>
                </c:pt>
              </c:numCache>
            </c:numRef>
          </c:val>
          <c:extLst>
            <c:ext xmlns:c16="http://schemas.microsoft.com/office/drawing/2014/chart" uri="{C3380CC4-5D6E-409C-BE32-E72D297353CC}">
              <c16:uniqueId val="{00000003-EBFD-4856-8DA2-9E83ED55A5C1}"/>
            </c:ext>
          </c:extLst>
        </c:ser>
        <c:dLbls>
          <c:showLegendKey val="0"/>
          <c:showVal val="0"/>
          <c:showCatName val="0"/>
          <c:showSerName val="0"/>
          <c:showPercent val="0"/>
          <c:showBubbleSize val="0"/>
        </c:dLbls>
        <c:gapWidth val="50"/>
        <c:overlap val="100"/>
        <c:axId val="336651776"/>
        <c:axId val="336653312"/>
      </c:barChart>
      <c:catAx>
        <c:axId val="336651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53312"/>
        <c:crosses val="autoZero"/>
        <c:auto val="1"/>
        <c:lblAlgn val="ctr"/>
        <c:lblOffset val="100"/>
        <c:tickLblSkip val="1"/>
        <c:tickMarkSkip val="1"/>
        <c:noMultiLvlLbl val="0"/>
      </c:catAx>
      <c:valAx>
        <c:axId val="336653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517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MICS10!$R$121:$AB$121</c:f>
              <c:strCache>
                <c:ptCount val="11"/>
                <c:pt idx="0">
                  <c:v>Bandundu</c:v>
                </c:pt>
                <c:pt idx="1">
                  <c:v>Bas congo</c:v>
                </c:pt>
                <c:pt idx="2">
                  <c:v>Equateur</c:v>
                </c:pt>
                <c:pt idx="3">
                  <c:v>Kasai Occidental</c:v>
                </c:pt>
                <c:pt idx="4">
                  <c:v>Kasai Oriental</c:v>
                </c:pt>
                <c:pt idx="5">
                  <c:v>Katanga</c:v>
                </c:pt>
                <c:pt idx="6">
                  <c:v>Kinshasa</c:v>
                </c:pt>
                <c:pt idx="7">
                  <c:v>Maniema</c:v>
                </c:pt>
                <c:pt idx="8">
                  <c:v>Nord Kivu</c:v>
                </c:pt>
                <c:pt idx="9">
                  <c:v>Province Orientale</c:v>
                </c:pt>
                <c:pt idx="10">
                  <c:v>Sud Kivu</c:v>
                </c:pt>
              </c:strCache>
            </c:strRef>
          </c:cat>
          <c:val>
            <c:numRef>
              <c:f>MICS10!$R$124:$AB$124</c:f>
              <c:numCache>
                <c:formatCode>###0.0</c:formatCode>
                <c:ptCount val="11"/>
                <c:pt idx="0">
                  <c:v>32.819767757597631</c:v>
                </c:pt>
                <c:pt idx="1">
                  <c:v>15.652038746836608</c:v>
                </c:pt>
                <c:pt idx="2">
                  <c:v>15.712485050155871</c:v>
                </c:pt>
                <c:pt idx="3">
                  <c:v>10.345051933421137</c:v>
                </c:pt>
                <c:pt idx="4">
                  <c:v>17.235159929790907</c:v>
                </c:pt>
                <c:pt idx="5">
                  <c:v>14.191027416742447</c:v>
                </c:pt>
                <c:pt idx="6">
                  <c:v>17.561043636815132</c:v>
                </c:pt>
                <c:pt idx="7">
                  <c:v>45.561459117229923</c:v>
                </c:pt>
                <c:pt idx="8">
                  <c:v>34.362602119473607</c:v>
                </c:pt>
                <c:pt idx="9">
                  <c:v>59.922991676652899</c:v>
                </c:pt>
                <c:pt idx="10">
                  <c:v>12.439133794532916</c:v>
                </c:pt>
              </c:numCache>
            </c:numRef>
          </c:val>
          <c:extLst>
            <c:ext xmlns:c16="http://schemas.microsoft.com/office/drawing/2014/chart" uri="{C3380CC4-5D6E-409C-BE32-E72D297353CC}">
              <c16:uniqueId val="{00000000-AB84-445C-915C-B3F21E235B55}"/>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MICS10!$R$121:$AB$121</c:f>
              <c:strCache>
                <c:ptCount val="11"/>
                <c:pt idx="0">
                  <c:v>Bandundu</c:v>
                </c:pt>
                <c:pt idx="1">
                  <c:v>Bas congo</c:v>
                </c:pt>
                <c:pt idx="2">
                  <c:v>Equateur</c:v>
                </c:pt>
                <c:pt idx="3">
                  <c:v>Kasai Occidental</c:v>
                </c:pt>
                <c:pt idx="4">
                  <c:v>Kasai Oriental</c:v>
                </c:pt>
                <c:pt idx="5">
                  <c:v>Katanga</c:v>
                </c:pt>
                <c:pt idx="6">
                  <c:v>Kinshasa</c:v>
                </c:pt>
                <c:pt idx="7">
                  <c:v>Maniema</c:v>
                </c:pt>
                <c:pt idx="8">
                  <c:v>Nord Kivu</c:v>
                </c:pt>
                <c:pt idx="9">
                  <c:v>Province Orientale</c:v>
                </c:pt>
                <c:pt idx="10">
                  <c:v>Sud Kivu</c:v>
                </c:pt>
              </c:strCache>
            </c:strRef>
          </c:cat>
          <c:val>
            <c:numRef>
              <c:f>MICS10!$R$125:$AB$125</c:f>
              <c:numCache>
                <c:formatCode>###0.0</c:formatCode>
                <c:ptCount val="11"/>
                <c:pt idx="0">
                  <c:v>8.06390651363232</c:v>
                </c:pt>
                <c:pt idx="1">
                  <c:v>8.2422872154597631</c:v>
                </c:pt>
                <c:pt idx="2">
                  <c:v>10.183108102305042</c:v>
                </c:pt>
                <c:pt idx="3">
                  <c:v>11.353729480123945</c:v>
                </c:pt>
                <c:pt idx="4">
                  <c:v>24.340396309225074</c:v>
                </c:pt>
                <c:pt idx="5">
                  <c:v>19.802110791113456</c:v>
                </c:pt>
                <c:pt idx="6">
                  <c:v>36.948861405615609</c:v>
                </c:pt>
                <c:pt idx="7">
                  <c:v>29.299245976947745</c:v>
                </c:pt>
                <c:pt idx="8">
                  <c:v>15.734115152965092</c:v>
                </c:pt>
                <c:pt idx="9">
                  <c:v>10.084837350905751</c:v>
                </c:pt>
                <c:pt idx="10">
                  <c:v>6.6480929092188443</c:v>
                </c:pt>
              </c:numCache>
            </c:numRef>
          </c:val>
          <c:extLst>
            <c:ext xmlns:c16="http://schemas.microsoft.com/office/drawing/2014/chart" uri="{C3380CC4-5D6E-409C-BE32-E72D297353CC}">
              <c16:uniqueId val="{00000001-AB84-445C-915C-B3F21E235B55}"/>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MICS10!$R$121:$AB$121</c:f>
              <c:strCache>
                <c:ptCount val="11"/>
                <c:pt idx="0">
                  <c:v>Bandundu</c:v>
                </c:pt>
                <c:pt idx="1">
                  <c:v>Bas congo</c:v>
                </c:pt>
                <c:pt idx="2">
                  <c:v>Equateur</c:v>
                </c:pt>
                <c:pt idx="3">
                  <c:v>Kasai Occidental</c:v>
                </c:pt>
                <c:pt idx="4">
                  <c:v>Kasai Oriental</c:v>
                </c:pt>
                <c:pt idx="5">
                  <c:v>Katanga</c:v>
                </c:pt>
                <c:pt idx="6">
                  <c:v>Kinshasa</c:v>
                </c:pt>
                <c:pt idx="7">
                  <c:v>Maniema</c:v>
                </c:pt>
                <c:pt idx="8">
                  <c:v>Nord Kivu</c:v>
                </c:pt>
                <c:pt idx="9">
                  <c:v>Province Orientale</c:v>
                </c:pt>
                <c:pt idx="10">
                  <c:v>Sud Kivu</c:v>
                </c:pt>
              </c:strCache>
            </c:strRef>
          </c:cat>
          <c:val>
            <c:numRef>
              <c:f>MICS10!$R$126:$AB$126</c:f>
              <c:numCache>
                <c:formatCode>###0.0</c:formatCode>
                <c:ptCount val="11"/>
                <c:pt idx="0">
                  <c:v>43.446446322182226</c:v>
                </c:pt>
                <c:pt idx="1">
                  <c:v>51.383845161046281</c:v>
                </c:pt>
                <c:pt idx="2">
                  <c:v>57.808400217795494</c:v>
                </c:pt>
                <c:pt idx="3">
                  <c:v>37.275959676186311</c:v>
                </c:pt>
                <c:pt idx="4">
                  <c:v>40.589878298855787</c:v>
                </c:pt>
                <c:pt idx="5">
                  <c:v>48.214879590974959</c:v>
                </c:pt>
                <c:pt idx="6">
                  <c:v>44.198250257948658</c:v>
                </c:pt>
                <c:pt idx="7">
                  <c:v>12.423730451460077</c:v>
                </c:pt>
                <c:pt idx="8">
                  <c:v>42.995217175420294</c:v>
                </c:pt>
                <c:pt idx="9">
                  <c:v>24.88334950516122</c:v>
                </c:pt>
                <c:pt idx="10">
                  <c:v>67.832633684118406</c:v>
                </c:pt>
              </c:numCache>
            </c:numRef>
          </c:val>
          <c:extLst>
            <c:ext xmlns:c16="http://schemas.microsoft.com/office/drawing/2014/chart" uri="{C3380CC4-5D6E-409C-BE32-E72D297353CC}">
              <c16:uniqueId val="{00000002-AB84-445C-915C-B3F21E235B55}"/>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MICS10!$R$121:$AB$121</c:f>
              <c:strCache>
                <c:ptCount val="11"/>
                <c:pt idx="0">
                  <c:v>Bandundu</c:v>
                </c:pt>
                <c:pt idx="1">
                  <c:v>Bas congo</c:v>
                </c:pt>
                <c:pt idx="2">
                  <c:v>Equateur</c:v>
                </c:pt>
                <c:pt idx="3">
                  <c:v>Kasai Occidental</c:v>
                </c:pt>
                <c:pt idx="4">
                  <c:v>Kasai Oriental</c:v>
                </c:pt>
                <c:pt idx="5">
                  <c:v>Katanga</c:v>
                </c:pt>
                <c:pt idx="6">
                  <c:v>Kinshasa</c:v>
                </c:pt>
                <c:pt idx="7">
                  <c:v>Maniema</c:v>
                </c:pt>
                <c:pt idx="8">
                  <c:v>Nord Kivu</c:v>
                </c:pt>
                <c:pt idx="9">
                  <c:v>Province Orientale</c:v>
                </c:pt>
                <c:pt idx="10">
                  <c:v>Sud Kivu</c:v>
                </c:pt>
              </c:strCache>
            </c:strRef>
          </c:cat>
          <c:val>
            <c:numRef>
              <c:f>MICS10!$R$127:$AB$127</c:f>
              <c:numCache>
                <c:formatCode>###0.0</c:formatCode>
                <c:ptCount val="11"/>
                <c:pt idx="0">
                  <c:v>15.669879406587823</c:v>
                </c:pt>
                <c:pt idx="1">
                  <c:v>24.721828876657341</c:v>
                </c:pt>
                <c:pt idx="2">
                  <c:v>16.296006629743587</c:v>
                </c:pt>
                <c:pt idx="3">
                  <c:v>41.025258910268612</c:v>
                </c:pt>
                <c:pt idx="4">
                  <c:v>17.834565462128232</c:v>
                </c:pt>
                <c:pt idx="5">
                  <c:v>17.791982201169137</c:v>
                </c:pt>
                <c:pt idx="6">
                  <c:v>1.2918446996206048</c:v>
                </c:pt>
                <c:pt idx="7">
                  <c:v>12.715564454362255</c:v>
                </c:pt>
                <c:pt idx="8">
                  <c:v>6.908065552141009</c:v>
                </c:pt>
                <c:pt idx="9">
                  <c:v>5.10882146728013</c:v>
                </c:pt>
                <c:pt idx="10">
                  <c:v>13.080139612129821</c:v>
                </c:pt>
              </c:numCache>
            </c:numRef>
          </c:val>
          <c:extLst>
            <c:ext xmlns:c16="http://schemas.microsoft.com/office/drawing/2014/chart" uri="{C3380CC4-5D6E-409C-BE32-E72D297353CC}">
              <c16:uniqueId val="{00000003-AB84-445C-915C-B3F21E235B55}"/>
            </c:ext>
          </c:extLst>
        </c:ser>
        <c:dLbls>
          <c:showLegendKey val="0"/>
          <c:showVal val="0"/>
          <c:showCatName val="0"/>
          <c:showSerName val="0"/>
          <c:showPercent val="0"/>
          <c:showBubbleSize val="0"/>
        </c:dLbls>
        <c:gapWidth val="50"/>
        <c:overlap val="100"/>
        <c:axId val="337003264"/>
        <c:axId val="337004800"/>
      </c:barChart>
      <c:catAx>
        <c:axId val="337003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04800"/>
        <c:crosses val="autoZero"/>
        <c:auto val="1"/>
        <c:lblAlgn val="ctr"/>
        <c:lblOffset val="100"/>
        <c:tickLblSkip val="1"/>
        <c:tickMarkSkip val="1"/>
        <c:noMultiLvlLbl val="0"/>
      </c:catAx>
      <c:valAx>
        <c:axId val="337004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03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MICS10!$M$222:$Q$222</c:f>
              <c:numCache>
                <c:formatCode>###0.0</c:formatCode>
                <c:ptCount val="5"/>
                <c:pt idx="0">
                  <c:v>0.20519060383402582</c:v>
                </c:pt>
                <c:pt idx="1">
                  <c:v>1.2511595542983871</c:v>
                </c:pt>
                <c:pt idx="2">
                  <c:v>2.0837474173442181</c:v>
                </c:pt>
                <c:pt idx="3">
                  <c:v>3.4080299868298471</c:v>
                </c:pt>
                <c:pt idx="4">
                  <c:v>8.9477644347963121</c:v>
                </c:pt>
              </c:numCache>
            </c:numRef>
          </c:val>
          <c:extLst>
            <c:ext xmlns:c16="http://schemas.microsoft.com/office/drawing/2014/chart" uri="{C3380CC4-5D6E-409C-BE32-E72D297353CC}">
              <c16:uniqueId val="{00000000-42E9-4959-AB2D-0CE6C4FB161E}"/>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MICS10!$M$223:$Q$223</c:f>
              <c:numCache>
                <c:formatCode>###0.0</c:formatCode>
                <c:ptCount val="5"/>
                <c:pt idx="0">
                  <c:v>5.071633703088227</c:v>
                </c:pt>
                <c:pt idx="1">
                  <c:v>9.1525057544288391</c:v>
                </c:pt>
                <c:pt idx="2">
                  <c:v>8.8822850823172281</c:v>
                </c:pt>
                <c:pt idx="3">
                  <c:v>13.337423176497646</c:v>
                </c:pt>
                <c:pt idx="4">
                  <c:v>22.231318858916126</c:v>
                </c:pt>
              </c:numCache>
            </c:numRef>
          </c:val>
          <c:extLst>
            <c:ext xmlns:c16="http://schemas.microsoft.com/office/drawing/2014/chart" uri="{C3380CC4-5D6E-409C-BE32-E72D297353CC}">
              <c16:uniqueId val="{00000001-42E9-4959-AB2D-0CE6C4FB161E}"/>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MICS10!$M$224:$Q$224</c:f>
              <c:numCache>
                <c:formatCode>###0.0</c:formatCode>
                <c:ptCount val="5"/>
                <c:pt idx="0">
                  <c:v>94.723175693077764</c:v>
                </c:pt>
                <c:pt idx="1">
                  <c:v>89.596334691272801</c:v>
                </c:pt>
                <c:pt idx="2">
                  <c:v>89.033967500338605</c:v>
                </c:pt>
                <c:pt idx="3">
                  <c:v>83.254546836672517</c:v>
                </c:pt>
                <c:pt idx="4">
                  <c:v>68.820916706287363</c:v>
                </c:pt>
              </c:numCache>
            </c:numRef>
          </c:val>
          <c:extLst>
            <c:ext xmlns:c16="http://schemas.microsoft.com/office/drawing/2014/chart" uri="{C3380CC4-5D6E-409C-BE32-E72D297353CC}">
              <c16:uniqueId val="{00000002-42E9-4959-AB2D-0CE6C4FB161E}"/>
            </c:ext>
          </c:extLst>
        </c:ser>
        <c:dLbls>
          <c:showLegendKey val="0"/>
          <c:showVal val="0"/>
          <c:showCatName val="0"/>
          <c:showSerName val="0"/>
          <c:showPercent val="0"/>
          <c:showBubbleSize val="0"/>
        </c:dLbls>
        <c:gapWidth val="50"/>
        <c:overlap val="100"/>
        <c:axId val="337107584"/>
        <c:axId val="337142144"/>
      </c:barChart>
      <c:catAx>
        <c:axId val="337107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42144"/>
        <c:crosses val="autoZero"/>
        <c:auto val="1"/>
        <c:lblAlgn val="ctr"/>
        <c:lblOffset val="100"/>
        <c:tickLblSkip val="1"/>
        <c:tickMarkSkip val="1"/>
        <c:noMultiLvlLbl val="0"/>
      </c:catAx>
      <c:valAx>
        <c:axId val="337142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07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MICS10!$R$221:$AB$221</c:f>
              <c:strCache>
                <c:ptCount val="11"/>
                <c:pt idx="0">
                  <c:v>Bandundu</c:v>
                </c:pt>
                <c:pt idx="1">
                  <c:v>Bas congo</c:v>
                </c:pt>
                <c:pt idx="2">
                  <c:v>Equateur</c:v>
                </c:pt>
                <c:pt idx="3">
                  <c:v>Kasai Occidental</c:v>
                </c:pt>
                <c:pt idx="4">
                  <c:v>Kasai Oriental</c:v>
                </c:pt>
                <c:pt idx="5">
                  <c:v>Katanga</c:v>
                </c:pt>
                <c:pt idx="6">
                  <c:v>Kinshasa</c:v>
                </c:pt>
                <c:pt idx="7">
                  <c:v>Maniema</c:v>
                </c:pt>
                <c:pt idx="8">
                  <c:v>Nord Kivu</c:v>
                </c:pt>
                <c:pt idx="9">
                  <c:v>Province Orientale</c:v>
                </c:pt>
                <c:pt idx="10">
                  <c:v>Sud Kivu</c:v>
                </c:pt>
              </c:strCache>
            </c:strRef>
          </c:cat>
          <c:val>
            <c:numRef>
              <c:f>MICS10!$R$222:$AB$222</c:f>
              <c:numCache>
                <c:formatCode>###0.0</c:formatCode>
                <c:ptCount val="11"/>
                <c:pt idx="0">
                  <c:v>1.1358670587084534</c:v>
                </c:pt>
                <c:pt idx="1">
                  <c:v>15.681358026887823</c:v>
                </c:pt>
                <c:pt idx="2">
                  <c:v>0.94233055220657258</c:v>
                </c:pt>
                <c:pt idx="3">
                  <c:v>0.38653429814749757</c:v>
                </c:pt>
                <c:pt idx="4">
                  <c:v>1.7327595217238989</c:v>
                </c:pt>
                <c:pt idx="5">
                  <c:v>5.1137669309768814</c:v>
                </c:pt>
                <c:pt idx="6">
                  <c:v>2.9556230650119439</c:v>
                </c:pt>
                <c:pt idx="7">
                  <c:v>1.5218663209012395</c:v>
                </c:pt>
                <c:pt idx="8">
                  <c:v>6.1206346095316055</c:v>
                </c:pt>
                <c:pt idx="9">
                  <c:v>5.9586534289259578</c:v>
                </c:pt>
                <c:pt idx="10">
                  <c:v>4.5182709046868634</c:v>
                </c:pt>
              </c:numCache>
            </c:numRef>
          </c:val>
          <c:extLst>
            <c:ext xmlns:c16="http://schemas.microsoft.com/office/drawing/2014/chart" uri="{C3380CC4-5D6E-409C-BE32-E72D297353CC}">
              <c16:uniqueId val="{00000000-2AFF-48EB-8521-39C8EE66F833}"/>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MICS10!$R$221:$AB$221</c:f>
              <c:strCache>
                <c:ptCount val="11"/>
                <c:pt idx="0">
                  <c:v>Bandundu</c:v>
                </c:pt>
                <c:pt idx="1">
                  <c:v>Bas congo</c:v>
                </c:pt>
                <c:pt idx="2">
                  <c:v>Equateur</c:v>
                </c:pt>
                <c:pt idx="3">
                  <c:v>Kasai Occidental</c:v>
                </c:pt>
                <c:pt idx="4">
                  <c:v>Kasai Oriental</c:v>
                </c:pt>
                <c:pt idx="5">
                  <c:v>Katanga</c:v>
                </c:pt>
                <c:pt idx="6">
                  <c:v>Kinshasa</c:v>
                </c:pt>
                <c:pt idx="7">
                  <c:v>Maniema</c:v>
                </c:pt>
                <c:pt idx="8">
                  <c:v>Nord Kivu</c:v>
                </c:pt>
                <c:pt idx="9">
                  <c:v>Province Orientale</c:v>
                </c:pt>
                <c:pt idx="10">
                  <c:v>Sud Kivu</c:v>
                </c:pt>
              </c:strCache>
            </c:strRef>
          </c:cat>
          <c:val>
            <c:numRef>
              <c:f>MICS10!$R$223:$AB$223</c:f>
              <c:numCache>
                <c:formatCode>###0.0</c:formatCode>
                <c:ptCount val="11"/>
                <c:pt idx="0">
                  <c:v>9.9277331323555877</c:v>
                </c:pt>
                <c:pt idx="1">
                  <c:v>36.640446311648041</c:v>
                </c:pt>
                <c:pt idx="2">
                  <c:v>4.5793580221724017</c:v>
                </c:pt>
                <c:pt idx="3">
                  <c:v>0.52113327671746124</c:v>
                </c:pt>
                <c:pt idx="4">
                  <c:v>6.33121532989664</c:v>
                </c:pt>
                <c:pt idx="5">
                  <c:v>12.646711192857172</c:v>
                </c:pt>
                <c:pt idx="6">
                  <c:v>5.2395226399153545</c:v>
                </c:pt>
                <c:pt idx="7">
                  <c:v>4.1351727374091025</c:v>
                </c:pt>
                <c:pt idx="8">
                  <c:v>4.7161317730780183</c:v>
                </c:pt>
                <c:pt idx="9">
                  <c:v>27.533538808114105</c:v>
                </c:pt>
                <c:pt idx="10">
                  <c:v>6.9025183103662719</c:v>
                </c:pt>
              </c:numCache>
            </c:numRef>
          </c:val>
          <c:extLst>
            <c:ext xmlns:c16="http://schemas.microsoft.com/office/drawing/2014/chart" uri="{C3380CC4-5D6E-409C-BE32-E72D297353CC}">
              <c16:uniqueId val="{00000001-2AFF-48EB-8521-39C8EE66F833}"/>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MICS10!$R$221:$AB$221</c:f>
              <c:strCache>
                <c:ptCount val="11"/>
                <c:pt idx="0">
                  <c:v>Bandundu</c:v>
                </c:pt>
                <c:pt idx="1">
                  <c:v>Bas congo</c:v>
                </c:pt>
                <c:pt idx="2">
                  <c:v>Equateur</c:v>
                </c:pt>
                <c:pt idx="3">
                  <c:v>Kasai Occidental</c:v>
                </c:pt>
                <c:pt idx="4">
                  <c:v>Kasai Oriental</c:v>
                </c:pt>
                <c:pt idx="5">
                  <c:v>Katanga</c:v>
                </c:pt>
                <c:pt idx="6">
                  <c:v>Kinshasa</c:v>
                </c:pt>
                <c:pt idx="7">
                  <c:v>Maniema</c:v>
                </c:pt>
                <c:pt idx="8">
                  <c:v>Nord Kivu</c:v>
                </c:pt>
                <c:pt idx="9">
                  <c:v>Province Orientale</c:v>
                </c:pt>
                <c:pt idx="10">
                  <c:v>Sud Kivu</c:v>
                </c:pt>
              </c:strCache>
            </c:strRef>
          </c:cat>
          <c:val>
            <c:numRef>
              <c:f>MICS10!$R$224:$AB$224</c:f>
              <c:numCache>
                <c:formatCode>###0.0</c:formatCode>
                <c:ptCount val="11"/>
                <c:pt idx="0">
                  <c:v>88.936399808935874</c:v>
                </c:pt>
                <c:pt idx="1">
                  <c:v>47.678195661464024</c:v>
                </c:pt>
                <c:pt idx="2">
                  <c:v>94.478311425620987</c:v>
                </c:pt>
                <c:pt idx="3">
                  <c:v>99.092332425135027</c:v>
                </c:pt>
                <c:pt idx="4">
                  <c:v>91.936025148379855</c:v>
                </c:pt>
                <c:pt idx="5">
                  <c:v>82.239521876165639</c:v>
                </c:pt>
                <c:pt idx="6">
                  <c:v>91.80485429507273</c:v>
                </c:pt>
                <c:pt idx="7">
                  <c:v>94.34296094168964</c:v>
                </c:pt>
                <c:pt idx="8">
                  <c:v>89.163233617390375</c:v>
                </c:pt>
                <c:pt idx="9">
                  <c:v>66.507807762959985</c:v>
                </c:pt>
                <c:pt idx="10">
                  <c:v>88.579210784946881</c:v>
                </c:pt>
              </c:numCache>
            </c:numRef>
          </c:val>
          <c:extLst>
            <c:ext xmlns:c16="http://schemas.microsoft.com/office/drawing/2014/chart" uri="{C3380CC4-5D6E-409C-BE32-E72D297353CC}">
              <c16:uniqueId val="{00000002-2AFF-48EB-8521-39C8EE66F833}"/>
            </c:ext>
          </c:extLst>
        </c:ser>
        <c:dLbls>
          <c:showLegendKey val="0"/>
          <c:showVal val="0"/>
          <c:showCatName val="0"/>
          <c:showSerName val="0"/>
          <c:showPercent val="0"/>
          <c:showBubbleSize val="0"/>
        </c:dLbls>
        <c:gapWidth val="50"/>
        <c:overlap val="100"/>
        <c:axId val="337165312"/>
        <c:axId val="337175296"/>
      </c:barChart>
      <c:catAx>
        <c:axId val="337165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75296"/>
        <c:crosses val="autoZero"/>
        <c:auto val="1"/>
        <c:lblAlgn val="ctr"/>
        <c:lblOffset val="100"/>
        <c:tickLblSkip val="1"/>
        <c:tickMarkSkip val="1"/>
        <c:noMultiLvlLbl val="0"/>
      </c:catAx>
      <c:valAx>
        <c:axId val="337175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65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MICS10!$C$222:$G$222</c:f>
              <c:numCache>
                <c:formatCode>###0.0</c:formatCode>
                <c:ptCount val="5"/>
                <c:pt idx="0">
                  <c:v>0.25404146781600379</c:v>
                </c:pt>
                <c:pt idx="1">
                  <c:v>2.0410784204131316</c:v>
                </c:pt>
                <c:pt idx="2">
                  <c:v>2.8534920681361835</c:v>
                </c:pt>
                <c:pt idx="3">
                  <c:v>5.5349265364836633</c:v>
                </c:pt>
                <c:pt idx="4">
                  <c:v>9.9920158145349713</c:v>
                </c:pt>
              </c:numCache>
            </c:numRef>
          </c:val>
          <c:extLst>
            <c:ext xmlns:c16="http://schemas.microsoft.com/office/drawing/2014/chart" uri="{C3380CC4-5D6E-409C-BE32-E72D297353CC}">
              <c16:uniqueId val="{00000000-1583-4E7C-8250-BE76BB23C112}"/>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MICS10!$C$223:$G$223</c:f>
              <c:numCache>
                <c:formatCode>###0.0</c:formatCode>
                <c:ptCount val="5"/>
                <c:pt idx="0">
                  <c:v>5.8972617970734573</c:v>
                </c:pt>
                <c:pt idx="1">
                  <c:v>10.305175050266563</c:v>
                </c:pt>
                <c:pt idx="2">
                  <c:v>11.806940559120623</c:v>
                </c:pt>
                <c:pt idx="3">
                  <c:v>17.7879920015057</c:v>
                </c:pt>
                <c:pt idx="4">
                  <c:v>10.115496087362169</c:v>
                </c:pt>
              </c:numCache>
            </c:numRef>
          </c:val>
          <c:extLst>
            <c:ext xmlns:c16="http://schemas.microsoft.com/office/drawing/2014/chart" uri="{C3380CC4-5D6E-409C-BE32-E72D297353CC}">
              <c16:uniqueId val="{00000001-1583-4E7C-8250-BE76BB23C112}"/>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MICS10!$C$224:$G$224</c:f>
              <c:numCache>
                <c:formatCode>###0.0</c:formatCode>
                <c:ptCount val="5"/>
                <c:pt idx="0">
                  <c:v>93.848696735110479</c:v>
                </c:pt>
                <c:pt idx="1">
                  <c:v>87.653746529320259</c:v>
                </c:pt>
                <c:pt idx="2">
                  <c:v>85.339567372743289</c:v>
                </c:pt>
                <c:pt idx="3">
                  <c:v>76.677081462010605</c:v>
                </c:pt>
                <c:pt idx="4">
                  <c:v>79.892488098102959</c:v>
                </c:pt>
              </c:numCache>
            </c:numRef>
          </c:val>
          <c:extLst>
            <c:ext xmlns:c16="http://schemas.microsoft.com/office/drawing/2014/chart" uri="{C3380CC4-5D6E-409C-BE32-E72D297353CC}">
              <c16:uniqueId val="{00000002-1583-4E7C-8250-BE76BB23C112}"/>
            </c:ext>
          </c:extLst>
        </c:ser>
        <c:dLbls>
          <c:showLegendKey val="0"/>
          <c:showVal val="0"/>
          <c:showCatName val="0"/>
          <c:showSerName val="0"/>
          <c:showPercent val="0"/>
          <c:showBubbleSize val="0"/>
        </c:dLbls>
        <c:gapWidth val="50"/>
        <c:overlap val="100"/>
        <c:axId val="337251712"/>
        <c:axId val="337298560"/>
      </c:barChart>
      <c:catAx>
        <c:axId val="337251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298560"/>
        <c:crosses val="autoZero"/>
        <c:auto val="1"/>
        <c:lblAlgn val="ctr"/>
        <c:lblOffset val="100"/>
        <c:tickLblSkip val="1"/>
        <c:tickMarkSkip val="1"/>
        <c:noMultiLvlLbl val="0"/>
      </c:catAx>
      <c:valAx>
        <c:axId val="337298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251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MICS10!$H$18:$L$18</c:f>
              <c:numCache>
                <c:formatCode>###0.0</c:formatCode>
                <c:ptCount val="5"/>
                <c:pt idx="0">
                  <c:v>36.700000000000003</c:v>
                </c:pt>
                <c:pt idx="1">
                  <c:v>50.2</c:v>
                </c:pt>
                <c:pt idx="2">
                  <c:v>60</c:v>
                </c:pt>
                <c:pt idx="3">
                  <c:v>84.4</c:v>
                </c:pt>
                <c:pt idx="4">
                  <c:v>96.2</c:v>
                </c:pt>
              </c:numCache>
            </c:numRef>
          </c:val>
          <c:extLst>
            <c:ext xmlns:c16="http://schemas.microsoft.com/office/drawing/2014/chart" uri="{C3380CC4-5D6E-409C-BE32-E72D297353CC}">
              <c16:uniqueId val="{00000000-CBDD-4377-9DD9-F6963A609F11}"/>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MICS10!$H$19:$L$19</c:f>
              <c:numCache>
                <c:formatCode>###0.0</c:formatCode>
                <c:ptCount val="5"/>
                <c:pt idx="0">
                  <c:v>21.3</c:v>
                </c:pt>
                <c:pt idx="1">
                  <c:v>20.3</c:v>
                </c:pt>
                <c:pt idx="2">
                  <c:v>14.6</c:v>
                </c:pt>
                <c:pt idx="3">
                  <c:v>6.7</c:v>
                </c:pt>
                <c:pt idx="4">
                  <c:v>1.8</c:v>
                </c:pt>
              </c:numCache>
            </c:numRef>
          </c:val>
          <c:extLst>
            <c:ext xmlns:c16="http://schemas.microsoft.com/office/drawing/2014/chart" uri="{C3380CC4-5D6E-409C-BE32-E72D297353CC}">
              <c16:uniqueId val="{00000001-CBDD-4377-9DD9-F6963A609F11}"/>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MICS10!$H$20:$L$20</c:f>
              <c:numCache>
                <c:formatCode>###0.0</c:formatCode>
                <c:ptCount val="5"/>
                <c:pt idx="0">
                  <c:v>38.5</c:v>
                </c:pt>
                <c:pt idx="1">
                  <c:v>28.7</c:v>
                </c:pt>
                <c:pt idx="2">
                  <c:v>25.3</c:v>
                </c:pt>
                <c:pt idx="3">
                  <c:v>8.9</c:v>
                </c:pt>
                <c:pt idx="4">
                  <c:v>2</c:v>
                </c:pt>
              </c:numCache>
            </c:numRef>
          </c:val>
          <c:extLst>
            <c:ext xmlns:c16="http://schemas.microsoft.com/office/drawing/2014/chart" uri="{C3380CC4-5D6E-409C-BE32-E72D297353CC}">
              <c16:uniqueId val="{00000002-CBDD-4377-9DD9-F6963A609F11}"/>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MICS10!$H$21:$L$21</c:f>
              <c:numCache>
                <c:formatCode>###0.0</c:formatCode>
                <c:ptCount val="5"/>
                <c:pt idx="0">
                  <c:v>3.5</c:v>
                </c:pt>
                <c:pt idx="1">
                  <c:v>0.7</c:v>
                </c:pt>
                <c:pt idx="2">
                  <c:v>0</c:v>
                </c:pt>
                <c:pt idx="3">
                  <c:v>0</c:v>
                </c:pt>
                <c:pt idx="4">
                  <c:v>0</c:v>
                </c:pt>
              </c:numCache>
            </c:numRef>
          </c:val>
          <c:extLst>
            <c:ext xmlns:c16="http://schemas.microsoft.com/office/drawing/2014/chart" uri="{C3380CC4-5D6E-409C-BE32-E72D297353CC}">
              <c16:uniqueId val="{00000003-CBDD-4377-9DD9-F6963A609F11}"/>
            </c:ext>
          </c:extLst>
        </c:ser>
        <c:dLbls>
          <c:showLegendKey val="0"/>
          <c:showVal val="0"/>
          <c:showCatName val="0"/>
          <c:showSerName val="0"/>
          <c:showPercent val="0"/>
          <c:showBubbleSize val="0"/>
        </c:dLbls>
        <c:gapWidth val="50"/>
        <c:overlap val="100"/>
        <c:axId val="337364096"/>
        <c:axId val="337365632"/>
      </c:barChart>
      <c:catAx>
        <c:axId val="33736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65632"/>
        <c:crosses val="autoZero"/>
        <c:auto val="1"/>
        <c:lblAlgn val="ctr"/>
        <c:lblOffset val="100"/>
        <c:tickLblSkip val="1"/>
        <c:tickMarkSkip val="1"/>
        <c:noMultiLvlLbl val="0"/>
      </c:catAx>
      <c:valAx>
        <c:axId val="337365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6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MICS10!$H$124:$L$124</c:f>
              <c:numCache>
                <c:formatCode>###0.0</c:formatCode>
                <c:ptCount val="5"/>
                <c:pt idx="0">
                  <c:v>22.290806319296113</c:v>
                </c:pt>
                <c:pt idx="1">
                  <c:v>8.3121233920678392</c:v>
                </c:pt>
                <c:pt idx="2">
                  <c:v>21.911863944565599</c:v>
                </c:pt>
                <c:pt idx="3">
                  <c:v>23.134529208093273</c:v>
                </c:pt>
                <c:pt idx="4">
                  <c:v>31.163304111497073</c:v>
                </c:pt>
              </c:numCache>
            </c:numRef>
          </c:val>
          <c:extLst>
            <c:ext xmlns:c16="http://schemas.microsoft.com/office/drawing/2014/chart" uri="{C3380CC4-5D6E-409C-BE32-E72D297353CC}">
              <c16:uniqueId val="{00000000-FD2F-41A5-9412-C84229388B1B}"/>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MICS10!$H$125:$L$125</c:f>
              <c:numCache>
                <c:formatCode>###0.0</c:formatCode>
                <c:ptCount val="5"/>
                <c:pt idx="0">
                  <c:v>18.997830012484044</c:v>
                </c:pt>
                <c:pt idx="1">
                  <c:v>37.299615295089723</c:v>
                </c:pt>
                <c:pt idx="2">
                  <c:v>34.132535226642958</c:v>
                </c:pt>
                <c:pt idx="3">
                  <c:v>36.040257195773663</c:v>
                </c:pt>
                <c:pt idx="4">
                  <c:v>46.870979922464834</c:v>
                </c:pt>
              </c:numCache>
            </c:numRef>
          </c:val>
          <c:extLst>
            <c:ext xmlns:c16="http://schemas.microsoft.com/office/drawing/2014/chart" uri="{C3380CC4-5D6E-409C-BE32-E72D297353CC}">
              <c16:uniqueId val="{00000001-FD2F-41A5-9412-C84229388B1B}"/>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MICS10!$H$126:$L$126</c:f>
              <c:numCache>
                <c:formatCode>###0.0</c:formatCode>
                <c:ptCount val="5"/>
                <c:pt idx="0">
                  <c:v>52.358261198391091</c:v>
                </c:pt>
                <c:pt idx="1">
                  <c:v>50.55062494943266</c:v>
                </c:pt>
                <c:pt idx="2">
                  <c:v>41.569393396218935</c:v>
                </c:pt>
                <c:pt idx="3">
                  <c:v>38.942897224728426</c:v>
                </c:pt>
                <c:pt idx="4">
                  <c:v>20.948588171959745</c:v>
                </c:pt>
              </c:numCache>
            </c:numRef>
          </c:val>
          <c:extLst>
            <c:ext xmlns:c16="http://schemas.microsoft.com/office/drawing/2014/chart" uri="{C3380CC4-5D6E-409C-BE32-E72D297353CC}">
              <c16:uniqueId val="{00000002-FD2F-41A5-9412-C84229388B1B}"/>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MICS10!$H$127:$L$127</c:f>
              <c:numCache>
                <c:formatCode>###0.0</c:formatCode>
                <c:ptCount val="5"/>
                <c:pt idx="0">
                  <c:v>6.3531024698287517</c:v>
                </c:pt>
                <c:pt idx="1">
                  <c:v>3.8376363634097874</c:v>
                </c:pt>
                <c:pt idx="2">
                  <c:v>2.3862074325725091</c:v>
                </c:pt>
                <c:pt idx="3">
                  <c:v>1.8823163714046427</c:v>
                </c:pt>
                <c:pt idx="4">
                  <c:v>1.0171277940783521</c:v>
                </c:pt>
              </c:numCache>
            </c:numRef>
          </c:val>
          <c:extLst>
            <c:ext xmlns:c16="http://schemas.microsoft.com/office/drawing/2014/chart" uri="{C3380CC4-5D6E-409C-BE32-E72D297353CC}">
              <c16:uniqueId val="{00000003-FD2F-41A5-9412-C84229388B1B}"/>
            </c:ext>
          </c:extLst>
        </c:ser>
        <c:dLbls>
          <c:showLegendKey val="0"/>
          <c:showVal val="0"/>
          <c:showCatName val="0"/>
          <c:showSerName val="0"/>
          <c:showPercent val="0"/>
          <c:showBubbleSize val="0"/>
        </c:dLbls>
        <c:gapWidth val="50"/>
        <c:overlap val="100"/>
        <c:axId val="337427072"/>
        <c:axId val="337641856"/>
      </c:barChart>
      <c:catAx>
        <c:axId val="337427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641856"/>
        <c:crosses val="autoZero"/>
        <c:auto val="1"/>
        <c:lblAlgn val="ctr"/>
        <c:lblOffset val="100"/>
        <c:tickLblSkip val="1"/>
        <c:tickMarkSkip val="1"/>
        <c:noMultiLvlLbl val="0"/>
      </c:catAx>
      <c:valAx>
        <c:axId val="337641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27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MICS10!$H$222:$L$222</c:f>
              <c:numCache>
                <c:formatCode>###0.0</c:formatCode>
                <c:ptCount val="5"/>
                <c:pt idx="0">
                  <c:v>1.2281888236076763</c:v>
                </c:pt>
                <c:pt idx="1">
                  <c:v>3.6044067205472485</c:v>
                </c:pt>
                <c:pt idx="2">
                  <c:v>6.3196715888167931</c:v>
                </c:pt>
                <c:pt idx="3">
                  <c:v>6.5275658056115624</c:v>
                </c:pt>
                <c:pt idx="4">
                  <c:v>13.854343923593879</c:v>
                </c:pt>
              </c:numCache>
            </c:numRef>
          </c:val>
          <c:extLst>
            <c:ext xmlns:c16="http://schemas.microsoft.com/office/drawing/2014/chart" uri="{C3380CC4-5D6E-409C-BE32-E72D297353CC}">
              <c16:uniqueId val="{00000000-C229-4D6C-85B9-CC3C6D9BEE8D}"/>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MICS10!$H$223:$L$223</c:f>
              <c:numCache>
                <c:formatCode>###0.0</c:formatCode>
                <c:ptCount val="5"/>
                <c:pt idx="0">
                  <c:v>10.83815791552551</c:v>
                </c:pt>
                <c:pt idx="1">
                  <c:v>10.394151819687737</c:v>
                </c:pt>
                <c:pt idx="2">
                  <c:v>10.192404158292074</c:v>
                </c:pt>
                <c:pt idx="3">
                  <c:v>8.7256927300230576</c:v>
                </c:pt>
                <c:pt idx="4">
                  <c:v>9.597061614277985</c:v>
                </c:pt>
              </c:numCache>
            </c:numRef>
          </c:val>
          <c:extLst>
            <c:ext xmlns:c16="http://schemas.microsoft.com/office/drawing/2014/chart" uri="{C3380CC4-5D6E-409C-BE32-E72D297353CC}">
              <c16:uniqueId val="{00000001-C229-4D6C-85B9-CC3C6D9BEE8D}"/>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MICS10!$H$224:$L$224</c:f>
              <c:numCache>
                <c:formatCode>###0.0</c:formatCode>
                <c:ptCount val="5"/>
                <c:pt idx="0">
                  <c:v>87.933653260866734</c:v>
                </c:pt>
                <c:pt idx="1">
                  <c:v>86.00144145976499</c:v>
                </c:pt>
                <c:pt idx="2">
                  <c:v>83.487924252891105</c:v>
                </c:pt>
                <c:pt idx="3">
                  <c:v>84.746741464365371</c:v>
                </c:pt>
                <c:pt idx="4">
                  <c:v>76.54859446212815</c:v>
                </c:pt>
              </c:numCache>
            </c:numRef>
          </c:val>
          <c:extLst>
            <c:ext xmlns:c16="http://schemas.microsoft.com/office/drawing/2014/chart" uri="{C3380CC4-5D6E-409C-BE32-E72D297353CC}">
              <c16:uniqueId val="{00000002-C229-4D6C-85B9-CC3C6D9BEE8D}"/>
            </c:ext>
          </c:extLst>
        </c:ser>
        <c:dLbls>
          <c:showLegendKey val="0"/>
          <c:showVal val="0"/>
          <c:showCatName val="0"/>
          <c:showSerName val="0"/>
          <c:showPercent val="0"/>
          <c:showBubbleSize val="0"/>
        </c:dLbls>
        <c:gapWidth val="50"/>
        <c:overlap val="100"/>
        <c:axId val="337689600"/>
        <c:axId val="337699584"/>
      </c:barChart>
      <c:catAx>
        <c:axId val="337689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699584"/>
        <c:crosses val="autoZero"/>
        <c:auto val="1"/>
        <c:lblAlgn val="ctr"/>
        <c:lblOffset val="100"/>
        <c:tickLblSkip val="1"/>
        <c:tickMarkSkip val="1"/>
        <c:noMultiLvlLbl val="0"/>
      </c:catAx>
      <c:valAx>
        <c:axId val="337699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689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MICS10!$C$124:$G$124</c:f>
              <c:numCache>
                <c:formatCode>###0.0</c:formatCode>
                <c:ptCount val="5"/>
                <c:pt idx="0">
                  <c:v>17.220491218722735</c:v>
                </c:pt>
                <c:pt idx="1">
                  <c:v>21.400021834558121</c:v>
                </c:pt>
                <c:pt idx="2">
                  <c:v>20.791378873824428</c:v>
                </c:pt>
                <c:pt idx="3">
                  <c:v>15.680684909366857</c:v>
                </c:pt>
                <c:pt idx="4">
                  <c:v>26.551688461744625</c:v>
                </c:pt>
              </c:numCache>
            </c:numRef>
          </c:val>
          <c:extLst>
            <c:ext xmlns:c16="http://schemas.microsoft.com/office/drawing/2014/chart" uri="{C3380CC4-5D6E-409C-BE32-E72D297353CC}">
              <c16:uniqueId val="{00000000-87B5-42E1-A0AF-251C34CBF102}"/>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MICS10!$C$125:$G$125</c:f>
              <c:numCache>
                <c:formatCode>###0.0</c:formatCode>
                <c:ptCount val="5"/>
                <c:pt idx="0">
                  <c:v>11.719279558676233</c:v>
                </c:pt>
                <c:pt idx="1">
                  <c:v>12.970074420519122</c:v>
                </c:pt>
                <c:pt idx="2">
                  <c:v>14.926207566762921</c:v>
                </c:pt>
                <c:pt idx="3">
                  <c:v>24.003171246430252</c:v>
                </c:pt>
                <c:pt idx="4">
                  <c:v>36.904672607775986</c:v>
                </c:pt>
              </c:numCache>
            </c:numRef>
          </c:val>
          <c:extLst>
            <c:ext xmlns:c16="http://schemas.microsoft.com/office/drawing/2014/chart" uri="{C3380CC4-5D6E-409C-BE32-E72D297353CC}">
              <c16:uniqueId val="{00000001-87B5-42E1-A0AF-251C34CBF102}"/>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MICS10!$C$126:$G$126</c:f>
              <c:numCache>
                <c:formatCode>###0.0</c:formatCode>
                <c:ptCount val="5"/>
                <c:pt idx="0">
                  <c:v>41.949780550245741</c:v>
                </c:pt>
                <c:pt idx="1">
                  <c:v>46.339909957792884</c:v>
                </c:pt>
                <c:pt idx="2">
                  <c:v>50.26594229924045</c:v>
                </c:pt>
                <c:pt idx="3">
                  <c:v>52.454287478601415</c:v>
                </c:pt>
                <c:pt idx="4">
                  <c:v>34.33006930543813</c:v>
                </c:pt>
              </c:numCache>
            </c:numRef>
          </c:val>
          <c:extLst>
            <c:ext xmlns:c16="http://schemas.microsoft.com/office/drawing/2014/chart" uri="{C3380CC4-5D6E-409C-BE32-E72D297353CC}">
              <c16:uniqueId val="{00000002-87B5-42E1-A0AF-251C34CBF102}"/>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MICS10!$C$127:$G$127</c:f>
              <c:numCache>
                <c:formatCode>###0.0</c:formatCode>
                <c:ptCount val="5"/>
                <c:pt idx="0">
                  <c:v>29.110448672355282</c:v>
                </c:pt>
                <c:pt idx="1">
                  <c:v>19.28999378712987</c:v>
                </c:pt>
                <c:pt idx="2">
                  <c:v>14.016471260172192</c:v>
                </c:pt>
                <c:pt idx="3">
                  <c:v>7.8618563656014704</c:v>
                </c:pt>
                <c:pt idx="4">
                  <c:v>2.2135696250412633</c:v>
                </c:pt>
              </c:numCache>
            </c:numRef>
          </c:val>
          <c:extLst>
            <c:ext xmlns:c16="http://schemas.microsoft.com/office/drawing/2014/chart" uri="{C3380CC4-5D6E-409C-BE32-E72D297353CC}">
              <c16:uniqueId val="{00000003-87B5-42E1-A0AF-251C34CBF102}"/>
            </c:ext>
          </c:extLst>
        </c:ser>
        <c:dLbls>
          <c:showLegendKey val="0"/>
          <c:showVal val="0"/>
          <c:showCatName val="0"/>
          <c:showSerName val="0"/>
          <c:showPercent val="0"/>
          <c:showBubbleSize val="0"/>
        </c:dLbls>
        <c:gapWidth val="50"/>
        <c:overlap val="100"/>
        <c:axId val="337049856"/>
        <c:axId val="337059840"/>
      </c:barChart>
      <c:catAx>
        <c:axId val="337049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59840"/>
        <c:crosses val="autoZero"/>
        <c:auto val="1"/>
        <c:lblAlgn val="ctr"/>
        <c:lblOffset val="100"/>
        <c:tickLblSkip val="1"/>
        <c:tickMarkSkip val="1"/>
        <c:noMultiLvlLbl val="0"/>
      </c:catAx>
      <c:valAx>
        <c:axId val="337059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49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MICS10!$M$124:$Q$124</c:f>
              <c:numCache>
                <c:formatCode>###0.0</c:formatCode>
                <c:ptCount val="5"/>
                <c:pt idx="0">
                  <c:v>16.888235910648401</c:v>
                </c:pt>
                <c:pt idx="1">
                  <c:v>21.410172712360318</c:v>
                </c:pt>
                <c:pt idx="2">
                  <c:v>21.626324107660956</c:v>
                </c:pt>
                <c:pt idx="3">
                  <c:v>17.538420493027985</c:v>
                </c:pt>
                <c:pt idx="4">
                  <c:v>25.101152091205307</c:v>
                </c:pt>
              </c:numCache>
            </c:numRef>
          </c:val>
          <c:extLst>
            <c:ext xmlns:c16="http://schemas.microsoft.com/office/drawing/2014/chart" uri="{C3380CC4-5D6E-409C-BE32-E72D297353CC}">
              <c16:uniqueId val="{00000000-C166-46DC-81EB-8ECB94F87D9B}"/>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MICS10!$M$125:$Q$125</c:f>
              <c:numCache>
                <c:formatCode>###0.0</c:formatCode>
                <c:ptCount val="5"/>
                <c:pt idx="0">
                  <c:v>9.6919784629043484</c:v>
                </c:pt>
                <c:pt idx="1">
                  <c:v>10.540121000771647</c:v>
                </c:pt>
                <c:pt idx="2">
                  <c:v>15.633488164286989</c:v>
                </c:pt>
                <c:pt idx="3">
                  <c:v>16.223704268478571</c:v>
                </c:pt>
                <c:pt idx="4">
                  <c:v>12.028834414484111</c:v>
                </c:pt>
              </c:numCache>
            </c:numRef>
          </c:val>
          <c:extLst>
            <c:ext xmlns:c16="http://schemas.microsoft.com/office/drawing/2014/chart" uri="{C3380CC4-5D6E-409C-BE32-E72D297353CC}">
              <c16:uniqueId val="{00000001-C166-46DC-81EB-8ECB94F87D9B}"/>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MICS10!$M$126:$Q$126</c:f>
              <c:numCache>
                <c:formatCode>###0.0</c:formatCode>
                <c:ptCount val="5"/>
                <c:pt idx="0">
                  <c:v>40.627030348859257</c:v>
                </c:pt>
                <c:pt idx="1">
                  <c:v>45.100439805762889</c:v>
                </c:pt>
                <c:pt idx="2">
                  <c:v>46.43928388350421</c:v>
                </c:pt>
                <c:pt idx="3">
                  <c:v>50.832484534727797</c:v>
                </c:pt>
                <c:pt idx="4">
                  <c:v>53.035404959728922</c:v>
                </c:pt>
              </c:numCache>
            </c:numRef>
          </c:val>
          <c:extLst>
            <c:ext xmlns:c16="http://schemas.microsoft.com/office/drawing/2014/chart" uri="{C3380CC4-5D6E-409C-BE32-E72D297353CC}">
              <c16:uniqueId val="{00000002-C166-46DC-81EB-8ECB94F87D9B}"/>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MICS10!$M$127:$Q$127</c:f>
              <c:numCache>
                <c:formatCode>###0.0</c:formatCode>
                <c:ptCount val="5"/>
                <c:pt idx="0">
                  <c:v>32.792755277587993</c:v>
                </c:pt>
                <c:pt idx="1">
                  <c:v>22.949266481105138</c:v>
                </c:pt>
                <c:pt idx="2">
                  <c:v>16.30090384454784</c:v>
                </c:pt>
                <c:pt idx="3">
                  <c:v>15.405390703765647</c:v>
                </c:pt>
                <c:pt idx="4">
                  <c:v>9.8346085345816654</c:v>
                </c:pt>
              </c:numCache>
            </c:numRef>
          </c:val>
          <c:extLst>
            <c:ext xmlns:c16="http://schemas.microsoft.com/office/drawing/2014/chart" uri="{C3380CC4-5D6E-409C-BE32-E72D297353CC}">
              <c16:uniqueId val="{00000003-C166-46DC-81EB-8ECB94F87D9B}"/>
            </c:ext>
          </c:extLst>
        </c:ser>
        <c:dLbls>
          <c:showLegendKey val="0"/>
          <c:showVal val="0"/>
          <c:showCatName val="0"/>
          <c:showSerName val="0"/>
          <c:showPercent val="0"/>
          <c:showBubbleSize val="0"/>
        </c:dLbls>
        <c:gapWidth val="50"/>
        <c:overlap val="100"/>
        <c:axId val="336751616"/>
        <c:axId val="336790272"/>
      </c:barChart>
      <c:catAx>
        <c:axId val="336751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90272"/>
        <c:crosses val="autoZero"/>
        <c:auto val="1"/>
        <c:lblAlgn val="ctr"/>
        <c:lblOffset val="100"/>
        <c:tickLblSkip val="1"/>
        <c:tickMarkSkip val="1"/>
        <c:noMultiLvlLbl val="0"/>
      </c:catAx>
      <c:valAx>
        <c:axId val="336790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51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'DHS14'!$M$18:$Q$18</c:f>
              <c:numCache>
                <c:formatCode>###0.0</c:formatCode>
                <c:ptCount val="5"/>
                <c:pt idx="0">
                  <c:v>14</c:v>
                </c:pt>
                <c:pt idx="1">
                  <c:v>18</c:v>
                </c:pt>
                <c:pt idx="2">
                  <c:v>18</c:v>
                </c:pt>
                <c:pt idx="3">
                  <c:v>22.2</c:v>
                </c:pt>
                <c:pt idx="4">
                  <c:v>40.200000000000003</c:v>
                </c:pt>
              </c:numCache>
            </c:numRef>
          </c:val>
          <c:extLst>
            <c:ext xmlns:c16="http://schemas.microsoft.com/office/drawing/2014/chart" uri="{C3380CC4-5D6E-409C-BE32-E72D297353CC}">
              <c16:uniqueId val="{00000000-43B3-46D7-AA98-478E7AB2A7D6}"/>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'DHS14'!$M$19:$Q$19</c:f>
              <c:numCache>
                <c:formatCode>###0.0</c:formatCode>
                <c:ptCount val="5"/>
                <c:pt idx="0">
                  <c:v>8.1</c:v>
                </c:pt>
                <c:pt idx="1">
                  <c:v>7.3</c:v>
                </c:pt>
                <c:pt idx="2">
                  <c:v>10</c:v>
                </c:pt>
                <c:pt idx="3">
                  <c:v>12.8</c:v>
                </c:pt>
                <c:pt idx="4">
                  <c:v>11.9</c:v>
                </c:pt>
              </c:numCache>
            </c:numRef>
          </c:val>
          <c:extLst>
            <c:ext xmlns:c16="http://schemas.microsoft.com/office/drawing/2014/chart" uri="{C3380CC4-5D6E-409C-BE32-E72D297353CC}">
              <c16:uniqueId val="{00000001-43B3-46D7-AA98-478E7AB2A7D6}"/>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'DHS14'!$M$20:$Q$20</c:f>
              <c:numCache>
                <c:formatCode>###0.0</c:formatCode>
                <c:ptCount val="5"/>
                <c:pt idx="0">
                  <c:v>63.4</c:v>
                </c:pt>
                <c:pt idx="1">
                  <c:v>62.5</c:v>
                </c:pt>
                <c:pt idx="2">
                  <c:v>59.1</c:v>
                </c:pt>
                <c:pt idx="3">
                  <c:v>52.2</c:v>
                </c:pt>
                <c:pt idx="4">
                  <c:v>39</c:v>
                </c:pt>
              </c:numCache>
            </c:numRef>
          </c:val>
          <c:extLst>
            <c:ext xmlns:c16="http://schemas.microsoft.com/office/drawing/2014/chart" uri="{C3380CC4-5D6E-409C-BE32-E72D297353CC}">
              <c16:uniqueId val="{00000002-43B3-46D7-AA98-478E7AB2A7D6}"/>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'DHS14'!$M$21:$Q$21</c:f>
              <c:numCache>
                <c:formatCode>###0.0</c:formatCode>
                <c:ptCount val="5"/>
                <c:pt idx="0">
                  <c:v>14.4</c:v>
                </c:pt>
                <c:pt idx="1">
                  <c:v>12.2</c:v>
                </c:pt>
                <c:pt idx="2">
                  <c:v>12.8</c:v>
                </c:pt>
                <c:pt idx="3">
                  <c:v>12.8</c:v>
                </c:pt>
                <c:pt idx="4">
                  <c:v>8.9</c:v>
                </c:pt>
              </c:numCache>
            </c:numRef>
          </c:val>
          <c:extLst>
            <c:ext xmlns:c16="http://schemas.microsoft.com/office/drawing/2014/chart" uri="{C3380CC4-5D6E-409C-BE32-E72D297353CC}">
              <c16:uniqueId val="{00000003-43B3-46D7-AA98-478E7AB2A7D6}"/>
            </c:ext>
          </c:extLst>
        </c:ser>
        <c:dLbls>
          <c:showLegendKey val="0"/>
          <c:showVal val="0"/>
          <c:showCatName val="0"/>
          <c:showSerName val="0"/>
          <c:showPercent val="0"/>
          <c:showBubbleSize val="0"/>
        </c:dLbls>
        <c:gapWidth val="50"/>
        <c:overlap val="100"/>
        <c:axId val="327334528"/>
        <c:axId val="327364992"/>
      </c:barChart>
      <c:catAx>
        <c:axId val="327334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64992"/>
        <c:crosses val="autoZero"/>
        <c:auto val="1"/>
        <c:lblAlgn val="ctr"/>
        <c:lblOffset val="100"/>
        <c:tickLblSkip val="1"/>
        <c:tickMarkSkip val="1"/>
        <c:noMultiLvlLbl val="0"/>
      </c:catAx>
      <c:valAx>
        <c:axId val="327364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4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'DHS14'!$R$15:$AB$15</c:f>
              <c:strCache>
                <c:ptCount val="11"/>
                <c:pt idx="0">
                  <c:v>Bandundu</c:v>
                </c:pt>
                <c:pt idx="1">
                  <c:v>Bas-Congo</c:v>
                </c:pt>
                <c:pt idx="2">
                  <c:v>Equateur</c:v>
                </c:pt>
                <c:pt idx="3">
                  <c:v>Kasai-Occidental</c:v>
                </c:pt>
                <c:pt idx="4">
                  <c:v>Kasai-Oriental</c:v>
                </c:pt>
                <c:pt idx="5">
                  <c:v>Katanga</c:v>
                </c:pt>
                <c:pt idx="6">
                  <c:v>Kinshasa</c:v>
                </c:pt>
                <c:pt idx="7">
                  <c:v>Maniema</c:v>
                </c:pt>
                <c:pt idx="8">
                  <c:v>Nord-Kivu</c:v>
                </c:pt>
                <c:pt idx="9">
                  <c:v>Orientale</c:v>
                </c:pt>
                <c:pt idx="10">
                  <c:v>Sud-Kivu</c:v>
                </c:pt>
              </c:strCache>
            </c:strRef>
          </c:cat>
          <c:val>
            <c:numRef>
              <c:f>'DHS14'!$R$18:$AB$18</c:f>
              <c:numCache>
                <c:formatCode>###0.0</c:formatCode>
                <c:ptCount val="11"/>
                <c:pt idx="0">
                  <c:v>18.399999999999999</c:v>
                </c:pt>
                <c:pt idx="1">
                  <c:v>46.9</c:v>
                </c:pt>
                <c:pt idx="2">
                  <c:v>13.3</c:v>
                </c:pt>
                <c:pt idx="3">
                  <c:v>15.6</c:v>
                </c:pt>
                <c:pt idx="4">
                  <c:v>26.5</c:v>
                </c:pt>
                <c:pt idx="5">
                  <c:v>36</c:v>
                </c:pt>
                <c:pt idx="6">
                  <c:v>92.1</c:v>
                </c:pt>
                <c:pt idx="7">
                  <c:v>37.4</c:v>
                </c:pt>
                <c:pt idx="8">
                  <c:v>74.2</c:v>
                </c:pt>
                <c:pt idx="9">
                  <c:v>30.1</c:v>
                </c:pt>
                <c:pt idx="10">
                  <c:v>60.7</c:v>
                </c:pt>
              </c:numCache>
            </c:numRef>
          </c:val>
          <c:extLst>
            <c:ext xmlns:c16="http://schemas.microsoft.com/office/drawing/2014/chart" uri="{C3380CC4-5D6E-409C-BE32-E72D297353CC}">
              <c16:uniqueId val="{00000000-DE4C-4EB1-A1EF-022FB2148C4B}"/>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'DHS14'!$R$15:$AB$15</c:f>
              <c:strCache>
                <c:ptCount val="11"/>
                <c:pt idx="0">
                  <c:v>Bandundu</c:v>
                </c:pt>
                <c:pt idx="1">
                  <c:v>Bas-Congo</c:v>
                </c:pt>
                <c:pt idx="2">
                  <c:v>Equateur</c:v>
                </c:pt>
                <c:pt idx="3">
                  <c:v>Kasai-Occidental</c:v>
                </c:pt>
                <c:pt idx="4">
                  <c:v>Kasai-Oriental</c:v>
                </c:pt>
                <c:pt idx="5">
                  <c:v>Katanga</c:v>
                </c:pt>
                <c:pt idx="6">
                  <c:v>Kinshasa</c:v>
                </c:pt>
                <c:pt idx="7">
                  <c:v>Maniema</c:v>
                </c:pt>
                <c:pt idx="8">
                  <c:v>Nord-Kivu</c:v>
                </c:pt>
                <c:pt idx="9">
                  <c:v>Orientale</c:v>
                </c:pt>
                <c:pt idx="10">
                  <c:v>Sud-Kivu</c:v>
                </c:pt>
              </c:strCache>
            </c:strRef>
          </c:cat>
          <c:val>
            <c:numRef>
              <c:f>'DHS14'!$R$19:$AB$19</c:f>
              <c:numCache>
                <c:formatCode>###0.0</c:formatCode>
                <c:ptCount val="11"/>
                <c:pt idx="0">
                  <c:v>12</c:v>
                </c:pt>
                <c:pt idx="1">
                  <c:v>14.1</c:v>
                </c:pt>
                <c:pt idx="2">
                  <c:v>8</c:v>
                </c:pt>
                <c:pt idx="3">
                  <c:v>14.5</c:v>
                </c:pt>
                <c:pt idx="4">
                  <c:v>13.1</c:v>
                </c:pt>
                <c:pt idx="5">
                  <c:v>13.7</c:v>
                </c:pt>
                <c:pt idx="6">
                  <c:v>7.1</c:v>
                </c:pt>
                <c:pt idx="7">
                  <c:v>27.7</c:v>
                </c:pt>
                <c:pt idx="8">
                  <c:v>10.5</c:v>
                </c:pt>
                <c:pt idx="9">
                  <c:v>18.399999999999999</c:v>
                </c:pt>
                <c:pt idx="10">
                  <c:v>10.7</c:v>
                </c:pt>
              </c:numCache>
            </c:numRef>
          </c:val>
          <c:extLst>
            <c:ext xmlns:c16="http://schemas.microsoft.com/office/drawing/2014/chart" uri="{C3380CC4-5D6E-409C-BE32-E72D297353CC}">
              <c16:uniqueId val="{00000001-DE4C-4EB1-A1EF-022FB2148C4B}"/>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'DHS14'!$R$15:$AB$15</c:f>
              <c:strCache>
                <c:ptCount val="11"/>
                <c:pt idx="0">
                  <c:v>Bandundu</c:v>
                </c:pt>
                <c:pt idx="1">
                  <c:v>Bas-Congo</c:v>
                </c:pt>
                <c:pt idx="2">
                  <c:v>Equateur</c:v>
                </c:pt>
                <c:pt idx="3">
                  <c:v>Kasai-Occidental</c:v>
                </c:pt>
                <c:pt idx="4">
                  <c:v>Kasai-Oriental</c:v>
                </c:pt>
                <c:pt idx="5">
                  <c:v>Katanga</c:v>
                </c:pt>
                <c:pt idx="6">
                  <c:v>Kinshasa</c:v>
                </c:pt>
                <c:pt idx="7">
                  <c:v>Maniema</c:v>
                </c:pt>
                <c:pt idx="8">
                  <c:v>Nord-Kivu</c:v>
                </c:pt>
                <c:pt idx="9">
                  <c:v>Orientale</c:v>
                </c:pt>
                <c:pt idx="10">
                  <c:v>Sud-Kivu</c:v>
                </c:pt>
              </c:strCache>
            </c:strRef>
          </c:cat>
          <c:val>
            <c:numRef>
              <c:f>'DHS14'!$R$20:$AB$20</c:f>
              <c:numCache>
                <c:formatCode>###0.0</c:formatCode>
                <c:ptCount val="11"/>
                <c:pt idx="0">
                  <c:v>60.3</c:v>
                </c:pt>
                <c:pt idx="1">
                  <c:v>32.9</c:v>
                </c:pt>
                <c:pt idx="2">
                  <c:v>60.5</c:v>
                </c:pt>
                <c:pt idx="3">
                  <c:v>67</c:v>
                </c:pt>
                <c:pt idx="4">
                  <c:v>50</c:v>
                </c:pt>
                <c:pt idx="5">
                  <c:v>28.9</c:v>
                </c:pt>
                <c:pt idx="6">
                  <c:v>0.8</c:v>
                </c:pt>
                <c:pt idx="7">
                  <c:v>31.4</c:v>
                </c:pt>
                <c:pt idx="8">
                  <c:v>13.8</c:v>
                </c:pt>
                <c:pt idx="9">
                  <c:v>47.7</c:v>
                </c:pt>
                <c:pt idx="10">
                  <c:v>21.2</c:v>
                </c:pt>
              </c:numCache>
            </c:numRef>
          </c:val>
          <c:extLst>
            <c:ext xmlns:c16="http://schemas.microsoft.com/office/drawing/2014/chart" uri="{C3380CC4-5D6E-409C-BE32-E72D297353CC}">
              <c16:uniqueId val="{00000002-DE4C-4EB1-A1EF-022FB2148C4B}"/>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'DHS14'!$R$15:$AB$15</c:f>
              <c:strCache>
                <c:ptCount val="11"/>
                <c:pt idx="0">
                  <c:v>Bandundu</c:v>
                </c:pt>
                <c:pt idx="1">
                  <c:v>Bas-Congo</c:v>
                </c:pt>
                <c:pt idx="2">
                  <c:v>Equateur</c:v>
                </c:pt>
                <c:pt idx="3">
                  <c:v>Kasai-Occidental</c:v>
                </c:pt>
                <c:pt idx="4">
                  <c:v>Kasai-Oriental</c:v>
                </c:pt>
                <c:pt idx="5">
                  <c:v>Katanga</c:v>
                </c:pt>
                <c:pt idx="6">
                  <c:v>Kinshasa</c:v>
                </c:pt>
                <c:pt idx="7">
                  <c:v>Maniema</c:v>
                </c:pt>
                <c:pt idx="8">
                  <c:v>Nord-Kivu</c:v>
                </c:pt>
                <c:pt idx="9">
                  <c:v>Orientale</c:v>
                </c:pt>
                <c:pt idx="10">
                  <c:v>Sud-Kivu</c:v>
                </c:pt>
              </c:strCache>
            </c:strRef>
          </c:cat>
          <c:val>
            <c:numRef>
              <c:f>'DHS14'!$R$21:$AB$21</c:f>
              <c:numCache>
                <c:formatCode>###0.0</c:formatCode>
                <c:ptCount val="11"/>
                <c:pt idx="0">
                  <c:v>9.3000000000000007</c:v>
                </c:pt>
                <c:pt idx="1">
                  <c:v>6.1</c:v>
                </c:pt>
                <c:pt idx="2">
                  <c:v>18.2</c:v>
                </c:pt>
                <c:pt idx="3">
                  <c:v>2.8</c:v>
                </c:pt>
                <c:pt idx="4">
                  <c:v>10.4</c:v>
                </c:pt>
                <c:pt idx="5">
                  <c:v>21.5</c:v>
                </c:pt>
                <c:pt idx="6">
                  <c:v>0</c:v>
                </c:pt>
                <c:pt idx="7">
                  <c:v>3.4</c:v>
                </c:pt>
                <c:pt idx="8">
                  <c:v>1.5</c:v>
                </c:pt>
                <c:pt idx="9">
                  <c:v>3.8</c:v>
                </c:pt>
                <c:pt idx="10">
                  <c:v>7.4</c:v>
                </c:pt>
              </c:numCache>
            </c:numRef>
          </c:val>
          <c:extLst>
            <c:ext xmlns:c16="http://schemas.microsoft.com/office/drawing/2014/chart" uri="{C3380CC4-5D6E-409C-BE32-E72D297353CC}">
              <c16:uniqueId val="{00000003-DE4C-4EB1-A1EF-022FB2148C4B}"/>
            </c:ext>
          </c:extLst>
        </c:ser>
        <c:dLbls>
          <c:showLegendKey val="0"/>
          <c:showVal val="0"/>
          <c:showCatName val="0"/>
          <c:showSerName val="0"/>
          <c:showPercent val="0"/>
          <c:showBubbleSize val="0"/>
        </c:dLbls>
        <c:gapWidth val="50"/>
        <c:overlap val="100"/>
        <c:axId val="327401856"/>
        <c:axId val="327403392"/>
      </c:barChart>
      <c:catAx>
        <c:axId val="327401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403392"/>
        <c:crosses val="autoZero"/>
        <c:auto val="1"/>
        <c:lblAlgn val="ctr"/>
        <c:lblOffset val="100"/>
        <c:tickLblSkip val="1"/>
        <c:tickMarkSkip val="1"/>
        <c:noMultiLvlLbl val="0"/>
      </c:catAx>
      <c:valAx>
        <c:axId val="327403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401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'DHS14'!$C$18:$G$18</c:f>
              <c:numCache>
                <c:formatCode>###0.0</c:formatCode>
                <c:ptCount val="5"/>
                <c:pt idx="0">
                  <c:v>16.600000000000001</c:v>
                </c:pt>
                <c:pt idx="1">
                  <c:v>19.600000000000001</c:v>
                </c:pt>
                <c:pt idx="2">
                  <c:v>25.3</c:v>
                </c:pt>
                <c:pt idx="3">
                  <c:v>46.9</c:v>
                </c:pt>
                <c:pt idx="4">
                  <c:v>81.8</c:v>
                </c:pt>
              </c:numCache>
            </c:numRef>
          </c:val>
          <c:extLst>
            <c:ext xmlns:c16="http://schemas.microsoft.com/office/drawing/2014/chart" uri="{C3380CC4-5D6E-409C-BE32-E72D297353CC}">
              <c16:uniqueId val="{00000000-364B-47F1-99A9-14BD9521D9DF}"/>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'DHS14'!$C$19:$G$19</c:f>
              <c:numCache>
                <c:formatCode>###0.0</c:formatCode>
                <c:ptCount val="5"/>
                <c:pt idx="0">
                  <c:v>8.8000000000000007</c:v>
                </c:pt>
                <c:pt idx="1">
                  <c:v>9.1999999999999993</c:v>
                </c:pt>
                <c:pt idx="2">
                  <c:v>13.1</c:v>
                </c:pt>
                <c:pt idx="3">
                  <c:v>19</c:v>
                </c:pt>
                <c:pt idx="4">
                  <c:v>12.4</c:v>
                </c:pt>
              </c:numCache>
            </c:numRef>
          </c:val>
          <c:extLst>
            <c:ext xmlns:c16="http://schemas.microsoft.com/office/drawing/2014/chart" uri="{C3380CC4-5D6E-409C-BE32-E72D297353CC}">
              <c16:uniqueId val="{00000001-364B-47F1-99A9-14BD9521D9DF}"/>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'DHS14'!$C$20:$G$20</c:f>
              <c:numCache>
                <c:formatCode>###0.0</c:formatCode>
                <c:ptCount val="5"/>
                <c:pt idx="0">
                  <c:v>61.1</c:v>
                </c:pt>
                <c:pt idx="1">
                  <c:v>58.6</c:v>
                </c:pt>
                <c:pt idx="2">
                  <c:v>50.2</c:v>
                </c:pt>
                <c:pt idx="3">
                  <c:v>28.2</c:v>
                </c:pt>
                <c:pt idx="4">
                  <c:v>4.7</c:v>
                </c:pt>
              </c:numCache>
            </c:numRef>
          </c:val>
          <c:extLst>
            <c:ext xmlns:c16="http://schemas.microsoft.com/office/drawing/2014/chart" uri="{C3380CC4-5D6E-409C-BE32-E72D297353CC}">
              <c16:uniqueId val="{00000002-364B-47F1-99A9-14BD9521D9DF}"/>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'DHS14'!$C$21:$G$21</c:f>
              <c:numCache>
                <c:formatCode>###0.0</c:formatCode>
                <c:ptCount val="5"/>
                <c:pt idx="0">
                  <c:v>13.5</c:v>
                </c:pt>
                <c:pt idx="1">
                  <c:v>12.6</c:v>
                </c:pt>
                <c:pt idx="2">
                  <c:v>11.4</c:v>
                </c:pt>
                <c:pt idx="3">
                  <c:v>5.9</c:v>
                </c:pt>
                <c:pt idx="4">
                  <c:v>1.1000000000000001</c:v>
                </c:pt>
              </c:numCache>
            </c:numRef>
          </c:val>
          <c:extLst>
            <c:ext xmlns:c16="http://schemas.microsoft.com/office/drawing/2014/chart" uri="{C3380CC4-5D6E-409C-BE32-E72D297353CC}">
              <c16:uniqueId val="{00000003-364B-47F1-99A9-14BD9521D9DF}"/>
            </c:ext>
          </c:extLst>
        </c:ser>
        <c:dLbls>
          <c:showLegendKey val="0"/>
          <c:showVal val="0"/>
          <c:showCatName val="0"/>
          <c:showSerName val="0"/>
          <c:showPercent val="0"/>
          <c:showBubbleSize val="0"/>
        </c:dLbls>
        <c:gapWidth val="50"/>
        <c:overlap val="100"/>
        <c:axId val="329115904"/>
        <c:axId val="329138176"/>
      </c:barChart>
      <c:catAx>
        <c:axId val="329115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38176"/>
        <c:crosses val="autoZero"/>
        <c:auto val="1"/>
        <c:lblAlgn val="ctr"/>
        <c:lblOffset val="100"/>
        <c:tickLblSkip val="1"/>
        <c:tickMarkSkip val="1"/>
        <c:noMultiLvlLbl val="0"/>
      </c:catAx>
      <c:valAx>
        <c:axId val="329138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15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'DHS14'!$R$121:$AB$121</c:f>
              <c:strCache>
                <c:ptCount val="11"/>
                <c:pt idx="0">
                  <c:v>Bandundu</c:v>
                </c:pt>
                <c:pt idx="1">
                  <c:v>Bas-Congo</c:v>
                </c:pt>
                <c:pt idx="2">
                  <c:v>Equateur</c:v>
                </c:pt>
                <c:pt idx="3">
                  <c:v>Kasai-Occidental</c:v>
                </c:pt>
                <c:pt idx="4">
                  <c:v>Kasai-Oriental</c:v>
                </c:pt>
                <c:pt idx="5">
                  <c:v>Katanga</c:v>
                </c:pt>
                <c:pt idx="6">
                  <c:v>Kinshasa</c:v>
                </c:pt>
                <c:pt idx="7">
                  <c:v>Maniema</c:v>
                </c:pt>
                <c:pt idx="8">
                  <c:v>Nord-Kivu</c:v>
                </c:pt>
                <c:pt idx="9">
                  <c:v>Orientale</c:v>
                </c:pt>
                <c:pt idx="10">
                  <c:v>Sud-Kivu</c:v>
                </c:pt>
              </c:strCache>
            </c:strRef>
          </c:cat>
          <c:val>
            <c:numRef>
              <c:f>'DHS14'!$R$124:$AB$124</c:f>
              <c:numCache>
                <c:formatCode>###0.0</c:formatCode>
                <c:ptCount val="11"/>
                <c:pt idx="0">
                  <c:v>25.568492401496933</c:v>
                </c:pt>
                <c:pt idx="1">
                  <c:v>14.619696639668199</c:v>
                </c:pt>
                <c:pt idx="2">
                  <c:v>12.932941399813178</c:v>
                </c:pt>
                <c:pt idx="3">
                  <c:v>8.0188324250888883</c:v>
                </c:pt>
                <c:pt idx="4">
                  <c:v>13.07614072886583</c:v>
                </c:pt>
                <c:pt idx="5">
                  <c:v>14.147958598991289</c:v>
                </c:pt>
                <c:pt idx="6">
                  <c:v>20.72825463343824</c:v>
                </c:pt>
                <c:pt idx="7">
                  <c:v>37.867688838026986</c:v>
                </c:pt>
                <c:pt idx="8">
                  <c:v>37.349915224237456</c:v>
                </c:pt>
                <c:pt idx="9">
                  <c:v>41.168468410768313</c:v>
                </c:pt>
                <c:pt idx="10">
                  <c:v>3.1602415438627314</c:v>
                </c:pt>
              </c:numCache>
            </c:numRef>
          </c:val>
          <c:extLst>
            <c:ext xmlns:c16="http://schemas.microsoft.com/office/drawing/2014/chart" uri="{C3380CC4-5D6E-409C-BE32-E72D297353CC}">
              <c16:uniqueId val="{00000000-B2A4-47EC-B111-55519AC46A34}"/>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'DHS14'!$R$121:$AB$121</c:f>
              <c:strCache>
                <c:ptCount val="11"/>
                <c:pt idx="0">
                  <c:v>Bandundu</c:v>
                </c:pt>
                <c:pt idx="1">
                  <c:v>Bas-Congo</c:v>
                </c:pt>
                <c:pt idx="2">
                  <c:v>Equateur</c:v>
                </c:pt>
                <c:pt idx="3">
                  <c:v>Kasai-Occidental</c:v>
                </c:pt>
                <c:pt idx="4">
                  <c:v>Kasai-Oriental</c:v>
                </c:pt>
                <c:pt idx="5">
                  <c:v>Katanga</c:v>
                </c:pt>
                <c:pt idx="6">
                  <c:v>Kinshasa</c:v>
                </c:pt>
                <c:pt idx="7">
                  <c:v>Maniema</c:v>
                </c:pt>
                <c:pt idx="8">
                  <c:v>Nord-Kivu</c:v>
                </c:pt>
                <c:pt idx="9">
                  <c:v>Orientale</c:v>
                </c:pt>
                <c:pt idx="10">
                  <c:v>Sud-Kivu</c:v>
                </c:pt>
              </c:strCache>
            </c:strRef>
          </c:cat>
          <c:val>
            <c:numRef>
              <c:f>'DHS14'!$R$125:$AB$125</c:f>
              <c:numCache>
                <c:formatCode>###0.0</c:formatCode>
                <c:ptCount val="11"/>
                <c:pt idx="0">
                  <c:v>14.776557533691857</c:v>
                </c:pt>
                <c:pt idx="1">
                  <c:v>12.57625760444534</c:v>
                </c:pt>
                <c:pt idx="2">
                  <c:v>14.509604128831679</c:v>
                </c:pt>
                <c:pt idx="3">
                  <c:v>18.256106821930548</c:v>
                </c:pt>
                <c:pt idx="4">
                  <c:v>25.304359590943573</c:v>
                </c:pt>
                <c:pt idx="5">
                  <c:v>22.584278118760054</c:v>
                </c:pt>
                <c:pt idx="6">
                  <c:v>43.359605930802125</c:v>
                </c:pt>
                <c:pt idx="7">
                  <c:v>36.991763524790912</c:v>
                </c:pt>
                <c:pt idx="8">
                  <c:v>14.000447761584073</c:v>
                </c:pt>
                <c:pt idx="9">
                  <c:v>28.331390761994097</c:v>
                </c:pt>
                <c:pt idx="10">
                  <c:v>4.8772865701491499</c:v>
                </c:pt>
              </c:numCache>
            </c:numRef>
          </c:val>
          <c:extLst>
            <c:ext xmlns:c16="http://schemas.microsoft.com/office/drawing/2014/chart" uri="{C3380CC4-5D6E-409C-BE32-E72D297353CC}">
              <c16:uniqueId val="{00000001-B2A4-47EC-B111-55519AC46A34}"/>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'DHS14'!$R$121:$AB$121</c:f>
              <c:strCache>
                <c:ptCount val="11"/>
                <c:pt idx="0">
                  <c:v>Bandundu</c:v>
                </c:pt>
                <c:pt idx="1">
                  <c:v>Bas-Congo</c:v>
                </c:pt>
                <c:pt idx="2">
                  <c:v>Equateur</c:v>
                </c:pt>
                <c:pt idx="3">
                  <c:v>Kasai-Occidental</c:v>
                </c:pt>
                <c:pt idx="4">
                  <c:v>Kasai-Oriental</c:v>
                </c:pt>
                <c:pt idx="5">
                  <c:v>Katanga</c:v>
                </c:pt>
                <c:pt idx="6">
                  <c:v>Kinshasa</c:v>
                </c:pt>
                <c:pt idx="7">
                  <c:v>Maniema</c:v>
                </c:pt>
                <c:pt idx="8">
                  <c:v>Nord-Kivu</c:v>
                </c:pt>
                <c:pt idx="9">
                  <c:v>Orientale</c:v>
                </c:pt>
                <c:pt idx="10">
                  <c:v>Sud-Kivu</c:v>
                </c:pt>
              </c:strCache>
            </c:strRef>
          </c:cat>
          <c:val>
            <c:numRef>
              <c:f>'DHS14'!$R$126:$AB$126</c:f>
              <c:numCache>
                <c:formatCode>###0.0</c:formatCode>
                <c:ptCount val="11"/>
                <c:pt idx="0">
                  <c:v>44.84648971076755</c:v>
                </c:pt>
                <c:pt idx="1">
                  <c:v>51.945682305848507</c:v>
                </c:pt>
                <c:pt idx="2">
                  <c:v>61.724030500115909</c:v>
                </c:pt>
                <c:pt idx="3">
                  <c:v>45.604200042855027</c:v>
                </c:pt>
                <c:pt idx="4">
                  <c:v>37.000422883157441</c:v>
                </c:pt>
                <c:pt idx="5">
                  <c:v>46.382556838373247</c:v>
                </c:pt>
                <c:pt idx="6">
                  <c:v>34.104337549801933</c:v>
                </c:pt>
                <c:pt idx="7">
                  <c:v>12.276193595341887</c:v>
                </c:pt>
                <c:pt idx="8">
                  <c:v>45.138575362296748</c:v>
                </c:pt>
                <c:pt idx="9">
                  <c:v>23.10160728591142</c:v>
                </c:pt>
                <c:pt idx="10">
                  <c:v>86.567397840594239</c:v>
                </c:pt>
              </c:numCache>
            </c:numRef>
          </c:val>
          <c:extLst>
            <c:ext xmlns:c16="http://schemas.microsoft.com/office/drawing/2014/chart" uri="{C3380CC4-5D6E-409C-BE32-E72D297353CC}">
              <c16:uniqueId val="{00000002-B2A4-47EC-B111-55519AC46A34}"/>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'DHS14'!$R$121:$AB$121</c:f>
              <c:strCache>
                <c:ptCount val="11"/>
                <c:pt idx="0">
                  <c:v>Bandundu</c:v>
                </c:pt>
                <c:pt idx="1">
                  <c:v>Bas-Congo</c:v>
                </c:pt>
                <c:pt idx="2">
                  <c:v>Equateur</c:v>
                </c:pt>
                <c:pt idx="3">
                  <c:v>Kasai-Occidental</c:v>
                </c:pt>
                <c:pt idx="4">
                  <c:v>Kasai-Oriental</c:v>
                </c:pt>
                <c:pt idx="5">
                  <c:v>Katanga</c:v>
                </c:pt>
                <c:pt idx="6">
                  <c:v>Kinshasa</c:v>
                </c:pt>
                <c:pt idx="7">
                  <c:v>Maniema</c:v>
                </c:pt>
                <c:pt idx="8">
                  <c:v>Nord-Kivu</c:v>
                </c:pt>
                <c:pt idx="9">
                  <c:v>Orientale</c:v>
                </c:pt>
                <c:pt idx="10">
                  <c:v>Sud-Kivu</c:v>
                </c:pt>
              </c:strCache>
            </c:strRef>
          </c:cat>
          <c:val>
            <c:numRef>
              <c:f>'DHS14'!$R$127:$AB$127</c:f>
              <c:numCache>
                <c:formatCode>###0.0</c:formatCode>
                <c:ptCount val="11"/>
                <c:pt idx="0">
                  <c:v>14.808460354043651</c:v>
                </c:pt>
                <c:pt idx="1">
                  <c:v>20.858363450037938</c:v>
                </c:pt>
                <c:pt idx="2">
                  <c:v>10.833423971239235</c:v>
                </c:pt>
                <c:pt idx="3">
                  <c:v>28.120860710125545</c:v>
                </c:pt>
                <c:pt idx="4">
                  <c:v>24.619076797033159</c:v>
                </c:pt>
                <c:pt idx="5">
                  <c:v>16.885206443875408</c:v>
                </c:pt>
                <c:pt idx="6">
                  <c:v>1.8078018859577023</c:v>
                </c:pt>
                <c:pt idx="7">
                  <c:v>12.864354041840215</c:v>
                </c:pt>
                <c:pt idx="8">
                  <c:v>3.5110616518817208</c:v>
                </c:pt>
                <c:pt idx="9">
                  <c:v>7.3985335413261701</c:v>
                </c:pt>
                <c:pt idx="10">
                  <c:v>5.395074045393879</c:v>
                </c:pt>
              </c:numCache>
            </c:numRef>
          </c:val>
          <c:extLst>
            <c:ext xmlns:c16="http://schemas.microsoft.com/office/drawing/2014/chart" uri="{C3380CC4-5D6E-409C-BE32-E72D297353CC}">
              <c16:uniqueId val="{00000003-B2A4-47EC-B111-55519AC46A34}"/>
            </c:ext>
          </c:extLst>
        </c:ser>
        <c:dLbls>
          <c:showLegendKey val="0"/>
          <c:showVal val="0"/>
          <c:showCatName val="0"/>
          <c:showSerName val="0"/>
          <c:showPercent val="0"/>
          <c:showBubbleSize val="0"/>
        </c:dLbls>
        <c:gapWidth val="50"/>
        <c:overlap val="100"/>
        <c:axId val="329467392"/>
        <c:axId val="329468928"/>
      </c:barChart>
      <c:catAx>
        <c:axId val="329467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68928"/>
        <c:crosses val="autoZero"/>
        <c:auto val="1"/>
        <c:lblAlgn val="ctr"/>
        <c:lblOffset val="100"/>
        <c:tickLblSkip val="1"/>
        <c:tickMarkSkip val="1"/>
        <c:noMultiLvlLbl val="0"/>
      </c:catAx>
      <c:valAx>
        <c:axId val="329468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67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'DHS14'!$M$222:$Q$222</c:f>
              <c:numCache>
                <c:formatCode>###0.0</c:formatCode>
                <c:ptCount val="5"/>
                <c:pt idx="0">
                  <c:v>0.38515629714220168</c:v>
                </c:pt>
                <c:pt idx="1">
                  <c:v>0.95911308981065069</c:v>
                </c:pt>
                <c:pt idx="2">
                  <c:v>0.8992581509034604</c:v>
                </c:pt>
                <c:pt idx="3">
                  <c:v>1.4565737645650163</c:v>
                </c:pt>
                <c:pt idx="4">
                  <c:v>2.5751198617326079</c:v>
                </c:pt>
              </c:numCache>
            </c:numRef>
          </c:val>
          <c:extLst>
            <c:ext xmlns:c16="http://schemas.microsoft.com/office/drawing/2014/chart" uri="{C3380CC4-5D6E-409C-BE32-E72D297353CC}">
              <c16:uniqueId val="{00000000-90E9-4B42-86D3-673298222594}"/>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'DHS14'!$M$223:$Q$223</c:f>
              <c:numCache>
                <c:formatCode>###0.0</c:formatCode>
                <c:ptCount val="5"/>
                <c:pt idx="0">
                  <c:v>6.8935756577337708</c:v>
                </c:pt>
                <c:pt idx="1">
                  <c:v>7.593578940635008</c:v>
                </c:pt>
                <c:pt idx="2">
                  <c:v>8.8533305130530753</c:v>
                </c:pt>
                <c:pt idx="3">
                  <c:v>8.5295470195210505</c:v>
                </c:pt>
                <c:pt idx="4">
                  <c:v>16.358515485273241</c:v>
                </c:pt>
              </c:numCache>
            </c:numRef>
          </c:val>
          <c:extLst>
            <c:ext xmlns:c16="http://schemas.microsoft.com/office/drawing/2014/chart" uri="{C3380CC4-5D6E-409C-BE32-E72D297353CC}">
              <c16:uniqueId val="{00000001-90E9-4B42-86D3-673298222594}"/>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'DHS14'!$M$224:$Q$224</c:f>
              <c:numCache>
                <c:formatCode>###0.0</c:formatCode>
                <c:ptCount val="5"/>
                <c:pt idx="0">
                  <c:v>92.721268045123921</c:v>
                </c:pt>
                <c:pt idx="1">
                  <c:v>91.447307969554444</c:v>
                </c:pt>
                <c:pt idx="2">
                  <c:v>90.247411336043498</c:v>
                </c:pt>
                <c:pt idx="3">
                  <c:v>90.013879215913903</c:v>
                </c:pt>
                <c:pt idx="4">
                  <c:v>81.066364652994181</c:v>
                </c:pt>
              </c:numCache>
            </c:numRef>
          </c:val>
          <c:extLst>
            <c:ext xmlns:c16="http://schemas.microsoft.com/office/drawing/2014/chart" uri="{C3380CC4-5D6E-409C-BE32-E72D297353CC}">
              <c16:uniqueId val="{00000002-90E9-4B42-86D3-673298222594}"/>
            </c:ext>
          </c:extLst>
        </c:ser>
        <c:dLbls>
          <c:showLegendKey val="0"/>
          <c:showVal val="0"/>
          <c:showCatName val="0"/>
          <c:showSerName val="0"/>
          <c:showPercent val="0"/>
          <c:showBubbleSize val="0"/>
        </c:dLbls>
        <c:gapWidth val="50"/>
        <c:overlap val="100"/>
        <c:axId val="329563520"/>
        <c:axId val="329573504"/>
      </c:barChart>
      <c:catAx>
        <c:axId val="329563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73504"/>
        <c:crosses val="autoZero"/>
        <c:auto val="1"/>
        <c:lblAlgn val="ctr"/>
        <c:lblOffset val="100"/>
        <c:tickLblSkip val="1"/>
        <c:tickMarkSkip val="1"/>
        <c:noMultiLvlLbl val="0"/>
      </c:catAx>
      <c:valAx>
        <c:axId val="329573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3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'DHS14'!$R$221:$AB$221</c:f>
              <c:strCache>
                <c:ptCount val="11"/>
                <c:pt idx="0">
                  <c:v>Bandundu</c:v>
                </c:pt>
                <c:pt idx="1">
                  <c:v>Bas-Congo</c:v>
                </c:pt>
                <c:pt idx="2">
                  <c:v>Equateur</c:v>
                </c:pt>
                <c:pt idx="3">
                  <c:v>Kasai-Occidental</c:v>
                </c:pt>
                <c:pt idx="4">
                  <c:v>Kasai-Oriental</c:v>
                </c:pt>
                <c:pt idx="5">
                  <c:v>Katanga</c:v>
                </c:pt>
                <c:pt idx="6">
                  <c:v>Kinshasa</c:v>
                </c:pt>
                <c:pt idx="7">
                  <c:v>Maniema</c:v>
                </c:pt>
                <c:pt idx="8">
                  <c:v>Nord-Kivu</c:v>
                </c:pt>
                <c:pt idx="9">
                  <c:v>Orientale</c:v>
                </c:pt>
                <c:pt idx="10">
                  <c:v>Sud-Kivu</c:v>
                </c:pt>
              </c:strCache>
            </c:strRef>
          </c:cat>
          <c:val>
            <c:numRef>
              <c:f>'DHS14'!$R$222:$AB$222</c:f>
              <c:numCache>
                <c:formatCode>###0.0</c:formatCode>
                <c:ptCount val="11"/>
                <c:pt idx="0">
                  <c:v>4.2745637216425632</c:v>
                </c:pt>
                <c:pt idx="1">
                  <c:v>6.9437869648213297</c:v>
                </c:pt>
                <c:pt idx="2">
                  <c:v>1.6348338003153118</c:v>
                </c:pt>
                <c:pt idx="3">
                  <c:v>1.0148739482453686</c:v>
                </c:pt>
                <c:pt idx="4">
                  <c:v>0.9505170679796906</c:v>
                </c:pt>
                <c:pt idx="5">
                  <c:v>3.6769149407548558</c:v>
                </c:pt>
                <c:pt idx="6">
                  <c:v>15.355835796494608</c:v>
                </c:pt>
                <c:pt idx="7">
                  <c:v>0.52776959878887997</c:v>
                </c:pt>
                <c:pt idx="8">
                  <c:v>1.6859113040240861</c:v>
                </c:pt>
                <c:pt idx="9">
                  <c:v>2.0869539964583588</c:v>
                </c:pt>
                <c:pt idx="10">
                  <c:v>2.2232771035510663</c:v>
                </c:pt>
              </c:numCache>
            </c:numRef>
          </c:val>
          <c:extLst>
            <c:ext xmlns:c16="http://schemas.microsoft.com/office/drawing/2014/chart" uri="{C3380CC4-5D6E-409C-BE32-E72D297353CC}">
              <c16:uniqueId val="{00000000-4EB9-4E5B-8C95-0363D93D108D}"/>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'DHS14'!$R$221:$AB$221</c:f>
              <c:strCache>
                <c:ptCount val="11"/>
                <c:pt idx="0">
                  <c:v>Bandundu</c:v>
                </c:pt>
                <c:pt idx="1">
                  <c:v>Bas-Congo</c:v>
                </c:pt>
                <c:pt idx="2">
                  <c:v>Equateur</c:v>
                </c:pt>
                <c:pt idx="3">
                  <c:v>Kasai-Occidental</c:v>
                </c:pt>
                <c:pt idx="4">
                  <c:v>Kasai-Oriental</c:v>
                </c:pt>
                <c:pt idx="5">
                  <c:v>Katanga</c:v>
                </c:pt>
                <c:pt idx="6">
                  <c:v>Kinshasa</c:v>
                </c:pt>
                <c:pt idx="7">
                  <c:v>Maniema</c:v>
                </c:pt>
                <c:pt idx="8">
                  <c:v>Nord-Kivu</c:v>
                </c:pt>
                <c:pt idx="9">
                  <c:v>Orientale</c:v>
                </c:pt>
                <c:pt idx="10">
                  <c:v>Sud-Kivu</c:v>
                </c:pt>
              </c:strCache>
            </c:strRef>
          </c:cat>
          <c:val>
            <c:numRef>
              <c:f>'DHS14'!$R$223:$AB$223</c:f>
              <c:numCache>
                <c:formatCode>###0.0</c:formatCode>
                <c:ptCount val="11"/>
                <c:pt idx="0">
                  <c:v>15.350636846407431</c:v>
                </c:pt>
                <c:pt idx="1">
                  <c:v>29.850670894501679</c:v>
                </c:pt>
                <c:pt idx="2">
                  <c:v>15.728930756620066</c:v>
                </c:pt>
                <c:pt idx="3">
                  <c:v>3.5093832972942884</c:v>
                </c:pt>
                <c:pt idx="4">
                  <c:v>2.6745369378392509</c:v>
                </c:pt>
                <c:pt idx="5">
                  <c:v>11.549258809408849</c:v>
                </c:pt>
                <c:pt idx="6">
                  <c:v>18.634511384466862</c:v>
                </c:pt>
                <c:pt idx="7">
                  <c:v>0.54939954947001168</c:v>
                </c:pt>
                <c:pt idx="8">
                  <c:v>1.1719531159013326</c:v>
                </c:pt>
                <c:pt idx="9">
                  <c:v>2.5906521689013493</c:v>
                </c:pt>
                <c:pt idx="10">
                  <c:v>19.316422947826915</c:v>
                </c:pt>
              </c:numCache>
            </c:numRef>
          </c:val>
          <c:extLst>
            <c:ext xmlns:c16="http://schemas.microsoft.com/office/drawing/2014/chart" uri="{C3380CC4-5D6E-409C-BE32-E72D297353CC}">
              <c16:uniqueId val="{00000001-4EB9-4E5B-8C95-0363D93D108D}"/>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'DHS14'!$R$221:$AB$221</c:f>
              <c:strCache>
                <c:ptCount val="11"/>
                <c:pt idx="0">
                  <c:v>Bandundu</c:v>
                </c:pt>
                <c:pt idx="1">
                  <c:v>Bas-Congo</c:v>
                </c:pt>
                <c:pt idx="2">
                  <c:v>Equateur</c:v>
                </c:pt>
                <c:pt idx="3">
                  <c:v>Kasai-Occidental</c:v>
                </c:pt>
                <c:pt idx="4">
                  <c:v>Kasai-Oriental</c:v>
                </c:pt>
                <c:pt idx="5">
                  <c:v>Katanga</c:v>
                </c:pt>
                <c:pt idx="6">
                  <c:v>Kinshasa</c:v>
                </c:pt>
                <c:pt idx="7">
                  <c:v>Maniema</c:v>
                </c:pt>
                <c:pt idx="8">
                  <c:v>Nord-Kivu</c:v>
                </c:pt>
                <c:pt idx="9">
                  <c:v>Orientale</c:v>
                </c:pt>
                <c:pt idx="10">
                  <c:v>Sud-Kivu</c:v>
                </c:pt>
              </c:strCache>
            </c:strRef>
          </c:cat>
          <c:val>
            <c:numRef>
              <c:f>'DHS14'!$R$224:$AB$224</c:f>
              <c:numCache>
                <c:formatCode>###0.0</c:formatCode>
                <c:ptCount val="11"/>
                <c:pt idx="0">
                  <c:v>80.374799431949967</c:v>
                </c:pt>
                <c:pt idx="1">
                  <c:v>63.20554214067711</c:v>
                </c:pt>
                <c:pt idx="2">
                  <c:v>82.636235443064649</c:v>
                </c:pt>
                <c:pt idx="3">
                  <c:v>95.475742754460484</c:v>
                </c:pt>
                <c:pt idx="4">
                  <c:v>96.374945994180919</c:v>
                </c:pt>
                <c:pt idx="5">
                  <c:v>84.773826249836276</c:v>
                </c:pt>
                <c:pt idx="6">
                  <c:v>66.009652819038578</c:v>
                </c:pt>
                <c:pt idx="7">
                  <c:v>98.922830851741125</c:v>
                </c:pt>
                <c:pt idx="8">
                  <c:v>97.142135580074466</c:v>
                </c:pt>
                <c:pt idx="9">
                  <c:v>95.32239383464038</c:v>
                </c:pt>
                <c:pt idx="10">
                  <c:v>78.460299948622065</c:v>
                </c:pt>
              </c:numCache>
            </c:numRef>
          </c:val>
          <c:extLst>
            <c:ext xmlns:c16="http://schemas.microsoft.com/office/drawing/2014/chart" uri="{C3380CC4-5D6E-409C-BE32-E72D297353CC}">
              <c16:uniqueId val="{00000002-4EB9-4E5B-8C95-0363D93D108D}"/>
            </c:ext>
          </c:extLst>
        </c:ser>
        <c:dLbls>
          <c:showLegendKey val="0"/>
          <c:showVal val="0"/>
          <c:showCatName val="0"/>
          <c:showSerName val="0"/>
          <c:showPercent val="0"/>
          <c:showBubbleSize val="0"/>
        </c:dLbls>
        <c:gapWidth val="50"/>
        <c:overlap val="100"/>
        <c:axId val="329617408"/>
        <c:axId val="329618944"/>
      </c:barChart>
      <c:catAx>
        <c:axId val="32961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18944"/>
        <c:crosses val="autoZero"/>
        <c:auto val="1"/>
        <c:lblAlgn val="ctr"/>
        <c:lblOffset val="100"/>
        <c:tickLblSkip val="1"/>
        <c:tickMarkSkip val="1"/>
        <c:noMultiLvlLbl val="0"/>
      </c:catAx>
      <c:valAx>
        <c:axId val="329618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17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'DHS14'!$C$222:$G$222</c:f>
              <c:numCache>
                <c:formatCode>###0.0</c:formatCode>
                <c:ptCount val="5"/>
                <c:pt idx="0">
                  <c:v>0.4709559673340194</c:v>
                </c:pt>
                <c:pt idx="1">
                  <c:v>1.0361301531302309</c:v>
                </c:pt>
                <c:pt idx="2">
                  <c:v>1.7477331377472847</c:v>
                </c:pt>
                <c:pt idx="3">
                  <c:v>2.6084785167947646</c:v>
                </c:pt>
                <c:pt idx="4">
                  <c:v>12.731868945761981</c:v>
                </c:pt>
              </c:numCache>
            </c:numRef>
          </c:val>
          <c:extLst>
            <c:ext xmlns:c16="http://schemas.microsoft.com/office/drawing/2014/chart" uri="{C3380CC4-5D6E-409C-BE32-E72D297353CC}">
              <c16:uniqueId val="{00000000-E5C1-4341-96DE-1DB465A5ECCB}"/>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'DHS14'!$C$223:$G$223</c:f>
              <c:numCache>
                <c:formatCode>###0.0</c:formatCode>
                <c:ptCount val="5"/>
                <c:pt idx="0">
                  <c:v>7.3014579662742625</c:v>
                </c:pt>
                <c:pt idx="1">
                  <c:v>9.1345349040707173</c:v>
                </c:pt>
                <c:pt idx="2">
                  <c:v>9.4337725980147091</c:v>
                </c:pt>
                <c:pt idx="3">
                  <c:v>14.483875381811457</c:v>
                </c:pt>
                <c:pt idx="4">
                  <c:v>15.338727675724833</c:v>
                </c:pt>
              </c:numCache>
            </c:numRef>
          </c:val>
          <c:extLst>
            <c:ext xmlns:c16="http://schemas.microsoft.com/office/drawing/2014/chart" uri="{C3380CC4-5D6E-409C-BE32-E72D297353CC}">
              <c16:uniqueId val="{00000001-E5C1-4341-96DE-1DB465A5ECCB}"/>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'DHS14'!$C$224:$G$224</c:f>
              <c:numCache>
                <c:formatCode>###0.0</c:formatCode>
                <c:ptCount val="5"/>
                <c:pt idx="0">
                  <c:v>92.227586066391652</c:v>
                </c:pt>
                <c:pt idx="1">
                  <c:v>89.829334942799136</c:v>
                </c:pt>
                <c:pt idx="2">
                  <c:v>88.818494264238041</c:v>
                </c:pt>
                <c:pt idx="3">
                  <c:v>82.907646101393965</c:v>
                </c:pt>
                <c:pt idx="4">
                  <c:v>71.929403378513427</c:v>
                </c:pt>
              </c:numCache>
            </c:numRef>
          </c:val>
          <c:extLst>
            <c:ext xmlns:c16="http://schemas.microsoft.com/office/drawing/2014/chart" uri="{C3380CC4-5D6E-409C-BE32-E72D297353CC}">
              <c16:uniqueId val="{00000002-E5C1-4341-96DE-1DB465A5ECCB}"/>
            </c:ext>
          </c:extLst>
        </c:ser>
        <c:dLbls>
          <c:showLegendKey val="0"/>
          <c:showVal val="0"/>
          <c:showCatName val="0"/>
          <c:showSerName val="0"/>
          <c:showPercent val="0"/>
          <c:showBubbleSize val="0"/>
        </c:dLbls>
        <c:gapWidth val="50"/>
        <c:overlap val="100"/>
        <c:axId val="329724288"/>
        <c:axId val="329725824"/>
      </c:barChart>
      <c:catAx>
        <c:axId val="329724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25824"/>
        <c:crosses val="autoZero"/>
        <c:auto val="1"/>
        <c:lblAlgn val="ctr"/>
        <c:lblOffset val="100"/>
        <c:tickLblSkip val="1"/>
        <c:tickMarkSkip val="1"/>
        <c:noMultiLvlLbl val="0"/>
      </c:catAx>
      <c:valAx>
        <c:axId val="329725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24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'DHS14'!$H$18:$L$18</c:f>
              <c:numCache>
                <c:formatCode>###0.0</c:formatCode>
                <c:ptCount val="5"/>
                <c:pt idx="0">
                  <c:v>41.7</c:v>
                </c:pt>
                <c:pt idx="1">
                  <c:v>52.2</c:v>
                </c:pt>
                <c:pt idx="2">
                  <c:v>66.5</c:v>
                </c:pt>
                <c:pt idx="3">
                  <c:v>84.8</c:v>
                </c:pt>
                <c:pt idx="4">
                  <c:v>93.1</c:v>
                </c:pt>
              </c:numCache>
            </c:numRef>
          </c:val>
          <c:extLst>
            <c:ext xmlns:c16="http://schemas.microsoft.com/office/drawing/2014/chart" uri="{C3380CC4-5D6E-409C-BE32-E72D297353CC}">
              <c16:uniqueId val="{00000000-C75C-4F77-9FBB-28C43DFE41B7}"/>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'DHS14'!$H$19:$L$19</c:f>
              <c:numCache>
                <c:formatCode>###0.0</c:formatCode>
                <c:ptCount val="5"/>
                <c:pt idx="0">
                  <c:v>19</c:v>
                </c:pt>
                <c:pt idx="1">
                  <c:v>27.3</c:v>
                </c:pt>
                <c:pt idx="2">
                  <c:v>21.8</c:v>
                </c:pt>
                <c:pt idx="3">
                  <c:v>12.3</c:v>
                </c:pt>
                <c:pt idx="4">
                  <c:v>5.7</c:v>
                </c:pt>
              </c:numCache>
            </c:numRef>
          </c:val>
          <c:extLst>
            <c:ext xmlns:c16="http://schemas.microsoft.com/office/drawing/2014/chart" uri="{C3380CC4-5D6E-409C-BE32-E72D297353CC}">
              <c16:uniqueId val="{00000001-C75C-4F77-9FBB-28C43DFE41B7}"/>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'DHS14'!$H$20:$L$20</c:f>
              <c:numCache>
                <c:formatCode>###0.0</c:formatCode>
                <c:ptCount val="5"/>
                <c:pt idx="0">
                  <c:v>32.4</c:v>
                </c:pt>
                <c:pt idx="1">
                  <c:v>17.7</c:v>
                </c:pt>
                <c:pt idx="2">
                  <c:v>8.9</c:v>
                </c:pt>
                <c:pt idx="3">
                  <c:v>2.6</c:v>
                </c:pt>
                <c:pt idx="4">
                  <c:v>1.2</c:v>
                </c:pt>
              </c:numCache>
            </c:numRef>
          </c:val>
          <c:extLst>
            <c:ext xmlns:c16="http://schemas.microsoft.com/office/drawing/2014/chart" uri="{C3380CC4-5D6E-409C-BE32-E72D297353CC}">
              <c16:uniqueId val="{00000002-C75C-4F77-9FBB-28C43DFE41B7}"/>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'DHS14'!$H$21:$L$21</c:f>
              <c:numCache>
                <c:formatCode>###0.0</c:formatCode>
                <c:ptCount val="5"/>
                <c:pt idx="0">
                  <c:v>7</c:v>
                </c:pt>
                <c:pt idx="1">
                  <c:v>2.8</c:v>
                </c:pt>
                <c:pt idx="2">
                  <c:v>2.8</c:v>
                </c:pt>
                <c:pt idx="3">
                  <c:v>0.3</c:v>
                </c:pt>
                <c:pt idx="4">
                  <c:v>0</c:v>
                </c:pt>
              </c:numCache>
            </c:numRef>
          </c:val>
          <c:extLst>
            <c:ext xmlns:c16="http://schemas.microsoft.com/office/drawing/2014/chart" uri="{C3380CC4-5D6E-409C-BE32-E72D297353CC}">
              <c16:uniqueId val="{00000003-C75C-4F77-9FBB-28C43DFE41B7}"/>
            </c:ext>
          </c:extLst>
        </c:ser>
        <c:dLbls>
          <c:showLegendKey val="0"/>
          <c:showVal val="0"/>
          <c:showCatName val="0"/>
          <c:showSerName val="0"/>
          <c:showPercent val="0"/>
          <c:showBubbleSize val="0"/>
        </c:dLbls>
        <c:gapWidth val="50"/>
        <c:overlap val="100"/>
        <c:axId val="331167616"/>
        <c:axId val="331169152"/>
      </c:barChart>
      <c:catAx>
        <c:axId val="331167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69152"/>
        <c:crosses val="autoZero"/>
        <c:auto val="1"/>
        <c:lblAlgn val="ctr"/>
        <c:lblOffset val="100"/>
        <c:tickLblSkip val="1"/>
        <c:tickMarkSkip val="1"/>
        <c:noMultiLvlLbl val="0"/>
      </c:catAx>
      <c:valAx>
        <c:axId val="331169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67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'DHS14'!$H$124:$L$124</c:f>
              <c:numCache>
                <c:formatCode>###0.0</c:formatCode>
                <c:ptCount val="5"/>
                <c:pt idx="0">
                  <c:v>24.888941094053635</c:v>
                </c:pt>
                <c:pt idx="1">
                  <c:v>19.920618868538519</c:v>
                </c:pt>
                <c:pt idx="2">
                  <c:v>18.771952744821149</c:v>
                </c:pt>
                <c:pt idx="3">
                  <c:v>19.989477575954584</c:v>
                </c:pt>
                <c:pt idx="4">
                  <c:v>38.504262061526227</c:v>
                </c:pt>
              </c:numCache>
            </c:numRef>
          </c:val>
          <c:extLst>
            <c:ext xmlns:c16="http://schemas.microsoft.com/office/drawing/2014/chart" uri="{C3380CC4-5D6E-409C-BE32-E72D297353CC}">
              <c16:uniqueId val="{00000000-F5B5-4798-A93E-A1EA5AE3F5E8}"/>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'DHS14'!$H$125:$L$125</c:f>
              <c:numCache>
                <c:formatCode>###0.0</c:formatCode>
                <c:ptCount val="5"/>
                <c:pt idx="0">
                  <c:v>13.198757365442448</c:v>
                </c:pt>
                <c:pt idx="1">
                  <c:v>25.850572171324746</c:v>
                </c:pt>
                <c:pt idx="2">
                  <c:v>35.800051747719287</c:v>
                </c:pt>
                <c:pt idx="3">
                  <c:v>41.01814284062182</c:v>
                </c:pt>
                <c:pt idx="4">
                  <c:v>44.50583185191541</c:v>
                </c:pt>
              </c:numCache>
            </c:numRef>
          </c:val>
          <c:extLst>
            <c:ext xmlns:c16="http://schemas.microsoft.com/office/drawing/2014/chart" uri="{C3380CC4-5D6E-409C-BE32-E72D297353CC}">
              <c16:uniqueId val="{00000001-F5B5-4798-A93E-A1EA5AE3F5E8}"/>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'DHS14'!$H$126:$L$126</c:f>
              <c:numCache>
                <c:formatCode>###0.0</c:formatCode>
                <c:ptCount val="5"/>
                <c:pt idx="0">
                  <c:v>50.981068441342465</c:v>
                </c:pt>
                <c:pt idx="1">
                  <c:v>50.008966876137052</c:v>
                </c:pt>
                <c:pt idx="2">
                  <c:v>42.573008725412002</c:v>
                </c:pt>
                <c:pt idx="3">
                  <c:v>37.981594786128568</c:v>
                </c:pt>
                <c:pt idx="4">
                  <c:v>16.642186312043265</c:v>
                </c:pt>
              </c:numCache>
            </c:numRef>
          </c:val>
          <c:extLst>
            <c:ext xmlns:c16="http://schemas.microsoft.com/office/drawing/2014/chart" uri="{C3380CC4-5D6E-409C-BE32-E72D297353CC}">
              <c16:uniqueId val="{00000002-F5B5-4798-A93E-A1EA5AE3F5E8}"/>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'DHS14'!$H$127:$L$127</c:f>
              <c:numCache>
                <c:formatCode>###0.0</c:formatCode>
                <c:ptCount val="5"/>
                <c:pt idx="0">
                  <c:v>10.931233099161455</c:v>
                </c:pt>
                <c:pt idx="1">
                  <c:v>4.21984208399968</c:v>
                </c:pt>
                <c:pt idx="2">
                  <c:v>2.8549867820475612</c:v>
                </c:pt>
                <c:pt idx="3">
                  <c:v>1.0107847972950328</c:v>
                </c:pt>
                <c:pt idx="4">
                  <c:v>0.34771977451509795</c:v>
                </c:pt>
              </c:numCache>
            </c:numRef>
          </c:val>
          <c:extLst>
            <c:ext xmlns:c16="http://schemas.microsoft.com/office/drawing/2014/chart" uri="{C3380CC4-5D6E-409C-BE32-E72D297353CC}">
              <c16:uniqueId val="{00000003-F5B5-4798-A93E-A1EA5AE3F5E8}"/>
            </c:ext>
          </c:extLst>
        </c:ser>
        <c:dLbls>
          <c:showLegendKey val="0"/>
          <c:showVal val="0"/>
          <c:showCatName val="0"/>
          <c:showSerName val="0"/>
          <c:showPercent val="0"/>
          <c:showBubbleSize val="0"/>
        </c:dLbls>
        <c:gapWidth val="50"/>
        <c:overlap val="100"/>
        <c:axId val="331197824"/>
        <c:axId val="331211904"/>
      </c:barChart>
      <c:catAx>
        <c:axId val="331197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11904"/>
        <c:crosses val="autoZero"/>
        <c:auto val="1"/>
        <c:lblAlgn val="ctr"/>
        <c:lblOffset val="100"/>
        <c:tickLblSkip val="1"/>
        <c:tickMarkSkip val="1"/>
        <c:noMultiLvlLbl val="0"/>
      </c:catAx>
      <c:valAx>
        <c:axId val="331211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97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'DHS14'!$H$222:$L$222</c:f>
              <c:numCache>
                <c:formatCode>###0.0</c:formatCode>
                <c:ptCount val="5"/>
                <c:pt idx="0">
                  <c:v>2.2641777516144765</c:v>
                </c:pt>
                <c:pt idx="1">
                  <c:v>3.1773157228207927</c:v>
                </c:pt>
                <c:pt idx="2">
                  <c:v>4.6913430636924947</c:v>
                </c:pt>
                <c:pt idx="3">
                  <c:v>9.0222917848249935</c:v>
                </c:pt>
                <c:pt idx="4">
                  <c:v>22.862861668185332</c:v>
                </c:pt>
              </c:numCache>
            </c:numRef>
          </c:val>
          <c:extLst>
            <c:ext xmlns:c16="http://schemas.microsoft.com/office/drawing/2014/chart" uri="{C3380CC4-5D6E-409C-BE32-E72D297353CC}">
              <c16:uniqueId val="{00000000-3997-4EC6-A111-94CC235B9BBC}"/>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'DHS14'!$H$223:$L$223</c:f>
              <c:numCache>
                <c:formatCode>###0.0</c:formatCode>
                <c:ptCount val="5"/>
                <c:pt idx="0">
                  <c:v>11.379818029403307</c:v>
                </c:pt>
                <c:pt idx="1">
                  <c:v>12.916187870614145</c:v>
                </c:pt>
                <c:pt idx="2">
                  <c:v>14.435789222978226</c:v>
                </c:pt>
                <c:pt idx="3">
                  <c:v>15.532332709912266</c:v>
                </c:pt>
                <c:pt idx="4">
                  <c:v>15.729799143701106</c:v>
                </c:pt>
              </c:numCache>
            </c:numRef>
          </c:val>
          <c:extLst>
            <c:ext xmlns:c16="http://schemas.microsoft.com/office/drawing/2014/chart" uri="{C3380CC4-5D6E-409C-BE32-E72D297353CC}">
              <c16:uniqueId val="{00000001-3997-4EC6-A111-94CC235B9BBC}"/>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'DHS14'!$H$224:$L$224</c:f>
              <c:numCache>
                <c:formatCode>###0.0</c:formatCode>
                <c:ptCount val="5"/>
                <c:pt idx="0">
                  <c:v>86.356004218982264</c:v>
                </c:pt>
                <c:pt idx="1">
                  <c:v>83.906496406565083</c:v>
                </c:pt>
                <c:pt idx="2">
                  <c:v>80.872867713329327</c:v>
                </c:pt>
                <c:pt idx="3">
                  <c:v>75.445375505262703</c:v>
                </c:pt>
                <c:pt idx="4">
                  <c:v>61.407339188113717</c:v>
                </c:pt>
              </c:numCache>
            </c:numRef>
          </c:val>
          <c:extLst>
            <c:ext xmlns:c16="http://schemas.microsoft.com/office/drawing/2014/chart" uri="{C3380CC4-5D6E-409C-BE32-E72D297353CC}">
              <c16:uniqueId val="{00000002-3997-4EC6-A111-94CC235B9BBC}"/>
            </c:ext>
          </c:extLst>
        </c:ser>
        <c:dLbls>
          <c:showLegendKey val="0"/>
          <c:showVal val="0"/>
          <c:showCatName val="0"/>
          <c:showSerName val="0"/>
          <c:showPercent val="0"/>
          <c:showBubbleSize val="0"/>
        </c:dLbls>
        <c:gapWidth val="50"/>
        <c:overlap val="100"/>
        <c:axId val="331317248"/>
        <c:axId val="331318784"/>
      </c:barChart>
      <c:catAx>
        <c:axId val="331317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18784"/>
        <c:crosses val="autoZero"/>
        <c:auto val="1"/>
        <c:lblAlgn val="ctr"/>
        <c:lblOffset val="100"/>
        <c:tickLblSkip val="1"/>
        <c:tickMarkSkip val="1"/>
        <c:noMultiLvlLbl val="0"/>
      </c:catAx>
      <c:valAx>
        <c:axId val="3313187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172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'DHS14'!$C$124:$G$124</c:f>
              <c:numCache>
                <c:formatCode>###0.0</c:formatCode>
                <c:ptCount val="5"/>
                <c:pt idx="0">
                  <c:v>14.721089965239139</c:v>
                </c:pt>
                <c:pt idx="1">
                  <c:v>19.027283376301359</c:v>
                </c:pt>
                <c:pt idx="2">
                  <c:v>22.129632223602517</c:v>
                </c:pt>
                <c:pt idx="3">
                  <c:v>20.952162952019631</c:v>
                </c:pt>
                <c:pt idx="4">
                  <c:v>25.917317086733934</c:v>
                </c:pt>
              </c:numCache>
            </c:numRef>
          </c:val>
          <c:extLst>
            <c:ext xmlns:c16="http://schemas.microsoft.com/office/drawing/2014/chart" uri="{C3380CC4-5D6E-409C-BE32-E72D297353CC}">
              <c16:uniqueId val="{00000000-3251-4C16-93FD-51A9F8A1A768}"/>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'DHS14'!$C$125:$G$125</c:f>
              <c:numCache>
                <c:formatCode>###0.0</c:formatCode>
                <c:ptCount val="5"/>
                <c:pt idx="0">
                  <c:v>16.027896488357634</c:v>
                </c:pt>
                <c:pt idx="1">
                  <c:v>15.564352306620306</c:v>
                </c:pt>
                <c:pt idx="2">
                  <c:v>13.036303850111143</c:v>
                </c:pt>
                <c:pt idx="3">
                  <c:v>18.679577763988743</c:v>
                </c:pt>
                <c:pt idx="4">
                  <c:v>40.217457116214739</c:v>
                </c:pt>
              </c:numCache>
            </c:numRef>
          </c:val>
          <c:extLst>
            <c:ext xmlns:c16="http://schemas.microsoft.com/office/drawing/2014/chart" uri="{C3380CC4-5D6E-409C-BE32-E72D297353CC}">
              <c16:uniqueId val="{00000001-3251-4C16-93FD-51A9F8A1A768}"/>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'DHS14'!$C$126:$G$126</c:f>
              <c:numCache>
                <c:formatCode>###0.0</c:formatCode>
                <c:ptCount val="5"/>
                <c:pt idx="0">
                  <c:v>44.941322619338422</c:v>
                </c:pt>
                <c:pt idx="1">
                  <c:v>47.20743626306438</c:v>
                </c:pt>
                <c:pt idx="2">
                  <c:v>51.201494275486965</c:v>
                </c:pt>
                <c:pt idx="3">
                  <c:v>53.104249240438236</c:v>
                </c:pt>
                <c:pt idx="4">
                  <c:v>32.48040255769628</c:v>
                </c:pt>
              </c:numCache>
            </c:numRef>
          </c:val>
          <c:extLst>
            <c:ext xmlns:c16="http://schemas.microsoft.com/office/drawing/2014/chart" uri="{C3380CC4-5D6E-409C-BE32-E72D297353CC}">
              <c16:uniqueId val="{00000002-3251-4C16-93FD-51A9F8A1A768}"/>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'DHS14'!$C$127:$G$127</c:f>
              <c:numCache>
                <c:formatCode>###0.0</c:formatCode>
                <c:ptCount val="5"/>
                <c:pt idx="0">
                  <c:v>24.309690927064793</c:v>
                </c:pt>
                <c:pt idx="1">
                  <c:v>18.200928054013957</c:v>
                </c:pt>
                <c:pt idx="2">
                  <c:v>13.632569650799381</c:v>
                </c:pt>
                <c:pt idx="3">
                  <c:v>7.2640100435533803</c:v>
                </c:pt>
                <c:pt idx="4">
                  <c:v>1.3848232393550532</c:v>
                </c:pt>
              </c:numCache>
            </c:numRef>
          </c:val>
          <c:extLst>
            <c:ext xmlns:c16="http://schemas.microsoft.com/office/drawing/2014/chart" uri="{C3380CC4-5D6E-409C-BE32-E72D297353CC}">
              <c16:uniqueId val="{00000003-3251-4C16-93FD-51A9F8A1A768}"/>
            </c:ext>
          </c:extLst>
        </c:ser>
        <c:dLbls>
          <c:showLegendKey val="0"/>
          <c:showVal val="0"/>
          <c:showCatName val="0"/>
          <c:showSerName val="0"/>
          <c:showPercent val="0"/>
          <c:showBubbleSize val="0"/>
        </c:dLbls>
        <c:gapWidth val="50"/>
        <c:overlap val="100"/>
        <c:axId val="329513984"/>
        <c:axId val="329548544"/>
      </c:barChart>
      <c:catAx>
        <c:axId val="329513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48544"/>
        <c:crosses val="autoZero"/>
        <c:auto val="1"/>
        <c:lblAlgn val="ctr"/>
        <c:lblOffset val="100"/>
        <c:tickLblSkip val="1"/>
        <c:tickMarkSkip val="1"/>
        <c:noMultiLvlLbl val="0"/>
      </c:catAx>
      <c:valAx>
        <c:axId val="329548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13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'DHS14'!$M$124:$Q$124</c:f>
              <c:numCache>
                <c:formatCode>###0.0</c:formatCode>
                <c:ptCount val="5"/>
                <c:pt idx="0">
                  <c:v>13.494681514321877</c:v>
                </c:pt>
                <c:pt idx="1">
                  <c:v>16.100932588993118</c:v>
                </c:pt>
                <c:pt idx="2">
                  <c:v>21.666391334338257</c:v>
                </c:pt>
                <c:pt idx="3">
                  <c:v>20.109801237550144</c:v>
                </c:pt>
                <c:pt idx="4">
                  <c:v>21.213935487842537</c:v>
                </c:pt>
              </c:numCache>
            </c:numRef>
          </c:val>
          <c:extLst>
            <c:ext xmlns:c16="http://schemas.microsoft.com/office/drawing/2014/chart" uri="{C3380CC4-5D6E-409C-BE32-E72D297353CC}">
              <c16:uniqueId val="{00000000-6938-45D7-A3E5-4C3AF261FCF5}"/>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'DHS14'!$M$125:$Q$125</c:f>
              <c:numCache>
                <c:formatCode>###0.0</c:formatCode>
                <c:ptCount val="5"/>
                <c:pt idx="0">
                  <c:v>15.964015941935545</c:v>
                </c:pt>
                <c:pt idx="1">
                  <c:v>16.039041757799765</c:v>
                </c:pt>
                <c:pt idx="2">
                  <c:v>15.759054928126332</c:v>
                </c:pt>
                <c:pt idx="3">
                  <c:v>13.080899020830918</c:v>
                </c:pt>
                <c:pt idx="4">
                  <c:v>12.820596572931802</c:v>
                </c:pt>
              </c:numCache>
            </c:numRef>
          </c:val>
          <c:extLst>
            <c:ext xmlns:c16="http://schemas.microsoft.com/office/drawing/2014/chart" uri="{C3380CC4-5D6E-409C-BE32-E72D297353CC}">
              <c16:uniqueId val="{00000001-6938-45D7-A3E5-4C3AF261FCF5}"/>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'DHS14'!$M$126:$Q$126</c:f>
              <c:numCache>
                <c:formatCode>###0.0</c:formatCode>
                <c:ptCount val="5"/>
                <c:pt idx="0">
                  <c:v>44.317288237592038</c:v>
                </c:pt>
                <c:pt idx="1">
                  <c:v>46.055466191828586</c:v>
                </c:pt>
                <c:pt idx="2">
                  <c:v>46.789376517565806</c:v>
                </c:pt>
                <c:pt idx="3">
                  <c:v>52.199127389426579</c:v>
                </c:pt>
                <c:pt idx="4">
                  <c:v>55.734822262736138</c:v>
                </c:pt>
              </c:numCache>
            </c:numRef>
          </c:val>
          <c:extLst>
            <c:ext xmlns:c16="http://schemas.microsoft.com/office/drawing/2014/chart" uri="{C3380CC4-5D6E-409C-BE32-E72D297353CC}">
              <c16:uniqueId val="{00000002-6938-45D7-A3E5-4C3AF261FCF5}"/>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'DHS14'!$M$127:$Q$127</c:f>
              <c:numCache>
                <c:formatCode>###0.0</c:formatCode>
                <c:ptCount val="5"/>
                <c:pt idx="0">
                  <c:v>26.224014306150533</c:v>
                </c:pt>
                <c:pt idx="1">
                  <c:v>21.804559461378531</c:v>
                </c:pt>
                <c:pt idx="2">
                  <c:v>15.785177219969606</c:v>
                </c:pt>
                <c:pt idx="3">
                  <c:v>14.610172352192361</c:v>
                </c:pt>
                <c:pt idx="4">
                  <c:v>10.230645676489521</c:v>
                </c:pt>
              </c:numCache>
            </c:numRef>
          </c:val>
          <c:extLst>
            <c:ext xmlns:c16="http://schemas.microsoft.com/office/drawing/2014/chart" uri="{C3380CC4-5D6E-409C-BE32-E72D297353CC}">
              <c16:uniqueId val="{00000003-6938-45D7-A3E5-4C3AF261FCF5}"/>
            </c:ext>
          </c:extLst>
        </c:ser>
        <c:dLbls>
          <c:showLegendKey val="0"/>
          <c:showVal val="0"/>
          <c:showCatName val="0"/>
          <c:showSerName val="0"/>
          <c:showPercent val="0"/>
          <c:showBubbleSize val="0"/>
        </c:dLbls>
        <c:gapWidth val="50"/>
        <c:overlap val="100"/>
        <c:axId val="329256960"/>
        <c:axId val="329258496"/>
      </c:barChart>
      <c:catAx>
        <c:axId val="329256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58496"/>
        <c:crosses val="autoZero"/>
        <c:auto val="1"/>
        <c:lblAlgn val="ctr"/>
        <c:lblOffset val="100"/>
        <c:tickLblSkip val="1"/>
        <c:tickMarkSkip val="1"/>
        <c:noMultiLvlLbl val="0"/>
      </c:catAx>
      <c:valAx>
        <c:axId val="329258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56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MICS18!$M$18:$Q$18</c:f>
              <c:numCache>
                <c:formatCode>###0.0</c:formatCode>
                <c:ptCount val="5"/>
                <c:pt idx="0">
                  <c:v>16.228594180410003</c:v>
                </c:pt>
                <c:pt idx="1">
                  <c:v>16.388745146699655</c:v>
                </c:pt>
                <c:pt idx="2">
                  <c:v>16.523593536470674</c:v>
                </c:pt>
                <c:pt idx="3">
                  <c:v>21.090490921394633</c:v>
                </c:pt>
                <c:pt idx="4">
                  <c:v>25.685120434997792</c:v>
                </c:pt>
              </c:numCache>
            </c:numRef>
          </c:val>
          <c:extLst>
            <c:ext xmlns:c16="http://schemas.microsoft.com/office/drawing/2014/chart" uri="{C3380CC4-5D6E-409C-BE32-E72D297353CC}">
              <c16:uniqueId val="{00000000-BA52-43B2-B67C-EE215ACBE838}"/>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MICS18!$M$19:$Q$19</c:f>
              <c:numCache>
                <c:formatCode>###0.0</c:formatCode>
                <c:ptCount val="5"/>
                <c:pt idx="0">
                  <c:v>9.1852894650749821</c:v>
                </c:pt>
                <c:pt idx="1">
                  <c:v>8.3046731441146893</c:v>
                </c:pt>
                <c:pt idx="2">
                  <c:v>12.922179260837979</c:v>
                </c:pt>
                <c:pt idx="3">
                  <c:v>15.664080718240847</c:v>
                </c:pt>
                <c:pt idx="4">
                  <c:v>25.650177873008602</c:v>
                </c:pt>
              </c:numCache>
            </c:numRef>
          </c:val>
          <c:extLst>
            <c:ext xmlns:c16="http://schemas.microsoft.com/office/drawing/2014/chart" uri="{C3380CC4-5D6E-409C-BE32-E72D297353CC}">
              <c16:uniqueId val="{00000001-BA52-43B2-B67C-EE215ACBE838}"/>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MICS18!$M$20:$Q$20</c:f>
              <c:numCache>
                <c:formatCode>###0.0</c:formatCode>
                <c:ptCount val="5"/>
                <c:pt idx="0">
                  <c:v>53.221517193377053</c:v>
                </c:pt>
                <c:pt idx="1">
                  <c:v>54.93857642493051</c:v>
                </c:pt>
                <c:pt idx="2">
                  <c:v>53.655779401893</c:v>
                </c:pt>
                <c:pt idx="3">
                  <c:v>48.223487177395192</c:v>
                </c:pt>
                <c:pt idx="4">
                  <c:v>36.939542785217036</c:v>
                </c:pt>
              </c:numCache>
            </c:numRef>
          </c:val>
          <c:extLst>
            <c:ext xmlns:c16="http://schemas.microsoft.com/office/drawing/2014/chart" uri="{C3380CC4-5D6E-409C-BE32-E72D297353CC}">
              <c16:uniqueId val="{00000002-BA52-43B2-B67C-EE215ACBE838}"/>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MICS18!$M$21:$Q$21</c:f>
              <c:numCache>
                <c:formatCode>###0.0</c:formatCode>
                <c:ptCount val="5"/>
                <c:pt idx="0">
                  <c:v>21.364599161138077</c:v>
                </c:pt>
                <c:pt idx="1">
                  <c:v>20.368005284255077</c:v>
                </c:pt>
                <c:pt idx="2">
                  <c:v>16.898447800798465</c:v>
                </c:pt>
                <c:pt idx="3">
                  <c:v>15.021941182969503</c:v>
                </c:pt>
                <c:pt idx="4">
                  <c:v>11.72515890677627</c:v>
                </c:pt>
              </c:numCache>
            </c:numRef>
          </c:val>
          <c:extLst>
            <c:ext xmlns:c16="http://schemas.microsoft.com/office/drawing/2014/chart" uri="{C3380CC4-5D6E-409C-BE32-E72D297353CC}">
              <c16:uniqueId val="{00000003-BA52-43B2-B67C-EE215ACBE838}"/>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MICS18!$R$15:$AQ$15</c:f>
              <c:strCache>
                <c:ptCount val="26"/>
                <c:pt idx="0">
                  <c:v>Bas Uele</c:v>
                </c:pt>
                <c:pt idx="1">
                  <c:v>Equateur</c:v>
                </c:pt>
                <c:pt idx="2">
                  <c:v>Haut Katanga</c:v>
                </c:pt>
                <c:pt idx="3">
                  <c:v>Haut Lomami</c:v>
                </c:pt>
                <c:pt idx="4">
                  <c:v>Haut Uele</c:v>
                </c:pt>
                <c:pt idx="5">
                  <c:v>Ituri</c:v>
                </c:pt>
                <c:pt idx="6">
                  <c:v>Kasai</c:v>
                </c:pt>
                <c:pt idx="7">
                  <c:v>Kasai Central</c:v>
                </c:pt>
                <c:pt idx="8">
                  <c:v>Kasai Oriental</c:v>
                </c:pt>
                <c:pt idx="9">
                  <c:v>Kinshasa</c:v>
                </c:pt>
                <c:pt idx="10">
                  <c:v>Kongo Central</c:v>
                </c:pt>
                <c:pt idx="11">
                  <c:v>Kwango</c:v>
                </c:pt>
                <c:pt idx="12">
                  <c:v>Kwilu</c:v>
                </c:pt>
                <c:pt idx="13">
                  <c:v>Lomami</c:v>
                </c:pt>
                <c:pt idx="14">
                  <c:v>Lualaba</c:v>
                </c:pt>
                <c:pt idx="15">
                  <c:v>Maindombe</c:v>
                </c:pt>
                <c:pt idx="16">
                  <c:v>Maniema</c:v>
                </c:pt>
                <c:pt idx="17">
                  <c:v>Mongala</c:v>
                </c:pt>
                <c:pt idx="18">
                  <c:v>Nord Kivu</c:v>
                </c:pt>
                <c:pt idx="19">
                  <c:v>Nord Ubangi</c:v>
                </c:pt>
                <c:pt idx="20">
                  <c:v>Sankuru</c:v>
                </c:pt>
                <c:pt idx="21">
                  <c:v>Sud Kivu</c:v>
                </c:pt>
                <c:pt idx="22">
                  <c:v>Sud Ubangi</c:v>
                </c:pt>
                <c:pt idx="23">
                  <c:v>Tanganyika</c:v>
                </c:pt>
                <c:pt idx="24">
                  <c:v>Tshopo</c:v>
                </c:pt>
                <c:pt idx="25">
                  <c:v>Tshuapa</c:v>
                </c:pt>
              </c:strCache>
            </c:strRef>
          </c:cat>
          <c:val>
            <c:numRef>
              <c:f>MICS18!$R$18:$AQ$18</c:f>
              <c:numCache>
                <c:formatCode>###0.0</c:formatCode>
                <c:ptCount val="26"/>
                <c:pt idx="0">
                  <c:v>25.459404567084974</c:v>
                </c:pt>
                <c:pt idx="1">
                  <c:v>24.299379388702587</c:v>
                </c:pt>
                <c:pt idx="2">
                  <c:v>47.373079503361424</c:v>
                </c:pt>
                <c:pt idx="3">
                  <c:v>24.435760564144672</c:v>
                </c:pt>
                <c:pt idx="4">
                  <c:v>40.106207799998387</c:v>
                </c:pt>
                <c:pt idx="5">
                  <c:v>57.32946381711227</c:v>
                </c:pt>
                <c:pt idx="6">
                  <c:v>11.256414689748746</c:v>
                </c:pt>
                <c:pt idx="7">
                  <c:v>8.4761154824209815</c:v>
                </c:pt>
                <c:pt idx="8">
                  <c:v>29.249172042268384</c:v>
                </c:pt>
                <c:pt idx="9">
                  <c:v>97.01871194988469</c:v>
                </c:pt>
                <c:pt idx="10">
                  <c:v>39.276206356723151</c:v>
                </c:pt>
                <c:pt idx="11">
                  <c:v>10.928956267608566</c:v>
                </c:pt>
                <c:pt idx="12">
                  <c:v>9.2429224636565603</c:v>
                </c:pt>
                <c:pt idx="13">
                  <c:v>24.580522772952008</c:v>
                </c:pt>
                <c:pt idx="14">
                  <c:v>23.42902433870395</c:v>
                </c:pt>
                <c:pt idx="15">
                  <c:v>29.283027847398046</c:v>
                </c:pt>
                <c:pt idx="16">
                  <c:v>11.274147343322676</c:v>
                </c:pt>
                <c:pt idx="17">
                  <c:v>1.9462862756973065</c:v>
                </c:pt>
                <c:pt idx="18">
                  <c:v>36.218785839830694</c:v>
                </c:pt>
                <c:pt idx="19">
                  <c:v>8.0486928241089544</c:v>
                </c:pt>
                <c:pt idx="20">
                  <c:v>9.6561870897419517</c:v>
                </c:pt>
                <c:pt idx="21">
                  <c:v>53.700827129224457</c:v>
                </c:pt>
                <c:pt idx="22">
                  <c:v>18.603051370056747</c:v>
                </c:pt>
                <c:pt idx="23">
                  <c:v>49.638933439687023</c:v>
                </c:pt>
                <c:pt idx="24">
                  <c:v>26.866387357663037</c:v>
                </c:pt>
                <c:pt idx="25">
                  <c:v>7.9594853864435278</c:v>
                </c:pt>
              </c:numCache>
            </c:numRef>
          </c:val>
          <c:extLst>
            <c:ext xmlns:c16="http://schemas.microsoft.com/office/drawing/2014/chart" uri="{C3380CC4-5D6E-409C-BE32-E72D297353CC}">
              <c16:uniqueId val="{00000000-CAC3-413F-A51C-E36637105964}"/>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MICS18!$R$15:$AQ$15</c:f>
              <c:strCache>
                <c:ptCount val="26"/>
                <c:pt idx="0">
                  <c:v>Bas Uele</c:v>
                </c:pt>
                <c:pt idx="1">
                  <c:v>Equateur</c:v>
                </c:pt>
                <c:pt idx="2">
                  <c:v>Haut Katanga</c:v>
                </c:pt>
                <c:pt idx="3">
                  <c:v>Haut Lomami</c:v>
                </c:pt>
                <c:pt idx="4">
                  <c:v>Haut Uele</c:v>
                </c:pt>
                <c:pt idx="5">
                  <c:v>Ituri</c:v>
                </c:pt>
                <c:pt idx="6">
                  <c:v>Kasai</c:v>
                </c:pt>
                <c:pt idx="7">
                  <c:v>Kasai Central</c:v>
                </c:pt>
                <c:pt idx="8">
                  <c:v>Kasai Oriental</c:v>
                </c:pt>
                <c:pt idx="9">
                  <c:v>Kinshasa</c:v>
                </c:pt>
                <c:pt idx="10">
                  <c:v>Kongo Central</c:v>
                </c:pt>
                <c:pt idx="11">
                  <c:v>Kwango</c:v>
                </c:pt>
                <c:pt idx="12">
                  <c:v>Kwilu</c:v>
                </c:pt>
                <c:pt idx="13">
                  <c:v>Lomami</c:v>
                </c:pt>
                <c:pt idx="14">
                  <c:v>Lualaba</c:v>
                </c:pt>
                <c:pt idx="15">
                  <c:v>Maindombe</c:v>
                </c:pt>
                <c:pt idx="16">
                  <c:v>Maniema</c:v>
                </c:pt>
                <c:pt idx="17">
                  <c:v>Mongala</c:v>
                </c:pt>
                <c:pt idx="18">
                  <c:v>Nord Kivu</c:v>
                </c:pt>
                <c:pt idx="19">
                  <c:v>Nord Ubangi</c:v>
                </c:pt>
                <c:pt idx="20">
                  <c:v>Sankuru</c:v>
                </c:pt>
                <c:pt idx="21">
                  <c:v>Sud Kivu</c:v>
                </c:pt>
                <c:pt idx="22">
                  <c:v>Sud Ubangi</c:v>
                </c:pt>
                <c:pt idx="23">
                  <c:v>Tanganyika</c:v>
                </c:pt>
                <c:pt idx="24">
                  <c:v>Tshopo</c:v>
                </c:pt>
                <c:pt idx="25">
                  <c:v>Tshuapa</c:v>
                </c:pt>
              </c:strCache>
            </c:strRef>
          </c:cat>
          <c:val>
            <c:numRef>
              <c:f>MICS18!$R$19:$AQ$19</c:f>
              <c:numCache>
                <c:formatCode>###0.0</c:formatCode>
                <c:ptCount val="26"/>
                <c:pt idx="0">
                  <c:v>28.386117543486396</c:v>
                </c:pt>
                <c:pt idx="1">
                  <c:v>3.7611889091293627</c:v>
                </c:pt>
                <c:pt idx="2">
                  <c:v>24.850533775975752</c:v>
                </c:pt>
                <c:pt idx="3">
                  <c:v>18.219684778883806</c:v>
                </c:pt>
                <c:pt idx="4">
                  <c:v>24.703759081925227</c:v>
                </c:pt>
                <c:pt idx="5">
                  <c:v>21.705769298072195</c:v>
                </c:pt>
                <c:pt idx="6">
                  <c:v>2.7893092892588864</c:v>
                </c:pt>
                <c:pt idx="7">
                  <c:v>12.37983128348009</c:v>
                </c:pt>
                <c:pt idx="8">
                  <c:v>28.027228204195499</c:v>
                </c:pt>
                <c:pt idx="9">
                  <c:v>2.2559812282755778</c:v>
                </c:pt>
                <c:pt idx="10">
                  <c:v>13.939865855796359</c:v>
                </c:pt>
                <c:pt idx="11">
                  <c:v>0.71145615733307677</c:v>
                </c:pt>
                <c:pt idx="12">
                  <c:v>15.355161168129976</c:v>
                </c:pt>
                <c:pt idx="13">
                  <c:v>8.6222934896194108</c:v>
                </c:pt>
                <c:pt idx="14">
                  <c:v>14.973018071795865</c:v>
                </c:pt>
                <c:pt idx="15">
                  <c:v>32.639033634158153</c:v>
                </c:pt>
                <c:pt idx="16">
                  <c:v>20.741453970578448</c:v>
                </c:pt>
                <c:pt idx="17">
                  <c:v>0.76019361636716432</c:v>
                </c:pt>
                <c:pt idx="18">
                  <c:v>30.447861447524289</c:v>
                </c:pt>
                <c:pt idx="19">
                  <c:v>5.424520425540508</c:v>
                </c:pt>
                <c:pt idx="20">
                  <c:v>1.7895345925721851</c:v>
                </c:pt>
                <c:pt idx="21">
                  <c:v>23.534277364970919</c:v>
                </c:pt>
                <c:pt idx="22">
                  <c:v>13.120109226591383</c:v>
                </c:pt>
                <c:pt idx="23">
                  <c:v>17.312285133906808</c:v>
                </c:pt>
                <c:pt idx="24">
                  <c:v>11.268675257482533</c:v>
                </c:pt>
                <c:pt idx="25">
                  <c:v>4.4756323723897582</c:v>
                </c:pt>
              </c:numCache>
            </c:numRef>
          </c:val>
          <c:extLst>
            <c:ext xmlns:c16="http://schemas.microsoft.com/office/drawing/2014/chart" uri="{C3380CC4-5D6E-409C-BE32-E72D297353CC}">
              <c16:uniqueId val="{00000001-CAC3-413F-A51C-E36637105964}"/>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MICS18!$R$15:$AQ$15</c:f>
              <c:strCache>
                <c:ptCount val="26"/>
                <c:pt idx="0">
                  <c:v>Bas Uele</c:v>
                </c:pt>
                <c:pt idx="1">
                  <c:v>Equateur</c:v>
                </c:pt>
                <c:pt idx="2">
                  <c:v>Haut Katanga</c:v>
                </c:pt>
                <c:pt idx="3">
                  <c:v>Haut Lomami</c:v>
                </c:pt>
                <c:pt idx="4">
                  <c:v>Haut Uele</c:v>
                </c:pt>
                <c:pt idx="5">
                  <c:v>Ituri</c:v>
                </c:pt>
                <c:pt idx="6">
                  <c:v>Kasai</c:v>
                </c:pt>
                <c:pt idx="7">
                  <c:v>Kasai Central</c:v>
                </c:pt>
                <c:pt idx="8">
                  <c:v>Kasai Oriental</c:v>
                </c:pt>
                <c:pt idx="9">
                  <c:v>Kinshasa</c:v>
                </c:pt>
                <c:pt idx="10">
                  <c:v>Kongo Central</c:v>
                </c:pt>
                <c:pt idx="11">
                  <c:v>Kwango</c:v>
                </c:pt>
                <c:pt idx="12">
                  <c:v>Kwilu</c:v>
                </c:pt>
                <c:pt idx="13">
                  <c:v>Lomami</c:v>
                </c:pt>
                <c:pt idx="14">
                  <c:v>Lualaba</c:v>
                </c:pt>
                <c:pt idx="15">
                  <c:v>Maindombe</c:v>
                </c:pt>
                <c:pt idx="16">
                  <c:v>Maniema</c:v>
                </c:pt>
                <c:pt idx="17">
                  <c:v>Mongala</c:v>
                </c:pt>
                <c:pt idx="18">
                  <c:v>Nord Kivu</c:v>
                </c:pt>
                <c:pt idx="19">
                  <c:v>Nord Ubangi</c:v>
                </c:pt>
                <c:pt idx="20">
                  <c:v>Sankuru</c:v>
                </c:pt>
                <c:pt idx="21">
                  <c:v>Sud Kivu</c:v>
                </c:pt>
                <c:pt idx="22">
                  <c:v>Sud Ubangi</c:v>
                </c:pt>
                <c:pt idx="23">
                  <c:v>Tanganyika</c:v>
                </c:pt>
                <c:pt idx="24">
                  <c:v>Tshopo</c:v>
                </c:pt>
                <c:pt idx="25">
                  <c:v>Tshuapa</c:v>
                </c:pt>
              </c:strCache>
            </c:strRef>
          </c:cat>
          <c:val>
            <c:numRef>
              <c:f>MICS18!$R$20:$AQ$20</c:f>
              <c:numCache>
                <c:formatCode>###0.0</c:formatCode>
                <c:ptCount val="26"/>
                <c:pt idx="0">
                  <c:v>42.647576291242117</c:v>
                </c:pt>
                <c:pt idx="1">
                  <c:v>53.001223018546405</c:v>
                </c:pt>
                <c:pt idx="2">
                  <c:v>2.3814052318486771</c:v>
                </c:pt>
                <c:pt idx="3">
                  <c:v>44.669555147722015</c:v>
                </c:pt>
                <c:pt idx="4">
                  <c:v>34.493775036316961</c:v>
                </c:pt>
                <c:pt idx="5">
                  <c:v>18.397159662831829</c:v>
                </c:pt>
                <c:pt idx="6">
                  <c:v>84.50987270343407</c:v>
                </c:pt>
                <c:pt idx="7">
                  <c:v>78.195386930963096</c:v>
                </c:pt>
                <c:pt idx="8">
                  <c:v>36.155633304192648</c:v>
                </c:pt>
                <c:pt idx="9">
                  <c:v>0.7253068218397708</c:v>
                </c:pt>
                <c:pt idx="10">
                  <c:v>28.815652112501304</c:v>
                </c:pt>
                <c:pt idx="11">
                  <c:v>65.796463224270411</c:v>
                </c:pt>
                <c:pt idx="12">
                  <c:v>59.629551919561152</c:v>
                </c:pt>
                <c:pt idx="13">
                  <c:v>58.490327702950452</c:v>
                </c:pt>
                <c:pt idx="14">
                  <c:v>57.252355259780096</c:v>
                </c:pt>
                <c:pt idx="15">
                  <c:v>34.683153656331363</c:v>
                </c:pt>
                <c:pt idx="16">
                  <c:v>31.648046581984051</c:v>
                </c:pt>
                <c:pt idx="17">
                  <c:v>60.119842139086465</c:v>
                </c:pt>
                <c:pt idx="18">
                  <c:v>8.2900072794037847</c:v>
                </c:pt>
                <c:pt idx="19">
                  <c:v>84.5150971591992</c:v>
                </c:pt>
                <c:pt idx="20">
                  <c:v>77.723481729970956</c:v>
                </c:pt>
                <c:pt idx="21">
                  <c:v>18.336173695029327</c:v>
                </c:pt>
                <c:pt idx="22">
                  <c:v>64.683004004547143</c:v>
                </c:pt>
                <c:pt idx="23">
                  <c:v>15.145726164331174</c:v>
                </c:pt>
                <c:pt idx="24">
                  <c:v>52.405848087862736</c:v>
                </c:pt>
                <c:pt idx="25">
                  <c:v>83.50847292375046</c:v>
                </c:pt>
              </c:numCache>
            </c:numRef>
          </c:val>
          <c:extLst>
            <c:ext xmlns:c16="http://schemas.microsoft.com/office/drawing/2014/chart" uri="{C3380CC4-5D6E-409C-BE32-E72D297353CC}">
              <c16:uniqueId val="{00000002-CAC3-413F-A51C-E36637105964}"/>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MICS18!$R$15:$AQ$15</c:f>
              <c:strCache>
                <c:ptCount val="26"/>
                <c:pt idx="0">
                  <c:v>Bas Uele</c:v>
                </c:pt>
                <c:pt idx="1">
                  <c:v>Equateur</c:v>
                </c:pt>
                <c:pt idx="2">
                  <c:v>Haut Katanga</c:v>
                </c:pt>
                <c:pt idx="3">
                  <c:v>Haut Lomami</c:v>
                </c:pt>
                <c:pt idx="4">
                  <c:v>Haut Uele</c:v>
                </c:pt>
                <c:pt idx="5">
                  <c:v>Ituri</c:v>
                </c:pt>
                <c:pt idx="6">
                  <c:v>Kasai</c:v>
                </c:pt>
                <c:pt idx="7">
                  <c:v>Kasai Central</c:v>
                </c:pt>
                <c:pt idx="8">
                  <c:v>Kasai Oriental</c:v>
                </c:pt>
                <c:pt idx="9">
                  <c:v>Kinshasa</c:v>
                </c:pt>
                <c:pt idx="10">
                  <c:v>Kongo Central</c:v>
                </c:pt>
                <c:pt idx="11">
                  <c:v>Kwango</c:v>
                </c:pt>
                <c:pt idx="12">
                  <c:v>Kwilu</c:v>
                </c:pt>
                <c:pt idx="13">
                  <c:v>Lomami</c:v>
                </c:pt>
                <c:pt idx="14">
                  <c:v>Lualaba</c:v>
                </c:pt>
                <c:pt idx="15">
                  <c:v>Maindombe</c:v>
                </c:pt>
                <c:pt idx="16">
                  <c:v>Maniema</c:v>
                </c:pt>
                <c:pt idx="17">
                  <c:v>Mongala</c:v>
                </c:pt>
                <c:pt idx="18">
                  <c:v>Nord Kivu</c:v>
                </c:pt>
                <c:pt idx="19">
                  <c:v>Nord Ubangi</c:v>
                </c:pt>
                <c:pt idx="20">
                  <c:v>Sankuru</c:v>
                </c:pt>
                <c:pt idx="21">
                  <c:v>Sud Kivu</c:v>
                </c:pt>
                <c:pt idx="22">
                  <c:v>Sud Ubangi</c:v>
                </c:pt>
                <c:pt idx="23">
                  <c:v>Tanganyika</c:v>
                </c:pt>
                <c:pt idx="24">
                  <c:v>Tshopo</c:v>
                </c:pt>
                <c:pt idx="25">
                  <c:v>Tshuapa</c:v>
                </c:pt>
              </c:strCache>
            </c:strRef>
          </c:cat>
          <c:val>
            <c:numRef>
              <c:f>MICS18!$R$21:$AQ$21</c:f>
              <c:numCache>
                <c:formatCode>###0.0</c:formatCode>
                <c:ptCount val="26"/>
                <c:pt idx="0">
                  <c:v>3.506901598186603</c:v>
                </c:pt>
                <c:pt idx="1">
                  <c:v>18.938208683621692</c:v>
                </c:pt>
                <c:pt idx="2">
                  <c:v>25.394981488814278</c:v>
                </c:pt>
                <c:pt idx="3">
                  <c:v>12.674999509249437</c:v>
                </c:pt>
                <c:pt idx="4">
                  <c:v>0.69625808175928983</c:v>
                </c:pt>
                <c:pt idx="5">
                  <c:v>2.5676072219838746</c:v>
                </c:pt>
                <c:pt idx="6">
                  <c:v>1.4444033175583648</c:v>
                </c:pt>
                <c:pt idx="7">
                  <c:v>0.94866630313590516</c:v>
                </c:pt>
                <c:pt idx="8">
                  <c:v>6.5679664493433139</c:v>
                </c:pt>
                <c:pt idx="9">
                  <c:v>0</c:v>
                </c:pt>
                <c:pt idx="10">
                  <c:v>17.968275674978862</c:v>
                </c:pt>
                <c:pt idx="11">
                  <c:v>22.563124350788083</c:v>
                </c:pt>
                <c:pt idx="12">
                  <c:v>15.772364448652102</c:v>
                </c:pt>
                <c:pt idx="13">
                  <c:v>8.3068560344784341</c:v>
                </c:pt>
                <c:pt idx="14">
                  <c:v>4.3456023297201094</c:v>
                </c:pt>
                <c:pt idx="15">
                  <c:v>3.3947848621123247</c:v>
                </c:pt>
                <c:pt idx="16">
                  <c:v>36.336352104114631</c:v>
                </c:pt>
                <c:pt idx="17">
                  <c:v>37.17367796884912</c:v>
                </c:pt>
                <c:pt idx="18">
                  <c:v>25.043345433241171</c:v>
                </c:pt>
                <c:pt idx="19">
                  <c:v>2.011689591151292</c:v>
                </c:pt>
                <c:pt idx="20">
                  <c:v>10.830796587714939</c:v>
                </c:pt>
                <c:pt idx="21">
                  <c:v>4.4287218107753281</c:v>
                </c:pt>
                <c:pt idx="22">
                  <c:v>3.5938353988046638</c:v>
                </c:pt>
                <c:pt idx="23">
                  <c:v>17.90305526207478</c:v>
                </c:pt>
                <c:pt idx="24">
                  <c:v>9.4590892969915039</c:v>
                </c:pt>
                <c:pt idx="25">
                  <c:v>4.0564093174162918</c:v>
                </c:pt>
              </c:numCache>
            </c:numRef>
          </c:val>
          <c:extLst>
            <c:ext xmlns:c16="http://schemas.microsoft.com/office/drawing/2014/chart" uri="{C3380CC4-5D6E-409C-BE32-E72D297353CC}">
              <c16:uniqueId val="{00000003-CAC3-413F-A51C-E36637105964}"/>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MICS18!$C$18:$G$18</c:f>
              <c:numCache>
                <c:formatCode>###0.0</c:formatCode>
                <c:ptCount val="5"/>
                <c:pt idx="0">
                  <c:v>18.309617740688644</c:v>
                </c:pt>
                <c:pt idx="1">
                  <c:v>17.593982652551933</c:v>
                </c:pt>
                <c:pt idx="2">
                  <c:v>25.076525639995207</c:v>
                </c:pt>
                <c:pt idx="3">
                  <c:v>55.64330132191381</c:v>
                </c:pt>
                <c:pt idx="4">
                  <c:v>93.3725998961865</c:v>
                </c:pt>
              </c:numCache>
            </c:numRef>
          </c:val>
          <c:extLst>
            <c:ext xmlns:c16="http://schemas.microsoft.com/office/drawing/2014/chart" uri="{C3380CC4-5D6E-409C-BE32-E72D297353CC}">
              <c16:uniqueId val="{00000000-96B1-49F5-ABAB-643D65F458E4}"/>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MICS18!$C$19:$G$19</c:f>
              <c:numCache>
                <c:formatCode>###0.0</c:formatCode>
                <c:ptCount val="5"/>
                <c:pt idx="0">
                  <c:v>10.957611028031975</c:v>
                </c:pt>
                <c:pt idx="1">
                  <c:v>14.810079055105977</c:v>
                </c:pt>
                <c:pt idx="2">
                  <c:v>23.422488927160586</c:v>
                </c:pt>
                <c:pt idx="3">
                  <c:v>23.600773427804228</c:v>
                </c:pt>
                <c:pt idx="4">
                  <c:v>4.8707214448542047</c:v>
                </c:pt>
              </c:numCache>
            </c:numRef>
          </c:val>
          <c:extLst>
            <c:ext xmlns:c16="http://schemas.microsoft.com/office/drawing/2014/chart" uri="{C3380CC4-5D6E-409C-BE32-E72D297353CC}">
              <c16:uniqueId val="{00000001-96B1-49F5-ABAB-643D65F458E4}"/>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MICS18!$C$20:$G$20</c:f>
              <c:numCache>
                <c:formatCode>###0.0</c:formatCode>
                <c:ptCount val="5"/>
                <c:pt idx="0">
                  <c:v>51.788904369554132</c:v>
                </c:pt>
                <c:pt idx="1">
                  <c:v>51.532737546725237</c:v>
                </c:pt>
                <c:pt idx="2">
                  <c:v>40.206002897786334</c:v>
                </c:pt>
                <c:pt idx="3">
                  <c:v>17.389268134039728</c:v>
                </c:pt>
                <c:pt idx="4">
                  <c:v>1.7236666815041681</c:v>
                </c:pt>
              </c:numCache>
            </c:numRef>
          </c:val>
          <c:extLst>
            <c:ext xmlns:c16="http://schemas.microsoft.com/office/drawing/2014/chart" uri="{C3380CC4-5D6E-409C-BE32-E72D297353CC}">
              <c16:uniqueId val="{00000002-96B1-49F5-ABAB-643D65F458E4}"/>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MICS18!$C$21:$G$21</c:f>
              <c:numCache>
                <c:formatCode>###0.0</c:formatCode>
                <c:ptCount val="5"/>
                <c:pt idx="0">
                  <c:v>18.943866861725006</c:v>
                </c:pt>
                <c:pt idx="1">
                  <c:v>16.063200745616616</c:v>
                </c:pt>
                <c:pt idx="2">
                  <c:v>11.294982535057885</c:v>
                </c:pt>
                <c:pt idx="3">
                  <c:v>3.3666571162421768</c:v>
                </c:pt>
                <c:pt idx="4">
                  <c:v>3.3011977455069542E-2</c:v>
                </c:pt>
              </c:numCache>
            </c:numRef>
          </c:val>
          <c:extLst>
            <c:ext xmlns:c16="http://schemas.microsoft.com/office/drawing/2014/chart" uri="{C3380CC4-5D6E-409C-BE32-E72D297353CC}">
              <c16:uniqueId val="{00000003-96B1-49F5-ABAB-643D65F458E4}"/>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MICS18!$R$121:$AQ$121</c:f>
              <c:strCache>
                <c:ptCount val="26"/>
                <c:pt idx="0">
                  <c:v>Bas Uele</c:v>
                </c:pt>
                <c:pt idx="1">
                  <c:v>Equateur</c:v>
                </c:pt>
                <c:pt idx="2">
                  <c:v>Haut Katanga</c:v>
                </c:pt>
                <c:pt idx="3">
                  <c:v>Haut Lomami</c:v>
                </c:pt>
                <c:pt idx="4">
                  <c:v>Haut Uele</c:v>
                </c:pt>
                <c:pt idx="5">
                  <c:v>Ituri</c:v>
                </c:pt>
                <c:pt idx="6">
                  <c:v>Kasai</c:v>
                </c:pt>
                <c:pt idx="7">
                  <c:v>Kasai Central</c:v>
                </c:pt>
                <c:pt idx="8">
                  <c:v>Kasai Oriental</c:v>
                </c:pt>
                <c:pt idx="9">
                  <c:v>Kinshasa</c:v>
                </c:pt>
                <c:pt idx="10">
                  <c:v>Kongo Central</c:v>
                </c:pt>
                <c:pt idx="11">
                  <c:v>Kwango</c:v>
                </c:pt>
                <c:pt idx="12">
                  <c:v>Kwilu</c:v>
                </c:pt>
                <c:pt idx="13">
                  <c:v>Lomami</c:v>
                </c:pt>
                <c:pt idx="14">
                  <c:v>Lualaba</c:v>
                </c:pt>
                <c:pt idx="15">
                  <c:v>Maindombe</c:v>
                </c:pt>
                <c:pt idx="16">
                  <c:v>Maniema</c:v>
                </c:pt>
                <c:pt idx="17">
                  <c:v>Mongala</c:v>
                </c:pt>
                <c:pt idx="18">
                  <c:v>Nord Kivu</c:v>
                </c:pt>
                <c:pt idx="19">
                  <c:v>Nord Ubangi</c:v>
                </c:pt>
                <c:pt idx="20">
                  <c:v>Sankuru</c:v>
                </c:pt>
                <c:pt idx="21">
                  <c:v>Sud Kivu</c:v>
                </c:pt>
                <c:pt idx="22">
                  <c:v>Sud Ubangi</c:v>
                </c:pt>
                <c:pt idx="23">
                  <c:v>Tanganyika</c:v>
                </c:pt>
                <c:pt idx="24">
                  <c:v>Tshopo</c:v>
                </c:pt>
                <c:pt idx="25">
                  <c:v>Tshuapa</c:v>
                </c:pt>
              </c:strCache>
            </c:strRef>
          </c:cat>
          <c:val>
            <c:numRef>
              <c:f>MICS18!$R$124:$AQ$124</c:f>
              <c:numCache>
                <c:formatCode>###0.0</c:formatCode>
                <c:ptCount val="26"/>
                <c:pt idx="0">
                  <c:v>17.481686368092255</c:v>
                </c:pt>
                <c:pt idx="1">
                  <c:v>23.554228117921792</c:v>
                </c:pt>
                <c:pt idx="2">
                  <c:v>22.887625734202235</c:v>
                </c:pt>
                <c:pt idx="3">
                  <c:v>21.965212072815252</c:v>
                </c:pt>
                <c:pt idx="4">
                  <c:v>14.738909662448568</c:v>
                </c:pt>
                <c:pt idx="5">
                  <c:v>35.551506845931712</c:v>
                </c:pt>
                <c:pt idx="6">
                  <c:v>2.1444092244867377</c:v>
                </c:pt>
                <c:pt idx="7">
                  <c:v>3.974813625591902</c:v>
                </c:pt>
                <c:pt idx="8">
                  <c:v>12.798308530175218</c:v>
                </c:pt>
                <c:pt idx="9">
                  <c:v>20.87299513392621</c:v>
                </c:pt>
                <c:pt idx="10">
                  <c:v>6.0039513855030231</c:v>
                </c:pt>
                <c:pt idx="11">
                  <c:v>1.0783995556828048</c:v>
                </c:pt>
                <c:pt idx="12">
                  <c:v>4.3507391333076469E-2</c:v>
                </c:pt>
                <c:pt idx="13">
                  <c:v>3.3535733557526357</c:v>
                </c:pt>
                <c:pt idx="14">
                  <c:v>9.0364018181046752</c:v>
                </c:pt>
                <c:pt idx="15">
                  <c:v>0.26665103555030906</c:v>
                </c:pt>
                <c:pt idx="16">
                  <c:v>1.97294154387022</c:v>
                </c:pt>
                <c:pt idx="17">
                  <c:v>34.641495230669747</c:v>
                </c:pt>
                <c:pt idx="18">
                  <c:v>13.892748994851607</c:v>
                </c:pt>
                <c:pt idx="19">
                  <c:v>18.713970990697032</c:v>
                </c:pt>
                <c:pt idx="20">
                  <c:v>5.6751838426787566</c:v>
                </c:pt>
                <c:pt idx="21">
                  <c:v>12.707294028726626</c:v>
                </c:pt>
                <c:pt idx="22">
                  <c:v>28.039404437583077</c:v>
                </c:pt>
                <c:pt idx="23">
                  <c:v>6.0051143645974125</c:v>
                </c:pt>
                <c:pt idx="24">
                  <c:v>22.234966461962451</c:v>
                </c:pt>
                <c:pt idx="25">
                  <c:v>7.4526432391174913</c:v>
                </c:pt>
              </c:numCache>
            </c:numRef>
          </c:val>
          <c:extLst>
            <c:ext xmlns:c16="http://schemas.microsoft.com/office/drawing/2014/chart" uri="{C3380CC4-5D6E-409C-BE32-E72D297353CC}">
              <c16:uniqueId val="{00000000-AB83-47F6-8D0E-C9FFAFAC439F}"/>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MICS18!$R$121:$AQ$121</c:f>
              <c:strCache>
                <c:ptCount val="26"/>
                <c:pt idx="0">
                  <c:v>Bas Uele</c:v>
                </c:pt>
                <c:pt idx="1">
                  <c:v>Equateur</c:v>
                </c:pt>
                <c:pt idx="2">
                  <c:v>Haut Katanga</c:v>
                </c:pt>
                <c:pt idx="3">
                  <c:v>Haut Lomami</c:v>
                </c:pt>
                <c:pt idx="4">
                  <c:v>Haut Uele</c:v>
                </c:pt>
                <c:pt idx="5">
                  <c:v>Ituri</c:v>
                </c:pt>
                <c:pt idx="6">
                  <c:v>Kasai</c:v>
                </c:pt>
                <c:pt idx="7">
                  <c:v>Kasai Central</c:v>
                </c:pt>
                <c:pt idx="8">
                  <c:v>Kasai Oriental</c:v>
                </c:pt>
                <c:pt idx="9">
                  <c:v>Kinshasa</c:v>
                </c:pt>
                <c:pt idx="10">
                  <c:v>Kongo Central</c:v>
                </c:pt>
                <c:pt idx="11">
                  <c:v>Kwango</c:v>
                </c:pt>
                <c:pt idx="12">
                  <c:v>Kwilu</c:v>
                </c:pt>
                <c:pt idx="13">
                  <c:v>Lomami</c:v>
                </c:pt>
                <c:pt idx="14">
                  <c:v>Lualaba</c:v>
                </c:pt>
                <c:pt idx="15">
                  <c:v>Maindombe</c:v>
                </c:pt>
                <c:pt idx="16">
                  <c:v>Maniema</c:v>
                </c:pt>
                <c:pt idx="17">
                  <c:v>Mongala</c:v>
                </c:pt>
                <c:pt idx="18">
                  <c:v>Nord Kivu</c:v>
                </c:pt>
                <c:pt idx="19">
                  <c:v>Nord Ubangi</c:v>
                </c:pt>
                <c:pt idx="20">
                  <c:v>Sankuru</c:v>
                </c:pt>
                <c:pt idx="21">
                  <c:v>Sud Kivu</c:v>
                </c:pt>
                <c:pt idx="22">
                  <c:v>Sud Ubangi</c:v>
                </c:pt>
                <c:pt idx="23">
                  <c:v>Tanganyika</c:v>
                </c:pt>
                <c:pt idx="24">
                  <c:v>Tshopo</c:v>
                </c:pt>
                <c:pt idx="25">
                  <c:v>Tshuapa</c:v>
                </c:pt>
              </c:strCache>
            </c:strRef>
          </c:cat>
          <c:val>
            <c:numRef>
              <c:f>MICS18!$R$125:$AQ$125</c:f>
              <c:numCache>
                <c:formatCode>###0.0</c:formatCode>
                <c:ptCount val="26"/>
                <c:pt idx="0">
                  <c:v>16.130113932632018</c:v>
                </c:pt>
                <c:pt idx="1">
                  <c:v>15.69887286396445</c:v>
                </c:pt>
                <c:pt idx="2">
                  <c:v>36.445255055263956</c:v>
                </c:pt>
                <c:pt idx="3">
                  <c:v>24.351368009589432</c:v>
                </c:pt>
                <c:pt idx="4">
                  <c:v>8.9829570578519409</c:v>
                </c:pt>
                <c:pt idx="5">
                  <c:v>35.129801908537836</c:v>
                </c:pt>
                <c:pt idx="6">
                  <c:v>4.0747887897554662</c:v>
                </c:pt>
                <c:pt idx="7">
                  <c:v>6.3761205675701618</c:v>
                </c:pt>
                <c:pt idx="8">
                  <c:v>25.612992405548241</c:v>
                </c:pt>
                <c:pt idx="9">
                  <c:v>55.948171449534591</c:v>
                </c:pt>
                <c:pt idx="10">
                  <c:v>10.92540935459926</c:v>
                </c:pt>
                <c:pt idx="11">
                  <c:v>0.29974904577913336</c:v>
                </c:pt>
                <c:pt idx="12">
                  <c:v>0.20580308819527895</c:v>
                </c:pt>
                <c:pt idx="13">
                  <c:v>5.3007855306342941</c:v>
                </c:pt>
                <c:pt idx="14">
                  <c:v>18.496996075204006</c:v>
                </c:pt>
                <c:pt idx="15">
                  <c:v>0.49723557731650497</c:v>
                </c:pt>
                <c:pt idx="16">
                  <c:v>3.0374188117008387</c:v>
                </c:pt>
                <c:pt idx="17">
                  <c:v>29.596455943013346</c:v>
                </c:pt>
                <c:pt idx="18">
                  <c:v>4.2506979651927637</c:v>
                </c:pt>
                <c:pt idx="19">
                  <c:v>13.804930696871059</c:v>
                </c:pt>
                <c:pt idx="20">
                  <c:v>6.4242405521003398</c:v>
                </c:pt>
                <c:pt idx="21">
                  <c:v>3.5190824671258931</c:v>
                </c:pt>
                <c:pt idx="22">
                  <c:v>44.841104273315416</c:v>
                </c:pt>
                <c:pt idx="23">
                  <c:v>13.179551570344941</c:v>
                </c:pt>
                <c:pt idx="24">
                  <c:v>18.8358803684085</c:v>
                </c:pt>
                <c:pt idx="25">
                  <c:v>4.3537168338400445</c:v>
                </c:pt>
              </c:numCache>
            </c:numRef>
          </c:val>
          <c:extLst>
            <c:ext xmlns:c16="http://schemas.microsoft.com/office/drawing/2014/chart" uri="{C3380CC4-5D6E-409C-BE32-E72D297353CC}">
              <c16:uniqueId val="{00000001-AB83-47F6-8D0E-C9FFAFAC439F}"/>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MICS18!$R$121:$AQ$121</c:f>
              <c:strCache>
                <c:ptCount val="26"/>
                <c:pt idx="0">
                  <c:v>Bas Uele</c:v>
                </c:pt>
                <c:pt idx="1">
                  <c:v>Equateur</c:v>
                </c:pt>
                <c:pt idx="2">
                  <c:v>Haut Katanga</c:v>
                </c:pt>
                <c:pt idx="3">
                  <c:v>Haut Lomami</c:v>
                </c:pt>
                <c:pt idx="4">
                  <c:v>Haut Uele</c:v>
                </c:pt>
                <c:pt idx="5">
                  <c:v>Ituri</c:v>
                </c:pt>
                <c:pt idx="6">
                  <c:v>Kasai</c:v>
                </c:pt>
                <c:pt idx="7">
                  <c:v>Kasai Central</c:v>
                </c:pt>
                <c:pt idx="8">
                  <c:v>Kasai Oriental</c:v>
                </c:pt>
                <c:pt idx="9">
                  <c:v>Kinshasa</c:v>
                </c:pt>
                <c:pt idx="10">
                  <c:v>Kongo Central</c:v>
                </c:pt>
                <c:pt idx="11">
                  <c:v>Kwango</c:v>
                </c:pt>
                <c:pt idx="12">
                  <c:v>Kwilu</c:v>
                </c:pt>
                <c:pt idx="13">
                  <c:v>Lomami</c:v>
                </c:pt>
                <c:pt idx="14">
                  <c:v>Lualaba</c:v>
                </c:pt>
                <c:pt idx="15">
                  <c:v>Maindombe</c:v>
                </c:pt>
                <c:pt idx="16">
                  <c:v>Maniema</c:v>
                </c:pt>
                <c:pt idx="17">
                  <c:v>Mongala</c:v>
                </c:pt>
                <c:pt idx="18">
                  <c:v>Nord Kivu</c:v>
                </c:pt>
                <c:pt idx="19">
                  <c:v>Nord Ubangi</c:v>
                </c:pt>
                <c:pt idx="20">
                  <c:v>Sankuru</c:v>
                </c:pt>
                <c:pt idx="21">
                  <c:v>Sud Kivu</c:v>
                </c:pt>
                <c:pt idx="22">
                  <c:v>Sud Ubangi</c:v>
                </c:pt>
                <c:pt idx="23">
                  <c:v>Tanganyika</c:v>
                </c:pt>
                <c:pt idx="24">
                  <c:v>Tshopo</c:v>
                </c:pt>
                <c:pt idx="25">
                  <c:v>Tshuapa</c:v>
                </c:pt>
              </c:strCache>
            </c:strRef>
          </c:cat>
          <c:val>
            <c:numRef>
              <c:f>MICS18!$R$126:$AQ$126</c:f>
              <c:numCache>
                <c:formatCode>###0.0</c:formatCode>
                <c:ptCount val="26"/>
                <c:pt idx="0">
                  <c:v>63.100724271332588</c:v>
                </c:pt>
                <c:pt idx="1">
                  <c:v>40.21872371482403</c:v>
                </c:pt>
                <c:pt idx="2">
                  <c:v>30.554492855225774</c:v>
                </c:pt>
                <c:pt idx="3">
                  <c:v>33.764374220860851</c:v>
                </c:pt>
                <c:pt idx="4">
                  <c:v>72.789419708708309</c:v>
                </c:pt>
                <c:pt idx="5">
                  <c:v>22.874476218331285</c:v>
                </c:pt>
                <c:pt idx="6">
                  <c:v>52.934383790391102</c:v>
                </c:pt>
                <c:pt idx="7">
                  <c:v>59.417158464351758</c:v>
                </c:pt>
                <c:pt idx="8">
                  <c:v>56.642325899822879</c:v>
                </c:pt>
                <c:pt idx="9">
                  <c:v>22.732787230411439</c:v>
                </c:pt>
                <c:pt idx="10">
                  <c:v>61.52073050518463</c:v>
                </c:pt>
                <c:pt idx="11">
                  <c:v>83.66827434979858</c:v>
                </c:pt>
                <c:pt idx="12">
                  <c:v>88.052823043151903</c:v>
                </c:pt>
                <c:pt idx="13">
                  <c:v>72.082968189838525</c:v>
                </c:pt>
                <c:pt idx="14">
                  <c:v>47.175545227181956</c:v>
                </c:pt>
                <c:pt idx="15">
                  <c:v>75.815864721343445</c:v>
                </c:pt>
                <c:pt idx="16">
                  <c:v>77.158645687333888</c:v>
                </c:pt>
                <c:pt idx="17">
                  <c:v>32.051127828861468</c:v>
                </c:pt>
                <c:pt idx="18">
                  <c:v>79.385495831195897</c:v>
                </c:pt>
                <c:pt idx="19">
                  <c:v>52.543508726647467</c:v>
                </c:pt>
                <c:pt idx="20">
                  <c:v>59.24012251505151</c:v>
                </c:pt>
                <c:pt idx="21">
                  <c:v>83.022597397016668</c:v>
                </c:pt>
                <c:pt idx="22">
                  <c:v>13.83017981793207</c:v>
                </c:pt>
                <c:pt idx="23">
                  <c:v>72.884841747164472</c:v>
                </c:pt>
                <c:pt idx="24">
                  <c:v>51.195441037309877</c:v>
                </c:pt>
                <c:pt idx="25">
                  <c:v>84.727492587524665</c:v>
                </c:pt>
              </c:numCache>
            </c:numRef>
          </c:val>
          <c:extLst>
            <c:ext xmlns:c16="http://schemas.microsoft.com/office/drawing/2014/chart" uri="{C3380CC4-5D6E-409C-BE32-E72D297353CC}">
              <c16:uniqueId val="{00000002-AB83-47F6-8D0E-C9FFAFAC439F}"/>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MICS18!$R$121:$AQ$121</c:f>
              <c:strCache>
                <c:ptCount val="26"/>
                <c:pt idx="0">
                  <c:v>Bas Uele</c:v>
                </c:pt>
                <c:pt idx="1">
                  <c:v>Equateur</c:v>
                </c:pt>
                <c:pt idx="2">
                  <c:v>Haut Katanga</c:v>
                </c:pt>
                <c:pt idx="3">
                  <c:v>Haut Lomami</c:v>
                </c:pt>
                <c:pt idx="4">
                  <c:v>Haut Uele</c:v>
                </c:pt>
                <c:pt idx="5">
                  <c:v>Ituri</c:v>
                </c:pt>
                <c:pt idx="6">
                  <c:v>Kasai</c:v>
                </c:pt>
                <c:pt idx="7">
                  <c:v>Kasai Central</c:v>
                </c:pt>
                <c:pt idx="8">
                  <c:v>Kasai Oriental</c:v>
                </c:pt>
                <c:pt idx="9">
                  <c:v>Kinshasa</c:v>
                </c:pt>
                <c:pt idx="10">
                  <c:v>Kongo Central</c:v>
                </c:pt>
                <c:pt idx="11">
                  <c:v>Kwango</c:v>
                </c:pt>
                <c:pt idx="12">
                  <c:v>Kwilu</c:v>
                </c:pt>
                <c:pt idx="13">
                  <c:v>Lomami</c:v>
                </c:pt>
                <c:pt idx="14">
                  <c:v>Lualaba</c:v>
                </c:pt>
                <c:pt idx="15">
                  <c:v>Maindombe</c:v>
                </c:pt>
                <c:pt idx="16">
                  <c:v>Maniema</c:v>
                </c:pt>
                <c:pt idx="17">
                  <c:v>Mongala</c:v>
                </c:pt>
                <c:pt idx="18">
                  <c:v>Nord Kivu</c:v>
                </c:pt>
                <c:pt idx="19">
                  <c:v>Nord Ubangi</c:v>
                </c:pt>
                <c:pt idx="20">
                  <c:v>Sankuru</c:v>
                </c:pt>
                <c:pt idx="21">
                  <c:v>Sud Kivu</c:v>
                </c:pt>
                <c:pt idx="22">
                  <c:v>Sud Ubangi</c:v>
                </c:pt>
                <c:pt idx="23">
                  <c:v>Tanganyika</c:v>
                </c:pt>
                <c:pt idx="24">
                  <c:v>Tshopo</c:v>
                </c:pt>
                <c:pt idx="25">
                  <c:v>Tshuapa</c:v>
                </c:pt>
              </c:strCache>
            </c:strRef>
          </c:cat>
          <c:val>
            <c:numRef>
              <c:f>MICS18!$R$127:$AQ$127</c:f>
              <c:numCache>
                <c:formatCode>###0.0</c:formatCode>
                <c:ptCount val="26"/>
                <c:pt idx="0">
                  <c:v>3.2874754279431984</c:v>
                </c:pt>
                <c:pt idx="1">
                  <c:v>20.528175303289807</c:v>
                </c:pt>
                <c:pt idx="2">
                  <c:v>10.112626355308102</c:v>
                </c:pt>
                <c:pt idx="3">
                  <c:v>19.919045696734447</c:v>
                </c:pt>
                <c:pt idx="4">
                  <c:v>3.4887135709910186</c:v>
                </c:pt>
                <c:pt idx="5">
                  <c:v>6.4442150271993848</c:v>
                </c:pt>
                <c:pt idx="6">
                  <c:v>40.846418195366688</c:v>
                </c:pt>
                <c:pt idx="7">
                  <c:v>30.23190734248621</c:v>
                </c:pt>
                <c:pt idx="8">
                  <c:v>4.946373164453485</c:v>
                </c:pt>
                <c:pt idx="9">
                  <c:v>0.44604618612781111</c:v>
                </c:pt>
                <c:pt idx="10">
                  <c:v>21.54990875471308</c:v>
                </c:pt>
                <c:pt idx="11">
                  <c:v>14.953577048739586</c:v>
                </c:pt>
                <c:pt idx="12">
                  <c:v>11.697866477319675</c:v>
                </c:pt>
                <c:pt idx="13">
                  <c:v>19.262672923774847</c:v>
                </c:pt>
                <c:pt idx="14">
                  <c:v>25.291056879509384</c:v>
                </c:pt>
                <c:pt idx="15">
                  <c:v>23.420248665789646</c:v>
                </c:pt>
                <c:pt idx="16">
                  <c:v>17.830993957094908</c:v>
                </c:pt>
                <c:pt idx="17">
                  <c:v>3.7109209974554256</c:v>
                </c:pt>
                <c:pt idx="18">
                  <c:v>2.4710572087597256</c:v>
                </c:pt>
                <c:pt idx="19">
                  <c:v>14.937589585784341</c:v>
                </c:pt>
                <c:pt idx="20">
                  <c:v>28.660453090169408</c:v>
                </c:pt>
                <c:pt idx="21">
                  <c:v>0.75102610713084927</c:v>
                </c:pt>
                <c:pt idx="22">
                  <c:v>13.289311471169352</c:v>
                </c:pt>
                <c:pt idx="23">
                  <c:v>7.9304923178932851</c:v>
                </c:pt>
                <c:pt idx="24">
                  <c:v>7.7337121323190416</c:v>
                </c:pt>
                <c:pt idx="25">
                  <c:v>3.4661473395178652</c:v>
                </c:pt>
              </c:numCache>
            </c:numRef>
          </c:val>
          <c:extLst>
            <c:ext xmlns:c16="http://schemas.microsoft.com/office/drawing/2014/chart" uri="{C3380CC4-5D6E-409C-BE32-E72D297353CC}">
              <c16:uniqueId val="{00000003-AB83-47F6-8D0E-C9FFAFAC439F}"/>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MICS18!$M$222:$Q$222</c:f>
              <c:numCache>
                <c:formatCode>###0.0</c:formatCode>
                <c:ptCount val="5"/>
                <c:pt idx="0">
                  <c:v>5.8878796724389479</c:v>
                </c:pt>
                <c:pt idx="1">
                  <c:v>8.2704300805029725</c:v>
                </c:pt>
                <c:pt idx="2">
                  <c:v>9.0826369906415785</c:v>
                </c:pt>
                <c:pt idx="3">
                  <c:v>13.390602773629112</c:v>
                </c:pt>
                <c:pt idx="4">
                  <c:v>25.260053278548227</c:v>
                </c:pt>
              </c:numCache>
            </c:numRef>
          </c:val>
          <c:extLst>
            <c:ext xmlns:c16="http://schemas.microsoft.com/office/drawing/2014/chart" uri="{C3380CC4-5D6E-409C-BE32-E72D297353CC}">
              <c16:uniqueId val="{00000000-9308-4AD5-8A1C-3DCA376A555A}"/>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MICS18!$M$223:$Q$223</c:f>
              <c:numCache>
                <c:formatCode>###0.0</c:formatCode>
                <c:ptCount val="5"/>
                <c:pt idx="0">
                  <c:v>14.345311180714621</c:v>
                </c:pt>
                <c:pt idx="1">
                  <c:v>12.156923760506375</c:v>
                </c:pt>
                <c:pt idx="2">
                  <c:v>13.952377933420928</c:v>
                </c:pt>
                <c:pt idx="3">
                  <c:v>16.396008550296212</c:v>
                </c:pt>
                <c:pt idx="4">
                  <c:v>17.296696055264693</c:v>
                </c:pt>
              </c:numCache>
            </c:numRef>
          </c:val>
          <c:extLst>
            <c:ext xmlns:c16="http://schemas.microsoft.com/office/drawing/2014/chart" uri="{C3380CC4-5D6E-409C-BE32-E72D297353CC}">
              <c16:uniqueId val="{00000001-9308-4AD5-8A1C-3DCA376A555A}"/>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MICS18!$M$224:$Q$224</c:f>
              <c:numCache>
                <c:formatCode>###0.0</c:formatCode>
                <c:ptCount val="5"/>
                <c:pt idx="0">
                  <c:v>79.766809146846512</c:v>
                </c:pt>
                <c:pt idx="1">
                  <c:v>79.572646158990736</c:v>
                </c:pt>
                <c:pt idx="2">
                  <c:v>76.964985075937705</c:v>
                </c:pt>
                <c:pt idx="3">
                  <c:v>70.2133886760747</c:v>
                </c:pt>
                <c:pt idx="4">
                  <c:v>57.443250666186927</c:v>
                </c:pt>
              </c:numCache>
            </c:numRef>
          </c:val>
          <c:extLst>
            <c:ext xmlns:c16="http://schemas.microsoft.com/office/drawing/2014/chart" uri="{C3380CC4-5D6E-409C-BE32-E72D297353CC}">
              <c16:uniqueId val="{00000002-9308-4AD5-8A1C-3DCA376A555A}"/>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MICS18!$R$221:$AQ$221</c:f>
              <c:strCache>
                <c:ptCount val="26"/>
                <c:pt idx="0">
                  <c:v>Bas Uele</c:v>
                </c:pt>
                <c:pt idx="1">
                  <c:v>Equateur</c:v>
                </c:pt>
                <c:pt idx="2">
                  <c:v>Haut Katanga</c:v>
                </c:pt>
                <c:pt idx="3">
                  <c:v>Haut Lomami</c:v>
                </c:pt>
                <c:pt idx="4">
                  <c:v>Haut Uele</c:v>
                </c:pt>
                <c:pt idx="5">
                  <c:v>Ituri</c:v>
                </c:pt>
                <c:pt idx="6">
                  <c:v>Kasai</c:v>
                </c:pt>
                <c:pt idx="7">
                  <c:v>Kasai Central</c:v>
                </c:pt>
                <c:pt idx="8">
                  <c:v>Kasai Oriental</c:v>
                </c:pt>
                <c:pt idx="9">
                  <c:v>Kinshasa</c:v>
                </c:pt>
                <c:pt idx="10">
                  <c:v>Kongo Central</c:v>
                </c:pt>
                <c:pt idx="11">
                  <c:v>Kwango</c:v>
                </c:pt>
                <c:pt idx="12">
                  <c:v>Kwilu</c:v>
                </c:pt>
                <c:pt idx="13">
                  <c:v>Lomami</c:v>
                </c:pt>
                <c:pt idx="14">
                  <c:v>Lualaba</c:v>
                </c:pt>
                <c:pt idx="15">
                  <c:v>Maindombe</c:v>
                </c:pt>
                <c:pt idx="16">
                  <c:v>Maniema</c:v>
                </c:pt>
                <c:pt idx="17">
                  <c:v>Mongala</c:v>
                </c:pt>
                <c:pt idx="18">
                  <c:v>Nord Kivu</c:v>
                </c:pt>
                <c:pt idx="19">
                  <c:v>Nord Ubangi</c:v>
                </c:pt>
                <c:pt idx="20">
                  <c:v>Sankuru</c:v>
                </c:pt>
                <c:pt idx="21">
                  <c:v>Sud Kivu</c:v>
                </c:pt>
                <c:pt idx="22">
                  <c:v>Sud Ubangi</c:v>
                </c:pt>
                <c:pt idx="23">
                  <c:v>Tanganyika</c:v>
                </c:pt>
                <c:pt idx="24">
                  <c:v>Tshopo</c:v>
                </c:pt>
                <c:pt idx="25">
                  <c:v>Tshuapa</c:v>
                </c:pt>
              </c:strCache>
            </c:strRef>
          </c:cat>
          <c:val>
            <c:numRef>
              <c:f>MICS18!$R$222:$AQ$222</c:f>
              <c:numCache>
                <c:formatCode>###0.0</c:formatCode>
                <c:ptCount val="26"/>
                <c:pt idx="0">
                  <c:v>10.891125490665038</c:v>
                </c:pt>
                <c:pt idx="1">
                  <c:v>5.9744409383805559</c:v>
                </c:pt>
                <c:pt idx="2">
                  <c:v>11.402928035409429</c:v>
                </c:pt>
                <c:pt idx="3">
                  <c:v>5.133761673711664</c:v>
                </c:pt>
                <c:pt idx="4">
                  <c:v>2.2003869507215623</c:v>
                </c:pt>
                <c:pt idx="5">
                  <c:v>7.20161230668407</c:v>
                </c:pt>
                <c:pt idx="6">
                  <c:v>0.47997115591525558</c:v>
                </c:pt>
                <c:pt idx="7">
                  <c:v>3.2328877895097223</c:v>
                </c:pt>
                <c:pt idx="8">
                  <c:v>35.787304836984305</c:v>
                </c:pt>
                <c:pt idx="9">
                  <c:v>33.796019129539992</c:v>
                </c:pt>
                <c:pt idx="10">
                  <c:v>10.559351276813464</c:v>
                </c:pt>
                <c:pt idx="11">
                  <c:v>16.591978315262644</c:v>
                </c:pt>
                <c:pt idx="12">
                  <c:v>17.895895024759113</c:v>
                </c:pt>
                <c:pt idx="13">
                  <c:v>3.8994534980422024</c:v>
                </c:pt>
                <c:pt idx="14">
                  <c:v>8.5689269257746439</c:v>
                </c:pt>
                <c:pt idx="15">
                  <c:v>10.508258511299003</c:v>
                </c:pt>
                <c:pt idx="16">
                  <c:v>0.55810951101306605</c:v>
                </c:pt>
                <c:pt idx="17">
                  <c:v>1.0218225949809114</c:v>
                </c:pt>
                <c:pt idx="18">
                  <c:v>56.075696791672527</c:v>
                </c:pt>
                <c:pt idx="19">
                  <c:v>3.3811729070146916</c:v>
                </c:pt>
                <c:pt idx="20">
                  <c:v>1.2166699406321151</c:v>
                </c:pt>
                <c:pt idx="21">
                  <c:v>32.35747917190227</c:v>
                </c:pt>
                <c:pt idx="22">
                  <c:v>2.8246310339564782</c:v>
                </c:pt>
                <c:pt idx="23">
                  <c:v>16.183517849141985</c:v>
                </c:pt>
                <c:pt idx="24">
                  <c:v>4.9449594856783765</c:v>
                </c:pt>
                <c:pt idx="25">
                  <c:v>3.47981170707209</c:v>
                </c:pt>
              </c:numCache>
            </c:numRef>
          </c:val>
          <c:extLst>
            <c:ext xmlns:c16="http://schemas.microsoft.com/office/drawing/2014/chart" uri="{C3380CC4-5D6E-409C-BE32-E72D297353CC}">
              <c16:uniqueId val="{00000000-020C-4866-8179-216EB46D29B0}"/>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MICS18!$R$221:$AQ$221</c:f>
              <c:strCache>
                <c:ptCount val="26"/>
                <c:pt idx="0">
                  <c:v>Bas Uele</c:v>
                </c:pt>
                <c:pt idx="1">
                  <c:v>Equateur</c:v>
                </c:pt>
                <c:pt idx="2">
                  <c:v>Haut Katanga</c:v>
                </c:pt>
                <c:pt idx="3">
                  <c:v>Haut Lomami</c:v>
                </c:pt>
                <c:pt idx="4">
                  <c:v>Haut Uele</c:v>
                </c:pt>
                <c:pt idx="5">
                  <c:v>Ituri</c:v>
                </c:pt>
                <c:pt idx="6">
                  <c:v>Kasai</c:v>
                </c:pt>
                <c:pt idx="7">
                  <c:v>Kasai Central</c:v>
                </c:pt>
                <c:pt idx="8">
                  <c:v>Kasai Oriental</c:v>
                </c:pt>
                <c:pt idx="9">
                  <c:v>Kinshasa</c:v>
                </c:pt>
                <c:pt idx="10">
                  <c:v>Kongo Central</c:v>
                </c:pt>
                <c:pt idx="11">
                  <c:v>Kwango</c:v>
                </c:pt>
                <c:pt idx="12">
                  <c:v>Kwilu</c:v>
                </c:pt>
                <c:pt idx="13">
                  <c:v>Lomami</c:v>
                </c:pt>
                <c:pt idx="14">
                  <c:v>Lualaba</c:v>
                </c:pt>
                <c:pt idx="15">
                  <c:v>Maindombe</c:v>
                </c:pt>
                <c:pt idx="16">
                  <c:v>Maniema</c:v>
                </c:pt>
                <c:pt idx="17">
                  <c:v>Mongala</c:v>
                </c:pt>
                <c:pt idx="18">
                  <c:v>Nord Kivu</c:v>
                </c:pt>
                <c:pt idx="19">
                  <c:v>Nord Ubangi</c:v>
                </c:pt>
                <c:pt idx="20">
                  <c:v>Sankuru</c:v>
                </c:pt>
                <c:pt idx="21">
                  <c:v>Sud Kivu</c:v>
                </c:pt>
                <c:pt idx="22">
                  <c:v>Sud Ubangi</c:v>
                </c:pt>
                <c:pt idx="23">
                  <c:v>Tanganyika</c:v>
                </c:pt>
                <c:pt idx="24">
                  <c:v>Tshopo</c:v>
                </c:pt>
                <c:pt idx="25">
                  <c:v>Tshuapa</c:v>
                </c:pt>
              </c:strCache>
            </c:strRef>
          </c:cat>
          <c:val>
            <c:numRef>
              <c:f>MICS18!$R$223:$AQ$223</c:f>
              <c:numCache>
                <c:formatCode>###0.0</c:formatCode>
                <c:ptCount val="26"/>
                <c:pt idx="0">
                  <c:v>5.8898951164293489</c:v>
                </c:pt>
                <c:pt idx="1">
                  <c:v>7.5729694540989598</c:v>
                </c:pt>
                <c:pt idx="2">
                  <c:v>11.335285823049581</c:v>
                </c:pt>
                <c:pt idx="3">
                  <c:v>19.576034861473815</c:v>
                </c:pt>
                <c:pt idx="4">
                  <c:v>0.28929732360167204</c:v>
                </c:pt>
                <c:pt idx="5">
                  <c:v>5.7153901712681954</c:v>
                </c:pt>
                <c:pt idx="6">
                  <c:v>0.91215220718998147</c:v>
                </c:pt>
                <c:pt idx="7">
                  <c:v>2.6261749852916796</c:v>
                </c:pt>
                <c:pt idx="8">
                  <c:v>27.822744604777306</c:v>
                </c:pt>
                <c:pt idx="9">
                  <c:v>13.985943228559691</c:v>
                </c:pt>
                <c:pt idx="10">
                  <c:v>30.488780418607114</c:v>
                </c:pt>
                <c:pt idx="11">
                  <c:v>14.535743971281384</c:v>
                </c:pt>
                <c:pt idx="12">
                  <c:v>23.637574052557841</c:v>
                </c:pt>
                <c:pt idx="13">
                  <c:v>5.7013035917264245</c:v>
                </c:pt>
                <c:pt idx="14">
                  <c:v>8.1839542500220617</c:v>
                </c:pt>
                <c:pt idx="15">
                  <c:v>18.697367744192576</c:v>
                </c:pt>
                <c:pt idx="16">
                  <c:v>0.37454152778103272</c:v>
                </c:pt>
                <c:pt idx="17">
                  <c:v>1.3970939641006406</c:v>
                </c:pt>
                <c:pt idx="18">
                  <c:v>29.068072028220904</c:v>
                </c:pt>
                <c:pt idx="19">
                  <c:v>5.1992151007191776</c:v>
                </c:pt>
                <c:pt idx="20">
                  <c:v>7.3118854719336071</c:v>
                </c:pt>
                <c:pt idx="21">
                  <c:v>15.1497610070041</c:v>
                </c:pt>
                <c:pt idx="22">
                  <c:v>4.4780520724544939</c:v>
                </c:pt>
                <c:pt idx="23">
                  <c:v>12.522683593774936</c:v>
                </c:pt>
                <c:pt idx="24">
                  <c:v>7.0509273776543839</c:v>
                </c:pt>
                <c:pt idx="25">
                  <c:v>3.5052708040663987</c:v>
                </c:pt>
              </c:numCache>
            </c:numRef>
          </c:val>
          <c:extLst>
            <c:ext xmlns:c16="http://schemas.microsoft.com/office/drawing/2014/chart" uri="{C3380CC4-5D6E-409C-BE32-E72D297353CC}">
              <c16:uniqueId val="{00000001-020C-4866-8179-216EB46D29B0}"/>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MICS18!$R$221:$AQ$221</c:f>
              <c:strCache>
                <c:ptCount val="26"/>
                <c:pt idx="0">
                  <c:v>Bas Uele</c:v>
                </c:pt>
                <c:pt idx="1">
                  <c:v>Equateur</c:v>
                </c:pt>
                <c:pt idx="2">
                  <c:v>Haut Katanga</c:v>
                </c:pt>
                <c:pt idx="3">
                  <c:v>Haut Lomami</c:v>
                </c:pt>
                <c:pt idx="4">
                  <c:v>Haut Uele</c:v>
                </c:pt>
                <c:pt idx="5">
                  <c:v>Ituri</c:v>
                </c:pt>
                <c:pt idx="6">
                  <c:v>Kasai</c:v>
                </c:pt>
                <c:pt idx="7">
                  <c:v>Kasai Central</c:v>
                </c:pt>
                <c:pt idx="8">
                  <c:v>Kasai Oriental</c:v>
                </c:pt>
                <c:pt idx="9">
                  <c:v>Kinshasa</c:v>
                </c:pt>
                <c:pt idx="10">
                  <c:v>Kongo Central</c:v>
                </c:pt>
                <c:pt idx="11">
                  <c:v>Kwango</c:v>
                </c:pt>
                <c:pt idx="12">
                  <c:v>Kwilu</c:v>
                </c:pt>
                <c:pt idx="13">
                  <c:v>Lomami</c:v>
                </c:pt>
                <c:pt idx="14">
                  <c:v>Lualaba</c:v>
                </c:pt>
                <c:pt idx="15">
                  <c:v>Maindombe</c:v>
                </c:pt>
                <c:pt idx="16">
                  <c:v>Maniema</c:v>
                </c:pt>
                <c:pt idx="17">
                  <c:v>Mongala</c:v>
                </c:pt>
                <c:pt idx="18">
                  <c:v>Nord Kivu</c:v>
                </c:pt>
                <c:pt idx="19">
                  <c:v>Nord Ubangi</c:v>
                </c:pt>
                <c:pt idx="20">
                  <c:v>Sankuru</c:v>
                </c:pt>
                <c:pt idx="21">
                  <c:v>Sud Kivu</c:v>
                </c:pt>
                <c:pt idx="22">
                  <c:v>Sud Ubangi</c:v>
                </c:pt>
                <c:pt idx="23">
                  <c:v>Tanganyika</c:v>
                </c:pt>
                <c:pt idx="24">
                  <c:v>Tshopo</c:v>
                </c:pt>
                <c:pt idx="25">
                  <c:v>Tshuapa</c:v>
                </c:pt>
              </c:strCache>
            </c:strRef>
          </c:cat>
          <c:val>
            <c:numRef>
              <c:f>MICS18!$R$224:$AQ$224</c:f>
              <c:numCache>
                <c:formatCode>###0.0</c:formatCode>
                <c:ptCount val="26"/>
                <c:pt idx="0">
                  <c:v>83.218979392905567</c:v>
                </c:pt>
                <c:pt idx="1">
                  <c:v>86.452589607520636</c:v>
                </c:pt>
                <c:pt idx="2">
                  <c:v>77.261786141540995</c:v>
                </c:pt>
                <c:pt idx="3">
                  <c:v>75.290203464814482</c:v>
                </c:pt>
                <c:pt idx="4">
                  <c:v>97.510315725676634</c:v>
                </c:pt>
                <c:pt idx="5">
                  <c:v>87.082997522047805</c:v>
                </c:pt>
                <c:pt idx="6">
                  <c:v>98.607876636894773</c:v>
                </c:pt>
                <c:pt idx="7">
                  <c:v>94.140937225198599</c:v>
                </c:pt>
                <c:pt idx="8">
                  <c:v>36.389950558238155</c:v>
                </c:pt>
                <c:pt idx="9">
                  <c:v>52.218037641900416</c:v>
                </c:pt>
                <c:pt idx="10">
                  <c:v>58.951868304579321</c:v>
                </c:pt>
                <c:pt idx="11">
                  <c:v>68.872277713456043</c:v>
                </c:pt>
                <c:pt idx="12">
                  <c:v>58.466530922682871</c:v>
                </c:pt>
                <c:pt idx="13">
                  <c:v>90.399242910231564</c:v>
                </c:pt>
                <c:pt idx="14">
                  <c:v>83.247118824203341</c:v>
                </c:pt>
                <c:pt idx="15">
                  <c:v>70.794373744508349</c:v>
                </c:pt>
                <c:pt idx="16">
                  <c:v>99.067348961205894</c:v>
                </c:pt>
                <c:pt idx="17">
                  <c:v>97.581083440918462</c:v>
                </c:pt>
                <c:pt idx="18">
                  <c:v>14.856231180106549</c:v>
                </c:pt>
                <c:pt idx="19">
                  <c:v>91.419611992266042</c:v>
                </c:pt>
                <c:pt idx="20">
                  <c:v>91.471444587434334</c:v>
                </c:pt>
                <c:pt idx="21">
                  <c:v>52.492759821093635</c:v>
                </c:pt>
                <c:pt idx="22">
                  <c:v>92.697316893588962</c:v>
                </c:pt>
                <c:pt idx="23">
                  <c:v>71.293798557083193</c:v>
                </c:pt>
                <c:pt idx="24">
                  <c:v>88.004113136667186</c:v>
                </c:pt>
                <c:pt idx="25">
                  <c:v>93.014917488861514</c:v>
                </c:pt>
              </c:numCache>
            </c:numRef>
          </c:val>
          <c:extLst>
            <c:ext xmlns:c16="http://schemas.microsoft.com/office/drawing/2014/chart" uri="{C3380CC4-5D6E-409C-BE32-E72D297353CC}">
              <c16:uniqueId val="{00000002-020C-4866-8179-216EB46D29B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MICS18!$C$222:$G$222</c:f>
              <c:numCache>
                <c:formatCode>###0.0</c:formatCode>
                <c:ptCount val="5"/>
                <c:pt idx="0">
                  <c:v>7.4524666079376907</c:v>
                </c:pt>
                <c:pt idx="1">
                  <c:v>9.4313562868412504</c:v>
                </c:pt>
                <c:pt idx="2">
                  <c:v>16.865755773028301</c:v>
                </c:pt>
                <c:pt idx="3">
                  <c:v>24.107544000983307</c:v>
                </c:pt>
                <c:pt idx="4">
                  <c:v>37.104124244829208</c:v>
                </c:pt>
              </c:numCache>
            </c:numRef>
          </c:val>
          <c:extLst>
            <c:ext xmlns:c16="http://schemas.microsoft.com/office/drawing/2014/chart" uri="{C3380CC4-5D6E-409C-BE32-E72D297353CC}">
              <c16:uniqueId val="{00000000-86B0-4A7B-9BF2-FFD1021782F5}"/>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MICS18!$C$223:$G$223</c:f>
              <c:numCache>
                <c:formatCode>###0.0</c:formatCode>
                <c:ptCount val="5"/>
                <c:pt idx="0">
                  <c:v>13.852023493147863</c:v>
                </c:pt>
                <c:pt idx="1">
                  <c:v>13.596050475714136</c:v>
                </c:pt>
                <c:pt idx="2">
                  <c:v>15.576605438823469</c:v>
                </c:pt>
                <c:pt idx="3">
                  <c:v>13.465504086165428</c:v>
                </c:pt>
                <c:pt idx="4">
                  <c:v>16.254280533948783</c:v>
                </c:pt>
              </c:numCache>
            </c:numRef>
          </c:val>
          <c:extLst>
            <c:ext xmlns:c16="http://schemas.microsoft.com/office/drawing/2014/chart" uri="{C3380CC4-5D6E-409C-BE32-E72D297353CC}">
              <c16:uniqueId val="{00000001-86B0-4A7B-9BF2-FFD1021782F5}"/>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MICS18!$C$224:$G$224</c:f>
              <c:numCache>
                <c:formatCode>###0.0</c:formatCode>
                <c:ptCount val="5"/>
                <c:pt idx="0">
                  <c:v>78.69550989891421</c:v>
                </c:pt>
                <c:pt idx="1">
                  <c:v>76.972593237444372</c:v>
                </c:pt>
                <c:pt idx="2">
                  <c:v>67.557638788148182</c:v>
                </c:pt>
                <c:pt idx="3">
                  <c:v>62.42695191285145</c:v>
                </c:pt>
                <c:pt idx="4">
                  <c:v>46.641595221222012</c:v>
                </c:pt>
              </c:numCache>
            </c:numRef>
          </c:val>
          <c:extLst>
            <c:ext xmlns:c16="http://schemas.microsoft.com/office/drawing/2014/chart" uri="{C3380CC4-5D6E-409C-BE32-E72D297353CC}">
              <c16:uniqueId val="{00000002-86B0-4A7B-9BF2-FFD1021782F5}"/>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MICS18!$H$18:$L$18</c:f>
              <c:numCache>
                <c:formatCode>###0.0</c:formatCode>
                <c:ptCount val="5"/>
                <c:pt idx="0">
                  <c:v>34.403704748616455</c:v>
                </c:pt>
                <c:pt idx="1">
                  <c:v>57.744916959199124</c:v>
                </c:pt>
                <c:pt idx="2">
                  <c:v>81.785872036572286</c:v>
                </c:pt>
                <c:pt idx="3">
                  <c:v>90.045288572887884</c:v>
                </c:pt>
                <c:pt idx="4">
                  <c:v>96.808024807297784</c:v>
                </c:pt>
              </c:numCache>
            </c:numRef>
          </c:val>
          <c:extLst>
            <c:ext xmlns:c16="http://schemas.microsoft.com/office/drawing/2014/chart" uri="{C3380CC4-5D6E-409C-BE32-E72D297353CC}">
              <c16:uniqueId val="{00000000-81A2-4DEC-9047-ADA5388847D3}"/>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MICS18!$H$19:$L$19</c:f>
              <c:numCache>
                <c:formatCode>###0.0</c:formatCode>
                <c:ptCount val="5"/>
                <c:pt idx="0">
                  <c:v>36.281610015545326</c:v>
                </c:pt>
                <c:pt idx="1">
                  <c:v>26.897411954176253</c:v>
                </c:pt>
                <c:pt idx="2">
                  <c:v>12.239313731570988</c:v>
                </c:pt>
                <c:pt idx="3">
                  <c:v>8.2056884471895764</c:v>
                </c:pt>
                <c:pt idx="4">
                  <c:v>1.8947261463639464</c:v>
                </c:pt>
              </c:numCache>
            </c:numRef>
          </c:val>
          <c:extLst>
            <c:ext xmlns:c16="http://schemas.microsoft.com/office/drawing/2014/chart" uri="{C3380CC4-5D6E-409C-BE32-E72D297353CC}">
              <c16:uniqueId val="{00000001-81A2-4DEC-9047-ADA5388847D3}"/>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MICS18!$H$20:$L$20</c:f>
              <c:numCache>
                <c:formatCode>###0.0</c:formatCode>
                <c:ptCount val="5"/>
                <c:pt idx="0">
                  <c:v>28.333151939515588</c:v>
                </c:pt>
                <c:pt idx="1">
                  <c:v>14.745858609840907</c:v>
                </c:pt>
                <c:pt idx="2">
                  <c:v>5.144151468768932</c:v>
                </c:pt>
                <c:pt idx="3">
                  <c:v>1.7160454303652717</c:v>
                </c:pt>
                <c:pt idx="4">
                  <c:v>1.2972490463383115</c:v>
                </c:pt>
              </c:numCache>
            </c:numRef>
          </c:val>
          <c:extLst>
            <c:ext xmlns:c16="http://schemas.microsoft.com/office/drawing/2014/chart" uri="{C3380CC4-5D6E-409C-BE32-E72D297353CC}">
              <c16:uniqueId val="{00000002-81A2-4DEC-9047-ADA5388847D3}"/>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MICS18!$H$21:$L$21</c:f>
              <c:numCache>
                <c:formatCode>###0.0</c:formatCode>
                <c:ptCount val="5"/>
                <c:pt idx="0">
                  <c:v>0.98153329632259168</c:v>
                </c:pt>
                <c:pt idx="1">
                  <c:v>0.61181247678365824</c:v>
                </c:pt>
                <c:pt idx="2">
                  <c:v>0.83066276308777409</c:v>
                </c:pt>
                <c:pt idx="3">
                  <c:v>3.2977549557260608E-2</c:v>
                </c:pt>
                <c:pt idx="4">
                  <c:v>0</c:v>
                </c:pt>
              </c:numCache>
            </c:numRef>
          </c:val>
          <c:extLst>
            <c:ext xmlns:c16="http://schemas.microsoft.com/office/drawing/2014/chart" uri="{C3380CC4-5D6E-409C-BE32-E72D297353CC}">
              <c16:uniqueId val="{00000003-81A2-4DEC-9047-ADA5388847D3}"/>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MICS18!$H$124:$L$124</c:f>
              <c:numCache>
                <c:formatCode>###0.0</c:formatCode>
                <c:ptCount val="5"/>
                <c:pt idx="0">
                  <c:v>11.116221351255962</c:v>
                </c:pt>
                <c:pt idx="1">
                  <c:v>8.9704987310991022</c:v>
                </c:pt>
                <c:pt idx="2">
                  <c:v>16.895412635561534</c:v>
                </c:pt>
                <c:pt idx="3">
                  <c:v>24.39756817043682</c:v>
                </c:pt>
                <c:pt idx="4">
                  <c:v>37.538474232277338</c:v>
                </c:pt>
              </c:numCache>
            </c:numRef>
          </c:val>
          <c:extLst>
            <c:ext xmlns:c16="http://schemas.microsoft.com/office/drawing/2014/chart" uri="{C3380CC4-5D6E-409C-BE32-E72D297353CC}">
              <c16:uniqueId val="{00000000-1621-43AF-A492-9A912BA827FC}"/>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MICS18!$H$125:$L$125</c:f>
              <c:numCache>
                <c:formatCode>###0.0</c:formatCode>
                <c:ptCount val="5"/>
                <c:pt idx="0">
                  <c:v>11.457716984522648</c:v>
                </c:pt>
                <c:pt idx="1">
                  <c:v>19.345286158975817</c:v>
                </c:pt>
                <c:pt idx="2">
                  <c:v>38.519092553439094</c:v>
                </c:pt>
                <c:pt idx="3">
                  <c:v>48.160825732573628</c:v>
                </c:pt>
                <c:pt idx="4">
                  <c:v>51.261833232234565</c:v>
                </c:pt>
              </c:numCache>
            </c:numRef>
          </c:val>
          <c:extLst>
            <c:ext xmlns:c16="http://schemas.microsoft.com/office/drawing/2014/chart" uri="{C3380CC4-5D6E-409C-BE32-E72D297353CC}">
              <c16:uniqueId val="{00000001-1621-43AF-A492-9A912BA827FC}"/>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MICS18!$H$126:$L$126</c:f>
              <c:numCache>
                <c:formatCode>###0.0</c:formatCode>
                <c:ptCount val="5"/>
                <c:pt idx="0">
                  <c:v>70.385680132783222</c:v>
                </c:pt>
                <c:pt idx="1">
                  <c:v>65.101581691659405</c:v>
                </c:pt>
                <c:pt idx="2">
                  <c:v>43.697170982677711</c:v>
                </c:pt>
                <c:pt idx="3">
                  <c:v>25.091706550273329</c:v>
                </c:pt>
                <c:pt idx="4">
                  <c:v>9.2519694580745711</c:v>
                </c:pt>
              </c:numCache>
            </c:numRef>
          </c:val>
          <c:extLst>
            <c:ext xmlns:c16="http://schemas.microsoft.com/office/drawing/2014/chart" uri="{C3380CC4-5D6E-409C-BE32-E72D297353CC}">
              <c16:uniqueId val="{00000002-1621-43AF-A492-9A912BA827FC}"/>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MICS18!$H$127:$L$127</c:f>
              <c:numCache>
                <c:formatCode>###0.0</c:formatCode>
                <c:ptCount val="5"/>
                <c:pt idx="0">
                  <c:v>7.0403815314379656</c:v>
                </c:pt>
                <c:pt idx="1">
                  <c:v>6.5826334182655044</c:v>
                </c:pt>
                <c:pt idx="2">
                  <c:v>0.88832382832160595</c:v>
                </c:pt>
                <c:pt idx="3">
                  <c:v>2.3498995467162151</c:v>
                </c:pt>
                <c:pt idx="4">
                  <c:v>1.9477230774135084</c:v>
                </c:pt>
              </c:numCache>
            </c:numRef>
          </c:val>
          <c:extLst>
            <c:ext xmlns:c16="http://schemas.microsoft.com/office/drawing/2014/chart" uri="{C3380CC4-5D6E-409C-BE32-E72D297353CC}">
              <c16:uniqueId val="{00000003-1621-43AF-A492-9A912BA827F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MICS18!$H$222:$L$222</c:f>
              <c:numCache>
                <c:formatCode>###0.0</c:formatCode>
                <c:ptCount val="5"/>
                <c:pt idx="0">
                  <c:v>13.657758687981728</c:v>
                </c:pt>
                <c:pt idx="1">
                  <c:v>17.489777357188093</c:v>
                </c:pt>
                <c:pt idx="2">
                  <c:v>28.41480033287921</c:v>
                </c:pt>
                <c:pt idx="3">
                  <c:v>31.048985959404561</c:v>
                </c:pt>
                <c:pt idx="4">
                  <c:v>46.566664893894199</c:v>
                </c:pt>
              </c:numCache>
            </c:numRef>
          </c:val>
          <c:extLst>
            <c:ext xmlns:c16="http://schemas.microsoft.com/office/drawing/2014/chart" uri="{C3380CC4-5D6E-409C-BE32-E72D297353CC}">
              <c16:uniqueId val="{00000000-7C41-4BCE-8578-CDF2D7B96032}"/>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MICS18!$H$223:$L$223</c:f>
              <c:numCache>
                <c:formatCode>###0.0</c:formatCode>
                <c:ptCount val="5"/>
                <c:pt idx="0">
                  <c:v>12.587684433504378</c:v>
                </c:pt>
                <c:pt idx="1">
                  <c:v>12.161893280689505</c:v>
                </c:pt>
                <c:pt idx="2">
                  <c:v>13.51542575980265</c:v>
                </c:pt>
                <c:pt idx="3">
                  <c:v>14.867367225327571</c:v>
                </c:pt>
                <c:pt idx="4">
                  <c:v>17.788678713832937</c:v>
                </c:pt>
              </c:numCache>
            </c:numRef>
          </c:val>
          <c:extLst>
            <c:ext xmlns:c16="http://schemas.microsoft.com/office/drawing/2014/chart" uri="{C3380CC4-5D6E-409C-BE32-E72D297353CC}">
              <c16:uniqueId val="{00000001-7C41-4BCE-8578-CDF2D7B96032}"/>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MICS18!$H$224:$L$224</c:f>
              <c:numCache>
                <c:formatCode>###0.0</c:formatCode>
                <c:ptCount val="5"/>
                <c:pt idx="0">
                  <c:v>73.754556878513839</c:v>
                </c:pt>
                <c:pt idx="1">
                  <c:v>70.348329362122257</c:v>
                </c:pt>
                <c:pt idx="2">
                  <c:v>58.06977390731808</c:v>
                </c:pt>
                <c:pt idx="3">
                  <c:v>54.083646815267841</c:v>
                </c:pt>
                <c:pt idx="4">
                  <c:v>35.644656392272807</c:v>
                </c:pt>
              </c:numCache>
            </c:numRef>
          </c:val>
          <c:extLst>
            <c:ext xmlns:c16="http://schemas.microsoft.com/office/drawing/2014/chart" uri="{C3380CC4-5D6E-409C-BE32-E72D297353CC}">
              <c16:uniqueId val="{00000002-7C41-4BCE-8578-CDF2D7B9603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MICS18!$C$124:$G$124</c:f>
              <c:numCache>
                <c:formatCode>###0.0</c:formatCode>
                <c:ptCount val="5"/>
                <c:pt idx="0">
                  <c:v>6.7913361135984616</c:v>
                </c:pt>
                <c:pt idx="1">
                  <c:v>8.3164157459713497</c:v>
                </c:pt>
                <c:pt idx="2">
                  <c:v>10.973557999514492</c:v>
                </c:pt>
                <c:pt idx="3">
                  <c:v>12.585080106120152</c:v>
                </c:pt>
                <c:pt idx="4">
                  <c:v>28.828130187677697</c:v>
                </c:pt>
              </c:numCache>
            </c:numRef>
          </c:val>
          <c:extLst>
            <c:ext xmlns:c16="http://schemas.microsoft.com/office/drawing/2014/chart" uri="{C3380CC4-5D6E-409C-BE32-E72D297353CC}">
              <c16:uniqueId val="{00000000-ECE5-4AE0-9C23-FBAB4B24CC21}"/>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MICS18!$C$125:$G$125</c:f>
              <c:numCache>
                <c:formatCode>###0.0</c:formatCode>
                <c:ptCount val="5"/>
                <c:pt idx="0">
                  <c:v>7.6917847837110216</c:v>
                </c:pt>
                <c:pt idx="1">
                  <c:v>7.7090670591492012</c:v>
                </c:pt>
                <c:pt idx="2">
                  <c:v>8.9348765846903255</c:v>
                </c:pt>
                <c:pt idx="3">
                  <c:v>21.989309422149713</c:v>
                </c:pt>
                <c:pt idx="4">
                  <c:v>49.334210742451745</c:v>
                </c:pt>
              </c:numCache>
            </c:numRef>
          </c:val>
          <c:extLst>
            <c:ext xmlns:c16="http://schemas.microsoft.com/office/drawing/2014/chart" uri="{C3380CC4-5D6E-409C-BE32-E72D297353CC}">
              <c16:uniqueId val="{00000001-ECE5-4AE0-9C23-FBAB4B24CC21}"/>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MICS18!$C$126:$G$126</c:f>
              <c:numCache>
                <c:formatCode>###0.0</c:formatCode>
                <c:ptCount val="5"/>
                <c:pt idx="0">
                  <c:v>61.146007492438358</c:v>
                </c:pt>
                <c:pt idx="1">
                  <c:v>65.858246329519545</c:v>
                </c:pt>
                <c:pt idx="2">
                  <c:v>70.765546915129235</c:v>
                </c:pt>
                <c:pt idx="3">
                  <c:v>61.171182967741309</c:v>
                </c:pt>
                <c:pt idx="4">
                  <c:v>19.951896413469331</c:v>
                </c:pt>
              </c:numCache>
            </c:numRef>
          </c:val>
          <c:extLst>
            <c:ext xmlns:c16="http://schemas.microsoft.com/office/drawing/2014/chart" uri="{C3380CC4-5D6E-409C-BE32-E72D297353CC}">
              <c16:uniqueId val="{00000002-ECE5-4AE0-9C23-FBAB4B24CC21}"/>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MICS18!$C$127:$G$127</c:f>
              <c:numCache>
                <c:formatCode>###0.0</c:formatCode>
                <c:ptCount val="5"/>
                <c:pt idx="0">
                  <c:v>24.370871610251836</c:v>
                </c:pt>
                <c:pt idx="1">
                  <c:v>18.116270865359652</c:v>
                </c:pt>
                <c:pt idx="2">
                  <c:v>9.3260185006657412</c:v>
                </c:pt>
                <c:pt idx="3">
                  <c:v>4.2544275039889445</c:v>
                </c:pt>
                <c:pt idx="4">
                  <c:v>1.8857626564013865</c:v>
                </c:pt>
              </c:numCache>
            </c:numRef>
          </c:val>
          <c:extLst>
            <c:ext xmlns:c16="http://schemas.microsoft.com/office/drawing/2014/chart" uri="{C3380CC4-5D6E-409C-BE32-E72D297353CC}">
              <c16:uniqueId val="{00000003-ECE5-4AE0-9C23-FBAB4B24CC21}"/>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MICS18!$M$124:$Q$124</c:f>
              <c:numCache>
                <c:formatCode>###0.0</c:formatCode>
                <c:ptCount val="5"/>
                <c:pt idx="0">
                  <c:v>7.2287295565060612</c:v>
                </c:pt>
                <c:pt idx="1">
                  <c:v>6.6740997894279177</c:v>
                </c:pt>
                <c:pt idx="2">
                  <c:v>8.1153098522212161</c:v>
                </c:pt>
                <c:pt idx="3">
                  <c:v>9.7408468019276615</c:v>
                </c:pt>
                <c:pt idx="4">
                  <c:v>11.145723674080644</c:v>
                </c:pt>
              </c:numCache>
            </c:numRef>
          </c:val>
          <c:extLst>
            <c:ext xmlns:c16="http://schemas.microsoft.com/office/drawing/2014/chart" uri="{C3380CC4-5D6E-409C-BE32-E72D297353CC}">
              <c16:uniqueId val="{00000000-B61A-415E-82E3-B49E5A18FE2E}"/>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MICS18!$M$125:$Q$125</c:f>
              <c:numCache>
                <c:formatCode>###0.0</c:formatCode>
                <c:ptCount val="5"/>
                <c:pt idx="0">
                  <c:v>7.6237409680189687</c:v>
                </c:pt>
                <c:pt idx="1">
                  <c:v>6.4817060713834547</c:v>
                </c:pt>
                <c:pt idx="2">
                  <c:v>8.3829428449568422</c:v>
                </c:pt>
                <c:pt idx="3">
                  <c:v>8.1939210269920171</c:v>
                </c:pt>
                <c:pt idx="4">
                  <c:v>7.8262111934918179</c:v>
                </c:pt>
              </c:numCache>
            </c:numRef>
          </c:val>
          <c:extLst>
            <c:ext xmlns:c16="http://schemas.microsoft.com/office/drawing/2014/chart" uri="{C3380CC4-5D6E-409C-BE32-E72D297353CC}">
              <c16:uniqueId val="{00000001-B61A-415E-82E3-B49E5A18FE2E}"/>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MICS18!$M$126:$Q$126</c:f>
              <c:numCache>
                <c:formatCode>###0.0</c:formatCode>
                <c:ptCount val="5"/>
                <c:pt idx="0">
                  <c:v>56.648463624326205</c:v>
                </c:pt>
                <c:pt idx="1">
                  <c:v>64.47003326837492</c:v>
                </c:pt>
                <c:pt idx="2">
                  <c:v>65.255605221541046</c:v>
                </c:pt>
                <c:pt idx="3">
                  <c:v>69.390506256182292</c:v>
                </c:pt>
                <c:pt idx="4">
                  <c:v>74.269646745098967</c:v>
                </c:pt>
              </c:numCache>
            </c:numRef>
          </c:val>
          <c:extLst>
            <c:ext xmlns:c16="http://schemas.microsoft.com/office/drawing/2014/chart" uri="{C3380CC4-5D6E-409C-BE32-E72D297353CC}">
              <c16:uniqueId val="{00000002-B61A-415E-82E3-B49E5A18FE2E}"/>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MICS18!$M$127:$Q$127</c:f>
              <c:numCache>
                <c:formatCode>###0.0</c:formatCode>
                <c:ptCount val="5"/>
                <c:pt idx="0">
                  <c:v>28.499065851148892</c:v>
                </c:pt>
                <c:pt idx="1">
                  <c:v>22.374160870813643</c:v>
                </c:pt>
                <c:pt idx="2">
                  <c:v>18.246142081281054</c:v>
                </c:pt>
                <c:pt idx="3">
                  <c:v>12.674725914898088</c:v>
                </c:pt>
                <c:pt idx="4">
                  <c:v>6.7584183873283408</c:v>
                </c:pt>
              </c:numCache>
            </c:numRef>
          </c:val>
          <c:extLst>
            <c:ext xmlns:c16="http://schemas.microsoft.com/office/drawing/2014/chart" uri="{C3380CC4-5D6E-409C-BE32-E72D297353CC}">
              <c16:uniqueId val="{00000003-B61A-415E-82E3-B49E5A18FE2E}"/>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264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4076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264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264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4076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4076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4076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400</xdr:row>
          <xdr:rowOff>47625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479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434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479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479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434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434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434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142875</xdr:rowOff>
        </xdr:from>
        <xdr:to>
          <xdr:col>1</xdr:col>
          <xdr:colOff>1704975</xdr:colOff>
          <xdr:row>400</xdr:row>
          <xdr:rowOff>142875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0241"/>
            </a:ext>
            <a:ext xmlns:a16="http://schemas.microsoft.com/office/drawing/2014/main" uri="{FF2B5EF4-FFF2-40B4-BE49-F238E27FC236}">
              <a16:creationId xmlns:a16="http://schemas.microsoft.com/office/drawing/2014/main" id="{00000000-0008-0000-0600-000002000000}"/>
            </a:ext>
          </a:extLst>
        </xdr:cNvPr>
        <xdr:cNvSpPr/>
      </xdr:nvSpPr>
      <xdr:spPr>
        <a:xfrm>
          <a:off x="9496425" y="2255520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024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748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024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024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0245"/>
            </a:ext>
            <a:ext xmlns:a16="http://schemas.microsoft.com/office/drawing/2014/main" uri="{FF2B5EF4-FFF2-40B4-BE49-F238E27FC236}">
              <a16:creationId xmlns:a16="http://schemas.microsoft.com/office/drawing/2014/main" id="{00000000-0008-0000-0600-000013000000}"/>
            </a:ext>
          </a:extLst>
        </xdr:cNvPr>
        <xdr:cNvSpPr/>
      </xdr:nvSpPr>
      <xdr:spPr>
        <a:xfrm>
          <a:off x="876300" y="2255520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0246"/>
            </a:ext>
            <a:ext xmlns:a16="http://schemas.microsoft.com/office/drawing/2014/main" uri="{FF2B5EF4-FFF2-40B4-BE49-F238E27FC236}">
              <a16:creationId xmlns:a16="http://schemas.microsoft.com/office/drawing/2014/main" id="{00000000-0008-0000-0600-000014000000}"/>
            </a:ext>
          </a:extLst>
        </xdr:cNvPr>
        <xdr:cNvSpPr/>
      </xdr:nvSpPr>
      <xdr:spPr>
        <a:xfrm>
          <a:off x="2205038" y="225552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0247"/>
            </a:ext>
            <a:ext xmlns:a16="http://schemas.microsoft.com/office/drawing/2014/main" uri="{FF2B5EF4-FFF2-40B4-BE49-F238E27FC236}">
              <a16:creationId xmlns:a16="http://schemas.microsoft.com/office/drawing/2014/main" id="{00000000-0008-0000-0600-000015000000}"/>
            </a:ext>
          </a:extLst>
        </xdr:cNvPr>
        <xdr:cNvSpPr/>
      </xdr:nvSpPr>
      <xdr:spPr>
        <a:xfrm>
          <a:off x="942975" y="439197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0248"/>
            </a:ext>
            <a:ext xmlns:a16="http://schemas.microsoft.com/office/drawing/2014/main" uri="{FF2B5EF4-FFF2-40B4-BE49-F238E27FC236}">
              <a16:creationId xmlns:a16="http://schemas.microsoft.com/office/drawing/2014/main" id="{00000000-0008-0000-0600-000016000000}"/>
            </a:ext>
          </a:extLst>
        </xdr:cNvPr>
        <xdr:cNvSpPr/>
      </xdr:nvSpPr>
      <xdr:spPr>
        <a:xfrm>
          <a:off x="2205038" y="439197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748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748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748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024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025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025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0252"/>
            </a:ext>
            <a:ext xmlns:a16="http://schemas.microsoft.com/office/drawing/2014/main" uri="{FF2B5EF4-FFF2-40B4-BE49-F238E27FC236}">
              <a16:creationId xmlns:a16="http://schemas.microsoft.com/office/drawing/2014/main" id="{00000000-0008-0000-0600-00001F000000}"/>
            </a:ext>
          </a:extLst>
        </xdr:cNvPr>
        <xdr:cNvSpPr/>
      </xdr:nvSpPr>
      <xdr:spPr>
        <a:xfrm>
          <a:off x="2357438" y="820483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0253"/>
            </a:ext>
            <a:ext xmlns:a16="http://schemas.microsoft.com/office/drawing/2014/main" uri="{FF2B5EF4-FFF2-40B4-BE49-F238E27FC236}">
              <a16:creationId xmlns:a16="http://schemas.microsoft.com/office/drawing/2014/main" id="{00000000-0008-0000-0600-000023000000}"/>
            </a:ext>
          </a:extLst>
        </xdr:cNvPr>
        <xdr:cNvSpPr/>
      </xdr:nvSpPr>
      <xdr:spPr>
        <a:xfrm>
          <a:off x="9429750" y="439197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0254"/>
            </a:ext>
            <a:ext xmlns:a16="http://schemas.microsoft.com/office/drawing/2014/main" uri="{FF2B5EF4-FFF2-40B4-BE49-F238E27FC236}">
              <a16:creationId xmlns:a16="http://schemas.microsoft.com/office/drawing/2014/main" id="{00000000-0008-0000-0600-000024000000}"/>
            </a:ext>
          </a:extLst>
        </xdr:cNvPr>
        <xdr:cNvSpPr/>
      </xdr:nvSpPr>
      <xdr:spPr>
        <a:xfrm>
          <a:off x="4533900" y="2255520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0255"/>
            </a:ext>
            <a:ext xmlns:a16="http://schemas.microsoft.com/office/drawing/2014/main" uri="{FF2B5EF4-FFF2-40B4-BE49-F238E27FC236}">
              <a16:creationId xmlns:a16="http://schemas.microsoft.com/office/drawing/2014/main" id="{00000000-0008-0000-0600-000025000000}"/>
            </a:ext>
          </a:extLst>
        </xdr:cNvPr>
        <xdr:cNvSpPr/>
      </xdr:nvSpPr>
      <xdr:spPr>
        <a:xfrm>
          <a:off x="4533900" y="439197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0256"/>
            </a:ext>
            <a:ext xmlns:a16="http://schemas.microsoft.com/office/drawing/2014/main" uri="{FF2B5EF4-FFF2-40B4-BE49-F238E27FC236}">
              <a16:creationId xmlns:a16="http://schemas.microsoft.com/office/drawing/2014/main" id="{00000000-0008-0000-0600-000026000000}"/>
            </a:ext>
          </a:extLst>
        </xdr:cNvPr>
        <xdr:cNvSpPr/>
      </xdr:nvSpPr>
      <xdr:spPr>
        <a:xfrm>
          <a:off x="16073438" y="225552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0257"/>
            </a:ext>
            <a:ext xmlns:a16="http://schemas.microsoft.com/office/drawing/2014/main" uri="{FF2B5EF4-FFF2-40B4-BE49-F238E27FC236}">
              <a16:creationId xmlns:a16="http://schemas.microsoft.com/office/drawing/2014/main" id="{00000000-0008-0000-0600-000027000000}"/>
            </a:ext>
          </a:extLst>
        </xdr:cNvPr>
        <xdr:cNvSpPr/>
      </xdr:nvSpPr>
      <xdr:spPr>
        <a:xfrm>
          <a:off x="16054388" y="439197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025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025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20483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190500</xdr:rowOff>
        </xdr:from>
        <xdr:to>
          <xdr:col>1</xdr:col>
          <xdr:colOff>1704975</xdr:colOff>
          <xdr:row>400</xdr:row>
          <xdr:rowOff>76200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1265"/>
            </a:ext>
            <a:ext xmlns:a16="http://schemas.microsoft.com/office/drawing/2014/main" uri="{FF2B5EF4-FFF2-40B4-BE49-F238E27FC236}">
              <a16:creationId xmlns:a16="http://schemas.microsoft.com/office/drawing/2014/main" id="{00000000-0008-0000-0700-000002000000}"/>
            </a:ext>
          </a:extLst>
        </xdr:cNvPr>
        <xdr:cNvSpPr/>
      </xdr:nvSpPr>
      <xdr:spPr>
        <a:xfrm>
          <a:off x="9496425" y="225313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1266"/>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677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1267"/>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1268"/>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1269"/>
            </a:ext>
            <a:ext xmlns:a16="http://schemas.microsoft.com/office/drawing/2014/main" uri="{FF2B5EF4-FFF2-40B4-BE49-F238E27FC236}">
              <a16:creationId xmlns:a16="http://schemas.microsoft.com/office/drawing/2014/main" id="{00000000-0008-0000-0700-000013000000}"/>
            </a:ext>
          </a:extLst>
        </xdr:cNvPr>
        <xdr:cNvSpPr/>
      </xdr:nvSpPr>
      <xdr:spPr>
        <a:xfrm>
          <a:off x="876300" y="225313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1270"/>
            </a:ext>
            <a:ext xmlns:a16="http://schemas.microsoft.com/office/drawing/2014/main" uri="{FF2B5EF4-FFF2-40B4-BE49-F238E27FC236}">
              <a16:creationId xmlns:a16="http://schemas.microsoft.com/office/drawing/2014/main" id="{00000000-0008-0000-0700-000014000000}"/>
            </a:ext>
          </a:extLst>
        </xdr:cNvPr>
        <xdr:cNvSpPr/>
      </xdr:nvSpPr>
      <xdr:spPr>
        <a:xfrm>
          <a:off x="2205038" y="225313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1271"/>
            </a:ext>
            <a:ext xmlns:a16="http://schemas.microsoft.com/office/drawing/2014/main" uri="{FF2B5EF4-FFF2-40B4-BE49-F238E27FC236}">
              <a16:creationId xmlns:a16="http://schemas.microsoft.com/office/drawing/2014/main" id="{00000000-0008-0000-0700-000015000000}"/>
            </a:ext>
          </a:extLst>
        </xdr:cNvPr>
        <xdr:cNvSpPr/>
      </xdr:nvSpPr>
      <xdr:spPr>
        <a:xfrm>
          <a:off x="942975" y="438483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1272"/>
            </a:ext>
            <a:ext xmlns:a16="http://schemas.microsoft.com/office/drawing/2014/main" uri="{FF2B5EF4-FFF2-40B4-BE49-F238E27FC236}">
              <a16:creationId xmlns:a16="http://schemas.microsoft.com/office/drawing/2014/main" id="{00000000-0008-0000-0700-000016000000}"/>
            </a:ext>
          </a:extLst>
        </xdr:cNvPr>
        <xdr:cNvSpPr/>
      </xdr:nvSpPr>
      <xdr:spPr>
        <a:xfrm>
          <a:off x="2205038" y="438483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677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677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677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1273"/>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1274"/>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1275"/>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1276"/>
            </a:ext>
            <a:ext xmlns:a16="http://schemas.microsoft.com/office/drawing/2014/main" uri="{FF2B5EF4-FFF2-40B4-BE49-F238E27FC236}">
              <a16:creationId xmlns:a16="http://schemas.microsoft.com/office/drawing/2014/main" id="{00000000-0008-0000-0700-00001F000000}"/>
            </a:ext>
          </a:extLst>
        </xdr:cNvPr>
        <xdr:cNvSpPr/>
      </xdr:nvSpPr>
      <xdr:spPr>
        <a:xfrm>
          <a:off x="2357438" y="819769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1277"/>
            </a:ext>
            <a:ext xmlns:a16="http://schemas.microsoft.com/office/drawing/2014/main" uri="{FF2B5EF4-FFF2-40B4-BE49-F238E27FC236}">
              <a16:creationId xmlns:a16="http://schemas.microsoft.com/office/drawing/2014/main" id="{00000000-0008-0000-0700-000023000000}"/>
            </a:ext>
          </a:extLst>
        </xdr:cNvPr>
        <xdr:cNvSpPr/>
      </xdr:nvSpPr>
      <xdr:spPr>
        <a:xfrm>
          <a:off x="9429750" y="438483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1278"/>
            </a:ext>
            <a:ext xmlns:a16="http://schemas.microsoft.com/office/drawing/2014/main" uri="{FF2B5EF4-FFF2-40B4-BE49-F238E27FC236}">
              <a16:creationId xmlns:a16="http://schemas.microsoft.com/office/drawing/2014/main" id="{00000000-0008-0000-0700-000024000000}"/>
            </a:ext>
          </a:extLst>
        </xdr:cNvPr>
        <xdr:cNvSpPr/>
      </xdr:nvSpPr>
      <xdr:spPr>
        <a:xfrm>
          <a:off x="4533900" y="225313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1279"/>
            </a:ext>
            <a:ext xmlns:a16="http://schemas.microsoft.com/office/drawing/2014/main" uri="{FF2B5EF4-FFF2-40B4-BE49-F238E27FC236}">
              <a16:creationId xmlns:a16="http://schemas.microsoft.com/office/drawing/2014/main" id="{00000000-0008-0000-0700-000025000000}"/>
            </a:ext>
          </a:extLst>
        </xdr:cNvPr>
        <xdr:cNvSpPr/>
      </xdr:nvSpPr>
      <xdr:spPr>
        <a:xfrm>
          <a:off x="4533900" y="438483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1280"/>
            </a:ext>
            <a:ext xmlns:a16="http://schemas.microsoft.com/office/drawing/2014/main" uri="{FF2B5EF4-FFF2-40B4-BE49-F238E27FC236}">
              <a16:creationId xmlns:a16="http://schemas.microsoft.com/office/drawing/2014/main" id="{00000000-0008-0000-0700-000026000000}"/>
            </a:ext>
          </a:extLst>
        </xdr:cNvPr>
        <xdr:cNvSpPr/>
      </xdr:nvSpPr>
      <xdr:spPr>
        <a:xfrm>
          <a:off x="16073438" y="225313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1281"/>
            </a:ext>
            <a:ext xmlns:a16="http://schemas.microsoft.com/office/drawing/2014/main" uri="{FF2B5EF4-FFF2-40B4-BE49-F238E27FC236}">
              <a16:creationId xmlns:a16="http://schemas.microsoft.com/office/drawing/2014/main" id="{00000000-0008-0000-0700-000027000000}"/>
            </a:ext>
          </a:extLst>
        </xdr:cNvPr>
        <xdr:cNvSpPr/>
      </xdr:nvSpPr>
      <xdr:spPr>
        <a:xfrm>
          <a:off x="16054388" y="438483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1282"/>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1283"/>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700-00003A000000}"/>
            </a:ext>
          </a:extLst>
        </xdr:cNvPr>
        <xdr:cNvSpPr/>
      </xdr:nvSpPr>
      <xdr:spPr>
        <a:xfrm>
          <a:off x="2357438" y="819769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399</xdr:row>
          <xdr:rowOff>238125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8049" name="B_Com2" hidden="1">
              <a:extLst>
                <a:ext uri="{63B3BB69-23CF-44E3-9099-C40C66FF867C}">
                  <a14:compatExt spid="_x0000_s258049"/>
                </a:ext>
                <a:ext uri="{FF2B5EF4-FFF2-40B4-BE49-F238E27FC236}">
                  <a16:creationId xmlns:a16="http://schemas.microsoft.com/office/drawing/2014/main" id="{00000000-0008-0000-0800-00000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8050" name="B_Com1" hidden="1">
              <a:extLst>
                <a:ext uri="{63B3BB69-23CF-44E3-9099-C40C66FF867C}">
                  <a14:compatExt spid="_x0000_s258050"/>
                </a:ext>
                <a:ext uri="{FF2B5EF4-FFF2-40B4-BE49-F238E27FC236}">
                  <a16:creationId xmlns:a16="http://schemas.microsoft.com/office/drawing/2014/main" id="{00000000-0008-0000-0800-00000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43</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43</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43</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8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8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8051" name="B_San1" hidden="1">
              <a:extLst>
                <a:ext uri="{63B3BB69-23CF-44E3-9099-C40C66FF867C}">
                  <a14:compatExt spid="_x0000_s258051"/>
                </a:ext>
                <a:ext uri="{FF2B5EF4-FFF2-40B4-BE49-F238E27FC236}">
                  <a16:creationId xmlns:a16="http://schemas.microsoft.com/office/drawing/2014/main" id="{00000000-0008-0000-0800-00000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8052" name="B_Hyg1" hidden="1">
              <a:extLst>
                <a:ext uri="{63B3BB69-23CF-44E3-9099-C40C66FF867C}">
                  <a14:compatExt spid="_x0000_s258052"/>
                </a:ext>
                <a:ext uri="{FF2B5EF4-FFF2-40B4-BE49-F238E27FC236}">
                  <a16:creationId xmlns:a16="http://schemas.microsoft.com/office/drawing/2014/main" id="{00000000-0008-0000-0800-00000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8053" name="B_Hyg2" hidden="1">
              <a:extLst>
                <a:ext uri="{63B3BB69-23CF-44E3-9099-C40C66FF867C}">
                  <a14:compatExt spid="_x0000_s258053"/>
                </a:ext>
                <a:ext uri="{FF2B5EF4-FFF2-40B4-BE49-F238E27FC236}">
                  <a16:creationId xmlns:a16="http://schemas.microsoft.com/office/drawing/2014/main" id="{00000000-0008-0000-0800-00000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8054" name="B_Wat2" hidden="1">
              <a:extLst>
                <a:ext uri="{63B3BB69-23CF-44E3-9099-C40C66FF867C}">
                  <a14:compatExt spid="_x0000_s258054"/>
                </a:ext>
                <a:ext uri="{FF2B5EF4-FFF2-40B4-BE49-F238E27FC236}">
                  <a16:creationId xmlns:a16="http://schemas.microsoft.com/office/drawing/2014/main" id="{00000000-0008-0000-0800-00000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8055" name="B_Wat3" hidden="1">
              <a:extLst>
                <a:ext uri="{63B3BB69-23CF-44E3-9099-C40C66FF867C}">
                  <a14:compatExt spid="_x0000_s258055"/>
                </a:ext>
                <a:ext uri="{FF2B5EF4-FFF2-40B4-BE49-F238E27FC236}">
                  <a16:creationId xmlns:a16="http://schemas.microsoft.com/office/drawing/2014/main" id="{00000000-0008-0000-0800-00000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8056" name="B_San3" hidden="1">
              <a:extLst>
                <a:ext uri="{63B3BB69-23CF-44E3-9099-C40C66FF867C}">
                  <a14:compatExt spid="_x0000_s258056"/>
                </a:ext>
                <a:ext uri="{FF2B5EF4-FFF2-40B4-BE49-F238E27FC236}">
                  <a16:creationId xmlns:a16="http://schemas.microsoft.com/office/drawing/2014/main" id="{00000000-0008-0000-0800-00000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8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8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8057" name="B_Sub1" hidden="1">
              <a:extLst>
                <a:ext uri="{63B3BB69-23CF-44E3-9099-C40C66FF867C}">
                  <a14:compatExt spid="_x0000_s258057"/>
                </a:ext>
                <a:ext uri="{FF2B5EF4-FFF2-40B4-BE49-F238E27FC236}">
                  <a16:creationId xmlns:a16="http://schemas.microsoft.com/office/drawing/2014/main" id="{00000000-0008-0000-0800-00000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8058" name="B_WQ1" hidden="1">
              <a:extLst>
                <a:ext uri="{63B3BB69-23CF-44E3-9099-C40C66FF867C}">
                  <a14:compatExt spid="_x0000_s258058"/>
                </a:ext>
                <a:ext uri="{FF2B5EF4-FFF2-40B4-BE49-F238E27FC236}">
                  <a16:creationId xmlns:a16="http://schemas.microsoft.com/office/drawing/2014/main" id="{00000000-0008-0000-0800-00000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8059" name="B_Matrix" hidden="1">
              <a:extLst>
                <a:ext uri="{63B3BB69-23CF-44E3-9099-C40C66FF867C}">
                  <a14:compatExt spid="_x0000_s258059"/>
                </a:ext>
                <a:ext uri="{FF2B5EF4-FFF2-40B4-BE49-F238E27FC236}">
                  <a16:creationId xmlns:a16="http://schemas.microsoft.com/office/drawing/2014/main" id="{00000000-0008-0000-0800-00000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8060" name="B_Com3" hidden="1">
              <a:extLst>
                <a:ext uri="{63B3BB69-23CF-44E3-9099-C40C66FF867C}">
                  <a14:compatExt spid="_x0000_s258060"/>
                </a:ext>
                <a:ext uri="{FF2B5EF4-FFF2-40B4-BE49-F238E27FC236}">
                  <a16:creationId xmlns:a16="http://schemas.microsoft.com/office/drawing/2014/main" id="{00000000-0008-0000-0800-00000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8061" name="B_Sub2" hidden="1">
              <a:extLst>
                <a:ext uri="{63B3BB69-23CF-44E3-9099-C40C66FF867C}">
                  <a14:compatExt spid="_x0000_s258061"/>
                </a:ext>
                <a:ext uri="{FF2B5EF4-FFF2-40B4-BE49-F238E27FC236}">
                  <a16:creationId xmlns:a16="http://schemas.microsoft.com/office/drawing/2014/main" id="{00000000-0008-0000-0800-00000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8062" name="B_Sub3" hidden="1">
              <a:extLst>
                <a:ext uri="{63B3BB69-23CF-44E3-9099-C40C66FF867C}">
                  <a14:compatExt spid="_x0000_s258062"/>
                </a:ext>
                <a:ext uri="{FF2B5EF4-FFF2-40B4-BE49-F238E27FC236}">
                  <a16:creationId xmlns:a16="http://schemas.microsoft.com/office/drawing/2014/main" id="{00000000-0008-0000-0800-00000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8063" name="B_WQ2" hidden="1">
              <a:extLst>
                <a:ext uri="{63B3BB69-23CF-44E3-9099-C40C66FF867C}">
                  <a14:compatExt spid="_x0000_s258063"/>
                </a:ext>
                <a:ext uri="{FF2B5EF4-FFF2-40B4-BE49-F238E27FC236}">
                  <a16:creationId xmlns:a16="http://schemas.microsoft.com/office/drawing/2014/main" id="{00000000-0008-0000-0800-00000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8064" name="B_WQ3" hidden="1">
              <a:extLst>
                <a:ext uri="{63B3BB69-23CF-44E3-9099-C40C66FF867C}">
                  <a14:compatExt spid="_x0000_s258064"/>
                </a:ext>
                <a:ext uri="{FF2B5EF4-FFF2-40B4-BE49-F238E27FC236}">
                  <a16:creationId xmlns:a16="http://schemas.microsoft.com/office/drawing/2014/main" id="{00000000-0008-0000-0800-00001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8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8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8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8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8065" name="Button 17" descr="   Go to MHH  " hidden="1">
              <a:extLst>
                <a:ext uri="{63B3BB69-23CF-44E3-9099-C40C66FF867C}">
                  <a14:compatExt spid="_x0000_s258065"/>
                </a:ext>
                <a:ext uri="{FF2B5EF4-FFF2-40B4-BE49-F238E27FC236}">
                  <a16:creationId xmlns:a16="http://schemas.microsoft.com/office/drawing/2014/main" id="{00000000-0008-0000-08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8066" name="Button 18" hidden="1">
              <a:extLst>
                <a:ext uri="{63B3BB69-23CF-44E3-9099-C40C66FF867C}">
                  <a14:compatExt spid="_x0000_s258066"/>
                </a:ext>
                <a:ext uri="{FF2B5EF4-FFF2-40B4-BE49-F238E27FC236}">
                  <a16:creationId xmlns:a16="http://schemas.microsoft.com/office/drawing/2014/main" id="{00000000-0008-0000-08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8067" name="Button 19" hidden="1">
              <a:extLst>
                <a:ext uri="{63B3BB69-23CF-44E3-9099-C40C66FF867C}">
                  <a14:compatExt spid="_x0000_s258067"/>
                </a:ext>
                <a:ext uri="{FF2B5EF4-FFF2-40B4-BE49-F238E27FC236}">
                  <a16:creationId xmlns:a16="http://schemas.microsoft.com/office/drawing/2014/main" id="{00000000-0008-0000-08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8068" name="Button 20" hidden="1">
              <a:extLst>
                <a:ext uri="{63B3BB69-23CF-44E3-9099-C40C66FF867C}">
                  <a14:compatExt spid="_x0000_s258068"/>
                </a:ext>
                <a:ext uri="{FF2B5EF4-FFF2-40B4-BE49-F238E27FC236}">
                  <a16:creationId xmlns:a16="http://schemas.microsoft.com/office/drawing/2014/main" id="{00000000-0008-0000-08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8069" name="Button 21" hidden="1">
              <a:extLst>
                <a:ext uri="{63B3BB69-23CF-44E3-9099-C40C66FF867C}">
                  <a14:compatExt spid="_x0000_s258069"/>
                </a:ext>
                <a:ext uri="{FF2B5EF4-FFF2-40B4-BE49-F238E27FC236}">
                  <a16:creationId xmlns:a16="http://schemas.microsoft.com/office/drawing/2014/main" id="{00000000-0008-0000-08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8070" name="Button 22" descr="   Go to MHH  " hidden="1">
              <a:extLst>
                <a:ext uri="{63B3BB69-23CF-44E3-9099-C40C66FF867C}">
                  <a14:compatExt spid="_x0000_s258070"/>
                </a:ext>
                <a:ext uri="{FF2B5EF4-FFF2-40B4-BE49-F238E27FC236}">
                  <a16:creationId xmlns:a16="http://schemas.microsoft.com/office/drawing/2014/main" id="{00000000-0008-0000-08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8071" name="Button 23" descr="   Go to MHH  " hidden="1">
              <a:extLst>
                <a:ext uri="{63B3BB69-23CF-44E3-9099-C40C66FF867C}">
                  <a14:compatExt spid="_x0000_s258071"/>
                </a:ext>
                <a:ext uri="{FF2B5EF4-FFF2-40B4-BE49-F238E27FC236}">
                  <a16:creationId xmlns:a16="http://schemas.microsoft.com/office/drawing/2014/main" id="{00000000-0008-0000-08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8072" name="Button 24" hidden="1">
              <a:extLst>
                <a:ext uri="{63B3BB69-23CF-44E3-9099-C40C66FF867C}">
                  <a14:compatExt spid="_x0000_s258072"/>
                </a:ext>
                <a:ext uri="{FF2B5EF4-FFF2-40B4-BE49-F238E27FC236}">
                  <a16:creationId xmlns:a16="http://schemas.microsoft.com/office/drawing/2014/main" id="{00000000-0008-0000-08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8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8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8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8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8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8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8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8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8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8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8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8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8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8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8073" name="Button 25" hidden="1">
              <a:extLst>
                <a:ext uri="{63B3BB69-23CF-44E3-9099-C40C66FF867C}">
                  <a14:compatExt spid="_x0000_s258073"/>
                </a:ext>
                <a:ext uri="{FF2B5EF4-FFF2-40B4-BE49-F238E27FC236}">
                  <a16:creationId xmlns:a16="http://schemas.microsoft.com/office/drawing/2014/main" id="{00000000-0008-0000-08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8074" name="Button 26" hidden="1">
              <a:extLst>
                <a:ext uri="{63B3BB69-23CF-44E3-9099-C40C66FF867C}">
                  <a14:compatExt spid="_x0000_s258074"/>
                </a:ext>
                <a:ext uri="{FF2B5EF4-FFF2-40B4-BE49-F238E27FC236}">
                  <a16:creationId xmlns:a16="http://schemas.microsoft.com/office/drawing/2014/main" id="{00000000-0008-0000-08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8075" name="Button 27" hidden="1">
              <a:extLst>
                <a:ext uri="{63B3BB69-23CF-44E3-9099-C40C66FF867C}">
                  <a14:compatExt spid="_x0000_s258075"/>
                </a:ext>
                <a:ext uri="{FF2B5EF4-FFF2-40B4-BE49-F238E27FC236}">
                  <a16:creationId xmlns:a16="http://schemas.microsoft.com/office/drawing/2014/main" id="{00000000-0008-0000-08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8076" name="Button 28" hidden="1">
              <a:extLst>
                <a:ext uri="{63B3BB69-23CF-44E3-9099-C40C66FF867C}">
                  <a14:compatExt spid="_x0000_s258076"/>
                </a:ext>
                <a:ext uri="{FF2B5EF4-FFF2-40B4-BE49-F238E27FC236}">
                  <a16:creationId xmlns:a16="http://schemas.microsoft.com/office/drawing/2014/main" id="{00000000-0008-0000-08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8077" name="Button 29" hidden="1">
              <a:extLst>
                <a:ext uri="{63B3BB69-23CF-44E3-9099-C40C66FF867C}">
                  <a14:compatExt spid="_x0000_s258077"/>
                </a:ext>
                <a:ext uri="{FF2B5EF4-FFF2-40B4-BE49-F238E27FC236}">
                  <a16:creationId xmlns:a16="http://schemas.microsoft.com/office/drawing/2014/main" id="{00000000-0008-0000-08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8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8078" name="Button 30" hidden="1">
              <a:extLst>
                <a:ext uri="{63B3BB69-23CF-44E3-9099-C40C66FF867C}">
                  <a14:compatExt spid="_x0000_s258078"/>
                </a:ext>
                <a:ext uri="{FF2B5EF4-FFF2-40B4-BE49-F238E27FC236}">
                  <a16:creationId xmlns:a16="http://schemas.microsoft.com/office/drawing/2014/main" id="{00000000-0008-0000-08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8079" name="Button 31" hidden="1">
              <a:extLst>
                <a:ext uri="{63B3BB69-23CF-44E3-9099-C40C66FF867C}">
                  <a14:compatExt spid="_x0000_s258079"/>
                </a:ext>
                <a:ext uri="{FF2B5EF4-FFF2-40B4-BE49-F238E27FC236}">
                  <a16:creationId xmlns:a16="http://schemas.microsoft.com/office/drawing/2014/main" id="{00000000-0008-0000-08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0" name="Button 32" hidden="1">
              <a:extLst>
                <a:ext uri="{63B3BB69-23CF-44E3-9099-C40C66FF867C}">
                  <a14:compatExt spid="_x0000_s258080"/>
                </a:ext>
                <a:ext uri="{FF2B5EF4-FFF2-40B4-BE49-F238E27FC236}">
                  <a16:creationId xmlns:a16="http://schemas.microsoft.com/office/drawing/2014/main" id="{00000000-0008-0000-0800-00002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800-00002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800-000022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800-00002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8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800-000025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800-00002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8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8" name="Button 40" descr="   Go to MHH  " hidden="1">
              <a:extLst>
                <a:ext uri="{63B3BB69-23CF-44E3-9099-C40C66FF867C}">
                  <a14:compatExt spid="_x0000_s258088"/>
                </a:ext>
                <a:ext uri="{FF2B5EF4-FFF2-40B4-BE49-F238E27FC236}">
                  <a16:creationId xmlns:a16="http://schemas.microsoft.com/office/drawing/2014/main" id="{00000000-0008-0000-08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89" name="Button 41" hidden="1">
              <a:extLst>
                <a:ext uri="{63B3BB69-23CF-44E3-9099-C40C66FF867C}">
                  <a14:compatExt spid="_x0000_s258089"/>
                </a:ext>
                <a:ext uri="{FF2B5EF4-FFF2-40B4-BE49-F238E27FC236}">
                  <a16:creationId xmlns:a16="http://schemas.microsoft.com/office/drawing/2014/main" id="{00000000-0008-0000-08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8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1" name="Button 43" descr="   Go to MHH  " hidden="1">
              <a:extLst>
                <a:ext uri="{63B3BB69-23CF-44E3-9099-C40C66FF867C}">
                  <a14:compatExt spid="_x0000_s258091"/>
                </a:ext>
                <a:ext uri="{FF2B5EF4-FFF2-40B4-BE49-F238E27FC236}">
                  <a16:creationId xmlns:a16="http://schemas.microsoft.com/office/drawing/2014/main" id="{00000000-0008-0000-08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8092" name="Button 44" hidden="1">
              <a:extLst>
                <a:ext uri="{63B3BB69-23CF-44E3-9099-C40C66FF867C}">
                  <a14:compatExt spid="_x0000_s258092"/>
                </a:ext>
                <a:ext uri="{FF2B5EF4-FFF2-40B4-BE49-F238E27FC236}">
                  <a16:creationId xmlns:a16="http://schemas.microsoft.com/office/drawing/2014/main" id="{00000000-0008-0000-08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8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8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8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8096" name="Button 48" hidden="1">
              <a:extLst>
                <a:ext uri="{63B3BB69-23CF-44E3-9099-C40C66FF867C}">
                  <a14:compatExt spid="_x0000_s258096"/>
                </a:ext>
                <a:ext uri="{FF2B5EF4-FFF2-40B4-BE49-F238E27FC236}">
                  <a16:creationId xmlns:a16="http://schemas.microsoft.com/office/drawing/2014/main" id="{00000000-0008-0000-08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8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8098" name="Button 50" descr="   Go to MHH  " hidden="1">
              <a:extLst>
                <a:ext uri="{63B3BB69-23CF-44E3-9099-C40C66FF867C}">
                  <a14:compatExt spid="_x0000_s258098"/>
                </a:ext>
                <a:ext uri="{FF2B5EF4-FFF2-40B4-BE49-F238E27FC236}">
                  <a16:creationId xmlns:a16="http://schemas.microsoft.com/office/drawing/2014/main" id="{00000000-0008-0000-08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8099" name="Button 51" hidden="1">
              <a:extLst>
                <a:ext uri="{63B3BB69-23CF-44E3-9099-C40C66FF867C}">
                  <a14:compatExt spid="_x0000_s258099"/>
                </a:ext>
                <a:ext uri="{FF2B5EF4-FFF2-40B4-BE49-F238E27FC236}">
                  <a16:creationId xmlns:a16="http://schemas.microsoft.com/office/drawing/2014/main" id="{00000000-0008-0000-08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8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8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8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103" name="Button 55" descr="   Go to MHH  " hidden="1">
              <a:extLst>
                <a:ext uri="{63B3BB69-23CF-44E3-9099-C40C66FF867C}">
                  <a14:compatExt spid="_x0000_s258103"/>
                </a:ext>
                <a:ext uri="{FF2B5EF4-FFF2-40B4-BE49-F238E27FC236}">
                  <a16:creationId xmlns:a16="http://schemas.microsoft.com/office/drawing/2014/main" id="{00000000-0008-0000-08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8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8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8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8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8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8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8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800-00003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800-00004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13" name="Button 65" descr="   Go to MHH  " hidden="1">
              <a:extLst>
                <a:ext uri="{63B3BB69-23CF-44E3-9099-C40C66FF867C}">
                  <a14:compatExt spid="_x0000_s258113"/>
                </a:ext>
                <a:ext uri="{FF2B5EF4-FFF2-40B4-BE49-F238E27FC236}">
                  <a16:creationId xmlns:a16="http://schemas.microsoft.com/office/drawing/2014/main" id="{00000000-0008-0000-0800-00004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8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8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16" name="Button 68" hidden="1">
              <a:extLst>
                <a:ext uri="{63B3BB69-23CF-44E3-9099-C40C66FF867C}">
                  <a14:compatExt spid="_x0000_s258116"/>
                </a:ext>
                <a:ext uri="{FF2B5EF4-FFF2-40B4-BE49-F238E27FC236}">
                  <a16:creationId xmlns:a16="http://schemas.microsoft.com/office/drawing/2014/main" id="{00000000-0008-0000-0800-00004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7" name="Button 69" hidden="1">
              <a:extLst>
                <a:ext uri="{63B3BB69-23CF-44E3-9099-C40C66FF867C}">
                  <a14:compatExt spid="_x0000_s258117"/>
                </a:ext>
                <a:ext uri="{FF2B5EF4-FFF2-40B4-BE49-F238E27FC236}">
                  <a16:creationId xmlns:a16="http://schemas.microsoft.com/office/drawing/2014/main" id="{00000000-0008-0000-0800-00004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8" name="Button 70" hidden="1">
              <a:extLst>
                <a:ext uri="{63B3BB69-23CF-44E3-9099-C40C66FF867C}">
                  <a14:compatExt spid="_x0000_s258118"/>
                </a:ext>
                <a:ext uri="{FF2B5EF4-FFF2-40B4-BE49-F238E27FC236}">
                  <a16:creationId xmlns:a16="http://schemas.microsoft.com/office/drawing/2014/main" id="{00000000-0008-0000-0800-00004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9" name="Button 71" hidden="1">
              <a:extLst>
                <a:ext uri="{63B3BB69-23CF-44E3-9099-C40C66FF867C}">
                  <a14:compatExt spid="_x0000_s258119"/>
                </a:ext>
                <a:ext uri="{FF2B5EF4-FFF2-40B4-BE49-F238E27FC236}">
                  <a16:creationId xmlns:a16="http://schemas.microsoft.com/office/drawing/2014/main" id="{00000000-0008-0000-0800-000047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20" name="Button 72" hidden="1">
              <a:extLst>
                <a:ext uri="{63B3BB69-23CF-44E3-9099-C40C66FF867C}">
                  <a14:compatExt spid="_x0000_s258120"/>
                </a:ext>
                <a:ext uri="{FF2B5EF4-FFF2-40B4-BE49-F238E27FC236}">
                  <a16:creationId xmlns:a16="http://schemas.microsoft.com/office/drawing/2014/main" id="{00000000-0008-0000-0800-000048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21" name="Button 73" hidden="1">
              <a:extLst>
                <a:ext uri="{63B3BB69-23CF-44E3-9099-C40C66FF867C}">
                  <a14:compatExt spid="_x0000_s258121"/>
                </a:ext>
                <a:ext uri="{FF2B5EF4-FFF2-40B4-BE49-F238E27FC236}">
                  <a16:creationId xmlns:a16="http://schemas.microsoft.com/office/drawing/2014/main" id="{00000000-0008-0000-0800-00004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22" name="Button 74" hidden="1">
              <a:extLst>
                <a:ext uri="{63B3BB69-23CF-44E3-9099-C40C66FF867C}">
                  <a14:compatExt spid="_x0000_s258122"/>
                </a:ext>
                <a:ext uri="{FF2B5EF4-FFF2-40B4-BE49-F238E27FC236}">
                  <a16:creationId xmlns:a16="http://schemas.microsoft.com/office/drawing/2014/main" id="{00000000-0008-0000-0800-00004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8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8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94.xml" Type="http://schemas.openxmlformats.org/officeDocument/2006/relationships/ctrlProp" Id="rId55"/><Relationship Target="../ctrlProps/ctrlProp302.xml" Type="http://schemas.openxmlformats.org/officeDocument/2006/relationships/ctrlProp" Id="rId63"/><Relationship Target="../ctrlProps/ctrlProp307.xml" Type="http://schemas.openxmlformats.org/officeDocument/2006/relationships/ctrlProp" Id="rId68"/><Relationship Target="../ctrlProps/ctrlProp315.xml" Type="http://schemas.openxmlformats.org/officeDocument/2006/relationships/ctrlProp" Id="rId76"/><Relationship Target="../ctrlProps/ctrlProp246.xml" Type="http://schemas.openxmlformats.org/officeDocument/2006/relationships/ctrlProp" Id="rId7"/><Relationship Target="../ctrlProps/ctrlProp310.xml" Type="http://schemas.openxmlformats.org/officeDocument/2006/relationships/ctrlProp" Id="rId71"/><Relationship Target="../drawings/drawing9.xml" Type="http://schemas.openxmlformats.org/officeDocument/2006/relationships/drawing" Id="rId2"/><Relationship Target="../ctrlProps/ctrlProp255.xml" Type="http://schemas.openxmlformats.org/officeDocument/2006/relationships/ctrlProp" Id="rId16"/><Relationship Target="../ctrlProps/ctrlProp268.xml" Type="http://schemas.openxmlformats.org/officeDocument/2006/relationships/ctrlProp" Id="rId29"/><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97.xml" Type="http://schemas.openxmlformats.org/officeDocument/2006/relationships/ctrlProp" Id="rId58"/><Relationship Target="../ctrlProps/ctrlProp305.xml" Type="http://schemas.openxmlformats.org/officeDocument/2006/relationships/ctrlProp" Id="rId66"/><Relationship Target="../ctrlProps/ctrlProp313.xml" Type="http://schemas.openxmlformats.org/officeDocument/2006/relationships/ctrlProp" Id="rId74"/><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96.xml" Type="http://schemas.openxmlformats.org/officeDocument/2006/relationships/ctrlProp" Id="rId57"/><Relationship Target="../ctrlProps/ctrlProp300.xml" Type="http://schemas.openxmlformats.org/officeDocument/2006/relationships/ctrlProp" Id="rId61"/><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99.xml" Type="http://schemas.openxmlformats.org/officeDocument/2006/relationships/ctrlProp" Id="rId60"/><Relationship Target="../ctrlProps/ctrlProp304.xml" Type="http://schemas.openxmlformats.org/officeDocument/2006/relationships/ctrlProp" Id="rId65"/><Relationship Target="../ctrlProps/ctrlProp312.xml" Type="http://schemas.openxmlformats.org/officeDocument/2006/relationships/ctrlProp" Id="rId73"/><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95.xml" Type="http://schemas.openxmlformats.org/officeDocument/2006/relationships/ctrlProp" Id="rId56"/><Relationship Target="../ctrlProps/ctrlProp303.xml" Type="http://schemas.openxmlformats.org/officeDocument/2006/relationships/ctrlProp" Id="rId64"/><Relationship Target="../ctrlProps/ctrlProp308.xml" Type="http://schemas.openxmlformats.org/officeDocument/2006/relationships/ctrlProp" Id="rId69"/><Relationship Target="../ctrlProps/ctrlProp316.xml" Type="http://schemas.openxmlformats.org/officeDocument/2006/relationships/ctrlProp" Id="rId77"/><Relationship Target="../ctrlProps/ctrlProp247.xml" Type="http://schemas.openxmlformats.org/officeDocument/2006/relationships/ctrlProp" Id="rId8"/><Relationship Target="../ctrlProps/ctrlProp290.xml" Type="http://schemas.openxmlformats.org/officeDocument/2006/relationships/ctrlProp" Id="rId51"/><Relationship Target="../ctrlProps/ctrlProp311.xml" Type="http://schemas.openxmlformats.org/officeDocument/2006/relationships/ctrlProp" Id="rId72"/><Relationship Target="../drawings/vmlDrawing8.vml" Type="http://schemas.openxmlformats.org/officeDocument/2006/relationships/vmlDrawing" Id="rId3"/><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ctrlProps/ctrlProp298.xml" Type="http://schemas.openxmlformats.org/officeDocument/2006/relationships/ctrlProp" Id="rId59"/><Relationship Target="../ctrlProps/ctrlProp306.xml" Type="http://schemas.openxmlformats.org/officeDocument/2006/relationships/ctrlProp" Id="rId67"/><Relationship Target="../ctrlProps/ctrlProp259.xml" Type="http://schemas.openxmlformats.org/officeDocument/2006/relationships/ctrlProp" Id="rId20"/><Relationship Target="../ctrlProps/ctrlProp280.xml" Type="http://schemas.openxmlformats.org/officeDocument/2006/relationships/ctrlProp" Id="rId41"/><Relationship Target="../ctrlProps/ctrlProp293.xml" Type="http://schemas.openxmlformats.org/officeDocument/2006/relationships/ctrlProp" Id="rId54"/><Relationship Target="../ctrlProps/ctrlProp301.xml" Type="http://schemas.openxmlformats.org/officeDocument/2006/relationships/ctrlProp" Id="rId62"/><Relationship Target="../ctrlProps/ctrlProp309.xml" Type="http://schemas.openxmlformats.org/officeDocument/2006/relationships/ctrlProp" Id="rId70"/><Relationship Target="../ctrlProps/ctrlProp314.xml" Type="http://schemas.openxmlformats.org/officeDocument/2006/relationships/ctrlProp" Id="rId75"/><Relationship Target="../printerSettings/printerSettings8.bin" Type="http://schemas.openxmlformats.org/officeDocument/2006/relationships/printerSettings" Id="rId1"/><Relationship Target="../ctrlProps/ctrlProp245.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82" customWidth="true"/>
    <col min="2" max="2" width="2.7109375" style="182" customWidth="true"/>
    <col min="3" max="3" width="66.28515625" style="182" customWidth="true"/>
    <col min="4" max="4" width="8.85546875" style="182" customWidth="true"/>
    <col min="5" max="16384" width="8.85546875" style="182"/>
  </cols>
  <sheetData>
    <row r="1" ht="44.1" customHeight="true" x14ac:dyDescent="0.25">
      <c r="A1" s="179"/>
      <c r="B1" s="180"/>
      <c r="C1" s="180"/>
      <c r="D1" s="180"/>
      <c r="E1" s="181"/>
      <c r="F1" s="181"/>
      <c r="G1" s="181"/>
      <c r="H1" s="181"/>
      <c r="I1" s="181"/>
      <c r="J1" s="181"/>
      <c r="K1" s="181"/>
      <c r="L1" s="181"/>
      <c r="M1" s="181"/>
      <c r="N1" s="181"/>
      <c r="O1" s="181"/>
      <c r="P1" s="181"/>
      <c r="Q1" s="181"/>
      <c r="R1" s="181"/>
    </row>
    <row r="2" s="285" customFormat="true" ht="22.5" customHeight="true" x14ac:dyDescent="0.35">
      <c r="A2" s="886"/>
      <c r="B2" s="887"/>
    </row>
    <row r="3" s="285" customFormat="true" ht="22.5" customHeight="true" x14ac:dyDescent="0.35">
      <c r="A3" s="298"/>
      <c r="B3" s="299"/>
    </row>
    <row r="4" s="285" customFormat="true" ht="22.5" customHeight="true" x14ac:dyDescent="0.35">
      <c r="A4" s="294"/>
      <c r="B4" s="295"/>
      <c r="C4" s="502" t="s">
        <v>27</v>
      </c>
    </row>
    <row r="5" s="285" customFormat="true" ht="22.5" customHeight="true" x14ac:dyDescent="0.35">
      <c r="A5" s="886"/>
      <c r="B5" s="887"/>
      <c r="C5" s="502"/>
    </row>
    <row r="6" s="285" customFormat="true" ht="29.25" customHeight="true" x14ac:dyDescent="0.2">
      <c r="A6" s="888"/>
      <c r="B6" s="889"/>
      <c r="C6" s="502" t="s">
        <v>28</v>
      </c>
    </row>
    <row r="7" s="285" customFormat="true" ht="25.9" customHeight="true" x14ac:dyDescent="0.4">
      <c r="A7" s="890"/>
      <c r="B7" s="891"/>
      <c r="C7" s="504" t="str">
        <f ca="true">+Water!B5</f>
        <v>Democratic Republic of the Congo</v>
      </c>
    </row>
    <row r="8" s="285" customFormat="true" ht="15" customHeight="true" x14ac:dyDescent="0.2">
      <c r="A8" s="892"/>
      <c r="B8" s="893"/>
      <c r="C8" s="502"/>
    </row>
    <row r="9" s="285" customFormat="true" ht="15" customHeight="true" x14ac:dyDescent="0.2">
      <c r="A9" s="299"/>
      <c r="B9" s="302"/>
      <c r="C9" s="503" t="s">
        <v>156</v>
      </c>
    </row>
    <row r="10" ht="8.25" customHeight="true" x14ac:dyDescent="0.2">
      <c r="A10" s="180"/>
      <c r="B10" s="180"/>
      <c r="C10" s="183"/>
      <c r="D10" s="181"/>
      <c r="E10" s="181"/>
      <c r="F10" s="181"/>
      <c r="G10" s="181"/>
      <c r="H10" s="181"/>
      <c r="I10" s="181"/>
      <c r="J10" s="181"/>
      <c r="K10" s="181"/>
      <c r="L10" s="181"/>
      <c r="M10" s="181"/>
      <c r="N10" s="181"/>
      <c r="O10" s="181"/>
      <c r="P10" s="181"/>
      <c r="Q10" s="181"/>
      <c r="R10" s="181"/>
    </row>
    <row r="11" ht="15.95" customHeight="true" x14ac:dyDescent="0.2">
      <c r="A11" s="180"/>
      <c r="C11" s="184" t="s">
        <v>29</v>
      </c>
      <c r="D11" s="181"/>
      <c r="E11" s="180"/>
      <c r="F11" s="181"/>
      <c r="G11" s="181"/>
      <c r="H11" s="181"/>
      <c r="I11" s="181"/>
      <c r="J11" s="181"/>
      <c r="K11" s="181"/>
      <c r="L11" s="181"/>
      <c r="M11" s="181"/>
      <c r="N11" s="181"/>
      <c r="O11" s="181"/>
      <c r="P11" s="181"/>
      <c r="Q11" s="181"/>
      <c r="R11" s="181"/>
    </row>
    <row r="12" ht="9" customHeight="true" x14ac:dyDescent="0.2">
      <c r="A12" s="180"/>
      <c r="B12" s="181"/>
      <c r="C12" s="185"/>
      <c r="D12" s="181"/>
      <c r="E12" s="180"/>
      <c r="F12" s="181"/>
      <c r="G12" s="181"/>
      <c r="H12" s="181"/>
      <c r="I12" s="181"/>
      <c r="J12" s="181"/>
      <c r="K12" s="181"/>
      <c r="L12" s="181"/>
      <c r="M12" s="181"/>
      <c r="N12" s="181"/>
      <c r="O12" s="181"/>
      <c r="P12" s="181"/>
      <c r="Q12" s="181"/>
      <c r="R12" s="181"/>
    </row>
    <row r="13" ht="33" customHeight="true" x14ac:dyDescent="0.25">
      <c r="A13" s="180"/>
      <c r="B13" s="181"/>
      <c r="C13" s="186" t="s">
        <v>30</v>
      </c>
      <c r="D13" s="181"/>
      <c r="E13" s="180"/>
      <c r="F13" s="181"/>
      <c r="G13" s="181"/>
      <c r="H13" s="181"/>
      <c r="I13" s="181"/>
      <c r="J13" s="181"/>
      <c r="K13" s="181"/>
      <c r="L13" s="181"/>
      <c r="M13" s="181"/>
      <c r="N13" s="181"/>
      <c r="O13" s="181"/>
      <c r="P13" s="181"/>
      <c r="Q13" s="181"/>
      <c r="R13" s="181"/>
    </row>
    <row r="14" ht="33" customHeight="true" x14ac:dyDescent="0.2">
      <c r="A14" s="180"/>
      <c r="B14" s="181"/>
      <c r="C14" s="187" t="s">
        <v>31</v>
      </c>
      <c r="D14" s="181"/>
      <c r="E14" s="180"/>
      <c r="F14" s="181"/>
      <c r="G14" s="181"/>
      <c r="H14" s="181"/>
      <c r="I14" s="181"/>
      <c r="J14" s="181"/>
      <c r="K14" s="181"/>
      <c r="L14" s="181"/>
      <c r="M14" s="181"/>
      <c r="N14" s="181"/>
      <c r="O14" s="181"/>
      <c r="P14" s="181"/>
      <c r="Q14" s="181"/>
      <c r="R14" s="181"/>
    </row>
    <row r="15" ht="21.95" customHeight="true" x14ac:dyDescent="0.2">
      <c r="A15" s="180"/>
      <c r="B15" s="188"/>
      <c r="C15" s="189" t="s">
        <v>13</v>
      </c>
      <c r="D15" s="181"/>
      <c r="E15" s="180"/>
      <c r="F15" s="181"/>
      <c r="G15" s="181"/>
      <c r="H15" s="181"/>
      <c r="I15" s="181"/>
      <c r="J15" s="181"/>
      <c r="K15" s="181"/>
      <c r="L15" s="181"/>
      <c r="M15" s="181"/>
      <c r="N15" s="181"/>
      <c r="O15" s="181"/>
      <c r="P15" s="181"/>
      <c r="Q15" s="181"/>
      <c r="R15" s="181"/>
    </row>
    <row r="16" ht="15" x14ac:dyDescent="0.2">
      <c r="A16" s="180"/>
      <c r="B16" s="188"/>
      <c r="C16" s="189" t="s">
        <v>18</v>
      </c>
      <c r="D16" s="181"/>
      <c r="E16" s="180"/>
      <c r="F16" s="181"/>
      <c r="G16" s="181"/>
      <c r="H16" s="181"/>
      <c r="I16" s="181"/>
      <c r="J16" s="181"/>
      <c r="K16" s="181"/>
      <c r="L16" s="181"/>
      <c r="M16" s="181"/>
      <c r="N16" s="181"/>
      <c r="O16" s="181"/>
      <c r="P16" s="181"/>
      <c r="Q16" s="181"/>
      <c r="R16" s="181"/>
    </row>
    <row r="17" ht="15" x14ac:dyDescent="0.2">
      <c r="A17" s="180"/>
      <c r="B17" s="188"/>
      <c r="C17" s="189" t="s">
        <v>32</v>
      </c>
      <c r="D17" s="181"/>
      <c r="E17" s="180"/>
      <c r="F17" s="181"/>
      <c r="G17" s="181"/>
      <c r="H17" s="181"/>
      <c r="I17" s="181"/>
      <c r="J17" s="181"/>
      <c r="K17" s="181"/>
      <c r="L17" s="181"/>
      <c r="M17" s="181"/>
      <c r="N17" s="181"/>
      <c r="O17" s="181"/>
      <c r="P17" s="181"/>
      <c r="Q17" s="181"/>
      <c r="R17" s="181"/>
    </row>
    <row r="18" ht="21" customHeight="true" x14ac:dyDescent="0.2">
      <c r="A18" s="180"/>
      <c r="B18" s="180"/>
      <c r="C18" s="190"/>
      <c r="D18" s="181"/>
      <c r="E18" s="188"/>
      <c r="F18" s="181"/>
      <c r="G18" s="181"/>
      <c r="H18" s="181"/>
      <c r="I18" s="181"/>
      <c r="J18" s="181"/>
      <c r="K18" s="181"/>
      <c r="L18" s="181"/>
      <c r="M18" s="181"/>
      <c r="N18" s="181"/>
      <c r="O18" s="181"/>
      <c r="P18" s="181"/>
      <c r="Q18" s="181"/>
      <c r="R18" s="181"/>
    </row>
    <row r="19" ht="15.75" x14ac:dyDescent="0.25">
      <c r="A19" s="180"/>
      <c r="B19" s="180"/>
      <c r="C19" s="191" t="s">
        <v>33</v>
      </c>
      <c r="D19" s="181"/>
      <c r="E19" s="192"/>
      <c r="F19" s="181"/>
      <c r="G19" s="181"/>
      <c r="H19" s="181"/>
      <c r="I19" s="181"/>
      <c r="J19" s="181"/>
      <c r="K19" s="181"/>
      <c r="L19" s="181"/>
      <c r="M19" s="181"/>
      <c r="N19" s="181"/>
      <c r="O19" s="181"/>
      <c r="P19" s="181"/>
      <c r="Q19" s="181"/>
      <c r="R19" s="181"/>
    </row>
    <row r="20" ht="15.75" x14ac:dyDescent="0.25">
      <c r="A20" s="180"/>
      <c r="B20" s="180"/>
      <c r="C20" s="193" t="s">
        <v>34</v>
      </c>
      <c r="D20" s="181"/>
      <c r="E20" s="192"/>
      <c r="F20" s="181"/>
      <c r="G20" s="181"/>
      <c r="H20" s="181"/>
      <c r="I20" s="181"/>
      <c r="J20" s="181"/>
      <c r="K20" s="181"/>
      <c r="L20" s="181"/>
      <c r="M20" s="181"/>
      <c r="N20" s="181"/>
      <c r="O20" s="181"/>
      <c r="P20" s="181"/>
      <c r="Q20" s="181"/>
      <c r="R20" s="181"/>
    </row>
    <row r="21" ht="15" x14ac:dyDescent="0.2">
      <c r="A21" s="194"/>
      <c r="B21" s="194"/>
      <c r="C21" s="195" t="str">
        <f ca="true">IF(INDIRECT(CONCATENATE("Water","!B105"))=0,"",INDIRECT(CONCATENATE("Water","!B105")))</f>
        <v>MICS01</v>
      </c>
      <c r="D21" s="181"/>
      <c r="E21" s="196"/>
      <c r="F21" s="181"/>
      <c r="G21" s="181"/>
      <c r="H21" s="181"/>
      <c r="I21" s="181"/>
      <c r="J21" s="181"/>
      <c r="K21" s="181"/>
      <c r="L21" s="181"/>
      <c r="M21" s="181"/>
      <c r="N21" s="181"/>
      <c r="O21" s="181"/>
      <c r="P21" s="181"/>
      <c r="Q21" s="181"/>
      <c r="R21" s="181"/>
    </row>
    <row r="22" ht="15" x14ac:dyDescent="0.2">
      <c r="A22" s="194"/>
      <c r="B22" s="194"/>
      <c r="C22" s="195" t="str">
        <f ca="true">IF(INDIRECT(CONCATENATE("Water","!B106"))=0,"",INDIRECT(CONCATENATE("Water","!B106")))</f>
        <v>DHS07</v>
      </c>
      <c r="D22" s="181"/>
      <c r="E22" s="197"/>
      <c r="F22" s="181"/>
      <c r="G22" s="181"/>
      <c r="H22" s="181"/>
      <c r="I22" s="181"/>
      <c r="J22" s="181"/>
      <c r="K22" s="181"/>
      <c r="L22" s="181"/>
      <c r="M22" s="181"/>
      <c r="N22" s="181"/>
      <c r="O22" s="181"/>
      <c r="P22" s="181"/>
      <c r="Q22" s="181"/>
      <c r="R22" s="181"/>
    </row>
    <row r="23" ht="15" x14ac:dyDescent="0.2">
      <c r="A23" s="194"/>
      <c r="B23" s="194"/>
      <c r="C23" s="195" t="str">
        <f ca="true">IF(INDIRECT(CONCATENATE("Water","!B107"))=0,"",INDIRECT(CONCATENATE("Water","!B107")))</f>
        <v>MICS10</v>
      </c>
      <c r="D23" s="181"/>
      <c r="E23" s="198"/>
      <c r="F23" s="181"/>
      <c r="G23" s="181"/>
      <c r="H23" s="181"/>
      <c r="I23" s="181"/>
      <c r="J23" s="181"/>
      <c r="K23" s="181"/>
      <c r="L23" s="181"/>
      <c r="M23" s="181"/>
      <c r="N23" s="181"/>
      <c r="O23" s="181"/>
      <c r="P23" s="181"/>
      <c r="Q23" s="181"/>
      <c r="R23" s="181"/>
    </row>
    <row r="24" x14ac:dyDescent="0.2">
      <c r="A24" s="194"/>
      <c r="B24" s="194"/>
      <c r="C24" s="195" t="str">
        <f ca="true">IF(INDIRECT(CONCATENATE("Water","!B108"))=0,"",INDIRECT(CONCATENATE("Water","!B108")))</f>
        <v>DHS14</v>
      </c>
      <c r="D24" s="181"/>
      <c r="E24" s="181"/>
      <c r="F24" s="181"/>
      <c r="G24" s="181"/>
      <c r="H24" s="181"/>
      <c r="I24" s="181"/>
      <c r="J24" s="181"/>
      <c r="K24" s="181"/>
      <c r="L24" s="181"/>
      <c r="M24" s="181"/>
      <c r="N24" s="181"/>
      <c r="O24" s="181"/>
      <c r="P24" s="181"/>
      <c r="Q24" s="181"/>
      <c r="R24" s="181"/>
    </row>
    <row r="25" x14ac:dyDescent="0.2">
      <c r="A25" s="194"/>
      <c r="B25" s="194"/>
      <c r="C25" s="195" t="str">
        <f ca="true">IF(INDIRECT(CONCATENATE("Water","!B109"))=0,"",INDIRECT(CONCATENATE("Water","!B109")))</f>
        <v>MICS18</v>
      </c>
      <c r="D25" s="181"/>
      <c r="E25" s="181"/>
      <c r="F25" s="181"/>
      <c r="G25" s="181"/>
      <c r="H25" s="181"/>
      <c r="I25" s="181"/>
      <c r="J25" s="181"/>
      <c r="K25" s="181"/>
      <c r="L25" s="181"/>
      <c r="M25" s="181"/>
      <c r="N25" s="181"/>
      <c r="O25" s="181"/>
      <c r="P25" s="181"/>
      <c r="Q25" s="181"/>
      <c r="R25" s="181"/>
    </row>
    <row r="26" x14ac:dyDescent="0.2">
      <c r="A26" s="194"/>
      <c r="B26" s="194"/>
      <c r="C26" s="195" t="str">
        <f ca="true">IF(INDIRECT(CONCATENATE("Water","!B110"))=0,"",INDIRECT(CONCATENATE("Water","!B110")))</f>
        <v/>
      </c>
      <c r="D26" s="181"/>
      <c r="E26" s="181"/>
      <c r="F26" s="181"/>
      <c r="G26" s="181"/>
      <c r="H26" s="181"/>
      <c r="I26" s="181"/>
      <c r="J26" s="181"/>
      <c r="K26" s="181"/>
      <c r="L26" s="181"/>
      <c r="M26" s="181"/>
      <c r="N26" s="181"/>
      <c r="O26" s="181"/>
      <c r="P26" s="181"/>
      <c r="Q26" s="181"/>
      <c r="R26" s="181"/>
    </row>
    <row r="27" x14ac:dyDescent="0.2">
      <c r="A27" s="194"/>
      <c r="B27" s="194"/>
      <c r="C27" s="195" t="str">
        <f ca="true">IF(INDIRECT(CONCATENATE("Water","!B111"))=0,"",INDIRECT(CONCATENATE("Water","!B111")))</f>
        <v/>
      </c>
      <c r="D27" s="181"/>
      <c r="E27" s="181"/>
      <c r="F27" s="181"/>
      <c r="G27" s="181"/>
      <c r="H27" s="181"/>
      <c r="I27" s="181"/>
      <c r="J27" s="181"/>
      <c r="K27" s="181"/>
      <c r="L27" s="181"/>
      <c r="M27" s="181"/>
      <c r="N27" s="181"/>
      <c r="O27" s="181"/>
      <c r="P27" s="181"/>
      <c r="Q27" s="181"/>
      <c r="R27" s="181"/>
    </row>
    <row r="28" x14ac:dyDescent="0.2">
      <c r="A28" s="194"/>
      <c r="B28" s="194"/>
      <c r="C28" s="195" t="str">
        <f ca="true">IF(INDIRECT(CONCATENATE("Water","!B112"))=0,"",INDIRECT(CONCATENATE("Water","!B112")))</f>
        <v/>
      </c>
      <c r="D28" s="181"/>
      <c r="E28" s="181"/>
      <c r="F28" s="181"/>
      <c r="G28" s="181"/>
      <c r="H28" s="181"/>
      <c r="I28" s="181"/>
      <c r="J28" s="181"/>
      <c r="K28" s="181"/>
      <c r="L28" s="181"/>
      <c r="M28" s="181"/>
      <c r="N28" s="181"/>
      <c r="O28" s="181"/>
      <c r="P28" s="181"/>
      <c r="Q28" s="181"/>
      <c r="R28" s="181"/>
    </row>
    <row r="29" x14ac:dyDescent="0.2">
      <c r="A29" s="194"/>
      <c r="B29" s="194"/>
      <c r="C29" s="195" t="str">
        <f ca="true">IF(INDIRECT(CONCATENATE("Water","!B113"))=0,"",INDIRECT(CONCATENATE("Water","!B113")))</f>
        <v/>
      </c>
      <c r="D29" s="181"/>
      <c r="E29" s="181"/>
      <c r="F29" s="181"/>
      <c r="G29" s="181"/>
      <c r="H29" s="181"/>
      <c r="I29" s="181"/>
      <c r="J29" s="181"/>
      <c r="K29" s="181"/>
      <c r="L29" s="181"/>
      <c r="M29" s="181"/>
      <c r="N29" s="181"/>
      <c r="O29" s="181"/>
      <c r="P29" s="181"/>
      <c r="Q29" s="181"/>
      <c r="R29" s="181"/>
    </row>
    <row r="30" x14ac:dyDescent="0.2">
      <c r="A30" s="194"/>
      <c r="B30" s="194"/>
      <c r="C30" s="195" t="str">
        <f ca="true">IF(INDIRECT(CONCATENATE("Water","!B114"))=0,"",INDIRECT(CONCATENATE("Water","!B114")))</f>
        <v/>
      </c>
      <c r="D30" s="181"/>
      <c r="E30" s="181"/>
      <c r="F30" s="181"/>
      <c r="G30" s="181"/>
      <c r="H30" s="181"/>
      <c r="I30" s="181"/>
      <c r="J30" s="181"/>
      <c r="K30" s="181"/>
      <c r="L30" s="181"/>
      <c r="M30" s="181"/>
      <c r="N30" s="181"/>
      <c r="O30" s="181"/>
      <c r="P30" s="181"/>
      <c r="Q30" s="181"/>
      <c r="R30" s="181"/>
    </row>
    <row r="31" x14ac:dyDescent="0.2">
      <c r="A31" s="194"/>
      <c r="B31" s="194"/>
      <c r="C31" s="195" t="str">
        <f ca="true">IF(INDIRECT(CONCATENATE("Water","!B115"))=0,"",INDIRECT(CONCATENATE("Water","!B115")))</f>
        <v/>
      </c>
      <c r="D31" s="181"/>
      <c r="E31" s="181"/>
      <c r="F31" s="181"/>
      <c r="G31" s="181"/>
      <c r="H31" s="181"/>
      <c r="I31" s="181"/>
      <c r="J31" s="181"/>
      <c r="K31" s="181"/>
      <c r="L31" s="181"/>
      <c r="M31" s="181"/>
      <c r="N31" s="181"/>
      <c r="O31" s="181"/>
      <c r="P31" s="181"/>
      <c r="Q31" s="181"/>
      <c r="R31" s="181"/>
    </row>
    <row r="32" x14ac:dyDescent="0.2">
      <c r="A32" s="194"/>
      <c r="B32" s="194"/>
      <c r="C32" s="195" t="str">
        <f ca="true">IF(INDIRECT(CONCATENATE("Water","!B116"))=0,"",INDIRECT(CONCATENATE("Water","!B116")))</f>
        <v/>
      </c>
      <c r="D32" s="181"/>
      <c r="E32" s="181"/>
      <c r="F32" s="181"/>
      <c r="G32" s="181"/>
      <c r="H32" s="181"/>
      <c r="I32" s="181"/>
      <c r="J32" s="181"/>
      <c r="K32" s="181"/>
      <c r="L32" s="181"/>
      <c r="M32" s="181"/>
      <c r="N32" s="181"/>
      <c r="O32" s="181"/>
      <c r="P32" s="181"/>
      <c r="Q32" s="181"/>
      <c r="R32" s="181"/>
    </row>
    <row r="33" ht="3" customHeight="true" x14ac:dyDescent="0.2">
      <c r="A33" s="180"/>
      <c r="B33" s="180"/>
      <c r="C33" s="195"/>
      <c r="D33" s="181"/>
      <c r="E33" s="181"/>
      <c r="F33" s="181"/>
      <c r="G33" s="181"/>
      <c r="H33" s="181"/>
      <c r="I33" s="181"/>
      <c r="J33" s="181"/>
      <c r="K33" s="181"/>
      <c r="L33" s="181"/>
      <c r="M33" s="181"/>
      <c r="N33" s="181"/>
      <c r="O33" s="181"/>
      <c r="P33" s="181"/>
      <c r="Q33" s="181"/>
      <c r="R33" s="181"/>
    </row>
    <row r="34" ht="15.95" customHeight="true" x14ac:dyDescent="0.2">
      <c r="A34" s="199"/>
      <c r="B34" s="199"/>
      <c r="C34" s="200"/>
      <c r="D34" s="180"/>
      <c r="E34" s="181"/>
      <c r="F34" s="181"/>
      <c r="G34" s="181"/>
      <c r="H34" s="181"/>
      <c r="I34" s="181"/>
      <c r="J34" s="181"/>
      <c r="K34" s="181"/>
      <c r="L34" s="181"/>
      <c r="M34" s="181"/>
      <c r="N34" s="181"/>
      <c r="O34" s="181"/>
      <c r="P34" s="181"/>
      <c r="Q34" s="181"/>
      <c r="R34" s="181"/>
    </row>
    <row r="35" ht="23.25" x14ac:dyDescent="0.2">
      <c r="A35" s="199"/>
      <c r="B35" s="199"/>
      <c r="C35" s="199"/>
      <c r="D35" s="180"/>
      <c r="E35" s="181"/>
      <c r="F35" s="181"/>
      <c r="G35" s="181"/>
      <c r="H35" s="181"/>
      <c r="I35" s="181"/>
      <c r="J35" s="181"/>
      <c r="K35" s="181"/>
      <c r="L35" s="181"/>
      <c r="M35" s="181"/>
      <c r="N35" s="181"/>
      <c r="O35" s="181"/>
      <c r="P35" s="181"/>
      <c r="Q35" s="181"/>
      <c r="R35" s="181"/>
    </row>
    <row r="36" ht="15" x14ac:dyDescent="0.2">
      <c r="A36" s="201"/>
      <c r="B36" s="202"/>
      <c r="C36" s="203"/>
      <c r="D36" s="180"/>
      <c r="E36" s="181"/>
      <c r="F36" s="181"/>
      <c r="G36" s="181"/>
      <c r="H36" s="181"/>
      <c r="I36" s="181"/>
      <c r="J36" s="181"/>
      <c r="K36" s="181"/>
      <c r="L36" s="181"/>
      <c r="M36" s="181"/>
      <c r="N36" s="181"/>
      <c r="O36" s="181"/>
      <c r="P36" s="181"/>
      <c r="Q36" s="181"/>
      <c r="R36" s="181"/>
    </row>
    <row r="37" ht="15" x14ac:dyDescent="0.2">
      <c r="A37" s="201"/>
      <c r="B37" s="202"/>
      <c r="C37" s="204"/>
      <c r="D37" s="180"/>
      <c r="E37" s="181"/>
      <c r="F37" s="181"/>
      <c r="G37" s="181"/>
      <c r="H37" s="181"/>
      <c r="I37" s="181"/>
      <c r="J37" s="181"/>
      <c r="K37" s="181"/>
      <c r="L37" s="181"/>
      <c r="M37" s="181"/>
      <c r="N37" s="181"/>
      <c r="O37" s="181"/>
      <c r="P37" s="181"/>
      <c r="Q37" s="181"/>
      <c r="R37" s="181"/>
    </row>
    <row r="38" ht="15" x14ac:dyDescent="0.2">
      <c r="A38" s="201"/>
      <c r="B38" s="202"/>
      <c r="C38" s="205"/>
      <c r="D38" s="180"/>
      <c r="E38" s="181"/>
      <c r="F38" s="181"/>
      <c r="G38" s="181"/>
      <c r="H38" s="181"/>
      <c r="I38" s="181"/>
      <c r="J38" s="181"/>
      <c r="K38" s="181"/>
      <c r="L38" s="181"/>
      <c r="M38" s="181"/>
      <c r="N38" s="181"/>
      <c r="O38" s="181"/>
      <c r="P38" s="181"/>
      <c r="Q38" s="181"/>
      <c r="R38" s="181"/>
    </row>
    <row r="39" ht="15" x14ac:dyDescent="0.2">
      <c r="A39" s="201"/>
      <c r="B39" s="202"/>
      <c r="C39" s="205"/>
      <c r="D39" s="180"/>
      <c r="E39" s="181"/>
      <c r="F39" s="181"/>
      <c r="G39" s="181"/>
      <c r="H39" s="181"/>
      <c r="I39" s="181"/>
      <c r="J39" s="181"/>
      <c r="K39" s="181"/>
      <c r="L39" s="181"/>
      <c r="M39" s="181"/>
      <c r="N39" s="181"/>
      <c r="O39" s="181"/>
      <c r="P39" s="181"/>
      <c r="Q39" s="181"/>
      <c r="R39" s="181"/>
    </row>
    <row r="40" ht="15" x14ac:dyDescent="0.2">
      <c r="A40" s="201"/>
      <c r="B40" s="202"/>
      <c r="C40" s="205"/>
      <c r="D40" s="180"/>
      <c r="E40" s="181"/>
      <c r="F40" s="181"/>
      <c r="G40" s="181"/>
      <c r="H40" s="181"/>
      <c r="I40" s="181"/>
      <c r="J40" s="181"/>
      <c r="K40" s="181"/>
      <c r="L40" s="181"/>
      <c r="M40" s="181"/>
      <c r="N40" s="181"/>
      <c r="O40" s="181"/>
      <c r="P40" s="181"/>
      <c r="Q40" s="181"/>
      <c r="R40" s="181"/>
    </row>
    <row r="41" ht="15" x14ac:dyDescent="0.2">
      <c r="A41" s="201"/>
      <c r="B41" s="202"/>
      <c r="C41" s="205"/>
      <c r="D41" s="180"/>
      <c r="E41" s="181"/>
      <c r="F41" s="181"/>
      <c r="G41" s="181"/>
      <c r="H41" s="181"/>
      <c r="I41" s="181"/>
      <c r="J41" s="181"/>
      <c r="K41" s="181"/>
      <c r="L41" s="181"/>
      <c r="M41" s="181"/>
      <c r="N41" s="181"/>
      <c r="O41" s="181"/>
      <c r="P41" s="181"/>
      <c r="Q41" s="181"/>
      <c r="R41" s="181"/>
    </row>
    <row r="42" ht="15" x14ac:dyDescent="0.2">
      <c r="A42" s="201"/>
      <c r="B42" s="202"/>
      <c r="C42" s="205"/>
      <c r="D42" s="180"/>
      <c r="E42" s="181"/>
      <c r="F42" s="181"/>
      <c r="G42" s="181"/>
      <c r="H42" s="181"/>
      <c r="I42" s="181"/>
      <c r="J42" s="181"/>
      <c r="K42" s="181"/>
      <c r="L42" s="181"/>
      <c r="M42" s="181"/>
      <c r="N42" s="181"/>
      <c r="O42" s="181"/>
      <c r="P42" s="181"/>
      <c r="Q42" s="181"/>
      <c r="R42" s="181"/>
    </row>
    <row r="43" ht="15" x14ac:dyDescent="0.2">
      <c r="A43" s="201"/>
      <c r="B43" s="202"/>
      <c r="D43" s="180"/>
      <c r="E43" s="181"/>
      <c r="F43" s="181"/>
      <c r="G43" s="181"/>
      <c r="H43" s="181"/>
      <c r="I43" s="181"/>
      <c r="J43" s="181"/>
      <c r="K43" s="181"/>
      <c r="L43" s="181"/>
      <c r="M43" s="181"/>
      <c r="N43" s="181"/>
      <c r="O43" s="181"/>
      <c r="P43" s="181"/>
      <c r="Q43" s="181"/>
      <c r="R43" s="181"/>
    </row>
    <row r="44" ht="15" x14ac:dyDescent="0.2">
      <c r="A44" s="180"/>
      <c r="B44" s="180"/>
      <c r="C44" s="180"/>
      <c r="D44" s="180"/>
      <c r="E44" s="181"/>
      <c r="F44" s="181"/>
      <c r="G44" s="181"/>
      <c r="H44" s="181"/>
      <c r="I44" s="181"/>
      <c r="J44" s="181"/>
      <c r="K44" s="181"/>
      <c r="L44" s="181"/>
      <c r="M44" s="181"/>
      <c r="N44" s="181"/>
      <c r="O44" s="181"/>
      <c r="P44" s="181"/>
      <c r="Q44" s="181"/>
      <c r="R44" s="181"/>
    </row>
    <row r="45" ht="15" x14ac:dyDescent="0.2">
      <c r="A45" s="180"/>
      <c r="B45" s="180"/>
      <c r="C45" s="180"/>
      <c r="D45" s="180"/>
      <c r="E45" s="181"/>
      <c r="F45" s="181"/>
      <c r="G45" s="181"/>
      <c r="H45" s="181"/>
      <c r="I45" s="181"/>
      <c r="J45" s="181"/>
      <c r="K45" s="181"/>
      <c r="L45" s="181"/>
      <c r="M45" s="181"/>
      <c r="N45" s="181"/>
      <c r="O45" s="181"/>
      <c r="P45" s="181"/>
      <c r="Q45" s="181"/>
      <c r="R45" s="181"/>
    </row>
    <row r="46" ht="15" x14ac:dyDescent="0.2">
      <c r="A46" s="180"/>
      <c r="B46" s="180"/>
      <c r="C46" s="180"/>
      <c r="D46" s="180"/>
    </row>
    <row r="47" ht="15" x14ac:dyDescent="0.2">
      <c r="A47" s="180"/>
      <c r="B47" s="180"/>
      <c r="C47" s="180"/>
      <c r="D47" s="180"/>
    </row>
    <row r="48" ht="15" x14ac:dyDescent="0.2">
      <c r="A48" s="180"/>
      <c r="B48" s="180"/>
      <c r="C48" s="180"/>
      <c r="D48" s="180"/>
    </row>
    <row r="49" ht="15" x14ac:dyDescent="0.2">
      <c r="A49" s="180"/>
      <c r="B49" s="180"/>
      <c r="C49" s="180"/>
      <c r="D49" s="180"/>
    </row>
    <row r="55" x14ac:dyDescent="0.2">
      <c r="L55" s="206" t="str">
        <f>+IF(ISNUMBER(M48), "", "Insufficient data to estimate safely managed sanitation services at national level")</f>
        <v>Insufficient data to estimate safely managed sanitation services at national level</v>
      </c>
    </row>
    <row r="107" s="296" customFormat="true" x14ac:dyDescent="0.2"/>
    <row r="108" s="297" customFormat="true" ht="22.5" customHeight="true" x14ac:dyDescent="0.35">
      <c r="A108" s="886"/>
      <c r="B108" s="887"/>
      <c r="C108" s="303"/>
      <c r="D108" s="303"/>
      <c r="E108" s="303"/>
      <c r="F108" s="303"/>
      <c r="G108" s="303"/>
      <c r="H108" s="303"/>
      <c r="I108" s="303"/>
      <c r="J108" s="303"/>
      <c r="K108" s="303"/>
      <c r="L108" s="303"/>
      <c r="M108" s="303"/>
      <c r="N108" s="303"/>
      <c r="O108" s="303"/>
      <c r="P108" s="303"/>
      <c r="Q108" s="303"/>
      <c r="R108" s="303"/>
      <c r="S108" s="303"/>
      <c r="T108" s="303"/>
      <c r="U108" s="303"/>
    </row>
    <row r="109" s="297" customFormat="true" ht="22.5" customHeight="true" x14ac:dyDescent="0.35">
      <c r="A109" s="298"/>
      <c r="B109" s="299"/>
      <c r="C109" s="303"/>
      <c r="D109" s="303"/>
      <c r="E109" s="303"/>
      <c r="F109" s="303"/>
      <c r="G109" s="303"/>
      <c r="H109" s="303"/>
      <c r="I109" s="303"/>
      <c r="J109" s="303"/>
      <c r="K109" s="303"/>
      <c r="L109" s="303"/>
      <c r="M109" s="303"/>
      <c r="N109" s="303"/>
      <c r="O109" s="303"/>
      <c r="P109" s="303"/>
      <c r="Q109" s="303"/>
      <c r="R109" s="303"/>
      <c r="S109" s="303"/>
      <c r="T109" s="303"/>
      <c r="U109" s="303"/>
    </row>
    <row r="110" s="297" customFormat="true" ht="23.85" customHeight="true" x14ac:dyDescent="0.35">
      <c r="A110" s="294"/>
      <c r="B110" s="300"/>
      <c r="C110" s="303"/>
      <c r="D110" s="303"/>
      <c r="E110" s="303"/>
      <c r="F110" s="303"/>
      <c r="G110" s="303"/>
      <c r="H110" s="303"/>
      <c r="I110" s="303"/>
      <c r="J110" s="303"/>
      <c r="K110" s="303"/>
      <c r="L110" s="303"/>
      <c r="M110" s="303"/>
      <c r="N110" s="303"/>
      <c r="O110" s="303"/>
      <c r="P110" s="303"/>
      <c r="Q110" s="303"/>
      <c r="R110" s="303"/>
      <c r="S110" s="303"/>
      <c r="T110" s="303"/>
      <c r="U110" s="303"/>
    </row>
    <row r="111" s="297" customFormat="true" ht="23.85" customHeight="true" x14ac:dyDescent="0.35">
      <c r="A111" s="293"/>
      <c r="B111" s="299"/>
      <c r="C111" s="303"/>
      <c r="D111" s="303"/>
      <c r="E111" s="303"/>
      <c r="F111" s="303"/>
      <c r="G111" s="303"/>
      <c r="H111" s="303"/>
      <c r="I111" s="303"/>
      <c r="J111" s="303"/>
      <c r="K111" s="303"/>
      <c r="L111" s="303"/>
      <c r="M111" s="303"/>
      <c r="N111" s="303"/>
      <c r="O111" s="303"/>
      <c r="P111" s="303"/>
      <c r="Q111" s="303"/>
      <c r="R111" s="303"/>
      <c r="S111" s="303"/>
      <c r="T111" s="303"/>
      <c r="U111" s="303"/>
    </row>
    <row r="112" s="297" customFormat="true" ht="15" customHeight="true" x14ac:dyDescent="0.2">
      <c r="A112" s="301"/>
      <c r="B112" s="299"/>
      <c r="C112" s="303"/>
      <c r="D112" s="303"/>
      <c r="E112" s="303"/>
      <c r="F112" s="303"/>
      <c r="G112" s="303"/>
      <c r="H112" s="303"/>
      <c r="I112" s="303"/>
      <c r="J112" s="303"/>
      <c r="K112" s="303"/>
      <c r="L112" s="303"/>
      <c r="M112" s="303"/>
      <c r="N112" s="303"/>
      <c r="O112" s="303"/>
      <c r="P112" s="303"/>
      <c r="Q112" s="303"/>
      <c r="R112" s="303"/>
      <c r="S112" s="303"/>
      <c r="T112" s="303"/>
      <c r="U112" s="303"/>
    </row>
    <row r="113" s="297" customFormat="true" ht="15" customHeight="true" x14ac:dyDescent="0.2">
      <c r="A113" s="890"/>
      <c r="B113" s="891"/>
      <c r="C113" s="303"/>
      <c r="D113" s="303"/>
      <c r="E113" s="303"/>
      <c r="F113" s="303"/>
      <c r="G113" s="303"/>
      <c r="H113" s="303"/>
      <c r="I113" s="303"/>
      <c r="J113" s="303"/>
      <c r="K113" s="303"/>
      <c r="L113" s="303"/>
      <c r="M113" s="303"/>
      <c r="N113" s="303"/>
      <c r="O113" s="303"/>
      <c r="P113" s="303"/>
      <c r="Q113" s="303"/>
      <c r="R113" s="303"/>
      <c r="S113" s="303"/>
      <c r="T113" s="303"/>
      <c r="U113" s="303"/>
    </row>
    <row r="114" s="297" customFormat="true" ht="15" customHeight="true" x14ac:dyDescent="0.2">
      <c r="A114" s="892"/>
      <c r="B114" s="893"/>
      <c r="C114" s="303"/>
      <c r="D114" s="303"/>
      <c r="E114" s="303"/>
      <c r="F114" s="303"/>
      <c r="G114" s="303"/>
      <c r="H114" s="303"/>
      <c r="I114" s="303"/>
      <c r="J114" s="303"/>
      <c r="K114" s="303"/>
      <c r="L114" s="303"/>
      <c r="M114" s="303"/>
      <c r="N114" s="303"/>
      <c r="O114" s="303"/>
      <c r="P114" s="303"/>
      <c r="Q114" s="303"/>
      <c r="R114" s="303"/>
      <c r="S114" s="303"/>
      <c r="T114" s="303"/>
      <c r="U114" s="303"/>
    </row>
    <row r="115" s="297" customFormat="true" ht="15" customHeight="true" x14ac:dyDescent="0.2">
      <c r="A115" s="299"/>
      <c r="B115" s="302"/>
      <c r="C115" s="303"/>
      <c r="D115" s="303"/>
      <c r="E115" s="303"/>
      <c r="F115" s="303"/>
      <c r="G115" s="303"/>
      <c r="H115" s="303"/>
      <c r="I115" s="303"/>
      <c r="J115" s="303"/>
      <c r="K115" s="303"/>
      <c r="L115" s="303"/>
      <c r="M115" s="303"/>
      <c r="N115" s="303"/>
      <c r="O115" s="303"/>
      <c r="P115" s="303"/>
      <c r="Q115" s="303"/>
      <c r="R115" s="303"/>
      <c r="S115" s="303"/>
      <c r="T115" s="303"/>
      <c r="U115" s="303"/>
    </row>
    <row r="116" s="296" customFormat="true" x14ac:dyDescent="0.2"/>
    <row r="117" s="296" customFormat="true" x14ac:dyDescent="0.2"/>
    <row r="207" s="296" customFormat="true" x14ac:dyDescent="0.2"/>
    <row r="208" s="297" customFormat="true" ht="22.5" customHeight="true" x14ac:dyDescent="0.35">
      <c r="A208" s="886"/>
      <c r="B208" s="887"/>
    </row>
    <row r="209" s="297" customFormat="true" ht="22.5" customHeight="true" x14ac:dyDescent="0.35">
      <c r="A209" s="298"/>
      <c r="B209" s="299"/>
    </row>
    <row r="210" s="297" customFormat="true" ht="22.5" customHeight="true" x14ac:dyDescent="0.35">
      <c r="A210" s="294"/>
      <c r="B210" s="300"/>
    </row>
    <row r="211" s="297" customFormat="true" ht="22.5" customHeight="true" x14ac:dyDescent="0.35">
      <c r="A211" s="293"/>
      <c r="B211" s="299"/>
    </row>
    <row r="212" s="297" customFormat="true" ht="15" customHeight="true" x14ac:dyDescent="0.2">
      <c r="A212" s="301"/>
      <c r="B212" s="299"/>
    </row>
    <row r="213" s="297" customFormat="true" ht="15" customHeight="true" x14ac:dyDescent="0.2">
      <c r="A213" s="890"/>
      <c r="B213" s="891"/>
    </row>
    <row r="214" s="297" customFormat="true" ht="15" customHeight="true" x14ac:dyDescent="0.2">
      <c r="A214" s="888"/>
      <c r="B214" s="894"/>
    </row>
    <row r="215" s="297" customFormat="true" ht="15" customHeight="true" x14ac:dyDescent="0.2">
      <c r="A215" s="299"/>
      <c r="B215" s="302"/>
    </row>
    <row r="216" s="296" customFormat="true" x14ac:dyDescent="0.2"/>
    <row r="217" s="296"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B31" sqref="B31:E32"/>
    </sheetView>
  </sheetViews>
  <sheetFormatPr defaultColWidth="9.140625" defaultRowHeight="12.75" x14ac:dyDescent="0.2"/>
  <cols>
    <col min="1" max="5" width="9" style="210" customWidth="true"/>
    <col min="6" max="7" width="9" style="213" customWidth="true"/>
    <col min="8" max="38" width="9" style="210" customWidth="true"/>
    <col min="39" max="261" width="9.140625" style="210"/>
    <col min="262" max="262" width="5" style="210" customWidth="true"/>
    <col min="263" max="263" width="13.85546875" style="210" customWidth="true"/>
    <col min="264" max="265" width="6.28515625" style="210" customWidth="true"/>
    <col min="266" max="267" width="7" style="210" customWidth="true"/>
    <col min="268" max="274" width="6.28515625" style="210" customWidth="true"/>
    <col min="275" max="517" width="9.140625" style="210"/>
    <col min="518" max="518" width="5" style="210" customWidth="true"/>
    <col min="519" max="519" width="13.85546875" style="210" customWidth="true"/>
    <col min="520" max="521" width="6.28515625" style="210" customWidth="true"/>
    <col min="522" max="523" width="7" style="210" customWidth="true"/>
    <col min="524" max="530" width="6.28515625" style="210" customWidth="true"/>
    <col min="531" max="773" width="9.140625" style="210"/>
    <col min="774" max="774" width="5" style="210" customWidth="true"/>
    <col min="775" max="775" width="13.85546875" style="210" customWidth="true"/>
    <col min="776" max="777" width="6.28515625" style="210" customWidth="true"/>
    <col min="778" max="779" width="7" style="210" customWidth="true"/>
    <col min="780" max="786" width="6.28515625" style="210" customWidth="true"/>
    <col min="787" max="1029" width="9.140625" style="210"/>
    <col min="1030" max="1030" width="5" style="210" customWidth="true"/>
    <col min="1031" max="1031" width="13.85546875" style="210" customWidth="true"/>
    <col min="1032" max="1033" width="6.28515625" style="210" customWidth="true"/>
    <col min="1034" max="1035" width="7" style="210" customWidth="true"/>
    <col min="1036" max="1042" width="6.28515625" style="210" customWidth="true"/>
    <col min="1043" max="1285" width="9.140625" style="210"/>
    <col min="1286" max="1286" width="5" style="210" customWidth="true"/>
    <col min="1287" max="1287" width="13.85546875" style="210" customWidth="true"/>
    <col min="1288" max="1289" width="6.28515625" style="210" customWidth="true"/>
    <col min="1290" max="1291" width="7" style="210" customWidth="true"/>
    <col min="1292" max="1298" width="6.28515625" style="210" customWidth="true"/>
    <col min="1299" max="1541" width="9.140625" style="210"/>
    <col min="1542" max="1542" width="5" style="210" customWidth="true"/>
    <col min="1543" max="1543" width="13.85546875" style="210" customWidth="true"/>
    <col min="1544" max="1545" width="6.28515625" style="210" customWidth="true"/>
    <col min="1546" max="1547" width="7" style="210" customWidth="true"/>
    <col min="1548" max="1554" width="6.28515625" style="210" customWidth="true"/>
    <col min="1555" max="1797" width="9.140625" style="210"/>
    <col min="1798" max="1798" width="5" style="210" customWidth="true"/>
    <col min="1799" max="1799" width="13.85546875" style="210" customWidth="true"/>
    <col min="1800" max="1801" width="6.28515625" style="210" customWidth="true"/>
    <col min="1802" max="1803" width="7" style="210" customWidth="true"/>
    <col min="1804" max="1810" width="6.28515625" style="210" customWidth="true"/>
    <col min="1811" max="2053" width="9.140625" style="210"/>
    <col min="2054" max="2054" width="5" style="210" customWidth="true"/>
    <col min="2055" max="2055" width="13.85546875" style="210" customWidth="true"/>
    <col min="2056" max="2057" width="6.28515625" style="210" customWidth="true"/>
    <col min="2058" max="2059" width="7" style="210" customWidth="true"/>
    <col min="2060" max="2066" width="6.28515625" style="210" customWidth="true"/>
    <col min="2067" max="2309" width="9.140625" style="210"/>
    <col min="2310" max="2310" width="5" style="210" customWidth="true"/>
    <col min="2311" max="2311" width="13.85546875" style="210" customWidth="true"/>
    <col min="2312" max="2313" width="6.28515625" style="210" customWidth="true"/>
    <col min="2314" max="2315" width="7" style="210" customWidth="true"/>
    <col min="2316" max="2322" width="6.28515625" style="210" customWidth="true"/>
    <col min="2323" max="2565" width="9.140625" style="210"/>
    <col min="2566" max="2566" width="5" style="210" customWidth="true"/>
    <col min="2567" max="2567" width="13.85546875" style="210" customWidth="true"/>
    <col min="2568" max="2569" width="6.28515625" style="210" customWidth="true"/>
    <col min="2570" max="2571" width="7" style="210" customWidth="true"/>
    <col min="2572" max="2578" width="6.28515625" style="210" customWidth="true"/>
    <col min="2579" max="2821" width="9.140625" style="210"/>
    <col min="2822" max="2822" width="5" style="210" customWidth="true"/>
    <col min="2823" max="2823" width="13.85546875" style="210" customWidth="true"/>
    <col min="2824" max="2825" width="6.28515625" style="210" customWidth="true"/>
    <col min="2826" max="2827" width="7" style="210" customWidth="true"/>
    <col min="2828" max="2834" width="6.28515625" style="210" customWidth="true"/>
    <col min="2835" max="3077" width="9.140625" style="210"/>
    <col min="3078" max="3078" width="5" style="210" customWidth="true"/>
    <col min="3079" max="3079" width="13.85546875" style="210" customWidth="true"/>
    <col min="3080" max="3081" width="6.28515625" style="210" customWidth="true"/>
    <col min="3082" max="3083" width="7" style="210" customWidth="true"/>
    <col min="3084" max="3090" width="6.28515625" style="210" customWidth="true"/>
    <col min="3091" max="3333" width="9.140625" style="210"/>
    <col min="3334" max="3334" width="5" style="210" customWidth="true"/>
    <col min="3335" max="3335" width="13.85546875" style="210" customWidth="true"/>
    <col min="3336" max="3337" width="6.28515625" style="210" customWidth="true"/>
    <col min="3338" max="3339" width="7" style="210" customWidth="true"/>
    <col min="3340" max="3346" width="6.28515625" style="210" customWidth="true"/>
    <col min="3347" max="3589" width="9.140625" style="210"/>
    <col min="3590" max="3590" width="5" style="210" customWidth="true"/>
    <col min="3591" max="3591" width="13.85546875" style="210" customWidth="true"/>
    <col min="3592" max="3593" width="6.28515625" style="210" customWidth="true"/>
    <col min="3594" max="3595" width="7" style="210" customWidth="true"/>
    <col min="3596" max="3602" width="6.28515625" style="210" customWidth="true"/>
    <col min="3603" max="3845" width="9.140625" style="210"/>
    <col min="3846" max="3846" width="5" style="210" customWidth="true"/>
    <col min="3847" max="3847" width="13.85546875" style="210" customWidth="true"/>
    <col min="3848" max="3849" width="6.28515625" style="210" customWidth="true"/>
    <col min="3850" max="3851" width="7" style="210" customWidth="true"/>
    <col min="3852" max="3858" width="6.28515625" style="210" customWidth="true"/>
    <col min="3859" max="4101" width="9.140625" style="210"/>
    <col min="4102" max="4102" width="5" style="210" customWidth="true"/>
    <col min="4103" max="4103" width="13.85546875" style="210" customWidth="true"/>
    <col min="4104" max="4105" width="6.28515625" style="210" customWidth="true"/>
    <col min="4106" max="4107" width="7" style="210" customWidth="true"/>
    <col min="4108" max="4114" width="6.28515625" style="210" customWidth="true"/>
    <col min="4115" max="4357" width="9.140625" style="210"/>
    <col min="4358" max="4358" width="5" style="210" customWidth="true"/>
    <col min="4359" max="4359" width="13.85546875" style="210" customWidth="true"/>
    <col min="4360" max="4361" width="6.28515625" style="210" customWidth="true"/>
    <col min="4362" max="4363" width="7" style="210" customWidth="true"/>
    <col min="4364" max="4370" width="6.28515625" style="210" customWidth="true"/>
    <col min="4371" max="4613" width="9.140625" style="210"/>
    <col min="4614" max="4614" width="5" style="210" customWidth="true"/>
    <col min="4615" max="4615" width="13.85546875" style="210" customWidth="true"/>
    <col min="4616" max="4617" width="6.28515625" style="210" customWidth="true"/>
    <col min="4618" max="4619" width="7" style="210" customWidth="true"/>
    <col min="4620" max="4626" width="6.28515625" style="210" customWidth="true"/>
    <col min="4627" max="4869" width="9.140625" style="210"/>
    <col min="4870" max="4870" width="5" style="210" customWidth="true"/>
    <col min="4871" max="4871" width="13.85546875" style="210" customWidth="true"/>
    <col min="4872" max="4873" width="6.28515625" style="210" customWidth="true"/>
    <col min="4874" max="4875" width="7" style="210" customWidth="true"/>
    <col min="4876" max="4882" width="6.28515625" style="210" customWidth="true"/>
    <col min="4883" max="5125" width="9.140625" style="210"/>
    <col min="5126" max="5126" width="5" style="210" customWidth="true"/>
    <col min="5127" max="5127" width="13.85546875" style="210" customWidth="true"/>
    <col min="5128" max="5129" width="6.28515625" style="210" customWidth="true"/>
    <col min="5130" max="5131" width="7" style="210" customWidth="true"/>
    <col min="5132" max="5138" width="6.28515625" style="210" customWidth="true"/>
    <col min="5139" max="5381" width="9.140625" style="210"/>
    <col min="5382" max="5382" width="5" style="210" customWidth="true"/>
    <col min="5383" max="5383" width="13.85546875" style="210" customWidth="true"/>
    <col min="5384" max="5385" width="6.28515625" style="210" customWidth="true"/>
    <col min="5386" max="5387" width="7" style="210" customWidth="true"/>
    <col min="5388" max="5394" width="6.28515625" style="210" customWidth="true"/>
    <col min="5395" max="5637" width="9.140625" style="210"/>
    <col min="5638" max="5638" width="5" style="210" customWidth="true"/>
    <col min="5639" max="5639" width="13.85546875" style="210" customWidth="true"/>
    <col min="5640" max="5641" width="6.28515625" style="210" customWidth="true"/>
    <col min="5642" max="5643" width="7" style="210" customWidth="true"/>
    <col min="5644" max="5650" width="6.28515625" style="210" customWidth="true"/>
    <col min="5651" max="5893" width="9.140625" style="210"/>
    <col min="5894" max="5894" width="5" style="210" customWidth="true"/>
    <col min="5895" max="5895" width="13.85546875" style="210" customWidth="true"/>
    <col min="5896" max="5897" width="6.28515625" style="210" customWidth="true"/>
    <col min="5898" max="5899" width="7" style="210" customWidth="true"/>
    <col min="5900" max="5906" width="6.28515625" style="210" customWidth="true"/>
    <col min="5907" max="6149" width="9.140625" style="210"/>
    <col min="6150" max="6150" width="5" style="210" customWidth="true"/>
    <col min="6151" max="6151" width="13.85546875" style="210" customWidth="true"/>
    <col min="6152" max="6153" width="6.28515625" style="210" customWidth="true"/>
    <col min="6154" max="6155" width="7" style="210" customWidth="true"/>
    <col min="6156" max="6162" width="6.28515625" style="210" customWidth="true"/>
    <col min="6163" max="6405" width="9.140625" style="210"/>
    <col min="6406" max="6406" width="5" style="210" customWidth="true"/>
    <col min="6407" max="6407" width="13.85546875" style="210" customWidth="true"/>
    <col min="6408" max="6409" width="6.28515625" style="210" customWidth="true"/>
    <col min="6410" max="6411" width="7" style="210" customWidth="true"/>
    <col min="6412" max="6418" width="6.28515625" style="210" customWidth="true"/>
    <col min="6419" max="6661" width="9.140625" style="210"/>
    <col min="6662" max="6662" width="5" style="210" customWidth="true"/>
    <col min="6663" max="6663" width="13.85546875" style="210" customWidth="true"/>
    <col min="6664" max="6665" width="6.28515625" style="210" customWidth="true"/>
    <col min="6666" max="6667" width="7" style="210" customWidth="true"/>
    <col min="6668" max="6674" width="6.28515625" style="210" customWidth="true"/>
    <col min="6675" max="6917" width="9.140625" style="210"/>
    <col min="6918" max="6918" width="5" style="210" customWidth="true"/>
    <col min="6919" max="6919" width="13.85546875" style="210" customWidth="true"/>
    <col min="6920" max="6921" width="6.28515625" style="210" customWidth="true"/>
    <col min="6922" max="6923" width="7" style="210" customWidth="true"/>
    <col min="6924" max="6930" width="6.28515625" style="210" customWidth="true"/>
    <col min="6931" max="7173" width="9.140625" style="210"/>
    <col min="7174" max="7174" width="5" style="210" customWidth="true"/>
    <col min="7175" max="7175" width="13.85546875" style="210" customWidth="true"/>
    <col min="7176" max="7177" width="6.28515625" style="210" customWidth="true"/>
    <col min="7178" max="7179" width="7" style="210" customWidth="true"/>
    <col min="7180" max="7186" width="6.28515625" style="210" customWidth="true"/>
    <col min="7187" max="7429" width="9.140625" style="210"/>
    <col min="7430" max="7430" width="5" style="210" customWidth="true"/>
    <col min="7431" max="7431" width="13.85546875" style="210" customWidth="true"/>
    <col min="7432" max="7433" width="6.28515625" style="210" customWidth="true"/>
    <col min="7434" max="7435" width="7" style="210" customWidth="true"/>
    <col min="7436" max="7442" width="6.28515625" style="210" customWidth="true"/>
    <col min="7443" max="7685" width="9.140625" style="210"/>
    <col min="7686" max="7686" width="5" style="210" customWidth="true"/>
    <col min="7687" max="7687" width="13.85546875" style="210" customWidth="true"/>
    <col min="7688" max="7689" width="6.28515625" style="210" customWidth="true"/>
    <col min="7690" max="7691" width="7" style="210" customWidth="true"/>
    <col min="7692" max="7698" width="6.28515625" style="210" customWidth="true"/>
    <col min="7699" max="7941" width="9.140625" style="210"/>
    <col min="7942" max="7942" width="5" style="210" customWidth="true"/>
    <col min="7943" max="7943" width="13.85546875" style="210" customWidth="true"/>
    <col min="7944" max="7945" width="6.28515625" style="210" customWidth="true"/>
    <col min="7946" max="7947" width="7" style="210" customWidth="true"/>
    <col min="7948" max="7954" width="6.28515625" style="210" customWidth="true"/>
    <col min="7955" max="8197" width="9.140625" style="210"/>
    <col min="8198" max="8198" width="5" style="210" customWidth="true"/>
    <col min="8199" max="8199" width="13.85546875" style="210" customWidth="true"/>
    <col min="8200" max="8201" width="6.28515625" style="210" customWidth="true"/>
    <col min="8202" max="8203" width="7" style="210" customWidth="true"/>
    <col min="8204" max="8210" width="6.28515625" style="210" customWidth="true"/>
    <col min="8211" max="8453" width="9.140625" style="210"/>
    <col min="8454" max="8454" width="5" style="210" customWidth="true"/>
    <col min="8455" max="8455" width="13.85546875" style="210" customWidth="true"/>
    <col min="8456" max="8457" width="6.28515625" style="210" customWidth="true"/>
    <col min="8458" max="8459" width="7" style="210" customWidth="true"/>
    <col min="8460" max="8466" width="6.28515625" style="210" customWidth="true"/>
    <col min="8467" max="8709" width="9.140625" style="210"/>
    <col min="8710" max="8710" width="5" style="210" customWidth="true"/>
    <col min="8711" max="8711" width="13.85546875" style="210" customWidth="true"/>
    <col min="8712" max="8713" width="6.28515625" style="210" customWidth="true"/>
    <col min="8714" max="8715" width="7" style="210" customWidth="true"/>
    <col min="8716" max="8722" width="6.28515625" style="210" customWidth="true"/>
    <col min="8723" max="8965" width="9.140625" style="210"/>
    <col min="8966" max="8966" width="5" style="210" customWidth="true"/>
    <col min="8967" max="8967" width="13.85546875" style="210" customWidth="true"/>
    <col min="8968" max="8969" width="6.28515625" style="210" customWidth="true"/>
    <col min="8970" max="8971" width="7" style="210" customWidth="true"/>
    <col min="8972" max="8978" width="6.28515625" style="210" customWidth="true"/>
    <col min="8979" max="9221" width="9.140625" style="210"/>
    <col min="9222" max="9222" width="5" style="210" customWidth="true"/>
    <col min="9223" max="9223" width="13.85546875" style="210" customWidth="true"/>
    <col min="9224" max="9225" width="6.28515625" style="210" customWidth="true"/>
    <col min="9226" max="9227" width="7" style="210" customWidth="true"/>
    <col min="9228" max="9234" width="6.28515625" style="210" customWidth="true"/>
    <col min="9235" max="9477" width="9.140625" style="210"/>
    <col min="9478" max="9478" width="5" style="210" customWidth="true"/>
    <col min="9479" max="9479" width="13.85546875" style="210" customWidth="true"/>
    <col min="9480" max="9481" width="6.28515625" style="210" customWidth="true"/>
    <col min="9482" max="9483" width="7" style="210" customWidth="true"/>
    <col min="9484" max="9490" width="6.28515625" style="210" customWidth="true"/>
    <col min="9491" max="9733" width="9.140625" style="210"/>
    <col min="9734" max="9734" width="5" style="210" customWidth="true"/>
    <col min="9735" max="9735" width="13.85546875" style="210" customWidth="true"/>
    <col min="9736" max="9737" width="6.28515625" style="210" customWidth="true"/>
    <col min="9738" max="9739" width="7" style="210" customWidth="true"/>
    <col min="9740" max="9746" width="6.28515625" style="210" customWidth="true"/>
    <col min="9747" max="9989" width="9.140625" style="210"/>
    <col min="9990" max="9990" width="5" style="210" customWidth="true"/>
    <col min="9991" max="9991" width="13.85546875" style="210" customWidth="true"/>
    <col min="9992" max="9993" width="6.28515625" style="210" customWidth="true"/>
    <col min="9994" max="9995" width="7" style="210" customWidth="true"/>
    <col min="9996" max="10002" width="6.28515625" style="210" customWidth="true"/>
    <col min="10003" max="10245" width="9.140625" style="210"/>
    <col min="10246" max="10246" width="5" style="210" customWidth="true"/>
    <col min="10247" max="10247" width="13.85546875" style="210" customWidth="true"/>
    <col min="10248" max="10249" width="6.28515625" style="210" customWidth="true"/>
    <col min="10250" max="10251" width="7" style="210" customWidth="true"/>
    <col min="10252" max="10258" width="6.28515625" style="210" customWidth="true"/>
    <col min="10259" max="10501" width="9.140625" style="210"/>
    <col min="10502" max="10502" width="5" style="210" customWidth="true"/>
    <col min="10503" max="10503" width="13.85546875" style="210" customWidth="true"/>
    <col min="10504" max="10505" width="6.28515625" style="210" customWidth="true"/>
    <col min="10506" max="10507" width="7" style="210" customWidth="true"/>
    <col min="10508" max="10514" width="6.28515625" style="210" customWidth="true"/>
    <col min="10515" max="10757" width="9.140625" style="210"/>
    <col min="10758" max="10758" width="5" style="210" customWidth="true"/>
    <col min="10759" max="10759" width="13.85546875" style="210" customWidth="true"/>
    <col min="10760" max="10761" width="6.28515625" style="210" customWidth="true"/>
    <col min="10762" max="10763" width="7" style="210" customWidth="true"/>
    <col min="10764" max="10770" width="6.28515625" style="210" customWidth="true"/>
    <col min="10771" max="11013" width="9.140625" style="210"/>
    <col min="11014" max="11014" width="5" style="210" customWidth="true"/>
    <col min="11015" max="11015" width="13.85546875" style="210" customWidth="true"/>
    <col min="11016" max="11017" width="6.28515625" style="210" customWidth="true"/>
    <col min="11018" max="11019" width="7" style="210" customWidth="true"/>
    <col min="11020" max="11026" width="6.28515625" style="210" customWidth="true"/>
    <col min="11027" max="11269" width="9.140625" style="210"/>
    <col min="11270" max="11270" width="5" style="210" customWidth="true"/>
    <col min="11271" max="11271" width="13.85546875" style="210" customWidth="true"/>
    <col min="11272" max="11273" width="6.28515625" style="210" customWidth="true"/>
    <col min="11274" max="11275" width="7" style="210" customWidth="true"/>
    <col min="11276" max="11282" width="6.28515625" style="210" customWidth="true"/>
    <col min="11283" max="11525" width="9.140625" style="210"/>
    <col min="11526" max="11526" width="5" style="210" customWidth="true"/>
    <col min="11527" max="11527" width="13.85546875" style="210" customWidth="true"/>
    <col min="11528" max="11529" width="6.28515625" style="210" customWidth="true"/>
    <col min="11530" max="11531" width="7" style="210" customWidth="true"/>
    <col min="11532" max="11538" width="6.28515625" style="210" customWidth="true"/>
    <col min="11539" max="11781" width="9.140625" style="210"/>
    <col min="11782" max="11782" width="5" style="210" customWidth="true"/>
    <col min="11783" max="11783" width="13.85546875" style="210" customWidth="true"/>
    <col min="11784" max="11785" width="6.28515625" style="210" customWidth="true"/>
    <col min="11786" max="11787" width="7" style="210" customWidth="true"/>
    <col min="11788" max="11794" width="6.28515625" style="210" customWidth="true"/>
    <col min="11795" max="12037" width="9.140625" style="210"/>
    <col min="12038" max="12038" width="5" style="210" customWidth="true"/>
    <col min="12039" max="12039" width="13.85546875" style="210" customWidth="true"/>
    <col min="12040" max="12041" width="6.28515625" style="210" customWidth="true"/>
    <col min="12042" max="12043" width="7" style="210" customWidth="true"/>
    <col min="12044" max="12050" width="6.28515625" style="210" customWidth="true"/>
    <col min="12051" max="12293" width="9.140625" style="210"/>
    <col min="12294" max="12294" width="5" style="210" customWidth="true"/>
    <col min="12295" max="12295" width="13.85546875" style="210" customWidth="true"/>
    <col min="12296" max="12297" width="6.28515625" style="210" customWidth="true"/>
    <col min="12298" max="12299" width="7" style="210" customWidth="true"/>
    <col min="12300" max="12306" width="6.28515625" style="210" customWidth="true"/>
    <col min="12307" max="12549" width="9.140625" style="210"/>
    <col min="12550" max="12550" width="5" style="210" customWidth="true"/>
    <col min="12551" max="12551" width="13.85546875" style="210" customWidth="true"/>
    <col min="12552" max="12553" width="6.28515625" style="210" customWidth="true"/>
    <col min="12554" max="12555" width="7" style="210" customWidth="true"/>
    <col min="12556" max="12562" width="6.28515625" style="210" customWidth="true"/>
    <col min="12563" max="12805" width="9.140625" style="210"/>
    <col min="12806" max="12806" width="5" style="210" customWidth="true"/>
    <col min="12807" max="12807" width="13.85546875" style="210" customWidth="true"/>
    <col min="12808" max="12809" width="6.28515625" style="210" customWidth="true"/>
    <col min="12810" max="12811" width="7" style="210" customWidth="true"/>
    <col min="12812" max="12818" width="6.28515625" style="210" customWidth="true"/>
    <col min="12819" max="13061" width="9.140625" style="210"/>
    <col min="13062" max="13062" width="5" style="210" customWidth="true"/>
    <col min="13063" max="13063" width="13.85546875" style="210" customWidth="true"/>
    <col min="13064" max="13065" width="6.28515625" style="210" customWidth="true"/>
    <col min="13066" max="13067" width="7" style="210" customWidth="true"/>
    <col min="13068" max="13074" width="6.28515625" style="210" customWidth="true"/>
    <col min="13075" max="13317" width="9.140625" style="210"/>
    <col min="13318" max="13318" width="5" style="210" customWidth="true"/>
    <col min="13319" max="13319" width="13.85546875" style="210" customWidth="true"/>
    <col min="13320" max="13321" width="6.28515625" style="210" customWidth="true"/>
    <col min="13322" max="13323" width="7" style="210" customWidth="true"/>
    <col min="13324" max="13330" width="6.28515625" style="210" customWidth="true"/>
    <col min="13331" max="13573" width="9.140625" style="210"/>
    <col min="13574" max="13574" width="5" style="210" customWidth="true"/>
    <col min="13575" max="13575" width="13.85546875" style="210" customWidth="true"/>
    <col min="13576" max="13577" width="6.28515625" style="210" customWidth="true"/>
    <col min="13578" max="13579" width="7" style="210" customWidth="true"/>
    <col min="13580" max="13586" width="6.28515625" style="210" customWidth="true"/>
    <col min="13587" max="13829" width="9.140625" style="210"/>
    <col min="13830" max="13830" width="5" style="210" customWidth="true"/>
    <col min="13831" max="13831" width="13.85546875" style="210" customWidth="true"/>
    <col min="13832" max="13833" width="6.28515625" style="210" customWidth="true"/>
    <col min="13834" max="13835" width="7" style="210" customWidth="true"/>
    <col min="13836" max="13842" width="6.28515625" style="210" customWidth="true"/>
    <col min="13843" max="14085" width="9.140625" style="210"/>
    <col min="14086" max="14086" width="5" style="210" customWidth="true"/>
    <col min="14087" max="14087" width="13.85546875" style="210" customWidth="true"/>
    <col min="14088" max="14089" width="6.28515625" style="210" customWidth="true"/>
    <col min="14090" max="14091" width="7" style="210" customWidth="true"/>
    <col min="14092" max="14098" width="6.28515625" style="210" customWidth="true"/>
    <col min="14099" max="14341" width="9.140625" style="210"/>
    <col min="14342" max="14342" width="5" style="210" customWidth="true"/>
    <col min="14343" max="14343" width="13.85546875" style="210" customWidth="true"/>
    <col min="14344" max="14345" width="6.28515625" style="210" customWidth="true"/>
    <col min="14346" max="14347" width="7" style="210" customWidth="true"/>
    <col min="14348" max="14354" width="6.28515625" style="210" customWidth="true"/>
    <col min="14355" max="14597" width="9.140625" style="210"/>
    <col min="14598" max="14598" width="5" style="210" customWidth="true"/>
    <col min="14599" max="14599" width="13.85546875" style="210" customWidth="true"/>
    <col min="14600" max="14601" width="6.28515625" style="210" customWidth="true"/>
    <col min="14602" max="14603" width="7" style="210" customWidth="true"/>
    <col min="14604" max="14610" width="6.28515625" style="210" customWidth="true"/>
    <col min="14611" max="14853" width="9.140625" style="210"/>
    <col min="14854" max="14854" width="5" style="210" customWidth="true"/>
    <col min="14855" max="14855" width="13.85546875" style="210" customWidth="true"/>
    <col min="14856" max="14857" width="6.28515625" style="210" customWidth="true"/>
    <col min="14858" max="14859" width="7" style="210" customWidth="true"/>
    <col min="14860" max="14866" width="6.28515625" style="210" customWidth="true"/>
    <col min="14867" max="15109" width="9.140625" style="210"/>
    <col min="15110" max="15110" width="5" style="210" customWidth="true"/>
    <col min="15111" max="15111" width="13.85546875" style="210" customWidth="true"/>
    <col min="15112" max="15113" width="6.28515625" style="210" customWidth="true"/>
    <col min="15114" max="15115" width="7" style="210" customWidth="true"/>
    <col min="15116" max="15122" width="6.28515625" style="210" customWidth="true"/>
    <col min="15123" max="15365" width="9.140625" style="210"/>
    <col min="15366" max="15366" width="5" style="210" customWidth="true"/>
    <col min="15367" max="15367" width="13.85546875" style="210" customWidth="true"/>
    <col min="15368" max="15369" width="6.28515625" style="210" customWidth="true"/>
    <col min="15370" max="15371" width="7" style="210" customWidth="true"/>
    <col min="15372" max="15378" width="6.28515625" style="210" customWidth="true"/>
    <col min="15379" max="15621" width="9.140625" style="210"/>
    <col min="15622" max="15622" width="5" style="210" customWidth="true"/>
    <col min="15623" max="15623" width="13.85546875" style="210" customWidth="true"/>
    <col min="15624" max="15625" width="6.28515625" style="210" customWidth="true"/>
    <col min="15626" max="15627" width="7" style="210" customWidth="true"/>
    <col min="15628" max="15634" width="6.28515625" style="210" customWidth="true"/>
    <col min="15635" max="15877" width="9.140625" style="210"/>
    <col min="15878" max="15878" width="5" style="210" customWidth="true"/>
    <col min="15879" max="15879" width="13.85546875" style="210" customWidth="true"/>
    <col min="15880" max="15881" width="6.28515625" style="210" customWidth="true"/>
    <col min="15882" max="15883" width="7" style="210" customWidth="true"/>
    <col min="15884" max="15890" width="6.28515625" style="210" customWidth="true"/>
    <col min="15891" max="16133" width="9.140625" style="210"/>
    <col min="16134" max="16134" width="5" style="210" customWidth="true"/>
    <col min="16135" max="16135" width="13.85546875" style="210" customWidth="true"/>
    <col min="16136" max="16137" width="6.28515625" style="210" customWidth="true"/>
    <col min="16138" max="16139" width="7" style="210" customWidth="true"/>
    <col min="16140" max="16146" width="6.28515625" style="210" customWidth="true"/>
    <col min="16147" max="16384" width="9.140625" style="210"/>
  </cols>
  <sheetData>
    <row r="1" x14ac:dyDescent="0.2">
      <c r="A1" s="178" t="s">
        <v>63</v>
      </c>
    </row>
    <row r="4" ht="29.1" customHeight="true" x14ac:dyDescent="0.4">
      <c r="A4" s="209"/>
      <c r="B4" s="895" t="s">
        <v>124</v>
      </c>
      <c r="C4" s="895"/>
      <c r="D4" s="895"/>
      <c r="E4" s="895"/>
      <c r="F4" s="895"/>
      <c r="G4" s="895"/>
      <c r="H4" s="895"/>
      <c r="I4" s="895"/>
      <c r="J4" s="895"/>
      <c r="K4" s="895"/>
      <c r="L4" s="895"/>
      <c r="M4" s="895"/>
      <c r="N4" s="895"/>
      <c r="O4" s="895"/>
      <c r="P4" s="895"/>
      <c r="Q4" s="895"/>
      <c r="R4" s="895"/>
      <c r="S4" s="895"/>
      <c r="T4" s="895"/>
      <c r="U4" s="895"/>
      <c r="V4" s="895"/>
      <c r="W4" s="895"/>
      <c r="X4" s="895"/>
      <c r="Y4" s="895"/>
    </row>
    <row r="5" ht="29.1" customHeight="true" x14ac:dyDescent="0.4">
      <c r="A5" s="209"/>
      <c r="B5" s="921" t="str">
        <f ca="true">IF(ISERROR(INDIRECT(CONCATENATE($B105,"!A2"))),"",INDIRECT(CONCATENATE($B105,"!A2")))</f>
        <v>Democratic Republic of the Congo</v>
      </c>
      <c r="C5" s="921"/>
      <c r="D5" s="921"/>
      <c r="E5" s="921"/>
      <c r="F5" s="921"/>
      <c r="G5" s="921"/>
      <c r="H5" s="921"/>
      <c r="I5" s="921"/>
      <c r="J5" s="921"/>
      <c r="K5" s="921"/>
      <c r="L5" s="921"/>
      <c r="M5" s="921"/>
      <c r="N5" s="921"/>
      <c r="O5" s="921"/>
      <c r="P5" s="921"/>
      <c r="Q5" s="921"/>
      <c r="R5" s="921"/>
      <c r="S5" s="921"/>
      <c r="T5" s="921"/>
      <c r="U5" s="921"/>
      <c r="V5" s="921"/>
      <c r="W5" s="921"/>
      <c r="X5" s="921"/>
      <c r="Y5" s="921"/>
    </row>
    <row r="6" x14ac:dyDescent="0.2">
      <c r="F6" s="210"/>
      <c r="G6" s="210"/>
      <c r="J6" s="211"/>
      <c r="K6" s="211"/>
      <c r="L6" s="211"/>
      <c r="M6" s="211"/>
      <c r="N6" s="211"/>
      <c r="O6" s="211"/>
      <c r="P6" s="211"/>
    </row>
    <row r="7" s="212" customFormat="true" ht="18" x14ac:dyDescent="0.25">
      <c r="B7" s="913" t="str">
        <f>B118</f>
        <v>National use of drinking water sources, 2000–2020</v>
      </c>
      <c r="C7" s="913"/>
      <c r="D7" s="913"/>
      <c r="E7" s="913"/>
      <c r="F7" s="913"/>
      <c r="G7" s="913"/>
      <c r="H7" s="913"/>
      <c r="I7" s="913"/>
      <c r="J7" s="913" t="str">
        <f>B218</f>
        <v>Urban use of drinking water sources,  2000–2020</v>
      </c>
      <c r="K7" s="913"/>
      <c r="L7" s="913"/>
      <c r="M7" s="913"/>
      <c r="N7" s="913"/>
      <c r="O7" s="913"/>
      <c r="P7" s="913"/>
      <c r="Q7" s="913"/>
      <c r="R7" s="913" t="str">
        <f>B318</f>
        <v>Rural use of drinking water sources, 2000–2020</v>
      </c>
      <c r="S7" s="913"/>
      <c r="T7" s="913"/>
      <c r="U7" s="913"/>
      <c r="V7" s="913"/>
      <c r="W7" s="913"/>
      <c r="X7" s="913"/>
      <c r="Y7" s="913"/>
    </row>
    <row r="8" s="212" customFormat="true" x14ac:dyDescent="0.2"/>
    <row r="17" x14ac:dyDescent="0.2">
      <c r="Q17" s="211"/>
      <c r="R17" s="211"/>
      <c r="S17" s="211"/>
      <c r="T17" s="211"/>
      <c r="U17" s="211"/>
      <c r="V17" s="211"/>
    </row>
    <row r="18" x14ac:dyDescent="0.2">
      <c r="Q18" s="211"/>
      <c r="R18" s="211"/>
      <c r="S18" s="211"/>
      <c r="T18" s="211"/>
      <c r="U18" s="211"/>
      <c r="V18" s="211"/>
    </row>
    <row r="19" x14ac:dyDescent="0.2">
      <c r="Q19" s="211"/>
      <c r="R19" s="211"/>
      <c r="S19" s="211"/>
      <c r="T19" s="211"/>
      <c r="U19" s="211"/>
      <c r="V19" s="211"/>
    </row>
    <row r="20" x14ac:dyDescent="0.2">
      <c r="Q20" s="211"/>
      <c r="R20" s="211"/>
      <c r="S20" s="211"/>
      <c r="T20" s="211"/>
      <c r="U20" s="211"/>
      <c r="V20" s="211"/>
    </row>
    <row r="21" x14ac:dyDescent="0.2">
      <c r="Q21" s="211"/>
      <c r="R21" s="211"/>
      <c r="S21" s="211"/>
      <c r="T21" s="211"/>
      <c r="U21" s="211"/>
      <c r="V21" s="211"/>
    </row>
    <row r="22" x14ac:dyDescent="0.2">
      <c r="Q22" s="211"/>
      <c r="R22" s="211"/>
      <c r="S22" s="211"/>
      <c r="T22" s="211"/>
      <c r="U22" s="211"/>
      <c r="V22" s="211"/>
    </row>
    <row r="23" x14ac:dyDescent="0.2">
      <c r="Q23" s="211"/>
      <c r="R23" s="211"/>
      <c r="S23" s="211"/>
      <c r="T23" s="211"/>
      <c r="U23" s="211"/>
      <c r="V23" s="211"/>
    </row>
    <row r="31" s="214" customFormat="true" x14ac:dyDescent="0.2">
      <c r="B31" s="925" t="str">
        <f ca="true">IF(ISERROR(INDIRECT(CONCATENATE($B105,"!A2"))),"",INDIRECT(CONCATENATE($B105,"!A2")))</f>
        <v>Democratic Republic of the Congo</v>
      </c>
      <c r="C31" s="926"/>
      <c r="D31" s="926"/>
      <c r="E31" s="927"/>
      <c r="F31" s="923" t="s">
        <v>0</v>
      </c>
      <c r="G31" s="923"/>
      <c r="H31" s="923"/>
      <c r="I31" s="924"/>
      <c r="J31" s="922" t="s">
        <v>1</v>
      </c>
      <c r="K31" s="923"/>
      <c r="L31" s="923"/>
      <c r="M31" s="924"/>
      <c r="N31" s="922" t="s">
        <v>2</v>
      </c>
      <c r="O31" s="923"/>
      <c r="P31" s="923"/>
      <c r="Q31" s="924"/>
      <c r="R31" s="922" t="s">
        <v>3</v>
      </c>
      <c r="S31" s="923"/>
      <c r="T31" s="923"/>
      <c r="U31" s="924"/>
      <c r="V31" s="922" t="s">
        <v>4</v>
      </c>
      <c r="W31" s="923"/>
      <c r="X31" s="923"/>
      <c r="Y31" s="924"/>
    </row>
    <row r="32" s="218" customFormat="true" ht="22.5" customHeight="true" x14ac:dyDescent="0.2">
      <c r="B32" s="928"/>
      <c r="C32" s="929"/>
      <c r="D32" s="929"/>
      <c r="E32" s="930"/>
      <c r="F32" s="215" t="s">
        <v>15</v>
      </c>
      <c r="G32" s="216" t="s">
        <v>16</v>
      </c>
      <c r="H32" s="216" t="s">
        <v>22</v>
      </c>
      <c r="I32" s="217" t="s">
        <v>24</v>
      </c>
      <c r="J32" s="215" t="s">
        <v>15</v>
      </c>
      <c r="K32" s="216" t="s">
        <v>16</v>
      </c>
      <c r="L32" s="216" t="s">
        <v>22</v>
      </c>
      <c r="M32" s="217" t="s">
        <v>23</v>
      </c>
      <c r="N32" s="215" t="s">
        <v>15</v>
      </c>
      <c r="O32" s="216" t="s">
        <v>16</v>
      </c>
      <c r="P32" s="216" t="s">
        <v>22</v>
      </c>
      <c r="Q32" s="217" t="s">
        <v>23</v>
      </c>
      <c r="R32" s="215" t="s">
        <v>15</v>
      </c>
      <c r="S32" s="216" t="s">
        <v>16</v>
      </c>
      <c r="T32" s="216" t="s">
        <v>22</v>
      </c>
      <c r="U32" s="217" t="s">
        <v>23</v>
      </c>
      <c r="V32" s="215" t="s">
        <v>15</v>
      </c>
      <c r="W32" s="216" t="s">
        <v>16</v>
      </c>
      <c r="X32" s="216" t="s">
        <v>22</v>
      </c>
      <c r="Y32" s="217" t="s">
        <v>23</v>
      </c>
    </row>
    <row r="33" x14ac:dyDescent="0.2">
      <c r="B33" s="917" t="s">
        <v>5</v>
      </c>
      <c r="C33" s="900"/>
      <c r="D33" s="915" t="s">
        <v>25</v>
      </c>
      <c r="E33" s="207">
        <f>C99</f>
        <v>2000</v>
      </c>
      <c r="F33" s="219">
        <f ca="true">E99</f>
        <v>11.663325811564734</v>
      </c>
      <c r="G33" s="220">
        <f t="shared" ref="G33:I34" ca="true" si="0">F99</f>
        <v>6.5505331785077452</v>
      </c>
      <c r="H33" s="221">
        <f t="shared" ca="true" si="0"/>
        <v>55.645152387693884</v>
      </c>
      <c r="I33" s="222">
        <f t="shared" ca="true" si="0"/>
        <v>26.140988622233635</v>
      </c>
      <c r="J33" s="219">
        <f ca="true">J99</f>
        <v>15.919480002665411</v>
      </c>
      <c r="K33" s="220">
        <f t="shared" ref="K33:M34" ca="true" si="1">K99</f>
        <v>8.8042835034203755</v>
      </c>
      <c r="L33" s="221">
        <f t="shared" ca="true" si="1"/>
        <v>54.275908737186569</v>
      </c>
      <c r="M33" s="222">
        <f t="shared" ca="true" si="1"/>
        <v>21.000327756727643</v>
      </c>
      <c r="N33" s="219">
        <f ca="true">O99</f>
        <v>18.878622839064981</v>
      </c>
      <c r="O33" s="220">
        <f t="shared" ref="O33:Q34" ca="true" si="2">P99</f>
        <v>10.891808043651729</v>
      </c>
      <c r="P33" s="221">
        <f t="shared" ca="true" si="2"/>
        <v>48.036040802379148</v>
      </c>
      <c r="Q33" s="222">
        <f t="shared" ca="true" si="2"/>
        <v>22.193528314904142</v>
      </c>
      <c r="R33" s="219">
        <f ca="true">T99</f>
        <v>36.246229459415964</v>
      </c>
      <c r="S33" s="220">
        <f t="shared" ref="S33:U34" ca="true" si="3">U99</f>
        <v>15.598537578698728</v>
      </c>
      <c r="T33" s="221">
        <f t="shared" ca="true" si="3"/>
        <v>34.23203679833</v>
      </c>
      <c r="U33" s="222">
        <f t="shared" ca="true" si="3"/>
        <v>13.923196163555303</v>
      </c>
      <c r="V33" s="219">
        <f ca="true">Y99</f>
        <v>81.002478659272285</v>
      </c>
      <c r="W33" s="220">
        <f t="shared" ref="W33:Y34" ca="true" si="4">Z99</f>
        <v>8.5202911389440814</v>
      </c>
      <c r="X33" s="221">
        <f t="shared" ca="true" si="4"/>
        <v>9.3015845018925205</v>
      </c>
      <c r="Y33" s="222">
        <f t="shared" ca="true" si="4"/>
        <v>1.1756456998911204</v>
      </c>
    </row>
    <row r="34" x14ac:dyDescent="0.2">
      <c r="B34" s="918"/>
      <c r="C34" s="919"/>
      <c r="D34" s="916"/>
      <c r="E34" s="208">
        <f>C100</f>
        <v>2020</v>
      </c>
      <c r="F34" s="224">
        <f ca="true">E100</f>
        <v>17.792484792408846</v>
      </c>
      <c r="G34" s="225">
        <f t="shared" ca="true" si="0"/>
        <v>9.992884006138592</v>
      </c>
      <c r="H34" s="226">
        <f t="shared" ca="true" si="0"/>
        <v>56.610821767630682</v>
      </c>
      <c r="I34" s="227">
        <f t="shared" ca="true" si="0"/>
        <v>15.60380943382188</v>
      </c>
      <c r="J34" s="224">
        <f ca="true">J100</f>
        <v>20.234274269674305</v>
      </c>
      <c r="K34" s="225">
        <f t="shared" ca="true" si="1"/>
        <v>11.190584562206135</v>
      </c>
      <c r="L34" s="226">
        <f t="shared" ca="true" si="1"/>
        <v>54.518142022523762</v>
      </c>
      <c r="M34" s="227">
        <f t="shared" ca="true" si="1"/>
        <v>14.056999145595796</v>
      </c>
      <c r="N34" s="224">
        <f ca="true">O100</f>
        <v>29.451566994564317</v>
      </c>
      <c r="O34" s="225">
        <f t="shared" ca="true" si="2"/>
        <v>16.991748657945593</v>
      </c>
      <c r="P34" s="226">
        <f t="shared" ca="true" si="2"/>
        <v>43.007842796801697</v>
      </c>
      <c r="Q34" s="227">
        <f t="shared" ca="true" si="2"/>
        <v>10.548841550688394</v>
      </c>
      <c r="R34" s="224">
        <f ca="true">T100</f>
        <v>56.912854420646092</v>
      </c>
      <c r="S34" s="225">
        <f t="shared" ca="true" si="3"/>
        <v>24.49240408262213</v>
      </c>
      <c r="T34" s="226">
        <f t="shared" ca="true" si="3"/>
        <v>15.952265556013117</v>
      </c>
      <c r="U34" s="227">
        <f t="shared" ca="true" si="3"/>
        <v>2.6424759407186684</v>
      </c>
      <c r="V34" s="224">
        <f ca="true">Y100</f>
        <v>88.770725169448468</v>
      </c>
      <c r="W34" s="225">
        <f t="shared" ca="true" si="4"/>
        <v>9.3373985040680356</v>
      </c>
      <c r="X34" s="226">
        <f t="shared" ca="true" si="4"/>
        <v>1.7647242214188026</v>
      </c>
      <c r="Y34" s="227">
        <f t="shared" ca="true" si="4"/>
        <v>0.12715210506469532</v>
      </c>
    </row>
    <row r="35" x14ac:dyDescent="0.2">
      <c r="F35" s="210"/>
      <c r="H35" s="213"/>
    </row>
    <row r="36" x14ac:dyDescent="0.2">
      <c r="B36" s="917" t="s">
        <v>6</v>
      </c>
      <c r="C36" s="900"/>
      <c r="D36" s="915" t="s">
        <v>25</v>
      </c>
      <c r="E36" s="207">
        <f>C199</f>
        <v>2000</v>
      </c>
      <c r="F36" s="219">
        <f ca="true">E199</f>
        <v>39.750771156847662</v>
      </c>
      <c r="G36" s="220">
        <f t="shared" ref="G36:I37" ca="true" si="5">F199</f>
        <v>23.24167256178837</v>
      </c>
      <c r="H36" s="221">
        <f t="shared" ca="true" si="5"/>
        <v>29.400004102776222</v>
      </c>
      <c r="I36" s="222">
        <f t="shared" ca="true" si="5"/>
        <v>7.6075521785877527</v>
      </c>
      <c r="J36" s="219">
        <f ca="true">J199</f>
        <v>48.076831573535891</v>
      </c>
      <c r="K36" s="220">
        <f t="shared" ref="K36:M37" ca="true" si="6">K199</f>
        <v>21.759878898310447</v>
      </c>
      <c r="L36" s="221">
        <f t="shared" ca="true" si="6"/>
        <v>26.440498769329622</v>
      </c>
      <c r="M36" s="222">
        <f t="shared" ca="true" si="6"/>
        <v>3.7227907588240328</v>
      </c>
      <c r="N36" s="219">
        <f ca="true">O199</f>
        <v>63.117978014737119</v>
      </c>
      <c r="O36" s="220">
        <f t="shared" ref="O36:Q37" ca="true" si="7">P199</f>
        <v>15.869492950127649</v>
      </c>
      <c r="P36" s="221">
        <f t="shared" ca="true" si="7"/>
        <v>19.150270074343311</v>
      </c>
      <c r="Q36" s="222">
        <f t="shared" ca="true" si="7"/>
        <v>1.8622589607919195</v>
      </c>
      <c r="R36" s="219">
        <f ca="true">T199</f>
        <v>83.400727323376472</v>
      </c>
      <c r="S36" s="220">
        <f t="shared" ref="S36:U37" ca="true" si="8">U199</f>
        <v>8.5733544223172924</v>
      </c>
      <c r="T36" s="221">
        <f t="shared" ca="true" si="8"/>
        <v>7.216930710470379</v>
      </c>
      <c r="U36" s="222">
        <f t="shared" ca="true" si="8"/>
        <v>0.80898754383585469</v>
      </c>
      <c r="V36" s="219">
        <f ca="true">Y199</f>
        <v>95.233336708884337</v>
      </c>
      <c r="W36" s="220">
        <f t="shared" ref="W36:Y37" ca="true" si="9">Z199</f>
        <v>2.7925169448011808</v>
      </c>
      <c r="X36" s="221">
        <f t="shared" ca="true" si="9"/>
        <v>1.7162930144381221</v>
      </c>
      <c r="Y36" s="222">
        <f t="shared" ca="true" si="9"/>
        <v>0.25785333187636184</v>
      </c>
    </row>
    <row r="37" x14ac:dyDescent="0.2">
      <c r="B37" s="918"/>
      <c r="C37" s="919"/>
      <c r="D37" s="916"/>
      <c r="E37" s="208">
        <f>C200</f>
        <v>2020</v>
      </c>
      <c r="F37" s="224">
        <f ca="true">E200</f>
        <v>40.953927498157874</v>
      </c>
      <c r="G37" s="225">
        <f t="shared" ca="true" si="5"/>
        <v>23.945139813153983</v>
      </c>
      <c r="H37" s="226">
        <f t="shared" ca="true" si="5"/>
        <v>32.326321685161474</v>
      </c>
      <c r="I37" s="227">
        <f t="shared" ca="true" si="5"/>
        <v>2.7746110035266724</v>
      </c>
      <c r="J37" s="224">
        <f ca="true">J200</f>
        <v>59.776295868768145</v>
      </c>
      <c r="K37" s="225">
        <f t="shared" ca="true" si="6"/>
        <v>27.055130642385343</v>
      </c>
      <c r="L37" s="226">
        <f t="shared" ca="true" si="6"/>
        <v>12.358576914394064</v>
      </c>
      <c r="M37" s="227">
        <f t="shared" ca="true" si="6"/>
        <v>0.80999657445244111</v>
      </c>
      <c r="N37" s="224">
        <f ca="true">O200</f>
        <v>75.185902127258629</v>
      </c>
      <c r="O37" s="225">
        <f t="shared" ca="true" si="7"/>
        <v>18.903681348583952</v>
      </c>
      <c r="P37" s="226">
        <f t="shared" ca="true" si="7"/>
        <v>4.958914772622748</v>
      </c>
      <c r="Q37" s="227">
        <f t="shared" ca="true" si="7"/>
        <v>0.95150175153467842</v>
      </c>
      <c r="R37" s="224">
        <f ca="true">T200</f>
        <v>90.161379538456259</v>
      </c>
      <c r="S37" s="225">
        <f t="shared" ca="true" si="8"/>
        <v>9.2683299869927041</v>
      </c>
      <c r="T37" s="226">
        <f t="shared" ca="true" si="8"/>
        <v>0.57029047455102955</v>
      </c>
      <c r="U37" s="227">
        <f t="shared" ca="true" si="8"/>
        <v>0</v>
      </c>
      <c r="V37" s="224">
        <f ca="true">Y200</f>
        <v>96.471900105383611</v>
      </c>
      <c r="W37" s="225">
        <f t="shared" ca="true" si="9"/>
        <v>2.8288352067823559</v>
      </c>
      <c r="X37" s="226">
        <f t="shared" ca="true" si="9"/>
        <v>0.69926468783403095</v>
      </c>
      <c r="Y37" s="227">
        <f t="shared" ca="true" si="9"/>
        <v>0</v>
      </c>
    </row>
    <row r="38" x14ac:dyDescent="0.2">
      <c r="F38" s="210"/>
      <c r="G38" s="210"/>
      <c r="H38" s="213"/>
      <c r="I38" s="213"/>
    </row>
    <row r="39" x14ac:dyDescent="0.2">
      <c r="B39" s="917" t="s">
        <v>7</v>
      </c>
      <c r="C39" s="900"/>
      <c r="D39" s="915" t="s">
        <v>25</v>
      </c>
      <c r="E39" s="207">
        <f>C299</f>
        <v>2000</v>
      </c>
      <c r="F39" s="219">
        <f ca="true">E299</f>
        <v>9.7740161439336948</v>
      </c>
      <c r="G39" s="220">
        <f t="shared" ref="G39:I40" ca="true" si="10">F299</f>
        <v>5.5352300965524224</v>
      </c>
      <c r="H39" s="221">
        <f t="shared" ca="true" si="10"/>
        <v>56.667252207828369</v>
      </c>
      <c r="I39" s="222">
        <f t="shared" ca="true" si="10"/>
        <v>28.023501551685513</v>
      </c>
      <c r="J39" s="219">
        <f ca="true">J299</f>
        <v>15.170815291128431</v>
      </c>
      <c r="K39" s="220">
        <f t="shared" ref="K39:M40" ca="true" si="11">K299</f>
        <v>7.3608326209104753</v>
      </c>
      <c r="L39" s="221">
        <f t="shared" ca="true" si="11"/>
        <v>55.63522920804634</v>
      </c>
      <c r="M39" s="222">
        <f t="shared" ca="true" si="11"/>
        <v>21.833122879914754</v>
      </c>
      <c r="N39" s="219">
        <f ca="true">O299</f>
        <v>13.229692981309709</v>
      </c>
      <c r="O39" s="220">
        <f t="shared" ref="O39:Q40" ca="true" si="12">P299</f>
        <v>7.8400688500938172</v>
      </c>
      <c r="P39" s="221">
        <f t="shared" ca="true" si="12"/>
        <v>56.319032885902743</v>
      </c>
      <c r="Q39" s="222">
        <f t="shared" ca="true" si="12"/>
        <v>22.611205282693732</v>
      </c>
      <c r="R39" s="219">
        <f ca="true">T299</f>
        <v>16.990755301690459</v>
      </c>
      <c r="S39" s="220">
        <f t="shared" ref="S39:U40" ca="true" si="13">U299</f>
        <v>9.623210997111185</v>
      </c>
      <c r="T39" s="221">
        <f t="shared" ca="true" si="13"/>
        <v>49.631837721301054</v>
      </c>
      <c r="U39" s="222">
        <f t="shared" ca="true" si="13"/>
        <v>23.754195979897304</v>
      </c>
      <c r="V39" s="219">
        <f ca="true">Y299</f>
        <v>28.233335466497547</v>
      </c>
      <c r="W39" s="220">
        <f t="shared" ref="W39:Y40" ca="true" si="14">Z299</f>
        <v>14.511060357887718</v>
      </c>
      <c r="X39" s="221">
        <f t="shared" ca="true" si="14"/>
        <v>36.857921286610917</v>
      </c>
      <c r="Y39" s="222">
        <f t="shared" ca="true" si="14"/>
        <v>20.397682889003818</v>
      </c>
    </row>
    <row r="40" x14ac:dyDescent="0.2">
      <c r="B40" s="918"/>
      <c r="C40" s="919"/>
      <c r="D40" s="916"/>
      <c r="E40" s="208">
        <f>C300</f>
        <v>2020</v>
      </c>
      <c r="F40" s="224">
        <f ca="true">E300</f>
        <v>15.146471623429065</v>
      </c>
      <c r="G40" s="225">
        <f t="shared" ca="true" si="10"/>
        <v>8.5777641812692451</v>
      </c>
      <c r="H40" s="226">
        <f t="shared" ca="true" si="10"/>
        <v>59.535144961585956</v>
      </c>
      <c r="I40" s="227">
        <f t="shared" ca="true" si="10"/>
        <v>16.740619233715734</v>
      </c>
      <c r="J40" s="224">
        <f ca="true">J300</f>
        <v>16.05202244169012</v>
      </c>
      <c r="K40" s="225">
        <f t="shared" ca="true" si="11"/>
        <v>7.7883916027555173</v>
      </c>
      <c r="L40" s="226">
        <f t="shared" ca="true" si="11"/>
        <v>58.480774136719688</v>
      </c>
      <c r="M40" s="227">
        <f t="shared" ca="true" si="11"/>
        <v>17.678811818834674</v>
      </c>
      <c r="N40" s="224">
        <f ca="true">O300</f>
        <v>18.852654604157436</v>
      </c>
      <c r="O40" s="225">
        <f t="shared" ca="true" si="12"/>
        <v>11.172300847226468</v>
      </c>
      <c r="P40" s="226">
        <f t="shared" ca="true" si="12"/>
        <v>55.530985705405215</v>
      </c>
      <c r="Q40" s="227">
        <f t="shared" ca="true" si="12"/>
        <v>14.444058843210883</v>
      </c>
      <c r="R40" s="224">
        <f ca="true">T300</f>
        <v>24.103085133782493</v>
      </c>
      <c r="S40" s="225">
        <f t="shared" ca="true" si="13"/>
        <v>13.651486929521347</v>
      </c>
      <c r="T40" s="226">
        <f t="shared" ca="true" si="13"/>
        <v>48.762800202948483</v>
      </c>
      <c r="U40" s="227">
        <f t="shared" ca="true" si="13"/>
        <v>13.482627733747677</v>
      </c>
      <c r="V40" s="224">
        <f ca="true">Y300</f>
        <v>36.725655482524829</v>
      </c>
      <c r="W40" s="225">
        <f t="shared" ca="true" si="14"/>
        <v>18.875849933575683</v>
      </c>
      <c r="X40" s="226">
        <f t="shared" ca="true" si="14"/>
        <v>35.510002161025795</v>
      </c>
      <c r="Y40" s="227">
        <f t="shared" ca="true" si="14"/>
        <v>8.8884924228736963</v>
      </c>
    </row>
    <row r="97" s="214" customFormat="true" ht="16.5" customHeight="true" x14ac:dyDescent="0.2">
      <c r="A97" s="910" t="s">
        <v>5</v>
      </c>
      <c r="B97" s="910"/>
      <c r="C97" s="910"/>
      <c r="D97" s="899" t="s">
        <v>0</v>
      </c>
      <c r="E97" s="900"/>
      <c r="F97" s="900"/>
      <c r="G97" s="900"/>
      <c r="H97" s="901"/>
      <c r="I97" s="899" t="s">
        <v>1</v>
      </c>
      <c r="J97" s="900"/>
      <c r="K97" s="900"/>
      <c r="L97" s="900"/>
      <c r="M97" s="901"/>
      <c r="N97" s="899" t="s">
        <v>2</v>
      </c>
      <c r="O97" s="900"/>
      <c r="P97" s="900"/>
      <c r="Q97" s="900"/>
      <c r="R97" s="901"/>
      <c r="S97" s="899" t="s">
        <v>3</v>
      </c>
      <c r="T97" s="900"/>
      <c r="U97" s="900"/>
      <c r="V97" s="900"/>
      <c r="W97" s="901"/>
      <c r="X97" s="899" t="s">
        <v>4</v>
      </c>
      <c r="Y97" s="900"/>
      <c r="Z97" s="900"/>
      <c r="AA97" s="900"/>
      <c r="AB97" s="901"/>
    </row>
    <row r="98" s="218" customFormat="true" ht="22.5" customHeight="true" x14ac:dyDescent="0.2">
      <c r="A98" s="911"/>
      <c r="B98" s="911"/>
      <c r="C98" s="911"/>
      <c r="D98" s="228" t="s">
        <v>14</v>
      </c>
      <c r="E98" s="229" t="s">
        <v>15</v>
      </c>
      <c r="F98" s="216" t="s">
        <v>16</v>
      </c>
      <c r="G98" s="216" t="s">
        <v>22</v>
      </c>
      <c r="H98" s="217" t="s">
        <v>17</v>
      </c>
      <c r="I98" s="228" t="s">
        <v>14</v>
      </c>
      <c r="J98" s="229" t="s">
        <v>15</v>
      </c>
      <c r="K98" s="216" t="s">
        <v>16</v>
      </c>
      <c r="L98" s="216" t="s">
        <v>22</v>
      </c>
      <c r="M98" s="217" t="s">
        <v>17</v>
      </c>
      <c r="N98" s="228" t="s">
        <v>14</v>
      </c>
      <c r="O98" s="229" t="s">
        <v>15</v>
      </c>
      <c r="P98" s="216" t="s">
        <v>16</v>
      </c>
      <c r="Q98" s="216" t="s">
        <v>22</v>
      </c>
      <c r="R98" s="217" t="s">
        <v>17</v>
      </c>
      <c r="S98" s="228" t="s">
        <v>14</v>
      </c>
      <c r="T98" s="229" t="s">
        <v>15</v>
      </c>
      <c r="U98" s="216" t="s">
        <v>16</v>
      </c>
      <c r="V98" s="216" t="s">
        <v>22</v>
      </c>
      <c r="W98" s="217" t="s">
        <v>17</v>
      </c>
      <c r="X98" s="228" t="s">
        <v>14</v>
      </c>
      <c r="Y98" s="229" t="s">
        <v>15</v>
      </c>
      <c r="Z98" s="216" t="s">
        <v>16</v>
      </c>
      <c r="AA98" s="216" t="s">
        <v>22</v>
      </c>
      <c r="AB98" s="217" t="s">
        <v>17</v>
      </c>
    </row>
    <row r="99" s="238" customFormat="true" ht="15" customHeight="true" x14ac:dyDescent="0.2">
      <c r="A99" s="902" t="s">
        <v>10</v>
      </c>
      <c r="B99" s="903"/>
      <c r="C99" s="336">
        <v>2000</v>
      </c>
      <c r="D99" s="230">
        <f ca="true">IF((D101+H101)&gt;100,D101*100/(D101+H101),D101)</f>
        <v>18.213858990072481</v>
      </c>
      <c r="E99" s="231">
        <f ca="true">D99*AVERAGEIF(E105:E116,"&gt;0")/100</f>
        <v>11.663325811564734</v>
      </c>
      <c r="F99" s="232">
        <f ca="true">D99*(100-AVERAGEIF(E105:E116,"&gt;0"))/100</f>
        <v>6.5505331785077452</v>
      </c>
      <c r="G99" s="233">
        <f ca="true">100-(E99+F99+H99)</f>
        <v>55.645152387693884</v>
      </c>
      <c r="H99" s="234">
        <f ca="true">IF((D101+H101)&gt;100,H101*100/(D101+H101),H101)</f>
        <v>26.140988622233635</v>
      </c>
      <c r="I99" s="230">
        <f ca="true">IF((I101+M101)&gt;100,I101*100/(I101+M101),I101)</f>
        <v>24.723763506085788</v>
      </c>
      <c r="J99" s="231">
        <f ca="true">I99*AVERAGEIF(J105:J116,"&gt;0")/100</f>
        <v>15.919480002665411</v>
      </c>
      <c r="K99" s="235">
        <f ca="true">I99*(100-AVERAGEIF(J105:J116,"&gt;0"))/100</f>
        <v>8.8042835034203755</v>
      </c>
      <c r="L99" s="236">
        <f ca="true">100-(J99+K99+M99)</f>
        <v>54.275908737186569</v>
      </c>
      <c r="M99" s="237">
        <f ca="true">IF((I101+M101)&gt;100,M101*100/(I101+M101),M101)</f>
        <v>21.000327756727643</v>
      </c>
      <c r="N99" s="230">
        <f ca="true">IF((N101+R101)&gt;100,N101*100/(N101+R101),N101)</f>
        <v>29.77043088271671</v>
      </c>
      <c r="O99" s="231">
        <f ca="true">N99*AVERAGEIF(O105:O116,"&gt;0")/100</f>
        <v>18.878622839064981</v>
      </c>
      <c r="P99" s="235">
        <f ca="true">N99*(100-AVERAGEIF(O105:O116,"&gt;0"))/100</f>
        <v>10.891808043651729</v>
      </c>
      <c r="Q99" s="236">
        <f ca="true">100-(O99+P99+R99)</f>
        <v>48.036040802379148</v>
      </c>
      <c r="R99" s="237">
        <f ca="true">IF((N101+R101)&gt;100,R101*100/(N101+R101),R101)</f>
        <v>22.193528314904142</v>
      </c>
      <c r="S99" s="230">
        <f ca="true">IF((S101+W101)&gt;100,S101*100/(S101+W101),S101)</f>
        <v>51.844767038114696</v>
      </c>
      <c r="T99" s="231">
        <f ca="true">S99*AVERAGEIF(T105:T116,"&gt;0")/100</f>
        <v>36.246229459415964</v>
      </c>
      <c r="U99" s="235">
        <f ca="true">S99*(100-AVERAGEIF(T105:T116,"&gt;0"))/100</f>
        <v>15.598537578698728</v>
      </c>
      <c r="V99" s="236">
        <f ca="true">100-(T99+U99+W99)</f>
        <v>34.23203679833</v>
      </c>
      <c r="W99" s="237">
        <f ca="true">IF((S101+W101)&gt;100,W101*100/(S101+W101),W101)</f>
        <v>13.923196163555303</v>
      </c>
      <c r="X99" s="230">
        <f ca="true">IF((X101+AB101)&gt;100,X101*100/(X101+AB101),X101)</f>
        <v>89.522769798216359</v>
      </c>
      <c r="Y99" s="231">
        <f ca="true">X99*AVERAGEIF(Y105:Y116,"&gt;0")/100</f>
        <v>81.002478659272285</v>
      </c>
      <c r="Z99" s="235">
        <f ca="true">X99*(100-AVERAGEIF(Y105:Y116,"&gt;0"))/100</f>
        <v>8.5202911389440814</v>
      </c>
      <c r="AA99" s="236">
        <f ca="true">100-(Y99+Z99+AB99)</f>
        <v>9.3015845018925205</v>
      </c>
      <c r="AB99" s="237">
        <f ca="true">IF((X101+AB101)&gt;100,AB101*100/(X101+AB101),AB101)</f>
        <v>1.1756456998911204</v>
      </c>
    </row>
    <row r="100" s="238" customFormat="true" ht="15" customHeight="true" x14ac:dyDescent="0.2">
      <c r="A100" s="904"/>
      <c r="B100" s="905"/>
      <c r="C100" s="337">
        <v>2020</v>
      </c>
      <c r="D100" s="239">
        <f ca="true">IF((D102+H102)&gt;100,D102*100/(D102+H102),D102)</f>
        <v>27.785368798547438</v>
      </c>
      <c r="E100" s="240">
        <f ca="true">D100*AVERAGEIF(E105:E116,"&gt;0")/100</f>
        <v>17.792484792408846</v>
      </c>
      <c r="F100" s="241">
        <f ca="true">D100*(100-AVERAGEIF(E105:E116,"&gt;0"))/100</f>
        <v>9.992884006138592</v>
      </c>
      <c r="G100" s="242">
        <f ca="true">100-(E100+F100+H100)</f>
        <v>56.610821767630682</v>
      </c>
      <c r="H100" s="243">
        <f ca="true">IF((D102+H102)&gt;100,H102*100/(D102+H102),H102)</f>
        <v>15.60380943382188</v>
      </c>
      <c r="I100" s="239">
        <f ca="true">IF((I102+M102)&gt;100,I102*100/(I102+M102),I102)</f>
        <v>31.424858831880442</v>
      </c>
      <c r="J100" s="240">
        <f ca="true">I100*AVERAGEIF(J105:J116,"&gt;0")/100</f>
        <v>20.234274269674305</v>
      </c>
      <c r="K100" s="241">
        <f ca="true">I100*(100-AVERAGEIF(J105:J116,"&gt;0"))/100</f>
        <v>11.190584562206135</v>
      </c>
      <c r="L100" s="242">
        <f ca="true">100-(J100+K100+M100)</f>
        <v>54.518142022523762</v>
      </c>
      <c r="M100" s="243">
        <f ca="true">IF((I102+M102)&gt;100,M102*100/(I102+M102),M102)</f>
        <v>14.056999145595796</v>
      </c>
      <c r="N100" s="239">
        <f ca="true">IF((N102+R102)&gt;100,N102*100/(N102+R102),N102)</f>
        <v>46.443315652509909</v>
      </c>
      <c r="O100" s="240">
        <f ca="true">N100*AVERAGEIF(O105:O116,"&gt;0")/100</f>
        <v>29.451566994564317</v>
      </c>
      <c r="P100" s="241">
        <f ca="true">N100*(100-AVERAGEIF(O105:O116,"&gt;0"))/100</f>
        <v>16.991748657945593</v>
      </c>
      <c r="Q100" s="242">
        <f ca="true">100-(O100+P100+R100)</f>
        <v>43.007842796801697</v>
      </c>
      <c r="R100" s="243">
        <f ca="true">IF((N102+R102)&gt;100,R102*100/(N102+R102),R102)</f>
        <v>10.548841550688394</v>
      </c>
      <c r="S100" s="239">
        <f ca="true">IF((S102+W102)&gt;100,S102*100/(S102+W102),S102)</f>
        <v>81.405258503268215</v>
      </c>
      <c r="T100" s="240">
        <f ca="true">S100*AVERAGEIF(T105:T116,"&gt;0")/100</f>
        <v>56.912854420646092</v>
      </c>
      <c r="U100" s="241">
        <f ca="true">S100*(100-AVERAGEIF(T105:T116,"&gt;0"))/100</f>
        <v>24.49240408262213</v>
      </c>
      <c r="V100" s="242">
        <f ca="true">100-(T100+U100+W100)</f>
        <v>15.952265556013117</v>
      </c>
      <c r="W100" s="243">
        <f ca="true">IF((S102+W102)&gt;100,W102*100/(S102+W102),W102)</f>
        <v>2.6424759407186684</v>
      </c>
      <c r="X100" s="239">
        <f ca="true">IF((X102+AB102)&gt;100,X102*100/(X102+AB102),X102)</f>
        <v>98.108123673516502</v>
      </c>
      <c r="Y100" s="240">
        <f ca="true">X100*AVERAGEIF(Y105:Y116,"&gt;0")/100</f>
        <v>88.770725169448468</v>
      </c>
      <c r="Z100" s="241">
        <f ca="true">X100*(100-AVERAGEIF(Y105:Y116,"&gt;0"))/100</f>
        <v>9.3373985040680356</v>
      </c>
      <c r="AA100" s="242">
        <f ca="true">100-(Y100+Z100+AB100)</f>
        <v>1.7647242214188026</v>
      </c>
      <c r="AB100" s="243">
        <f ca="true">IF((X102+AB102)&gt;100,AB102*100/(X102+AB102),AB102)</f>
        <v>0.12715210506469532</v>
      </c>
    </row>
    <row r="101" hidden="true" x14ac:dyDescent="0.2">
      <c r="A101" s="906" t="s">
        <v>12</v>
      </c>
      <c r="B101" s="907"/>
      <c r="C101" s="244">
        <f>MinRegYear(C99,C105:C116)</f>
        <v>2000</v>
      </c>
      <c r="D101" s="245">
        <f ca="true">IF(MAX(C105:C116)-MIN(C105:C116)&lt;5,AVERAGEIF(C105:C116,"&gt;0",D105:D116),
IF(FORECAST($C101,D$105:D$116,$C$105:$C$116)&lt;0,0,
IF(FORECAST($C101,D$105:D$116,$C$105:$C$116)&gt;100,100,
FORECAST($C101,D$105:D$116,$C$105:$C$116))))</f>
        <v>18.213858990072481</v>
      </c>
      <c r="E101" s="246"/>
      <c r="F101" s="247"/>
      <c r="G101" s="247"/>
      <c r="H101" s="248">
        <f ca="true">IF(MAX(C105:C116)-MIN(C105:C116)&lt;5,AVERAGEIF(C105:C116,"&gt;0",H105:H116),
IF(FORECAST($C101,H$105:H$116,$C$105:$C$116)&lt;0,0,
IF(FORECAST($C101,H$105:H$116,$C$105:$C$116)&gt;100,100,
FORECAST($C101,H$105:H$116,$C$105:$C$116))))</f>
        <v>26.140988622233635</v>
      </c>
      <c r="I101" s="245">
        <f ca="true">IF(MAX(C105:C116)-MIN(C105:C116)&lt;5,AVERAGEIF(C105:C116,"&gt;0",I105:I116),
IF(FORECAST($C101,I$105:I$116,$C$105:$C$116)&lt;0,0,
IF(FORECAST($C101,I$105:I$116,$C$105:$C$116)&gt;100,100,
FORECAST($C101,I$105:I$116,$C$105:$C$116))))</f>
        <v>24.723763506085788</v>
      </c>
      <c r="J101" s="246"/>
      <c r="K101" s="247"/>
      <c r="L101" s="247"/>
      <c r="M101" s="248">
        <f ca="true">IF(MAX(C105:C116)-MIN(C105:C116)&lt;5,AVERAGEIF(C105:C116,"&gt;0",M105:M116),
IF(FORECAST($C101,M$105:M$116,$C$105:$C$116)&lt;0,0,
IF(FORECAST($C101,M$105:M$116,$C$105:$C$116)&gt;100,100,
FORECAST($C101,M$105:M$116,$C$105:$C$116))))</f>
        <v>21.000327756727643</v>
      </c>
      <c r="N101" s="245">
        <f ca="true">IF(MAX(C105:C116)-MIN(C105:C116)&lt;5,AVERAGEIF(C105:C116,"&gt;0",N105:N116),
IF(FORECAST($C101,N$105:N$116,$C$105:$C$116)&lt;0,0,
IF(FORECAST($C101,N$105:N$116,$C$105:$C$116)&gt;100,100,
FORECAST($C101,N$105:N$116,$C$105:$C$116))))</f>
        <v>29.77043088271671</v>
      </c>
      <c r="O101" s="246"/>
      <c r="P101" s="247"/>
      <c r="Q101" s="247"/>
      <c r="R101" s="248">
        <f ca="true">IF(MAX(C105:C116)-MIN(C105:C116)&lt;5,AVERAGEIF(C105:C116,"&gt;0",R105:R116),
IF(FORECAST($C101,R$105:R$116,$C$105:$C$116)&lt;0,0,
IF(FORECAST($C101,R$105:R$116,$C$105:$C$116)&gt;100,100,
FORECAST($C101,R$105:R$116,$C$105:$C$116))))</f>
        <v>22.193528314904142</v>
      </c>
      <c r="S101" s="245">
        <f ca="true">IF(MAX(C105:C116)-MIN(C105:C116)&lt;5,AVERAGEIF(C105:C116,"&gt;0",S105:S116),
IF(FORECAST($C101,S$105:S$116,$C$105:$C$116)&lt;0,0,
IF(FORECAST($C101,S$105:S$116,$C$105:$C$116)&gt;100,100,
FORECAST($C101,S$105:S$116,$C$105:$C$116))))</f>
        <v>51.844767038114696</v>
      </c>
      <c r="T101" s="246"/>
      <c r="U101" s="247"/>
      <c r="V101" s="247"/>
      <c r="W101" s="248">
        <f ca="true">IF(MAX(C105:C116)-MIN(C105:C116)&lt;5,AVERAGEIF(C105:C116,"&gt;0",W105:W116),
IF(FORECAST($C101,W$105:W$116,$C$105:$C$116)&lt;0,0,
IF(FORECAST($C101,W$105:W$116,$C$105:$C$116)&gt;100,100,
FORECAST($C101,W$105:W$116,$C$105:$C$116))))</f>
        <v>13.923196163555303</v>
      </c>
      <c r="X101" s="245">
        <f ca="true">IF(MAX(C105:C116)-MIN(C105:C116)&lt;5,AVERAGEIF(C105:C116,"&gt;0",X105:X116),
IF(FORECAST($C101,X$105:X$116,$C$105:$C$116)&lt;0,0,
IF(FORECAST($C101,X$105:X$116,$C$105:$C$116)&gt;100,100,
FORECAST($C101,X$105:X$116,$C$105:$C$116))))</f>
        <v>89.522769798216359</v>
      </c>
      <c r="Y101" s="246"/>
      <c r="Z101" s="247"/>
      <c r="AA101" s="247"/>
      <c r="AB101" s="248">
        <f ca="true">IF(MAX(C105:C116)-MIN(C105:C116)&lt;5,AVERAGEIF(C105:C116,"&gt;0",AB105:AB116),
IF(FORECAST($C101,AB$105:AB$116,$C$105:$C$116)&lt;0,0,
IF(FORECAST($C101,AB$105:AB$116,$C$105:$C$116)&gt;100,100,
FORECAST($C101,AB$105:AB$116,$C$105:$C$116))))</f>
        <v>1.1756456998911204</v>
      </c>
    </row>
    <row r="102" hidden="true" x14ac:dyDescent="0.2">
      <c r="A102" s="908"/>
      <c r="B102" s="909"/>
      <c r="C102" s="223">
        <f>MaxRegYear(C100,C105:C116)</f>
        <v>2020</v>
      </c>
      <c r="D102" s="249">
        <f ca="true">IF(MAX(C105:C116)-MIN(C105:C116)&lt;5,AVERAGEIF(C105:C116,"&gt;0",D105:D116),
IF(FORECAST($C102,D$105:D$116,$C$105:$C$116)&lt;0,0,
IF(FORECAST($C102,D$105:D$116,$C$105:$C$116)&gt;100,100,
FORECAST($C102,D$105:D$116,$C$105:$C$116))))</f>
        <v>27.785368798547438</v>
      </c>
      <c r="E102" s="250"/>
      <c r="F102" s="251"/>
      <c r="G102" s="251"/>
      <c r="H102" s="252">
        <f ca="true">IF(MAX(C105:C116)-MIN(C105:C116)&lt;5,AVERAGEIF(C105:C116,"&gt;0",H105:H116),
IF(FORECAST($C102,H$105:H$116,$C$105:$C$116)&lt;0,0,
IF(FORECAST($C102,H$105:H$116,$C$105:$C$116)&gt;100,100,
FORECAST($C102,H$105:H$116,$C$105:$C$116))))</f>
        <v>15.60380943382188</v>
      </c>
      <c r="I102" s="249">
        <f ca="true">IF(MAX(C105:C116)-MIN(C105:C116)&lt;5,AVERAGEIF(C105:C116,"&gt;0",I105:I116),
IF(FORECAST($C102,I$105:I$116,$C$105:$C$116)&lt;0,0,
IF(FORECAST($C102,I$105:I$116,$C$105:$C$116)&gt;100,100,
FORECAST($C102,I$105:I$116,$C$105:$C$116))))</f>
        <v>31.424858831880442</v>
      </c>
      <c r="J102" s="250"/>
      <c r="K102" s="251"/>
      <c r="L102" s="251"/>
      <c r="M102" s="252">
        <f ca="true">IF(MAX(C105:C116)-MIN(C105:C116)&lt;5,AVERAGEIF(C105:C116,"&gt;0",M105:M116),
IF(FORECAST($C102,M$105:M$116,$C$105:$C$116)&lt;0,0,
IF(FORECAST($C102,M$105:M$116,$C$105:$C$116)&gt;100,100,
FORECAST($C102,M$105:M$116,$C$105:$C$116))))</f>
        <v>14.056999145595796</v>
      </c>
      <c r="N102" s="249">
        <f ca="true">IF(MAX(C105:C116)-MIN(C105:C116)&lt;5,AVERAGEIF(C105:C116,"&gt;0",N105:N116),
IF(FORECAST($C102,N$105:N$116,$C$105:$C$116)&lt;0,0,
IF(FORECAST($C102,N$105:N$116,$C$105:$C$116)&gt;100,100,
FORECAST($C102,N$105:N$116,$C$105:$C$116))))</f>
        <v>46.443315652509909</v>
      </c>
      <c r="O102" s="250"/>
      <c r="P102" s="251"/>
      <c r="Q102" s="251"/>
      <c r="R102" s="252">
        <f ca="true">IF(MAX(C105:C116)-MIN(C105:C116)&lt;5,AVERAGEIF(C105:C116,"&gt;0",R105:R116),
IF(FORECAST($C102,R$105:R$116,$C$105:$C$116)&lt;0,0,
IF(FORECAST($C102,R$105:R$116,$C$105:$C$116)&gt;100,100,
FORECAST($C102,R$105:R$116,$C$105:$C$116))))</f>
        <v>10.548841550688394</v>
      </c>
      <c r="S102" s="249">
        <f ca="true">IF(MAX(C105:C116)-MIN(C105:C116)&lt;5,AVERAGEIF(C105:C116,"&gt;0",S105:S116),
IF(FORECAST($C102,S$105:S$116,$C$105:$C$116)&lt;0,0,
IF(FORECAST($C102,S$105:S$116,$C$105:$C$116)&gt;100,100,
FORECAST($C102,S$105:S$116,$C$105:$C$116))))</f>
        <v>81.405258503268215</v>
      </c>
      <c r="T102" s="250"/>
      <c r="U102" s="251"/>
      <c r="V102" s="251"/>
      <c r="W102" s="252">
        <f ca="true">IF(MAX(C105:C116)-MIN(C105:C116)&lt;5,AVERAGEIF(C105:C116,"&gt;0",W105:W116),
IF(FORECAST($C102,W$105:W$116,$C$105:$C$116)&lt;0,0,
IF(FORECAST($C102,W$105:W$116,$C$105:$C$116)&gt;100,100,
FORECAST($C102,W$105:W$116,$C$105:$C$116))))</f>
        <v>2.6424759407186684</v>
      </c>
      <c r="X102" s="249">
        <f ca="true">IF(MAX(C105:C116)-MIN(C105:C116)&lt;5,AVERAGEIF(C105:C116,"&gt;0",X105:X116),
IF(FORECAST($C102,X$105:X$116,$C$105:$C$116)&lt;0,0,
IF(FORECAST($C102,X$105:X$116,$C$105:$C$116)&gt;100,100,
FORECAST($C102,X$105:X$116,$C$105:$C$116))))</f>
        <v>98.108123673516502</v>
      </c>
      <c r="Y102" s="250"/>
      <c r="Z102" s="251"/>
      <c r="AA102" s="251"/>
      <c r="AB102" s="252">
        <f ca="true">IF(MAX(C105:C116)-MIN(C105:C116)&lt;5,AVERAGEIF(C105:C116,"&gt;0",AB105:AB116),
IF(FORECAST($C102,AB$105:AB$116,$C$105:$C$116)&lt;0,0,
IF(FORECAST($C102,AB$105:AB$116,$C$105:$C$116)&gt;100,100,
FORECAST($C102,AB$105:AB$116,$C$105:$C$116))))</f>
        <v>0.12715210506469532</v>
      </c>
    </row>
    <row r="103" ht="9" customHeight="true" x14ac:dyDescent="0.2">
      <c r="D103" s="253"/>
      <c r="I103" s="253"/>
      <c r="K103" s="213"/>
      <c r="L103" s="213"/>
      <c r="N103" s="253"/>
      <c r="P103" s="213"/>
      <c r="Q103" s="213"/>
      <c r="S103" s="253"/>
      <c r="U103" s="213"/>
      <c r="V103" s="213"/>
      <c r="X103" s="253"/>
      <c r="Z103" s="213"/>
      <c r="AA103" s="213"/>
      <c r="AB103" s="254"/>
    </row>
    <row r="104" s="282" customFormat="true" ht="22.5" customHeight="true" x14ac:dyDescent="0.2">
      <c r="B104" s="255" t="s">
        <v>8</v>
      </c>
      <c r="C104" s="256" t="s">
        <v>9</v>
      </c>
      <c r="D104" s="257" t="s">
        <v>14</v>
      </c>
      <c r="E104" s="256" t="s">
        <v>15</v>
      </c>
      <c r="F104" s="346"/>
      <c r="G104" s="346"/>
      <c r="H104" s="259" t="s">
        <v>17</v>
      </c>
      <c r="I104" s="256" t="s">
        <v>14</v>
      </c>
      <c r="J104" s="256" t="s">
        <v>15</v>
      </c>
      <c r="K104" s="346"/>
      <c r="L104" s="346"/>
      <c r="M104" s="259" t="s">
        <v>17</v>
      </c>
      <c r="N104" s="257" t="s">
        <v>14</v>
      </c>
      <c r="O104" s="217" t="s">
        <v>15</v>
      </c>
      <c r="P104" s="346"/>
      <c r="Q104" s="346"/>
      <c r="R104" s="259" t="s">
        <v>17</v>
      </c>
      <c r="S104" s="257" t="s">
        <v>14</v>
      </c>
      <c r="T104" s="217" t="s">
        <v>15</v>
      </c>
      <c r="U104" s="346"/>
      <c r="V104" s="346"/>
      <c r="W104" s="259" t="s">
        <v>17</v>
      </c>
      <c r="X104" s="257" t="s">
        <v>14</v>
      </c>
      <c r="Y104" s="217" t="s">
        <v>15</v>
      </c>
      <c r="Z104" s="346"/>
      <c r="AA104" s="346"/>
      <c r="AB104" s="259" t="s">
        <v>17</v>
      </c>
      <c r="AD104" s="347"/>
    </row>
    <row r="105" x14ac:dyDescent="0.2">
      <c r="A105" s="261"/>
      <c r="B105" s="580" t="s">
        <v>191</v>
      </c>
      <c r="C105" s="581">
        <v>2001</v>
      </c>
      <c r="D105" s="175">
        <f t="shared" ref="D105:D116" ca="true" si="15">IF(ISERROR(INDIRECT(CONCATENATE($B105,"!C16"))),"",INDIRECT(CONCATENATE($B105,"!C16")))</f>
        <v>21.407424587629695</v>
      </c>
      <c r="E105" s="262">
        <f t="shared" ref="E105:E116" ca="true" si="16">IF(ISERROR(INDIRECT(CONCATENATE($B105,"!C23"))),"",INDIRECT(CONCATENATE($B105,"!C23")))</f>
        <v>60.38659887596355</v>
      </c>
      <c r="F105" s="263"/>
      <c r="G105" s="263"/>
      <c r="H105" s="264">
        <f t="shared" ref="H105:H116" ca="true" si="17">IF(ISERROR(INDIRECT(CONCATENATE($B105,"!C21"))),"",INDIRECT(CONCATENATE($B105,"!C21")))</f>
        <v>26.07709552667626</v>
      </c>
      <c r="I105" s="175">
        <f t="shared" ref="I105:I116" ca="true" si="18">IF(ISERROR(INDIRECT(CONCATENATE($B105,"!D16"))),"",INDIRECT(CONCATENATE($B105,"!D16")))</f>
        <v>28.000647373334512</v>
      </c>
      <c r="J105" s="262">
        <f t="shared" ref="J105:J116" ca="true" si="19">IF(ISERROR(INDIRECT(CONCATENATE($B105,"!D23"))),"",INDIRECT(CONCATENATE($B105,"!D23")))</f>
        <v>62.15579528725678</v>
      </c>
      <c r="K105" s="263"/>
      <c r="L105" s="263"/>
      <c r="M105" s="264">
        <f t="shared" ref="M105:M116" ca="true" si="20">IF(ISERROR(INDIRECT(CONCATENATE($B105,"!D21"))),"",INDIRECT(CONCATENATE($B105,"!D21")))</f>
        <v>20.413924938163067</v>
      </c>
      <c r="N105" s="175">
        <f t="shared" ref="N105:N116" ca="true" si="21">IF(ISERROR(INDIRECT(CONCATENATE($B105,"!E16"))),"",INDIRECT(CONCATENATE($B105,"!E16")))</f>
        <v>33.794830163235851</v>
      </c>
      <c r="O105" s="262">
        <f t="shared" ref="O105:O116" ca="true" si="22">IF(ISERROR(INDIRECT(CONCATENATE($B105,"!E23"))),"",INDIRECT(CONCATENATE($B105,"!E23")))</f>
        <v>59.016309188676445</v>
      </c>
      <c r="P105" s="263"/>
      <c r="Q105" s="263"/>
      <c r="R105" s="264">
        <f t="shared" ref="R105:R116" ca="true" si="23">IF(ISERROR(INDIRECT(CONCATENATE($B105,"!E21"))),"",INDIRECT(CONCATENATE($B105,"!E21")))</f>
        <v>20.526145231587602</v>
      </c>
      <c r="S105" s="175">
        <f t="shared" ref="S105:S116" ca="true" si="24">IF(ISERROR(INDIRECT(CONCATENATE($B105,"!F16"))),"",INDIRECT(CONCATENATE($B105,"!F16")))</f>
        <v>54.241668392732457</v>
      </c>
      <c r="T105" s="262">
        <f t="shared" ref="T105:T116" ca="true" si="25">IF(ISERROR(INDIRECT(CONCATENATE($B105,"!F23"))),"",INDIRECT(CONCATENATE($B105,"!F23")))</f>
        <v>71.040629290043356</v>
      </c>
      <c r="U105" s="263"/>
      <c r="V105" s="263"/>
      <c r="W105" s="264">
        <f t="shared" ref="W105:W116" ca="true" si="26">IF(ISERROR(INDIRECT(CONCATENATE($B105,"!F21"))),"",INDIRECT(CONCATENATE($B105,"!F21")))</f>
        <v>13.729468231786262</v>
      </c>
      <c r="X105" s="175">
        <f t="shared" ref="X105:X116" ca="true" si="27">IF(ISERROR(INDIRECT(CONCATENATE($B105,"!G16"))),"",INDIRECT(CONCATENATE($B105,"!G16")))</f>
        <v>89.688636483344098</v>
      </c>
      <c r="Y105" s="262">
        <f t="shared" ref="Y105:Y116" ca="true" si="28">IF(ISERROR(INDIRECT(CONCATENATE($B105,"!G23"))),"",INDIRECT(CONCATENATE($B105,"!G23")))</f>
        <v>88.429129352216933</v>
      </c>
      <c r="Z105" s="263"/>
      <c r="AA105" s="263"/>
      <c r="AB105" s="264">
        <f t="shared" ref="AB105:AB116" ca="true" si="29">IF(ISERROR(INDIRECT(CONCATENATE($B105,"!G221"))),"",INDIRECT(CONCATENATE($B105,"!G21")))</f>
        <v>1.5007239618102863</v>
      </c>
    </row>
    <row r="106" x14ac:dyDescent="0.2">
      <c r="A106" s="261"/>
      <c r="B106" s="582" t="s">
        <v>296</v>
      </c>
      <c r="C106" s="583">
        <v>2007</v>
      </c>
      <c r="D106" s="176">
        <f t="shared" ca="true" si="15"/>
        <v>21.118227673696094</v>
      </c>
      <c r="E106" s="265">
        <f t="shared" ca="true" si="16"/>
        <v>66.630495695422425</v>
      </c>
      <c r="F106" s="263"/>
      <c r="G106" s="263"/>
      <c r="H106" s="266">
        <f t="shared" ca="true" si="17"/>
        <v>20.141032751737555</v>
      </c>
      <c r="I106" s="176">
        <f t="shared" ca="true" si="18"/>
        <v>22.654739194852798</v>
      </c>
      <c r="J106" s="265">
        <f t="shared" ca="true" si="19"/>
        <v>67.195535497628228</v>
      </c>
      <c r="K106" s="263"/>
      <c r="L106" s="263"/>
      <c r="M106" s="266">
        <f t="shared" ca="true" si="20"/>
        <v>18.066191572028771</v>
      </c>
      <c r="N106" s="176">
        <f t="shared" ca="true" si="21"/>
        <v>34.985754307844012</v>
      </c>
      <c r="O106" s="265">
        <f t="shared" ca="true" si="22"/>
        <v>69.348493892921041</v>
      </c>
      <c r="P106" s="263"/>
      <c r="Q106" s="263"/>
      <c r="R106" s="266">
        <f t="shared" ca="true" si="23"/>
        <v>16.73479689733578</v>
      </c>
      <c r="S106" s="176">
        <f t="shared" ca="true" si="24"/>
        <v>65.929815517946082</v>
      </c>
      <c r="T106" s="265">
        <f t="shared" ca="true" si="25"/>
        <v>70.80672887850379</v>
      </c>
      <c r="U106" s="263"/>
      <c r="V106" s="263"/>
      <c r="W106" s="266">
        <f t="shared" ca="true" si="26"/>
        <v>7.618054912657291</v>
      </c>
      <c r="X106" s="176">
        <f t="shared" ca="true" si="27"/>
        <v>95.612321934341324</v>
      </c>
      <c r="Y106" s="265">
        <f t="shared" ca="true" si="28"/>
        <v>91.741399856992473</v>
      </c>
      <c r="Z106" s="263"/>
      <c r="AA106" s="263"/>
      <c r="AB106" s="266">
        <f t="shared" ca="true" si="29"/>
        <v>2.3258573124200196E-2</v>
      </c>
    </row>
    <row r="107" x14ac:dyDescent="0.2">
      <c r="A107" s="261"/>
      <c r="B107" s="582" t="s">
        <v>139</v>
      </c>
      <c r="C107" s="583">
        <v>2010</v>
      </c>
      <c r="D107" s="176">
        <f t="shared" ca="true" si="15"/>
        <v>17.600000000000001</v>
      </c>
      <c r="E107" s="265">
        <f t="shared" ca="true" si="16"/>
        <v>65.3</v>
      </c>
      <c r="F107" s="263"/>
      <c r="G107" s="263"/>
      <c r="H107" s="266">
        <f t="shared" ca="true" si="17"/>
        <v>25.7</v>
      </c>
      <c r="I107" s="176">
        <f t="shared" ca="true" si="18"/>
        <v>28.2</v>
      </c>
      <c r="J107" s="265">
        <f t="shared" ca="true" si="19"/>
        <v>70.2</v>
      </c>
      <c r="K107" s="263"/>
      <c r="L107" s="263"/>
      <c r="M107" s="266">
        <f t="shared" ca="true" si="20"/>
        <v>20.5</v>
      </c>
      <c r="N107" s="176">
        <f t="shared" ca="true" si="21"/>
        <v>33.700000000000003</v>
      </c>
      <c r="O107" s="265">
        <f t="shared" ca="true" si="22"/>
        <v>71.2</v>
      </c>
      <c r="P107" s="263"/>
      <c r="Q107" s="263"/>
      <c r="R107" s="266">
        <f t="shared" ca="true" si="23"/>
        <v>21.9</v>
      </c>
      <c r="S107" s="176">
        <f t="shared" ca="true" si="24"/>
        <v>62.8</v>
      </c>
      <c r="T107" s="265">
        <f t="shared" ca="true" si="25"/>
        <v>66.400000000000006</v>
      </c>
      <c r="U107" s="263"/>
      <c r="V107" s="263"/>
      <c r="W107" s="266">
        <f t="shared" ca="true" si="26"/>
        <v>10.8</v>
      </c>
      <c r="X107" s="176">
        <f t="shared" ca="true" si="27"/>
        <v>90.8</v>
      </c>
      <c r="Y107" s="265">
        <f t="shared" ca="true" si="28"/>
        <v>90.4</v>
      </c>
      <c r="Z107" s="263"/>
      <c r="AA107" s="263"/>
      <c r="AB107" s="266">
        <f t="shared" ca="true" si="29"/>
        <v>0.6</v>
      </c>
      <c r="AD107" s="267"/>
    </row>
    <row r="108" x14ac:dyDescent="0.2">
      <c r="A108" s="261"/>
      <c r="B108" s="582" t="s">
        <v>350</v>
      </c>
      <c r="C108" s="583">
        <v>2014</v>
      </c>
      <c r="D108" s="176">
        <f t="shared" ca="true" si="15"/>
        <v>25.4</v>
      </c>
      <c r="E108" s="265">
        <f t="shared" ca="true" si="16"/>
        <v>65.3</v>
      </c>
      <c r="F108" s="263"/>
      <c r="G108" s="263"/>
      <c r="H108" s="266">
        <f t="shared" ca="true" si="17"/>
        <v>13.5</v>
      </c>
      <c r="I108" s="176">
        <f t="shared" ca="true" si="18"/>
        <v>28.8</v>
      </c>
      <c r="J108" s="265">
        <f t="shared" ca="true" si="19"/>
        <v>68.099999999999994</v>
      </c>
      <c r="K108" s="263"/>
      <c r="L108" s="263"/>
      <c r="M108" s="266">
        <f t="shared" ca="true" si="20"/>
        <v>12.6</v>
      </c>
      <c r="N108" s="176">
        <f t="shared" ca="true" si="21"/>
        <v>38.4</v>
      </c>
      <c r="O108" s="265">
        <f t="shared" ca="true" si="22"/>
        <v>65.8</v>
      </c>
      <c r="P108" s="263"/>
      <c r="Q108" s="263"/>
      <c r="R108" s="266">
        <f t="shared" ca="true" si="23"/>
        <v>11.4</v>
      </c>
      <c r="S108" s="176">
        <f t="shared" ca="true" si="24"/>
        <v>66</v>
      </c>
      <c r="T108" s="265">
        <f t="shared" ca="true" si="25"/>
        <v>71.099999999999994</v>
      </c>
      <c r="U108" s="263"/>
      <c r="V108" s="263"/>
      <c r="W108" s="266">
        <f t="shared" ca="true" si="26"/>
        <v>5.9</v>
      </c>
      <c r="X108" s="176">
        <f t="shared" ca="true" si="27"/>
        <v>94.2</v>
      </c>
      <c r="Y108" s="265">
        <f t="shared" ca="true" si="28"/>
        <v>86.8</v>
      </c>
      <c r="Z108" s="263"/>
      <c r="AA108" s="263"/>
      <c r="AB108" s="266">
        <f t="shared" ca="true" si="29"/>
        <v>1.1000000000000001</v>
      </c>
    </row>
    <row r="109" x14ac:dyDescent="0.2">
      <c r="A109" s="261"/>
      <c r="B109" s="582" t="s">
        <v>718</v>
      </c>
      <c r="C109" s="583">
        <v>2018</v>
      </c>
      <c r="D109" s="176">
        <f t="shared" ca="true" si="15"/>
        <v>29.472417210224144</v>
      </c>
      <c r="E109" s="265">
        <f t="shared" ca="true" si="16"/>
        <v>62.560134700067927</v>
      </c>
      <c r="F109" s="263"/>
      <c r="G109" s="263"/>
      <c r="H109" s="266">
        <f t="shared" ca="true" si="17"/>
        <v>18.943866861725006</v>
      </c>
      <c r="I109" s="176">
        <f t="shared" ca="true" si="18"/>
        <v>32.716169276727875</v>
      </c>
      <c r="J109" s="265">
        <f t="shared" ca="true" si="19"/>
        <v>54.295609023587346</v>
      </c>
      <c r="K109" s="263"/>
      <c r="L109" s="263"/>
      <c r="M109" s="266">
        <f t="shared" ca="true" si="20"/>
        <v>16.063200745616616</v>
      </c>
      <c r="N109" s="176">
        <f t="shared" ca="true" si="21"/>
        <v>49.65378186698694</v>
      </c>
      <c r="O109" s="265">
        <f t="shared" ca="true" si="22"/>
        <v>51.705227134609579</v>
      </c>
      <c r="P109" s="263"/>
      <c r="Q109" s="263"/>
      <c r="R109" s="266">
        <f t="shared" ca="true" si="23"/>
        <v>11.294982535057885</v>
      </c>
      <c r="S109" s="176">
        <f t="shared" ca="true" si="24"/>
        <v>84.153579942779217</v>
      </c>
      <c r="T109" s="265">
        <f t="shared" ca="true" si="25"/>
        <v>70.217617528699563</v>
      </c>
      <c r="U109" s="263"/>
      <c r="V109" s="263"/>
      <c r="W109" s="266">
        <f t="shared" ca="true" si="26"/>
        <v>3.3666571162421768</v>
      </c>
      <c r="X109" s="176">
        <f t="shared" ca="true" si="27"/>
        <v>98.776275261646475</v>
      </c>
      <c r="Y109" s="265">
        <f t="shared" ca="true" si="28"/>
        <v>95.042185689197055</v>
      </c>
      <c r="Z109" s="263"/>
      <c r="AA109" s="263"/>
      <c r="AB109" s="266">
        <f t="shared" ca="true" si="29"/>
        <v>3.3011977455069542E-2</v>
      </c>
    </row>
    <row r="110" x14ac:dyDescent="0.2">
      <c r="A110" s="261"/>
      <c r="B110" s="582"/>
      <c r="C110" s="583"/>
      <c r="D110" s="176" t="str">
        <f t="shared" ca="true" si="15"/>
        <v/>
      </c>
      <c r="E110" s="265" t="str">
        <f t="shared" ca="true" si="16"/>
        <v/>
      </c>
      <c r="F110" s="263"/>
      <c r="G110" s="263"/>
      <c r="H110" s="266" t="str">
        <f t="shared" ca="true" si="17"/>
        <v/>
      </c>
      <c r="I110" s="176" t="str">
        <f t="shared" ca="true" si="18"/>
        <v/>
      </c>
      <c r="J110" s="265" t="str">
        <f t="shared" ca="true" si="19"/>
        <v/>
      </c>
      <c r="K110" s="263"/>
      <c r="L110" s="263"/>
      <c r="M110" s="266" t="str">
        <f t="shared" ca="true" si="20"/>
        <v/>
      </c>
      <c r="N110" s="176" t="str">
        <f t="shared" ca="true" si="21"/>
        <v/>
      </c>
      <c r="O110" s="265" t="str">
        <f t="shared" ca="true" si="22"/>
        <v/>
      </c>
      <c r="P110" s="263"/>
      <c r="Q110" s="263"/>
      <c r="R110" s="266" t="str">
        <f t="shared" ca="true" si="23"/>
        <v/>
      </c>
      <c r="S110" s="176" t="str">
        <f t="shared" ca="true" si="24"/>
        <v/>
      </c>
      <c r="T110" s="265" t="str">
        <f t="shared" ca="true" si="25"/>
        <v/>
      </c>
      <c r="U110" s="263"/>
      <c r="V110" s="263"/>
      <c r="W110" s="266" t="str">
        <f t="shared" ca="true" si="26"/>
        <v/>
      </c>
      <c r="X110" s="176" t="str">
        <f t="shared" ca="true" si="27"/>
        <v/>
      </c>
      <c r="Y110" s="265" t="str">
        <f t="shared" ca="true" si="28"/>
        <v/>
      </c>
      <c r="Z110" s="263"/>
      <c r="AA110" s="263"/>
      <c r="AB110" s="266" t="str">
        <f t="shared" ca="true" si="29"/>
        <v/>
      </c>
    </row>
    <row r="111" x14ac:dyDescent="0.2">
      <c r="A111" s="261"/>
      <c r="B111" s="582"/>
      <c r="C111" s="583"/>
      <c r="D111" s="176" t="str">
        <f ca="true">IF(ISERROR(INDIRECT(CONCATENATE($B111,"!C16"))),"",INDIRECT(CONCATENATE($B111,"!C16")))</f>
        <v/>
      </c>
      <c r="E111" s="265" t="str">
        <f ca="true">IF(ISERROR(INDIRECT(CONCATENATE($B111,"!C23"))),"",INDIRECT(CONCATENATE($B111,"!C23")))</f>
        <v/>
      </c>
      <c r="F111" s="263"/>
      <c r="G111" s="263"/>
      <c r="H111" s="266" t="str">
        <f ca="true">IF(ISERROR(INDIRECT(CONCATENATE($B111,"!C21"))),"",INDIRECT(CONCATENATE($B111,"!C21")))</f>
        <v/>
      </c>
      <c r="I111" s="176" t="str">
        <f ca="true">IF(ISERROR(INDIRECT(CONCATENATE($B111,"!D16"))),"",INDIRECT(CONCATENATE($B111,"!D16")))</f>
        <v/>
      </c>
      <c r="J111" s="265" t="str">
        <f ca="true">IF(ISERROR(INDIRECT(CONCATENATE($B111,"!D23"))),"",INDIRECT(CONCATENATE($B111,"!D23")))</f>
        <v/>
      </c>
      <c r="K111" s="263"/>
      <c r="L111" s="263"/>
      <c r="M111" s="266" t="str">
        <f ca="true">IF(ISERROR(INDIRECT(CONCATENATE($B111,"!D21"))),"",INDIRECT(CONCATENATE($B111,"!D21")))</f>
        <v/>
      </c>
      <c r="N111" s="176" t="str">
        <f ca="true">IF(ISERROR(INDIRECT(CONCATENATE($B111,"!E16"))),"",INDIRECT(CONCATENATE($B111,"!E16")))</f>
        <v/>
      </c>
      <c r="O111" s="265" t="str">
        <f ca="true">IF(ISERROR(INDIRECT(CONCATENATE($B111,"!E23"))),"",INDIRECT(CONCATENATE($B111,"!E23")))</f>
        <v/>
      </c>
      <c r="P111" s="263"/>
      <c r="Q111" s="263"/>
      <c r="R111" s="266" t="str">
        <f ca="true">IF(ISERROR(INDIRECT(CONCATENATE($B111,"!E21"))),"",INDIRECT(CONCATENATE($B111,"!E21")))</f>
        <v/>
      </c>
      <c r="S111" s="176" t="str">
        <f ca="true">IF(ISERROR(INDIRECT(CONCATENATE($B111,"!F16"))),"",INDIRECT(CONCATENATE($B111,"!F16")))</f>
        <v/>
      </c>
      <c r="T111" s="265" t="str">
        <f ca="true">IF(ISERROR(INDIRECT(CONCATENATE($B111,"!F23"))),"",INDIRECT(CONCATENATE($B111,"!F23")))</f>
        <v/>
      </c>
      <c r="U111" s="263"/>
      <c r="V111" s="263"/>
      <c r="W111" s="266" t="str">
        <f ca="true">IF(ISERROR(INDIRECT(CONCATENATE($B111,"!F21"))),"",INDIRECT(CONCATENATE($B111,"!F21")))</f>
        <v/>
      </c>
      <c r="X111" s="176" t="str">
        <f ca="true">IF(ISERROR(INDIRECT(CONCATENATE($B111,"!G16"))),"",INDIRECT(CONCATENATE($B111,"!G16")))</f>
        <v/>
      </c>
      <c r="Y111" s="265" t="str">
        <f ca="true">IF(ISERROR(INDIRECT(CONCATENATE($B111,"!G23"))),"",INDIRECT(CONCATENATE($B111,"!G23")))</f>
        <v/>
      </c>
      <c r="Z111" s="263"/>
      <c r="AA111" s="263"/>
      <c r="AB111" s="266" t="str">
        <f ca="true">IF(ISERROR(INDIRECT(CONCATENATE($B111,"!G221"))),"",INDIRECT(CONCATENATE($B111,"!G21")))</f>
        <v/>
      </c>
    </row>
    <row r="112" x14ac:dyDescent="0.2">
      <c r="A112" s="261"/>
      <c r="B112" s="582"/>
      <c r="C112" s="583"/>
      <c r="D112" s="176" t="str">
        <f ca="true">IF(ISERROR(INDIRECT(CONCATENATE($B112,"!C16"))),"",INDIRECT(CONCATENATE($B112,"!C16")))</f>
        <v/>
      </c>
      <c r="E112" s="265" t="str">
        <f ca="true">IF(ISERROR(INDIRECT(CONCATENATE($B112,"!C23"))),"",INDIRECT(CONCATENATE($B112,"!C23")))</f>
        <v/>
      </c>
      <c r="F112" s="263"/>
      <c r="G112" s="263"/>
      <c r="H112" s="266" t="str">
        <f ca="true">IF(ISERROR(INDIRECT(CONCATENATE($B112,"!C21"))),"",INDIRECT(CONCATENATE($B112,"!C21")))</f>
        <v/>
      </c>
      <c r="I112" s="176" t="str">
        <f ca="true">IF(ISERROR(INDIRECT(CONCATENATE($B112,"!D16"))),"",INDIRECT(CONCATENATE($B112,"!D16")))</f>
        <v/>
      </c>
      <c r="J112" s="265" t="str">
        <f ca="true">IF(ISERROR(INDIRECT(CONCATENATE($B112,"!D23"))),"",INDIRECT(CONCATENATE($B112,"!D23")))</f>
        <v/>
      </c>
      <c r="K112" s="263"/>
      <c r="L112" s="263"/>
      <c r="M112" s="266" t="str">
        <f ca="true">IF(ISERROR(INDIRECT(CONCATENATE($B112,"!D21"))),"",INDIRECT(CONCATENATE($B112,"!D21")))</f>
        <v/>
      </c>
      <c r="N112" s="176" t="str">
        <f ca="true">IF(ISERROR(INDIRECT(CONCATENATE($B112,"!E16"))),"",INDIRECT(CONCATENATE($B112,"!E16")))</f>
        <v/>
      </c>
      <c r="O112" s="265" t="str">
        <f ca="true">IF(ISERROR(INDIRECT(CONCATENATE($B112,"!E23"))),"",INDIRECT(CONCATENATE($B112,"!E23")))</f>
        <v/>
      </c>
      <c r="P112" s="263"/>
      <c r="Q112" s="263"/>
      <c r="R112" s="266" t="str">
        <f ca="true">IF(ISERROR(INDIRECT(CONCATENATE($B112,"!E21"))),"",INDIRECT(CONCATENATE($B112,"!E21")))</f>
        <v/>
      </c>
      <c r="S112" s="176" t="str">
        <f ca="true">IF(ISERROR(INDIRECT(CONCATENATE($B112,"!F16"))),"",INDIRECT(CONCATENATE($B112,"!F16")))</f>
        <v/>
      </c>
      <c r="T112" s="265" t="str">
        <f ca="true">IF(ISERROR(INDIRECT(CONCATENATE($B112,"!F23"))),"",INDIRECT(CONCATENATE($B112,"!F23")))</f>
        <v/>
      </c>
      <c r="U112" s="263"/>
      <c r="V112" s="263"/>
      <c r="W112" s="266" t="str">
        <f ca="true">IF(ISERROR(INDIRECT(CONCATENATE($B112,"!F21"))),"",INDIRECT(CONCATENATE($B112,"!F21")))</f>
        <v/>
      </c>
      <c r="X112" s="176" t="str">
        <f ca="true">IF(ISERROR(INDIRECT(CONCATENATE($B112,"!G16"))),"",INDIRECT(CONCATENATE($B112,"!G16")))</f>
        <v/>
      </c>
      <c r="Y112" s="265" t="str">
        <f ca="true">IF(ISERROR(INDIRECT(CONCATENATE($B112,"!G23"))),"",INDIRECT(CONCATENATE($B112,"!G23")))</f>
        <v/>
      </c>
      <c r="Z112" s="263"/>
      <c r="AA112" s="263"/>
      <c r="AB112" s="266" t="str">
        <f ca="true">IF(ISERROR(INDIRECT(CONCATENATE($B112,"!G221"))),"",INDIRECT(CONCATENATE($B112,"!G21")))</f>
        <v/>
      </c>
    </row>
    <row r="113" x14ac:dyDescent="0.2">
      <c r="A113" s="261"/>
      <c r="B113" s="582"/>
      <c r="C113" s="583"/>
      <c r="D113" s="176" t="str">
        <f t="shared" ca="true" si="15"/>
        <v/>
      </c>
      <c r="E113" s="265" t="str">
        <f t="shared" ca="true" si="16"/>
        <v/>
      </c>
      <c r="F113" s="263"/>
      <c r="G113" s="263"/>
      <c r="H113" s="266" t="str">
        <f t="shared" ca="true" si="17"/>
        <v/>
      </c>
      <c r="I113" s="176" t="str">
        <f t="shared" ca="true" si="18"/>
        <v/>
      </c>
      <c r="J113" s="265" t="str">
        <f t="shared" ca="true" si="19"/>
        <v/>
      </c>
      <c r="K113" s="263"/>
      <c r="L113" s="263"/>
      <c r="M113" s="266" t="str">
        <f t="shared" ca="true" si="20"/>
        <v/>
      </c>
      <c r="N113" s="176" t="str">
        <f t="shared" ca="true" si="21"/>
        <v/>
      </c>
      <c r="O113" s="265" t="str">
        <f t="shared" ca="true" si="22"/>
        <v/>
      </c>
      <c r="P113" s="263"/>
      <c r="Q113" s="263"/>
      <c r="R113" s="266" t="str">
        <f t="shared" ca="true" si="23"/>
        <v/>
      </c>
      <c r="S113" s="176" t="str">
        <f t="shared" ca="true" si="24"/>
        <v/>
      </c>
      <c r="T113" s="265" t="str">
        <f t="shared" ca="true" si="25"/>
        <v/>
      </c>
      <c r="U113" s="263"/>
      <c r="V113" s="263"/>
      <c r="W113" s="266" t="str">
        <f t="shared" ca="true" si="26"/>
        <v/>
      </c>
      <c r="X113" s="176" t="str">
        <f t="shared" ca="true" si="27"/>
        <v/>
      </c>
      <c r="Y113" s="265" t="str">
        <f t="shared" ca="true" si="28"/>
        <v/>
      </c>
      <c r="Z113" s="263"/>
      <c r="AA113" s="263"/>
      <c r="AB113" s="266" t="str">
        <f t="shared" ca="true" si="29"/>
        <v/>
      </c>
    </row>
    <row r="114" x14ac:dyDescent="0.2">
      <c r="A114" s="261"/>
      <c r="B114" s="582"/>
      <c r="C114" s="583"/>
      <c r="D114" s="176" t="str">
        <f t="shared" ca="true" si="15"/>
        <v/>
      </c>
      <c r="E114" s="265" t="str">
        <f t="shared" ca="true" si="16"/>
        <v/>
      </c>
      <c r="F114" s="263"/>
      <c r="G114" s="263"/>
      <c r="H114" s="266" t="str">
        <f t="shared" ca="true" si="17"/>
        <v/>
      </c>
      <c r="I114" s="176" t="str">
        <f t="shared" ca="true" si="18"/>
        <v/>
      </c>
      <c r="J114" s="265" t="str">
        <f t="shared" ca="true" si="19"/>
        <v/>
      </c>
      <c r="K114" s="263"/>
      <c r="L114" s="263"/>
      <c r="M114" s="266" t="str">
        <f t="shared" ca="true" si="20"/>
        <v/>
      </c>
      <c r="N114" s="176" t="str">
        <f t="shared" ca="true" si="21"/>
        <v/>
      </c>
      <c r="O114" s="265" t="str">
        <f t="shared" ca="true" si="22"/>
        <v/>
      </c>
      <c r="P114" s="263"/>
      <c r="Q114" s="263"/>
      <c r="R114" s="266" t="str">
        <f t="shared" ca="true" si="23"/>
        <v/>
      </c>
      <c r="S114" s="176" t="str">
        <f t="shared" ca="true" si="24"/>
        <v/>
      </c>
      <c r="T114" s="265" t="str">
        <f t="shared" ca="true" si="25"/>
        <v/>
      </c>
      <c r="U114" s="263"/>
      <c r="V114" s="263"/>
      <c r="W114" s="266" t="str">
        <f t="shared" ca="true" si="26"/>
        <v/>
      </c>
      <c r="X114" s="176" t="str">
        <f t="shared" ca="true" si="27"/>
        <v/>
      </c>
      <c r="Y114" s="265" t="str">
        <f t="shared" ca="true" si="28"/>
        <v/>
      </c>
      <c r="Z114" s="263"/>
      <c r="AA114" s="263"/>
      <c r="AB114" s="266" t="str">
        <f t="shared" ca="true" si="29"/>
        <v/>
      </c>
    </row>
    <row r="115" x14ac:dyDescent="0.2">
      <c r="A115" s="261"/>
      <c r="B115" s="582"/>
      <c r="C115" s="583"/>
      <c r="D115" s="176" t="str">
        <f t="shared" ca="true" si="15"/>
        <v/>
      </c>
      <c r="E115" s="265" t="str">
        <f t="shared" ca="true" si="16"/>
        <v/>
      </c>
      <c r="F115" s="263"/>
      <c r="G115" s="263"/>
      <c r="H115" s="266" t="str">
        <f t="shared" ca="true" si="17"/>
        <v/>
      </c>
      <c r="I115" s="176" t="str">
        <f t="shared" ca="true" si="18"/>
        <v/>
      </c>
      <c r="J115" s="265" t="str">
        <f t="shared" ca="true" si="19"/>
        <v/>
      </c>
      <c r="K115" s="263"/>
      <c r="L115" s="263"/>
      <c r="M115" s="266" t="str">
        <f t="shared" ca="true" si="20"/>
        <v/>
      </c>
      <c r="N115" s="176" t="str">
        <f t="shared" ca="true" si="21"/>
        <v/>
      </c>
      <c r="O115" s="265" t="str">
        <f t="shared" ca="true" si="22"/>
        <v/>
      </c>
      <c r="P115" s="263"/>
      <c r="Q115" s="263"/>
      <c r="R115" s="266" t="str">
        <f t="shared" ca="true" si="23"/>
        <v/>
      </c>
      <c r="S115" s="176" t="str">
        <f t="shared" ca="true" si="24"/>
        <v/>
      </c>
      <c r="T115" s="265" t="str">
        <f t="shared" ca="true" si="25"/>
        <v/>
      </c>
      <c r="U115" s="263"/>
      <c r="V115" s="263"/>
      <c r="W115" s="266" t="str">
        <f t="shared" ca="true" si="26"/>
        <v/>
      </c>
      <c r="X115" s="176" t="str">
        <f t="shared" ca="true" si="27"/>
        <v/>
      </c>
      <c r="Y115" s="265" t="str">
        <f t="shared" ca="true" si="28"/>
        <v/>
      </c>
      <c r="Z115" s="263"/>
      <c r="AA115" s="263"/>
      <c r="AB115" s="266" t="str">
        <f t="shared" ca="true" si="29"/>
        <v/>
      </c>
    </row>
    <row r="116" x14ac:dyDescent="0.2">
      <c r="A116" s="261"/>
      <c r="B116" s="584"/>
      <c r="C116" s="585"/>
      <c r="D116" s="177" t="str">
        <f t="shared" ca="true" si="15"/>
        <v/>
      </c>
      <c r="E116" s="268" t="str">
        <f t="shared" ca="true" si="16"/>
        <v/>
      </c>
      <c r="F116" s="269"/>
      <c r="G116" s="270"/>
      <c r="H116" s="271" t="str">
        <f t="shared" ca="true" si="17"/>
        <v/>
      </c>
      <c r="I116" s="177" t="str">
        <f t="shared" ca="true" si="18"/>
        <v/>
      </c>
      <c r="J116" s="268" t="str">
        <f t="shared" ca="true" si="19"/>
        <v/>
      </c>
      <c r="K116" s="269"/>
      <c r="L116" s="270"/>
      <c r="M116" s="271" t="str">
        <f t="shared" ca="true" si="20"/>
        <v/>
      </c>
      <c r="N116" s="177" t="str">
        <f t="shared" ca="true" si="21"/>
        <v/>
      </c>
      <c r="O116" s="268" t="str">
        <f t="shared" ca="true" si="22"/>
        <v/>
      </c>
      <c r="P116" s="269"/>
      <c r="Q116" s="270"/>
      <c r="R116" s="271" t="str">
        <f t="shared" ca="true" si="23"/>
        <v/>
      </c>
      <c r="S116" s="177" t="str">
        <f t="shared" ca="true" si="24"/>
        <v/>
      </c>
      <c r="T116" s="268" t="str">
        <f t="shared" ca="true" si="25"/>
        <v/>
      </c>
      <c r="U116" s="269"/>
      <c r="V116" s="270"/>
      <c r="W116" s="271" t="str">
        <f t="shared" ca="true" si="26"/>
        <v/>
      </c>
      <c r="X116" s="177" t="str">
        <f t="shared" ca="true" si="27"/>
        <v/>
      </c>
      <c r="Y116" s="268" t="str">
        <f t="shared" ca="true" si="28"/>
        <v/>
      </c>
      <c r="Z116" s="269"/>
      <c r="AA116" s="270"/>
      <c r="AB116" s="271" t="str">
        <f t="shared" ca="true" si="29"/>
        <v/>
      </c>
    </row>
    <row r="117" ht="11.25" customHeight="true" x14ac:dyDescent="0.2"/>
    <row r="118" ht="22.5" customHeight="true" x14ac:dyDescent="0.25">
      <c r="B118" s="913" t="str">
        <f>CONCATENATE("National use of drinking water sources, ",C99,"–",C100)</f>
        <v>National use of drinking water sources, 2000–2020</v>
      </c>
      <c r="C118" s="914"/>
      <c r="D118" s="914"/>
      <c r="E118" s="914"/>
      <c r="F118" s="914"/>
      <c r="G118" s="914"/>
      <c r="H118" s="914"/>
      <c r="I118" s="914"/>
      <c r="J118" s="914"/>
      <c r="K118" s="914"/>
      <c r="L118" s="914"/>
      <c r="N118" s="272"/>
      <c r="O118" s="272"/>
      <c r="P118" s="272"/>
      <c r="Q118" s="272"/>
      <c r="R118" s="272"/>
      <c r="S118" s="896" t="s">
        <v>11</v>
      </c>
      <c r="T118" s="897"/>
      <c r="U118" s="897"/>
      <c r="V118" s="897"/>
      <c r="W118" s="898"/>
      <c r="X118" s="272"/>
      <c r="Y118" s="272"/>
      <c r="Z118" s="272"/>
      <c r="AA118" s="272"/>
      <c r="AB118" s="273"/>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74"/>
      <c r="D153" s="274"/>
      <c r="E153" s="275" t="str">
        <f t="shared" ref="E153:E158" ca="true" si="30">IF(ISERROR(INDIRECT(CONCATENATE($B153,"!M18"))),"",INDIRECT(CONCATENATE($B153,"!M18")))</f>
        <v/>
      </c>
      <c r="F153" s="275" t="str">
        <f t="shared" ref="F153:F158" ca="true" si="31">IF(ISERROR(INDIRECT(CONCATENATE($B153,"!M19"))),"",INDIRECT(CONCATENATE($B153,"!M19")))</f>
        <v/>
      </c>
      <c r="G153" s="275" t="str">
        <f t="shared" ref="G153:G158" ca="true" si="32">IF(ISERROR(INDIRECT(CONCATENATE($B153,"!M20"))),"",INDIRECT(CONCATENATE($B153,"!M20")))</f>
        <v/>
      </c>
      <c r="H153" s="275" t="str">
        <f t="shared" ref="H153:H158" ca="true" si="33">IF(ISERROR(INDIRECT(CONCATENATE($B153,"!M21"))),"",INDIRECT(CONCATENATE($B153,"!M21")))</f>
        <v/>
      </c>
      <c r="I153" s="275"/>
      <c r="J153" s="275" t="str">
        <f t="shared" ref="J153:J158" ca="true" si="34">IF(ISERROR(INDIRECT(CONCATENATE($B153,"!N18"))),"",INDIRECT(CONCATENATE($B153,"!N18")))</f>
        <v/>
      </c>
      <c r="K153" s="275" t="str">
        <f t="shared" ref="K153:K158" ca="true" si="35">IF(ISERROR(INDIRECT(CONCATENATE($B153,"!N19"))),"",INDIRECT(CONCATENATE($B153,"!N19")))</f>
        <v/>
      </c>
      <c r="L153" s="275" t="str">
        <f t="shared" ref="L153:L158" ca="true" si="36">IF(ISERROR(INDIRECT(CONCATENATE($B153,"!N20"))),"",INDIRECT(CONCATENATE($B153,"!N20")))</f>
        <v/>
      </c>
      <c r="M153" s="275" t="str">
        <f t="shared" ref="M153:M158" ca="true" si="37">IF(ISERROR(INDIRECT(CONCATENATE($B153,"!N21"))),"",INDIRECT(CONCATENATE($B153,"!N21")))</f>
        <v/>
      </c>
      <c r="N153" s="275"/>
      <c r="O153" s="275" t="str">
        <f t="shared" ref="O153:O158" ca="true" si="38">IF(ISERROR(INDIRECT(CONCATENATE($B153,"!O18"))),"",INDIRECT(CONCATENATE($B153,"!O18")))</f>
        <v/>
      </c>
      <c r="P153" s="275" t="str">
        <f t="shared" ref="P153:P158" ca="true" si="39">IF(ISERROR(INDIRECT(CONCATENATE($B153,"!O19"))),"",INDIRECT(CONCATENATE($B153,"!O19")))</f>
        <v/>
      </c>
      <c r="Q153" s="275" t="str">
        <f t="shared" ref="Q153:Q158" ca="true" si="40">IF(ISERROR(INDIRECT(CONCATENATE($B153,"!O20"))),"",INDIRECT(CONCATENATE($B153,"!O20")))</f>
        <v/>
      </c>
      <c r="R153" s="275" t="str">
        <f t="shared" ref="R153:R158" ca="true" si="41">IF(ISERROR(INDIRECT(CONCATENATE($B153,"!O21"))),"",INDIRECT(CONCATENATE($B153,"!O21")))</f>
        <v/>
      </c>
      <c r="S153" s="275"/>
      <c r="T153" s="275" t="str">
        <f t="shared" ref="T153:T158" ca="true" si="42">IF(ISERROR(INDIRECT(CONCATENATE($B153,"!P18"))),"",INDIRECT(CONCATENATE($B153,"!P18")))</f>
        <v/>
      </c>
      <c r="U153" s="275" t="str">
        <f t="shared" ref="U153:U158" ca="true" si="43">IF(ISERROR(INDIRECT(CONCATENATE($B153,"!P19"))),"",INDIRECT(CONCATENATE($B153,"!P19")))</f>
        <v/>
      </c>
      <c r="V153" s="275" t="str">
        <f t="shared" ref="V153:V158" ca="true" si="44">IF(ISERROR(INDIRECT(CONCATENATE($B153,"!P20"))),"",INDIRECT(CONCATENATE($B153,"!P20")))</f>
        <v/>
      </c>
      <c r="W153" s="275" t="str">
        <f t="shared" ref="W153:W158" ca="true" si="45">IF(ISERROR(INDIRECT(CONCATENATE($B153,"!P21"))),"",INDIRECT(CONCATENATE($B153,"!P21")))</f>
        <v/>
      </c>
      <c r="X153" s="275"/>
      <c r="Y153" s="275" t="str">
        <f t="shared" ref="Y153:Y158" ca="true" si="46">IF(ISERROR(INDIRECT(CONCATENATE($B153,"!Q18"))),"",INDIRECT(CONCATENATE($B153,"!Q18")))</f>
        <v/>
      </c>
      <c r="Z153" s="275" t="str">
        <f t="shared" ref="Z153:Z158" ca="true" si="47">IF(ISERROR(INDIRECT(CONCATENATE($B153,"!Q19"))),"",INDIRECT(CONCATENATE($B153,"!Q19")))</f>
        <v/>
      </c>
      <c r="AA153" s="275" t="str">
        <f t="shared" ref="AA153:AA158" ca="true" si="48">IF(ISERROR(INDIRECT(CONCATENATE($B153,"!Q20"))),"",INDIRECT(CONCATENATE($B153,"!Q20")))</f>
        <v/>
      </c>
      <c r="AB153" s="275" t="str">
        <f t="shared" ref="AB153:AB158" ca="true" si="49">IF(ISERROR(INDIRECT(CONCATENATE($B153,"!Q21"))),"",INDIRECT(CONCATENATE($B153,"!Q1")))</f>
        <v/>
      </c>
    </row>
    <row r="154" x14ac:dyDescent="0.2">
      <c r="C154" s="274"/>
      <c r="D154" s="274"/>
      <c r="E154" s="275" t="str">
        <f t="shared" ca="true" si="30"/>
        <v/>
      </c>
      <c r="F154" s="275" t="str">
        <f t="shared" ca="true" si="31"/>
        <v/>
      </c>
      <c r="G154" s="275" t="str">
        <f t="shared" ca="true" si="32"/>
        <v/>
      </c>
      <c r="H154" s="275" t="str">
        <f t="shared" ca="true" si="33"/>
        <v/>
      </c>
      <c r="I154" s="275"/>
      <c r="J154" s="275" t="str">
        <f t="shared" ca="true" si="34"/>
        <v/>
      </c>
      <c r="K154" s="275" t="str">
        <f t="shared" ca="true" si="35"/>
        <v/>
      </c>
      <c r="L154" s="275" t="str">
        <f t="shared" ca="true" si="36"/>
        <v/>
      </c>
      <c r="M154" s="275" t="str">
        <f t="shared" ca="true" si="37"/>
        <v/>
      </c>
      <c r="N154" s="275"/>
      <c r="O154" s="275" t="str">
        <f t="shared" ca="true" si="38"/>
        <v/>
      </c>
      <c r="P154" s="275" t="str">
        <f t="shared" ca="true" si="39"/>
        <v/>
      </c>
      <c r="Q154" s="275" t="str">
        <f t="shared" ca="true" si="40"/>
        <v/>
      </c>
      <c r="R154" s="275" t="str">
        <f t="shared" ca="true" si="41"/>
        <v/>
      </c>
      <c r="S154" s="275"/>
      <c r="T154" s="275" t="str">
        <f t="shared" ca="true" si="42"/>
        <v/>
      </c>
      <c r="U154" s="275" t="str">
        <f t="shared" ca="true" si="43"/>
        <v/>
      </c>
      <c r="V154" s="275" t="str">
        <f t="shared" ca="true" si="44"/>
        <v/>
      </c>
      <c r="W154" s="275" t="str">
        <f t="shared" ca="true" si="45"/>
        <v/>
      </c>
      <c r="X154" s="275"/>
      <c r="Y154" s="275" t="str">
        <f t="shared" ca="true" si="46"/>
        <v/>
      </c>
      <c r="Z154" s="275" t="str">
        <f t="shared" ca="true" si="47"/>
        <v/>
      </c>
      <c r="AA154" s="275" t="str">
        <f t="shared" ca="true" si="48"/>
        <v/>
      </c>
      <c r="AB154" s="275" t="str">
        <f t="shared" ca="true" si="49"/>
        <v/>
      </c>
    </row>
    <row r="155" x14ac:dyDescent="0.2">
      <c r="C155" s="274"/>
      <c r="D155" s="274"/>
      <c r="E155" s="275" t="str">
        <f t="shared" ca="true" si="30"/>
        <v/>
      </c>
      <c r="F155" s="275" t="str">
        <f t="shared" ca="true" si="31"/>
        <v/>
      </c>
      <c r="G155" s="275" t="str">
        <f t="shared" ca="true" si="32"/>
        <v/>
      </c>
      <c r="H155" s="275" t="str">
        <f t="shared" ca="true" si="33"/>
        <v/>
      </c>
      <c r="I155" s="275"/>
      <c r="J155" s="275" t="str">
        <f t="shared" ca="true" si="34"/>
        <v/>
      </c>
      <c r="K155" s="275" t="str">
        <f t="shared" ca="true" si="35"/>
        <v/>
      </c>
      <c r="L155" s="275" t="str">
        <f t="shared" ca="true" si="36"/>
        <v/>
      </c>
      <c r="M155" s="275" t="str">
        <f t="shared" ca="true" si="37"/>
        <v/>
      </c>
      <c r="N155" s="275"/>
      <c r="O155" s="275" t="str">
        <f t="shared" ca="true" si="38"/>
        <v/>
      </c>
      <c r="P155" s="275" t="str">
        <f t="shared" ca="true" si="39"/>
        <v/>
      </c>
      <c r="Q155" s="275" t="str">
        <f t="shared" ca="true" si="40"/>
        <v/>
      </c>
      <c r="R155" s="275" t="str">
        <f t="shared" ca="true" si="41"/>
        <v/>
      </c>
      <c r="S155" s="275"/>
      <c r="T155" s="275" t="str">
        <f t="shared" ca="true" si="42"/>
        <v/>
      </c>
      <c r="U155" s="275" t="str">
        <f t="shared" ca="true" si="43"/>
        <v/>
      </c>
      <c r="V155" s="275" t="str">
        <f t="shared" ca="true" si="44"/>
        <v/>
      </c>
      <c r="W155" s="275" t="str">
        <f t="shared" ca="true" si="45"/>
        <v/>
      </c>
      <c r="X155" s="275"/>
      <c r="Y155" s="275" t="str">
        <f t="shared" ca="true" si="46"/>
        <v/>
      </c>
      <c r="Z155" s="275" t="str">
        <f t="shared" ca="true" si="47"/>
        <v/>
      </c>
      <c r="AA155" s="275" t="str">
        <f t="shared" ca="true" si="48"/>
        <v/>
      </c>
      <c r="AB155" s="275" t="str">
        <f t="shared" ca="true" si="49"/>
        <v/>
      </c>
    </row>
    <row r="156" x14ac:dyDescent="0.2">
      <c r="C156" s="274"/>
      <c r="D156" s="274"/>
      <c r="E156" s="275" t="str">
        <f t="shared" ca="true" si="30"/>
        <v/>
      </c>
      <c r="F156" s="275" t="str">
        <f t="shared" ca="true" si="31"/>
        <v/>
      </c>
      <c r="G156" s="275" t="str">
        <f t="shared" ca="true" si="32"/>
        <v/>
      </c>
      <c r="H156" s="275" t="str">
        <f t="shared" ca="true" si="33"/>
        <v/>
      </c>
      <c r="I156" s="275"/>
      <c r="J156" s="275" t="str">
        <f t="shared" ca="true" si="34"/>
        <v/>
      </c>
      <c r="K156" s="275" t="str">
        <f t="shared" ca="true" si="35"/>
        <v/>
      </c>
      <c r="L156" s="275" t="str">
        <f t="shared" ca="true" si="36"/>
        <v/>
      </c>
      <c r="M156" s="275" t="str">
        <f t="shared" ca="true" si="37"/>
        <v/>
      </c>
      <c r="N156" s="275"/>
      <c r="O156" s="275" t="str">
        <f t="shared" ca="true" si="38"/>
        <v/>
      </c>
      <c r="P156" s="275" t="str">
        <f t="shared" ca="true" si="39"/>
        <v/>
      </c>
      <c r="Q156" s="275" t="str">
        <f t="shared" ca="true" si="40"/>
        <v/>
      </c>
      <c r="R156" s="275" t="str">
        <f t="shared" ca="true" si="41"/>
        <v/>
      </c>
      <c r="S156" s="275"/>
      <c r="T156" s="275" t="str">
        <f t="shared" ca="true" si="42"/>
        <v/>
      </c>
      <c r="U156" s="275" t="str">
        <f t="shared" ca="true" si="43"/>
        <v/>
      </c>
      <c r="V156" s="275" t="str">
        <f t="shared" ca="true" si="44"/>
        <v/>
      </c>
      <c r="W156" s="275" t="str">
        <f t="shared" ca="true" si="45"/>
        <v/>
      </c>
      <c r="X156" s="275"/>
      <c r="Y156" s="275" t="str">
        <f t="shared" ca="true" si="46"/>
        <v/>
      </c>
      <c r="Z156" s="275" t="str">
        <f t="shared" ca="true" si="47"/>
        <v/>
      </c>
      <c r="AA156" s="275" t="str">
        <f t="shared" ca="true" si="48"/>
        <v/>
      </c>
      <c r="AB156" s="275" t="str">
        <f t="shared" ca="true" si="49"/>
        <v/>
      </c>
    </row>
    <row r="157" x14ac:dyDescent="0.2">
      <c r="B157" s="275"/>
      <c r="C157" s="274"/>
      <c r="D157" s="274"/>
      <c r="E157" s="275" t="str">
        <f t="shared" ca="true" si="30"/>
        <v/>
      </c>
      <c r="F157" s="275" t="str">
        <f t="shared" ca="true" si="31"/>
        <v/>
      </c>
      <c r="G157" s="275" t="str">
        <f t="shared" ca="true" si="32"/>
        <v/>
      </c>
      <c r="H157" s="275" t="str">
        <f t="shared" ca="true" si="33"/>
        <v/>
      </c>
      <c r="I157" s="275"/>
      <c r="J157" s="275" t="str">
        <f t="shared" ca="true" si="34"/>
        <v/>
      </c>
      <c r="K157" s="275" t="str">
        <f t="shared" ca="true" si="35"/>
        <v/>
      </c>
      <c r="L157" s="275" t="str">
        <f t="shared" ca="true" si="36"/>
        <v/>
      </c>
      <c r="M157" s="275" t="str">
        <f t="shared" ca="true" si="37"/>
        <v/>
      </c>
      <c r="N157" s="275"/>
      <c r="O157" s="275" t="str">
        <f t="shared" ca="true" si="38"/>
        <v/>
      </c>
      <c r="P157" s="275" t="str">
        <f t="shared" ca="true" si="39"/>
        <v/>
      </c>
      <c r="Q157" s="275" t="str">
        <f t="shared" ca="true" si="40"/>
        <v/>
      </c>
      <c r="R157" s="275" t="str">
        <f t="shared" ca="true" si="41"/>
        <v/>
      </c>
      <c r="S157" s="275"/>
      <c r="T157" s="275" t="str">
        <f t="shared" ca="true" si="42"/>
        <v/>
      </c>
      <c r="U157" s="275" t="str">
        <f t="shared" ca="true" si="43"/>
        <v/>
      </c>
      <c r="V157" s="275" t="str">
        <f t="shared" ca="true" si="44"/>
        <v/>
      </c>
      <c r="W157" s="275" t="str">
        <f t="shared" ca="true" si="45"/>
        <v/>
      </c>
      <c r="X157" s="275"/>
      <c r="Y157" s="275" t="str">
        <f t="shared" ca="true" si="46"/>
        <v/>
      </c>
      <c r="Z157" s="275" t="str">
        <f t="shared" ca="true" si="47"/>
        <v/>
      </c>
      <c r="AA157" s="275" t="str">
        <f t="shared" ca="true" si="48"/>
        <v/>
      </c>
      <c r="AB157" s="275" t="str">
        <f t="shared" ca="true" si="49"/>
        <v/>
      </c>
    </row>
    <row r="158" x14ac:dyDescent="0.2">
      <c r="B158" s="275"/>
      <c r="C158" s="274"/>
      <c r="D158" s="274"/>
      <c r="E158" s="275" t="str">
        <f t="shared" ca="true" si="30"/>
        <v/>
      </c>
      <c r="F158" s="275" t="str">
        <f t="shared" ca="true" si="31"/>
        <v/>
      </c>
      <c r="G158" s="275" t="str">
        <f t="shared" ca="true" si="32"/>
        <v/>
      </c>
      <c r="H158" s="275" t="str">
        <f t="shared" ca="true" si="33"/>
        <v/>
      </c>
      <c r="I158" s="275"/>
      <c r="J158" s="275" t="str">
        <f t="shared" ca="true" si="34"/>
        <v/>
      </c>
      <c r="K158" s="275" t="str">
        <f t="shared" ca="true" si="35"/>
        <v/>
      </c>
      <c r="L158" s="275" t="str">
        <f t="shared" ca="true" si="36"/>
        <v/>
      </c>
      <c r="M158" s="275" t="str">
        <f t="shared" ca="true" si="37"/>
        <v/>
      </c>
      <c r="N158" s="275"/>
      <c r="O158" s="275" t="str">
        <f t="shared" ca="true" si="38"/>
        <v/>
      </c>
      <c r="P158" s="275" t="str">
        <f t="shared" ca="true" si="39"/>
        <v/>
      </c>
      <c r="Q158" s="275" t="str">
        <f t="shared" ca="true" si="40"/>
        <v/>
      </c>
      <c r="R158" s="275" t="str">
        <f t="shared" ca="true" si="41"/>
        <v/>
      </c>
      <c r="S158" s="275"/>
      <c r="T158" s="275" t="str">
        <f t="shared" ca="true" si="42"/>
        <v/>
      </c>
      <c r="U158" s="275" t="str">
        <f t="shared" ca="true" si="43"/>
        <v/>
      </c>
      <c r="V158" s="275" t="str">
        <f t="shared" ca="true" si="44"/>
        <v/>
      </c>
      <c r="W158" s="275" t="str">
        <f t="shared" ca="true" si="45"/>
        <v/>
      </c>
      <c r="X158" s="275"/>
      <c r="Y158" s="275" t="str">
        <f t="shared" ca="true" si="46"/>
        <v/>
      </c>
      <c r="Z158" s="275" t="str">
        <f t="shared" ca="true" si="47"/>
        <v/>
      </c>
      <c r="AA158" s="275" t="str">
        <f t="shared" ca="true" si="48"/>
        <v/>
      </c>
      <c r="AB158" s="275" t="str">
        <f t="shared" ca="true" si="49"/>
        <v/>
      </c>
    </row>
    <row r="197" s="214" customFormat="true" ht="16.5" customHeight="true" x14ac:dyDescent="0.2">
      <c r="A197" s="910" t="s">
        <v>6</v>
      </c>
      <c r="B197" s="910"/>
      <c r="C197" s="910"/>
      <c r="D197" s="899" t="s">
        <v>0</v>
      </c>
      <c r="E197" s="900"/>
      <c r="F197" s="900"/>
      <c r="G197" s="900"/>
      <c r="H197" s="901"/>
      <c r="I197" s="899" t="s">
        <v>1</v>
      </c>
      <c r="J197" s="900"/>
      <c r="K197" s="900"/>
      <c r="L197" s="900"/>
      <c r="M197" s="901"/>
      <c r="N197" s="899" t="s">
        <v>2</v>
      </c>
      <c r="O197" s="900"/>
      <c r="P197" s="900"/>
      <c r="Q197" s="900"/>
      <c r="R197" s="901"/>
      <c r="S197" s="899" t="s">
        <v>3</v>
      </c>
      <c r="T197" s="900"/>
      <c r="U197" s="900"/>
      <c r="V197" s="900"/>
      <c r="W197" s="901"/>
      <c r="X197" s="899" t="s">
        <v>4</v>
      </c>
      <c r="Y197" s="900"/>
      <c r="Z197" s="900"/>
      <c r="AA197" s="900"/>
      <c r="AB197" s="901"/>
    </row>
    <row r="198" s="218" customFormat="true" ht="22.5" customHeight="true" x14ac:dyDescent="0.2">
      <c r="A198" s="912"/>
      <c r="B198" s="912"/>
      <c r="C198" s="912"/>
      <c r="D198" s="228" t="s">
        <v>14</v>
      </c>
      <c r="E198" s="229" t="s">
        <v>15</v>
      </c>
      <c r="F198" s="216" t="s">
        <v>16</v>
      </c>
      <c r="G198" s="216" t="s">
        <v>22</v>
      </c>
      <c r="H198" s="217" t="s">
        <v>17</v>
      </c>
      <c r="I198" s="228" t="s">
        <v>14</v>
      </c>
      <c r="J198" s="229" t="s">
        <v>15</v>
      </c>
      <c r="K198" s="216" t="s">
        <v>16</v>
      </c>
      <c r="L198" s="216" t="s">
        <v>22</v>
      </c>
      <c r="M198" s="217" t="s">
        <v>17</v>
      </c>
      <c r="N198" s="228" t="s">
        <v>14</v>
      </c>
      <c r="O198" s="229" t="s">
        <v>15</v>
      </c>
      <c r="P198" s="216" t="s">
        <v>16</v>
      </c>
      <c r="Q198" s="216" t="s">
        <v>22</v>
      </c>
      <c r="R198" s="217" t="s">
        <v>17</v>
      </c>
      <c r="S198" s="228" t="s">
        <v>14</v>
      </c>
      <c r="T198" s="229" t="s">
        <v>15</v>
      </c>
      <c r="U198" s="216" t="s">
        <v>16</v>
      </c>
      <c r="V198" s="216" t="s">
        <v>22</v>
      </c>
      <c r="W198" s="217" t="s">
        <v>17</v>
      </c>
      <c r="X198" s="228" t="s">
        <v>14</v>
      </c>
      <c r="Y198" s="229" t="s">
        <v>15</v>
      </c>
      <c r="Z198" s="216" t="s">
        <v>16</v>
      </c>
      <c r="AA198" s="216" t="s">
        <v>22</v>
      </c>
      <c r="AB198" s="217" t="s">
        <v>17</v>
      </c>
    </row>
    <row r="199" s="238" customFormat="true" ht="15" customHeight="true" x14ac:dyDescent="0.2">
      <c r="A199" s="902" t="s">
        <v>10</v>
      </c>
      <c r="B199" s="903"/>
      <c r="C199" s="336">
        <v>2000</v>
      </c>
      <c r="D199" s="230">
        <f ca="true">IF((D201+H201)&gt;100,D201*100/(D201+H201),D201)</f>
        <v>62.992443718636025</v>
      </c>
      <c r="E199" s="231">
        <f ca="true">D199*AVERAGEIF(E205:E216,"&gt;0")/100</f>
        <v>39.750771156847662</v>
      </c>
      <c r="F199" s="232">
        <f ca="true">D199*(100-AVERAGEIF(E205:E216,"&gt;0"))/100</f>
        <v>23.24167256178837</v>
      </c>
      <c r="G199" s="233">
        <f ca="true">100-(E199+F199+H199)</f>
        <v>29.400004102776222</v>
      </c>
      <c r="H199" s="234">
        <f ca="true">IF((D201+H201)&gt;100,H201*100/(D201+H201),H201)</f>
        <v>7.6075521785877527</v>
      </c>
      <c r="I199" s="230">
        <f ca="true">IF((I201+M201)&gt;100,I201*100/(I201+M201),I201)</f>
        <v>69.836710471846345</v>
      </c>
      <c r="J199" s="231">
        <f ca="true">I199*AVERAGEIF(J205:J216,"&gt;0")/100</f>
        <v>48.076831573535891</v>
      </c>
      <c r="K199" s="235">
        <f ca="true">I199*(100-AVERAGEIF(J205:J216,"&gt;0"))/100</f>
        <v>21.759878898310447</v>
      </c>
      <c r="L199" s="236">
        <f ca="true">100-(J199+K199+M199)</f>
        <v>26.440498769329622</v>
      </c>
      <c r="M199" s="237">
        <f ca="true">IF((I201+M201)&gt;100,M201*100/(I201+M201),M201)</f>
        <v>3.7227907588240328</v>
      </c>
      <c r="N199" s="230">
        <f ca="true">IF((N201+R201)&gt;100,N201*100/(N201+R201),N201)</f>
        <v>78.987470964864769</v>
      </c>
      <c r="O199" s="231">
        <f ca="true">N199*AVERAGEIF(O205:O216,"&gt;0")/100</f>
        <v>63.117978014737119</v>
      </c>
      <c r="P199" s="235">
        <f ca="true">N199*(100-AVERAGEIF(O205:O216,"&gt;0"))/100</f>
        <v>15.869492950127649</v>
      </c>
      <c r="Q199" s="236">
        <f ca="true">100-(O199+P199+R199)</f>
        <v>19.150270074343311</v>
      </c>
      <c r="R199" s="237">
        <f ca="true">IF((N201+R201)&gt;100,R201*100/(N201+R201),R201)</f>
        <v>1.8622589607919195</v>
      </c>
      <c r="S199" s="230">
        <f ca="true">IF((S201+W201)&gt;100,S201*100/(S201+W201),S201)</f>
        <v>91.974081745693752</v>
      </c>
      <c r="T199" s="231">
        <f ca="true">S199*AVERAGEIF(T205:T216,"&gt;0")/100</f>
        <v>83.400727323376472</v>
      </c>
      <c r="U199" s="235">
        <f ca="true">S199*(100-AVERAGEIF(T205:T216,"&gt;0"))/100</f>
        <v>8.5733544223172924</v>
      </c>
      <c r="V199" s="236">
        <f ca="true">100-(T199+U199+W199)</f>
        <v>7.216930710470379</v>
      </c>
      <c r="W199" s="237">
        <f ca="true">IF((S201+W201)&gt;100,W201*100/(S201+W201),W201)</f>
        <v>0.80898754383585469</v>
      </c>
      <c r="X199" s="230">
        <f ca="true">IF((X201+AB201)&gt;100,X201*100/(X201+AB201),X201)</f>
        <v>98.02585365368553</v>
      </c>
      <c r="Y199" s="231">
        <f ca="true">X199*AVERAGEIF(Y205:Y216,"&gt;0")/100</f>
        <v>95.233336708884337</v>
      </c>
      <c r="Z199" s="235">
        <f ca="true">X199*(100-AVERAGEIF(Y205:Y216,"&gt;0"))/100</f>
        <v>2.7925169448011808</v>
      </c>
      <c r="AA199" s="236">
        <f ca="true">100-(Y199+Z199+AB199)</f>
        <v>1.7162930144381221</v>
      </c>
      <c r="AB199" s="237">
        <f ca="true">IF((X201+AB201)&gt;100,AB201*100/(X201+AB201),AB201)</f>
        <v>0.25785333187636184</v>
      </c>
    </row>
    <row r="200" s="238" customFormat="true" ht="15" customHeight="true" x14ac:dyDescent="0.2">
      <c r="A200" s="904"/>
      <c r="B200" s="905"/>
      <c r="C200" s="337">
        <v>2020</v>
      </c>
      <c r="D200" s="239">
        <f ca="true">IF((D202+H202)&gt;100,D202*100/(D202+H202),D202)</f>
        <v>64.899067311311853</v>
      </c>
      <c r="E200" s="240">
        <f ca="true">D200*AVERAGEIF(E205:E216,"&gt;0")/100</f>
        <v>40.953927498157874</v>
      </c>
      <c r="F200" s="241">
        <f ca="true">D200*(100-AVERAGEIF(E205:E216,"&gt;0"))/100</f>
        <v>23.945139813153983</v>
      </c>
      <c r="G200" s="242">
        <f ca="true">100-(E200+F200+H200)</f>
        <v>32.326321685161474</v>
      </c>
      <c r="H200" s="243">
        <f ca="true">IF((D202+H202)&gt;100,H202*100/(D202+H202),H202)</f>
        <v>2.7746110035266724</v>
      </c>
      <c r="I200" s="239">
        <f ca="true">IF((I202+M202)&gt;100,I202*100/(I202+M202),I202)</f>
        <v>86.831426511153495</v>
      </c>
      <c r="J200" s="240">
        <f ca="true">I200*AVERAGEIF(J205:J216,"&gt;0")/100</f>
        <v>59.776295868768145</v>
      </c>
      <c r="K200" s="241">
        <f ca="true">I200*(100-AVERAGEIF(J205:J216,"&gt;0"))/100</f>
        <v>27.055130642385343</v>
      </c>
      <c r="L200" s="242">
        <f ca="true">100-(J200+K200+M200)</f>
        <v>12.358576914394064</v>
      </c>
      <c r="M200" s="243">
        <f ca="true">IF((I202+M202)&gt;100,M202*100/(I202+M202),M202)</f>
        <v>0.80999657445244111</v>
      </c>
      <c r="N200" s="239">
        <f ca="true">IF((N202+R202)&gt;100,N202*100/(N202+R202),N202)</f>
        <v>94.089583475842574</v>
      </c>
      <c r="O200" s="240">
        <f ca="true">N200*AVERAGEIF(O205:O216,"&gt;0")/100</f>
        <v>75.185902127258629</v>
      </c>
      <c r="P200" s="241">
        <f ca="true">N200*(100-AVERAGEIF(O205:O216,"&gt;0"))/100</f>
        <v>18.903681348583952</v>
      </c>
      <c r="Q200" s="242">
        <f ca="true">100-(O200+P200+R200)</f>
        <v>4.958914772622748</v>
      </c>
      <c r="R200" s="243">
        <f ca="true">IF((N202+R202)&gt;100,R202*100/(N202+R202),R202)</f>
        <v>0.95150175153467842</v>
      </c>
      <c r="S200" s="239">
        <f ca="true">IF((S202+W202)&gt;100,S202*100/(S202+W202),S202)</f>
        <v>99.42970952544897</v>
      </c>
      <c r="T200" s="240">
        <f ca="true">S200*AVERAGEIF(T205:T216,"&gt;0")/100</f>
        <v>90.161379538456259</v>
      </c>
      <c r="U200" s="241">
        <f ca="true">S200*(100-AVERAGEIF(T205:T216,"&gt;0"))/100</f>
        <v>9.2683299869927041</v>
      </c>
      <c r="V200" s="242">
        <f ca="true">100-(T200+U200+W200)</f>
        <v>0.57029047455102955</v>
      </c>
      <c r="W200" s="243">
        <f ca="true">IF((S202+W202)&gt;100,W202*100/(S202+W202),W202)</f>
        <v>0</v>
      </c>
      <c r="X200" s="239">
        <f ca="true">IF((X202+AB202)&gt;100,X202*100/(X202+AB202),X202)</f>
        <v>99.300735312165969</v>
      </c>
      <c r="Y200" s="240">
        <f ca="true">X200*AVERAGEIF(Y205:Y216,"&gt;0")/100</f>
        <v>96.471900105383611</v>
      </c>
      <c r="Z200" s="241">
        <f ca="true">X200*(100-AVERAGEIF(Y205:Y216,"&gt;0"))/100</f>
        <v>2.8288352067823559</v>
      </c>
      <c r="AA200" s="242">
        <f ca="true">100-(Y200+Z200+AB200)</f>
        <v>0.69926468783403095</v>
      </c>
      <c r="AB200" s="243">
        <f ca="true">IF((X202+AB202)&gt;100,AB202*100/(X202+AB202),AB202)</f>
        <v>0</v>
      </c>
    </row>
    <row r="201" hidden="true" x14ac:dyDescent="0.2">
      <c r="A201" s="906" t="s">
        <v>12</v>
      </c>
      <c r="B201" s="907"/>
      <c r="C201" s="244">
        <f>MinRegYear(C199,C205:C216)</f>
        <v>2000</v>
      </c>
      <c r="D201" s="245">
        <f ca="true">IF(MAX(C205:C216)-MIN(C205:C216)&lt;5,AVERAGEIF(C205:C216,"&gt;0",D205:D216),
IF(FORECAST($C201,D$205:D$216,$C$205:$C$216)&lt;0,0,
IF(FORECAST($C201,D$205:D$216,$C$205:$C$216)&gt;100,100,
FORECAST($C201,D$205:D$216,$C$205:$C$216))))</f>
        <v>62.992443718636025</v>
      </c>
      <c r="E201" s="246"/>
      <c r="F201" s="247"/>
      <c r="G201" s="247"/>
      <c r="H201" s="248">
        <f ca="true">IF(MAX(C205:C216)-MIN(C205:C216)&lt;5,AVERAGEIF(C205:C216,"&gt;0",H205:H216),
IF(FORECAST($C201,H$205:H$216,$C$205:$C$216)&lt;0,0,
IF(FORECAST($C201,H$205:H$216,$C$205:$C$216)&gt;100,100,
FORECAST($C201,H$205:H$216,$C$205:$C$216))))</f>
        <v>7.6075521785877527</v>
      </c>
      <c r="I201" s="245">
        <f ca="true">IF(MAX(C205:C216)-MIN(C205:C216)&lt;5,AVERAGEIF(C205:C216,"&gt;0",I205:I216),
IF(FORECAST($C201,I$205:I$216,$C$205:$C$216)&lt;0,0,
IF(FORECAST($C201,I$205:I$216,$C$205:$C$216)&gt;100,100,
FORECAST($C201,I$205:I$216,$C$205:$C$216))))</f>
        <v>69.836710471846345</v>
      </c>
      <c r="J201" s="246"/>
      <c r="K201" s="247"/>
      <c r="L201" s="247"/>
      <c r="M201" s="248">
        <f ca="true">IF(MAX(C205:C216)-MIN(C205:C216)&lt;5,AVERAGEIF(C205:C216,"&gt;0",M205:M216),
IF(FORECAST($C201,M$205:M$216,$C$205:$C$216)&lt;0,0,
IF(FORECAST($C201,M$205:M$216,$C$205:$C$216)&gt;100,100,
FORECAST($C201,M$205:M$216,$C$205:$C$216))))</f>
        <v>3.7227907588240328</v>
      </c>
      <c r="N201" s="245">
        <f ca="true">IF(MAX(C205:C216)-MIN(C205:C216)&lt;5,AVERAGEIF(C205:C216,"&gt;0",N205:N216),
IF(FORECAST($C201,N$205:N$216,$C$205:$C$216)&lt;0,0,
IF(FORECAST($C201,N$205:N$216,$C$205:$C$216)&gt;100,100,
FORECAST($C201,N$205:N$216,$C$205:$C$216))))</f>
        <v>78.987470964864769</v>
      </c>
      <c r="O201" s="246"/>
      <c r="P201" s="247"/>
      <c r="Q201" s="247"/>
      <c r="R201" s="248">
        <f ca="true">IF(MAX(C205:C216)-MIN(C205:C216)&lt;5,AVERAGEIF(C205:C216,"&gt;0",R205:R216),
IF(FORECAST($C201,R$205:R$216,$C$205:$C$216)&lt;0,0,
IF(FORECAST($C201,R$205:R$216,$C$205:$C$216)&gt;100,100,
FORECAST($C201,R$205:R$216,$C$205:$C$216))))</f>
        <v>1.8622589607919195</v>
      </c>
      <c r="S201" s="245">
        <f ca="true">IF(MAX(C205:C216)-MIN(C205:C216)&lt;5,AVERAGEIF(C205:C216,"&gt;0",S205:S216),
IF(FORECAST($C201,S$205:S$216,$C$205:$C$216)&lt;0,0,
IF(FORECAST($C201,S$205:S$216,$C$205:$C$216)&gt;100,100,
FORECAST($C201,S$205:S$216,$C$205:$C$216))))</f>
        <v>91.974081745693752</v>
      </c>
      <c r="T201" s="246"/>
      <c r="U201" s="247"/>
      <c r="V201" s="247"/>
      <c r="W201" s="248">
        <f ca="true">IF(MAX(C205:C216)-MIN(C205:C216)&lt;5,AVERAGEIF(C205:C216,"&gt;0",W205:W216),
IF(FORECAST($C201,W$205:W$216,$C$205:$C$216)&lt;0,0,
IF(FORECAST($C201,W$205:W$216,$C$205:$C$216)&gt;100,100,
FORECAST($C201,W$205:W$216,$C$205:$C$216))))</f>
        <v>0.80898754383585469</v>
      </c>
      <c r="X201" s="245">
        <f ca="true">IF(MAX(C205:C216)-MIN(C205:C216)&lt;5,AVERAGEIF(C205:C216,"&gt;0",X205:X216),
IF(FORECAST($C201,X$205:X$216,$C$205:$C$216)&lt;0,0,
IF(FORECAST($C201,X$205:X$216,$C$205:$C$216)&gt;100,100,
FORECAST($C201,X$205:X$216,$C$205:$C$216))))</f>
        <v>98.02585365368553</v>
      </c>
      <c r="Y201" s="246"/>
      <c r="Z201" s="247"/>
      <c r="AA201" s="247"/>
      <c r="AB201" s="248">
        <f ca="true">IF(MAX(C205:C216)-MIN(C205:C216)&lt;5,AVERAGEIF(C205:C216,"&gt;0",AB205:AB216),
IF(FORECAST($C201,AB$205:AB$216,$C$205:$C$216)&lt;0,0,
IF(FORECAST($C201,AB$205:AB$216,$C$205:$C$216)&gt;100,100,
FORECAST($C201,AB$205:AB$216,$C$205:$C$216))))</f>
        <v>0.25785333187636184</v>
      </c>
    </row>
    <row r="202" hidden="true" x14ac:dyDescent="0.2">
      <c r="A202" s="908"/>
      <c r="B202" s="909"/>
      <c r="C202" s="223">
        <f>MaxRegYear(C200,C205:C216)</f>
        <v>2020</v>
      </c>
      <c r="D202" s="249">
        <f ca="true">IF(MAX(C205:C216)-MIN(C205:C216)&lt;5,AVERAGEIF(C205:C216,"&gt;0",D205:D216),
IF(FORECAST($C202,D$205:D$216,$C$205:$C$216)&lt;0,0,
IF(FORECAST($C202,D$205:D$216,$C$205:$C$216)&gt;100,100,
FORECAST($C202,D$205:D$216,$C$205:$C$216))))</f>
        <v>64.899067311311853</v>
      </c>
      <c r="E202" s="250"/>
      <c r="F202" s="251"/>
      <c r="G202" s="251"/>
      <c r="H202" s="252">
        <f ca="true">IF(MAX(C205:C216)-MIN(C205:C216)&lt;5,AVERAGEIF(C205:C216,"&gt;0",H205:H216),
IF(FORECAST($C202,H$205:H$216,$C$205:$C$216)&lt;0,0,
IF(FORECAST($C202,H$205:H$216,$C$205:$C$216)&gt;100,100,
FORECAST($C202,H$205:H$216,$C$205:$C$216))))</f>
        <v>2.7746110035266724</v>
      </c>
      <c r="I202" s="249">
        <f ca="true">IF(MAX(C205:C216)-MIN(C205:C216)&lt;5,AVERAGEIF(C205:C216,"&gt;0",I205:I216),
IF(FORECAST($C202,I$205:I$216,$C$205:$C$216)&lt;0,0,
IF(FORECAST($C202,I$205:I$216,$C$205:$C$216)&gt;100,100,
FORECAST($C202,I$205:I$216,$C$205:$C$216))))</f>
        <v>86.831426511153495</v>
      </c>
      <c r="J202" s="250"/>
      <c r="K202" s="251"/>
      <c r="L202" s="251"/>
      <c r="M202" s="252">
        <f ca="true">IF(MAX(C205:C216)-MIN(C205:C216)&lt;5,AVERAGEIF(C205:C216,"&gt;0",M205:M216),
IF(FORECAST($C202,M$205:M$216,$C$205:$C$216)&lt;0,0,
IF(FORECAST($C202,M$205:M$216,$C$205:$C$216)&gt;100,100,
FORECAST($C202,M$205:M$216,$C$205:$C$216))))</f>
        <v>0.80999657445244111</v>
      </c>
      <c r="N202" s="249">
        <f ca="true">IF(MAX(C205:C216)-MIN(C205:C216)&lt;5,AVERAGEIF(C205:C216,"&gt;0",N205:N216),
IF(FORECAST($C202,N$205:N$216,$C$205:$C$216)&lt;0,0,
IF(FORECAST($C202,N$205:N$216,$C$205:$C$216)&gt;100,100,
FORECAST($C202,N$205:N$216,$C$205:$C$216))))</f>
        <v>94.089583475842574</v>
      </c>
      <c r="O202" s="250"/>
      <c r="P202" s="251"/>
      <c r="Q202" s="251"/>
      <c r="R202" s="252">
        <f ca="true">IF(MAX(C205:C216)-MIN(C205:C216)&lt;5,AVERAGEIF(C205:C216,"&gt;0",R205:R216),
IF(FORECAST($C202,R$205:R$216,$C$205:$C$216)&lt;0,0,
IF(FORECAST($C202,R$205:R$216,$C$205:$C$216)&gt;100,100,
FORECAST($C202,R$205:R$216,$C$205:$C$216))))</f>
        <v>0.95150175153467842</v>
      </c>
      <c r="S202" s="249">
        <f ca="true">IF(MAX(C205:C216)-MIN(C205:C216)&lt;5,AVERAGEIF(C205:C216,"&gt;0",S205:S216),
IF(FORECAST($C202,S$205:S$216,$C$205:$C$216)&lt;0,0,
IF(FORECAST($C202,S$205:S$216,$C$205:$C$216)&gt;100,100,
FORECAST($C202,S$205:S$216,$C$205:$C$216))))</f>
        <v>99.42970952544897</v>
      </c>
      <c r="T202" s="250"/>
      <c r="U202" s="251"/>
      <c r="V202" s="251"/>
      <c r="W202" s="252">
        <f ca="true">IF(MAX(C205:C216)-MIN(C205:C216)&lt;5,AVERAGEIF(C205:C216,"&gt;0",W205:W216),
IF(FORECAST($C202,W$205:W$216,$C$205:$C$216)&lt;0,0,
IF(FORECAST($C202,W$205:W$216,$C$205:$C$216)&gt;100,100,
FORECAST($C202,W$205:W$216,$C$205:$C$216))))</f>
        <v>0</v>
      </c>
      <c r="X202" s="249">
        <f ca="true">IF(MAX(C205:C216)-MIN(C205:C216)&lt;5,AVERAGEIF(C205:C216,"&gt;0",X205:X216),
IF(FORECAST($C202,X$205:X$216,$C$205:$C$216)&lt;0,0,
IF(FORECAST($C202,X$205:X$216,$C$205:$C$216)&gt;100,100,
FORECAST($C202,X$205:X$216,$C$205:$C$216))))</f>
        <v>99.300735312165969</v>
      </c>
      <c r="Y202" s="250"/>
      <c r="Z202" s="251"/>
      <c r="AA202" s="251"/>
      <c r="AB202" s="252">
        <f ca="true">IF(MAX(C205:C216)-MIN(C205:C216)&lt;5,AVERAGEIF(C205:C216,"&gt;0",AB205:AB216),
IF(FORECAST($C202,AB$205:AB$216,$C$205:$C$216)&lt;0,0,
IF(FORECAST($C202,AB$205:AB$216,$C$205:$C$216)&gt;100,100,
FORECAST($C202,AB$205:AB$216,$C$205:$C$216))))</f>
        <v>0</v>
      </c>
    </row>
    <row r="203" ht="9" customHeight="true" x14ac:dyDescent="0.2">
      <c r="D203" s="253"/>
      <c r="I203" s="253"/>
      <c r="K203" s="213"/>
      <c r="L203" s="213"/>
      <c r="N203" s="253"/>
      <c r="P203" s="213"/>
      <c r="Q203" s="213"/>
      <c r="S203" s="253"/>
      <c r="U203" s="213"/>
      <c r="V203" s="213"/>
      <c r="X203" s="253"/>
      <c r="Z203" s="213"/>
      <c r="AA203" s="213"/>
      <c r="AB203" s="254"/>
    </row>
    <row r="204" s="282" customFormat="true" ht="22.5" customHeight="true" x14ac:dyDescent="0.2">
      <c r="B204" s="255" t="s">
        <v>8</v>
      </c>
      <c r="C204" s="256" t="s">
        <v>9</v>
      </c>
      <c r="D204" s="257" t="s">
        <v>14</v>
      </c>
      <c r="E204" s="217" t="s">
        <v>15</v>
      </c>
      <c r="F204" s="346"/>
      <c r="G204" s="346"/>
      <c r="H204" s="259" t="s">
        <v>17</v>
      </c>
      <c r="I204" s="257" t="s">
        <v>14</v>
      </c>
      <c r="J204" s="217" t="s">
        <v>15</v>
      </c>
      <c r="K204" s="346"/>
      <c r="L204" s="346"/>
      <c r="M204" s="259" t="s">
        <v>17</v>
      </c>
      <c r="N204" s="257" t="s">
        <v>14</v>
      </c>
      <c r="O204" s="217" t="s">
        <v>15</v>
      </c>
      <c r="P204" s="346"/>
      <c r="Q204" s="346"/>
      <c r="R204" s="259" t="s">
        <v>17</v>
      </c>
      <c r="S204" s="257" t="s">
        <v>14</v>
      </c>
      <c r="T204" s="217" t="s">
        <v>15</v>
      </c>
      <c r="U204" s="346"/>
      <c r="V204" s="346"/>
      <c r="W204" s="259" t="s">
        <v>17</v>
      </c>
      <c r="X204" s="257" t="s">
        <v>14</v>
      </c>
      <c r="Y204" s="217" t="s">
        <v>15</v>
      </c>
      <c r="Z204" s="346"/>
      <c r="AA204" s="346"/>
      <c r="AB204" s="259" t="s">
        <v>17</v>
      </c>
      <c r="AD204" s="347"/>
    </row>
    <row r="205" x14ac:dyDescent="0.2">
      <c r="A205" s="261"/>
      <c r="B205" s="580" t="s">
        <v>191</v>
      </c>
      <c r="C205" s="581">
        <v>2001</v>
      </c>
      <c r="D205" s="175">
        <f t="shared" ref="D205:D216" ca="true" si="50">IF(ISERROR(INDIRECT(CONCATENATE($B205,"!H16"))),"",INDIRECT(CONCATENATE($B205,"!H16")))</f>
        <v>70.858442920809154</v>
      </c>
      <c r="E205" s="265">
        <f t="shared" ref="E205:E216" ca="true" si="51">IF(ISERROR(INDIRECT(CONCATENATE($B205,"!H23"))),"",INDIRECT(CONCATENATE($B205,"!H23")))</f>
        <v>61.940000748468684</v>
      </c>
      <c r="F205" s="263"/>
      <c r="G205" s="263"/>
      <c r="H205" s="264">
        <f t="shared" ref="H205:H216" ca="true" si="52">IF(ISERROR(INDIRECT(CONCATENATE($B205,"!H21"))),"",INDIRECT(CONCATENATE($B205,"!H21")))</f>
        <v>5.5851070636182456</v>
      </c>
      <c r="I205" s="175">
        <f t="shared" ref="I205:I216" ca="true" si="53">IF(ISERROR(INDIRECT(CONCATENATE($B205,"!I16"))),"",INDIRECT(CONCATENATE($B205,"!I16")))</f>
        <v>74.53618904258893</v>
      </c>
      <c r="J205" s="265">
        <f t="shared" ref="J205:J216" ca="true" si="54">IF(ISERROR(INDIRECT(CONCATENATE($B205,"!I23"))),"",INDIRECT(CONCATENATE($B205,"!I23")))</f>
        <v>69.79827239065331</v>
      </c>
      <c r="K205" s="263"/>
      <c r="L205" s="263"/>
      <c r="M205" s="264">
        <f t="shared" ref="M205:M216" ca="true" si="55">IF(ISERROR(INDIRECT(CONCATENATE($B205,"!I21"))),"",INDIRECT(CONCATENATE($B205,"!I21")))</f>
        <v>3.1987971353675544</v>
      </c>
      <c r="N205" s="175">
        <f t="shared" ref="N205:N216" ca="true" si="56">IF(ISERROR(INDIRECT(CONCATENATE($B205,"!J16"))),"",INDIRECT(CONCATENATE($B205,"!J16")))</f>
        <v>83.422994427193672</v>
      </c>
      <c r="O205" s="265">
        <f t="shared" ref="O205:O216" ca="true" si="57">IF(ISERROR(INDIRECT(CONCATENATE($B205,"!J23"))),"",INDIRECT(CONCATENATE($B205,"!J23")))</f>
        <v>78.457055879717785</v>
      </c>
      <c r="P205" s="263"/>
      <c r="Q205" s="263"/>
      <c r="R205" s="264">
        <f t="shared" ref="R205:R216" ca="true" si="58">IF(ISERROR(INDIRECT(CONCATENATE($B205,"!J21"))),"",INDIRECT(CONCATENATE($B205,"!J21")))</f>
        <v>2.5625868883670737</v>
      </c>
      <c r="S205" s="175">
        <f t="shared" ref="S205:S216" ca="true" si="59">IF(ISERROR(INDIRECT(CONCATENATE($B205,"!K16"))),"",INDIRECT(CONCATENATE($B205,"!K16")))</f>
        <v>91.989864248241062</v>
      </c>
      <c r="T205" s="265">
        <f t="shared" ref="T205:T216" ca="true" si="60">IF(ISERROR(INDIRECT(CONCATENATE($B205,"!K23"))),"",INDIRECT(CONCATENATE($B205,"!K23")))</f>
        <v>91.546549444169301</v>
      </c>
      <c r="U205" s="263"/>
      <c r="V205" s="263"/>
      <c r="W205" s="264">
        <f t="shared" ref="W205:W216" ca="true" si="61">IF(ISERROR(INDIRECT(CONCATENATE($B205,"!K21"))),"",INDIRECT(CONCATENATE($B205,"!K21")))</f>
        <v>1.1131031949064127</v>
      </c>
      <c r="X205" s="175">
        <f t="shared" ref="X205:X216" ca="true" si="62">IF(ISERROR(INDIRECT(CONCATENATE($B205,"!L16"))),"",INDIRECT(CONCATENATE($B205,"!L16")))</f>
        <v>97.51935204401083</v>
      </c>
      <c r="Y205" s="265">
        <f t="shared" ref="Y205:Y216" ca="true" si="63">IF(ISERROR(INDIRECT(CONCATENATE($B205,"!L23"))),"",INDIRECT(CONCATENATE($B205,"!L23")))</f>
        <v>98.353762974167665</v>
      </c>
      <c r="Z205" s="263"/>
      <c r="AA205" s="263"/>
      <c r="AB205" s="264">
        <f t="shared" ref="AB205:AB216" ca="true" si="64">IF(ISERROR(INDIRECT(CONCATENATE($B205,"!L221"))),"",INDIRECT(CONCATENATE($B205,"!L21")))</f>
        <v>0.35350860015307417</v>
      </c>
    </row>
    <row r="206" x14ac:dyDescent="0.2">
      <c r="A206" s="261"/>
      <c r="B206" s="582" t="s">
        <v>296</v>
      </c>
      <c r="C206" s="583">
        <v>2007</v>
      </c>
      <c r="D206" s="176">
        <f t="shared" ca="true" si="50"/>
        <v>55.948217309768843</v>
      </c>
      <c r="E206" s="265">
        <f t="shared" ca="true" si="51"/>
        <v>72.908509834175831</v>
      </c>
      <c r="F206" s="263"/>
      <c r="G206" s="263"/>
      <c r="H206" s="266">
        <f t="shared" ca="true" si="52"/>
        <v>8.888767595345314</v>
      </c>
      <c r="I206" s="176">
        <f t="shared" ca="true" si="53"/>
        <v>70.417494509261672</v>
      </c>
      <c r="J206" s="265">
        <f t="shared" ca="true" si="54"/>
        <v>69.288337493430674</v>
      </c>
      <c r="K206" s="263"/>
      <c r="L206" s="263"/>
      <c r="M206" s="266">
        <f t="shared" ca="true" si="55"/>
        <v>4.021358721039987</v>
      </c>
      <c r="N206" s="176">
        <f t="shared" ca="true" si="56"/>
        <v>81.32565701895868</v>
      </c>
      <c r="O206" s="265">
        <f t="shared" ca="true" si="57"/>
        <v>78.404242316500159</v>
      </c>
      <c r="P206" s="263"/>
      <c r="Q206" s="263"/>
      <c r="R206" s="266">
        <f t="shared" ca="true" si="58"/>
        <v>0.84115212936168182</v>
      </c>
      <c r="S206" s="176">
        <f t="shared" ca="true" si="59"/>
        <v>96.043208824984774</v>
      </c>
      <c r="T206" s="265">
        <f t="shared" ca="true" si="60"/>
        <v>90.297765481774022</v>
      </c>
      <c r="U206" s="263"/>
      <c r="V206" s="263"/>
      <c r="W206" s="266">
        <f t="shared" ca="true" si="61"/>
        <v>4.4063336927099517E-2</v>
      </c>
      <c r="X206" s="176">
        <f t="shared" ca="true" si="62"/>
        <v>99.515118224705716</v>
      </c>
      <c r="Y206" s="265">
        <f t="shared" ca="true" si="63"/>
        <v>96.922087792846753</v>
      </c>
      <c r="Z206" s="263"/>
      <c r="AA206" s="263"/>
      <c r="AB206" s="266">
        <f t="shared" ca="true" si="64"/>
        <v>0</v>
      </c>
    </row>
    <row r="207" x14ac:dyDescent="0.2">
      <c r="A207" s="261"/>
      <c r="B207" s="582" t="s">
        <v>139</v>
      </c>
      <c r="C207" s="583">
        <v>2010</v>
      </c>
      <c r="D207" s="176">
        <f t="shared" ca="true" si="50"/>
        <v>59.9</v>
      </c>
      <c r="E207" s="265">
        <f t="shared" ca="true" si="51"/>
        <v>63.3</v>
      </c>
      <c r="F207" s="263"/>
      <c r="G207" s="263"/>
      <c r="H207" s="266">
        <f t="shared" ca="true" si="52"/>
        <v>3.5</v>
      </c>
      <c r="I207" s="176">
        <f t="shared" ca="true" si="53"/>
        <v>78.599999999999994</v>
      </c>
      <c r="J207" s="265">
        <f t="shared" ca="true" si="54"/>
        <v>71.2</v>
      </c>
      <c r="K207" s="263"/>
      <c r="L207" s="263"/>
      <c r="M207" s="266">
        <f t="shared" ca="true" si="55"/>
        <v>0.7</v>
      </c>
      <c r="N207" s="176">
        <f t="shared" ca="true" si="56"/>
        <v>83.4</v>
      </c>
      <c r="O207" s="265">
        <f t="shared" ca="true" si="57"/>
        <v>80.400000000000006</v>
      </c>
      <c r="P207" s="263"/>
      <c r="Q207" s="263"/>
      <c r="R207" s="266">
        <f t="shared" ca="true" si="58"/>
        <v>0</v>
      </c>
      <c r="S207" s="176">
        <f t="shared" ca="true" si="59"/>
        <v>94.5</v>
      </c>
      <c r="T207" s="265">
        <f t="shared" ca="true" si="60"/>
        <v>92.6</v>
      </c>
      <c r="U207" s="263"/>
      <c r="V207" s="263"/>
      <c r="W207" s="266">
        <f t="shared" ca="true" si="61"/>
        <v>0</v>
      </c>
      <c r="X207" s="176">
        <f t="shared" ca="true" si="62"/>
        <v>98.5</v>
      </c>
      <c r="Y207" s="265">
        <f t="shared" ca="true" si="63"/>
        <v>98.2</v>
      </c>
      <c r="Z207" s="263"/>
      <c r="AA207" s="263"/>
      <c r="AB207" s="266">
        <f t="shared" ca="true" si="64"/>
        <v>0</v>
      </c>
      <c r="AD207" s="267"/>
    </row>
    <row r="208" x14ac:dyDescent="0.2">
      <c r="A208" s="261"/>
      <c r="B208" s="582" t="s">
        <v>350</v>
      </c>
      <c r="C208" s="583">
        <v>2014</v>
      </c>
      <c r="D208" s="176">
        <f t="shared" ca="true" si="50"/>
        <v>60.6</v>
      </c>
      <c r="E208" s="265">
        <f t="shared" ca="true" si="51"/>
        <v>68.7</v>
      </c>
      <c r="F208" s="263"/>
      <c r="G208" s="263"/>
      <c r="H208" s="266">
        <f t="shared" ca="true" si="52"/>
        <v>7</v>
      </c>
      <c r="I208" s="176">
        <f t="shared" ca="true" si="53"/>
        <v>79.599999999999994</v>
      </c>
      <c r="J208" s="265">
        <f t="shared" ca="true" si="54"/>
        <v>65.7</v>
      </c>
      <c r="K208" s="263"/>
      <c r="L208" s="263"/>
      <c r="M208" s="266">
        <f t="shared" ca="true" si="55"/>
        <v>2.8</v>
      </c>
      <c r="N208" s="176">
        <f t="shared" ca="true" si="56"/>
        <v>88.3</v>
      </c>
      <c r="O208" s="265">
        <f t="shared" ca="true" si="57"/>
        <v>75.3</v>
      </c>
      <c r="P208" s="263"/>
      <c r="Q208" s="263"/>
      <c r="R208" s="266">
        <f t="shared" ca="true" si="58"/>
        <v>2.8</v>
      </c>
      <c r="S208" s="176">
        <f t="shared" ca="true" si="59"/>
        <v>97.1</v>
      </c>
      <c r="T208" s="265">
        <f t="shared" ca="true" si="60"/>
        <v>87.3</v>
      </c>
      <c r="U208" s="263"/>
      <c r="V208" s="263"/>
      <c r="W208" s="266">
        <f t="shared" ca="true" si="61"/>
        <v>0.3</v>
      </c>
      <c r="X208" s="176">
        <f t="shared" ca="true" si="62"/>
        <v>98.8</v>
      </c>
      <c r="Y208" s="265">
        <f t="shared" ca="true" si="63"/>
        <v>94.2</v>
      </c>
      <c r="Z208" s="263"/>
      <c r="AA208" s="263"/>
      <c r="AB208" s="266">
        <f t="shared" ca="true" si="64"/>
        <v>0</v>
      </c>
    </row>
    <row r="209" x14ac:dyDescent="0.2">
      <c r="A209" s="261"/>
      <c r="B209" s="582" t="s">
        <v>718</v>
      </c>
      <c r="C209" s="583">
        <v>2018</v>
      </c>
      <c r="D209" s="176">
        <f t="shared" ca="true" si="50"/>
        <v>72.422117344291678</v>
      </c>
      <c r="E209" s="265">
        <f t="shared" ca="true" si="51"/>
        <v>48.671643980652561</v>
      </c>
      <c r="F209" s="263"/>
      <c r="G209" s="263"/>
      <c r="H209" s="266">
        <f t="shared" ca="true" si="52"/>
        <v>0.98153329632259168</v>
      </c>
      <c r="I209" s="176">
        <f t="shared" ca="true" si="53"/>
        <v>88.516658905649464</v>
      </c>
      <c r="J209" s="265">
        <f t="shared" ca="true" si="54"/>
        <v>68.222268574741605</v>
      </c>
      <c r="K209" s="263"/>
      <c r="L209" s="263"/>
      <c r="M209" s="266">
        <f t="shared" ca="true" si="55"/>
        <v>0.61181247678365824</v>
      </c>
      <c r="N209" s="176">
        <f t="shared" ca="true" si="56"/>
        <v>96.243984655616217</v>
      </c>
      <c r="O209" s="265">
        <f t="shared" ca="true" si="57"/>
        <v>86.982941185830882</v>
      </c>
      <c r="P209" s="263"/>
      <c r="Q209" s="263"/>
      <c r="R209" s="266">
        <f t="shared" ca="true" si="58"/>
        <v>0.83066276308777409</v>
      </c>
      <c r="S209" s="176">
        <f t="shared" ca="true" si="59"/>
        <v>98.876405104630408</v>
      </c>
      <c r="T209" s="265">
        <f t="shared" ca="true" si="60"/>
        <v>91.648237304029294</v>
      </c>
      <c r="U209" s="263"/>
      <c r="V209" s="263"/>
      <c r="W209" s="266">
        <f t="shared" ca="true" si="61"/>
        <v>3.2977549557260608E-2</v>
      </c>
      <c r="X209" s="176">
        <f t="shared" ca="true" si="62"/>
        <v>98.98200214591229</v>
      </c>
      <c r="Y209" s="265">
        <f t="shared" ca="true" si="63"/>
        <v>98.080371491111279</v>
      </c>
      <c r="Z209" s="263"/>
      <c r="AA209" s="263"/>
      <c r="AB209" s="266">
        <f t="shared" ca="true" si="64"/>
        <v>0</v>
      </c>
    </row>
    <row r="210" x14ac:dyDescent="0.2">
      <c r="A210" s="261"/>
      <c r="B210" s="582"/>
      <c r="C210" s="583"/>
      <c r="D210" s="176" t="str">
        <f t="shared" ca="true" si="50"/>
        <v/>
      </c>
      <c r="E210" s="265" t="str">
        <f t="shared" ca="true" si="51"/>
        <v/>
      </c>
      <c r="F210" s="263"/>
      <c r="G210" s="263"/>
      <c r="H210" s="266" t="str">
        <f t="shared" ca="true" si="52"/>
        <v/>
      </c>
      <c r="I210" s="176" t="str">
        <f t="shared" ca="true" si="53"/>
        <v/>
      </c>
      <c r="J210" s="265" t="str">
        <f t="shared" ca="true" si="54"/>
        <v/>
      </c>
      <c r="K210" s="263"/>
      <c r="L210" s="263"/>
      <c r="M210" s="266" t="str">
        <f t="shared" ca="true" si="55"/>
        <v/>
      </c>
      <c r="N210" s="176" t="str">
        <f t="shared" ca="true" si="56"/>
        <v/>
      </c>
      <c r="O210" s="265" t="str">
        <f t="shared" ca="true" si="57"/>
        <v/>
      </c>
      <c r="P210" s="263"/>
      <c r="Q210" s="263"/>
      <c r="R210" s="266" t="str">
        <f t="shared" ca="true" si="58"/>
        <v/>
      </c>
      <c r="S210" s="176" t="str">
        <f t="shared" ca="true" si="59"/>
        <v/>
      </c>
      <c r="T210" s="265" t="str">
        <f t="shared" ca="true" si="60"/>
        <v/>
      </c>
      <c r="U210" s="263"/>
      <c r="V210" s="263"/>
      <c r="W210" s="266" t="str">
        <f t="shared" ca="true" si="61"/>
        <v/>
      </c>
      <c r="X210" s="176" t="str">
        <f t="shared" ca="true" si="62"/>
        <v/>
      </c>
      <c r="Y210" s="265" t="str">
        <f t="shared" ca="true" si="63"/>
        <v/>
      </c>
      <c r="Z210" s="263"/>
      <c r="AA210" s="263"/>
      <c r="AB210" s="266" t="str">
        <f t="shared" ca="true" si="64"/>
        <v/>
      </c>
    </row>
    <row r="211" x14ac:dyDescent="0.2">
      <c r="A211" s="261"/>
      <c r="B211" s="582"/>
      <c r="C211" s="583"/>
      <c r="D211" s="176" t="str">
        <f t="shared" ca="true" si="50"/>
        <v/>
      </c>
      <c r="E211" s="265" t="str">
        <f t="shared" ca="true" si="51"/>
        <v/>
      </c>
      <c r="F211" s="263"/>
      <c r="G211" s="263"/>
      <c r="H211" s="266" t="str">
        <f t="shared" ca="true" si="52"/>
        <v/>
      </c>
      <c r="I211" s="176" t="str">
        <f t="shared" ca="true" si="53"/>
        <v/>
      </c>
      <c r="J211" s="265" t="str">
        <f t="shared" ca="true" si="54"/>
        <v/>
      </c>
      <c r="K211" s="263"/>
      <c r="L211" s="263"/>
      <c r="M211" s="266" t="str">
        <f t="shared" ca="true" si="55"/>
        <v/>
      </c>
      <c r="N211" s="176" t="str">
        <f t="shared" ca="true" si="56"/>
        <v/>
      </c>
      <c r="O211" s="265" t="str">
        <f t="shared" ca="true" si="57"/>
        <v/>
      </c>
      <c r="P211" s="263"/>
      <c r="Q211" s="263"/>
      <c r="R211" s="266" t="str">
        <f t="shared" ca="true" si="58"/>
        <v/>
      </c>
      <c r="S211" s="176" t="str">
        <f t="shared" ca="true" si="59"/>
        <v/>
      </c>
      <c r="T211" s="265" t="str">
        <f t="shared" ca="true" si="60"/>
        <v/>
      </c>
      <c r="U211" s="263"/>
      <c r="V211" s="263"/>
      <c r="W211" s="266" t="str">
        <f t="shared" ca="true" si="61"/>
        <v/>
      </c>
      <c r="X211" s="176" t="str">
        <f t="shared" ca="true" si="62"/>
        <v/>
      </c>
      <c r="Y211" s="265" t="str">
        <f t="shared" ca="true" si="63"/>
        <v/>
      </c>
      <c r="Z211" s="263"/>
      <c r="AA211" s="263"/>
      <c r="AB211" s="266" t="str">
        <f t="shared" ca="true" si="64"/>
        <v/>
      </c>
    </row>
    <row r="212" x14ac:dyDescent="0.2">
      <c r="A212" s="261"/>
      <c r="B212" s="582"/>
      <c r="C212" s="583"/>
      <c r="D212" s="176" t="str">
        <f t="shared" ca="true" si="50"/>
        <v/>
      </c>
      <c r="E212" s="265" t="str">
        <f t="shared" ca="true" si="51"/>
        <v/>
      </c>
      <c r="F212" s="263"/>
      <c r="G212" s="263"/>
      <c r="H212" s="266" t="str">
        <f t="shared" ca="true" si="52"/>
        <v/>
      </c>
      <c r="I212" s="176" t="str">
        <f t="shared" ca="true" si="53"/>
        <v/>
      </c>
      <c r="J212" s="265" t="str">
        <f t="shared" ca="true" si="54"/>
        <v/>
      </c>
      <c r="K212" s="263"/>
      <c r="L212" s="263"/>
      <c r="M212" s="266" t="str">
        <f t="shared" ca="true" si="55"/>
        <v/>
      </c>
      <c r="N212" s="176" t="str">
        <f t="shared" ca="true" si="56"/>
        <v/>
      </c>
      <c r="O212" s="265" t="str">
        <f t="shared" ca="true" si="57"/>
        <v/>
      </c>
      <c r="P212" s="263"/>
      <c r="Q212" s="263"/>
      <c r="R212" s="266" t="str">
        <f t="shared" ca="true" si="58"/>
        <v/>
      </c>
      <c r="S212" s="176" t="str">
        <f t="shared" ca="true" si="59"/>
        <v/>
      </c>
      <c r="T212" s="265" t="str">
        <f t="shared" ca="true" si="60"/>
        <v/>
      </c>
      <c r="U212" s="263"/>
      <c r="V212" s="263"/>
      <c r="W212" s="266" t="str">
        <f t="shared" ca="true" si="61"/>
        <v/>
      </c>
      <c r="X212" s="176" t="str">
        <f t="shared" ca="true" si="62"/>
        <v/>
      </c>
      <c r="Y212" s="265" t="str">
        <f t="shared" ca="true" si="63"/>
        <v/>
      </c>
      <c r="Z212" s="263"/>
      <c r="AA212" s="263"/>
      <c r="AB212" s="266" t="str">
        <f t="shared" ca="true" si="64"/>
        <v/>
      </c>
    </row>
    <row r="213" x14ac:dyDescent="0.2">
      <c r="A213" s="261"/>
      <c r="B213" s="582"/>
      <c r="C213" s="583"/>
      <c r="D213" s="176" t="str">
        <f t="shared" ca="true" si="50"/>
        <v/>
      </c>
      <c r="E213" s="265" t="str">
        <f t="shared" ca="true" si="51"/>
        <v/>
      </c>
      <c r="F213" s="263"/>
      <c r="G213" s="263"/>
      <c r="H213" s="266" t="str">
        <f t="shared" ca="true" si="52"/>
        <v/>
      </c>
      <c r="I213" s="176" t="str">
        <f t="shared" ca="true" si="53"/>
        <v/>
      </c>
      <c r="J213" s="265" t="str">
        <f t="shared" ca="true" si="54"/>
        <v/>
      </c>
      <c r="K213" s="263"/>
      <c r="L213" s="263"/>
      <c r="M213" s="266" t="str">
        <f t="shared" ca="true" si="55"/>
        <v/>
      </c>
      <c r="N213" s="176" t="str">
        <f t="shared" ca="true" si="56"/>
        <v/>
      </c>
      <c r="O213" s="265" t="str">
        <f t="shared" ca="true" si="57"/>
        <v/>
      </c>
      <c r="P213" s="263"/>
      <c r="Q213" s="263"/>
      <c r="R213" s="266" t="str">
        <f t="shared" ca="true" si="58"/>
        <v/>
      </c>
      <c r="S213" s="176" t="str">
        <f t="shared" ca="true" si="59"/>
        <v/>
      </c>
      <c r="T213" s="265" t="str">
        <f t="shared" ca="true" si="60"/>
        <v/>
      </c>
      <c r="U213" s="263"/>
      <c r="V213" s="263"/>
      <c r="W213" s="266" t="str">
        <f t="shared" ca="true" si="61"/>
        <v/>
      </c>
      <c r="X213" s="176" t="str">
        <f t="shared" ca="true" si="62"/>
        <v/>
      </c>
      <c r="Y213" s="265" t="str">
        <f t="shared" ca="true" si="63"/>
        <v/>
      </c>
      <c r="Z213" s="263"/>
      <c r="AA213" s="263"/>
      <c r="AB213" s="266" t="str">
        <f t="shared" ca="true" si="64"/>
        <v/>
      </c>
    </row>
    <row r="214" x14ac:dyDescent="0.2">
      <c r="A214" s="261"/>
      <c r="B214" s="582"/>
      <c r="C214" s="583"/>
      <c r="D214" s="176" t="str">
        <f t="shared" ca="true" si="50"/>
        <v/>
      </c>
      <c r="E214" s="265" t="str">
        <f t="shared" ca="true" si="51"/>
        <v/>
      </c>
      <c r="F214" s="263"/>
      <c r="G214" s="263"/>
      <c r="H214" s="266" t="str">
        <f t="shared" ca="true" si="52"/>
        <v/>
      </c>
      <c r="I214" s="176" t="str">
        <f t="shared" ca="true" si="53"/>
        <v/>
      </c>
      <c r="J214" s="265" t="str">
        <f t="shared" ca="true" si="54"/>
        <v/>
      </c>
      <c r="K214" s="263"/>
      <c r="L214" s="263"/>
      <c r="M214" s="266" t="str">
        <f t="shared" ca="true" si="55"/>
        <v/>
      </c>
      <c r="N214" s="176" t="str">
        <f t="shared" ca="true" si="56"/>
        <v/>
      </c>
      <c r="O214" s="265" t="str">
        <f t="shared" ca="true" si="57"/>
        <v/>
      </c>
      <c r="P214" s="263"/>
      <c r="Q214" s="263"/>
      <c r="R214" s="266" t="str">
        <f t="shared" ca="true" si="58"/>
        <v/>
      </c>
      <c r="S214" s="176" t="str">
        <f t="shared" ca="true" si="59"/>
        <v/>
      </c>
      <c r="T214" s="265" t="str">
        <f t="shared" ca="true" si="60"/>
        <v/>
      </c>
      <c r="U214" s="263"/>
      <c r="V214" s="263"/>
      <c r="W214" s="266" t="str">
        <f t="shared" ca="true" si="61"/>
        <v/>
      </c>
      <c r="X214" s="176" t="str">
        <f t="shared" ca="true" si="62"/>
        <v/>
      </c>
      <c r="Y214" s="265" t="str">
        <f t="shared" ca="true" si="63"/>
        <v/>
      </c>
      <c r="Z214" s="263"/>
      <c r="AA214" s="263"/>
      <c r="AB214" s="266" t="str">
        <f t="shared" ca="true" si="64"/>
        <v/>
      </c>
    </row>
    <row r="215" x14ac:dyDescent="0.2">
      <c r="A215" s="261"/>
      <c r="B215" s="582"/>
      <c r="C215" s="583"/>
      <c r="D215" s="176" t="str">
        <f t="shared" ca="true" si="50"/>
        <v/>
      </c>
      <c r="E215" s="265" t="str">
        <f t="shared" ca="true" si="51"/>
        <v/>
      </c>
      <c r="F215" s="263"/>
      <c r="G215" s="263"/>
      <c r="H215" s="266" t="str">
        <f t="shared" ca="true" si="52"/>
        <v/>
      </c>
      <c r="I215" s="176" t="str">
        <f t="shared" ca="true" si="53"/>
        <v/>
      </c>
      <c r="J215" s="265" t="str">
        <f t="shared" ca="true" si="54"/>
        <v/>
      </c>
      <c r="K215" s="263"/>
      <c r="L215" s="263"/>
      <c r="M215" s="266" t="str">
        <f t="shared" ca="true" si="55"/>
        <v/>
      </c>
      <c r="N215" s="176" t="str">
        <f t="shared" ca="true" si="56"/>
        <v/>
      </c>
      <c r="O215" s="265" t="str">
        <f t="shared" ca="true" si="57"/>
        <v/>
      </c>
      <c r="P215" s="263"/>
      <c r="Q215" s="263"/>
      <c r="R215" s="266" t="str">
        <f t="shared" ca="true" si="58"/>
        <v/>
      </c>
      <c r="S215" s="176" t="str">
        <f t="shared" ca="true" si="59"/>
        <v/>
      </c>
      <c r="T215" s="265" t="str">
        <f t="shared" ca="true" si="60"/>
        <v/>
      </c>
      <c r="U215" s="263"/>
      <c r="V215" s="263"/>
      <c r="W215" s="266" t="str">
        <f t="shared" ca="true" si="61"/>
        <v/>
      </c>
      <c r="X215" s="176" t="str">
        <f t="shared" ca="true" si="62"/>
        <v/>
      </c>
      <c r="Y215" s="265" t="str">
        <f t="shared" ca="true" si="63"/>
        <v/>
      </c>
      <c r="Z215" s="263"/>
      <c r="AA215" s="263"/>
      <c r="AB215" s="266" t="str">
        <f t="shared" ca="true" si="64"/>
        <v/>
      </c>
    </row>
    <row r="216" x14ac:dyDescent="0.2">
      <c r="A216" s="261"/>
      <c r="B216" s="584"/>
      <c r="C216" s="585"/>
      <c r="D216" s="177" t="str">
        <f t="shared" ca="true" si="50"/>
        <v/>
      </c>
      <c r="E216" s="268" t="str">
        <f t="shared" ca="true" si="51"/>
        <v/>
      </c>
      <c r="F216" s="269"/>
      <c r="G216" s="270"/>
      <c r="H216" s="271" t="str">
        <f t="shared" ca="true" si="52"/>
        <v/>
      </c>
      <c r="I216" s="177" t="str">
        <f t="shared" ca="true" si="53"/>
        <v/>
      </c>
      <c r="J216" s="268" t="str">
        <f t="shared" ca="true" si="54"/>
        <v/>
      </c>
      <c r="K216" s="269"/>
      <c r="L216" s="270"/>
      <c r="M216" s="271" t="str">
        <f t="shared" ca="true" si="55"/>
        <v/>
      </c>
      <c r="N216" s="177" t="str">
        <f t="shared" ca="true" si="56"/>
        <v/>
      </c>
      <c r="O216" s="268" t="str">
        <f t="shared" ca="true" si="57"/>
        <v/>
      </c>
      <c r="P216" s="269"/>
      <c r="Q216" s="270"/>
      <c r="R216" s="271" t="str">
        <f t="shared" ca="true" si="58"/>
        <v/>
      </c>
      <c r="S216" s="177" t="str">
        <f t="shared" ca="true" si="59"/>
        <v/>
      </c>
      <c r="T216" s="268" t="str">
        <f t="shared" ca="true" si="60"/>
        <v/>
      </c>
      <c r="U216" s="269"/>
      <c r="V216" s="270"/>
      <c r="W216" s="271" t="str">
        <f t="shared" ca="true" si="61"/>
        <v/>
      </c>
      <c r="X216" s="177" t="str">
        <f t="shared" ca="true" si="62"/>
        <v/>
      </c>
      <c r="Y216" s="268" t="str">
        <f t="shared" ca="true" si="63"/>
        <v/>
      </c>
      <c r="Z216" s="269"/>
      <c r="AA216" s="270"/>
      <c r="AB216" s="271" t="str">
        <f t="shared" ca="true" si="64"/>
        <v/>
      </c>
    </row>
    <row r="217" ht="11.25" customHeight="true" x14ac:dyDescent="0.2"/>
    <row r="218" ht="22.5" customHeight="true" x14ac:dyDescent="0.25">
      <c r="B218" s="913" t="str">
        <f>CONCATENATE("Urban use of drinking water sources,  ",C199,"–",C200)</f>
        <v>Urban use of drinking water sources,  2000–2020</v>
      </c>
      <c r="C218" s="914"/>
      <c r="D218" s="914"/>
      <c r="E218" s="914"/>
      <c r="F218" s="914"/>
      <c r="G218" s="914"/>
      <c r="H218" s="914"/>
      <c r="I218" s="914"/>
      <c r="J218" s="914"/>
      <c r="K218" s="914"/>
      <c r="L218" s="914"/>
      <c r="N218" s="272"/>
      <c r="O218" s="272"/>
      <c r="P218" s="272"/>
      <c r="Q218" s="272"/>
      <c r="R218" s="272"/>
      <c r="S218" s="896" t="s">
        <v>11</v>
      </c>
      <c r="T218" s="897"/>
      <c r="U218" s="897"/>
      <c r="V218" s="897"/>
      <c r="W218" s="898"/>
      <c r="X218" s="272"/>
      <c r="Y218" s="272"/>
      <c r="Z218" s="272"/>
      <c r="AA218" s="272"/>
      <c r="AB218" s="273"/>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74"/>
      <c r="D253" s="274"/>
      <c r="E253" s="275" t="str">
        <f ca="true">IF(ISERROR(INDIRECT(CONCATENATE($B253,"!M18"))),"",INDIRECT(CONCATENATE($B253,"!M18")))</f>
        <v/>
      </c>
      <c r="F253" s="275" t="str">
        <f ca="true">IF(ISERROR(INDIRECT(CONCATENATE($B253,"!M19"))),"",INDIRECT(CONCATENATE($B253,"!M19")))</f>
        <v/>
      </c>
      <c r="G253" s="275" t="str">
        <f ca="true">IF(ISERROR(INDIRECT(CONCATENATE($B253,"!M20"))),"",INDIRECT(CONCATENATE($B253,"!M20")))</f>
        <v/>
      </c>
      <c r="H253" s="275" t="str">
        <f ca="true">IF(ISERROR(INDIRECT(CONCATENATE($B253,"!M21"))),"",INDIRECT(CONCATENATE($B253,"!M21")))</f>
        <v/>
      </c>
      <c r="I253" s="275"/>
      <c r="J253" s="275" t="str">
        <f ca="true">IF(ISERROR(INDIRECT(CONCATENATE($B253,"!N18"))),"",INDIRECT(CONCATENATE($B253,"!N18")))</f>
        <v/>
      </c>
      <c r="K253" s="275" t="str">
        <f ca="true">IF(ISERROR(INDIRECT(CONCATENATE($B253,"!N19"))),"",INDIRECT(CONCATENATE($B253,"!N19")))</f>
        <v/>
      </c>
      <c r="L253" s="275" t="str">
        <f ca="true">IF(ISERROR(INDIRECT(CONCATENATE($B253,"!N20"))),"",INDIRECT(CONCATENATE($B253,"!N20")))</f>
        <v/>
      </c>
      <c r="M253" s="275" t="str">
        <f ca="true">IF(ISERROR(INDIRECT(CONCATENATE($B253,"!N21"))),"",INDIRECT(CONCATENATE($B253,"!N21")))</f>
        <v/>
      </c>
      <c r="N253" s="275"/>
      <c r="O253" s="275" t="str">
        <f ca="true">IF(ISERROR(INDIRECT(CONCATENATE($B253,"!O18"))),"",INDIRECT(CONCATENATE($B253,"!O18")))</f>
        <v/>
      </c>
      <c r="P253" s="275" t="str">
        <f ca="true">IF(ISERROR(INDIRECT(CONCATENATE($B253,"!O19"))),"",INDIRECT(CONCATENATE($B253,"!O19")))</f>
        <v/>
      </c>
      <c r="Q253" s="275" t="str">
        <f ca="true">IF(ISERROR(INDIRECT(CONCATENATE($B253,"!O20"))),"",INDIRECT(CONCATENATE($B253,"!O20")))</f>
        <v/>
      </c>
      <c r="R253" s="275" t="str">
        <f ca="true">IF(ISERROR(INDIRECT(CONCATENATE($B253,"!O21"))),"",INDIRECT(CONCATENATE($B253,"!O21")))</f>
        <v/>
      </c>
      <c r="S253" s="275"/>
      <c r="T253" s="275" t="str">
        <f ca="true">IF(ISERROR(INDIRECT(CONCATENATE($B253,"!P18"))),"",INDIRECT(CONCATENATE($B253,"!P18")))</f>
        <v/>
      </c>
      <c r="U253" s="275" t="str">
        <f ca="true">IF(ISERROR(INDIRECT(CONCATENATE($B253,"!P19"))),"",INDIRECT(CONCATENATE($B253,"!P19")))</f>
        <v/>
      </c>
      <c r="V253" s="275" t="str">
        <f ca="true">IF(ISERROR(INDIRECT(CONCATENATE($B253,"!P20"))),"",INDIRECT(CONCATENATE($B253,"!P20")))</f>
        <v/>
      </c>
      <c r="W253" s="275" t="str">
        <f ca="true">IF(ISERROR(INDIRECT(CONCATENATE($B253,"!P21"))),"",INDIRECT(CONCATENATE($B253,"!P21")))</f>
        <v/>
      </c>
      <c r="X253" s="275"/>
      <c r="Y253" s="275" t="str">
        <f ca="true">IF(ISERROR(INDIRECT(CONCATENATE($B253,"!Q18"))),"",INDIRECT(CONCATENATE($B253,"!Q18")))</f>
        <v/>
      </c>
      <c r="Z253" s="275" t="str">
        <f ca="true">IF(ISERROR(INDIRECT(CONCATENATE($B253,"!Q19"))),"",INDIRECT(CONCATENATE($B253,"!Q19")))</f>
        <v/>
      </c>
      <c r="AA253" s="275" t="str">
        <f ca="true">IF(ISERROR(INDIRECT(CONCATENATE($B253,"!Q20"))),"",INDIRECT(CONCATENATE($B253,"!Q20")))</f>
        <v/>
      </c>
      <c r="AB253" s="275" t="str">
        <f ca="true">IF(ISERROR(INDIRECT(CONCATENATE($B253,"!Q21"))),"",INDIRECT(CONCATENATE($B253,"!Q1")))</f>
        <v/>
      </c>
    </row>
    <row r="254" x14ac:dyDescent="0.2">
      <c r="C254" s="274"/>
      <c r="D254" s="274"/>
      <c r="E254" s="275" t="str">
        <f ca="true">IF(ISERROR(INDIRECT(CONCATENATE($B254,"!M18"))),"",INDIRECT(CONCATENATE($B254,"!M18")))</f>
        <v/>
      </c>
      <c r="F254" s="275" t="str">
        <f ca="true">IF(ISERROR(INDIRECT(CONCATENATE($B254,"!M19"))),"",INDIRECT(CONCATENATE($B254,"!M19")))</f>
        <v/>
      </c>
      <c r="G254" s="275" t="str">
        <f ca="true">IF(ISERROR(INDIRECT(CONCATENATE($B254,"!M20"))),"",INDIRECT(CONCATENATE($B254,"!M20")))</f>
        <v/>
      </c>
      <c r="H254" s="275" t="str">
        <f ca="true">IF(ISERROR(INDIRECT(CONCATENATE($B254,"!M21"))),"",INDIRECT(CONCATENATE($B254,"!M21")))</f>
        <v/>
      </c>
      <c r="I254" s="275"/>
      <c r="J254" s="275" t="str">
        <f ca="true">IF(ISERROR(INDIRECT(CONCATENATE($B254,"!N18"))),"",INDIRECT(CONCATENATE($B254,"!N18")))</f>
        <v/>
      </c>
      <c r="K254" s="275" t="str">
        <f ca="true">IF(ISERROR(INDIRECT(CONCATENATE($B254,"!N19"))),"",INDIRECT(CONCATENATE($B254,"!N19")))</f>
        <v/>
      </c>
      <c r="L254" s="275" t="str">
        <f ca="true">IF(ISERROR(INDIRECT(CONCATENATE($B254,"!N20"))),"",INDIRECT(CONCATENATE($B254,"!N20")))</f>
        <v/>
      </c>
      <c r="M254" s="275" t="str">
        <f ca="true">IF(ISERROR(INDIRECT(CONCATENATE($B254,"!N21"))),"",INDIRECT(CONCATENATE($B254,"!N21")))</f>
        <v/>
      </c>
      <c r="N254" s="275"/>
      <c r="O254" s="275" t="str">
        <f ca="true">IF(ISERROR(INDIRECT(CONCATENATE($B254,"!O18"))),"",INDIRECT(CONCATENATE($B254,"!O18")))</f>
        <v/>
      </c>
      <c r="P254" s="275" t="str">
        <f ca="true">IF(ISERROR(INDIRECT(CONCATENATE($B254,"!O19"))),"",INDIRECT(CONCATENATE($B254,"!O19")))</f>
        <v/>
      </c>
      <c r="Q254" s="275" t="str">
        <f ca="true">IF(ISERROR(INDIRECT(CONCATENATE($B254,"!O20"))),"",INDIRECT(CONCATENATE($B254,"!O20")))</f>
        <v/>
      </c>
      <c r="R254" s="275" t="str">
        <f ca="true">IF(ISERROR(INDIRECT(CONCATENATE($B254,"!O21"))),"",INDIRECT(CONCATENATE($B254,"!O21")))</f>
        <v/>
      </c>
      <c r="S254" s="275"/>
      <c r="T254" s="275" t="str">
        <f ca="true">IF(ISERROR(INDIRECT(CONCATENATE($B254,"!P18"))),"",INDIRECT(CONCATENATE($B254,"!P18")))</f>
        <v/>
      </c>
      <c r="U254" s="275" t="str">
        <f ca="true">IF(ISERROR(INDIRECT(CONCATENATE($B254,"!P19"))),"",INDIRECT(CONCATENATE($B254,"!P19")))</f>
        <v/>
      </c>
      <c r="V254" s="275" t="str">
        <f ca="true">IF(ISERROR(INDIRECT(CONCATENATE($B254,"!P20"))),"",INDIRECT(CONCATENATE($B254,"!P20")))</f>
        <v/>
      </c>
      <c r="W254" s="275" t="str">
        <f ca="true">IF(ISERROR(INDIRECT(CONCATENATE($B254,"!P21"))),"",INDIRECT(CONCATENATE($B254,"!P21")))</f>
        <v/>
      </c>
      <c r="X254" s="275"/>
      <c r="Y254" s="275" t="str">
        <f ca="true">IF(ISERROR(INDIRECT(CONCATENATE($B254,"!Q18"))),"",INDIRECT(CONCATENATE($B254,"!Q18")))</f>
        <v/>
      </c>
      <c r="Z254" s="275" t="str">
        <f ca="true">IF(ISERROR(INDIRECT(CONCATENATE($B254,"!Q19"))),"",INDIRECT(CONCATENATE($B254,"!Q19")))</f>
        <v/>
      </c>
      <c r="AA254" s="275" t="str">
        <f ca="true">IF(ISERROR(INDIRECT(CONCATENATE($B254,"!Q20"))),"",INDIRECT(CONCATENATE($B254,"!Q20")))</f>
        <v/>
      </c>
      <c r="AB254" s="275" t="str">
        <f ca="true">IF(ISERROR(INDIRECT(CONCATENATE($B254,"!Q21"))),"",INDIRECT(CONCATENATE($B254,"!Q1")))</f>
        <v/>
      </c>
    </row>
    <row r="255" x14ac:dyDescent="0.2">
      <c r="C255" s="274"/>
      <c r="D255" s="274"/>
      <c r="E255" s="275" t="str">
        <f ca="true">IF(ISERROR(INDIRECT(CONCATENATE($B255,"!M18"))),"",INDIRECT(CONCATENATE($B255,"!M18")))</f>
        <v/>
      </c>
      <c r="F255" s="275" t="str">
        <f ca="true">IF(ISERROR(INDIRECT(CONCATENATE($B255,"!M19"))),"",INDIRECT(CONCATENATE($B255,"!M19")))</f>
        <v/>
      </c>
      <c r="G255" s="275" t="str">
        <f ca="true">IF(ISERROR(INDIRECT(CONCATENATE($B255,"!M20"))),"",INDIRECT(CONCATENATE($B255,"!M20")))</f>
        <v/>
      </c>
      <c r="H255" s="275" t="str">
        <f ca="true">IF(ISERROR(INDIRECT(CONCATENATE($B255,"!M21"))),"",INDIRECT(CONCATENATE($B255,"!M21")))</f>
        <v/>
      </c>
      <c r="I255" s="275"/>
      <c r="J255" s="275" t="str">
        <f ca="true">IF(ISERROR(INDIRECT(CONCATENATE($B255,"!N18"))),"",INDIRECT(CONCATENATE($B255,"!N18")))</f>
        <v/>
      </c>
      <c r="K255" s="275" t="str">
        <f ca="true">IF(ISERROR(INDIRECT(CONCATENATE($B255,"!N19"))),"",INDIRECT(CONCATENATE($B255,"!N19")))</f>
        <v/>
      </c>
      <c r="L255" s="275" t="str">
        <f ca="true">IF(ISERROR(INDIRECT(CONCATENATE($B255,"!N20"))),"",INDIRECT(CONCATENATE($B255,"!N20")))</f>
        <v/>
      </c>
      <c r="M255" s="275" t="str">
        <f ca="true">IF(ISERROR(INDIRECT(CONCATENATE($B255,"!N21"))),"",INDIRECT(CONCATENATE($B255,"!N21")))</f>
        <v/>
      </c>
      <c r="N255" s="275"/>
      <c r="O255" s="275" t="str">
        <f ca="true">IF(ISERROR(INDIRECT(CONCATENATE($B255,"!O18"))),"",INDIRECT(CONCATENATE($B255,"!O18")))</f>
        <v/>
      </c>
      <c r="P255" s="275" t="str">
        <f ca="true">IF(ISERROR(INDIRECT(CONCATENATE($B255,"!O19"))),"",INDIRECT(CONCATENATE($B255,"!O19")))</f>
        <v/>
      </c>
      <c r="Q255" s="275" t="str">
        <f ca="true">IF(ISERROR(INDIRECT(CONCATENATE($B255,"!O20"))),"",INDIRECT(CONCATENATE($B255,"!O20")))</f>
        <v/>
      </c>
      <c r="R255" s="275" t="str">
        <f ca="true">IF(ISERROR(INDIRECT(CONCATENATE($B255,"!O21"))),"",INDIRECT(CONCATENATE($B255,"!O21")))</f>
        <v/>
      </c>
      <c r="S255" s="275"/>
      <c r="T255" s="275" t="str">
        <f ca="true">IF(ISERROR(INDIRECT(CONCATENATE($B255,"!P18"))),"",INDIRECT(CONCATENATE($B255,"!P18")))</f>
        <v/>
      </c>
      <c r="U255" s="275" t="str">
        <f ca="true">IF(ISERROR(INDIRECT(CONCATENATE($B255,"!P19"))),"",INDIRECT(CONCATENATE($B255,"!P19")))</f>
        <v/>
      </c>
      <c r="V255" s="275" t="str">
        <f ca="true">IF(ISERROR(INDIRECT(CONCATENATE($B255,"!P20"))),"",INDIRECT(CONCATENATE($B255,"!P20")))</f>
        <v/>
      </c>
      <c r="W255" s="275" t="str">
        <f ca="true">IF(ISERROR(INDIRECT(CONCATENATE($B255,"!P21"))),"",INDIRECT(CONCATENATE($B255,"!P21")))</f>
        <v/>
      </c>
      <c r="X255" s="275"/>
      <c r="Y255" s="275" t="str">
        <f ca="true">IF(ISERROR(INDIRECT(CONCATENATE($B255,"!Q18"))),"",INDIRECT(CONCATENATE($B255,"!Q18")))</f>
        <v/>
      </c>
      <c r="Z255" s="275" t="str">
        <f ca="true">IF(ISERROR(INDIRECT(CONCATENATE($B255,"!Q19"))),"",INDIRECT(CONCATENATE($B255,"!Q19")))</f>
        <v/>
      </c>
      <c r="AA255" s="275" t="str">
        <f ca="true">IF(ISERROR(INDIRECT(CONCATENATE($B255,"!Q20"))),"",INDIRECT(CONCATENATE($B255,"!Q20")))</f>
        <v/>
      </c>
      <c r="AB255" s="275" t="str">
        <f ca="true">IF(ISERROR(INDIRECT(CONCATENATE($B255,"!Q21"))),"",INDIRECT(CONCATENATE($B255,"!Q1")))</f>
        <v/>
      </c>
    </row>
    <row r="256" x14ac:dyDescent="0.2">
      <c r="B256" s="275"/>
      <c r="C256" s="274"/>
      <c r="D256" s="274"/>
      <c r="E256" s="275" t="str">
        <f ca="true">IF(ISERROR(INDIRECT(CONCATENATE($B256,"!M18"))),"",INDIRECT(CONCATENATE($B256,"!M18")))</f>
        <v/>
      </c>
      <c r="F256" s="275" t="str">
        <f ca="true">IF(ISERROR(INDIRECT(CONCATENATE($B256,"!M19"))),"",INDIRECT(CONCATENATE($B256,"!M19")))</f>
        <v/>
      </c>
      <c r="G256" s="275" t="str">
        <f ca="true">IF(ISERROR(INDIRECT(CONCATENATE($B256,"!M20"))),"",INDIRECT(CONCATENATE($B256,"!M20")))</f>
        <v/>
      </c>
      <c r="H256" s="275" t="str">
        <f ca="true">IF(ISERROR(INDIRECT(CONCATENATE($B256,"!M21"))),"",INDIRECT(CONCATENATE($B256,"!M21")))</f>
        <v/>
      </c>
      <c r="I256" s="275"/>
      <c r="J256" s="275" t="str">
        <f ca="true">IF(ISERROR(INDIRECT(CONCATENATE($B256,"!N18"))),"",INDIRECT(CONCATENATE($B256,"!N18")))</f>
        <v/>
      </c>
      <c r="K256" s="275" t="str">
        <f ca="true">IF(ISERROR(INDIRECT(CONCATENATE($B256,"!N19"))),"",INDIRECT(CONCATENATE($B256,"!N19")))</f>
        <v/>
      </c>
      <c r="L256" s="275" t="str">
        <f ca="true">IF(ISERROR(INDIRECT(CONCATENATE($B256,"!N20"))),"",INDIRECT(CONCATENATE($B256,"!N20")))</f>
        <v/>
      </c>
      <c r="M256" s="275" t="str">
        <f ca="true">IF(ISERROR(INDIRECT(CONCATENATE($B256,"!N21"))),"",INDIRECT(CONCATENATE($B256,"!N21")))</f>
        <v/>
      </c>
      <c r="N256" s="275"/>
      <c r="O256" s="275" t="str">
        <f ca="true">IF(ISERROR(INDIRECT(CONCATENATE($B256,"!O18"))),"",INDIRECT(CONCATENATE($B256,"!O18")))</f>
        <v/>
      </c>
      <c r="P256" s="275" t="str">
        <f ca="true">IF(ISERROR(INDIRECT(CONCATENATE($B256,"!O19"))),"",INDIRECT(CONCATENATE($B256,"!O19")))</f>
        <v/>
      </c>
      <c r="Q256" s="275" t="str">
        <f ca="true">IF(ISERROR(INDIRECT(CONCATENATE($B256,"!O20"))),"",INDIRECT(CONCATENATE($B256,"!O20")))</f>
        <v/>
      </c>
      <c r="R256" s="275" t="str">
        <f ca="true">IF(ISERROR(INDIRECT(CONCATENATE($B256,"!O21"))),"",INDIRECT(CONCATENATE($B256,"!O21")))</f>
        <v/>
      </c>
      <c r="S256" s="275"/>
      <c r="T256" s="275" t="str">
        <f ca="true">IF(ISERROR(INDIRECT(CONCATENATE($B256,"!P18"))),"",INDIRECT(CONCATENATE($B256,"!P18")))</f>
        <v/>
      </c>
      <c r="U256" s="275" t="str">
        <f ca="true">IF(ISERROR(INDIRECT(CONCATENATE($B256,"!P19"))),"",INDIRECT(CONCATENATE($B256,"!P19")))</f>
        <v/>
      </c>
      <c r="V256" s="275" t="str">
        <f ca="true">IF(ISERROR(INDIRECT(CONCATENATE($B256,"!P20"))),"",INDIRECT(CONCATENATE($B256,"!P20")))</f>
        <v/>
      </c>
      <c r="W256" s="275" t="str">
        <f ca="true">IF(ISERROR(INDIRECT(CONCATENATE($B256,"!P21"))),"",INDIRECT(CONCATENATE($B256,"!P21")))</f>
        <v/>
      </c>
      <c r="X256" s="275"/>
      <c r="Y256" s="275" t="str">
        <f ca="true">IF(ISERROR(INDIRECT(CONCATENATE($B256,"!Q18"))),"",INDIRECT(CONCATENATE($B256,"!Q18")))</f>
        <v/>
      </c>
      <c r="Z256" s="275" t="str">
        <f ca="true">IF(ISERROR(INDIRECT(CONCATENATE($B256,"!Q19"))),"",INDIRECT(CONCATENATE($B256,"!Q19")))</f>
        <v/>
      </c>
      <c r="AA256" s="275" t="str">
        <f ca="true">IF(ISERROR(INDIRECT(CONCATENATE($B256,"!Q20"))),"",INDIRECT(CONCATENATE($B256,"!Q20")))</f>
        <v/>
      </c>
      <c r="AB256" s="275" t="str">
        <f ca="true">IF(ISERROR(INDIRECT(CONCATENATE($B256,"!Q21"))),"",INDIRECT(CONCATENATE($B256,"!Q1")))</f>
        <v/>
      </c>
    </row>
    <row r="257" x14ac:dyDescent="0.2">
      <c r="B257" s="275"/>
      <c r="C257" s="274"/>
      <c r="D257" s="274"/>
      <c r="E257" s="275" t="str">
        <f ca="true">IF(ISERROR(INDIRECT(CONCATENATE($B257,"!M18"))),"",INDIRECT(CONCATENATE($B257,"!M18")))</f>
        <v/>
      </c>
      <c r="F257" s="275" t="str">
        <f ca="true">IF(ISERROR(INDIRECT(CONCATENATE($B257,"!M19"))),"",INDIRECT(CONCATENATE($B257,"!M19")))</f>
        <v/>
      </c>
      <c r="G257" s="275" t="str">
        <f ca="true">IF(ISERROR(INDIRECT(CONCATENATE($B257,"!M20"))),"",INDIRECT(CONCATENATE($B257,"!M20")))</f>
        <v/>
      </c>
      <c r="H257" s="275" t="str">
        <f ca="true">IF(ISERROR(INDIRECT(CONCATENATE($B257,"!M21"))),"",INDIRECT(CONCATENATE($B257,"!M21")))</f>
        <v/>
      </c>
      <c r="I257" s="275"/>
      <c r="J257" s="275" t="str">
        <f ca="true">IF(ISERROR(INDIRECT(CONCATENATE($B257,"!N18"))),"",INDIRECT(CONCATENATE($B257,"!N18")))</f>
        <v/>
      </c>
      <c r="K257" s="275" t="str">
        <f ca="true">IF(ISERROR(INDIRECT(CONCATENATE($B257,"!N19"))),"",INDIRECT(CONCATENATE($B257,"!N19")))</f>
        <v/>
      </c>
      <c r="L257" s="275" t="str">
        <f ca="true">IF(ISERROR(INDIRECT(CONCATENATE($B257,"!N20"))),"",INDIRECT(CONCATENATE($B257,"!N20")))</f>
        <v/>
      </c>
      <c r="M257" s="275" t="str">
        <f ca="true">IF(ISERROR(INDIRECT(CONCATENATE($B257,"!N21"))),"",INDIRECT(CONCATENATE($B257,"!N21")))</f>
        <v/>
      </c>
      <c r="N257" s="275"/>
      <c r="O257" s="275" t="str">
        <f ca="true">IF(ISERROR(INDIRECT(CONCATENATE($B257,"!O18"))),"",INDIRECT(CONCATENATE($B257,"!O18")))</f>
        <v/>
      </c>
      <c r="P257" s="275" t="str">
        <f ca="true">IF(ISERROR(INDIRECT(CONCATENATE($B257,"!O19"))),"",INDIRECT(CONCATENATE($B257,"!O19")))</f>
        <v/>
      </c>
      <c r="Q257" s="275" t="str">
        <f ca="true">IF(ISERROR(INDIRECT(CONCATENATE($B257,"!O20"))),"",INDIRECT(CONCATENATE($B257,"!O20")))</f>
        <v/>
      </c>
      <c r="R257" s="275" t="str">
        <f ca="true">IF(ISERROR(INDIRECT(CONCATENATE($B257,"!O21"))),"",INDIRECT(CONCATENATE($B257,"!O21")))</f>
        <v/>
      </c>
      <c r="S257" s="275"/>
      <c r="T257" s="275" t="str">
        <f ca="true">IF(ISERROR(INDIRECT(CONCATENATE($B257,"!P18"))),"",INDIRECT(CONCATENATE($B257,"!P18")))</f>
        <v/>
      </c>
      <c r="U257" s="275" t="str">
        <f ca="true">IF(ISERROR(INDIRECT(CONCATENATE($B257,"!P19"))),"",INDIRECT(CONCATENATE($B257,"!P19")))</f>
        <v/>
      </c>
      <c r="V257" s="275" t="str">
        <f ca="true">IF(ISERROR(INDIRECT(CONCATENATE($B257,"!P20"))),"",INDIRECT(CONCATENATE($B257,"!P20")))</f>
        <v/>
      </c>
      <c r="W257" s="275" t="str">
        <f ca="true">IF(ISERROR(INDIRECT(CONCATENATE($B257,"!P21"))),"",INDIRECT(CONCATENATE($B257,"!P21")))</f>
        <v/>
      </c>
      <c r="X257" s="275"/>
      <c r="Y257" s="275" t="str">
        <f ca="true">IF(ISERROR(INDIRECT(CONCATENATE($B257,"!Q18"))),"",INDIRECT(CONCATENATE($B257,"!Q18")))</f>
        <v/>
      </c>
      <c r="Z257" s="275" t="str">
        <f ca="true">IF(ISERROR(INDIRECT(CONCATENATE($B257,"!Q19"))),"",INDIRECT(CONCATENATE($B257,"!Q19")))</f>
        <v/>
      </c>
      <c r="AA257" s="275" t="str">
        <f ca="true">IF(ISERROR(INDIRECT(CONCATENATE($B257,"!Q20"))),"",INDIRECT(CONCATENATE($B257,"!Q20")))</f>
        <v/>
      </c>
      <c r="AB257" s="275" t="str">
        <f ca="true">IF(ISERROR(INDIRECT(CONCATENATE($B257,"!Q21"))),"",INDIRECT(CONCATENATE($B257,"!Q1")))</f>
        <v/>
      </c>
    </row>
    <row r="297" s="214" customFormat="true" ht="16.5" customHeight="true" x14ac:dyDescent="0.2">
      <c r="A297" s="910" t="s">
        <v>7</v>
      </c>
      <c r="B297" s="910"/>
      <c r="C297" s="910"/>
      <c r="D297" s="899" t="s">
        <v>0</v>
      </c>
      <c r="E297" s="900"/>
      <c r="F297" s="900"/>
      <c r="G297" s="900"/>
      <c r="H297" s="901"/>
      <c r="I297" s="899" t="s">
        <v>1</v>
      </c>
      <c r="J297" s="900"/>
      <c r="K297" s="900"/>
      <c r="L297" s="900"/>
      <c r="M297" s="901"/>
      <c r="N297" s="899" t="s">
        <v>2</v>
      </c>
      <c r="O297" s="900"/>
      <c r="P297" s="900"/>
      <c r="Q297" s="900"/>
      <c r="R297" s="901"/>
      <c r="S297" s="899" t="s">
        <v>3</v>
      </c>
      <c r="T297" s="900"/>
      <c r="U297" s="900"/>
      <c r="V297" s="900"/>
      <c r="W297" s="901"/>
      <c r="X297" s="899" t="s">
        <v>4</v>
      </c>
      <c r="Y297" s="900"/>
      <c r="Z297" s="900"/>
      <c r="AA297" s="900"/>
      <c r="AB297" s="901"/>
    </row>
    <row r="298" s="218" customFormat="true" ht="22.5" customHeight="true" x14ac:dyDescent="0.2">
      <c r="A298" s="911"/>
      <c r="B298" s="911"/>
      <c r="C298" s="911"/>
      <c r="D298" s="228" t="s">
        <v>14</v>
      </c>
      <c r="E298" s="229" t="s">
        <v>15</v>
      </c>
      <c r="F298" s="216" t="s">
        <v>16</v>
      </c>
      <c r="G298" s="216" t="s">
        <v>22</v>
      </c>
      <c r="H298" s="217" t="s">
        <v>17</v>
      </c>
      <c r="I298" s="228" t="s">
        <v>14</v>
      </c>
      <c r="J298" s="229" t="s">
        <v>15</v>
      </c>
      <c r="K298" s="216" t="s">
        <v>16</v>
      </c>
      <c r="L298" s="216" t="s">
        <v>22</v>
      </c>
      <c r="M298" s="217" t="s">
        <v>17</v>
      </c>
      <c r="N298" s="228" t="s">
        <v>14</v>
      </c>
      <c r="O298" s="229" t="s">
        <v>15</v>
      </c>
      <c r="P298" s="216" t="s">
        <v>16</v>
      </c>
      <c r="Q298" s="216" t="s">
        <v>22</v>
      </c>
      <c r="R298" s="217" t="s">
        <v>17</v>
      </c>
      <c r="S298" s="228" t="s">
        <v>14</v>
      </c>
      <c r="T298" s="229" t="s">
        <v>15</v>
      </c>
      <c r="U298" s="216" t="s">
        <v>16</v>
      </c>
      <c r="V298" s="216" t="s">
        <v>22</v>
      </c>
      <c r="W298" s="217" t="s">
        <v>17</v>
      </c>
      <c r="X298" s="228" t="s">
        <v>14</v>
      </c>
      <c r="Y298" s="229" t="s">
        <v>15</v>
      </c>
      <c r="Z298" s="216" t="s">
        <v>16</v>
      </c>
      <c r="AA298" s="216" t="s">
        <v>22</v>
      </c>
      <c r="AB298" s="217" t="s">
        <v>17</v>
      </c>
    </row>
    <row r="299" s="238" customFormat="true" ht="15" customHeight="true" x14ac:dyDescent="0.2">
      <c r="A299" s="902" t="s">
        <v>10</v>
      </c>
      <c r="B299" s="903"/>
      <c r="C299" s="336">
        <v>2000</v>
      </c>
      <c r="D299" s="230">
        <f ca="true">IF((D301+H301)&gt;100,D301*100/(D301+H301),D301)</f>
        <v>15.309246240486118</v>
      </c>
      <c r="E299" s="231">
        <f ca="true">D299*AVERAGEIF(E305:E316,"&gt;0")/100</f>
        <v>9.7740161439336948</v>
      </c>
      <c r="F299" s="232">
        <f ca="true">D299*(100-AVERAGEIF(E305:E316,"&gt;0"))/100</f>
        <v>5.5352300965524224</v>
      </c>
      <c r="G299" s="233">
        <f ca="true">100-(E299+F299+H299)</f>
        <v>56.667252207828369</v>
      </c>
      <c r="H299" s="234">
        <f ca="true">IF((D301+H301)&gt;100,H301*100/(D301+H301),H301)</f>
        <v>28.023501551685513</v>
      </c>
      <c r="I299" s="230">
        <f ca="true">IF((I301+M301)&gt;100,I301*100/(I301+M301),I301)</f>
        <v>22.531647912038906</v>
      </c>
      <c r="J299" s="231">
        <f ca="true">I299*AVERAGEIF(J305:J316,"&gt;0")/100</f>
        <v>15.170815291128431</v>
      </c>
      <c r="K299" s="235">
        <f ca="true">I299*(100-AVERAGEIF(J305:J316,"&gt;0"))/100</f>
        <v>7.3608326209104753</v>
      </c>
      <c r="L299" s="236">
        <f ca="true">100-(J299+K299+M299)</f>
        <v>55.63522920804634</v>
      </c>
      <c r="M299" s="237">
        <f ca="true">IF((I301+M301)&gt;100,M301*100/(I301+M301),M301)</f>
        <v>21.833122879914754</v>
      </c>
      <c r="N299" s="230">
        <f ca="true">IF((N301+R301)&gt;100,N301*100/(N301+R301),N301)</f>
        <v>21.069761831403525</v>
      </c>
      <c r="O299" s="231">
        <f ca="true">N299*AVERAGEIF(O305:O316,"&gt;0")/100</f>
        <v>13.229692981309709</v>
      </c>
      <c r="P299" s="235">
        <f ca="true">N299*(100-AVERAGEIF(O305:O316,"&gt;0"))/100</f>
        <v>7.8400688500938172</v>
      </c>
      <c r="Q299" s="236">
        <f ca="true">100-(O299+P299+R299)</f>
        <v>56.319032885902743</v>
      </c>
      <c r="R299" s="237">
        <f ca="true">IF((N301+R301)&gt;100,R301*100/(N301+R301),R301)</f>
        <v>22.611205282693732</v>
      </c>
      <c r="S299" s="230">
        <f ca="true">IF((S301+W301)&gt;100,S301*100/(S301+W301),S301)</f>
        <v>26.613966298801643</v>
      </c>
      <c r="T299" s="231">
        <f ca="true">S299*AVERAGEIF(T305:T316,"&gt;0")/100</f>
        <v>16.990755301690459</v>
      </c>
      <c r="U299" s="235">
        <f ca="true">S299*(100-AVERAGEIF(T305:T316,"&gt;0"))/100</f>
        <v>9.623210997111185</v>
      </c>
      <c r="V299" s="236">
        <f ca="true">100-(T299+U299+W299)</f>
        <v>49.631837721301054</v>
      </c>
      <c r="W299" s="237">
        <f ca="true">IF((S301+W301)&gt;100,W301*100/(S301+W301),W301)</f>
        <v>23.754195979897304</v>
      </c>
      <c r="X299" s="230">
        <f ca="true">IF((X301+AB301)&gt;100,X301*100/(X301+AB301),X301)</f>
        <v>42.744395824385265</v>
      </c>
      <c r="Y299" s="231">
        <f ca="true">X299*AVERAGEIF(Y305:Y316,"&gt;0")/100</f>
        <v>28.233335466497547</v>
      </c>
      <c r="Z299" s="235">
        <f ca="true">X299*(100-AVERAGEIF(Y305:Y316,"&gt;0"))/100</f>
        <v>14.511060357887718</v>
      </c>
      <c r="AA299" s="236">
        <f ca="true">100-(Y299+Z299+AB299)</f>
        <v>36.857921286610917</v>
      </c>
      <c r="AB299" s="237">
        <f ca="true">IF((X301+AB301)&gt;100,AB301*100/(X301+AB301),AB301)</f>
        <v>20.397682889003818</v>
      </c>
    </row>
    <row r="300" s="238" customFormat="true" ht="15" customHeight="true" x14ac:dyDescent="0.2">
      <c r="A300" s="904"/>
      <c r="B300" s="905"/>
      <c r="C300" s="337">
        <v>2020</v>
      </c>
      <c r="D300" s="239">
        <f ca="true">IF((D302+H302)&gt;100,D302*100/(D302+H302),D302)</f>
        <v>23.72423580469831</v>
      </c>
      <c r="E300" s="240">
        <f ca="true">D300*AVERAGEIF(E305:E316,"&gt;0")/100</f>
        <v>15.146471623429065</v>
      </c>
      <c r="F300" s="241">
        <f ca="true">D300*(100-AVERAGEIF(E305:E316,"&gt;0"))/100</f>
        <v>8.5777641812692451</v>
      </c>
      <c r="G300" s="242">
        <f ca="true">100-(E300+F300+H300)</f>
        <v>59.535144961585956</v>
      </c>
      <c r="H300" s="243">
        <f ca="true">IF((D302+H302)&gt;100,H302*100/(D302+H302),H302)</f>
        <v>16.740619233715734</v>
      </c>
      <c r="I300" s="239">
        <f ca="true">IF((I302+M302)&gt;100,I302*100/(I302+M302),I302)</f>
        <v>23.840414044445637</v>
      </c>
      <c r="J300" s="240">
        <f ca="true">I300*AVERAGEIF(J305:J316,"&gt;0")/100</f>
        <v>16.05202244169012</v>
      </c>
      <c r="K300" s="241">
        <f ca="true">I300*(100-AVERAGEIF(J305:J316,"&gt;0"))/100</f>
        <v>7.7883916027555173</v>
      </c>
      <c r="L300" s="242">
        <f ca="true">100-(J300+K300+M300)</f>
        <v>58.480774136719688</v>
      </c>
      <c r="M300" s="243">
        <f ca="true">IF((I302+M302)&gt;100,M302*100/(I302+M302),M302)</f>
        <v>17.678811818834674</v>
      </c>
      <c r="N300" s="239">
        <f ca="true">IF((N302+R302)&gt;100,N302*100/(N302+R302),N302)</f>
        <v>30.024955451383903</v>
      </c>
      <c r="O300" s="240">
        <f ca="true">N300*AVERAGEIF(O305:O316,"&gt;0")/100</f>
        <v>18.852654604157436</v>
      </c>
      <c r="P300" s="241">
        <f ca="true">N300*(100-AVERAGEIF(O305:O316,"&gt;0"))/100</f>
        <v>11.172300847226468</v>
      </c>
      <c r="Q300" s="242">
        <f ca="true">100-(O300+P300+R300)</f>
        <v>55.530985705405215</v>
      </c>
      <c r="R300" s="243">
        <f ca="true">IF((N302+R302)&gt;100,R302*100/(N302+R302),R302)</f>
        <v>14.444058843210883</v>
      </c>
      <c r="S300" s="239">
        <f ca="true">IF((S302+W302)&gt;100,S302*100/(S302+W302),S302)</f>
        <v>37.75457206330384</v>
      </c>
      <c r="T300" s="240">
        <f ca="true">S300*AVERAGEIF(T305:T316,"&gt;0")/100</f>
        <v>24.103085133782493</v>
      </c>
      <c r="U300" s="241">
        <f ca="true">S300*(100-AVERAGEIF(T305:T316,"&gt;0"))/100</f>
        <v>13.651486929521347</v>
      </c>
      <c r="V300" s="242">
        <f ca="true">100-(T300+U300+W300)</f>
        <v>48.762800202948483</v>
      </c>
      <c r="W300" s="243">
        <f ca="true">IF((S302+W302)&gt;100,W302*100/(S302+W302),W302)</f>
        <v>13.482627733747677</v>
      </c>
      <c r="X300" s="239">
        <f ca="true">IF((X302+AB302)&gt;100,X302*100/(X302+AB302),X302)</f>
        <v>55.601505416100508</v>
      </c>
      <c r="Y300" s="240">
        <f ca="true">X300*AVERAGEIF(Y305:Y316,"&gt;0")/100</f>
        <v>36.725655482524829</v>
      </c>
      <c r="Z300" s="241">
        <f ca="true">X300*(100-AVERAGEIF(Y305:Y316,"&gt;0"))/100</f>
        <v>18.875849933575683</v>
      </c>
      <c r="AA300" s="242">
        <f ca="true">100-(Y300+Z300+AB300)</f>
        <v>35.510002161025795</v>
      </c>
      <c r="AB300" s="243">
        <f ca="true">IF((X302+AB302)&gt;100,AB302*100/(X302+AB302),AB302)</f>
        <v>8.8884924228736963</v>
      </c>
    </row>
    <row r="301" hidden="true" x14ac:dyDescent="0.2">
      <c r="A301" s="906" t="s">
        <v>12</v>
      </c>
      <c r="B301" s="907"/>
      <c r="C301" s="244">
        <f>MinRegYear(C299,C305:C316)</f>
        <v>2000</v>
      </c>
      <c r="D301" s="245">
        <f ca="true">IF(MAX(C305:C316)-MIN(C305:C316)&lt;5,AVERAGEIF(C305:C316,"&gt;0",D305:D316),
IF(FORECAST($C301,D$305:D$316,$C$305:$C$316)&lt;0,0,
IF(FORECAST($C301,D$305:D$316,$C$305:$C$316)&gt;100,100,
FORECAST($C301,D$305:D$316,$C$305:$C$316))))</f>
        <v>15.309246240486118</v>
      </c>
      <c r="E301" s="246"/>
      <c r="F301" s="247"/>
      <c r="G301" s="247"/>
      <c r="H301" s="248">
        <f ca="true">IF(MAX(C305:C316)-MIN(C305:C316)&lt;5,AVERAGEIF(C305:C316,"&gt;0",H305:H316),
IF(FORECAST($C301,H$305:H$316,$C$305:$C$316)&lt;0,0,
IF(FORECAST($C301,H$305:H$316,$C$305:$C$316)&gt;100,100,
FORECAST($C301,H$305:H$316,$C$305:$C$316))))</f>
        <v>28.023501551685513</v>
      </c>
      <c r="I301" s="245">
        <f ca="true">IF(MAX(C305:C316)-MIN(C305:C316)&lt;5,AVERAGEIF(C305:C316,"&gt;0",I305:I316),
IF(FORECAST($C301,I$305:I$316,$C$305:$C$316)&lt;0,0,
IF(FORECAST($C301,I$305:I$316,$C$305:$C$316)&gt;100,100,
FORECAST($C301,I$305:I$316,$C$305:$C$316))))</f>
        <v>22.531647912038906</v>
      </c>
      <c r="J301" s="246"/>
      <c r="K301" s="247"/>
      <c r="L301" s="247"/>
      <c r="M301" s="248">
        <f ca="true">IF(MAX(C305:C316)-MIN(C305:C316)&lt;5,AVERAGEIF(C305:C316,"&gt;0",M305:M316),
IF(FORECAST($C301,M$305:M$316,$C$305:$C$316)&lt;0,0,
IF(FORECAST($C301,M$305:M$316,$C$305:$C$316)&gt;100,100,
FORECAST($C301,M$305:M$316,$C$305:$C$316))))</f>
        <v>21.833122879914754</v>
      </c>
      <c r="N301" s="245">
        <f ca="true">IF(MAX(C305:C316)-MIN(C305:C316)&lt;5,AVERAGEIF(C305:C316,"&gt;0",N305:N316),
IF(FORECAST($C301,N$305:N$316,$C$305:$C$316)&lt;0,0,
IF(FORECAST($C301,N$305:N$316,$C$305:$C$316)&gt;100,100,
FORECAST($C301,N$305:N$316,$C$305:$C$316))))</f>
        <v>21.069761831403525</v>
      </c>
      <c r="O301" s="246"/>
      <c r="P301" s="247"/>
      <c r="Q301" s="247"/>
      <c r="R301" s="248">
        <f ca="true">IF(MAX(C305:C316)-MIN(C305:C316)&lt;5,AVERAGEIF(C305:C316,"&gt;0",R305:R316),
IF(FORECAST($C301,R$305:R$316,$C$305:$C$316)&lt;0,0,
IF(FORECAST($C301,R$305:R$316,$C$305:$C$316)&gt;100,100,
FORECAST($C301,R$305:R$316,$C$305:$C$316))))</f>
        <v>22.611205282693732</v>
      </c>
      <c r="S301" s="245">
        <f ca="true">IF(MAX(C305:C316)-MIN(C305:C316)&lt;5,AVERAGEIF(C305:C316,"&gt;0",S305:S316),
IF(FORECAST($C301,S$305:S$316,$C$305:$C$316)&lt;0,0,
IF(FORECAST($C301,S$305:S$316,$C$305:$C$316)&gt;100,100,
FORECAST($C301,S$305:S$316,$C$305:$C$316))))</f>
        <v>26.613966298801643</v>
      </c>
      <c r="T301" s="246"/>
      <c r="U301" s="247"/>
      <c r="V301" s="247"/>
      <c r="W301" s="248">
        <f ca="true">IF(MAX(C305:C316)-MIN(C305:C316)&lt;5,AVERAGEIF(C305:C316,"&gt;0",W305:W316),
IF(FORECAST($C301,W$305:W$316,$C$305:$C$316)&lt;0,0,
IF(FORECAST($C301,W$305:W$316,$C$305:$C$316)&gt;100,100,
FORECAST($C301,W$305:W$316,$C$305:$C$316))))</f>
        <v>23.754195979897304</v>
      </c>
      <c r="X301" s="245">
        <f ca="true">IF(MAX(C305:C316)-MIN(C305:C316)&lt;5,AVERAGEIF(C305:C316,"&gt;0",X305:X316),
IF(FORECAST($C301,X$305:X$316,$C$305:$C$316)&lt;0,0,
IF(FORECAST($C301,X$305:X$316,$C$305:$C$316)&gt;100,100,
FORECAST($C301,X$305:X$316,$C$305:$C$316))))</f>
        <v>42.744395824385265</v>
      </c>
      <c r="Y301" s="246"/>
      <c r="Z301" s="247"/>
      <c r="AA301" s="247"/>
      <c r="AB301" s="248">
        <f ca="true">IF(MAX(C305:C316)-MIN(C305:C316)&lt;5,AVERAGEIF(C305:C316,"&gt;0",AB305:AB316),
IF(FORECAST($C301,AB$305:AB$316,$C$305:$C$316)&lt;0,0,
IF(FORECAST($C301,AB$305:AB$316,$C$305:$C$316)&gt;100,100,
FORECAST($C301,AB$305:AB$316,$C$305:$C$316))))</f>
        <v>20.397682889003818</v>
      </c>
    </row>
    <row r="302" hidden="true" x14ac:dyDescent="0.2">
      <c r="A302" s="908"/>
      <c r="B302" s="909"/>
      <c r="C302" s="223">
        <f>MaxRegYear(C300,C305:C316)</f>
        <v>2020</v>
      </c>
      <c r="D302" s="249">
        <f ca="true">IF(MAX(C305:C316)-MIN(C305:C316)&lt;5,AVERAGEIF(C305:C316,"&gt;0",D305:D316),
IF(FORECAST($C302,D$305:D$316,$C$305:$C$316)&lt;0,0,
IF(FORECAST($C302,D$305:D$316,$C$305:$C$316)&gt;100,100,
FORECAST($C302,D$305:D$316,$C$305:$C$316))))</f>
        <v>23.72423580469831</v>
      </c>
      <c r="E302" s="250"/>
      <c r="F302" s="251"/>
      <c r="G302" s="251"/>
      <c r="H302" s="252">
        <f ca="true">IF(MAX(C305:C316)-MIN(C305:C316)&lt;5,AVERAGEIF(C305:C316,"&gt;0",H305:H316),
IF(FORECAST($C302,H$305:H$316,$C$305:$C$316)&lt;0,0,
IF(FORECAST($C302,H$305:H$316,$C$305:$C$316)&gt;100,100,
FORECAST($C302,H$305:H$316,$C$305:$C$316))))</f>
        <v>16.740619233715734</v>
      </c>
      <c r="I302" s="249">
        <f ca="true">IF(MAX(C305:C316)-MIN(C305:C316)&lt;5,AVERAGEIF(C305:C316,"&gt;0",I305:I316),
IF(FORECAST($C302,I$305:I$316,$C$305:$C$316)&lt;0,0,
IF(FORECAST($C302,I$305:I$316,$C$305:$C$316)&gt;100,100,
FORECAST($C302,I$305:I$316,$C$305:$C$316))))</f>
        <v>23.840414044445637</v>
      </c>
      <c r="J302" s="250"/>
      <c r="K302" s="251"/>
      <c r="L302" s="251"/>
      <c r="M302" s="252">
        <f ca="true">IF(MAX(C305:C316)-MIN(C305:C316)&lt;5,AVERAGEIF(C305:C316,"&gt;0",M305:M316),
IF(FORECAST($C302,M$305:M$316,$C$305:$C$316)&lt;0,0,
IF(FORECAST($C302,M$305:M$316,$C$305:$C$316)&gt;100,100,
FORECAST($C302,M$305:M$316,$C$305:$C$316))))</f>
        <v>17.678811818834674</v>
      </c>
      <c r="N302" s="249">
        <f ca="true">IF(MAX(C305:C316)-MIN(C305:C316)&lt;5,AVERAGEIF(C305:C316,"&gt;0",N305:N316),
IF(FORECAST($C302,N$305:N$316,$C$305:$C$316)&lt;0,0,
IF(FORECAST($C302,N$305:N$316,$C$305:$C$316)&gt;100,100,
FORECAST($C302,N$305:N$316,$C$305:$C$316))))</f>
        <v>30.024955451383903</v>
      </c>
      <c r="O302" s="250"/>
      <c r="P302" s="251"/>
      <c r="Q302" s="251"/>
      <c r="R302" s="252">
        <f ca="true">IF(MAX(C305:C316)-MIN(C305:C316)&lt;5,AVERAGEIF(C305:C316,"&gt;0",R305:R316),
IF(FORECAST($C302,R$305:R$316,$C$305:$C$316)&lt;0,0,
IF(FORECAST($C302,R$305:R$316,$C$305:$C$316)&gt;100,100,
FORECAST($C302,R$305:R$316,$C$305:$C$316))))</f>
        <v>14.444058843210883</v>
      </c>
      <c r="S302" s="249">
        <f ca="true">IF(MAX(C305:C316)-MIN(C305:C316)&lt;5,AVERAGEIF(C305:C316,"&gt;0",S305:S316),
IF(FORECAST($C302,S$305:S$316,$C$305:$C$316)&lt;0,0,
IF(FORECAST($C302,S$305:S$316,$C$305:$C$316)&gt;100,100,
FORECAST($C302,S$305:S$316,$C$305:$C$316))))</f>
        <v>37.75457206330384</v>
      </c>
      <c r="T302" s="250"/>
      <c r="U302" s="251"/>
      <c r="V302" s="251"/>
      <c r="W302" s="252">
        <f ca="true">IF(MAX(C305:C316)-MIN(C305:C316)&lt;5,AVERAGEIF(C305:C316,"&gt;0",W305:W316),
IF(FORECAST($C302,W$305:W$316,$C$305:$C$316)&lt;0,0,
IF(FORECAST($C302,W$305:W$316,$C$305:$C$316)&gt;100,100,
FORECAST($C302,W$305:W$316,$C$305:$C$316))))</f>
        <v>13.482627733747677</v>
      </c>
      <c r="X302" s="249">
        <f ca="true">IF(MAX(C305:C316)-MIN(C305:C316)&lt;5,AVERAGEIF(C305:C316,"&gt;0",X305:X316),
IF(FORECAST($C302,X$305:X$316,$C$305:$C$316)&lt;0,0,
IF(FORECAST($C302,X$305:X$316,$C$305:$C$316)&gt;100,100,
FORECAST($C302,X$305:X$316,$C$305:$C$316))))</f>
        <v>55.601505416100508</v>
      </c>
      <c r="Y302" s="250"/>
      <c r="Z302" s="251"/>
      <c r="AA302" s="251"/>
      <c r="AB302" s="252">
        <f ca="true">IF(MAX(C305:C316)-MIN(C305:C316)&lt;5,AVERAGEIF(C305:C316,"&gt;0",AB305:AB316),
IF(FORECAST($C302,AB$305:AB$316,$C$305:$C$316)&lt;0,0,
IF(FORECAST($C302,AB$305:AB$316,$C$305:$C$316)&gt;100,100,
FORECAST($C302,AB$305:AB$316,$C$305:$C$316))))</f>
        <v>8.8884924228736963</v>
      </c>
    </row>
    <row r="303" ht="9" customHeight="true" x14ac:dyDescent="0.2">
      <c r="D303" s="253"/>
      <c r="I303" s="253"/>
      <c r="K303" s="213"/>
      <c r="L303" s="213"/>
      <c r="N303" s="253"/>
      <c r="P303" s="213"/>
      <c r="Q303" s="213"/>
      <c r="S303" s="253"/>
      <c r="U303" s="213"/>
      <c r="V303" s="213"/>
      <c r="X303" s="253"/>
      <c r="Z303" s="213"/>
      <c r="AA303" s="213"/>
      <c r="AB303" s="254"/>
    </row>
    <row r="304" s="282" customFormat="true" ht="22.5" customHeight="true" x14ac:dyDescent="0.2">
      <c r="B304" s="276" t="s">
        <v>8</v>
      </c>
      <c r="C304" s="256" t="s">
        <v>9</v>
      </c>
      <c r="D304" s="257" t="s">
        <v>14</v>
      </c>
      <c r="E304" s="217" t="s">
        <v>15</v>
      </c>
      <c r="F304" s="346"/>
      <c r="G304" s="346"/>
      <c r="H304" s="259" t="s">
        <v>17</v>
      </c>
      <c r="I304" s="257" t="s">
        <v>14</v>
      </c>
      <c r="J304" s="217" t="s">
        <v>15</v>
      </c>
      <c r="K304" s="346"/>
      <c r="L304" s="346"/>
      <c r="M304" s="259" t="s">
        <v>17</v>
      </c>
      <c r="N304" s="257" t="s">
        <v>14</v>
      </c>
      <c r="O304" s="217" t="s">
        <v>15</v>
      </c>
      <c r="P304" s="346"/>
      <c r="Q304" s="346"/>
      <c r="R304" s="259" t="s">
        <v>17</v>
      </c>
      <c r="S304" s="257" t="s">
        <v>14</v>
      </c>
      <c r="T304" s="217" t="s">
        <v>15</v>
      </c>
      <c r="U304" s="346"/>
      <c r="V304" s="346"/>
      <c r="W304" s="259" t="s">
        <v>17</v>
      </c>
      <c r="X304" s="257" t="s">
        <v>14</v>
      </c>
      <c r="Y304" s="217" t="s">
        <v>15</v>
      </c>
      <c r="Z304" s="346"/>
      <c r="AA304" s="346"/>
      <c r="AB304" s="259" t="s">
        <v>17</v>
      </c>
      <c r="AD304" s="347"/>
    </row>
    <row r="305" x14ac:dyDescent="0.2">
      <c r="A305" s="261"/>
      <c r="B305" s="580" t="s">
        <v>191</v>
      </c>
      <c r="C305" s="581">
        <v>2001</v>
      </c>
      <c r="D305" s="175">
        <f t="shared" ref="D305:D316" ca="true" si="65">IF(ISERROR(INDIRECT(CONCATENATE($B305,"!M16"))),"",INDIRECT(CONCATENATE($B305,"!M16")))</f>
        <v>18.898379516976402</v>
      </c>
      <c r="E305" s="265">
        <f t="shared" ref="E305:E316" ca="true" si="66">IF(ISERROR(INDIRECT(CONCATENATE($B305,"!M23"))),"",INDIRECT(CONCATENATE($B305,"!M23")))</f>
        <v>59.641823233312984</v>
      </c>
      <c r="F305" s="263"/>
      <c r="G305" s="263"/>
      <c r="H305" s="264">
        <f t="shared" ref="H305:H316" ca="true" si="67">IF(ISERROR(INDIRECT(CONCATENATE($B305,"!M21"))),"",INDIRECT(CONCATENATE($B305,"!M21")))</f>
        <v>29.297364097458729</v>
      </c>
      <c r="I305" s="175">
        <f t="shared" ref="I305:I316" ca="true" si="68">IF(ISERROR(INDIRECT(CONCATENATE($B305,"!N16"))),"",INDIRECT(CONCATENATE($B305,"!N16")))</f>
        <v>26.653339489672117</v>
      </c>
      <c r="J305" s="262">
        <f t="shared" ref="J305:J316" ca="true" si="69">IF(ISERROR(INDIRECT(CONCATENATE($B305,"!N23"))),"",INDIRECT(CONCATENATE($B305,"!N23")))</f>
        <v>62.337024847131829</v>
      </c>
      <c r="K305" s="263"/>
      <c r="L305" s="263"/>
      <c r="M305" s="264">
        <f t="shared" ref="M305:M316" ca="true" si="70">IF(ISERROR(INDIRECT(CONCATENATE($B305,"!N21"))),"",INDIRECT(CONCATENATE($B305,"!N21")))</f>
        <v>20.120031984227662</v>
      </c>
      <c r="N305" s="175">
        <f t="shared" ref="N305:N316" ca="true" si="71">IF(ISERROR(INDIRECT(CONCATENATE($B305,"!O16"))),"",INDIRECT(CONCATENATE($B305,"!O16")))</f>
        <v>23.856831027574639</v>
      </c>
      <c r="O305" s="262">
        <f t="shared" ref="O305:O316" ca="true" si="72">IF(ISERROR(INDIRECT(CONCATENATE($B305,"!O23"))),"",INDIRECT(CONCATENATE($B305,"!O23")))</f>
        <v>60.886172672184493</v>
      </c>
      <c r="P305" s="263"/>
      <c r="Q305" s="263"/>
      <c r="R305" s="264">
        <f t="shared" ref="R305:R316" ca="true" si="73">IF(ISERROR(INDIRECT(CONCATENATE($B305,"!O21"))),"",INDIRECT(CONCATENATE($B305,"!O21")))</f>
        <v>22.114864933350312</v>
      </c>
      <c r="S305" s="175">
        <f t="shared" ref="S305:S316" ca="true" si="74">IF(ISERROR(INDIRECT(CONCATENATE($B305,"!P16"))),"",INDIRECT(CONCATENATE($B305,"!P16")))</f>
        <v>29.480952246075603</v>
      </c>
      <c r="T305" s="262">
        <f t="shared" ref="T305:T316" ca="true" si="75">IF(ISERROR(INDIRECT(CONCATENATE($B305,"!P23"))),"",INDIRECT(CONCATENATE($B305,"!P23")))</f>
        <v>61.677909403005707</v>
      </c>
      <c r="U305" s="263"/>
      <c r="V305" s="263"/>
      <c r="W305" s="264">
        <f t="shared" ref="W305:W316" ca="true" si="76">IF(ISERROR(INDIRECT(CONCATENATE($B305,"!P21"))),"",INDIRECT(CONCATENATE($B305,"!P21")))</f>
        <v>22.378917542099547</v>
      </c>
      <c r="X305" s="175">
        <f t="shared" ref="X305:X316" ca="true" si="77">IF(ISERROR(INDIRECT(CONCATENATE($B305,"!Q16"))),"",INDIRECT(CONCATENATE($B305,"!Q16")))</f>
        <v>44.225720492355478</v>
      </c>
      <c r="Y305" s="262">
        <f t="shared" ref="Y305:Y316" ca="true" si="78">IF(ISERROR(INDIRECT(CONCATENATE($B305,"!Q23"))),"",INDIRECT(CONCATENATE($B305,"!Q23")))</f>
        <v>70.901776515723228</v>
      </c>
      <c r="Z305" s="263"/>
      <c r="AA305" s="263"/>
      <c r="AB305" s="264">
        <f t="shared" ref="AB305:AB316" ca="true" si="79">IF(ISERROR(INDIRECT(CONCATENATE($B305,"!Q221"))),"",INDIRECT(CONCATENATE($B305,"!Q21")))</f>
        <v>18.926425349593838</v>
      </c>
    </row>
    <row r="306" x14ac:dyDescent="0.2">
      <c r="A306" s="261"/>
      <c r="B306" s="582" t="s">
        <v>296</v>
      </c>
      <c r="C306" s="583">
        <v>2007</v>
      </c>
      <c r="D306" s="176">
        <f t="shared" ca="true" si="65"/>
        <v>16.75179798357135</v>
      </c>
      <c r="E306" s="265">
        <f t="shared" ca="true" si="66"/>
        <v>60.920356668782958</v>
      </c>
      <c r="F306" s="263"/>
      <c r="G306" s="263"/>
      <c r="H306" s="266">
        <f t="shared" ca="true" si="67"/>
        <v>20.248338704906175</v>
      </c>
      <c r="I306" s="176">
        <f t="shared" ca="true" si="68"/>
        <v>16.146359607255238</v>
      </c>
      <c r="J306" s="265">
        <f t="shared" ca="true" si="69"/>
        <v>63.949792764586753</v>
      </c>
      <c r="K306" s="263"/>
      <c r="L306" s="263"/>
      <c r="M306" s="266">
        <f t="shared" ca="true" si="70"/>
        <v>21.991799478390845</v>
      </c>
      <c r="N306" s="176">
        <f t="shared" ca="true" si="71"/>
        <v>19.109915674285919</v>
      </c>
      <c r="O306" s="265">
        <f t="shared" ca="true" si="72"/>
        <v>62.94824554416104</v>
      </c>
      <c r="P306" s="263"/>
      <c r="Q306" s="263"/>
      <c r="R306" s="266">
        <f t="shared" ca="true" si="73"/>
        <v>18.924847580612976</v>
      </c>
      <c r="S306" s="176">
        <f t="shared" ca="true" si="74"/>
        <v>26.209039096414514</v>
      </c>
      <c r="T306" s="265">
        <f t="shared" ca="true" si="75"/>
        <v>65.147638007368784</v>
      </c>
      <c r="U306" s="263"/>
      <c r="V306" s="263"/>
      <c r="W306" s="266">
        <f t="shared" ca="true" si="76"/>
        <v>19.09120055904436</v>
      </c>
      <c r="X306" s="176">
        <f t="shared" ca="true" si="77"/>
        <v>40.417758628189404</v>
      </c>
      <c r="Y306" s="265">
        <f t="shared" ca="true" si="78"/>
        <v>67.42193381574333</v>
      </c>
      <c r="Z306" s="263"/>
      <c r="AA306" s="263"/>
      <c r="AB306" s="266">
        <f t="shared" ca="true" si="79"/>
        <v>18.963854023323503</v>
      </c>
    </row>
    <row r="307" x14ac:dyDescent="0.2">
      <c r="A307" s="261"/>
      <c r="B307" s="582" t="s">
        <v>139</v>
      </c>
      <c r="C307" s="583">
        <v>2010</v>
      </c>
      <c r="D307" s="176">
        <f t="shared" ca="true" si="65"/>
        <v>14.4</v>
      </c>
      <c r="E307" s="265">
        <f t="shared" ca="true" si="66"/>
        <v>71.5</v>
      </c>
      <c r="F307" s="263"/>
      <c r="G307" s="263"/>
      <c r="H307" s="266">
        <f t="shared" ca="true" si="67"/>
        <v>26.6</v>
      </c>
      <c r="I307" s="176">
        <f t="shared" ca="true" si="68"/>
        <v>23.1</v>
      </c>
      <c r="J307" s="265">
        <f t="shared" ca="true" si="69"/>
        <v>72.8</v>
      </c>
      <c r="K307" s="263"/>
      <c r="L307" s="263"/>
      <c r="M307" s="266">
        <f t="shared" ca="true" si="70"/>
        <v>24.1</v>
      </c>
      <c r="N307" s="176">
        <f t="shared" ca="true" si="71"/>
        <v>27.2</v>
      </c>
      <c r="O307" s="265">
        <f t="shared" ca="true" si="72"/>
        <v>69.8</v>
      </c>
      <c r="P307" s="263"/>
      <c r="Q307" s="263"/>
      <c r="R307" s="266">
        <f t="shared" ca="true" si="73"/>
        <v>21.9</v>
      </c>
      <c r="S307" s="176">
        <f t="shared" ca="true" si="74"/>
        <v>32.9</v>
      </c>
      <c r="T307" s="265">
        <f t="shared" ca="true" si="75"/>
        <v>71.599999999999994</v>
      </c>
      <c r="U307" s="263"/>
      <c r="V307" s="263"/>
      <c r="W307" s="266">
        <f t="shared" ca="true" si="76"/>
        <v>23.8</v>
      </c>
      <c r="X307" s="176">
        <f t="shared" ca="true" si="77"/>
        <v>56.5</v>
      </c>
      <c r="Y307" s="265">
        <f t="shared" ca="true" si="78"/>
        <v>64.7</v>
      </c>
      <c r="Z307" s="263"/>
      <c r="AA307" s="263"/>
      <c r="AB307" s="266">
        <f t="shared" ca="true" si="79"/>
        <v>14.7</v>
      </c>
      <c r="AD307" s="267"/>
    </row>
    <row r="308" x14ac:dyDescent="0.2">
      <c r="A308" s="261"/>
      <c r="B308" s="582" t="s">
        <v>350</v>
      </c>
      <c r="C308" s="583">
        <v>2014</v>
      </c>
      <c r="D308" s="176">
        <f t="shared" ca="true" si="65"/>
        <v>22.1</v>
      </c>
      <c r="E308" s="265">
        <f t="shared" ca="true" si="66"/>
        <v>63.3</v>
      </c>
      <c r="F308" s="263"/>
      <c r="G308" s="263"/>
      <c r="H308" s="266">
        <f t="shared" ca="true" si="67"/>
        <v>14.4</v>
      </c>
      <c r="I308" s="176">
        <f t="shared" ca="true" si="68"/>
        <v>25.2</v>
      </c>
      <c r="J308" s="265">
        <f t="shared" ca="true" si="69"/>
        <v>71.2</v>
      </c>
      <c r="K308" s="263"/>
      <c r="L308" s="263"/>
      <c r="M308" s="266">
        <f t="shared" ca="true" si="70"/>
        <v>12.2</v>
      </c>
      <c r="N308" s="176">
        <f t="shared" ca="true" si="71"/>
        <v>28.1</v>
      </c>
      <c r="O308" s="265">
        <f t="shared" ca="true" si="72"/>
        <v>64.2</v>
      </c>
      <c r="P308" s="263"/>
      <c r="Q308" s="263"/>
      <c r="R308" s="266">
        <f t="shared" ca="true" si="73"/>
        <v>12.8</v>
      </c>
      <c r="S308" s="176">
        <f t="shared" ca="true" si="74"/>
        <v>35</v>
      </c>
      <c r="T308" s="265">
        <f t="shared" ca="true" si="75"/>
        <v>63.4</v>
      </c>
      <c r="U308" s="263"/>
      <c r="V308" s="263"/>
      <c r="W308" s="266">
        <f t="shared" ca="true" si="76"/>
        <v>12.8</v>
      </c>
      <c r="X308" s="176">
        <f t="shared" ca="true" si="77"/>
        <v>52.3</v>
      </c>
      <c r="Y308" s="265">
        <f t="shared" ca="true" si="78"/>
        <v>77.2</v>
      </c>
      <c r="Z308" s="263"/>
      <c r="AA308" s="263"/>
      <c r="AB308" s="266">
        <f t="shared" ca="true" si="79"/>
        <v>8.9</v>
      </c>
    </row>
    <row r="309" x14ac:dyDescent="0.2">
      <c r="A309" s="261"/>
      <c r="B309" s="582" t="s">
        <v>718</v>
      </c>
      <c r="C309" s="583">
        <v>2018</v>
      </c>
      <c r="D309" s="176">
        <f t="shared" ca="true" si="65"/>
        <v>25.433527612413087</v>
      </c>
      <c r="E309" s="265">
        <f t="shared" ca="true" si="66"/>
        <v>63.857198713873707</v>
      </c>
      <c r="F309" s="263"/>
      <c r="G309" s="263"/>
      <c r="H309" s="266">
        <f t="shared" ca="true" si="67"/>
        <v>21.364599161138077</v>
      </c>
      <c r="I309" s="176">
        <f t="shared" ca="true" si="68"/>
        <v>24.83045579428401</v>
      </c>
      <c r="J309" s="265">
        <f t="shared" ca="true" si="69"/>
        <v>66.368879973154904</v>
      </c>
      <c r="K309" s="263"/>
      <c r="L309" s="263"/>
      <c r="M309" s="266">
        <f t="shared" ca="true" si="70"/>
        <v>20.368005284255077</v>
      </c>
      <c r="N309" s="176">
        <f t="shared" ca="true" si="71"/>
        <v>29.470046505107756</v>
      </c>
      <c r="O309" s="265">
        <f t="shared" ca="true" si="72"/>
        <v>56.115333260945775</v>
      </c>
      <c r="P309" s="263"/>
      <c r="Q309" s="263"/>
      <c r="R309" s="266">
        <f t="shared" ca="true" si="73"/>
        <v>16.898447800798465</v>
      </c>
      <c r="S309" s="176">
        <f t="shared" ca="true" si="74"/>
        <v>37.331354562774024</v>
      </c>
      <c r="T309" s="265">
        <f t="shared" ca="true" si="75"/>
        <v>57.38195272190579</v>
      </c>
      <c r="U309" s="263"/>
      <c r="V309" s="263"/>
      <c r="W309" s="266">
        <f t="shared" ca="true" si="76"/>
        <v>15.021941182969503</v>
      </c>
      <c r="X309" s="176">
        <f t="shared" ca="true" si="77"/>
        <v>52.421273980668524</v>
      </c>
      <c r="Y309" s="265">
        <f t="shared" ca="true" si="78"/>
        <v>50.034033660211342</v>
      </c>
      <c r="Z309" s="263"/>
      <c r="AA309" s="263"/>
      <c r="AB309" s="266">
        <f t="shared" ca="true" si="79"/>
        <v>11.72515890677627</v>
      </c>
    </row>
    <row r="310" x14ac:dyDescent="0.2">
      <c r="A310" s="261"/>
      <c r="B310" s="582"/>
      <c r="C310" s="583"/>
      <c r="D310" s="176" t="str">
        <f t="shared" ca="true" si="65"/>
        <v/>
      </c>
      <c r="E310" s="265" t="str">
        <f t="shared" ca="true" si="66"/>
        <v/>
      </c>
      <c r="F310" s="263"/>
      <c r="G310" s="263"/>
      <c r="H310" s="266" t="str">
        <f t="shared" ca="true" si="67"/>
        <v/>
      </c>
      <c r="I310" s="176" t="str">
        <f t="shared" ca="true" si="68"/>
        <v/>
      </c>
      <c r="J310" s="265" t="str">
        <f t="shared" ca="true" si="69"/>
        <v/>
      </c>
      <c r="K310" s="263"/>
      <c r="L310" s="263"/>
      <c r="M310" s="266" t="str">
        <f t="shared" ca="true" si="70"/>
        <v/>
      </c>
      <c r="N310" s="176" t="str">
        <f t="shared" ca="true" si="71"/>
        <v/>
      </c>
      <c r="O310" s="265" t="str">
        <f t="shared" ca="true" si="72"/>
        <v/>
      </c>
      <c r="P310" s="263"/>
      <c r="Q310" s="263"/>
      <c r="R310" s="266" t="str">
        <f t="shared" ca="true" si="73"/>
        <v/>
      </c>
      <c r="S310" s="176" t="str">
        <f t="shared" ca="true" si="74"/>
        <v/>
      </c>
      <c r="T310" s="265" t="str">
        <f t="shared" ca="true" si="75"/>
        <v/>
      </c>
      <c r="U310" s="263"/>
      <c r="V310" s="263"/>
      <c r="W310" s="266" t="str">
        <f t="shared" ca="true" si="76"/>
        <v/>
      </c>
      <c r="X310" s="176" t="str">
        <f t="shared" ca="true" si="77"/>
        <v/>
      </c>
      <c r="Y310" s="265" t="str">
        <f t="shared" ca="true" si="78"/>
        <v/>
      </c>
      <c r="Z310" s="263"/>
      <c r="AA310" s="263"/>
      <c r="AB310" s="266" t="str">
        <f t="shared" ca="true" si="79"/>
        <v/>
      </c>
    </row>
    <row r="311" x14ac:dyDescent="0.2">
      <c r="A311" s="261"/>
      <c r="B311" s="582"/>
      <c r="C311" s="583"/>
      <c r="D311" s="176" t="str">
        <f t="shared" ca="true" si="65"/>
        <v/>
      </c>
      <c r="E311" s="265" t="str">
        <f t="shared" ca="true" si="66"/>
        <v/>
      </c>
      <c r="F311" s="263"/>
      <c r="G311" s="263"/>
      <c r="H311" s="266" t="str">
        <f t="shared" ca="true" si="67"/>
        <v/>
      </c>
      <c r="I311" s="176" t="str">
        <f t="shared" ca="true" si="68"/>
        <v/>
      </c>
      <c r="J311" s="265" t="str">
        <f t="shared" ca="true" si="69"/>
        <v/>
      </c>
      <c r="K311" s="263"/>
      <c r="L311" s="263"/>
      <c r="M311" s="266" t="str">
        <f t="shared" ca="true" si="70"/>
        <v/>
      </c>
      <c r="N311" s="176" t="str">
        <f t="shared" ca="true" si="71"/>
        <v/>
      </c>
      <c r="O311" s="265" t="str">
        <f t="shared" ca="true" si="72"/>
        <v/>
      </c>
      <c r="P311" s="263"/>
      <c r="Q311" s="263"/>
      <c r="R311" s="266" t="str">
        <f t="shared" ca="true" si="73"/>
        <v/>
      </c>
      <c r="S311" s="176" t="str">
        <f t="shared" ca="true" si="74"/>
        <v/>
      </c>
      <c r="T311" s="265" t="str">
        <f t="shared" ca="true" si="75"/>
        <v/>
      </c>
      <c r="U311" s="263"/>
      <c r="V311" s="263"/>
      <c r="W311" s="266" t="str">
        <f t="shared" ca="true" si="76"/>
        <v/>
      </c>
      <c r="X311" s="176" t="str">
        <f t="shared" ca="true" si="77"/>
        <v/>
      </c>
      <c r="Y311" s="265" t="str">
        <f t="shared" ca="true" si="78"/>
        <v/>
      </c>
      <c r="Z311" s="263"/>
      <c r="AA311" s="263"/>
      <c r="AB311" s="266" t="str">
        <f t="shared" ca="true" si="79"/>
        <v/>
      </c>
    </row>
    <row r="312" x14ac:dyDescent="0.2">
      <c r="A312" s="261"/>
      <c r="B312" s="582"/>
      <c r="C312" s="583"/>
      <c r="D312" s="176" t="str">
        <f t="shared" ca="true" si="65"/>
        <v/>
      </c>
      <c r="E312" s="265" t="str">
        <f t="shared" ca="true" si="66"/>
        <v/>
      </c>
      <c r="F312" s="263"/>
      <c r="G312" s="263"/>
      <c r="H312" s="266" t="str">
        <f t="shared" ca="true" si="67"/>
        <v/>
      </c>
      <c r="I312" s="176" t="str">
        <f t="shared" ca="true" si="68"/>
        <v/>
      </c>
      <c r="J312" s="265" t="str">
        <f t="shared" ca="true" si="69"/>
        <v/>
      </c>
      <c r="K312" s="263"/>
      <c r="L312" s="263"/>
      <c r="M312" s="266" t="str">
        <f t="shared" ca="true" si="70"/>
        <v/>
      </c>
      <c r="N312" s="176" t="str">
        <f t="shared" ca="true" si="71"/>
        <v/>
      </c>
      <c r="O312" s="265" t="str">
        <f t="shared" ca="true" si="72"/>
        <v/>
      </c>
      <c r="P312" s="263"/>
      <c r="Q312" s="263"/>
      <c r="R312" s="266" t="str">
        <f t="shared" ca="true" si="73"/>
        <v/>
      </c>
      <c r="S312" s="176" t="str">
        <f t="shared" ca="true" si="74"/>
        <v/>
      </c>
      <c r="T312" s="265" t="str">
        <f t="shared" ca="true" si="75"/>
        <v/>
      </c>
      <c r="U312" s="263"/>
      <c r="V312" s="263"/>
      <c r="W312" s="266" t="str">
        <f t="shared" ca="true" si="76"/>
        <v/>
      </c>
      <c r="X312" s="176" t="str">
        <f t="shared" ca="true" si="77"/>
        <v/>
      </c>
      <c r="Y312" s="265" t="str">
        <f t="shared" ca="true" si="78"/>
        <v/>
      </c>
      <c r="Z312" s="263"/>
      <c r="AA312" s="263"/>
      <c r="AB312" s="266" t="str">
        <f t="shared" ca="true" si="79"/>
        <v/>
      </c>
    </row>
    <row r="313" x14ac:dyDescent="0.2">
      <c r="A313" s="261"/>
      <c r="B313" s="582"/>
      <c r="C313" s="583"/>
      <c r="D313" s="176" t="str">
        <f t="shared" ca="true" si="65"/>
        <v/>
      </c>
      <c r="E313" s="265" t="str">
        <f t="shared" ca="true" si="66"/>
        <v/>
      </c>
      <c r="F313" s="263"/>
      <c r="G313" s="263"/>
      <c r="H313" s="266" t="str">
        <f t="shared" ca="true" si="67"/>
        <v/>
      </c>
      <c r="I313" s="176" t="str">
        <f t="shared" ca="true" si="68"/>
        <v/>
      </c>
      <c r="J313" s="265" t="str">
        <f t="shared" ca="true" si="69"/>
        <v/>
      </c>
      <c r="K313" s="263"/>
      <c r="L313" s="263"/>
      <c r="M313" s="266" t="str">
        <f t="shared" ca="true" si="70"/>
        <v/>
      </c>
      <c r="N313" s="176" t="str">
        <f t="shared" ca="true" si="71"/>
        <v/>
      </c>
      <c r="O313" s="265" t="str">
        <f t="shared" ca="true" si="72"/>
        <v/>
      </c>
      <c r="P313" s="263"/>
      <c r="Q313" s="263"/>
      <c r="R313" s="266" t="str">
        <f t="shared" ca="true" si="73"/>
        <v/>
      </c>
      <c r="S313" s="176" t="str">
        <f t="shared" ca="true" si="74"/>
        <v/>
      </c>
      <c r="T313" s="265" t="str">
        <f t="shared" ca="true" si="75"/>
        <v/>
      </c>
      <c r="U313" s="263"/>
      <c r="V313" s="263"/>
      <c r="W313" s="266" t="str">
        <f t="shared" ca="true" si="76"/>
        <v/>
      </c>
      <c r="X313" s="176" t="str">
        <f t="shared" ca="true" si="77"/>
        <v/>
      </c>
      <c r="Y313" s="265" t="str">
        <f t="shared" ca="true" si="78"/>
        <v/>
      </c>
      <c r="Z313" s="263"/>
      <c r="AA313" s="263"/>
      <c r="AB313" s="266" t="str">
        <f t="shared" ca="true" si="79"/>
        <v/>
      </c>
    </row>
    <row r="314" x14ac:dyDescent="0.2">
      <c r="A314" s="261"/>
      <c r="B314" s="582"/>
      <c r="C314" s="583"/>
      <c r="D314" s="176" t="str">
        <f t="shared" ca="true" si="65"/>
        <v/>
      </c>
      <c r="E314" s="265" t="str">
        <f t="shared" ca="true" si="66"/>
        <v/>
      </c>
      <c r="F314" s="263"/>
      <c r="G314" s="263"/>
      <c r="H314" s="266" t="str">
        <f t="shared" ca="true" si="67"/>
        <v/>
      </c>
      <c r="I314" s="176" t="str">
        <f t="shared" ca="true" si="68"/>
        <v/>
      </c>
      <c r="J314" s="265" t="str">
        <f t="shared" ca="true" si="69"/>
        <v/>
      </c>
      <c r="K314" s="263"/>
      <c r="L314" s="263"/>
      <c r="M314" s="266" t="str">
        <f t="shared" ca="true" si="70"/>
        <v/>
      </c>
      <c r="N314" s="176" t="str">
        <f t="shared" ca="true" si="71"/>
        <v/>
      </c>
      <c r="O314" s="265" t="str">
        <f t="shared" ca="true" si="72"/>
        <v/>
      </c>
      <c r="P314" s="263"/>
      <c r="Q314" s="263"/>
      <c r="R314" s="266" t="str">
        <f t="shared" ca="true" si="73"/>
        <v/>
      </c>
      <c r="S314" s="176" t="str">
        <f t="shared" ca="true" si="74"/>
        <v/>
      </c>
      <c r="T314" s="265" t="str">
        <f t="shared" ca="true" si="75"/>
        <v/>
      </c>
      <c r="U314" s="263"/>
      <c r="V314" s="263"/>
      <c r="W314" s="266" t="str">
        <f t="shared" ca="true" si="76"/>
        <v/>
      </c>
      <c r="X314" s="176" t="str">
        <f t="shared" ca="true" si="77"/>
        <v/>
      </c>
      <c r="Y314" s="265" t="str">
        <f t="shared" ca="true" si="78"/>
        <v/>
      </c>
      <c r="Z314" s="263"/>
      <c r="AA314" s="263"/>
      <c r="AB314" s="266" t="str">
        <f t="shared" ca="true" si="79"/>
        <v/>
      </c>
    </row>
    <row r="315" x14ac:dyDescent="0.2">
      <c r="A315" s="261"/>
      <c r="B315" s="582"/>
      <c r="C315" s="583"/>
      <c r="D315" s="176" t="str">
        <f t="shared" ca="true" si="65"/>
        <v/>
      </c>
      <c r="E315" s="265" t="str">
        <f t="shared" ca="true" si="66"/>
        <v/>
      </c>
      <c r="F315" s="263"/>
      <c r="G315" s="263"/>
      <c r="H315" s="266" t="str">
        <f t="shared" ca="true" si="67"/>
        <v/>
      </c>
      <c r="I315" s="176" t="str">
        <f t="shared" ca="true" si="68"/>
        <v/>
      </c>
      <c r="J315" s="265" t="str">
        <f t="shared" ca="true" si="69"/>
        <v/>
      </c>
      <c r="K315" s="263"/>
      <c r="L315" s="263"/>
      <c r="M315" s="266" t="str">
        <f t="shared" ca="true" si="70"/>
        <v/>
      </c>
      <c r="N315" s="176" t="str">
        <f t="shared" ca="true" si="71"/>
        <v/>
      </c>
      <c r="O315" s="265" t="str">
        <f t="shared" ca="true" si="72"/>
        <v/>
      </c>
      <c r="P315" s="263"/>
      <c r="Q315" s="263"/>
      <c r="R315" s="266" t="str">
        <f t="shared" ca="true" si="73"/>
        <v/>
      </c>
      <c r="S315" s="176" t="str">
        <f t="shared" ca="true" si="74"/>
        <v/>
      </c>
      <c r="T315" s="265" t="str">
        <f t="shared" ca="true" si="75"/>
        <v/>
      </c>
      <c r="U315" s="263"/>
      <c r="V315" s="263"/>
      <c r="W315" s="266" t="str">
        <f t="shared" ca="true" si="76"/>
        <v/>
      </c>
      <c r="X315" s="176" t="str">
        <f t="shared" ca="true" si="77"/>
        <v/>
      </c>
      <c r="Y315" s="265" t="str">
        <f t="shared" ca="true" si="78"/>
        <v/>
      </c>
      <c r="Z315" s="263"/>
      <c r="AA315" s="263"/>
      <c r="AB315" s="266" t="str">
        <f t="shared" ca="true" si="79"/>
        <v/>
      </c>
    </row>
    <row r="316" x14ac:dyDescent="0.2">
      <c r="A316" s="261"/>
      <c r="B316" s="584"/>
      <c r="C316" s="585"/>
      <c r="D316" s="177" t="str">
        <f t="shared" ca="true" si="65"/>
        <v/>
      </c>
      <c r="E316" s="268" t="str">
        <f t="shared" ca="true" si="66"/>
        <v/>
      </c>
      <c r="F316" s="269"/>
      <c r="G316" s="270"/>
      <c r="H316" s="271" t="str">
        <f t="shared" ca="true" si="67"/>
        <v/>
      </c>
      <c r="I316" s="177" t="str">
        <f t="shared" ca="true" si="68"/>
        <v/>
      </c>
      <c r="J316" s="268" t="str">
        <f t="shared" ca="true" si="69"/>
        <v/>
      </c>
      <c r="K316" s="269"/>
      <c r="L316" s="270"/>
      <c r="M316" s="271" t="str">
        <f t="shared" ca="true" si="70"/>
        <v/>
      </c>
      <c r="N316" s="177" t="str">
        <f t="shared" ca="true" si="71"/>
        <v/>
      </c>
      <c r="O316" s="268" t="str">
        <f t="shared" ca="true" si="72"/>
        <v/>
      </c>
      <c r="P316" s="269"/>
      <c r="Q316" s="270"/>
      <c r="R316" s="271" t="str">
        <f t="shared" ca="true" si="73"/>
        <v/>
      </c>
      <c r="S316" s="177" t="str">
        <f t="shared" ca="true" si="74"/>
        <v/>
      </c>
      <c r="T316" s="268" t="str">
        <f t="shared" ca="true" si="75"/>
        <v/>
      </c>
      <c r="U316" s="269"/>
      <c r="V316" s="270"/>
      <c r="W316" s="271" t="str">
        <f t="shared" ca="true" si="76"/>
        <v/>
      </c>
      <c r="X316" s="177" t="str">
        <f t="shared" ca="true" si="77"/>
        <v/>
      </c>
      <c r="Y316" s="268" t="str">
        <f t="shared" ca="true" si="78"/>
        <v/>
      </c>
      <c r="Z316" s="269"/>
      <c r="AA316" s="270"/>
      <c r="AB316" s="271" t="str">
        <f t="shared" ca="true" si="79"/>
        <v/>
      </c>
    </row>
    <row r="317" ht="11.25" customHeight="true" x14ac:dyDescent="0.2"/>
    <row r="318" ht="22.5" customHeight="true" x14ac:dyDescent="0.25">
      <c r="B318" s="913" t="str">
        <f>CONCATENATE("Rural use of drinking water sources, ",C299,"–",C300)</f>
        <v>Rural use of drinking water sources, 2000–2020</v>
      </c>
      <c r="C318" s="914"/>
      <c r="D318" s="914"/>
      <c r="E318" s="914"/>
      <c r="F318" s="914"/>
      <c r="G318" s="914"/>
      <c r="H318" s="914"/>
      <c r="I318" s="914"/>
      <c r="J318" s="914"/>
      <c r="K318" s="914"/>
      <c r="L318" s="920"/>
      <c r="N318" s="272"/>
      <c r="O318" s="272"/>
      <c r="P318" s="272"/>
      <c r="Q318" s="272"/>
      <c r="R318" s="272"/>
      <c r="S318" s="896" t="s">
        <v>11</v>
      </c>
      <c r="T318" s="897"/>
      <c r="U318" s="897"/>
      <c r="V318" s="897"/>
      <c r="W318" s="898"/>
      <c r="X318" s="272"/>
      <c r="Y318" s="272"/>
      <c r="Z318" s="272"/>
      <c r="AA318" s="272"/>
      <c r="AB318" s="273"/>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10" customWidth="true"/>
    <col min="6" max="7" width="9" style="213" customWidth="true"/>
    <col min="8" max="38" width="9" style="210" customWidth="true"/>
    <col min="39" max="261" width="9.140625" style="210"/>
    <col min="262" max="262" width="5" style="210" customWidth="true"/>
    <col min="263" max="263" width="13.85546875" style="210" customWidth="true"/>
    <col min="264" max="265" width="6.28515625" style="210" customWidth="true"/>
    <col min="266" max="267" width="7" style="210" customWidth="true"/>
    <col min="268" max="274" width="6.28515625" style="210" customWidth="true"/>
    <col min="275" max="517" width="9.140625" style="210"/>
    <col min="518" max="518" width="5" style="210" customWidth="true"/>
    <col min="519" max="519" width="13.85546875" style="210" customWidth="true"/>
    <col min="520" max="521" width="6.28515625" style="210" customWidth="true"/>
    <col min="522" max="523" width="7" style="210" customWidth="true"/>
    <col min="524" max="530" width="6.28515625" style="210" customWidth="true"/>
    <col min="531" max="773" width="9.140625" style="210"/>
    <col min="774" max="774" width="5" style="210" customWidth="true"/>
    <col min="775" max="775" width="13.85546875" style="210" customWidth="true"/>
    <col min="776" max="777" width="6.28515625" style="210" customWidth="true"/>
    <col min="778" max="779" width="7" style="210" customWidth="true"/>
    <col min="780" max="786" width="6.28515625" style="210" customWidth="true"/>
    <col min="787" max="1029" width="9.140625" style="210"/>
    <col min="1030" max="1030" width="5" style="210" customWidth="true"/>
    <col min="1031" max="1031" width="13.85546875" style="210" customWidth="true"/>
    <col min="1032" max="1033" width="6.28515625" style="210" customWidth="true"/>
    <col min="1034" max="1035" width="7" style="210" customWidth="true"/>
    <col min="1036" max="1042" width="6.28515625" style="210" customWidth="true"/>
    <col min="1043" max="1285" width="9.140625" style="210"/>
    <col min="1286" max="1286" width="5" style="210" customWidth="true"/>
    <col min="1287" max="1287" width="13.85546875" style="210" customWidth="true"/>
    <col min="1288" max="1289" width="6.28515625" style="210" customWidth="true"/>
    <col min="1290" max="1291" width="7" style="210" customWidth="true"/>
    <col min="1292" max="1298" width="6.28515625" style="210" customWidth="true"/>
    <col min="1299" max="1541" width="9.140625" style="210"/>
    <col min="1542" max="1542" width="5" style="210" customWidth="true"/>
    <col min="1543" max="1543" width="13.85546875" style="210" customWidth="true"/>
    <col min="1544" max="1545" width="6.28515625" style="210" customWidth="true"/>
    <col min="1546" max="1547" width="7" style="210" customWidth="true"/>
    <col min="1548" max="1554" width="6.28515625" style="210" customWidth="true"/>
    <col min="1555" max="1797" width="9.140625" style="210"/>
    <col min="1798" max="1798" width="5" style="210" customWidth="true"/>
    <col min="1799" max="1799" width="13.85546875" style="210" customWidth="true"/>
    <col min="1800" max="1801" width="6.28515625" style="210" customWidth="true"/>
    <col min="1802" max="1803" width="7" style="210" customWidth="true"/>
    <col min="1804" max="1810" width="6.28515625" style="210" customWidth="true"/>
    <col min="1811" max="2053" width="9.140625" style="210"/>
    <col min="2054" max="2054" width="5" style="210" customWidth="true"/>
    <col min="2055" max="2055" width="13.85546875" style="210" customWidth="true"/>
    <col min="2056" max="2057" width="6.28515625" style="210" customWidth="true"/>
    <col min="2058" max="2059" width="7" style="210" customWidth="true"/>
    <col min="2060" max="2066" width="6.28515625" style="210" customWidth="true"/>
    <col min="2067" max="2309" width="9.140625" style="210"/>
    <col min="2310" max="2310" width="5" style="210" customWidth="true"/>
    <col min="2311" max="2311" width="13.85546875" style="210" customWidth="true"/>
    <col min="2312" max="2313" width="6.28515625" style="210" customWidth="true"/>
    <col min="2314" max="2315" width="7" style="210" customWidth="true"/>
    <col min="2316" max="2322" width="6.28515625" style="210" customWidth="true"/>
    <col min="2323" max="2565" width="9.140625" style="210"/>
    <col min="2566" max="2566" width="5" style="210" customWidth="true"/>
    <col min="2567" max="2567" width="13.85546875" style="210" customWidth="true"/>
    <col min="2568" max="2569" width="6.28515625" style="210" customWidth="true"/>
    <col min="2570" max="2571" width="7" style="210" customWidth="true"/>
    <col min="2572" max="2578" width="6.28515625" style="210" customWidth="true"/>
    <col min="2579" max="2821" width="9.140625" style="210"/>
    <col min="2822" max="2822" width="5" style="210" customWidth="true"/>
    <col min="2823" max="2823" width="13.85546875" style="210" customWidth="true"/>
    <col min="2824" max="2825" width="6.28515625" style="210" customWidth="true"/>
    <col min="2826" max="2827" width="7" style="210" customWidth="true"/>
    <col min="2828" max="2834" width="6.28515625" style="210" customWidth="true"/>
    <col min="2835" max="3077" width="9.140625" style="210"/>
    <col min="3078" max="3078" width="5" style="210" customWidth="true"/>
    <col min="3079" max="3079" width="13.85546875" style="210" customWidth="true"/>
    <col min="3080" max="3081" width="6.28515625" style="210" customWidth="true"/>
    <col min="3082" max="3083" width="7" style="210" customWidth="true"/>
    <col min="3084" max="3090" width="6.28515625" style="210" customWidth="true"/>
    <col min="3091" max="3333" width="9.140625" style="210"/>
    <col min="3334" max="3334" width="5" style="210" customWidth="true"/>
    <col min="3335" max="3335" width="13.85546875" style="210" customWidth="true"/>
    <col min="3336" max="3337" width="6.28515625" style="210" customWidth="true"/>
    <col min="3338" max="3339" width="7" style="210" customWidth="true"/>
    <col min="3340" max="3346" width="6.28515625" style="210" customWidth="true"/>
    <col min="3347" max="3589" width="9.140625" style="210"/>
    <col min="3590" max="3590" width="5" style="210" customWidth="true"/>
    <col min="3591" max="3591" width="13.85546875" style="210" customWidth="true"/>
    <col min="3592" max="3593" width="6.28515625" style="210" customWidth="true"/>
    <col min="3594" max="3595" width="7" style="210" customWidth="true"/>
    <col min="3596" max="3602" width="6.28515625" style="210" customWidth="true"/>
    <col min="3603" max="3845" width="9.140625" style="210"/>
    <col min="3846" max="3846" width="5" style="210" customWidth="true"/>
    <col min="3847" max="3847" width="13.85546875" style="210" customWidth="true"/>
    <col min="3848" max="3849" width="6.28515625" style="210" customWidth="true"/>
    <col min="3850" max="3851" width="7" style="210" customWidth="true"/>
    <col min="3852" max="3858" width="6.28515625" style="210" customWidth="true"/>
    <col min="3859" max="4101" width="9.140625" style="210"/>
    <col min="4102" max="4102" width="5" style="210" customWidth="true"/>
    <col min="4103" max="4103" width="13.85546875" style="210" customWidth="true"/>
    <col min="4104" max="4105" width="6.28515625" style="210" customWidth="true"/>
    <col min="4106" max="4107" width="7" style="210" customWidth="true"/>
    <col min="4108" max="4114" width="6.28515625" style="210" customWidth="true"/>
    <col min="4115" max="4357" width="9.140625" style="210"/>
    <col min="4358" max="4358" width="5" style="210" customWidth="true"/>
    <col min="4359" max="4359" width="13.85546875" style="210" customWidth="true"/>
    <col min="4360" max="4361" width="6.28515625" style="210" customWidth="true"/>
    <col min="4362" max="4363" width="7" style="210" customWidth="true"/>
    <col min="4364" max="4370" width="6.28515625" style="210" customWidth="true"/>
    <col min="4371" max="4613" width="9.140625" style="210"/>
    <col min="4614" max="4614" width="5" style="210" customWidth="true"/>
    <col min="4615" max="4615" width="13.85546875" style="210" customWidth="true"/>
    <col min="4616" max="4617" width="6.28515625" style="210" customWidth="true"/>
    <col min="4618" max="4619" width="7" style="210" customWidth="true"/>
    <col min="4620" max="4626" width="6.28515625" style="210" customWidth="true"/>
    <col min="4627" max="4869" width="9.140625" style="210"/>
    <col min="4870" max="4870" width="5" style="210" customWidth="true"/>
    <col min="4871" max="4871" width="13.85546875" style="210" customWidth="true"/>
    <col min="4872" max="4873" width="6.28515625" style="210" customWidth="true"/>
    <col min="4874" max="4875" width="7" style="210" customWidth="true"/>
    <col min="4876" max="4882" width="6.28515625" style="210" customWidth="true"/>
    <col min="4883" max="5125" width="9.140625" style="210"/>
    <col min="5126" max="5126" width="5" style="210" customWidth="true"/>
    <col min="5127" max="5127" width="13.85546875" style="210" customWidth="true"/>
    <col min="5128" max="5129" width="6.28515625" style="210" customWidth="true"/>
    <col min="5130" max="5131" width="7" style="210" customWidth="true"/>
    <col min="5132" max="5138" width="6.28515625" style="210" customWidth="true"/>
    <col min="5139" max="5381" width="9.140625" style="210"/>
    <col min="5382" max="5382" width="5" style="210" customWidth="true"/>
    <col min="5383" max="5383" width="13.85546875" style="210" customWidth="true"/>
    <col min="5384" max="5385" width="6.28515625" style="210" customWidth="true"/>
    <col min="5386" max="5387" width="7" style="210" customWidth="true"/>
    <col min="5388" max="5394" width="6.28515625" style="210" customWidth="true"/>
    <col min="5395" max="5637" width="9.140625" style="210"/>
    <col min="5638" max="5638" width="5" style="210" customWidth="true"/>
    <col min="5639" max="5639" width="13.85546875" style="210" customWidth="true"/>
    <col min="5640" max="5641" width="6.28515625" style="210" customWidth="true"/>
    <col min="5642" max="5643" width="7" style="210" customWidth="true"/>
    <col min="5644" max="5650" width="6.28515625" style="210" customWidth="true"/>
    <col min="5651" max="5893" width="9.140625" style="210"/>
    <col min="5894" max="5894" width="5" style="210" customWidth="true"/>
    <col min="5895" max="5895" width="13.85546875" style="210" customWidth="true"/>
    <col min="5896" max="5897" width="6.28515625" style="210" customWidth="true"/>
    <col min="5898" max="5899" width="7" style="210" customWidth="true"/>
    <col min="5900" max="5906" width="6.28515625" style="210" customWidth="true"/>
    <col min="5907" max="6149" width="9.140625" style="210"/>
    <col min="6150" max="6150" width="5" style="210" customWidth="true"/>
    <col min="6151" max="6151" width="13.85546875" style="210" customWidth="true"/>
    <col min="6152" max="6153" width="6.28515625" style="210" customWidth="true"/>
    <col min="6154" max="6155" width="7" style="210" customWidth="true"/>
    <col min="6156" max="6162" width="6.28515625" style="210" customWidth="true"/>
    <col min="6163" max="6405" width="9.140625" style="210"/>
    <col min="6406" max="6406" width="5" style="210" customWidth="true"/>
    <col min="6407" max="6407" width="13.85546875" style="210" customWidth="true"/>
    <col min="6408" max="6409" width="6.28515625" style="210" customWidth="true"/>
    <col min="6410" max="6411" width="7" style="210" customWidth="true"/>
    <col min="6412" max="6418" width="6.28515625" style="210" customWidth="true"/>
    <col min="6419" max="6661" width="9.140625" style="210"/>
    <col min="6662" max="6662" width="5" style="210" customWidth="true"/>
    <col min="6663" max="6663" width="13.85546875" style="210" customWidth="true"/>
    <col min="6664" max="6665" width="6.28515625" style="210" customWidth="true"/>
    <col min="6666" max="6667" width="7" style="210" customWidth="true"/>
    <col min="6668" max="6674" width="6.28515625" style="210" customWidth="true"/>
    <col min="6675" max="6917" width="9.140625" style="210"/>
    <col min="6918" max="6918" width="5" style="210" customWidth="true"/>
    <col min="6919" max="6919" width="13.85546875" style="210" customWidth="true"/>
    <col min="6920" max="6921" width="6.28515625" style="210" customWidth="true"/>
    <col min="6922" max="6923" width="7" style="210" customWidth="true"/>
    <col min="6924" max="6930" width="6.28515625" style="210" customWidth="true"/>
    <col min="6931" max="7173" width="9.140625" style="210"/>
    <col min="7174" max="7174" width="5" style="210" customWidth="true"/>
    <col min="7175" max="7175" width="13.85546875" style="210" customWidth="true"/>
    <col min="7176" max="7177" width="6.28515625" style="210" customWidth="true"/>
    <col min="7178" max="7179" width="7" style="210" customWidth="true"/>
    <col min="7180" max="7186" width="6.28515625" style="210" customWidth="true"/>
    <col min="7187" max="7429" width="9.140625" style="210"/>
    <col min="7430" max="7430" width="5" style="210" customWidth="true"/>
    <col min="7431" max="7431" width="13.85546875" style="210" customWidth="true"/>
    <col min="7432" max="7433" width="6.28515625" style="210" customWidth="true"/>
    <col min="7434" max="7435" width="7" style="210" customWidth="true"/>
    <col min="7436" max="7442" width="6.28515625" style="210" customWidth="true"/>
    <col min="7443" max="7685" width="9.140625" style="210"/>
    <col min="7686" max="7686" width="5" style="210" customWidth="true"/>
    <col min="7687" max="7687" width="13.85546875" style="210" customWidth="true"/>
    <col min="7688" max="7689" width="6.28515625" style="210" customWidth="true"/>
    <col min="7690" max="7691" width="7" style="210" customWidth="true"/>
    <col min="7692" max="7698" width="6.28515625" style="210" customWidth="true"/>
    <col min="7699" max="7941" width="9.140625" style="210"/>
    <col min="7942" max="7942" width="5" style="210" customWidth="true"/>
    <col min="7943" max="7943" width="13.85546875" style="210" customWidth="true"/>
    <col min="7944" max="7945" width="6.28515625" style="210" customWidth="true"/>
    <col min="7946" max="7947" width="7" style="210" customWidth="true"/>
    <col min="7948" max="7954" width="6.28515625" style="210" customWidth="true"/>
    <col min="7955" max="8197" width="9.140625" style="210"/>
    <col min="8198" max="8198" width="5" style="210" customWidth="true"/>
    <col min="8199" max="8199" width="13.85546875" style="210" customWidth="true"/>
    <col min="8200" max="8201" width="6.28515625" style="210" customWidth="true"/>
    <col min="8202" max="8203" width="7" style="210" customWidth="true"/>
    <col min="8204" max="8210" width="6.28515625" style="210" customWidth="true"/>
    <col min="8211" max="8453" width="9.140625" style="210"/>
    <col min="8454" max="8454" width="5" style="210" customWidth="true"/>
    <col min="8455" max="8455" width="13.85546875" style="210" customWidth="true"/>
    <col min="8456" max="8457" width="6.28515625" style="210" customWidth="true"/>
    <col min="8458" max="8459" width="7" style="210" customWidth="true"/>
    <col min="8460" max="8466" width="6.28515625" style="210" customWidth="true"/>
    <col min="8467" max="8709" width="9.140625" style="210"/>
    <col min="8710" max="8710" width="5" style="210" customWidth="true"/>
    <col min="8711" max="8711" width="13.85546875" style="210" customWidth="true"/>
    <col min="8712" max="8713" width="6.28515625" style="210" customWidth="true"/>
    <col min="8714" max="8715" width="7" style="210" customWidth="true"/>
    <col min="8716" max="8722" width="6.28515625" style="210" customWidth="true"/>
    <col min="8723" max="8965" width="9.140625" style="210"/>
    <col min="8966" max="8966" width="5" style="210" customWidth="true"/>
    <col min="8967" max="8967" width="13.85546875" style="210" customWidth="true"/>
    <col min="8968" max="8969" width="6.28515625" style="210" customWidth="true"/>
    <col min="8970" max="8971" width="7" style="210" customWidth="true"/>
    <col min="8972" max="8978" width="6.28515625" style="210" customWidth="true"/>
    <col min="8979" max="9221" width="9.140625" style="210"/>
    <col min="9222" max="9222" width="5" style="210" customWidth="true"/>
    <col min="9223" max="9223" width="13.85546875" style="210" customWidth="true"/>
    <col min="9224" max="9225" width="6.28515625" style="210" customWidth="true"/>
    <col min="9226" max="9227" width="7" style="210" customWidth="true"/>
    <col min="9228" max="9234" width="6.28515625" style="210" customWidth="true"/>
    <col min="9235" max="9477" width="9.140625" style="210"/>
    <col min="9478" max="9478" width="5" style="210" customWidth="true"/>
    <col min="9479" max="9479" width="13.85546875" style="210" customWidth="true"/>
    <col min="9480" max="9481" width="6.28515625" style="210" customWidth="true"/>
    <col min="9482" max="9483" width="7" style="210" customWidth="true"/>
    <col min="9484" max="9490" width="6.28515625" style="210" customWidth="true"/>
    <col min="9491" max="9733" width="9.140625" style="210"/>
    <col min="9734" max="9734" width="5" style="210" customWidth="true"/>
    <col min="9735" max="9735" width="13.85546875" style="210" customWidth="true"/>
    <col min="9736" max="9737" width="6.28515625" style="210" customWidth="true"/>
    <col min="9738" max="9739" width="7" style="210" customWidth="true"/>
    <col min="9740" max="9746" width="6.28515625" style="210" customWidth="true"/>
    <col min="9747" max="9989" width="9.140625" style="210"/>
    <col min="9990" max="9990" width="5" style="210" customWidth="true"/>
    <col min="9991" max="9991" width="13.85546875" style="210" customWidth="true"/>
    <col min="9992" max="9993" width="6.28515625" style="210" customWidth="true"/>
    <col min="9994" max="9995" width="7" style="210" customWidth="true"/>
    <col min="9996" max="10002" width="6.28515625" style="210" customWidth="true"/>
    <col min="10003" max="10245" width="9.140625" style="210"/>
    <col min="10246" max="10246" width="5" style="210" customWidth="true"/>
    <col min="10247" max="10247" width="13.85546875" style="210" customWidth="true"/>
    <col min="10248" max="10249" width="6.28515625" style="210" customWidth="true"/>
    <col min="10250" max="10251" width="7" style="210" customWidth="true"/>
    <col min="10252" max="10258" width="6.28515625" style="210" customWidth="true"/>
    <col min="10259" max="10501" width="9.140625" style="210"/>
    <col min="10502" max="10502" width="5" style="210" customWidth="true"/>
    <col min="10503" max="10503" width="13.85546875" style="210" customWidth="true"/>
    <col min="10504" max="10505" width="6.28515625" style="210" customWidth="true"/>
    <col min="10506" max="10507" width="7" style="210" customWidth="true"/>
    <col min="10508" max="10514" width="6.28515625" style="210" customWidth="true"/>
    <col min="10515" max="10757" width="9.140625" style="210"/>
    <col min="10758" max="10758" width="5" style="210" customWidth="true"/>
    <col min="10759" max="10759" width="13.85546875" style="210" customWidth="true"/>
    <col min="10760" max="10761" width="6.28515625" style="210" customWidth="true"/>
    <col min="10762" max="10763" width="7" style="210" customWidth="true"/>
    <col min="10764" max="10770" width="6.28515625" style="210" customWidth="true"/>
    <col min="10771" max="11013" width="9.140625" style="210"/>
    <col min="11014" max="11014" width="5" style="210" customWidth="true"/>
    <col min="11015" max="11015" width="13.85546875" style="210" customWidth="true"/>
    <col min="11016" max="11017" width="6.28515625" style="210" customWidth="true"/>
    <col min="11018" max="11019" width="7" style="210" customWidth="true"/>
    <col min="11020" max="11026" width="6.28515625" style="210" customWidth="true"/>
    <col min="11027" max="11269" width="9.140625" style="210"/>
    <col min="11270" max="11270" width="5" style="210" customWidth="true"/>
    <col min="11271" max="11271" width="13.85546875" style="210" customWidth="true"/>
    <col min="11272" max="11273" width="6.28515625" style="210" customWidth="true"/>
    <col min="11274" max="11275" width="7" style="210" customWidth="true"/>
    <col min="11276" max="11282" width="6.28515625" style="210" customWidth="true"/>
    <col min="11283" max="11525" width="9.140625" style="210"/>
    <col min="11526" max="11526" width="5" style="210" customWidth="true"/>
    <col min="11527" max="11527" width="13.85546875" style="210" customWidth="true"/>
    <col min="11528" max="11529" width="6.28515625" style="210" customWidth="true"/>
    <col min="11530" max="11531" width="7" style="210" customWidth="true"/>
    <col min="11532" max="11538" width="6.28515625" style="210" customWidth="true"/>
    <col min="11539" max="11781" width="9.140625" style="210"/>
    <col min="11782" max="11782" width="5" style="210" customWidth="true"/>
    <col min="11783" max="11783" width="13.85546875" style="210" customWidth="true"/>
    <col min="11784" max="11785" width="6.28515625" style="210" customWidth="true"/>
    <col min="11786" max="11787" width="7" style="210" customWidth="true"/>
    <col min="11788" max="11794" width="6.28515625" style="210" customWidth="true"/>
    <col min="11795" max="12037" width="9.140625" style="210"/>
    <col min="12038" max="12038" width="5" style="210" customWidth="true"/>
    <col min="12039" max="12039" width="13.85546875" style="210" customWidth="true"/>
    <col min="12040" max="12041" width="6.28515625" style="210" customWidth="true"/>
    <col min="12042" max="12043" width="7" style="210" customWidth="true"/>
    <col min="12044" max="12050" width="6.28515625" style="210" customWidth="true"/>
    <col min="12051" max="12293" width="9.140625" style="210"/>
    <col min="12294" max="12294" width="5" style="210" customWidth="true"/>
    <col min="12295" max="12295" width="13.85546875" style="210" customWidth="true"/>
    <col min="12296" max="12297" width="6.28515625" style="210" customWidth="true"/>
    <col min="12298" max="12299" width="7" style="210" customWidth="true"/>
    <col min="12300" max="12306" width="6.28515625" style="210" customWidth="true"/>
    <col min="12307" max="12549" width="9.140625" style="210"/>
    <col min="12550" max="12550" width="5" style="210" customWidth="true"/>
    <col min="12551" max="12551" width="13.85546875" style="210" customWidth="true"/>
    <col min="12552" max="12553" width="6.28515625" style="210" customWidth="true"/>
    <col min="12554" max="12555" width="7" style="210" customWidth="true"/>
    <col min="12556" max="12562" width="6.28515625" style="210" customWidth="true"/>
    <col min="12563" max="12805" width="9.140625" style="210"/>
    <col min="12806" max="12806" width="5" style="210" customWidth="true"/>
    <col min="12807" max="12807" width="13.85546875" style="210" customWidth="true"/>
    <col min="12808" max="12809" width="6.28515625" style="210" customWidth="true"/>
    <col min="12810" max="12811" width="7" style="210" customWidth="true"/>
    <col min="12812" max="12818" width="6.28515625" style="210" customWidth="true"/>
    <col min="12819" max="13061" width="9.140625" style="210"/>
    <col min="13062" max="13062" width="5" style="210" customWidth="true"/>
    <col min="13063" max="13063" width="13.85546875" style="210" customWidth="true"/>
    <col min="13064" max="13065" width="6.28515625" style="210" customWidth="true"/>
    <col min="13066" max="13067" width="7" style="210" customWidth="true"/>
    <col min="13068" max="13074" width="6.28515625" style="210" customWidth="true"/>
    <col min="13075" max="13317" width="9.140625" style="210"/>
    <col min="13318" max="13318" width="5" style="210" customWidth="true"/>
    <col min="13319" max="13319" width="13.85546875" style="210" customWidth="true"/>
    <col min="13320" max="13321" width="6.28515625" style="210" customWidth="true"/>
    <col min="13322" max="13323" width="7" style="210" customWidth="true"/>
    <col min="13324" max="13330" width="6.28515625" style="210" customWidth="true"/>
    <col min="13331" max="13573" width="9.140625" style="210"/>
    <col min="13574" max="13574" width="5" style="210" customWidth="true"/>
    <col min="13575" max="13575" width="13.85546875" style="210" customWidth="true"/>
    <col min="13576" max="13577" width="6.28515625" style="210" customWidth="true"/>
    <col min="13578" max="13579" width="7" style="210" customWidth="true"/>
    <col min="13580" max="13586" width="6.28515625" style="210" customWidth="true"/>
    <col min="13587" max="13829" width="9.140625" style="210"/>
    <col min="13830" max="13830" width="5" style="210" customWidth="true"/>
    <col min="13831" max="13831" width="13.85546875" style="210" customWidth="true"/>
    <col min="13832" max="13833" width="6.28515625" style="210" customWidth="true"/>
    <col min="13834" max="13835" width="7" style="210" customWidth="true"/>
    <col min="13836" max="13842" width="6.28515625" style="210" customWidth="true"/>
    <col min="13843" max="14085" width="9.140625" style="210"/>
    <col min="14086" max="14086" width="5" style="210" customWidth="true"/>
    <col min="14087" max="14087" width="13.85546875" style="210" customWidth="true"/>
    <col min="14088" max="14089" width="6.28515625" style="210" customWidth="true"/>
    <col min="14090" max="14091" width="7" style="210" customWidth="true"/>
    <col min="14092" max="14098" width="6.28515625" style="210" customWidth="true"/>
    <col min="14099" max="14341" width="9.140625" style="210"/>
    <col min="14342" max="14342" width="5" style="210" customWidth="true"/>
    <col min="14343" max="14343" width="13.85546875" style="210" customWidth="true"/>
    <col min="14344" max="14345" width="6.28515625" style="210" customWidth="true"/>
    <col min="14346" max="14347" width="7" style="210" customWidth="true"/>
    <col min="14348" max="14354" width="6.28515625" style="210" customWidth="true"/>
    <col min="14355" max="14597" width="9.140625" style="210"/>
    <col min="14598" max="14598" width="5" style="210" customWidth="true"/>
    <col min="14599" max="14599" width="13.85546875" style="210" customWidth="true"/>
    <col min="14600" max="14601" width="6.28515625" style="210" customWidth="true"/>
    <col min="14602" max="14603" width="7" style="210" customWidth="true"/>
    <col min="14604" max="14610" width="6.28515625" style="210" customWidth="true"/>
    <col min="14611" max="14853" width="9.140625" style="210"/>
    <col min="14854" max="14854" width="5" style="210" customWidth="true"/>
    <col min="14855" max="14855" width="13.85546875" style="210" customWidth="true"/>
    <col min="14856" max="14857" width="6.28515625" style="210" customWidth="true"/>
    <col min="14858" max="14859" width="7" style="210" customWidth="true"/>
    <col min="14860" max="14866" width="6.28515625" style="210" customWidth="true"/>
    <col min="14867" max="15109" width="9.140625" style="210"/>
    <col min="15110" max="15110" width="5" style="210" customWidth="true"/>
    <col min="15111" max="15111" width="13.85546875" style="210" customWidth="true"/>
    <col min="15112" max="15113" width="6.28515625" style="210" customWidth="true"/>
    <col min="15114" max="15115" width="7" style="210" customWidth="true"/>
    <col min="15116" max="15122" width="6.28515625" style="210" customWidth="true"/>
    <col min="15123" max="15365" width="9.140625" style="210"/>
    <col min="15366" max="15366" width="5" style="210" customWidth="true"/>
    <col min="15367" max="15367" width="13.85546875" style="210" customWidth="true"/>
    <col min="15368" max="15369" width="6.28515625" style="210" customWidth="true"/>
    <col min="15370" max="15371" width="7" style="210" customWidth="true"/>
    <col min="15372" max="15378" width="6.28515625" style="210" customWidth="true"/>
    <col min="15379" max="15621" width="9.140625" style="210"/>
    <col min="15622" max="15622" width="5" style="210" customWidth="true"/>
    <col min="15623" max="15623" width="13.85546875" style="210" customWidth="true"/>
    <col min="15624" max="15625" width="6.28515625" style="210" customWidth="true"/>
    <col min="15626" max="15627" width="7" style="210" customWidth="true"/>
    <col min="15628" max="15634" width="6.28515625" style="210" customWidth="true"/>
    <col min="15635" max="15877" width="9.140625" style="210"/>
    <col min="15878" max="15878" width="5" style="210" customWidth="true"/>
    <col min="15879" max="15879" width="13.85546875" style="210" customWidth="true"/>
    <col min="15880" max="15881" width="6.28515625" style="210" customWidth="true"/>
    <col min="15882" max="15883" width="7" style="210" customWidth="true"/>
    <col min="15884" max="15890" width="6.28515625" style="210" customWidth="true"/>
    <col min="15891" max="16133" width="9.140625" style="210"/>
    <col min="16134" max="16134" width="5" style="210" customWidth="true"/>
    <col min="16135" max="16135" width="13.85546875" style="210" customWidth="true"/>
    <col min="16136" max="16137" width="6.28515625" style="210" customWidth="true"/>
    <col min="16138" max="16139" width="7" style="210" customWidth="true"/>
    <col min="16140" max="16146" width="6.28515625" style="210" customWidth="true"/>
    <col min="16147" max="16384" width="9.140625" style="210"/>
  </cols>
  <sheetData>
    <row r="4" ht="28.5" customHeight="true" x14ac:dyDescent="0.2">
      <c r="B4" s="933" t="s">
        <v>125</v>
      </c>
      <c r="C4" s="934"/>
      <c r="D4" s="934"/>
      <c r="E4" s="934"/>
      <c r="F4" s="934"/>
      <c r="G4" s="934"/>
      <c r="H4" s="934"/>
      <c r="I4" s="934"/>
      <c r="J4" s="934"/>
      <c r="K4" s="934"/>
      <c r="L4" s="934"/>
      <c r="M4" s="934"/>
      <c r="N4" s="934"/>
      <c r="O4" s="934"/>
      <c r="P4" s="934"/>
      <c r="Q4" s="934"/>
      <c r="R4" s="934"/>
      <c r="S4" s="934"/>
      <c r="T4" s="934"/>
      <c r="U4" s="934"/>
      <c r="V4" s="934"/>
      <c r="W4" s="934"/>
      <c r="X4" s="934"/>
      <c r="Y4" s="934"/>
    </row>
    <row r="5" ht="28.5" customHeight="true" x14ac:dyDescent="0.2">
      <c r="B5" s="921" t="str">
        <f ca="true">IF(ISERROR(INDIRECT(CONCATENATE($B105,"!A2"))),"",INDIRECT(CONCATENATE($B105,"!A2")))</f>
        <v>Democratic Republic of the Congo</v>
      </c>
      <c r="C5" s="931"/>
      <c r="D5" s="931"/>
      <c r="E5" s="931"/>
      <c r="F5" s="931"/>
      <c r="G5" s="931"/>
      <c r="H5" s="931"/>
      <c r="I5" s="931"/>
      <c r="J5" s="931"/>
      <c r="K5" s="932"/>
      <c r="L5" s="932"/>
      <c r="M5" s="932"/>
      <c r="N5" s="932"/>
      <c r="O5" s="932"/>
      <c r="P5" s="932"/>
      <c r="Q5" s="932"/>
      <c r="R5" s="932"/>
      <c r="S5" s="932"/>
      <c r="T5" s="932"/>
      <c r="U5" s="932"/>
      <c r="V5" s="932"/>
      <c r="W5" s="932"/>
      <c r="X5" s="932"/>
      <c r="Y5" s="932"/>
    </row>
    <row r="6" x14ac:dyDescent="0.2">
      <c r="F6" s="210"/>
      <c r="G6" s="210"/>
      <c r="J6" s="211"/>
      <c r="K6" s="211"/>
      <c r="L6" s="211"/>
      <c r="M6" s="211"/>
      <c r="N6" s="211"/>
      <c r="O6" s="211"/>
      <c r="P6" s="211"/>
    </row>
    <row r="7" s="212" customFormat="true" ht="18" x14ac:dyDescent="0.25">
      <c r="B7" s="913" t="str">
        <f>B118</f>
        <v>National use of sanitation facilities, 2000–2020</v>
      </c>
      <c r="C7" s="935"/>
      <c r="D7" s="935"/>
      <c r="E7" s="935"/>
      <c r="F7" s="935"/>
      <c r="G7" s="935"/>
      <c r="H7" s="935"/>
      <c r="I7" s="935"/>
      <c r="J7" s="913" t="str">
        <f>B218</f>
        <v>Urban use of sanitation facilities, 2000–2020</v>
      </c>
      <c r="K7" s="935"/>
      <c r="L7" s="935"/>
      <c r="M7" s="935"/>
      <c r="N7" s="935"/>
      <c r="O7" s="935"/>
      <c r="P7" s="935"/>
      <c r="Q7" s="935"/>
      <c r="R7" s="913" t="str">
        <f>B318</f>
        <v>Rural use of sanitation facilities, 2000–2020</v>
      </c>
      <c r="S7" s="935"/>
      <c r="T7" s="935"/>
      <c r="U7" s="935"/>
      <c r="V7" s="935"/>
      <c r="W7" s="935"/>
      <c r="X7" s="935"/>
      <c r="Y7" s="935"/>
    </row>
    <row r="8" s="212" customFormat="true" x14ac:dyDescent="0.2"/>
    <row r="17" x14ac:dyDescent="0.2">
      <c r="Q17" s="211"/>
      <c r="R17" s="211"/>
      <c r="S17" s="211"/>
      <c r="T17" s="211"/>
      <c r="U17" s="211"/>
      <c r="V17" s="211"/>
    </row>
    <row r="18" x14ac:dyDescent="0.2">
      <c r="Q18" s="211"/>
      <c r="R18" s="211"/>
      <c r="S18" s="211"/>
      <c r="T18" s="211"/>
      <c r="U18" s="211"/>
      <c r="V18" s="211"/>
    </row>
    <row r="19" x14ac:dyDescent="0.2">
      <c r="Q19" s="211"/>
      <c r="R19" s="211"/>
      <c r="S19" s="211"/>
      <c r="T19" s="211"/>
      <c r="U19" s="211"/>
      <c r="V19" s="211"/>
    </row>
    <row r="20" x14ac:dyDescent="0.2">
      <c r="Q20" s="211"/>
      <c r="R20" s="211"/>
      <c r="S20" s="211"/>
      <c r="T20" s="211"/>
      <c r="U20" s="211"/>
      <c r="V20" s="211"/>
    </row>
    <row r="21" x14ac:dyDescent="0.2">
      <c r="Q21" s="211"/>
      <c r="R21" s="211"/>
      <c r="S21" s="211"/>
      <c r="T21" s="211"/>
      <c r="U21" s="211"/>
      <c r="V21" s="211"/>
    </row>
    <row r="22" x14ac:dyDescent="0.2">
      <c r="Q22" s="211"/>
      <c r="R22" s="211"/>
      <c r="S22" s="211"/>
      <c r="T22" s="211"/>
      <c r="U22" s="211"/>
      <c r="V22" s="211"/>
    </row>
    <row r="23" x14ac:dyDescent="0.2">
      <c r="Q23" s="211"/>
      <c r="R23" s="211"/>
      <c r="S23" s="211"/>
      <c r="T23" s="211"/>
      <c r="U23" s="211"/>
      <c r="V23" s="211"/>
    </row>
    <row r="31" s="214" customFormat="true" x14ac:dyDescent="0.2">
      <c r="B31" s="925" t="str">
        <f ca="true">IF(ISERROR(INDIRECT(CONCATENATE($B105,"!A2"))),"",INDIRECT(CONCATENATE($B105,"!A2")))</f>
        <v>Democratic Republic of the Congo</v>
      </c>
      <c r="C31" s="926"/>
      <c r="D31" s="926"/>
      <c r="E31" s="927"/>
      <c r="F31" s="923" t="s">
        <v>0</v>
      </c>
      <c r="G31" s="923"/>
      <c r="H31" s="923"/>
      <c r="I31" s="924"/>
      <c r="J31" s="922" t="s">
        <v>1</v>
      </c>
      <c r="K31" s="923"/>
      <c r="L31" s="923"/>
      <c r="M31" s="924"/>
      <c r="N31" s="922" t="s">
        <v>2</v>
      </c>
      <c r="O31" s="923"/>
      <c r="P31" s="923"/>
      <c r="Q31" s="924"/>
      <c r="R31" s="922" t="s">
        <v>3</v>
      </c>
      <c r="S31" s="923"/>
      <c r="T31" s="923"/>
      <c r="U31" s="924"/>
      <c r="V31" s="922" t="s">
        <v>4</v>
      </c>
      <c r="W31" s="923"/>
      <c r="X31" s="923"/>
      <c r="Y31" s="924"/>
    </row>
    <row r="32" s="218" customFormat="true" ht="22.5" customHeight="true" x14ac:dyDescent="0.2">
      <c r="B32" s="928"/>
      <c r="C32" s="929"/>
      <c r="D32" s="929"/>
      <c r="E32" s="930"/>
      <c r="F32" s="215" t="s">
        <v>15</v>
      </c>
      <c r="G32" s="216" t="s">
        <v>16</v>
      </c>
      <c r="H32" s="216" t="s">
        <v>22</v>
      </c>
      <c r="I32" s="217" t="s">
        <v>19</v>
      </c>
      <c r="J32" s="215" t="s">
        <v>15</v>
      </c>
      <c r="K32" s="216" t="s">
        <v>16</v>
      </c>
      <c r="L32" s="216" t="s">
        <v>22</v>
      </c>
      <c r="M32" s="217" t="s">
        <v>19</v>
      </c>
      <c r="N32" s="215" t="s">
        <v>15</v>
      </c>
      <c r="O32" s="216" t="s">
        <v>16</v>
      </c>
      <c r="P32" s="216" t="s">
        <v>22</v>
      </c>
      <c r="Q32" s="217" t="s">
        <v>19</v>
      </c>
      <c r="R32" s="215" t="s">
        <v>15</v>
      </c>
      <c r="S32" s="216" t="s">
        <v>16</v>
      </c>
      <c r="T32" s="216" t="s">
        <v>22</v>
      </c>
      <c r="U32" s="217" t="s">
        <v>19</v>
      </c>
      <c r="V32" s="215" t="s">
        <v>15</v>
      </c>
      <c r="W32" s="216" t="s">
        <v>16</v>
      </c>
      <c r="X32" s="216" t="s">
        <v>22</v>
      </c>
      <c r="Y32" s="217" t="s">
        <v>19</v>
      </c>
    </row>
    <row r="33" x14ac:dyDescent="0.2">
      <c r="B33" s="917" t="s">
        <v>5</v>
      </c>
      <c r="C33" s="900"/>
      <c r="D33" s="915" t="s">
        <v>25</v>
      </c>
      <c r="E33" s="207">
        <f>C99</f>
        <v>2000</v>
      </c>
      <c r="F33" s="277">
        <f ca="true">E99</f>
        <v>17.274047956437798</v>
      </c>
      <c r="G33" s="220">
        <f t="shared" ref="G33:I34" ca="true" si="0">F99</f>
        <v>16.196447080975204</v>
      </c>
      <c r="H33" s="221">
        <f t="shared" ca="true" si="0"/>
        <v>44.0494776295169</v>
      </c>
      <c r="I33" s="222">
        <f t="shared" ca="true" si="0"/>
        <v>22.480027333070097</v>
      </c>
      <c r="J33" s="277">
        <f ca="true">J99</f>
        <v>23.0309560834542</v>
      </c>
      <c r="K33" s="220">
        <f t="shared" ref="K33:M34" ca="true" si="1">K99</f>
        <v>18.634409212318317</v>
      </c>
      <c r="L33" s="221">
        <f t="shared" ca="true" si="1"/>
        <v>44.847964414354806</v>
      </c>
      <c r="M33" s="222">
        <f t="shared" ca="true" si="1"/>
        <v>13.486670289872677</v>
      </c>
      <c r="N33" s="277">
        <f ca="true">O99</f>
        <v>24.620998312031805</v>
      </c>
      <c r="O33" s="220">
        <f t="shared" ref="O33:Q34" ca="true" si="2">P99</f>
        <v>19.116327380321998</v>
      </c>
      <c r="P33" s="221">
        <f t="shared" ca="true" si="2"/>
        <v>44.097542439929299</v>
      </c>
      <c r="Q33" s="222">
        <f t="shared" ca="true" si="2"/>
        <v>12.165131867716894</v>
      </c>
      <c r="R33" s="277">
        <f ca="true">T99</f>
        <v>21.48307934816312</v>
      </c>
      <c r="S33" s="220">
        <f t="shared" ref="S33:U34" ca="true" si="3">U99</f>
        <v>26.951869190993374</v>
      </c>
      <c r="T33" s="221">
        <f t="shared" ca="true" si="3"/>
        <v>43.165219731478771</v>
      </c>
      <c r="U33" s="222">
        <f t="shared" ca="true" si="3"/>
        <v>8.3998317293647347</v>
      </c>
      <c r="V33" s="277">
        <f ca="true">Y99</f>
        <v>24.437024283151096</v>
      </c>
      <c r="W33" s="220">
        <f t="shared" ref="W33:Y34" ca="true" si="4">Z99</f>
        <v>38.957679433339898</v>
      </c>
      <c r="X33" s="221">
        <f t="shared" ca="true" si="4"/>
        <v>35.515878173393858</v>
      </c>
      <c r="Y33" s="222">
        <f t="shared" ca="true" si="4"/>
        <v>1.0894181101151474</v>
      </c>
    </row>
    <row r="34" x14ac:dyDescent="0.2">
      <c r="B34" s="918"/>
      <c r="C34" s="919"/>
      <c r="D34" s="916"/>
      <c r="E34" s="208">
        <f>C100</f>
        <v>2020</v>
      </c>
      <c r="F34" s="278">
        <f ca="true">E100</f>
        <v>9.9497135078219383</v>
      </c>
      <c r="G34" s="225">
        <f t="shared" ca="true" si="0"/>
        <v>9.329024019540471</v>
      </c>
      <c r="H34" s="226">
        <f t="shared" ca="true" si="0"/>
        <v>54.657896091844179</v>
      </c>
      <c r="I34" s="227">
        <f t="shared" ca="true" si="0"/>
        <v>26.063366380793411</v>
      </c>
      <c r="J34" s="278">
        <f ca="true">J100</f>
        <v>11.148564531986185</v>
      </c>
      <c r="K34" s="225">
        <f t="shared" ca="true" si="1"/>
        <v>9.0203338874071868</v>
      </c>
      <c r="L34" s="226">
        <f t="shared" ca="true" si="1"/>
        <v>60.49083769799563</v>
      </c>
      <c r="M34" s="227">
        <f t="shared" ca="true" si="1"/>
        <v>19.340263882610998</v>
      </c>
      <c r="N34" s="278">
        <f ca="true">O100</f>
        <v>12.525139356003624</v>
      </c>
      <c r="O34" s="225">
        <f t="shared" ca="true" si="2"/>
        <v>9.7248154351447891</v>
      </c>
      <c r="P34" s="226">
        <f t="shared" ca="true" si="2"/>
        <v>66.424524601012948</v>
      </c>
      <c r="Q34" s="227">
        <f t="shared" ca="true" si="2"/>
        <v>11.325520607838641</v>
      </c>
      <c r="R34" s="278">
        <f ca="true">T100</f>
        <v>15.037014952312957</v>
      </c>
      <c r="S34" s="225">
        <f t="shared" ca="true" si="3"/>
        <v>18.864877490312054</v>
      </c>
      <c r="T34" s="226">
        <f t="shared" ca="true" si="3"/>
        <v>61.133129935563829</v>
      </c>
      <c r="U34" s="227">
        <f t="shared" ca="true" si="3"/>
        <v>4.9649776218111583</v>
      </c>
      <c r="V34" s="278">
        <f ca="true">Y100</f>
        <v>28.422222363226805</v>
      </c>
      <c r="W34" s="225">
        <f t="shared" ca="true" si="4"/>
        <v>45.310910804026719</v>
      </c>
      <c r="X34" s="226">
        <f t="shared" ca="true" si="4"/>
        <v>24.341606267195047</v>
      </c>
      <c r="Y34" s="227">
        <f t="shared" ca="true" si="4"/>
        <v>1.9252605655514259</v>
      </c>
    </row>
    <row r="35" x14ac:dyDescent="0.2">
      <c r="F35" s="210"/>
      <c r="H35" s="213"/>
    </row>
    <row r="36" x14ac:dyDescent="0.2">
      <c r="B36" s="917" t="s">
        <v>6</v>
      </c>
      <c r="C36" s="900"/>
      <c r="D36" s="915" t="s">
        <v>25</v>
      </c>
      <c r="E36" s="207">
        <f>C199</f>
        <v>2000</v>
      </c>
      <c r="F36" s="277">
        <f ca="true">E199</f>
        <v>27.008129849115377</v>
      </c>
      <c r="G36" s="220">
        <f t="shared" ref="G36:I37" ca="true" si="5">F199</f>
        <v>21.603830949561214</v>
      </c>
      <c r="H36" s="221">
        <f t="shared" ca="true" si="5"/>
        <v>43.198378572288775</v>
      </c>
      <c r="I36" s="222">
        <f t="shared" ca="true" si="5"/>
        <v>8.1896606290346341</v>
      </c>
      <c r="J36" s="277">
        <f ca="true">J199</f>
        <v>18.621289570838904</v>
      </c>
      <c r="K36" s="220">
        <f t="shared" ref="K36:M37" ca="true" si="6">K199</f>
        <v>32.341907003876635</v>
      </c>
      <c r="L36" s="221">
        <f t="shared" ca="true" si="6"/>
        <v>45.389961305470308</v>
      </c>
      <c r="M36" s="222">
        <f t="shared" ca="true" si="6"/>
        <v>3.6468421198141527</v>
      </c>
      <c r="N36" s="277">
        <f ca="true">O199</f>
        <v>19.998065819525621</v>
      </c>
      <c r="O36" s="220">
        <f t="shared" ref="O36:Q37" ca="true" si="7">P199</f>
        <v>34.666394882033515</v>
      </c>
      <c r="P36" s="221">
        <f t="shared" ca="true" si="7"/>
        <v>42.631996687194501</v>
      </c>
      <c r="Q36" s="222">
        <f t="shared" ca="true" si="7"/>
        <v>2.7035426112463625</v>
      </c>
      <c r="R36" s="277">
        <f ca="true">T199</f>
        <v>20.873920679443565</v>
      </c>
      <c r="S36" s="220">
        <f t="shared" ref="S36:U37" ca="true" si="8">U199</f>
        <v>39.021004490281506</v>
      </c>
      <c r="T36" s="221">
        <f t="shared" ca="true" si="8"/>
        <v>39.378592510947868</v>
      </c>
      <c r="U36" s="222">
        <f t="shared" ca="true" si="8"/>
        <v>0.72648231932706153</v>
      </c>
      <c r="V36" s="277">
        <f ca="true">Y199</f>
        <v>32.0998273213823</v>
      </c>
      <c r="W36" s="220">
        <f t="shared" ref="W36:Y37" ca="true" si="9">Z199</f>
        <v>46.018655137706048</v>
      </c>
      <c r="X36" s="221">
        <f t="shared" ca="true" si="9"/>
        <v>21.881517540911659</v>
      </c>
      <c r="Y36" s="222">
        <f t="shared" ca="true" si="9"/>
        <v>0</v>
      </c>
    </row>
    <row r="37" x14ac:dyDescent="0.2">
      <c r="B37" s="918"/>
      <c r="C37" s="919"/>
      <c r="D37" s="916"/>
      <c r="E37" s="208">
        <f>C200</f>
        <v>2020</v>
      </c>
      <c r="F37" s="278">
        <f ca="true">E200</f>
        <v>13.60874480504522</v>
      </c>
      <c r="G37" s="225">
        <f t="shared" ca="true" si="5"/>
        <v>10.88564901925433</v>
      </c>
      <c r="H37" s="226">
        <f t="shared" ca="true" si="5"/>
        <v>67.29576352792229</v>
      </c>
      <c r="I37" s="227">
        <f t="shared" ca="true" si="5"/>
        <v>8.2098426477781565</v>
      </c>
      <c r="J37" s="278">
        <f ca="true">J200</f>
        <v>12.247288485508134</v>
      </c>
      <c r="K37" s="225">
        <f t="shared" ca="true" si="6"/>
        <v>21.271387448281249</v>
      </c>
      <c r="L37" s="226">
        <f t="shared" ca="true" si="6"/>
        <v>60.77711556469464</v>
      </c>
      <c r="M37" s="227">
        <f t="shared" ca="true" si="6"/>
        <v>5.7042085015159785</v>
      </c>
      <c r="N37" s="278">
        <f ca="true">O200</f>
        <v>19.946770418615518</v>
      </c>
      <c r="O37" s="225">
        <f t="shared" ca="true" si="7"/>
        <v>34.577474951494757</v>
      </c>
      <c r="P37" s="226">
        <f t="shared" ca="true" si="7"/>
        <v>43.831237324335291</v>
      </c>
      <c r="Q37" s="227">
        <f t="shared" ca="true" si="7"/>
        <v>1.6445173055544302</v>
      </c>
      <c r="R37" s="278">
        <f ca="true">T200</f>
        <v>23.498243341306019</v>
      </c>
      <c r="S37" s="225">
        <f t="shared" ca="true" si="8"/>
        <v>43.926824913050893</v>
      </c>
      <c r="T37" s="226">
        <f t="shared" ca="true" si="8"/>
        <v>30.428212150181196</v>
      </c>
      <c r="U37" s="227">
        <f t="shared" ca="true" si="8"/>
        <v>2.1467195954618887</v>
      </c>
      <c r="V37" s="278">
        <f ca="true">Y200</f>
        <v>35.626735129416438</v>
      </c>
      <c r="W37" s="225">
        <f t="shared" ca="true" si="9"/>
        <v>51.074867823694312</v>
      </c>
      <c r="X37" s="226">
        <f t="shared" ca="true" si="9"/>
        <v>11.717147888765965</v>
      </c>
      <c r="Y37" s="227">
        <f t="shared" ca="true" si="9"/>
        <v>1.5812491581232848</v>
      </c>
    </row>
    <row r="38" x14ac:dyDescent="0.2">
      <c r="F38" s="210"/>
      <c r="G38" s="210"/>
      <c r="H38" s="213"/>
      <c r="I38" s="213"/>
    </row>
    <row r="39" x14ac:dyDescent="0.2">
      <c r="B39" s="917" t="s">
        <v>7</v>
      </c>
      <c r="C39" s="900"/>
      <c r="D39" s="915" t="s">
        <v>25</v>
      </c>
      <c r="E39" s="207">
        <f>C299</f>
        <v>2000</v>
      </c>
      <c r="F39" s="277">
        <f ca="true">E299</f>
        <v>15.202505032752844</v>
      </c>
      <c r="G39" s="220">
        <f t="shared" ref="G39:I40" ca="true" si="10">F299</f>
        <v>14.843951108932368</v>
      </c>
      <c r="H39" s="221">
        <f t="shared" ca="true" si="10"/>
        <v>46.66656286375769</v>
      </c>
      <c r="I39" s="222">
        <f t="shared" ca="true" si="10"/>
        <v>23.286980994557098</v>
      </c>
      <c r="J39" s="277">
        <f ca="true">J299</f>
        <v>21.62682335339041</v>
      </c>
      <c r="K39" s="220">
        <f t="shared" ref="K39:M40" ca="true" si="11">K299</f>
        <v>17.053375952648093</v>
      </c>
      <c r="L39" s="221">
        <f t="shared" ca="true" si="11"/>
        <v>43.495980509926312</v>
      </c>
      <c r="M39" s="222">
        <f t="shared" ca="true" si="11"/>
        <v>17.823820184035185</v>
      </c>
      <c r="N39" s="277">
        <f ca="true">O299</f>
        <v>23.220400070956757</v>
      </c>
      <c r="O39" s="220">
        <f t="shared" ref="O39:Q40" ca="true" si="12">P299</f>
        <v>19.676006305998172</v>
      </c>
      <c r="P39" s="221">
        <f t="shared" ca="true" si="12"/>
        <v>45.411398758932705</v>
      </c>
      <c r="Q39" s="222">
        <f t="shared" ca="true" si="12"/>
        <v>11.692194864112366</v>
      </c>
      <c r="R39" s="277">
        <f ca="true">T299</f>
        <v>23.167561929282925</v>
      </c>
      <c r="S39" s="220">
        <f t="shared" ref="S39:U40" ca="true" si="13">U299</f>
        <v>20.431149353539553</v>
      </c>
      <c r="T39" s="221">
        <f t="shared" ca="true" si="13"/>
        <v>44.271332054709518</v>
      </c>
      <c r="U39" s="222">
        <f t="shared" ca="true" si="13"/>
        <v>12.129956662468004</v>
      </c>
      <c r="V39" s="277">
        <f ca="true">Y299</f>
        <v>30.44306567177432</v>
      </c>
      <c r="W39" s="220">
        <f t="shared" ref="W39:Y40" ca="true" si="14">Z299</f>
        <v>19.666829785014894</v>
      </c>
      <c r="X39" s="221">
        <f t="shared" ca="true" si="14"/>
        <v>38.457143564371393</v>
      </c>
      <c r="Y39" s="222">
        <f t="shared" ca="true" si="14"/>
        <v>11.43296097883939</v>
      </c>
    </row>
    <row r="40" x14ac:dyDescent="0.2">
      <c r="B40" s="918"/>
      <c r="C40" s="919"/>
      <c r="D40" s="916"/>
      <c r="E40" s="208">
        <f>C300</f>
        <v>2020</v>
      </c>
      <c r="F40" s="278">
        <f ca="true">E300</f>
        <v>9.6044680175485677</v>
      </c>
      <c r="G40" s="225">
        <f t="shared" ca="true" si="10"/>
        <v>9.3779448434742267</v>
      </c>
      <c r="H40" s="226">
        <f t="shared" ca="true" si="10"/>
        <v>50.877702808637537</v>
      </c>
      <c r="I40" s="227">
        <f t="shared" ca="true" si="10"/>
        <v>30.139884330339669</v>
      </c>
      <c r="J40" s="278">
        <f ca="true">J300</f>
        <v>10.014097799807631</v>
      </c>
      <c r="K40" s="225">
        <f t="shared" ca="true" si="11"/>
        <v>7.8964058574942566</v>
      </c>
      <c r="L40" s="226">
        <f t="shared" ca="true" si="11"/>
        <v>58.426833333573882</v>
      </c>
      <c r="M40" s="227">
        <f t="shared" ca="true" si="11"/>
        <v>23.66266300912423</v>
      </c>
      <c r="N40" s="278">
        <f ca="true">O300</f>
        <v>11.883669963742332</v>
      </c>
      <c r="O40" s="225">
        <f t="shared" ca="true" si="12"/>
        <v>10.069730255744078</v>
      </c>
      <c r="P40" s="226">
        <f t="shared" ca="true" si="12"/>
        <v>59.808079349895593</v>
      </c>
      <c r="Q40" s="227">
        <f t="shared" ca="true" si="12"/>
        <v>18.238520430617996</v>
      </c>
      <c r="R40" s="278">
        <f ca="true">T300</f>
        <v>10.659131062339162</v>
      </c>
      <c r="S40" s="225">
        <f t="shared" ca="true" si="13"/>
        <v>9.4001388397430183</v>
      </c>
      <c r="T40" s="226">
        <f t="shared" ca="true" si="13"/>
        <v>65.853860729398832</v>
      </c>
      <c r="U40" s="227">
        <f t="shared" ca="true" si="13"/>
        <v>14.08686936851899</v>
      </c>
      <c r="V40" s="278">
        <f ca="true">Y300</f>
        <v>12.189179197248366</v>
      </c>
      <c r="W40" s="225">
        <f t="shared" ca="true" si="14"/>
        <v>7.8744537450967007</v>
      </c>
      <c r="X40" s="226">
        <f t="shared" ca="true" si="14"/>
        <v>72.099577095980806</v>
      </c>
      <c r="Y40" s="227">
        <f t="shared" ca="true" si="14"/>
        <v>7.8367899616741283</v>
      </c>
    </row>
    <row r="97" s="214" customFormat="true" ht="16.5" customHeight="true" x14ac:dyDescent="0.2">
      <c r="A97" s="910" t="s">
        <v>5</v>
      </c>
      <c r="B97" s="910"/>
      <c r="C97" s="910"/>
      <c r="D97" s="899" t="s">
        <v>0</v>
      </c>
      <c r="E97" s="900"/>
      <c r="F97" s="900"/>
      <c r="G97" s="900"/>
      <c r="H97" s="901"/>
      <c r="I97" s="899" t="s">
        <v>1</v>
      </c>
      <c r="J97" s="900"/>
      <c r="K97" s="900"/>
      <c r="L97" s="900"/>
      <c r="M97" s="901"/>
      <c r="N97" s="899" t="s">
        <v>2</v>
      </c>
      <c r="O97" s="900"/>
      <c r="P97" s="900"/>
      <c r="Q97" s="900"/>
      <c r="R97" s="901"/>
      <c r="S97" s="899" t="s">
        <v>3</v>
      </c>
      <c r="T97" s="900"/>
      <c r="U97" s="900"/>
      <c r="V97" s="900"/>
      <c r="W97" s="901"/>
      <c r="X97" s="899" t="s">
        <v>4</v>
      </c>
      <c r="Y97" s="900"/>
      <c r="Z97" s="900"/>
      <c r="AA97" s="900"/>
      <c r="AB97" s="901"/>
    </row>
    <row r="98" s="218" customFormat="true" ht="22.5" customHeight="true" x14ac:dyDescent="0.2">
      <c r="A98" s="911"/>
      <c r="B98" s="911"/>
      <c r="C98" s="911"/>
      <c r="D98" s="228" t="s">
        <v>14</v>
      </c>
      <c r="E98" s="229" t="s">
        <v>15</v>
      </c>
      <c r="F98" s="216" t="s">
        <v>16</v>
      </c>
      <c r="G98" s="216" t="s">
        <v>22</v>
      </c>
      <c r="H98" s="217" t="s">
        <v>19</v>
      </c>
      <c r="I98" s="228" t="s">
        <v>14</v>
      </c>
      <c r="J98" s="229" t="s">
        <v>15</v>
      </c>
      <c r="K98" s="216" t="s">
        <v>16</v>
      </c>
      <c r="L98" s="216" t="s">
        <v>22</v>
      </c>
      <c r="M98" s="217" t="s">
        <v>19</v>
      </c>
      <c r="N98" s="228" t="s">
        <v>14</v>
      </c>
      <c r="O98" s="229" t="s">
        <v>15</v>
      </c>
      <c r="P98" s="216" t="s">
        <v>16</v>
      </c>
      <c r="Q98" s="216" t="s">
        <v>22</v>
      </c>
      <c r="R98" s="217" t="s">
        <v>19</v>
      </c>
      <c r="S98" s="228" t="s">
        <v>14</v>
      </c>
      <c r="T98" s="229" t="s">
        <v>15</v>
      </c>
      <c r="U98" s="216" t="s">
        <v>16</v>
      </c>
      <c r="V98" s="216" t="s">
        <v>22</v>
      </c>
      <c r="W98" s="217" t="s">
        <v>19</v>
      </c>
      <c r="X98" s="228" t="s">
        <v>14</v>
      </c>
      <c r="Y98" s="229" t="s">
        <v>15</v>
      </c>
      <c r="Z98" s="216" t="s">
        <v>16</v>
      </c>
      <c r="AA98" s="216" t="s">
        <v>22</v>
      </c>
      <c r="AB98" s="217" t="s">
        <v>19</v>
      </c>
    </row>
    <row r="99" s="238" customFormat="true" ht="15" customHeight="true" x14ac:dyDescent="0.2">
      <c r="A99" s="902" t="s">
        <v>10</v>
      </c>
      <c r="B99" s="903"/>
      <c r="C99" s="336">
        <v>2000</v>
      </c>
      <c r="D99" s="230">
        <f ca="true">IF((D101+H101)&gt;100,D101*100/(D101+H101),D101)</f>
        <v>33.470495037413002</v>
      </c>
      <c r="E99" s="279">
        <f ca="true">D99*AVERAGEIF(E105:E116,"&gt;0")/100</f>
        <v>17.274047956437798</v>
      </c>
      <c r="F99" s="232">
        <f ca="true">D99*(100-AVERAGEIF(E105:E116,"&gt;0"))/100</f>
        <v>16.196447080975204</v>
      </c>
      <c r="G99" s="233">
        <f ca="true">100-(E99+F99+H99)</f>
        <v>44.0494776295169</v>
      </c>
      <c r="H99" s="234">
        <f ca="true">IF((D101+H101)&gt;100,H101*100/(D101+H101),H101)</f>
        <v>22.480027333070097</v>
      </c>
      <c r="I99" s="230">
        <f ca="true">IF((I101+M101)&gt;100,I101*100/(I101+M101),I101)</f>
        <v>41.665365295772517</v>
      </c>
      <c r="J99" s="279">
        <f ca="true">I99*AVERAGEIF(J105:J116,"&gt;0")/100</f>
        <v>23.0309560834542</v>
      </c>
      <c r="K99" s="235">
        <f ca="true">I99*(100-AVERAGEIF(J105:J116,"&gt;0"))/100</f>
        <v>18.634409212318317</v>
      </c>
      <c r="L99" s="236">
        <f ca="true">100-(J99+K99+M99)</f>
        <v>44.847964414354806</v>
      </c>
      <c r="M99" s="237">
        <f ca="true">IF((I101+M101)&gt;100,M101*100/(I101+M101),M101)</f>
        <v>13.486670289872677</v>
      </c>
      <c r="N99" s="230">
        <f ca="true">IF((N101+R101)&gt;100,N101*100/(N101+R101),N101)</f>
        <v>43.737325692353807</v>
      </c>
      <c r="O99" s="279">
        <f ca="true">N99*AVERAGEIF(O105:O116,"&gt;0")/100</f>
        <v>24.620998312031805</v>
      </c>
      <c r="P99" s="235">
        <f ca="true">N99*(100-AVERAGEIF(O105:O116,"&gt;0"))/100</f>
        <v>19.116327380321998</v>
      </c>
      <c r="Q99" s="236">
        <f ca="true">100-(O99+P99+R99)</f>
        <v>44.097542439929299</v>
      </c>
      <c r="R99" s="237">
        <f ca="true">IF((N101+R101)&gt;100,R101*100/(N101+R101),R101)</f>
        <v>12.165131867716894</v>
      </c>
      <c r="S99" s="230">
        <f ca="true">IF((S101+W101)&gt;100,S101*100/(S101+W101),S101)</f>
        <v>48.434948539156494</v>
      </c>
      <c r="T99" s="279">
        <f ca="true">S99*AVERAGEIF(T105:T116,"&gt;0")/100</f>
        <v>21.48307934816312</v>
      </c>
      <c r="U99" s="235">
        <f ca="true">S99*(100-AVERAGEIF(T105:T116,"&gt;0"))/100</f>
        <v>26.951869190993374</v>
      </c>
      <c r="V99" s="236">
        <f ca="true">100-(T99+U99+W99)</f>
        <v>43.165219731478771</v>
      </c>
      <c r="W99" s="237">
        <f ca="true">IF((S101+W101)&gt;100,W101*100/(S101+W101),W101)</f>
        <v>8.3998317293647347</v>
      </c>
      <c r="X99" s="230">
        <f ca="true">IF((X101+AB101)&gt;100,X101*100/(X101+AB101),X101)</f>
        <v>63.394703716490994</v>
      </c>
      <c r="Y99" s="279">
        <f ca="true">X99*AVERAGEIF(Y105:Y116,"&gt;0")/100</f>
        <v>24.437024283151096</v>
      </c>
      <c r="Z99" s="235">
        <f ca="true">X99*(100-AVERAGEIF(Y105:Y116,"&gt;0"))/100</f>
        <v>38.957679433339898</v>
      </c>
      <c r="AA99" s="236">
        <f ca="true">100-(Y99+Z99+AB99)</f>
        <v>35.515878173393858</v>
      </c>
      <c r="AB99" s="237">
        <f ca="true">IF((X101+AB101)&gt;100,AB101*100/(X101+AB101),AB101)</f>
        <v>1.0894181101151474</v>
      </c>
    </row>
    <row r="100" s="238" customFormat="true" ht="15" customHeight="true" x14ac:dyDescent="0.2">
      <c r="A100" s="904"/>
      <c r="B100" s="905"/>
      <c r="C100" s="337">
        <v>2020</v>
      </c>
      <c r="D100" s="239">
        <f ca="true">IF((D102+H102)&gt;100,D102*100/(D102+H102),D102)</f>
        <v>19.278737527362409</v>
      </c>
      <c r="E100" s="280">
        <f ca="true">D100*AVERAGEIF(E105:E116,"&gt;0")/100</f>
        <v>9.9497135078219383</v>
      </c>
      <c r="F100" s="241">
        <f ca="true">D100*(100-AVERAGEIF(E105:E116,"&gt;0"))/100</f>
        <v>9.329024019540471</v>
      </c>
      <c r="G100" s="242">
        <f ca="true">100-(E100+F100+H100)</f>
        <v>54.657896091844179</v>
      </c>
      <c r="H100" s="243">
        <f ca="true">IF((D102+H102)&gt;100,H102*100/(D102+H102),H102)</f>
        <v>26.063366380793411</v>
      </c>
      <c r="I100" s="239">
        <f ca="true">IF((I102+M102)&gt;100,I102*100/(I102+M102),I102)</f>
        <v>20.168898419393372</v>
      </c>
      <c r="J100" s="280">
        <f ca="true">I100*AVERAGEIF(J105:J116,"&gt;0")/100</f>
        <v>11.148564531986185</v>
      </c>
      <c r="K100" s="241">
        <f ca="true">I100*(100-AVERAGEIF(J105:J116,"&gt;0"))/100</f>
        <v>9.0203338874071868</v>
      </c>
      <c r="L100" s="242">
        <f ca="true">100-(J100+K100+M100)</f>
        <v>60.49083769799563</v>
      </c>
      <c r="M100" s="243">
        <f ca="true">IF((I102+M102)&gt;100,M102*100/(I102+M102),M102)</f>
        <v>19.340263882610998</v>
      </c>
      <c r="N100" s="239">
        <f ca="true">IF((N102+R102)&gt;100,N102*100/(N102+R102),N102)</f>
        <v>22.249954791148411</v>
      </c>
      <c r="O100" s="280">
        <f ca="true">N100*AVERAGEIF(O105:O116,"&gt;0")/100</f>
        <v>12.525139356003624</v>
      </c>
      <c r="P100" s="241">
        <f ca="true">N100*(100-AVERAGEIF(O105:O116,"&gt;0"))/100</f>
        <v>9.7248154351447891</v>
      </c>
      <c r="Q100" s="242">
        <f ca="true">100-(O100+P100+R100)</f>
        <v>66.424524601012948</v>
      </c>
      <c r="R100" s="243">
        <f ca="true">IF((N102+R102)&gt;100,R102*100/(N102+R102),R102)</f>
        <v>11.325520607838641</v>
      </c>
      <c r="S100" s="239">
        <f ca="true">IF((S102+W102)&gt;100,S102*100/(S102+W102),S102)</f>
        <v>33.901892442625012</v>
      </c>
      <c r="T100" s="280">
        <f ca="true">S100*AVERAGEIF(T105:T116,"&gt;0")/100</f>
        <v>15.037014952312957</v>
      </c>
      <c r="U100" s="241">
        <f ca="true">S100*(100-AVERAGEIF(T105:T116,"&gt;0"))/100</f>
        <v>18.864877490312054</v>
      </c>
      <c r="V100" s="242">
        <f ca="true">100-(T100+U100+W100)</f>
        <v>61.133129935563829</v>
      </c>
      <c r="W100" s="243">
        <f ca="true">IF((S102+W102)&gt;100,W102*100/(S102+W102),W102)</f>
        <v>4.9649776218111583</v>
      </c>
      <c r="X100" s="239">
        <f ca="true">IF((X102+AB102)&gt;100,X102*100/(X102+AB102),X102)</f>
        <v>73.733133167253527</v>
      </c>
      <c r="Y100" s="280">
        <f ca="true">X100*AVERAGEIF(Y105:Y116,"&gt;0")/100</f>
        <v>28.422222363226805</v>
      </c>
      <c r="Z100" s="241">
        <f ca="true">X100*(100-AVERAGEIF(Y105:Y116,"&gt;0"))/100</f>
        <v>45.310910804026719</v>
      </c>
      <c r="AA100" s="242">
        <f ca="true">100-(Y100+Z100+AB100)</f>
        <v>24.341606267195047</v>
      </c>
      <c r="AB100" s="243">
        <f ca="true">IF((X102+AB102)&gt;100,AB102*100/(X102+AB102),AB102)</f>
        <v>1.9252605655514259</v>
      </c>
    </row>
    <row r="101" hidden="true" x14ac:dyDescent="0.2">
      <c r="A101" s="906" t="s">
        <v>12</v>
      </c>
      <c r="B101" s="907"/>
      <c r="C101" s="244">
        <f>MinRegYear(C99,C105:C116)</f>
        <v>2000</v>
      </c>
      <c r="D101" s="245">
        <f ca="true">IF(MAX(C105:C116)-MIN(C105:C116)&lt;5,AVERAGEIF(C105:C116,"&gt;0",D105:D116),
IF(FORECAST($C101,D$105:D$116,$C$105:$C$116)&lt;0,0,
IF(FORECAST($C101,D$105:D$116,$C$105:$C$116)&gt;100,100,
FORECAST($C101,D$105:D$116,$C$105:$C$116))))</f>
        <v>33.470495037413002</v>
      </c>
      <c r="E101" s="246"/>
      <c r="F101" s="247"/>
      <c r="G101" s="247"/>
      <c r="H101" s="248">
        <f ca="true">IF(MAX(C105:C116)-MIN(C105:C116)&lt;5,AVERAGEIF(C105:C116,"&gt;0",H105:H116),
IF(FORECAST($C101,H$105:H$116,$C$105:$C$116)&lt;0,0,
IF(FORECAST($C101,H$105:H$116,$C$105:$C$116)&gt;100,100,
FORECAST($C101,H$105:H$116,$C$105:$C$116))))</f>
        <v>22.480027333070097</v>
      </c>
      <c r="I101" s="245">
        <f ca="true">IF(MAX(C105:C116)-MIN(C105:C116)&lt;5,AVERAGEIF(C105:C116,"&gt;0",I105:I116),
IF(FORECAST($C101,I$105:I$116,$C$105:$C$116)&lt;0,0,
IF(FORECAST($C101,I$105:I$116,$C$105:$C$116)&gt;100,100,
FORECAST($C101,I$105:I$116,$C$105:$C$116))))</f>
        <v>41.665365295772517</v>
      </c>
      <c r="J101" s="246"/>
      <c r="K101" s="247"/>
      <c r="L101" s="247"/>
      <c r="M101" s="248">
        <f ca="true">IF(MAX(C105:C116)-MIN(C105:C116)&lt;5,AVERAGEIF(C105:C116,"&gt;0",M105:M116),
IF(FORECAST($C101,M$105:M$116,$C$105:$C$116)&lt;0,0,
IF(FORECAST($C101,M$105:M$116,$C$105:$C$116)&gt;100,100,
FORECAST($C101,M$105:M$116,$C$105:$C$116))))</f>
        <v>13.486670289872677</v>
      </c>
      <c r="N101" s="245">
        <f ca="true">IF(MAX(C105:C116)-MIN(C105:C116)&lt;5,AVERAGEIF(C105:C116,"&gt;0",N105:N116),
IF(FORECAST($C101,N$105:N$116,$C$105:$C$116)&lt;0,0,
IF(FORECAST($C101,N$105:N$116,$C$105:$C$116)&gt;100,100,
FORECAST($C101,N$105:N$116,$C$105:$C$116))))</f>
        <v>43.737325692353807</v>
      </c>
      <c r="O101" s="246"/>
      <c r="P101" s="247"/>
      <c r="Q101" s="247"/>
      <c r="R101" s="248">
        <f ca="true">IF(MAX(C105:C116)-MIN(C105:C116)&lt;5,AVERAGEIF(C105:C116,"&gt;0",R105:R116),
IF(FORECAST($C101,R$105:R$116,$C$105:$C$116)&lt;0,0,
IF(FORECAST($C101,R$105:R$116,$C$105:$C$116)&gt;100,100,
FORECAST($C101,R$105:R$116,$C$105:$C$116))))</f>
        <v>12.165131867716894</v>
      </c>
      <c r="S101" s="245">
        <f ca="true">IF(MAX(C105:C116)-MIN(C105:C116)&lt;5,AVERAGEIF(C105:C116,"&gt;0",S105:S116),
IF(FORECAST($C101,S$105:S$116,$C$105:$C$116)&lt;0,0,
IF(FORECAST($C101,S$105:S$116,$C$105:$C$116)&gt;100,100,
FORECAST($C101,S$105:S$116,$C$105:$C$116))))</f>
        <v>48.434948539156494</v>
      </c>
      <c r="T101" s="246"/>
      <c r="U101" s="247"/>
      <c r="V101" s="247"/>
      <c r="W101" s="248">
        <f ca="true">IF(MAX(C105:C116)-MIN(C105:C116)&lt;5,AVERAGEIF(C105:C116,"&gt;0",W105:W116),
IF(FORECAST($C101,W$105:W$116,$C$105:$C$116)&lt;0,0,
IF(FORECAST($C101,W$105:W$116,$C$105:$C$116)&gt;100,100,
FORECAST($C101,W$105:W$116,$C$105:$C$116))))</f>
        <v>8.3998317293647347</v>
      </c>
      <c r="X101" s="245">
        <f ca="true">IF(MAX(C105:C116)-MIN(C105:C116)&lt;5,AVERAGEIF(C105:C116,"&gt;0",X105:X116),
IF(FORECAST($C101,X$105:X$116,$C$105:$C$116)&lt;0,0,
IF(FORECAST($C101,X$105:X$116,$C$105:$C$116)&gt;100,100,
FORECAST($C101,X$105:X$116,$C$105:$C$116))))</f>
        <v>63.394703716490994</v>
      </c>
      <c r="Y101" s="246"/>
      <c r="Z101" s="247"/>
      <c r="AA101" s="247"/>
      <c r="AB101" s="248">
        <f ca="true">IF(MAX(C105:C116)-MIN(C105:C116)&lt;5,AVERAGEIF(C105:C116,"&gt;0",AB105:AB116),
IF(FORECAST($C101,AB$105:AB$116,$C$105:$C$116)&lt;0,0,
IF(FORECAST($C101,AB$105:AB$116,$C$105:$C$116)&gt;100,100,
FORECAST($C101,AB$105:AB$116,$C$105:$C$116))))</f>
        <v>1.0894181101151474</v>
      </c>
    </row>
    <row r="102" hidden="true" x14ac:dyDescent="0.2">
      <c r="A102" s="908"/>
      <c r="B102" s="909"/>
      <c r="C102" s="223">
        <f>MaxRegYear(C100,C105:C116)</f>
        <v>2020</v>
      </c>
      <c r="D102" s="249">
        <f ca="true">IF(MAX(C105:C116)-MIN(C105:C116)&lt;5,AVERAGEIF(C105:C116,"&gt;0",D105:D116),
IF(FORECAST($C102,D$105:D$116,$C$105:$C$116)&lt;0,0,
IF(FORECAST($C102,D$105:D$116,$C$105:$C$116)&gt;100,100,
FORECAST($C102,D$105:D$116,$C$105:$C$116))))</f>
        <v>19.278737527362409</v>
      </c>
      <c r="E102" s="250"/>
      <c r="F102" s="251"/>
      <c r="G102" s="251"/>
      <c r="H102" s="252">
        <f ca="true">IF(MAX(C105:C116)-MIN(C105:C116)&lt;5,AVERAGEIF(C105:C116,"&gt;0",H105:H116),
IF(FORECAST($C102,H$105:H$116,$C$105:$C$116)&lt;0,0,
IF(FORECAST($C102,H$105:H$116,$C$105:$C$116)&gt;100,100,
FORECAST($C102,H$105:H$116,$C$105:$C$116))))</f>
        <v>26.063366380793411</v>
      </c>
      <c r="I102" s="249">
        <f ca="true">IF(MAX(C105:C116)-MIN(C105:C116)&lt;5,AVERAGEIF(C105:C116,"&gt;0",I105:I116),
IF(FORECAST($C102,I$105:I$116,$C$105:$C$116)&lt;0,0,
IF(FORECAST($C102,I$105:I$116,$C$105:$C$116)&gt;100,100,
FORECAST($C102,I$105:I$116,$C$105:$C$116))))</f>
        <v>20.168898419393372</v>
      </c>
      <c r="J102" s="250"/>
      <c r="K102" s="251"/>
      <c r="L102" s="251"/>
      <c r="M102" s="252">
        <f ca="true">IF(MAX(C105:C116)-MIN(C105:C116)&lt;5,AVERAGEIF(C105:C116,"&gt;0",M105:M116),
IF(FORECAST($C102,M$105:M$116,$C$105:$C$116)&lt;0,0,
IF(FORECAST($C102,M$105:M$116,$C$105:$C$116)&gt;100,100,
FORECAST($C102,M$105:M$116,$C$105:$C$116))))</f>
        <v>19.340263882610998</v>
      </c>
      <c r="N102" s="249">
        <f ca="true">IF(MAX(C105:C116)-MIN(C105:C116)&lt;5,AVERAGEIF(C105:C116,"&gt;0",N105:N116),
IF(FORECAST($C102,N$105:N$116,$C$105:$C$116)&lt;0,0,
IF(FORECAST($C102,N$105:N$116,$C$105:$C$116)&gt;100,100,
FORECAST($C102,N$105:N$116,$C$105:$C$116))))</f>
        <v>22.249954791148411</v>
      </c>
      <c r="O102" s="250"/>
      <c r="P102" s="251"/>
      <c r="Q102" s="251"/>
      <c r="R102" s="252">
        <f ca="true">IF(MAX(C105:C116)-MIN(C105:C116)&lt;5,AVERAGEIF(C105:C116,"&gt;0",R105:R116),
IF(FORECAST($C102,R$105:R$116,$C$105:$C$116)&lt;0,0,
IF(FORECAST($C102,R$105:R$116,$C$105:$C$116)&gt;100,100,
FORECAST($C102,R$105:R$116,$C$105:$C$116))))</f>
        <v>11.325520607838641</v>
      </c>
      <c r="S102" s="249">
        <f ca="true">IF(MAX(C105:C116)-MIN(C105:C116)&lt;5,AVERAGEIF(C105:C116,"&gt;0",S105:S116),
IF(FORECAST($C102,S$105:S$116,$C$105:$C$116)&lt;0,0,
IF(FORECAST($C102,S$105:S$116,$C$105:$C$116)&gt;100,100,
FORECAST($C102,S$105:S$116,$C$105:$C$116))))</f>
        <v>33.901892442625012</v>
      </c>
      <c r="T102" s="250"/>
      <c r="U102" s="251"/>
      <c r="V102" s="251"/>
      <c r="W102" s="252">
        <f ca="true">IF(MAX(C105:C116)-MIN(C105:C116)&lt;5,AVERAGEIF(C105:C116,"&gt;0",W105:W116),
IF(FORECAST($C102,W$105:W$116,$C$105:$C$116)&lt;0,0,
IF(FORECAST($C102,W$105:W$116,$C$105:$C$116)&gt;100,100,
FORECAST($C102,W$105:W$116,$C$105:$C$116))))</f>
        <v>4.9649776218111583</v>
      </c>
      <c r="X102" s="249">
        <f ca="true">IF(MAX(C105:C116)-MIN(C105:C116)&lt;5,AVERAGEIF(C105:C116,"&gt;0",X105:X116),
IF(FORECAST($C102,X$105:X$116,$C$105:$C$116)&lt;0,0,
IF(FORECAST($C102,X$105:X$116,$C$105:$C$116)&gt;100,100,
FORECAST($C102,X$105:X$116,$C$105:$C$116))))</f>
        <v>73.733133167253527</v>
      </c>
      <c r="Y102" s="250"/>
      <c r="Z102" s="251"/>
      <c r="AA102" s="251"/>
      <c r="AB102" s="252">
        <f ca="true">IF(MAX(C105:C116)-MIN(C105:C116)&lt;5,AVERAGEIF(C105:C116,"&gt;0",AB105:AB116),
IF(FORECAST($C102,AB$105:AB$116,$C$105:$C$116)&lt;0,0,
IF(FORECAST($C102,AB$105:AB$116,$C$105:$C$116)&gt;100,100,
FORECAST($C102,AB$105:AB$116,$C$105:$C$116))))</f>
        <v>1.9252605655514259</v>
      </c>
    </row>
    <row r="103" ht="9" customHeight="true" x14ac:dyDescent="0.2">
      <c r="D103" s="253"/>
      <c r="I103" s="253"/>
      <c r="K103" s="213"/>
      <c r="L103" s="213"/>
      <c r="N103" s="253"/>
      <c r="P103" s="213"/>
      <c r="Q103" s="213"/>
      <c r="S103" s="253"/>
      <c r="U103" s="213"/>
      <c r="V103" s="213"/>
      <c r="X103" s="253"/>
      <c r="Z103" s="213"/>
      <c r="AA103" s="213"/>
      <c r="AB103" s="254"/>
    </row>
    <row r="104" ht="22.5" customHeight="true" x14ac:dyDescent="0.2">
      <c r="B104" s="276" t="s">
        <v>8</v>
      </c>
      <c r="C104" s="256" t="s">
        <v>9</v>
      </c>
      <c r="D104" s="257" t="s">
        <v>14</v>
      </c>
      <c r="E104" s="217" t="s">
        <v>26</v>
      </c>
      <c r="F104" s="258"/>
      <c r="G104" s="258"/>
      <c r="H104" s="259" t="s">
        <v>19</v>
      </c>
      <c r="I104" s="257" t="s">
        <v>14</v>
      </c>
      <c r="J104" s="217" t="s">
        <v>26</v>
      </c>
      <c r="K104" s="258"/>
      <c r="L104" s="258"/>
      <c r="M104" s="259" t="s">
        <v>19</v>
      </c>
      <c r="N104" s="257" t="s">
        <v>14</v>
      </c>
      <c r="O104" s="217" t="s">
        <v>26</v>
      </c>
      <c r="P104" s="258"/>
      <c r="Q104" s="258"/>
      <c r="R104" s="259" t="s">
        <v>19</v>
      </c>
      <c r="S104" s="257" t="s">
        <v>14</v>
      </c>
      <c r="T104" s="217" t="s">
        <v>26</v>
      </c>
      <c r="U104" s="258"/>
      <c r="V104" s="258"/>
      <c r="W104" s="259" t="s">
        <v>19</v>
      </c>
      <c r="X104" s="257" t="s">
        <v>14</v>
      </c>
      <c r="Y104" s="217" t="s">
        <v>26</v>
      </c>
      <c r="Z104" s="258"/>
      <c r="AA104" s="258"/>
      <c r="AB104" s="259" t="s">
        <v>19</v>
      </c>
      <c r="AD104" s="260"/>
    </row>
    <row r="105" x14ac:dyDescent="0.2">
      <c r="A105" s="261"/>
      <c r="B105" s="580" t="s">
        <v>191</v>
      </c>
      <c r="C105" s="581">
        <v>2001</v>
      </c>
      <c r="D105" s="175">
        <f t="shared" ref="D105:D116" ca="true" si="15">IF(ISERROR(INDIRECT(CONCATENATE($B105,"!C122"))),"",INDIRECT(CONCATENATE($B105,"!C122")))</f>
        <v>31.07789504525806</v>
      </c>
      <c r="E105" s="262" t="str">
        <f t="shared" ref="E105:E116" ca="true" si="16">IF(ISERROR(INDIRECT(CONCATENATE($B105,"!C129"))),"",INDIRECT(CONCATENATE($B105,"!C129")))</f>
        <v>N/A</v>
      </c>
      <c r="F105" s="263"/>
      <c r="G105" s="263"/>
      <c r="H105" s="264">
        <f t="shared" ref="H105:H116" ca="true" si="17">IF(ISERROR(INDIRECT(CONCATENATE($B105,"!C127"))),"",INDIRECT(CONCATENATE($B105,"!C127")))</f>
        <v>21.840822576610794</v>
      </c>
      <c r="I105" s="175">
        <f t="shared" ref="I105:I116" ca="true" si="18">IF(ISERROR(INDIRECT(CONCATENATE($B105,"!D122"))),"",INDIRECT(CONCATENATE($B105,"!D122")))</f>
        <v>40.082506664581892</v>
      </c>
      <c r="J105" s="262" t="str">
        <f t="shared" ref="J105:J116" ca="true" si="19">IF(ISERROR(INDIRECT(CONCATENATE($B105,"!D129"))),"",INDIRECT(CONCATENATE($B105,"!D129")))</f>
        <v>N/A</v>
      </c>
      <c r="K105" s="263"/>
      <c r="L105" s="263"/>
      <c r="M105" s="264">
        <f t="shared" ref="M105:M116" ca="true" si="20">IF(ISERROR(INDIRECT(CONCATENATE($B105,"!D127"))),"",INDIRECT(CONCATENATE($B105,"!D127")))</f>
        <v>14.766317571090173</v>
      </c>
      <c r="N105" s="175">
        <f t="shared" ref="N105:N116" ca="true" si="21">IF(ISERROR(INDIRECT(CONCATENATE($B105,"!E122"))),"",INDIRECT(CONCATENATE($B105,"!E122")))</f>
        <v>43.34441745450264</v>
      </c>
      <c r="O105" s="262" t="str">
        <f t="shared" ref="O105:O116" ca="true" si="22">IF(ISERROR(INDIRECT(CONCATENATE($B105,"!E129"))),"",INDIRECT(CONCATENATE($B105,"!E129")))</f>
        <v>N/A</v>
      </c>
      <c r="P105" s="263"/>
      <c r="Q105" s="263"/>
      <c r="R105" s="264">
        <f t="shared" ref="R105:R116" ca="true" si="23">IF(ISERROR(INDIRECT(CONCATENATE($B105,"!E127"))),"",INDIRECT(CONCATENATE($B105,"!E127")))</f>
        <v>11.836734497622308</v>
      </c>
      <c r="S105" s="175">
        <f t="shared" ref="S105:S116" ca="true" si="24">IF(ISERROR(INDIRECT(CONCATENATE($B105,"!F122"))),"",INDIRECT(CONCATENATE($B105,"!F122")))</f>
        <v>47.132784624596034</v>
      </c>
      <c r="T105" s="262" t="str">
        <f t="shared" ref="T105:T116" ca="true" si="25">IF(ISERROR(INDIRECT(CONCATENATE($B105,"!F129"))),"",INDIRECT(CONCATENATE($B105,"!F129")))</f>
        <v>N/A</v>
      </c>
      <c r="U105" s="263"/>
      <c r="V105" s="263"/>
      <c r="W105" s="264">
        <f t="shared" ref="W105:W116" ca="true" si="26">IF(ISERROR(INDIRECT(CONCATENATE($B105,"!F127"))),"",INDIRECT(CONCATENATE($B105,"!F127")))</f>
        <v>8.3654219543236366</v>
      </c>
      <c r="X105" s="175">
        <f t="shared" ref="X105:X116" ca="true" si="27">IF(ISERROR(INDIRECT(CONCATENATE($B105,"!G122"))),"",INDIRECT(CONCATENATE($B105,"!G122")))</f>
        <v>66.127137650176678</v>
      </c>
      <c r="Y105" s="262" t="str">
        <f t="shared" ref="Y105:Y116" ca="true" si="28">IF(ISERROR(INDIRECT(CONCATENATE($B105,"!G129"))),"",INDIRECT(CONCATENATE($B105,"!G129")))</f>
        <v>N/A</v>
      </c>
      <c r="Z105" s="263"/>
      <c r="AA105" s="263"/>
      <c r="AB105" s="264">
        <f t="shared" ref="AB105:AB116" ca="true" si="29">IF(ISERROR(INDIRECT(CONCATENATE($B105,"!G2127"))),"",INDIRECT(CONCATENATE($B105,"!G127")))</f>
        <v>1.2271849720528023</v>
      </c>
    </row>
    <row r="106" x14ac:dyDescent="0.2">
      <c r="A106" s="261"/>
      <c r="B106" s="582" t="s">
        <v>296</v>
      </c>
      <c r="C106" s="583">
        <v>2007</v>
      </c>
      <c r="D106" s="176">
        <f t="shared" ca="true" si="15"/>
        <v>26.616023847997283</v>
      </c>
      <c r="E106" s="265">
        <f t="shared" ca="true" si="16"/>
        <v>52.168094570141442</v>
      </c>
      <c r="F106" s="263"/>
      <c r="G106" s="263"/>
      <c r="H106" s="266">
        <f t="shared" ca="true" si="17"/>
        <v>21.726650498376067</v>
      </c>
      <c r="I106" s="176">
        <f t="shared" ca="true" si="18"/>
        <v>29.51593788021254</v>
      </c>
      <c r="J106" s="265">
        <f t="shared" ca="true" si="19"/>
        <v>51.940200694898131</v>
      </c>
      <c r="K106" s="263"/>
      <c r="L106" s="263"/>
      <c r="M106" s="266">
        <f t="shared" ca="true" si="20"/>
        <v>11.69382515361505</v>
      </c>
      <c r="N106" s="176">
        <f t="shared" ca="true" si="21"/>
        <v>30.829884525835965</v>
      </c>
      <c r="O106" s="265">
        <f t="shared" ca="true" si="22"/>
        <v>48.911704651121532</v>
      </c>
      <c r="P106" s="263"/>
      <c r="Q106" s="263"/>
      <c r="R106" s="266">
        <f t="shared" ca="true" si="23"/>
        <v>9.9148372796292712</v>
      </c>
      <c r="S106" s="176">
        <f t="shared" ca="true" si="24"/>
        <v>44.819331429782316</v>
      </c>
      <c r="T106" s="265">
        <f t="shared" ca="true" si="25"/>
        <v>48.63685137489172</v>
      </c>
      <c r="U106" s="263"/>
      <c r="V106" s="263"/>
      <c r="W106" s="266">
        <f t="shared" ca="true" si="26"/>
        <v>5.6663075104724525</v>
      </c>
      <c r="X106" s="176">
        <f t="shared" ca="true" si="27"/>
        <v>68.938978356586475</v>
      </c>
      <c r="Y106" s="265">
        <f t="shared" ca="true" si="28"/>
        <v>36.276236171748501</v>
      </c>
      <c r="Z106" s="263"/>
      <c r="AA106" s="263"/>
      <c r="AB106" s="266">
        <f t="shared" ca="true" si="29"/>
        <v>0.82535619631590451</v>
      </c>
    </row>
    <row r="107" x14ac:dyDescent="0.2">
      <c r="A107" s="261"/>
      <c r="B107" s="582" t="s">
        <v>139</v>
      </c>
      <c r="C107" s="583">
        <v>2010</v>
      </c>
      <c r="D107" s="176">
        <f t="shared" ca="true" si="15"/>
        <v>28.939770777398987</v>
      </c>
      <c r="E107" s="265">
        <f t="shared" ca="true" si="16"/>
        <v>59.504587479909745</v>
      </c>
      <c r="F107" s="263"/>
      <c r="G107" s="263"/>
      <c r="H107" s="266">
        <f t="shared" ca="true" si="17"/>
        <v>29.110448672355282</v>
      </c>
      <c r="I107" s="176">
        <f t="shared" ca="true" si="18"/>
        <v>34.370096255077243</v>
      </c>
      <c r="J107" s="265">
        <f t="shared" ca="true" si="19"/>
        <v>62.263491134089719</v>
      </c>
      <c r="K107" s="263"/>
      <c r="L107" s="263"/>
      <c r="M107" s="266">
        <f t="shared" ca="true" si="20"/>
        <v>19.28999378712987</v>
      </c>
      <c r="N107" s="176">
        <f t="shared" ca="true" si="21"/>
        <v>35.717586440587347</v>
      </c>
      <c r="O107" s="265">
        <f t="shared" ca="true" si="22"/>
        <v>58.210481014468371</v>
      </c>
      <c r="P107" s="263"/>
      <c r="Q107" s="263"/>
      <c r="R107" s="266">
        <f t="shared" ca="true" si="23"/>
        <v>14.016471260172192</v>
      </c>
      <c r="S107" s="176">
        <f t="shared" ca="true" si="24"/>
        <v>39.683856155797109</v>
      </c>
      <c r="T107" s="265">
        <f t="shared" ca="true" si="25"/>
        <v>39.514015089171686</v>
      </c>
      <c r="U107" s="263"/>
      <c r="V107" s="263"/>
      <c r="W107" s="266">
        <f t="shared" ca="true" si="26"/>
        <v>7.8618563656014704</v>
      </c>
      <c r="X107" s="176">
        <f t="shared" ca="true" si="27"/>
        <v>63.456361069520568</v>
      </c>
      <c r="Y107" s="265">
        <f t="shared" ca="true" si="28"/>
        <v>41.842437880507397</v>
      </c>
      <c r="Z107" s="263"/>
      <c r="AA107" s="263"/>
      <c r="AB107" s="266">
        <f t="shared" ca="true" si="29"/>
        <v>2.2135696250412633</v>
      </c>
      <c r="AD107" s="267"/>
    </row>
    <row r="108" x14ac:dyDescent="0.2">
      <c r="A108" s="261"/>
      <c r="B108" s="582" t="s">
        <v>350</v>
      </c>
      <c r="C108" s="583">
        <v>2014</v>
      </c>
      <c r="D108" s="176">
        <f t="shared" ca="true" si="15"/>
        <v>30.748986453596714</v>
      </c>
      <c r="E108" s="265">
        <f t="shared" ca="true" si="16"/>
        <v>47.875041304059671</v>
      </c>
      <c r="F108" s="263"/>
      <c r="G108" s="263"/>
      <c r="H108" s="266">
        <f t="shared" ca="true" si="17"/>
        <v>24.309690927064793</v>
      </c>
      <c r="I108" s="176">
        <f t="shared" ca="true" si="18"/>
        <v>34.591635682921634</v>
      </c>
      <c r="J108" s="265">
        <f t="shared" ca="true" si="19"/>
        <v>55.005445682626075</v>
      </c>
      <c r="K108" s="263"/>
      <c r="L108" s="263"/>
      <c r="M108" s="266">
        <f t="shared" ca="true" si="20"/>
        <v>18.200928054013957</v>
      </c>
      <c r="N108" s="176">
        <f t="shared" ca="true" si="21"/>
        <v>35.165936073713645</v>
      </c>
      <c r="O108" s="265">
        <f t="shared" ca="true" si="22"/>
        <v>62.929171506241524</v>
      </c>
      <c r="P108" s="263"/>
      <c r="Q108" s="263"/>
      <c r="R108" s="266">
        <f t="shared" ca="true" si="23"/>
        <v>13.632569650799381</v>
      </c>
      <c r="S108" s="176">
        <f t="shared" ca="true" si="24"/>
        <v>39.631740716008274</v>
      </c>
      <c r="T108" s="265">
        <f t="shared" ca="true" si="25"/>
        <v>52.867127644374492</v>
      </c>
      <c r="U108" s="263"/>
      <c r="V108" s="263"/>
      <c r="W108" s="266">
        <f t="shared" ca="true" si="26"/>
        <v>7.2640100435533803</v>
      </c>
      <c r="X108" s="176">
        <f t="shared" ca="true" si="27"/>
        <v>66.13477420294862</v>
      </c>
      <c r="Y108" s="265">
        <f t="shared" ca="true" si="28"/>
        <v>39.188637746310484</v>
      </c>
      <c r="Z108" s="263"/>
      <c r="AA108" s="263"/>
      <c r="AB108" s="266">
        <f t="shared" ca="true" si="29"/>
        <v>1.3848232393550532</v>
      </c>
    </row>
    <row r="109" x14ac:dyDescent="0.2">
      <c r="A109" s="261"/>
      <c r="B109" s="582" t="s">
        <v>718</v>
      </c>
      <c r="C109" s="583">
        <v>2018</v>
      </c>
      <c r="D109" s="176">
        <f t="shared" ca="true" si="15"/>
        <v>14.490405287687032</v>
      </c>
      <c r="E109" s="265">
        <f t="shared" ca="true" si="16"/>
        <v>46.891385922630107</v>
      </c>
      <c r="F109" s="263"/>
      <c r="G109" s="263"/>
      <c r="H109" s="266">
        <f t="shared" ca="true" si="17"/>
        <v>24.370871610251836</v>
      </c>
      <c r="I109" s="176">
        <f t="shared" ca="true" si="18"/>
        <v>16.025482805120536</v>
      </c>
      <c r="J109" s="265">
        <f t="shared" ca="true" si="19"/>
        <v>51.894946611618153</v>
      </c>
      <c r="K109" s="263"/>
      <c r="L109" s="263"/>
      <c r="M109" s="266">
        <f t="shared" ca="true" si="20"/>
        <v>18.116270865359652</v>
      </c>
      <c r="N109" s="176">
        <f t="shared" ca="true" si="21"/>
        <v>19.910376714116076</v>
      </c>
      <c r="O109" s="265">
        <f t="shared" ca="true" si="22"/>
        <v>55.120144947111058</v>
      </c>
      <c r="P109" s="263"/>
      <c r="Q109" s="263"/>
      <c r="R109" s="266">
        <f t="shared" ca="true" si="23"/>
        <v>9.3260185006657412</v>
      </c>
      <c r="S109" s="176">
        <f t="shared" ca="true" si="24"/>
        <v>34.574389528269911</v>
      </c>
      <c r="T109" s="265">
        <f t="shared" ca="true" si="25"/>
        <v>36.400006703892501</v>
      </c>
      <c r="U109" s="263"/>
      <c r="V109" s="263"/>
      <c r="W109" s="266">
        <f t="shared" ca="true" si="26"/>
        <v>4.2544275039889445</v>
      </c>
      <c r="X109" s="176">
        <f t="shared" ca="true" si="27"/>
        <v>78.162340930129488</v>
      </c>
      <c r="Y109" s="265">
        <f t="shared" ca="true" si="28"/>
        <v>36.882378194695583</v>
      </c>
      <c r="Z109" s="263"/>
      <c r="AA109" s="263"/>
      <c r="AB109" s="266">
        <f t="shared" ca="true" si="29"/>
        <v>1.8857626564013865</v>
      </c>
    </row>
    <row r="110" x14ac:dyDescent="0.2">
      <c r="A110" s="261"/>
      <c r="B110" s="582"/>
      <c r="C110" s="583"/>
      <c r="D110" s="176" t="str">
        <f t="shared" ca="true" si="15"/>
        <v/>
      </c>
      <c r="E110" s="265" t="str">
        <f t="shared" ca="true" si="16"/>
        <v/>
      </c>
      <c r="F110" s="263"/>
      <c r="G110" s="263"/>
      <c r="H110" s="266" t="str">
        <f t="shared" ca="true" si="17"/>
        <v/>
      </c>
      <c r="I110" s="176" t="str">
        <f t="shared" ca="true" si="18"/>
        <v/>
      </c>
      <c r="J110" s="265" t="str">
        <f t="shared" ca="true" si="19"/>
        <v/>
      </c>
      <c r="K110" s="263"/>
      <c r="L110" s="263"/>
      <c r="M110" s="266" t="str">
        <f t="shared" ca="true" si="20"/>
        <v/>
      </c>
      <c r="N110" s="176" t="str">
        <f t="shared" ca="true" si="21"/>
        <v/>
      </c>
      <c r="O110" s="265" t="str">
        <f t="shared" ca="true" si="22"/>
        <v/>
      </c>
      <c r="P110" s="263"/>
      <c r="Q110" s="263"/>
      <c r="R110" s="266" t="str">
        <f t="shared" ca="true" si="23"/>
        <v/>
      </c>
      <c r="S110" s="176" t="str">
        <f t="shared" ca="true" si="24"/>
        <v/>
      </c>
      <c r="T110" s="265" t="str">
        <f t="shared" ca="true" si="25"/>
        <v/>
      </c>
      <c r="U110" s="263"/>
      <c r="V110" s="263"/>
      <c r="W110" s="266" t="str">
        <f t="shared" ca="true" si="26"/>
        <v/>
      </c>
      <c r="X110" s="176" t="str">
        <f t="shared" ca="true" si="27"/>
        <v/>
      </c>
      <c r="Y110" s="265" t="str">
        <f t="shared" ca="true" si="28"/>
        <v/>
      </c>
      <c r="Z110" s="263"/>
      <c r="AA110" s="263"/>
      <c r="AB110" s="266" t="str">
        <f t="shared" ca="true" si="29"/>
        <v/>
      </c>
    </row>
    <row r="111" x14ac:dyDescent="0.2">
      <c r="A111" s="261"/>
      <c r="B111" s="582"/>
      <c r="C111" s="583"/>
      <c r="D111" s="176" t="str">
        <f t="shared" ca="true" si="15"/>
        <v/>
      </c>
      <c r="E111" s="265" t="str">
        <f t="shared" ca="true" si="16"/>
        <v/>
      </c>
      <c r="F111" s="263"/>
      <c r="G111" s="263"/>
      <c r="H111" s="266" t="str">
        <f t="shared" ca="true" si="17"/>
        <v/>
      </c>
      <c r="I111" s="176" t="str">
        <f t="shared" ca="true" si="18"/>
        <v/>
      </c>
      <c r="J111" s="265" t="str">
        <f t="shared" ca="true" si="19"/>
        <v/>
      </c>
      <c r="K111" s="263"/>
      <c r="L111" s="263"/>
      <c r="M111" s="266" t="str">
        <f t="shared" ca="true" si="20"/>
        <v/>
      </c>
      <c r="N111" s="176" t="str">
        <f t="shared" ca="true" si="21"/>
        <v/>
      </c>
      <c r="O111" s="265" t="str">
        <f t="shared" ca="true" si="22"/>
        <v/>
      </c>
      <c r="P111" s="263"/>
      <c r="Q111" s="263"/>
      <c r="R111" s="266" t="str">
        <f t="shared" ca="true" si="23"/>
        <v/>
      </c>
      <c r="S111" s="176" t="str">
        <f t="shared" ca="true" si="24"/>
        <v/>
      </c>
      <c r="T111" s="265" t="str">
        <f t="shared" ca="true" si="25"/>
        <v/>
      </c>
      <c r="U111" s="263"/>
      <c r="V111" s="263"/>
      <c r="W111" s="266" t="str">
        <f t="shared" ca="true" si="26"/>
        <v/>
      </c>
      <c r="X111" s="176" t="str">
        <f t="shared" ca="true" si="27"/>
        <v/>
      </c>
      <c r="Y111" s="265" t="str">
        <f t="shared" ca="true" si="28"/>
        <v/>
      </c>
      <c r="Z111" s="263"/>
      <c r="AA111" s="263"/>
      <c r="AB111" s="266" t="str">
        <f t="shared" ca="true" si="29"/>
        <v/>
      </c>
    </row>
    <row r="112" x14ac:dyDescent="0.2">
      <c r="A112" s="261"/>
      <c r="B112" s="582"/>
      <c r="C112" s="583"/>
      <c r="D112" s="176" t="str">
        <f t="shared" ca="true" si="15"/>
        <v/>
      </c>
      <c r="E112" s="265" t="str">
        <f t="shared" ca="true" si="16"/>
        <v/>
      </c>
      <c r="F112" s="263"/>
      <c r="G112" s="263"/>
      <c r="H112" s="266" t="str">
        <f t="shared" ca="true" si="17"/>
        <v/>
      </c>
      <c r="I112" s="176" t="str">
        <f t="shared" ca="true" si="18"/>
        <v/>
      </c>
      <c r="J112" s="265" t="str">
        <f t="shared" ca="true" si="19"/>
        <v/>
      </c>
      <c r="K112" s="263"/>
      <c r="L112" s="263"/>
      <c r="M112" s="266" t="str">
        <f t="shared" ca="true" si="20"/>
        <v/>
      </c>
      <c r="N112" s="176" t="str">
        <f t="shared" ca="true" si="21"/>
        <v/>
      </c>
      <c r="O112" s="265" t="str">
        <f t="shared" ca="true" si="22"/>
        <v/>
      </c>
      <c r="P112" s="263"/>
      <c r="Q112" s="263"/>
      <c r="R112" s="266" t="str">
        <f t="shared" ca="true" si="23"/>
        <v/>
      </c>
      <c r="S112" s="176" t="str">
        <f t="shared" ca="true" si="24"/>
        <v/>
      </c>
      <c r="T112" s="265" t="str">
        <f t="shared" ca="true" si="25"/>
        <v/>
      </c>
      <c r="U112" s="263"/>
      <c r="V112" s="263"/>
      <c r="W112" s="266" t="str">
        <f t="shared" ca="true" si="26"/>
        <v/>
      </c>
      <c r="X112" s="176" t="str">
        <f t="shared" ca="true" si="27"/>
        <v/>
      </c>
      <c r="Y112" s="265" t="str">
        <f t="shared" ca="true" si="28"/>
        <v/>
      </c>
      <c r="Z112" s="263"/>
      <c r="AA112" s="263"/>
      <c r="AB112" s="266" t="str">
        <f t="shared" ca="true" si="29"/>
        <v/>
      </c>
    </row>
    <row r="113" x14ac:dyDescent="0.2">
      <c r="A113" s="261"/>
      <c r="B113" s="582"/>
      <c r="C113" s="583"/>
      <c r="D113" s="176" t="str">
        <f t="shared" ca="true" si="15"/>
        <v/>
      </c>
      <c r="E113" s="265" t="str">
        <f t="shared" ca="true" si="16"/>
        <v/>
      </c>
      <c r="F113" s="263"/>
      <c r="G113" s="263"/>
      <c r="H113" s="266" t="str">
        <f t="shared" ca="true" si="17"/>
        <v/>
      </c>
      <c r="I113" s="176" t="str">
        <f t="shared" ca="true" si="18"/>
        <v/>
      </c>
      <c r="J113" s="265" t="str">
        <f t="shared" ca="true" si="19"/>
        <v/>
      </c>
      <c r="K113" s="263"/>
      <c r="L113" s="263"/>
      <c r="M113" s="266" t="str">
        <f t="shared" ca="true" si="20"/>
        <v/>
      </c>
      <c r="N113" s="176" t="str">
        <f t="shared" ca="true" si="21"/>
        <v/>
      </c>
      <c r="O113" s="265" t="str">
        <f t="shared" ca="true" si="22"/>
        <v/>
      </c>
      <c r="P113" s="263"/>
      <c r="Q113" s="263"/>
      <c r="R113" s="266" t="str">
        <f t="shared" ca="true" si="23"/>
        <v/>
      </c>
      <c r="S113" s="176" t="str">
        <f t="shared" ca="true" si="24"/>
        <v/>
      </c>
      <c r="T113" s="265" t="str">
        <f t="shared" ca="true" si="25"/>
        <v/>
      </c>
      <c r="U113" s="263"/>
      <c r="V113" s="263"/>
      <c r="W113" s="266" t="str">
        <f t="shared" ca="true" si="26"/>
        <v/>
      </c>
      <c r="X113" s="176" t="str">
        <f t="shared" ca="true" si="27"/>
        <v/>
      </c>
      <c r="Y113" s="265" t="str">
        <f t="shared" ca="true" si="28"/>
        <v/>
      </c>
      <c r="Z113" s="263"/>
      <c r="AA113" s="263"/>
      <c r="AB113" s="266" t="str">
        <f t="shared" ca="true" si="29"/>
        <v/>
      </c>
    </row>
    <row r="114" x14ac:dyDescent="0.2">
      <c r="A114" s="261"/>
      <c r="B114" s="582"/>
      <c r="C114" s="583"/>
      <c r="D114" s="176" t="str">
        <f t="shared" ca="true" si="15"/>
        <v/>
      </c>
      <c r="E114" s="265" t="str">
        <f t="shared" ca="true" si="16"/>
        <v/>
      </c>
      <c r="F114" s="263"/>
      <c r="G114" s="263"/>
      <c r="H114" s="266" t="str">
        <f t="shared" ca="true" si="17"/>
        <v/>
      </c>
      <c r="I114" s="176" t="str">
        <f t="shared" ca="true" si="18"/>
        <v/>
      </c>
      <c r="J114" s="265" t="str">
        <f t="shared" ca="true" si="19"/>
        <v/>
      </c>
      <c r="K114" s="263"/>
      <c r="L114" s="263"/>
      <c r="M114" s="266" t="str">
        <f t="shared" ca="true" si="20"/>
        <v/>
      </c>
      <c r="N114" s="176" t="str">
        <f t="shared" ca="true" si="21"/>
        <v/>
      </c>
      <c r="O114" s="265" t="str">
        <f t="shared" ca="true" si="22"/>
        <v/>
      </c>
      <c r="P114" s="263"/>
      <c r="Q114" s="263"/>
      <c r="R114" s="266" t="str">
        <f t="shared" ca="true" si="23"/>
        <v/>
      </c>
      <c r="S114" s="176" t="str">
        <f t="shared" ca="true" si="24"/>
        <v/>
      </c>
      <c r="T114" s="265" t="str">
        <f t="shared" ca="true" si="25"/>
        <v/>
      </c>
      <c r="U114" s="263"/>
      <c r="V114" s="263"/>
      <c r="W114" s="266" t="str">
        <f t="shared" ca="true" si="26"/>
        <v/>
      </c>
      <c r="X114" s="176" t="str">
        <f t="shared" ca="true" si="27"/>
        <v/>
      </c>
      <c r="Y114" s="265" t="str">
        <f t="shared" ca="true" si="28"/>
        <v/>
      </c>
      <c r="Z114" s="263"/>
      <c r="AA114" s="263"/>
      <c r="AB114" s="266" t="str">
        <f t="shared" ca="true" si="29"/>
        <v/>
      </c>
    </row>
    <row r="115" x14ac:dyDescent="0.2">
      <c r="A115" s="261"/>
      <c r="B115" s="582"/>
      <c r="C115" s="583"/>
      <c r="D115" s="176" t="str">
        <f t="shared" ca="true" si="15"/>
        <v/>
      </c>
      <c r="E115" s="265" t="str">
        <f t="shared" ca="true" si="16"/>
        <v/>
      </c>
      <c r="F115" s="263"/>
      <c r="G115" s="263"/>
      <c r="H115" s="266" t="str">
        <f t="shared" ca="true" si="17"/>
        <v/>
      </c>
      <c r="I115" s="176" t="str">
        <f t="shared" ca="true" si="18"/>
        <v/>
      </c>
      <c r="J115" s="265" t="str">
        <f t="shared" ca="true" si="19"/>
        <v/>
      </c>
      <c r="K115" s="263"/>
      <c r="L115" s="263"/>
      <c r="M115" s="266" t="str">
        <f t="shared" ca="true" si="20"/>
        <v/>
      </c>
      <c r="N115" s="176" t="str">
        <f t="shared" ca="true" si="21"/>
        <v/>
      </c>
      <c r="O115" s="265" t="str">
        <f t="shared" ca="true" si="22"/>
        <v/>
      </c>
      <c r="P115" s="263"/>
      <c r="Q115" s="263"/>
      <c r="R115" s="266" t="str">
        <f t="shared" ca="true" si="23"/>
        <v/>
      </c>
      <c r="S115" s="176" t="str">
        <f t="shared" ca="true" si="24"/>
        <v/>
      </c>
      <c r="T115" s="265" t="str">
        <f t="shared" ca="true" si="25"/>
        <v/>
      </c>
      <c r="U115" s="263"/>
      <c r="V115" s="263"/>
      <c r="W115" s="266" t="str">
        <f t="shared" ca="true" si="26"/>
        <v/>
      </c>
      <c r="X115" s="176" t="str">
        <f t="shared" ca="true" si="27"/>
        <v/>
      </c>
      <c r="Y115" s="265" t="str">
        <f t="shared" ca="true" si="28"/>
        <v/>
      </c>
      <c r="Z115" s="263"/>
      <c r="AA115" s="263"/>
      <c r="AB115" s="266" t="str">
        <f t="shared" ca="true" si="29"/>
        <v/>
      </c>
    </row>
    <row r="116" x14ac:dyDescent="0.2">
      <c r="A116" s="261"/>
      <c r="B116" s="584"/>
      <c r="C116" s="585"/>
      <c r="D116" s="177" t="str">
        <f t="shared" ca="true" si="15"/>
        <v/>
      </c>
      <c r="E116" s="268" t="str">
        <f t="shared" ca="true" si="16"/>
        <v/>
      </c>
      <c r="F116" s="269"/>
      <c r="G116" s="270"/>
      <c r="H116" s="271" t="str">
        <f t="shared" ca="true" si="17"/>
        <v/>
      </c>
      <c r="I116" s="177" t="str">
        <f t="shared" ca="true" si="18"/>
        <v/>
      </c>
      <c r="J116" s="268" t="str">
        <f t="shared" ca="true" si="19"/>
        <v/>
      </c>
      <c r="K116" s="269"/>
      <c r="L116" s="270"/>
      <c r="M116" s="271" t="str">
        <f t="shared" ca="true" si="20"/>
        <v/>
      </c>
      <c r="N116" s="177" t="str">
        <f t="shared" ca="true" si="21"/>
        <v/>
      </c>
      <c r="O116" s="268" t="str">
        <f t="shared" ca="true" si="22"/>
        <v/>
      </c>
      <c r="P116" s="269"/>
      <c r="Q116" s="270"/>
      <c r="R116" s="271" t="str">
        <f t="shared" ca="true" si="23"/>
        <v/>
      </c>
      <c r="S116" s="177" t="str">
        <f t="shared" ca="true" si="24"/>
        <v/>
      </c>
      <c r="T116" s="268" t="str">
        <f t="shared" ca="true" si="25"/>
        <v/>
      </c>
      <c r="U116" s="269"/>
      <c r="V116" s="270"/>
      <c r="W116" s="271" t="str">
        <f t="shared" ca="true" si="26"/>
        <v/>
      </c>
      <c r="X116" s="177" t="str">
        <f t="shared" ca="true" si="27"/>
        <v/>
      </c>
      <c r="Y116" s="268" t="str">
        <f t="shared" ca="true" si="28"/>
        <v/>
      </c>
      <c r="Z116" s="269"/>
      <c r="AA116" s="270"/>
      <c r="AB116" s="271" t="str">
        <f t="shared" ca="true" si="29"/>
        <v/>
      </c>
    </row>
    <row r="117" ht="11.25" customHeight="true" x14ac:dyDescent="0.2"/>
    <row r="118" ht="22.5" customHeight="true" x14ac:dyDescent="0.25">
      <c r="B118" s="913" t="str">
        <f>CONCATENATE("National use of sanitation facilities, ",C99,"–",C100)</f>
        <v>National use of sanitation facilities, 2000–2020</v>
      </c>
      <c r="C118" s="914"/>
      <c r="D118" s="914"/>
      <c r="E118" s="914"/>
      <c r="F118" s="914"/>
      <c r="G118" s="914"/>
      <c r="H118" s="914"/>
      <c r="I118" s="914"/>
      <c r="J118" s="914"/>
      <c r="K118" s="914"/>
      <c r="L118" s="914"/>
      <c r="N118" s="272"/>
      <c r="O118" s="272"/>
      <c r="P118" s="272"/>
      <c r="Q118" s="272"/>
      <c r="R118" s="272"/>
      <c r="S118" s="896" t="s">
        <v>11</v>
      </c>
      <c r="T118" s="897"/>
      <c r="U118" s="897"/>
      <c r="V118" s="897"/>
      <c r="W118" s="898"/>
      <c r="X118" s="272"/>
      <c r="Y118" s="272"/>
      <c r="Z118" s="272"/>
      <c r="AA118" s="272"/>
      <c r="AB118" s="273"/>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74"/>
      <c r="D153" s="274"/>
      <c r="E153" s="275"/>
      <c r="F153" s="275"/>
      <c r="G153" s="275"/>
      <c r="H153" s="275"/>
      <c r="I153" s="275"/>
      <c r="J153" s="275"/>
      <c r="K153" s="275"/>
      <c r="L153" s="275"/>
      <c r="M153" s="275"/>
      <c r="N153" s="275"/>
      <c r="O153" s="275"/>
      <c r="P153" s="275"/>
      <c r="Q153" s="275"/>
      <c r="R153" s="275"/>
      <c r="S153" s="275"/>
      <c r="T153" s="275"/>
      <c r="U153" s="275"/>
      <c r="V153" s="275"/>
      <c r="W153" s="275"/>
      <c r="X153" s="275"/>
      <c r="Y153" s="275"/>
      <c r="Z153" s="275"/>
      <c r="AA153" s="275"/>
      <c r="AB153" s="275"/>
    </row>
    <row r="154" x14ac:dyDescent="0.2">
      <c r="C154" s="274"/>
      <c r="D154" s="274"/>
      <c r="E154" s="275"/>
      <c r="F154" s="275"/>
      <c r="G154" s="275"/>
      <c r="H154" s="275"/>
      <c r="I154" s="275"/>
      <c r="J154" s="275"/>
      <c r="K154" s="275"/>
      <c r="L154" s="275"/>
      <c r="M154" s="275"/>
      <c r="N154" s="275"/>
      <c r="O154" s="275"/>
      <c r="P154" s="275"/>
      <c r="Q154" s="275"/>
      <c r="R154" s="275"/>
      <c r="S154" s="275"/>
      <c r="T154" s="275"/>
      <c r="U154" s="275"/>
      <c r="V154" s="275"/>
      <c r="W154" s="275"/>
      <c r="X154" s="275"/>
      <c r="Y154" s="275"/>
      <c r="Z154" s="275"/>
      <c r="AA154" s="275"/>
      <c r="AB154" s="275"/>
    </row>
    <row r="155" x14ac:dyDescent="0.2">
      <c r="C155" s="274"/>
      <c r="D155" s="274"/>
      <c r="E155" s="275"/>
      <c r="F155" s="275"/>
      <c r="G155" s="275"/>
      <c r="H155" s="275"/>
      <c r="I155" s="275"/>
      <c r="J155" s="275"/>
      <c r="K155" s="275"/>
      <c r="L155" s="275"/>
      <c r="M155" s="275"/>
      <c r="N155" s="275"/>
      <c r="O155" s="275"/>
      <c r="P155" s="275"/>
      <c r="Q155" s="275"/>
      <c r="R155" s="275"/>
      <c r="S155" s="275"/>
      <c r="T155" s="275"/>
      <c r="U155" s="275"/>
      <c r="V155" s="275"/>
      <c r="W155" s="275"/>
      <c r="X155" s="275"/>
      <c r="Y155" s="275"/>
      <c r="Z155" s="275"/>
      <c r="AA155" s="275"/>
      <c r="AB155" s="275"/>
    </row>
    <row r="156" x14ac:dyDescent="0.2">
      <c r="C156" s="274"/>
      <c r="D156" s="274"/>
      <c r="E156" s="275"/>
      <c r="F156" s="275"/>
      <c r="G156" s="275"/>
      <c r="H156" s="275"/>
      <c r="I156" s="275"/>
      <c r="J156" s="275"/>
      <c r="K156" s="275"/>
      <c r="L156" s="275"/>
      <c r="M156" s="275"/>
      <c r="N156" s="275"/>
      <c r="O156" s="275"/>
      <c r="P156" s="275"/>
      <c r="Q156" s="275"/>
      <c r="R156" s="275"/>
      <c r="S156" s="275"/>
      <c r="T156" s="275"/>
      <c r="U156" s="275"/>
      <c r="V156" s="275"/>
      <c r="W156" s="275"/>
      <c r="X156" s="275"/>
      <c r="Y156" s="275"/>
      <c r="Z156" s="275"/>
      <c r="AA156" s="275"/>
      <c r="AB156" s="275"/>
    </row>
    <row r="157" x14ac:dyDescent="0.2">
      <c r="B157" s="275"/>
      <c r="C157" s="274"/>
      <c r="D157" s="274"/>
      <c r="E157" s="275"/>
      <c r="F157" s="275"/>
      <c r="G157" s="275"/>
      <c r="H157" s="275"/>
      <c r="I157" s="275"/>
      <c r="J157" s="275"/>
      <c r="K157" s="275"/>
      <c r="L157" s="275"/>
      <c r="M157" s="275"/>
      <c r="N157" s="275"/>
      <c r="O157" s="275"/>
      <c r="P157" s="275"/>
      <c r="Q157" s="275"/>
      <c r="R157" s="275"/>
      <c r="S157" s="275"/>
      <c r="T157" s="275"/>
      <c r="U157" s="275"/>
      <c r="V157" s="275"/>
      <c r="W157" s="275"/>
      <c r="X157" s="275"/>
      <c r="Y157" s="275"/>
      <c r="Z157" s="275"/>
      <c r="AA157" s="275"/>
      <c r="AB157" s="275"/>
    </row>
    <row r="158" x14ac:dyDescent="0.2">
      <c r="B158" s="275"/>
      <c r="C158" s="274"/>
      <c r="D158" s="274"/>
      <c r="E158" s="275"/>
      <c r="F158" s="275"/>
      <c r="G158" s="275"/>
      <c r="H158" s="275"/>
      <c r="I158" s="275"/>
      <c r="J158" s="275"/>
      <c r="K158" s="275"/>
      <c r="L158" s="275"/>
      <c r="M158" s="275"/>
      <c r="N158" s="275"/>
      <c r="O158" s="275"/>
      <c r="P158" s="275"/>
      <c r="Q158" s="275"/>
      <c r="R158" s="275"/>
      <c r="S158" s="275"/>
      <c r="T158" s="275"/>
      <c r="U158" s="275"/>
      <c r="V158" s="275"/>
      <c r="W158" s="275"/>
      <c r="X158" s="275"/>
      <c r="Y158" s="275"/>
      <c r="Z158" s="275"/>
      <c r="AA158" s="275"/>
      <c r="AB158" s="275"/>
    </row>
    <row r="197" s="214" customFormat="true" ht="16.5" customHeight="true" x14ac:dyDescent="0.2">
      <c r="A197" s="910" t="s">
        <v>6</v>
      </c>
      <c r="B197" s="910"/>
      <c r="C197" s="910"/>
      <c r="D197" s="899" t="s">
        <v>0</v>
      </c>
      <c r="E197" s="900"/>
      <c r="F197" s="900"/>
      <c r="G197" s="900"/>
      <c r="H197" s="901"/>
      <c r="I197" s="899" t="s">
        <v>1</v>
      </c>
      <c r="J197" s="900"/>
      <c r="K197" s="900"/>
      <c r="L197" s="900"/>
      <c r="M197" s="901"/>
      <c r="N197" s="899" t="s">
        <v>2</v>
      </c>
      <c r="O197" s="900"/>
      <c r="P197" s="900"/>
      <c r="Q197" s="900"/>
      <c r="R197" s="901"/>
      <c r="S197" s="899" t="s">
        <v>3</v>
      </c>
      <c r="T197" s="900"/>
      <c r="U197" s="900"/>
      <c r="V197" s="900"/>
      <c r="W197" s="901"/>
      <c r="X197" s="899" t="s">
        <v>4</v>
      </c>
      <c r="Y197" s="900"/>
      <c r="Z197" s="900"/>
      <c r="AA197" s="900"/>
      <c r="AB197" s="901"/>
    </row>
    <row r="198" s="218" customFormat="true" ht="22.5" customHeight="true" x14ac:dyDescent="0.2">
      <c r="A198" s="912"/>
      <c r="B198" s="912"/>
      <c r="C198" s="912"/>
      <c r="D198" s="228" t="s">
        <v>14</v>
      </c>
      <c r="E198" s="229" t="s">
        <v>15</v>
      </c>
      <c r="F198" s="216" t="s">
        <v>16</v>
      </c>
      <c r="G198" s="216" t="s">
        <v>22</v>
      </c>
      <c r="H198" s="217" t="s">
        <v>19</v>
      </c>
      <c r="I198" s="228" t="s">
        <v>14</v>
      </c>
      <c r="J198" s="229" t="s">
        <v>15</v>
      </c>
      <c r="K198" s="216" t="s">
        <v>16</v>
      </c>
      <c r="L198" s="216" t="s">
        <v>22</v>
      </c>
      <c r="M198" s="217" t="s">
        <v>19</v>
      </c>
      <c r="N198" s="228" t="s">
        <v>14</v>
      </c>
      <c r="O198" s="229" t="s">
        <v>15</v>
      </c>
      <c r="P198" s="216" t="s">
        <v>16</v>
      </c>
      <c r="Q198" s="216" t="s">
        <v>22</v>
      </c>
      <c r="R198" s="217" t="s">
        <v>19</v>
      </c>
      <c r="S198" s="228" t="s">
        <v>14</v>
      </c>
      <c r="T198" s="229" t="s">
        <v>15</v>
      </c>
      <c r="U198" s="216" t="s">
        <v>16</v>
      </c>
      <c r="V198" s="216" t="s">
        <v>22</v>
      </c>
      <c r="W198" s="217" t="s">
        <v>19</v>
      </c>
      <c r="X198" s="228" t="s">
        <v>14</v>
      </c>
      <c r="Y198" s="229" t="s">
        <v>15</v>
      </c>
      <c r="Z198" s="216" t="s">
        <v>16</v>
      </c>
      <c r="AA198" s="216" t="s">
        <v>22</v>
      </c>
      <c r="AB198" s="217" t="s">
        <v>19</v>
      </c>
    </row>
    <row r="199" s="238" customFormat="true" ht="15" customHeight="true" x14ac:dyDescent="0.2">
      <c r="A199" s="902" t="s">
        <v>10</v>
      </c>
      <c r="B199" s="903"/>
      <c r="C199" s="336">
        <v>2000</v>
      </c>
      <c r="D199" s="230">
        <f ca="true">IF((D201+H201)&gt;100,D201*100/(D201+H201),D201)</f>
        <v>48.611960798676591</v>
      </c>
      <c r="E199" s="279">
        <f ca="true">D199*AVERAGEIF(E205:E216,"&gt;0")/100</f>
        <v>27.008129849115377</v>
      </c>
      <c r="F199" s="232">
        <f ca="true">D199*(100-AVERAGEIF(E205:E216,"&gt;0"))/100</f>
        <v>21.603830949561214</v>
      </c>
      <c r="G199" s="233">
        <f ca="true">100-(E199+F199+H199)</f>
        <v>43.198378572288775</v>
      </c>
      <c r="H199" s="234">
        <f ca="true">IF((D201+H201)&gt;100,H201*100/(D201+H201),H201)</f>
        <v>8.1896606290346341</v>
      </c>
      <c r="I199" s="230">
        <f ca="true">IF((I201+M201)&gt;100,I201*100/(I201+M201),I201)</f>
        <v>50.963196574715539</v>
      </c>
      <c r="J199" s="279">
        <f ca="true">I199*AVERAGEIF(J205:J216,"&gt;0")/100</f>
        <v>18.621289570838904</v>
      </c>
      <c r="K199" s="235">
        <f ca="true">I199*(100-AVERAGEIF(J205:J216,"&gt;0"))/100</f>
        <v>32.341907003876635</v>
      </c>
      <c r="L199" s="236">
        <f ca="true">100-(J199+K199+M199)</f>
        <v>45.389961305470308</v>
      </c>
      <c r="M199" s="237">
        <f ca="true">IF((I201+M201)&gt;100,M201*100/(I201+M201),M201)</f>
        <v>3.6468421198141527</v>
      </c>
      <c r="N199" s="230">
        <f ca="true">IF((N201+R201)&gt;100,N201*100/(N201+R201),N201)</f>
        <v>54.664460701559136</v>
      </c>
      <c r="O199" s="279">
        <f ca="true">N199*AVERAGEIF(O205:O216,"&gt;0")/100</f>
        <v>19.998065819525621</v>
      </c>
      <c r="P199" s="235">
        <f ca="true">N199*(100-AVERAGEIF(O205:O216,"&gt;0"))/100</f>
        <v>34.666394882033515</v>
      </c>
      <c r="Q199" s="236">
        <f ca="true">100-(O199+P199+R199)</f>
        <v>42.631996687194501</v>
      </c>
      <c r="R199" s="237">
        <f ca="true">IF((N201+R201)&gt;100,R201*100/(N201+R201),R201)</f>
        <v>2.7035426112463625</v>
      </c>
      <c r="S199" s="230">
        <f ca="true">IF((S201+W201)&gt;100,S201*100/(S201+W201),S201)</f>
        <v>59.89492516972507</v>
      </c>
      <c r="T199" s="279">
        <f ca="true">S199*AVERAGEIF(T205:T216,"&gt;0")/100</f>
        <v>20.873920679443565</v>
      </c>
      <c r="U199" s="235">
        <f ca="true">S199*(100-AVERAGEIF(T205:T216,"&gt;0"))/100</f>
        <v>39.021004490281506</v>
      </c>
      <c r="V199" s="236">
        <f ca="true">100-(T199+U199+W199)</f>
        <v>39.378592510947868</v>
      </c>
      <c r="W199" s="237">
        <f ca="true">IF((S201+W201)&gt;100,W201*100/(S201+W201),W201)</f>
        <v>0.72648231932706153</v>
      </c>
      <c r="X199" s="230">
        <f ca="true">IF((X201+AB201)&gt;100,X201*100/(X201+AB201),X201)</f>
        <v>78.118482459088341</v>
      </c>
      <c r="Y199" s="279">
        <f ca="true">X199*AVERAGEIF(Y205:Y216,"&gt;0")/100</f>
        <v>32.0998273213823</v>
      </c>
      <c r="Z199" s="235">
        <f ca="true">X199*(100-AVERAGEIF(Y205:Y216,"&gt;0"))/100</f>
        <v>46.018655137706048</v>
      </c>
      <c r="AA199" s="236">
        <f ca="true">100-(Y199+Z199+AB199)</f>
        <v>21.881517540911659</v>
      </c>
      <c r="AB199" s="237">
        <f ca="true">IF((X201+AB201)&gt;100,AB201*100/(X201+AB201),AB201)</f>
        <v>0</v>
      </c>
    </row>
    <row r="200" s="238" customFormat="true" ht="15" customHeight="true" x14ac:dyDescent="0.2">
      <c r="A200" s="904"/>
      <c r="B200" s="905"/>
      <c r="C200" s="337">
        <v>2020</v>
      </c>
      <c r="D200" s="239">
        <f ca="true">IF((D202+H202)&gt;100,D202*100/(D202+H202),D202)</f>
        <v>24.49439382429955</v>
      </c>
      <c r="E200" s="280">
        <f ca="true">D200*AVERAGEIF(E205:E216,"&gt;0")/100</f>
        <v>13.60874480504522</v>
      </c>
      <c r="F200" s="241">
        <f ca="true">D200*(100-AVERAGEIF(E205:E216,"&gt;0"))/100</f>
        <v>10.88564901925433</v>
      </c>
      <c r="G200" s="242">
        <f ca="true">100-(E200+F200+H200)</f>
        <v>67.29576352792229</v>
      </c>
      <c r="H200" s="243">
        <f ca="true">IF((D202+H202)&gt;100,H202*100/(D202+H202),H202)</f>
        <v>8.2098426477781565</v>
      </c>
      <c r="I200" s="239">
        <f ca="true">IF((I202+M202)&gt;100,I202*100/(I202+M202),I202)</f>
        <v>33.518675933789382</v>
      </c>
      <c r="J200" s="280">
        <f ca="true">I200*AVERAGEIF(J205:J216,"&gt;0")/100</f>
        <v>12.247288485508134</v>
      </c>
      <c r="K200" s="241">
        <f ca="true">I200*(100-AVERAGEIF(J205:J216,"&gt;0"))/100</f>
        <v>21.271387448281249</v>
      </c>
      <c r="L200" s="242">
        <f ca="true">100-(J200+K200+M200)</f>
        <v>60.77711556469464</v>
      </c>
      <c r="M200" s="243">
        <f ca="true">IF((I202+M202)&gt;100,M202*100/(I202+M202),M202)</f>
        <v>5.7042085015159785</v>
      </c>
      <c r="N200" s="239">
        <f ca="true">IF((N202+R202)&gt;100,N202*100/(N202+R202),N202)</f>
        <v>54.524245370110279</v>
      </c>
      <c r="O200" s="280">
        <f ca="true">N200*AVERAGEIF(O205:O216,"&gt;0")/100</f>
        <v>19.946770418615518</v>
      </c>
      <c r="P200" s="241">
        <f ca="true">N200*(100-AVERAGEIF(O205:O216,"&gt;0"))/100</f>
        <v>34.577474951494757</v>
      </c>
      <c r="Q200" s="242">
        <f ca="true">100-(O200+P200+R200)</f>
        <v>43.831237324335291</v>
      </c>
      <c r="R200" s="243">
        <f ca="true">IF((N202+R202)&gt;100,R202*100/(N202+R202),R202)</f>
        <v>1.6445173055544302</v>
      </c>
      <c r="S200" s="239">
        <f ca="true">IF((S202+W202)&gt;100,S202*100/(S202+W202),S202)</f>
        <v>67.425068254356916</v>
      </c>
      <c r="T200" s="280">
        <f ca="true">S200*AVERAGEIF(T205:T216,"&gt;0")/100</f>
        <v>23.498243341306019</v>
      </c>
      <c r="U200" s="241">
        <f ca="true">S200*(100-AVERAGEIF(T205:T216,"&gt;0"))/100</f>
        <v>43.926824913050893</v>
      </c>
      <c r="V200" s="242">
        <f ca="true">100-(T200+U200+W200)</f>
        <v>30.428212150181196</v>
      </c>
      <c r="W200" s="243">
        <f ca="true">IF((S202+W202)&gt;100,W202*100/(S202+W202),W202)</f>
        <v>2.1467195954618887</v>
      </c>
      <c r="X200" s="239">
        <f ca="true">IF((X202+AB202)&gt;100,X202*100/(X202+AB202),X202)</f>
        <v>86.701602953110751</v>
      </c>
      <c r="Y200" s="280">
        <f ca="true">X200*AVERAGEIF(Y205:Y216,"&gt;0")/100</f>
        <v>35.626735129416438</v>
      </c>
      <c r="Z200" s="241">
        <f ca="true">X200*(100-AVERAGEIF(Y205:Y216,"&gt;0"))/100</f>
        <v>51.074867823694312</v>
      </c>
      <c r="AA200" s="242">
        <f ca="true">100-(Y200+Z200+AB200)</f>
        <v>11.717147888765965</v>
      </c>
      <c r="AB200" s="243">
        <f ca="true">IF((X202+AB202)&gt;100,AB202*100/(X202+AB202),AB202)</f>
        <v>1.5812491581232848</v>
      </c>
    </row>
    <row r="201" hidden="true" x14ac:dyDescent="0.2">
      <c r="A201" s="906" t="s">
        <v>12</v>
      </c>
      <c r="B201" s="907"/>
      <c r="C201" s="244">
        <f>MinRegYear(C199,C205:C216)</f>
        <v>2000</v>
      </c>
      <c r="D201" s="245">
        <f ca="true">IF(MAX(C205:C216)-MIN(C205:C216)&lt;5,AVERAGEIF(C205:C216,"&gt;0",D205:D216),
IF(FORECAST($C201,D$205:D$216,$C$205:$C$216)&lt;0,0,
IF(FORECAST($C201,D$205:D$216,$C$205:$C$216)&gt;100,100,
FORECAST($C201,D$205:D$216,$C$205:$C$216))))</f>
        <v>48.611960798676591</v>
      </c>
      <c r="E201" s="246"/>
      <c r="F201" s="247"/>
      <c r="G201" s="247"/>
      <c r="H201" s="248">
        <f ca="true">IF(MAX(C205:C216)-MIN(C205:C216)&lt;5,AVERAGEIF(C205:C216,"&gt;0",H205:H216),
IF(FORECAST($C201,H$205:H$216,$C$205:$C$216)&lt;0,0,
IF(FORECAST($C201,H$205:H$216,$C$205:$C$216)&gt;100,100,
FORECAST($C201,H$205:H$216,$C$205:$C$216))))</f>
        <v>8.1896606290346341</v>
      </c>
      <c r="I201" s="245">
        <f ca="true">IF(MAX(C205:C216)-MIN(C205:C216)&lt;5,AVERAGEIF(C205:C216,"&gt;0",I205:I216),
IF(FORECAST($C201,I$205:I$216,$C$205:$C$216)&lt;0,0,
IF(FORECAST($C201,I$205:I$216,$C$205:$C$216)&gt;100,100,
FORECAST($C201,I$205:I$216,$C$205:$C$216))))</f>
        <v>50.963196574715539</v>
      </c>
      <c r="J201" s="246"/>
      <c r="K201" s="247"/>
      <c r="L201" s="247"/>
      <c r="M201" s="248">
        <f ca="true">IF(MAX(C205:C216)-MIN(C205:C216)&lt;5,AVERAGEIF(C205:C216,"&gt;0",M205:M216),
IF(FORECAST($C201,M$205:M$216,$C$205:$C$216)&lt;0,0,
IF(FORECAST($C201,M$205:M$216,$C$205:$C$216)&gt;100,100,
FORECAST($C201,M$205:M$216,$C$205:$C$216))))</f>
        <v>3.6468421198141527</v>
      </c>
      <c r="N201" s="245">
        <f ca="true">IF(MAX(C205:C216)-MIN(C205:C216)&lt;5,AVERAGEIF(C205:C216,"&gt;0",N205:N216),
IF(FORECAST($C201,N$205:N$216,$C$205:$C$216)&lt;0,0,
IF(FORECAST($C201,N$205:N$216,$C$205:$C$216)&gt;100,100,
FORECAST($C201,N$205:N$216,$C$205:$C$216))))</f>
        <v>54.664460701559136</v>
      </c>
      <c r="O201" s="246"/>
      <c r="P201" s="247"/>
      <c r="Q201" s="247"/>
      <c r="R201" s="248">
        <f ca="true">IF(MAX(C205:C216)-MIN(C205:C216)&lt;5,AVERAGEIF(C205:C216,"&gt;0",R205:R216),
IF(FORECAST($C201,R$205:R$216,$C$205:$C$216)&lt;0,0,
IF(FORECAST($C201,R$205:R$216,$C$205:$C$216)&gt;100,100,
FORECAST($C201,R$205:R$216,$C$205:$C$216))))</f>
        <v>2.7035426112463625</v>
      </c>
      <c r="S201" s="245">
        <f ca="true">IF(MAX(C205:C216)-MIN(C205:C216)&lt;5,AVERAGEIF(C205:C216,"&gt;0",S205:S216),
IF(FORECAST($C201,S$205:S$216,$C$205:$C$216)&lt;0,0,
IF(FORECAST($C201,S$205:S$216,$C$205:$C$216)&gt;100,100,
FORECAST($C201,S$205:S$216,$C$205:$C$216))))</f>
        <v>59.89492516972507</v>
      </c>
      <c r="T201" s="246"/>
      <c r="U201" s="247"/>
      <c r="V201" s="247"/>
      <c r="W201" s="248">
        <f ca="true">IF(MAX(C205:C216)-MIN(C205:C216)&lt;5,AVERAGEIF(C205:C216,"&gt;0",W205:W216),
IF(FORECAST($C201,W$205:W$216,$C$205:$C$216)&lt;0,0,
IF(FORECAST($C201,W$205:W$216,$C$205:$C$216)&gt;100,100,
FORECAST($C201,W$205:W$216,$C$205:$C$216))))</f>
        <v>0.72648231932706153</v>
      </c>
      <c r="X201" s="245">
        <f ca="true">IF(MAX(C205:C216)-MIN(C205:C216)&lt;5,AVERAGEIF(C205:C216,"&gt;0",X205:X216),
IF(FORECAST($C201,X$205:X$216,$C$205:$C$216)&lt;0,0,
IF(FORECAST($C201,X$205:X$216,$C$205:$C$216)&gt;100,100,
FORECAST($C201,X$205:X$216,$C$205:$C$216))))</f>
        <v>78.118482459088341</v>
      </c>
      <c r="Y201" s="246"/>
      <c r="Z201" s="247"/>
      <c r="AA201" s="247"/>
      <c r="AB201" s="248">
        <f ca="true">IF(MAX(C205:C216)-MIN(C205:C216)&lt;5,AVERAGEIF(C205:C216,"&gt;0",AB205:AB216),
IF(FORECAST($C201,AB$205:AB$216,$C$205:$C$216)&lt;0,0,
IF(FORECAST($C201,AB$205:AB$216,$C$205:$C$216)&gt;100,100,
FORECAST($C201,AB$205:AB$216,$C$205:$C$216))))</f>
        <v>0</v>
      </c>
    </row>
    <row r="202" hidden="true" x14ac:dyDescent="0.2">
      <c r="A202" s="908"/>
      <c r="B202" s="909"/>
      <c r="C202" s="223">
        <f>MaxRegYear(C200,C205:C216)</f>
        <v>2020</v>
      </c>
      <c r="D202" s="249">
        <f ca="true">IF(MAX(C205:C216)-MIN(C205:C216)&lt;5,AVERAGEIF(C205:C216,"&gt;0",D205:D216),
IF(FORECAST($C202,D$205:D$216,$C$205:$C$216)&lt;0,0,
IF(FORECAST($C202,D$205:D$216,$C$205:$C$216)&gt;100,100,
FORECAST($C202,D$205:D$216,$C$205:$C$216))))</f>
        <v>24.49439382429955</v>
      </c>
      <c r="E202" s="250"/>
      <c r="F202" s="251"/>
      <c r="G202" s="251"/>
      <c r="H202" s="252">
        <f ca="true">IF(MAX(C205:C216)-MIN(C205:C216)&lt;5,AVERAGEIF(C205:C216,"&gt;0",H205:H216),
IF(FORECAST($C202,H$205:H$216,$C$205:$C$216)&lt;0,0,
IF(FORECAST($C202,H$205:H$216,$C$205:$C$216)&gt;100,100,
FORECAST($C202,H$205:H$216,$C$205:$C$216))))</f>
        <v>8.2098426477781565</v>
      </c>
      <c r="I202" s="249">
        <f ca="true">IF(MAX(C205:C216)-MIN(C205:C216)&lt;5,AVERAGEIF(C205:C216,"&gt;0",I205:I216),
IF(FORECAST($C202,I$205:I$216,$C$205:$C$216)&lt;0,0,
IF(FORECAST($C202,I$205:I$216,$C$205:$C$216)&gt;100,100,
FORECAST($C202,I$205:I$216,$C$205:$C$216))))</f>
        <v>33.518675933789382</v>
      </c>
      <c r="J202" s="250"/>
      <c r="K202" s="251"/>
      <c r="L202" s="251"/>
      <c r="M202" s="252">
        <f ca="true">IF(MAX(C205:C216)-MIN(C205:C216)&lt;5,AVERAGEIF(C205:C216,"&gt;0",M205:M216),
IF(FORECAST($C202,M$205:M$216,$C$205:$C$216)&lt;0,0,
IF(FORECAST($C202,M$205:M$216,$C$205:$C$216)&gt;100,100,
FORECAST($C202,M$205:M$216,$C$205:$C$216))))</f>
        <v>5.7042085015159785</v>
      </c>
      <c r="N202" s="249">
        <f ca="true">IF(MAX(C205:C216)-MIN(C205:C216)&lt;5,AVERAGEIF(C205:C216,"&gt;0",N205:N216),
IF(FORECAST($C202,N$205:N$216,$C$205:$C$216)&lt;0,0,
IF(FORECAST($C202,N$205:N$216,$C$205:$C$216)&gt;100,100,
FORECAST($C202,N$205:N$216,$C$205:$C$216))))</f>
        <v>54.524245370110279</v>
      </c>
      <c r="O202" s="250"/>
      <c r="P202" s="251"/>
      <c r="Q202" s="251"/>
      <c r="R202" s="252">
        <f ca="true">IF(MAX(C205:C216)-MIN(C205:C216)&lt;5,AVERAGEIF(C205:C216,"&gt;0",R205:R216),
IF(FORECAST($C202,R$205:R$216,$C$205:$C$216)&lt;0,0,
IF(FORECAST($C202,R$205:R$216,$C$205:$C$216)&gt;100,100,
FORECAST($C202,R$205:R$216,$C$205:$C$216))))</f>
        <v>1.6445173055544302</v>
      </c>
      <c r="S202" s="249">
        <f ca="true">IF(MAX(C205:C216)-MIN(C205:C216)&lt;5,AVERAGEIF(C205:C216,"&gt;0",S205:S216),
IF(FORECAST($C202,S$205:S$216,$C$205:$C$216)&lt;0,0,
IF(FORECAST($C202,S$205:S$216,$C$205:$C$216)&gt;100,100,
FORECAST($C202,S$205:S$216,$C$205:$C$216))))</f>
        <v>67.425068254356916</v>
      </c>
      <c r="T202" s="250"/>
      <c r="U202" s="251"/>
      <c r="V202" s="251"/>
      <c r="W202" s="252">
        <f ca="true">IF(MAX(C205:C216)-MIN(C205:C216)&lt;5,AVERAGEIF(C205:C216,"&gt;0",W205:W216),
IF(FORECAST($C202,W$205:W$216,$C$205:$C$216)&lt;0,0,
IF(FORECAST($C202,W$205:W$216,$C$205:$C$216)&gt;100,100,
FORECAST($C202,W$205:W$216,$C$205:$C$216))))</f>
        <v>2.1467195954618887</v>
      </c>
      <c r="X202" s="249">
        <f ca="true">IF(MAX(C205:C216)-MIN(C205:C216)&lt;5,AVERAGEIF(C205:C216,"&gt;0",X205:X216),
IF(FORECAST($C202,X$205:X$216,$C$205:$C$216)&lt;0,0,
IF(FORECAST($C202,X$205:X$216,$C$205:$C$216)&gt;100,100,
FORECAST($C202,X$205:X$216,$C$205:$C$216))))</f>
        <v>86.701602953110751</v>
      </c>
      <c r="Y202" s="250"/>
      <c r="Z202" s="251"/>
      <c r="AA202" s="251"/>
      <c r="AB202" s="252">
        <f ca="true">IF(MAX(C205:C216)-MIN(C205:C216)&lt;5,AVERAGEIF(C205:C216,"&gt;0",AB205:AB216),
IF(FORECAST($C202,AB$205:AB$216,$C$205:$C$216)&lt;0,0,
IF(FORECAST($C202,AB$205:AB$216,$C$205:$C$216)&gt;100,100,
FORECAST($C202,AB$205:AB$216,$C$205:$C$216))))</f>
        <v>1.5812491581232848</v>
      </c>
    </row>
    <row r="203" ht="9" customHeight="true" x14ac:dyDescent="0.2">
      <c r="D203" s="253"/>
      <c r="I203" s="253"/>
      <c r="K203" s="213"/>
      <c r="L203" s="213"/>
      <c r="N203" s="253"/>
      <c r="P203" s="213"/>
      <c r="Q203" s="213"/>
      <c r="S203" s="253"/>
      <c r="U203" s="213"/>
      <c r="V203" s="213"/>
      <c r="X203" s="253"/>
      <c r="Z203" s="213"/>
      <c r="AA203" s="213"/>
      <c r="AB203" s="254"/>
    </row>
    <row r="204" ht="22.5" customHeight="true" x14ac:dyDescent="0.2">
      <c r="B204" s="276" t="s">
        <v>8</v>
      </c>
      <c r="C204" s="256" t="s">
        <v>9</v>
      </c>
      <c r="D204" s="257" t="s">
        <v>14</v>
      </c>
      <c r="E204" s="217" t="s">
        <v>26</v>
      </c>
      <c r="F204" s="258"/>
      <c r="G204" s="258"/>
      <c r="H204" s="259" t="s">
        <v>19</v>
      </c>
      <c r="I204" s="257" t="s">
        <v>14</v>
      </c>
      <c r="J204" s="217" t="s">
        <v>26</v>
      </c>
      <c r="K204" s="258"/>
      <c r="L204" s="258"/>
      <c r="M204" s="259" t="s">
        <v>19</v>
      </c>
      <c r="N204" s="257" t="s">
        <v>14</v>
      </c>
      <c r="O204" s="217" t="s">
        <v>26</v>
      </c>
      <c r="P204" s="258"/>
      <c r="Q204" s="258"/>
      <c r="R204" s="259" t="s">
        <v>19</v>
      </c>
      <c r="S204" s="257" t="s">
        <v>14</v>
      </c>
      <c r="T204" s="217" t="s">
        <v>26</v>
      </c>
      <c r="U204" s="258"/>
      <c r="V204" s="258"/>
      <c r="W204" s="259" t="s">
        <v>19</v>
      </c>
      <c r="X204" s="257" t="s">
        <v>14</v>
      </c>
      <c r="Y204" s="217" t="s">
        <v>26</v>
      </c>
      <c r="Z204" s="258"/>
      <c r="AA204" s="258"/>
      <c r="AB204" s="259" t="s">
        <v>19</v>
      </c>
      <c r="AD204" s="260"/>
    </row>
    <row r="205" x14ac:dyDescent="0.2">
      <c r="A205" s="261"/>
      <c r="B205" s="580" t="s">
        <v>191</v>
      </c>
      <c r="C205" s="581">
        <v>2001</v>
      </c>
      <c r="D205" s="175">
        <f t="shared" ref="D205:D216" ca="true" si="30">IF(ISERROR(INDIRECT(CONCATENATE($B205,"!H122"))),"",INDIRECT(CONCATENATE($B205,"!H122")))</f>
        <v>49.24912991920985</v>
      </c>
      <c r="E205" s="265" t="str">
        <f t="shared" ref="E205:E216" ca="true" si="31">IF(ISERROR(INDIRECT(CONCATENATE($B205,"!H129"))),"",INDIRECT(CONCATENATE($B205,"!H129")))</f>
        <v>N/A</v>
      </c>
      <c r="F205" s="263"/>
      <c r="G205" s="263"/>
      <c r="H205" s="264">
        <f t="shared" ref="H205:H216" ca="true" si="32">IF(ISERROR(INDIRECT(CONCATENATE($B205,"!H127"))),"",INDIRECT(CONCATENATE($B205,"!H127")))</f>
        <v>8.309052369003032</v>
      </c>
      <c r="I205" s="175">
        <f t="shared" ref="I205:I216" ca="true" si="33">IF(ISERROR(INDIRECT(CONCATENATE($B205,"!I122"))),"",INDIRECT(CONCATENATE($B205,"!I122")))</f>
        <v>47.228594794237253</v>
      </c>
      <c r="J205" s="265" t="str">
        <f t="shared" ref="J205:J216" ca="true" si="34">IF(ISERROR(INDIRECT(CONCATENATE($B205,"!I129"))),"",INDIRECT(CONCATENATE($B205,"!I129")))</f>
        <v>N/A</v>
      </c>
      <c r="K205" s="263"/>
      <c r="L205" s="263"/>
      <c r="M205" s="264">
        <f t="shared" ref="M205:M216" ca="true" si="35">IF(ISERROR(INDIRECT(CONCATENATE($B205,"!I127"))),"",INDIRECT(CONCATENATE($B205,"!I127")))</f>
        <v>4.306712895784325</v>
      </c>
      <c r="N205" s="175">
        <f t="shared" ref="N205:N216" ca="true" si="36">IF(ISERROR(INDIRECT(CONCATENATE($B205,"!J122"))),"",INDIRECT(CONCATENATE($B205,"!J122")))</f>
        <v>56.995553470035006</v>
      </c>
      <c r="O205" s="265" t="str">
        <f t="shared" ref="O205:O216" ca="true" si="37">IF(ISERROR(INDIRECT(CONCATENATE($B205,"!J129"))),"",INDIRECT(CONCATENATE($B205,"!J129")))</f>
        <v>N/A</v>
      </c>
      <c r="P205" s="263"/>
      <c r="Q205" s="263"/>
      <c r="R205" s="264">
        <f t="shared" ref="R205:R216" ca="true" si="38">IF(ISERROR(INDIRECT(CONCATENATE($B205,"!J127"))),"",INDIRECT(CONCATENATE($B205,"!J127")))</f>
        <v>2.2177262676605802</v>
      </c>
      <c r="S205" s="175">
        <f t="shared" ref="S205:S216" ca="true" si="39">IF(ISERROR(INDIRECT(CONCATENATE($B205,"!K122"))),"",INDIRECT(CONCATENATE($B205,"!K122")))</f>
        <v>63.968978026794431</v>
      </c>
      <c r="T205" s="265" t="str">
        <f t="shared" ref="T205:T216" ca="true" si="40">IF(ISERROR(INDIRECT(CONCATENATE($B205,"!K129"))),"",INDIRECT(CONCATENATE($B205,"!K129")))</f>
        <v>N/A</v>
      </c>
      <c r="U205" s="263"/>
      <c r="V205" s="263"/>
      <c r="W205" s="264">
        <f t="shared" ref="W205:W216" ca="true" si="41">IF(ISERROR(INDIRECT(CONCATENATE($B205,"!K127"))),"",INDIRECT(CONCATENATE($B205,"!K127")))</f>
        <v>0.82505108351580847</v>
      </c>
      <c r="X205" s="175">
        <f t="shared" ref="X205:X216" ca="true" si="42">IF(ISERROR(INDIRECT(CONCATENATE($B205,"!L122"))),"",INDIRECT(CONCATENATE($B205,"!L122")))</f>
        <v>80.478287802487102</v>
      </c>
      <c r="Y205" s="265" t="str">
        <f t="shared" ref="Y205:Y216" ca="true" si="43">IF(ISERROR(INDIRECT(CONCATENATE($B205,"!L129"))),"",INDIRECT(CONCATENATE($B205,"!L129")))</f>
        <v>N/A</v>
      </c>
      <c r="Z205" s="263"/>
      <c r="AA205" s="263"/>
      <c r="AB205" s="264">
        <f t="shared" ref="AB205:AB216" ca="true" si="44">IF(ISERROR(INDIRECT(CONCATENATE($B205,"!L2127"))),"",INDIRECT(CONCATENATE($B205,"!L127")))</f>
        <v>0.26174731823115466</v>
      </c>
    </row>
    <row r="206" x14ac:dyDescent="0.2">
      <c r="A206" s="261"/>
      <c r="B206" s="582" t="s">
        <v>296</v>
      </c>
      <c r="C206" s="583">
        <v>2007</v>
      </c>
      <c r="D206" s="176">
        <f t="shared" ca="true" si="30"/>
        <v>31.566483511175797</v>
      </c>
      <c r="E206" s="265">
        <f t="shared" ca="true" si="31"/>
        <v>53.656679894001655</v>
      </c>
      <c r="F206" s="263"/>
      <c r="G206" s="263"/>
      <c r="H206" s="266">
        <f t="shared" ca="true" si="32"/>
        <v>8.3649887226007724</v>
      </c>
      <c r="I206" s="176">
        <f t="shared" ca="true" si="33"/>
        <v>44.277371859929744</v>
      </c>
      <c r="J206" s="265">
        <f t="shared" ca="true" si="34"/>
        <v>52.728768693252668</v>
      </c>
      <c r="K206" s="263"/>
      <c r="L206" s="263"/>
      <c r="M206" s="266">
        <f t="shared" ca="true" si="35"/>
        <v>4.4308017918661333</v>
      </c>
      <c r="N206" s="176">
        <f t="shared" ca="true" si="36"/>
        <v>49.945302856388899</v>
      </c>
      <c r="O206" s="265">
        <f t="shared" ca="true" si="37"/>
        <v>42.348230294882278</v>
      </c>
      <c r="P206" s="263"/>
      <c r="Q206" s="263"/>
      <c r="R206" s="266">
        <f t="shared" ca="true" si="38"/>
        <v>2.5229054813997598</v>
      </c>
      <c r="S206" s="176">
        <f t="shared" ca="true" si="39"/>
        <v>61.590204809956546</v>
      </c>
      <c r="T206" s="265">
        <f t="shared" ca="true" si="40"/>
        <v>33.918076019758132</v>
      </c>
      <c r="U206" s="263"/>
      <c r="V206" s="263"/>
      <c r="W206" s="266">
        <f t="shared" ca="true" si="41"/>
        <v>1.1149529880405415</v>
      </c>
      <c r="X206" s="176">
        <f t="shared" ca="true" si="42"/>
        <v>81.727240316095518</v>
      </c>
      <c r="Y206" s="265">
        <f t="shared" ca="true" si="43"/>
        <v>35.771480775431655</v>
      </c>
      <c r="Z206" s="263"/>
      <c r="AA206" s="263"/>
      <c r="AB206" s="266">
        <f t="shared" ca="true" si="44"/>
        <v>0.27904189099470406</v>
      </c>
    </row>
    <row r="207" x14ac:dyDescent="0.2">
      <c r="A207" s="261"/>
      <c r="B207" s="582" t="s">
        <v>139</v>
      </c>
      <c r="C207" s="583">
        <v>2010</v>
      </c>
      <c r="D207" s="176">
        <f t="shared" ca="true" si="30"/>
        <v>41.288636331780147</v>
      </c>
      <c r="E207" s="265">
        <f t="shared" ca="true" si="31"/>
        <v>53.987751351668464</v>
      </c>
      <c r="F207" s="263"/>
      <c r="G207" s="263"/>
      <c r="H207" s="266">
        <f t="shared" ca="true" si="32"/>
        <v>6.3531024698287517</v>
      </c>
      <c r="I207" s="176">
        <f t="shared" ca="true" si="33"/>
        <v>45.611738687157569</v>
      </c>
      <c r="J207" s="265">
        <f t="shared" ca="true" si="34"/>
        <v>18.223649506279838</v>
      </c>
      <c r="K207" s="263"/>
      <c r="L207" s="263"/>
      <c r="M207" s="266">
        <f t="shared" ca="true" si="35"/>
        <v>3.8376363634097874</v>
      </c>
      <c r="N207" s="176">
        <f t="shared" ca="true" si="36"/>
        <v>56.044399171208603</v>
      </c>
      <c r="O207" s="265">
        <f t="shared" ca="true" si="37"/>
        <v>39.097330453356463</v>
      </c>
      <c r="P207" s="263"/>
      <c r="Q207" s="263"/>
      <c r="R207" s="266">
        <f t="shared" ca="true" si="38"/>
        <v>2.3862074325725091</v>
      </c>
      <c r="S207" s="176">
        <f t="shared" ca="true" si="39"/>
        <v>59.17478640386696</v>
      </c>
      <c r="T207" s="265">
        <f t="shared" ca="true" si="40"/>
        <v>39.095247509979139</v>
      </c>
      <c r="U207" s="263"/>
      <c r="V207" s="263"/>
      <c r="W207" s="266">
        <f t="shared" ca="true" si="41"/>
        <v>1.8823163714046427</v>
      </c>
      <c r="X207" s="176">
        <f t="shared" ca="true" si="42"/>
        <v>78.034284033961995</v>
      </c>
      <c r="Y207" s="265">
        <f t="shared" ca="true" si="43"/>
        <v>39.935400827070076</v>
      </c>
      <c r="Z207" s="263"/>
      <c r="AA207" s="263"/>
      <c r="AB207" s="266">
        <f t="shared" ca="true" si="44"/>
        <v>1.0171277940783521</v>
      </c>
      <c r="AD207" s="267"/>
    </row>
    <row r="208" x14ac:dyDescent="0.2">
      <c r="A208" s="261"/>
      <c r="B208" s="582" t="s">
        <v>350</v>
      </c>
      <c r="C208" s="583">
        <v>2014</v>
      </c>
      <c r="D208" s="176">
        <f t="shared" ca="true" si="30"/>
        <v>38.087698459496053</v>
      </c>
      <c r="E208" s="265">
        <f t="shared" ca="true" si="31"/>
        <v>65.34640343396309</v>
      </c>
      <c r="F208" s="263"/>
      <c r="G208" s="263"/>
      <c r="H208" s="266">
        <f t="shared" ca="true" si="32"/>
        <v>10.931233099161455</v>
      </c>
      <c r="I208" s="176">
        <f t="shared" ca="true" si="33"/>
        <v>45.771191039863339</v>
      </c>
      <c r="J208" s="265">
        <f t="shared" ca="true" si="34"/>
        <v>43.522177194797329</v>
      </c>
      <c r="K208" s="263"/>
      <c r="L208" s="263"/>
      <c r="M208" s="266">
        <f t="shared" ca="true" si="35"/>
        <v>4.21984208399968</v>
      </c>
      <c r="N208" s="176">
        <f t="shared" ca="true" si="36"/>
        <v>54.57200449254043</v>
      </c>
      <c r="O208" s="265">
        <f t="shared" ca="true" si="37"/>
        <v>34.398503260746324</v>
      </c>
      <c r="P208" s="263"/>
      <c r="Q208" s="263"/>
      <c r="R208" s="266">
        <f t="shared" ca="true" si="38"/>
        <v>2.8549867820475612</v>
      </c>
      <c r="S208" s="176">
        <f t="shared" ca="true" si="39"/>
        <v>61.007620416576373</v>
      </c>
      <c r="T208" s="265">
        <f t="shared" ca="true" si="40"/>
        <v>32.765542139590231</v>
      </c>
      <c r="U208" s="263"/>
      <c r="V208" s="263"/>
      <c r="W208" s="266">
        <f t="shared" ca="true" si="41"/>
        <v>1.0107847972950328</v>
      </c>
      <c r="X208" s="176">
        <f t="shared" ca="true" si="42"/>
        <v>83.010093913441381</v>
      </c>
      <c r="Y208" s="265">
        <f t="shared" ca="true" si="43"/>
        <v>46.385036139913865</v>
      </c>
      <c r="Z208" s="263"/>
      <c r="AA208" s="263"/>
      <c r="AB208" s="266">
        <f t="shared" ca="true" si="44"/>
        <v>0.34771977451509795</v>
      </c>
    </row>
    <row r="209" x14ac:dyDescent="0.2">
      <c r="A209" s="261"/>
      <c r="B209" s="582" t="s">
        <v>718</v>
      </c>
      <c r="C209" s="583">
        <v>2018</v>
      </c>
      <c r="D209" s="176">
        <f t="shared" ca="true" si="30"/>
        <v>22.573938335778635</v>
      </c>
      <c r="E209" s="265">
        <f t="shared" ca="true" si="31"/>
        <v>49.243606436353524</v>
      </c>
      <c r="F209" s="263"/>
      <c r="G209" s="263"/>
      <c r="H209" s="266">
        <f t="shared" ca="true" si="32"/>
        <v>7.0403815314379656</v>
      </c>
      <c r="I209" s="176">
        <f t="shared" ca="true" si="33"/>
        <v>28.31578489007493</v>
      </c>
      <c r="J209" s="265">
        <f t="shared" ca="true" si="34"/>
        <v>31.680205107940996</v>
      </c>
      <c r="K209" s="263"/>
      <c r="L209" s="263"/>
      <c r="M209" s="266">
        <f t="shared" ca="true" si="35"/>
        <v>6.5826334182655044</v>
      </c>
      <c r="N209" s="176">
        <f t="shared" ca="true" si="36"/>
        <v>55.414505189000593</v>
      </c>
      <c r="O209" s="265">
        <f t="shared" ca="true" si="37"/>
        <v>30.489151852816974</v>
      </c>
      <c r="P209" s="263"/>
      <c r="Q209" s="263"/>
      <c r="R209" s="266">
        <f t="shared" ca="true" si="38"/>
        <v>0.88832382832160595</v>
      </c>
      <c r="S209" s="176">
        <f t="shared" ca="true" si="39"/>
        <v>72.558393903010526</v>
      </c>
      <c r="T209" s="265">
        <f t="shared" ca="true" si="40"/>
        <v>33.624735689504476</v>
      </c>
      <c r="U209" s="263"/>
      <c r="V209" s="263"/>
      <c r="W209" s="266">
        <f t="shared" ca="true" si="41"/>
        <v>2.3498995467162151</v>
      </c>
      <c r="X209" s="176">
        <f t="shared" ca="true" si="42"/>
        <v>88.800307464511945</v>
      </c>
      <c r="Y209" s="265">
        <f t="shared" ca="true" si="43"/>
        <v>42.272910200540878</v>
      </c>
      <c r="Z209" s="263"/>
      <c r="AA209" s="263"/>
      <c r="AB209" s="266">
        <f t="shared" ca="true" si="44"/>
        <v>1.9477230774135084</v>
      </c>
    </row>
    <row r="210" x14ac:dyDescent="0.2">
      <c r="A210" s="261"/>
      <c r="B210" s="582"/>
      <c r="C210" s="583"/>
      <c r="D210" s="176" t="str">
        <f t="shared" ca="true" si="30"/>
        <v/>
      </c>
      <c r="E210" s="265" t="str">
        <f t="shared" ca="true" si="31"/>
        <v/>
      </c>
      <c r="F210" s="263"/>
      <c r="G210" s="263"/>
      <c r="H210" s="266" t="str">
        <f t="shared" ca="true" si="32"/>
        <v/>
      </c>
      <c r="I210" s="176" t="str">
        <f t="shared" ca="true" si="33"/>
        <v/>
      </c>
      <c r="J210" s="265" t="str">
        <f t="shared" ca="true" si="34"/>
        <v/>
      </c>
      <c r="K210" s="263"/>
      <c r="L210" s="263"/>
      <c r="M210" s="266" t="str">
        <f t="shared" ca="true" si="35"/>
        <v/>
      </c>
      <c r="N210" s="176" t="str">
        <f t="shared" ca="true" si="36"/>
        <v/>
      </c>
      <c r="O210" s="265" t="str">
        <f t="shared" ca="true" si="37"/>
        <v/>
      </c>
      <c r="P210" s="263"/>
      <c r="Q210" s="263"/>
      <c r="R210" s="266" t="str">
        <f t="shared" ca="true" si="38"/>
        <v/>
      </c>
      <c r="S210" s="176" t="str">
        <f t="shared" ca="true" si="39"/>
        <v/>
      </c>
      <c r="T210" s="265" t="str">
        <f t="shared" ca="true" si="40"/>
        <v/>
      </c>
      <c r="U210" s="263"/>
      <c r="V210" s="263"/>
      <c r="W210" s="266" t="str">
        <f t="shared" ca="true" si="41"/>
        <v/>
      </c>
      <c r="X210" s="176" t="str">
        <f t="shared" ca="true" si="42"/>
        <v/>
      </c>
      <c r="Y210" s="265" t="str">
        <f t="shared" ca="true" si="43"/>
        <v/>
      </c>
      <c r="Z210" s="263"/>
      <c r="AA210" s="263"/>
      <c r="AB210" s="266" t="str">
        <f t="shared" ca="true" si="44"/>
        <v/>
      </c>
    </row>
    <row r="211" x14ac:dyDescent="0.2">
      <c r="A211" s="261"/>
      <c r="B211" s="582"/>
      <c r="C211" s="583"/>
      <c r="D211" s="176" t="str">
        <f t="shared" ca="true" si="30"/>
        <v/>
      </c>
      <c r="E211" s="265" t="str">
        <f t="shared" ca="true" si="31"/>
        <v/>
      </c>
      <c r="F211" s="263"/>
      <c r="G211" s="263"/>
      <c r="H211" s="266" t="str">
        <f t="shared" ca="true" si="32"/>
        <v/>
      </c>
      <c r="I211" s="176" t="str">
        <f t="shared" ca="true" si="33"/>
        <v/>
      </c>
      <c r="J211" s="265" t="str">
        <f t="shared" ca="true" si="34"/>
        <v/>
      </c>
      <c r="K211" s="263"/>
      <c r="L211" s="263"/>
      <c r="M211" s="266" t="str">
        <f t="shared" ca="true" si="35"/>
        <v/>
      </c>
      <c r="N211" s="176" t="str">
        <f t="shared" ca="true" si="36"/>
        <v/>
      </c>
      <c r="O211" s="265" t="str">
        <f t="shared" ca="true" si="37"/>
        <v/>
      </c>
      <c r="P211" s="263"/>
      <c r="Q211" s="263"/>
      <c r="R211" s="266" t="str">
        <f t="shared" ca="true" si="38"/>
        <v/>
      </c>
      <c r="S211" s="176" t="str">
        <f t="shared" ca="true" si="39"/>
        <v/>
      </c>
      <c r="T211" s="265" t="str">
        <f t="shared" ca="true" si="40"/>
        <v/>
      </c>
      <c r="U211" s="263"/>
      <c r="V211" s="263"/>
      <c r="W211" s="266" t="str">
        <f t="shared" ca="true" si="41"/>
        <v/>
      </c>
      <c r="X211" s="176" t="str">
        <f t="shared" ca="true" si="42"/>
        <v/>
      </c>
      <c r="Y211" s="265" t="str">
        <f t="shared" ca="true" si="43"/>
        <v/>
      </c>
      <c r="Z211" s="263"/>
      <c r="AA211" s="263"/>
      <c r="AB211" s="266" t="str">
        <f t="shared" ca="true" si="44"/>
        <v/>
      </c>
    </row>
    <row r="212" x14ac:dyDescent="0.2">
      <c r="A212" s="261"/>
      <c r="B212" s="582"/>
      <c r="C212" s="583"/>
      <c r="D212" s="176" t="str">
        <f t="shared" ca="true" si="30"/>
        <v/>
      </c>
      <c r="E212" s="265" t="str">
        <f t="shared" ca="true" si="31"/>
        <v/>
      </c>
      <c r="F212" s="263"/>
      <c r="G212" s="263"/>
      <c r="H212" s="266" t="str">
        <f t="shared" ca="true" si="32"/>
        <v/>
      </c>
      <c r="I212" s="176" t="str">
        <f t="shared" ca="true" si="33"/>
        <v/>
      </c>
      <c r="J212" s="265" t="str">
        <f t="shared" ca="true" si="34"/>
        <v/>
      </c>
      <c r="K212" s="263"/>
      <c r="L212" s="263"/>
      <c r="M212" s="266" t="str">
        <f t="shared" ca="true" si="35"/>
        <v/>
      </c>
      <c r="N212" s="176" t="str">
        <f t="shared" ca="true" si="36"/>
        <v/>
      </c>
      <c r="O212" s="265" t="str">
        <f t="shared" ca="true" si="37"/>
        <v/>
      </c>
      <c r="P212" s="263"/>
      <c r="Q212" s="263"/>
      <c r="R212" s="266" t="str">
        <f t="shared" ca="true" si="38"/>
        <v/>
      </c>
      <c r="S212" s="176" t="str">
        <f t="shared" ca="true" si="39"/>
        <v/>
      </c>
      <c r="T212" s="265" t="str">
        <f t="shared" ca="true" si="40"/>
        <v/>
      </c>
      <c r="U212" s="263"/>
      <c r="V212" s="263"/>
      <c r="W212" s="266" t="str">
        <f t="shared" ca="true" si="41"/>
        <v/>
      </c>
      <c r="X212" s="176" t="str">
        <f t="shared" ca="true" si="42"/>
        <v/>
      </c>
      <c r="Y212" s="265" t="str">
        <f t="shared" ca="true" si="43"/>
        <v/>
      </c>
      <c r="Z212" s="263"/>
      <c r="AA212" s="263"/>
      <c r="AB212" s="266" t="str">
        <f t="shared" ca="true" si="44"/>
        <v/>
      </c>
    </row>
    <row r="213" x14ac:dyDescent="0.2">
      <c r="A213" s="261"/>
      <c r="B213" s="582"/>
      <c r="C213" s="583"/>
      <c r="D213" s="176" t="str">
        <f t="shared" ca="true" si="30"/>
        <v/>
      </c>
      <c r="E213" s="265" t="str">
        <f t="shared" ca="true" si="31"/>
        <v/>
      </c>
      <c r="F213" s="263"/>
      <c r="G213" s="263"/>
      <c r="H213" s="266" t="str">
        <f t="shared" ca="true" si="32"/>
        <v/>
      </c>
      <c r="I213" s="176" t="str">
        <f t="shared" ca="true" si="33"/>
        <v/>
      </c>
      <c r="J213" s="265" t="str">
        <f t="shared" ca="true" si="34"/>
        <v/>
      </c>
      <c r="K213" s="263"/>
      <c r="L213" s="263"/>
      <c r="M213" s="266" t="str">
        <f t="shared" ca="true" si="35"/>
        <v/>
      </c>
      <c r="N213" s="176" t="str">
        <f t="shared" ca="true" si="36"/>
        <v/>
      </c>
      <c r="O213" s="265" t="str">
        <f t="shared" ca="true" si="37"/>
        <v/>
      </c>
      <c r="P213" s="263"/>
      <c r="Q213" s="263"/>
      <c r="R213" s="266" t="str">
        <f t="shared" ca="true" si="38"/>
        <v/>
      </c>
      <c r="S213" s="176" t="str">
        <f t="shared" ca="true" si="39"/>
        <v/>
      </c>
      <c r="T213" s="265" t="str">
        <f t="shared" ca="true" si="40"/>
        <v/>
      </c>
      <c r="U213" s="263"/>
      <c r="V213" s="263"/>
      <c r="W213" s="266" t="str">
        <f t="shared" ca="true" si="41"/>
        <v/>
      </c>
      <c r="X213" s="176" t="str">
        <f t="shared" ca="true" si="42"/>
        <v/>
      </c>
      <c r="Y213" s="265" t="str">
        <f t="shared" ca="true" si="43"/>
        <v/>
      </c>
      <c r="Z213" s="263"/>
      <c r="AA213" s="263"/>
      <c r="AB213" s="266" t="str">
        <f t="shared" ca="true" si="44"/>
        <v/>
      </c>
    </row>
    <row r="214" x14ac:dyDescent="0.2">
      <c r="A214" s="261"/>
      <c r="B214" s="582"/>
      <c r="C214" s="583"/>
      <c r="D214" s="176" t="str">
        <f t="shared" ca="true" si="30"/>
        <v/>
      </c>
      <c r="E214" s="265" t="str">
        <f t="shared" ca="true" si="31"/>
        <v/>
      </c>
      <c r="F214" s="263"/>
      <c r="G214" s="263"/>
      <c r="H214" s="266" t="str">
        <f t="shared" ca="true" si="32"/>
        <v/>
      </c>
      <c r="I214" s="176" t="str">
        <f t="shared" ca="true" si="33"/>
        <v/>
      </c>
      <c r="J214" s="265" t="str">
        <f t="shared" ca="true" si="34"/>
        <v/>
      </c>
      <c r="K214" s="263"/>
      <c r="L214" s="263"/>
      <c r="M214" s="266" t="str">
        <f t="shared" ca="true" si="35"/>
        <v/>
      </c>
      <c r="N214" s="176" t="str">
        <f t="shared" ca="true" si="36"/>
        <v/>
      </c>
      <c r="O214" s="265" t="str">
        <f t="shared" ca="true" si="37"/>
        <v/>
      </c>
      <c r="P214" s="263"/>
      <c r="Q214" s="263"/>
      <c r="R214" s="266" t="str">
        <f t="shared" ca="true" si="38"/>
        <v/>
      </c>
      <c r="S214" s="176" t="str">
        <f t="shared" ca="true" si="39"/>
        <v/>
      </c>
      <c r="T214" s="265" t="str">
        <f t="shared" ca="true" si="40"/>
        <v/>
      </c>
      <c r="U214" s="263"/>
      <c r="V214" s="263"/>
      <c r="W214" s="266" t="str">
        <f t="shared" ca="true" si="41"/>
        <v/>
      </c>
      <c r="X214" s="176" t="str">
        <f t="shared" ca="true" si="42"/>
        <v/>
      </c>
      <c r="Y214" s="265" t="str">
        <f t="shared" ca="true" si="43"/>
        <v/>
      </c>
      <c r="Z214" s="263"/>
      <c r="AA214" s="263"/>
      <c r="AB214" s="266" t="str">
        <f t="shared" ca="true" si="44"/>
        <v/>
      </c>
    </row>
    <row r="215" x14ac:dyDescent="0.2">
      <c r="A215" s="261"/>
      <c r="B215" s="582"/>
      <c r="C215" s="583"/>
      <c r="D215" s="176" t="str">
        <f t="shared" ca="true" si="30"/>
        <v/>
      </c>
      <c r="E215" s="265" t="str">
        <f t="shared" ca="true" si="31"/>
        <v/>
      </c>
      <c r="F215" s="263"/>
      <c r="G215" s="263"/>
      <c r="H215" s="266" t="str">
        <f t="shared" ca="true" si="32"/>
        <v/>
      </c>
      <c r="I215" s="176" t="str">
        <f t="shared" ca="true" si="33"/>
        <v/>
      </c>
      <c r="J215" s="265" t="str">
        <f t="shared" ca="true" si="34"/>
        <v/>
      </c>
      <c r="K215" s="263"/>
      <c r="L215" s="263"/>
      <c r="M215" s="266" t="str">
        <f t="shared" ca="true" si="35"/>
        <v/>
      </c>
      <c r="N215" s="176" t="str">
        <f t="shared" ca="true" si="36"/>
        <v/>
      </c>
      <c r="O215" s="265" t="str">
        <f t="shared" ca="true" si="37"/>
        <v/>
      </c>
      <c r="P215" s="263"/>
      <c r="Q215" s="263"/>
      <c r="R215" s="266" t="str">
        <f t="shared" ca="true" si="38"/>
        <v/>
      </c>
      <c r="S215" s="176" t="str">
        <f t="shared" ca="true" si="39"/>
        <v/>
      </c>
      <c r="T215" s="265" t="str">
        <f t="shared" ca="true" si="40"/>
        <v/>
      </c>
      <c r="U215" s="263"/>
      <c r="V215" s="263"/>
      <c r="W215" s="266" t="str">
        <f t="shared" ca="true" si="41"/>
        <v/>
      </c>
      <c r="X215" s="176" t="str">
        <f t="shared" ca="true" si="42"/>
        <v/>
      </c>
      <c r="Y215" s="265" t="str">
        <f t="shared" ca="true" si="43"/>
        <v/>
      </c>
      <c r="Z215" s="263"/>
      <c r="AA215" s="263"/>
      <c r="AB215" s="266" t="str">
        <f t="shared" ca="true" si="44"/>
        <v/>
      </c>
    </row>
    <row r="216" x14ac:dyDescent="0.2">
      <c r="A216" s="261"/>
      <c r="B216" s="584"/>
      <c r="C216" s="585"/>
      <c r="D216" s="177" t="str">
        <f t="shared" ca="true" si="30"/>
        <v/>
      </c>
      <c r="E216" s="268" t="str">
        <f t="shared" ca="true" si="31"/>
        <v/>
      </c>
      <c r="F216" s="269"/>
      <c r="G216" s="270"/>
      <c r="H216" s="271" t="str">
        <f t="shared" ca="true" si="32"/>
        <v/>
      </c>
      <c r="I216" s="177" t="str">
        <f t="shared" ca="true" si="33"/>
        <v/>
      </c>
      <c r="J216" s="268" t="str">
        <f t="shared" ca="true" si="34"/>
        <v/>
      </c>
      <c r="K216" s="269"/>
      <c r="L216" s="270"/>
      <c r="M216" s="271" t="str">
        <f t="shared" ca="true" si="35"/>
        <v/>
      </c>
      <c r="N216" s="177" t="str">
        <f t="shared" ca="true" si="36"/>
        <v/>
      </c>
      <c r="O216" s="268" t="str">
        <f t="shared" ca="true" si="37"/>
        <v/>
      </c>
      <c r="P216" s="269"/>
      <c r="Q216" s="270"/>
      <c r="R216" s="271" t="str">
        <f t="shared" ca="true" si="38"/>
        <v/>
      </c>
      <c r="S216" s="177" t="str">
        <f t="shared" ca="true" si="39"/>
        <v/>
      </c>
      <c r="T216" s="268" t="str">
        <f t="shared" ca="true" si="40"/>
        <v/>
      </c>
      <c r="U216" s="269"/>
      <c r="V216" s="270"/>
      <c r="W216" s="271" t="str">
        <f t="shared" ca="true" si="41"/>
        <v/>
      </c>
      <c r="X216" s="177" t="str">
        <f t="shared" ca="true" si="42"/>
        <v/>
      </c>
      <c r="Y216" s="268" t="str">
        <f t="shared" ca="true" si="43"/>
        <v/>
      </c>
      <c r="Z216" s="269"/>
      <c r="AA216" s="270"/>
      <c r="AB216" s="271" t="str">
        <f t="shared" ca="true" si="44"/>
        <v/>
      </c>
    </row>
    <row r="217" ht="11.25" customHeight="true" x14ac:dyDescent="0.2"/>
    <row r="218" ht="22.5" customHeight="true" x14ac:dyDescent="0.25">
      <c r="B218" s="913" t="str">
        <f>CONCATENATE("Urban use of sanitation facilities, ",C199,"–",C200)</f>
        <v>Urban use of sanitation facilities, 2000–2020</v>
      </c>
      <c r="C218" s="914"/>
      <c r="D218" s="914"/>
      <c r="E218" s="914"/>
      <c r="F218" s="914"/>
      <c r="G218" s="914"/>
      <c r="H218" s="914"/>
      <c r="I218" s="914"/>
      <c r="J218" s="914"/>
      <c r="K218" s="914"/>
      <c r="L218" s="914"/>
      <c r="N218" s="272"/>
      <c r="O218" s="272"/>
      <c r="P218" s="272"/>
      <c r="Q218" s="272"/>
      <c r="R218" s="272"/>
      <c r="S218" s="896" t="s">
        <v>11</v>
      </c>
      <c r="T218" s="897"/>
      <c r="U218" s="897"/>
      <c r="V218" s="897"/>
      <c r="W218" s="898"/>
      <c r="X218" s="272"/>
      <c r="Y218" s="272"/>
      <c r="Z218" s="272"/>
      <c r="AA218" s="272"/>
      <c r="AB218" s="273"/>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74"/>
      <c r="D253" s="274"/>
      <c r="E253" s="275"/>
      <c r="F253" s="275"/>
      <c r="G253" s="275"/>
      <c r="H253" s="275"/>
      <c r="I253" s="275"/>
      <c r="J253" s="275"/>
      <c r="K253" s="275"/>
      <c r="L253" s="275"/>
      <c r="M253" s="275"/>
      <c r="N253" s="275"/>
      <c r="O253" s="275"/>
      <c r="P253" s="275"/>
      <c r="Q253" s="275"/>
      <c r="R253" s="275"/>
      <c r="S253" s="275"/>
      <c r="T253" s="275"/>
      <c r="U253" s="275"/>
      <c r="V253" s="275"/>
      <c r="W253" s="275"/>
      <c r="X253" s="275"/>
      <c r="Y253" s="275"/>
      <c r="Z253" s="275"/>
      <c r="AA253" s="275"/>
      <c r="AB253" s="275"/>
    </row>
    <row r="254" x14ac:dyDescent="0.2">
      <c r="C254" s="274"/>
      <c r="D254" s="274"/>
      <c r="E254" s="275"/>
      <c r="F254" s="275"/>
      <c r="G254" s="275"/>
      <c r="H254" s="275"/>
      <c r="I254" s="275"/>
      <c r="J254" s="275"/>
      <c r="K254" s="275"/>
      <c r="L254" s="275"/>
      <c r="M254" s="275"/>
      <c r="N254" s="275"/>
      <c r="O254" s="275"/>
      <c r="P254" s="275"/>
      <c r="Q254" s="275"/>
      <c r="R254" s="275"/>
      <c r="S254" s="275"/>
      <c r="T254" s="275"/>
      <c r="U254" s="275"/>
      <c r="V254" s="275"/>
      <c r="W254" s="275"/>
      <c r="X254" s="275"/>
      <c r="Y254" s="275"/>
      <c r="Z254" s="275"/>
      <c r="AA254" s="275"/>
      <c r="AB254" s="275"/>
    </row>
    <row r="255" x14ac:dyDescent="0.2">
      <c r="C255" s="274"/>
      <c r="D255" s="274"/>
      <c r="E255" s="275"/>
      <c r="F255" s="275"/>
      <c r="G255" s="275"/>
      <c r="H255" s="275"/>
      <c r="I255" s="275"/>
      <c r="J255" s="275"/>
      <c r="K255" s="275"/>
      <c r="L255" s="275"/>
      <c r="M255" s="275"/>
      <c r="N255" s="275"/>
      <c r="O255" s="275"/>
      <c r="P255" s="275"/>
      <c r="Q255" s="275"/>
      <c r="R255" s="275"/>
      <c r="S255" s="275"/>
      <c r="T255" s="275"/>
      <c r="U255" s="275"/>
      <c r="V255" s="275"/>
      <c r="W255" s="275"/>
      <c r="X255" s="275"/>
      <c r="Y255" s="275"/>
      <c r="Z255" s="275"/>
      <c r="AA255" s="275"/>
      <c r="AB255" s="275"/>
    </row>
    <row r="256" x14ac:dyDescent="0.2">
      <c r="B256" s="275"/>
      <c r="C256" s="274"/>
      <c r="D256" s="274"/>
      <c r="E256" s="275"/>
      <c r="F256" s="275"/>
      <c r="G256" s="275"/>
      <c r="H256" s="275"/>
      <c r="I256" s="275"/>
      <c r="J256" s="275"/>
      <c r="K256" s="275"/>
      <c r="L256" s="275"/>
      <c r="M256" s="275"/>
      <c r="N256" s="275"/>
      <c r="O256" s="275"/>
      <c r="P256" s="275"/>
      <c r="Q256" s="275"/>
      <c r="R256" s="275"/>
      <c r="S256" s="275"/>
      <c r="T256" s="275"/>
      <c r="U256" s="275"/>
      <c r="V256" s="275"/>
      <c r="W256" s="275"/>
      <c r="X256" s="275"/>
      <c r="Y256" s="275"/>
      <c r="Z256" s="275"/>
      <c r="AA256" s="275"/>
      <c r="AB256" s="275"/>
    </row>
    <row r="257" x14ac:dyDescent="0.2">
      <c r="B257" s="275"/>
      <c r="C257" s="274"/>
      <c r="D257" s="274"/>
      <c r="E257" s="275"/>
      <c r="F257" s="275"/>
      <c r="G257" s="275"/>
      <c r="H257" s="275"/>
      <c r="I257" s="275"/>
      <c r="J257" s="275"/>
      <c r="K257" s="275"/>
      <c r="L257" s="275"/>
      <c r="M257" s="275"/>
      <c r="N257" s="275"/>
      <c r="O257" s="275"/>
      <c r="P257" s="275"/>
      <c r="Q257" s="275"/>
      <c r="R257" s="275"/>
      <c r="S257" s="275"/>
      <c r="T257" s="275"/>
      <c r="U257" s="275"/>
      <c r="V257" s="275"/>
      <c r="W257" s="275"/>
      <c r="X257" s="275"/>
      <c r="Y257" s="275"/>
      <c r="Z257" s="275"/>
      <c r="AA257" s="275"/>
      <c r="AB257" s="275"/>
    </row>
    <row r="297" s="214" customFormat="true" ht="16.5" customHeight="true" x14ac:dyDescent="0.2">
      <c r="A297" s="910" t="s">
        <v>7</v>
      </c>
      <c r="B297" s="910"/>
      <c r="C297" s="910"/>
      <c r="D297" s="899" t="s">
        <v>0</v>
      </c>
      <c r="E297" s="900"/>
      <c r="F297" s="900"/>
      <c r="G297" s="900"/>
      <c r="H297" s="901"/>
      <c r="I297" s="899" t="s">
        <v>1</v>
      </c>
      <c r="J297" s="900"/>
      <c r="K297" s="900"/>
      <c r="L297" s="900"/>
      <c r="M297" s="901"/>
      <c r="N297" s="899" t="s">
        <v>2</v>
      </c>
      <c r="O297" s="900"/>
      <c r="P297" s="900"/>
      <c r="Q297" s="900"/>
      <c r="R297" s="901"/>
      <c r="S297" s="899" t="s">
        <v>3</v>
      </c>
      <c r="T297" s="900"/>
      <c r="U297" s="900"/>
      <c r="V297" s="900"/>
      <c r="W297" s="901"/>
      <c r="X297" s="899" t="s">
        <v>4</v>
      </c>
      <c r="Y297" s="900"/>
      <c r="Z297" s="900"/>
      <c r="AA297" s="900"/>
      <c r="AB297" s="901"/>
    </row>
    <row r="298" s="218" customFormat="true" ht="22.5" customHeight="true" x14ac:dyDescent="0.2">
      <c r="A298" s="911"/>
      <c r="B298" s="911"/>
      <c r="C298" s="911"/>
      <c r="D298" s="228" t="s">
        <v>14</v>
      </c>
      <c r="E298" s="229" t="s">
        <v>15</v>
      </c>
      <c r="F298" s="216" t="s">
        <v>16</v>
      </c>
      <c r="G298" s="216" t="s">
        <v>22</v>
      </c>
      <c r="H298" s="217" t="s">
        <v>19</v>
      </c>
      <c r="I298" s="228" t="s">
        <v>14</v>
      </c>
      <c r="J298" s="229" t="s">
        <v>15</v>
      </c>
      <c r="K298" s="216" t="s">
        <v>16</v>
      </c>
      <c r="L298" s="216" t="s">
        <v>22</v>
      </c>
      <c r="M298" s="217" t="s">
        <v>19</v>
      </c>
      <c r="N298" s="228" t="s">
        <v>14</v>
      </c>
      <c r="O298" s="229" t="s">
        <v>15</v>
      </c>
      <c r="P298" s="216" t="s">
        <v>16</v>
      </c>
      <c r="Q298" s="216" t="s">
        <v>22</v>
      </c>
      <c r="R298" s="217" t="s">
        <v>19</v>
      </c>
      <c r="S298" s="228" t="s">
        <v>14</v>
      </c>
      <c r="T298" s="229" t="s">
        <v>15</v>
      </c>
      <c r="U298" s="216" t="s">
        <v>16</v>
      </c>
      <c r="V298" s="216" t="s">
        <v>22</v>
      </c>
      <c r="W298" s="217" t="s">
        <v>19</v>
      </c>
      <c r="X298" s="228" t="s">
        <v>14</v>
      </c>
      <c r="Y298" s="229" t="s">
        <v>15</v>
      </c>
      <c r="Z298" s="216" t="s">
        <v>16</v>
      </c>
      <c r="AA298" s="216" t="s">
        <v>22</v>
      </c>
      <c r="AB298" s="217" t="s">
        <v>19</v>
      </c>
    </row>
    <row r="299" s="238" customFormat="true" ht="15" customHeight="true" x14ac:dyDescent="0.2">
      <c r="A299" s="902" t="s">
        <v>10</v>
      </c>
      <c r="B299" s="903"/>
      <c r="C299" s="336">
        <v>2000</v>
      </c>
      <c r="D299" s="230">
        <f ca="true">IF((D301+H301)&gt;100,D301*100/(D301+H301),D301)</f>
        <v>30.046456141685212</v>
      </c>
      <c r="E299" s="279">
        <f ca="true">D299*AVERAGEIF(E305:E316,"&gt;0")/100</f>
        <v>15.202505032752844</v>
      </c>
      <c r="F299" s="232">
        <f ca="true">D299*(100-AVERAGEIF(E305:E316,"&gt;0"))/100</f>
        <v>14.843951108932368</v>
      </c>
      <c r="G299" s="233">
        <f ca="true">100-(E299+F299+H299)</f>
        <v>46.66656286375769</v>
      </c>
      <c r="H299" s="234">
        <f ca="true">IF((D301+H301)&gt;100,H301*100/(D301+H301),H301)</f>
        <v>23.286980994557098</v>
      </c>
      <c r="I299" s="230">
        <f ca="true">IF((I301+M301)&gt;100,I301*100/(I301+M301),I301)</f>
        <v>38.680199306038503</v>
      </c>
      <c r="J299" s="279">
        <f ca="true">I299*AVERAGEIF(J305:J316,"&gt;0")/100</f>
        <v>21.62682335339041</v>
      </c>
      <c r="K299" s="235">
        <f ca="true">I299*(100-AVERAGEIF(J305:J316,"&gt;0"))/100</f>
        <v>17.053375952648093</v>
      </c>
      <c r="L299" s="236">
        <f ca="true">100-(J299+K299+M299)</f>
        <v>43.495980509926312</v>
      </c>
      <c r="M299" s="237">
        <f ca="true">IF((I301+M301)&gt;100,M301*100/(I301+M301),M301)</f>
        <v>17.823820184035185</v>
      </c>
      <c r="N299" s="230">
        <f ca="true">IF((N301+R301)&gt;100,N301*100/(N301+R301),N301)</f>
        <v>42.896406376954928</v>
      </c>
      <c r="O299" s="279">
        <f ca="true">N299*AVERAGEIF(O305:O316,"&gt;0")/100</f>
        <v>23.220400070956757</v>
      </c>
      <c r="P299" s="235">
        <f ca="true">N299*(100-AVERAGEIF(O305:O316,"&gt;0"))/100</f>
        <v>19.676006305998172</v>
      </c>
      <c r="Q299" s="236">
        <f ca="true">100-(O299+P299+R299)</f>
        <v>45.411398758932705</v>
      </c>
      <c r="R299" s="237">
        <f ca="true">IF((N301+R301)&gt;100,R301*100/(N301+R301),R301)</f>
        <v>11.692194864112366</v>
      </c>
      <c r="S299" s="230">
        <f ca="true">IF((S301+W301)&gt;100,S301*100/(S301+W301),S301)</f>
        <v>43.598711282822478</v>
      </c>
      <c r="T299" s="279">
        <f ca="true">S299*AVERAGEIF(T305:T316,"&gt;0")/100</f>
        <v>23.167561929282925</v>
      </c>
      <c r="U299" s="235">
        <f ca="true">S299*(100-AVERAGEIF(T305:T316,"&gt;0"))/100</f>
        <v>20.431149353539553</v>
      </c>
      <c r="V299" s="236">
        <f ca="true">100-(T299+U299+W299)</f>
        <v>44.271332054709518</v>
      </c>
      <c r="W299" s="237">
        <f ca="true">IF((S301+W301)&gt;100,W301*100/(S301+W301),W301)</f>
        <v>12.129956662468004</v>
      </c>
      <c r="X299" s="230">
        <f ca="true">IF((X301+AB301)&gt;100,X301*100/(X301+AB301),X301)</f>
        <v>50.109895456789218</v>
      </c>
      <c r="Y299" s="279">
        <f ca="true">X299*AVERAGEIF(Y305:Y316,"&gt;0")/100</f>
        <v>30.44306567177432</v>
      </c>
      <c r="Z299" s="235">
        <f ca="true">X299*(100-AVERAGEIF(Y305:Y316,"&gt;0"))/100</f>
        <v>19.666829785014894</v>
      </c>
      <c r="AA299" s="236">
        <f ca="true">100-(Y299+Z299+AB299)</f>
        <v>38.457143564371393</v>
      </c>
      <c r="AB299" s="237">
        <f ca="true">IF((X301+AB301)&gt;100,AB301*100/(X301+AB301),AB301)</f>
        <v>11.43296097883939</v>
      </c>
    </row>
    <row r="300" s="238" customFormat="true" ht="15" customHeight="true" x14ac:dyDescent="0.2">
      <c r="A300" s="904"/>
      <c r="B300" s="905"/>
      <c r="C300" s="337">
        <v>2020</v>
      </c>
      <c r="D300" s="239">
        <f ca="true">IF((D302+H302)&gt;100,D302*100/(D302+H302),D302)</f>
        <v>18.982412861022794</v>
      </c>
      <c r="E300" s="280">
        <f ca="true">D300*AVERAGEIF(E305:E316,"&gt;0")/100</f>
        <v>9.6044680175485677</v>
      </c>
      <c r="F300" s="241">
        <f ca="true">D300*(100-AVERAGEIF(E305:E316,"&gt;0"))/100</f>
        <v>9.3779448434742267</v>
      </c>
      <c r="G300" s="242">
        <f ca="true">100-(E300+F300+H300)</f>
        <v>50.877702808637537</v>
      </c>
      <c r="H300" s="243">
        <f ca="true">IF((D302+H302)&gt;100,H302*100/(D302+H302),H302)</f>
        <v>30.139884330339669</v>
      </c>
      <c r="I300" s="239">
        <f ca="true">IF((I302+M302)&gt;100,I302*100/(I302+M302),I302)</f>
        <v>17.910503657301888</v>
      </c>
      <c r="J300" s="280">
        <f ca="true">I300*AVERAGEIF(J305:J316,"&gt;0")/100</f>
        <v>10.014097799807631</v>
      </c>
      <c r="K300" s="241">
        <f ca="true">I300*(100-AVERAGEIF(J305:J316,"&gt;0"))/100</f>
        <v>7.8964058574942566</v>
      </c>
      <c r="L300" s="242">
        <f ca="true">100-(J300+K300+M300)</f>
        <v>58.426833333573882</v>
      </c>
      <c r="M300" s="243">
        <f ca="true">IF((I302+M302)&gt;100,M302*100/(I302+M302),M302)</f>
        <v>23.66266300912423</v>
      </c>
      <c r="N300" s="239">
        <f ca="true">IF((N302+R302)&gt;100,N302*100/(N302+R302),N302)</f>
        <v>21.953400219486412</v>
      </c>
      <c r="O300" s="280">
        <f ca="true">N300*AVERAGEIF(O305:O316,"&gt;0")/100</f>
        <v>11.883669963742332</v>
      </c>
      <c r="P300" s="241">
        <f ca="true">N300*(100-AVERAGEIF(O305:O316,"&gt;0"))/100</f>
        <v>10.069730255744078</v>
      </c>
      <c r="Q300" s="242">
        <f ca="true">100-(O300+P300+R300)</f>
        <v>59.808079349895593</v>
      </c>
      <c r="R300" s="243">
        <f ca="true">IF((N302+R302)&gt;100,R302*100/(N302+R302),R302)</f>
        <v>18.238520430617996</v>
      </c>
      <c r="S300" s="239">
        <f ca="true">IF((S302+W302)&gt;100,S302*100/(S302+W302),S302)</f>
        <v>20.059269902082178</v>
      </c>
      <c r="T300" s="280">
        <f ca="true">S300*AVERAGEIF(T305:T316,"&gt;0")/100</f>
        <v>10.659131062339162</v>
      </c>
      <c r="U300" s="241">
        <f ca="true">S300*(100-AVERAGEIF(T305:T316,"&gt;0"))/100</f>
        <v>9.4001388397430183</v>
      </c>
      <c r="V300" s="242">
        <f ca="true">100-(T300+U300+W300)</f>
        <v>65.853860729398832</v>
      </c>
      <c r="W300" s="243">
        <f ca="true">IF((S302+W302)&gt;100,W302*100/(S302+W302),W302)</f>
        <v>14.08686936851899</v>
      </c>
      <c r="X300" s="239">
        <f ca="true">IF((X302+AB302)&gt;100,X302*100/(X302+AB302),X302)</f>
        <v>20.063632942345066</v>
      </c>
      <c r="Y300" s="280">
        <f ca="true">X300*AVERAGEIF(Y305:Y316,"&gt;0")/100</f>
        <v>12.189179197248366</v>
      </c>
      <c r="Z300" s="241">
        <f ca="true">X300*(100-AVERAGEIF(Y305:Y316,"&gt;0"))/100</f>
        <v>7.8744537450967007</v>
      </c>
      <c r="AA300" s="242">
        <f ca="true">100-(Y300+Z300+AB300)</f>
        <v>72.099577095980806</v>
      </c>
      <c r="AB300" s="243">
        <f ca="true">IF((X302+AB302)&gt;100,AB302*100/(X302+AB302),AB302)</f>
        <v>7.8367899616741283</v>
      </c>
    </row>
    <row r="301" hidden="true" x14ac:dyDescent="0.2">
      <c r="A301" s="906" t="s">
        <v>12</v>
      </c>
      <c r="B301" s="907"/>
      <c r="C301" s="244">
        <f>MinRegYear(C299,C305:C316)</f>
        <v>2000</v>
      </c>
      <c r="D301" s="245">
        <f ca="true">IF(MAX(C305:C316)-MIN(C305:C316)&lt;5,AVERAGEIF(C305:C316,"&gt;0",D305:D316),
IF(FORECAST($C301,D$305:D$316,$C$305:$C$316)&lt;0,0,
IF(FORECAST($C301,D$305:D$316,$C$305:$C$316)&gt;100,100,
FORECAST($C301,D$305:D$316,$C$305:$C$316))))</f>
        <v>30.046456141685212</v>
      </c>
      <c r="E301" s="246"/>
      <c r="F301" s="247"/>
      <c r="G301" s="247"/>
      <c r="H301" s="248">
        <f ca="true">IF(MAX(C305:C316)-MIN(C305:C316)&lt;5,AVERAGEIF(C305:C316,"&gt;0",H305:H316),
IF(FORECAST($C301,H$305:H$316,$C$305:$C$316)&lt;0,0,
IF(FORECAST($C301,H$305:H$316,$C$305:$C$316)&gt;100,100,
FORECAST($C301,H$305:H$316,$C$305:$C$316))))</f>
        <v>23.286980994557098</v>
      </c>
      <c r="I301" s="245">
        <f ca="true">IF(MAX(C305:C316)-MIN(C305:C316)&lt;5,AVERAGEIF(C305:C316,"&gt;0",I305:I316),
IF(FORECAST($C301,I$305:I$316,$C$305:$C$316)&lt;0,0,
IF(FORECAST($C301,I$305:I$316,$C$305:$C$316)&gt;100,100,
FORECAST($C301,I$305:I$316,$C$305:$C$316))))</f>
        <v>38.680199306038503</v>
      </c>
      <c r="J301" s="246"/>
      <c r="K301" s="247"/>
      <c r="L301" s="247"/>
      <c r="M301" s="248">
        <f ca="true">IF(MAX(C305:C316)-MIN(C305:C316)&lt;5,AVERAGEIF(C305:C316,"&gt;0",M305:M316),
IF(FORECAST($C301,M$305:M$316,$C$305:$C$316)&lt;0,0,
IF(FORECAST($C301,M$305:M$316,$C$305:$C$316)&gt;100,100,
FORECAST($C301,M$305:M$316,$C$305:$C$316))))</f>
        <v>17.823820184035185</v>
      </c>
      <c r="N301" s="245">
        <f ca="true">IF(MAX(C305:C316)-MIN(C305:C316)&lt;5,AVERAGEIF(C305:C316,"&gt;0",N305:N316),
IF(FORECAST($C301,N$305:N$316,$C$305:$C$316)&lt;0,0,
IF(FORECAST($C301,N$305:N$316,$C$305:$C$316)&gt;100,100,
FORECAST($C301,N$305:N$316,$C$305:$C$316))))</f>
        <v>42.896406376954928</v>
      </c>
      <c r="O301" s="246"/>
      <c r="P301" s="247"/>
      <c r="Q301" s="247"/>
      <c r="R301" s="248">
        <f ca="true">IF(MAX(C305:C316)-MIN(C305:C316)&lt;5,AVERAGEIF(C305:C316,"&gt;0",R305:R316),
IF(FORECAST($C301,R$305:R$316,$C$305:$C$316)&lt;0,0,
IF(FORECAST($C301,R$305:R$316,$C$305:$C$316)&gt;100,100,
FORECAST($C301,R$305:R$316,$C$305:$C$316))))</f>
        <v>11.692194864112366</v>
      </c>
      <c r="S301" s="245">
        <f ca="true">IF(MAX(C305:C316)-MIN(C305:C316)&lt;5,AVERAGEIF(C305:C316,"&gt;0",S305:S316),
IF(FORECAST($C301,S$305:S$316,$C$305:$C$316)&lt;0,0,
IF(FORECAST($C301,S$305:S$316,$C$305:$C$316)&gt;100,100,
FORECAST($C301,S$305:S$316,$C$305:$C$316))))</f>
        <v>43.598711282822478</v>
      </c>
      <c r="T301" s="246"/>
      <c r="U301" s="247"/>
      <c r="V301" s="247"/>
      <c r="W301" s="248">
        <f ca="true">IF(MAX(C305:C316)-MIN(C305:C316)&lt;5,AVERAGEIF(C305:C316,"&gt;0",W305:W316),
IF(FORECAST($C301,W$305:W$316,$C$305:$C$316)&lt;0,0,
IF(FORECAST($C301,W$305:W$316,$C$305:$C$316)&gt;100,100,
FORECAST($C301,W$305:W$316,$C$305:$C$316))))</f>
        <v>12.129956662468004</v>
      </c>
      <c r="X301" s="245">
        <f ca="true">IF(MAX(C305:C316)-MIN(C305:C316)&lt;5,AVERAGEIF(C305:C316,"&gt;0",X305:X316),
IF(FORECAST($C301,X$305:X$316,$C$305:$C$316)&lt;0,0,
IF(FORECAST($C301,X$305:X$316,$C$305:$C$316)&gt;100,100,
FORECAST($C301,X$305:X$316,$C$305:$C$316))))</f>
        <v>50.109895456789218</v>
      </c>
      <c r="Y301" s="246"/>
      <c r="Z301" s="247"/>
      <c r="AA301" s="247"/>
      <c r="AB301" s="248">
        <f ca="true">IF(MAX(C305:C316)-MIN(C305:C316)&lt;5,AVERAGEIF(C305:C316,"&gt;0",AB305:AB316),
IF(FORECAST($C301,AB$305:AB$316,$C$305:$C$316)&lt;0,0,
IF(FORECAST($C301,AB$305:AB$316,$C$305:$C$316)&gt;100,100,
FORECAST($C301,AB$305:AB$316,$C$305:$C$316))))</f>
        <v>11.43296097883939</v>
      </c>
    </row>
    <row r="302" hidden="true" x14ac:dyDescent="0.2">
      <c r="A302" s="908"/>
      <c r="B302" s="909"/>
      <c r="C302" s="223">
        <f>MaxRegYear(C300,C305:C316)</f>
        <v>2020</v>
      </c>
      <c r="D302" s="249">
        <f ca="true">IF(MAX(C305:C316)-MIN(C305:C316)&lt;5,AVERAGEIF(C305:C316,"&gt;0",D305:D316),
IF(FORECAST($C302,D$305:D$316,$C$305:$C$316)&lt;0,0,
IF(FORECAST($C302,D$305:D$316,$C$305:$C$316)&gt;100,100,
FORECAST($C302,D$305:D$316,$C$305:$C$316))))</f>
        <v>18.982412861022794</v>
      </c>
      <c r="E302" s="250"/>
      <c r="F302" s="251"/>
      <c r="G302" s="251"/>
      <c r="H302" s="252">
        <f ca="true">IF(MAX(C305:C316)-MIN(C305:C316)&lt;5,AVERAGEIF(C305:C316,"&gt;0",H305:H316),
IF(FORECAST($C302,H$305:H$316,$C$305:$C$316)&lt;0,0,
IF(FORECAST($C302,H$305:H$316,$C$305:$C$316)&gt;100,100,
FORECAST($C302,H$305:H$316,$C$305:$C$316))))</f>
        <v>30.139884330339669</v>
      </c>
      <c r="I302" s="249">
        <f ca="true">IF(MAX(C305:C316)-MIN(C305:C316)&lt;5,AVERAGEIF(C305:C316,"&gt;0",I305:I316),
IF(FORECAST($C302,I$305:I$316,$C$305:$C$316)&lt;0,0,
IF(FORECAST($C302,I$305:I$316,$C$305:$C$316)&gt;100,100,
FORECAST($C302,I$305:I$316,$C$305:$C$316))))</f>
        <v>17.910503657301888</v>
      </c>
      <c r="J302" s="250"/>
      <c r="K302" s="251"/>
      <c r="L302" s="251"/>
      <c r="M302" s="252">
        <f ca="true">IF(MAX(C305:C316)-MIN(C305:C316)&lt;5,AVERAGEIF(C305:C316,"&gt;0",M305:M316),
IF(FORECAST($C302,M$305:M$316,$C$305:$C$316)&lt;0,0,
IF(FORECAST($C302,M$305:M$316,$C$305:$C$316)&gt;100,100,
FORECAST($C302,M$305:M$316,$C$305:$C$316))))</f>
        <v>23.66266300912423</v>
      </c>
      <c r="N302" s="249">
        <f ca="true">IF(MAX(C305:C316)-MIN(C305:C316)&lt;5,AVERAGEIF(C305:C316,"&gt;0",N305:N316),
IF(FORECAST($C302,N$305:N$316,$C$305:$C$316)&lt;0,0,
IF(FORECAST($C302,N$305:N$316,$C$305:$C$316)&gt;100,100,
FORECAST($C302,N$305:N$316,$C$305:$C$316))))</f>
        <v>21.953400219486412</v>
      </c>
      <c r="O302" s="250"/>
      <c r="P302" s="251"/>
      <c r="Q302" s="251"/>
      <c r="R302" s="252">
        <f ca="true">IF(MAX(C305:C316)-MIN(C305:C316)&lt;5,AVERAGEIF(C305:C316,"&gt;0",R305:R316),
IF(FORECAST($C302,R$305:R$316,$C$305:$C$316)&lt;0,0,
IF(FORECAST($C302,R$305:R$316,$C$305:$C$316)&gt;100,100,
FORECAST($C302,R$305:R$316,$C$305:$C$316))))</f>
        <v>18.238520430617996</v>
      </c>
      <c r="S302" s="249">
        <f ca="true">IF(MAX(C305:C316)-MIN(C305:C316)&lt;5,AVERAGEIF(C305:C316,"&gt;0",S305:S316),
IF(FORECAST($C302,S$305:S$316,$C$305:$C$316)&lt;0,0,
IF(FORECAST($C302,S$305:S$316,$C$305:$C$316)&gt;100,100,
FORECAST($C302,S$305:S$316,$C$305:$C$316))))</f>
        <v>20.059269902082178</v>
      </c>
      <c r="T302" s="250"/>
      <c r="U302" s="251"/>
      <c r="V302" s="251"/>
      <c r="W302" s="252">
        <f ca="true">IF(MAX(C305:C316)-MIN(C305:C316)&lt;5,AVERAGEIF(C305:C316,"&gt;0",W305:W316),
IF(FORECAST($C302,W$305:W$316,$C$305:$C$316)&lt;0,0,
IF(FORECAST($C302,W$305:W$316,$C$305:$C$316)&gt;100,100,
FORECAST($C302,W$305:W$316,$C$305:$C$316))))</f>
        <v>14.08686936851899</v>
      </c>
      <c r="X302" s="249">
        <f ca="true">IF(MAX(C305:C316)-MIN(C305:C316)&lt;5,AVERAGEIF(C305:C316,"&gt;0",X305:X316),
IF(FORECAST($C302,X$305:X$316,$C$305:$C$316)&lt;0,0,
IF(FORECAST($C302,X$305:X$316,$C$305:$C$316)&gt;100,100,
FORECAST($C302,X$305:X$316,$C$305:$C$316))))</f>
        <v>20.063632942345066</v>
      </c>
      <c r="Y302" s="250"/>
      <c r="Z302" s="251"/>
      <c r="AA302" s="251"/>
      <c r="AB302" s="252">
        <f ca="true">IF(MAX(C305:C316)-MIN(C305:C316)&lt;5,AVERAGEIF(C305:C316,"&gt;0",AB305:AB316),
IF(FORECAST($C302,AB$305:AB$316,$C$305:$C$316)&lt;0,0,
IF(FORECAST($C302,AB$305:AB$316,$C$305:$C$316)&gt;100,100,
FORECAST($C302,AB$305:AB$316,$C$305:$C$316))))</f>
        <v>7.8367899616741283</v>
      </c>
    </row>
    <row r="303" ht="9" customHeight="true" x14ac:dyDescent="0.2">
      <c r="D303" s="253"/>
      <c r="I303" s="253"/>
      <c r="K303" s="213"/>
      <c r="L303" s="213"/>
      <c r="N303" s="253"/>
      <c r="P303" s="213"/>
      <c r="Q303" s="213"/>
      <c r="S303" s="253"/>
      <c r="U303" s="213"/>
      <c r="V303" s="213"/>
      <c r="X303" s="253"/>
      <c r="Z303" s="213"/>
      <c r="AA303" s="213"/>
      <c r="AB303" s="254"/>
    </row>
    <row r="304" ht="22.5" customHeight="true" x14ac:dyDescent="0.2">
      <c r="B304" s="276" t="s">
        <v>8</v>
      </c>
      <c r="C304" s="256" t="s">
        <v>9</v>
      </c>
      <c r="D304" s="257" t="s">
        <v>14</v>
      </c>
      <c r="E304" s="217" t="s">
        <v>26</v>
      </c>
      <c r="F304" s="258"/>
      <c r="G304" s="258"/>
      <c r="H304" s="259" t="s">
        <v>19</v>
      </c>
      <c r="I304" s="257" t="s">
        <v>14</v>
      </c>
      <c r="J304" s="217" t="s">
        <v>26</v>
      </c>
      <c r="K304" s="258"/>
      <c r="L304" s="258"/>
      <c r="M304" s="259" t="s">
        <v>19</v>
      </c>
      <c r="N304" s="257" t="s">
        <v>14</v>
      </c>
      <c r="O304" s="217" t="s">
        <v>26</v>
      </c>
      <c r="P304" s="258"/>
      <c r="Q304" s="258"/>
      <c r="R304" s="259" t="s">
        <v>19</v>
      </c>
      <c r="S304" s="257" t="s">
        <v>14</v>
      </c>
      <c r="T304" s="217" t="s">
        <v>26</v>
      </c>
      <c r="U304" s="258"/>
      <c r="V304" s="258"/>
      <c r="W304" s="259" t="s">
        <v>19</v>
      </c>
      <c r="X304" s="257" t="s">
        <v>14</v>
      </c>
      <c r="Y304" s="217" t="s">
        <v>26</v>
      </c>
      <c r="Z304" s="258"/>
      <c r="AA304" s="258"/>
      <c r="AB304" s="259" t="s">
        <v>19</v>
      </c>
      <c r="AD304" s="260"/>
    </row>
    <row r="305" x14ac:dyDescent="0.2">
      <c r="A305" s="261"/>
      <c r="B305" s="580" t="s">
        <v>191</v>
      </c>
      <c r="C305" s="581">
        <v>2001</v>
      </c>
      <c r="D305" s="175">
        <f t="shared" ref="D305:D316" ca="true" si="45">IF(ISERROR(INDIRECT(CONCATENATE($B305,"!M122"))),"",INDIRECT(CONCATENATE($B305,"!M122")))</f>
        <v>29.294010479023907</v>
      </c>
      <c r="E305" s="265" t="str">
        <f t="shared" ref="E305:E316" ca="true" si="46">IF(ISERROR(INDIRECT(CONCATENATE($B305,"!M129"))),"",INDIRECT(CONCATENATE($B305,"!M129")))</f>
        <v>N/A</v>
      </c>
      <c r="F305" s="263"/>
      <c r="G305" s="263"/>
      <c r="H305" s="264">
        <f t="shared" ref="H305:H316" ca="true" si="47">IF(ISERROR(INDIRECT(CONCATENATE($B305,"!M127"))),"",INDIRECT(CONCATENATE($B305,"!M127")))</f>
        <v>22.747487007929376</v>
      </c>
      <c r="I305" s="175">
        <f t="shared" ref="I305:I316" ca="true" si="48">IF(ISERROR(INDIRECT(CONCATENATE($B305,"!N122"))),"",INDIRECT(CONCATENATE($B305,"!N122")))</f>
        <v>36.282002524176058</v>
      </c>
      <c r="J305" s="262" t="str">
        <f t="shared" ref="J305:J316" ca="true" si="49">IF(ISERROR(INDIRECT(CONCATENATE($B305,"!N129"))),"",INDIRECT(CONCATENATE($B305,"!N129")))</f>
        <v>N/A</v>
      </c>
      <c r="K305" s="263"/>
      <c r="L305" s="263"/>
      <c r="M305" s="264">
        <f t="shared" ref="M305:M316" ca="true" si="50">IF(ISERROR(INDIRECT(CONCATENATE($B305,"!N127"))),"",INDIRECT(CONCATENATE($B305,"!N127")))</f>
        <v>17.802782881660363</v>
      </c>
      <c r="N305" s="175">
        <f t="shared" ref="N305:N316" ca="true" si="51">IF(ISERROR(INDIRECT(CONCATENATE($B305,"!O122"))),"",INDIRECT(CONCATENATE($B305,"!O122")))</f>
        <v>41.146723864537719</v>
      </c>
      <c r="O305" s="262" t="str">
        <f t="shared" ref="O305:O316" ca="true" si="52">IF(ISERROR(INDIRECT(CONCATENATE($B305,"!O129"))),"",INDIRECT(CONCATENATE($B305,"!O129")))</f>
        <v>N/A</v>
      </c>
      <c r="P305" s="263"/>
      <c r="Q305" s="263"/>
      <c r="R305" s="264">
        <f t="shared" ref="R305:R316" ca="true" si="53">IF(ISERROR(INDIRECT(CONCATENATE($B305,"!O127"))),"",INDIRECT(CONCATENATE($B305,"!O127")))</f>
        <v>13.330397156957909</v>
      </c>
      <c r="S305" s="175">
        <f t="shared" ref="S305:S316" ca="true" si="54">IF(ISERROR(INDIRECT(CONCATENATE($B305,"!P122"))),"",INDIRECT(CONCATENATE($B305,"!P122")))</f>
        <v>42.259019176802362</v>
      </c>
      <c r="T305" s="262" t="str">
        <f t="shared" ref="T305:T316" ca="true" si="55">IF(ISERROR(INDIRECT(CONCATENATE($B305,"!P129"))),"",INDIRECT(CONCATENATE($B305,"!P129")))</f>
        <v>N/A</v>
      </c>
      <c r="U305" s="263"/>
      <c r="V305" s="263"/>
      <c r="W305" s="264">
        <f t="shared" ref="W305:W316" ca="true" si="56">IF(ISERROR(INDIRECT(CONCATENATE($B305,"!P127"))),"",INDIRECT(CONCATENATE($B305,"!P127")))</f>
        <v>12.441568401114363</v>
      </c>
      <c r="X305" s="175">
        <f t="shared" ref="X305:X316" ca="true" si="57">IF(ISERROR(INDIRECT(CONCATENATE($B305,"!Q122"))),"",INDIRECT(CONCATENATE($B305,"!Q122")))</f>
        <v>47.908875395579948</v>
      </c>
      <c r="Y305" s="262" t="str">
        <f t="shared" ref="Y305:Y316" ca="true" si="58">IF(ISERROR(INDIRECT(CONCATENATE($B305,"!Q129"))),"",INDIRECT(CONCATENATE($B305,"!Q129")))</f>
        <v>N/A</v>
      </c>
      <c r="Z305" s="263"/>
      <c r="AA305" s="263"/>
      <c r="AB305" s="264">
        <f t="shared" ref="AB305:AB316" ca="true" si="59">IF(ISERROR(INDIRECT(CONCATENATE($B305,"!Q2127"))),"",INDIRECT(CONCATENATE($B305,"!Q127")))</f>
        <v>10.250878198639422</v>
      </c>
    </row>
    <row r="306" x14ac:dyDescent="0.2">
      <c r="A306" s="261"/>
      <c r="B306" s="582" t="s">
        <v>296</v>
      </c>
      <c r="C306" s="583">
        <v>2007</v>
      </c>
      <c r="D306" s="176">
        <f t="shared" ca="true" si="45"/>
        <v>22.37700590753867</v>
      </c>
      <c r="E306" s="265">
        <f t="shared" ca="true" si="46"/>
        <v>44.370759063968883</v>
      </c>
      <c r="F306" s="263"/>
      <c r="G306" s="263"/>
      <c r="H306" s="266">
        <f t="shared" ca="true" si="47"/>
        <v>23.303840869425553</v>
      </c>
      <c r="I306" s="176">
        <f t="shared" ca="true" si="48"/>
        <v>27.94547111616739</v>
      </c>
      <c r="J306" s="265">
        <f t="shared" ca="true" si="49"/>
        <v>55.809111585257753</v>
      </c>
      <c r="K306" s="263"/>
      <c r="L306" s="263"/>
      <c r="M306" s="266">
        <f t="shared" ca="true" si="50"/>
        <v>18.785438287940849</v>
      </c>
      <c r="N306" s="176">
        <f t="shared" ca="true" si="51"/>
        <v>29.794281394974728</v>
      </c>
      <c r="O306" s="265">
        <f t="shared" ca="true" si="52"/>
        <v>51.402363898734905</v>
      </c>
      <c r="P306" s="263"/>
      <c r="Q306" s="263"/>
      <c r="R306" s="266">
        <f t="shared" ca="true" si="53"/>
        <v>11.164167934069237</v>
      </c>
      <c r="S306" s="176">
        <f t="shared" ca="true" si="54"/>
        <v>31.998340936652166</v>
      </c>
      <c r="T306" s="265">
        <f t="shared" ca="true" si="55"/>
        <v>45.704386792399788</v>
      </c>
      <c r="U306" s="263"/>
      <c r="V306" s="263"/>
      <c r="W306" s="266">
        <f t="shared" ca="true" si="56"/>
        <v>10.410207705497152</v>
      </c>
      <c r="X306" s="176">
        <f t="shared" ca="true" si="57"/>
        <v>37.384990667452897</v>
      </c>
      <c r="Y306" s="265">
        <f t="shared" ca="true" si="58"/>
        <v>54.327856426501697</v>
      </c>
      <c r="Z306" s="263"/>
      <c r="AA306" s="263"/>
      <c r="AB306" s="266">
        <f t="shared" ca="true" si="59"/>
        <v>11.099826554244913</v>
      </c>
    </row>
    <row r="307" x14ac:dyDescent="0.2">
      <c r="A307" s="261"/>
      <c r="B307" s="582" t="s">
        <v>139</v>
      </c>
      <c r="C307" s="583">
        <v>2010</v>
      </c>
      <c r="D307" s="176">
        <f t="shared" ca="true" si="45"/>
        <v>26.580214373552746</v>
      </c>
      <c r="E307" s="265">
        <f t="shared" ca="true" si="46"/>
        <v>63.536868714844374</v>
      </c>
      <c r="F307" s="263"/>
      <c r="G307" s="263"/>
      <c r="H307" s="266">
        <f t="shared" ca="true" si="47"/>
        <v>32.792755277587993</v>
      </c>
      <c r="I307" s="176">
        <f t="shared" ca="true" si="48"/>
        <v>31.950293713131963</v>
      </c>
      <c r="J307" s="265">
        <f t="shared" ca="true" si="49"/>
        <v>67.010879163093492</v>
      </c>
      <c r="K307" s="263"/>
      <c r="L307" s="263"/>
      <c r="M307" s="266">
        <f t="shared" ca="true" si="50"/>
        <v>22.949266481105138</v>
      </c>
      <c r="N307" s="176">
        <f t="shared" ca="true" si="51"/>
        <v>37.259812271947951</v>
      </c>
      <c r="O307" s="265">
        <f t="shared" ca="true" si="52"/>
        <v>58.041956706107499</v>
      </c>
      <c r="P307" s="263"/>
      <c r="Q307" s="263"/>
      <c r="R307" s="266">
        <f t="shared" ca="true" si="53"/>
        <v>16.30090384454784</v>
      </c>
      <c r="S307" s="176">
        <f t="shared" ca="true" si="54"/>
        <v>33.762124761506556</v>
      </c>
      <c r="T307" s="265">
        <f t="shared" ca="true" si="55"/>
        <v>51.947028265899263</v>
      </c>
      <c r="U307" s="263"/>
      <c r="V307" s="263"/>
      <c r="W307" s="266">
        <f t="shared" ca="true" si="56"/>
        <v>15.405390703765647</v>
      </c>
      <c r="X307" s="176">
        <f t="shared" ca="true" si="57"/>
        <v>37.129986505689423</v>
      </c>
      <c r="Y307" s="265">
        <f t="shared" ca="true" si="58"/>
        <v>67.603450616280355</v>
      </c>
      <c r="Z307" s="263"/>
      <c r="AA307" s="263"/>
      <c r="AB307" s="266">
        <f t="shared" ca="true" si="59"/>
        <v>9.8346085345816654</v>
      </c>
      <c r="AD307" s="267"/>
    </row>
    <row r="308" x14ac:dyDescent="0.2">
      <c r="A308" s="261"/>
      <c r="B308" s="582" t="s">
        <v>350</v>
      </c>
      <c r="C308" s="583">
        <v>2014</v>
      </c>
      <c r="D308" s="176">
        <f t="shared" ca="true" si="45"/>
        <v>29.458697456257422</v>
      </c>
      <c r="E308" s="265">
        <f t="shared" ca="true" si="46"/>
        <v>45.808819396580034</v>
      </c>
      <c r="F308" s="263"/>
      <c r="G308" s="263"/>
      <c r="H308" s="266">
        <f t="shared" ca="true" si="47"/>
        <v>26.224014306150533</v>
      </c>
      <c r="I308" s="176">
        <f t="shared" ca="true" si="48"/>
        <v>32.139974346792897</v>
      </c>
      <c r="J308" s="265">
        <f t="shared" ca="true" si="49"/>
        <v>50.096283261656552</v>
      </c>
      <c r="K308" s="263"/>
      <c r="L308" s="263"/>
      <c r="M308" s="266">
        <f t="shared" ca="true" si="50"/>
        <v>21.804559461378531</v>
      </c>
      <c r="N308" s="176">
        <f t="shared" ca="true" si="51"/>
        <v>37.425446262464646</v>
      </c>
      <c r="O308" s="265">
        <f t="shared" ca="true" si="52"/>
        <v>57.892138900340321</v>
      </c>
      <c r="P308" s="263"/>
      <c r="Q308" s="263"/>
      <c r="R308" s="266">
        <f t="shared" ca="true" si="53"/>
        <v>15.785177219969606</v>
      </c>
      <c r="S308" s="176">
        <f t="shared" ca="true" si="54"/>
        <v>33.190700258381106</v>
      </c>
      <c r="T308" s="265">
        <f t="shared" ca="true" si="55"/>
        <v>60.588662128248238</v>
      </c>
      <c r="U308" s="263"/>
      <c r="V308" s="263"/>
      <c r="W308" s="266">
        <f t="shared" ca="true" si="56"/>
        <v>14.610172352192361</v>
      </c>
      <c r="X308" s="176">
        <f t="shared" ca="true" si="57"/>
        <v>34.034532060774389</v>
      </c>
      <c r="Y308" s="265">
        <f t="shared" ca="true" si="58"/>
        <v>62.330621881216061</v>
      </c>
      <c r="Z308" s="263"/>
      <c r="AA308" s="263"/>
      <c r="AB308" s="266">
        <f t="shared" ca="true" si="59"/>
        <v>10.230645676489521</v>
      </c>
    </row>
    <row r="309" x14ac:dyDescent="0.2">
      <c r="A309" s="261"/>
      <c r="B309" s="582" t="s">
        <v>718</v>
      </c>
      <c r="C309" s="583">
        <v>2018</v>
      </c>
      <c r="D309" s="176">
        <f t="shared" ca="true" si="45"/>
        <v>14.862244290396426</v>
      </c>
      <c r="E309" s="265">
        <f t="shared" ca="true" si="46"/>
        <v>48.670216477249831</v>
      </c>
      <c r="F309" s="263"/>
      <c r="G309" s="263"/>
      <c r="H309" s="266">
        <f t="shared" ca="true" si="47"/>
        <v>28.499065851148892</v>
      </c>
      <c r="I309" s="176">
        <f t="shared" ca="true" si="48"/>
        <v>13.159015708081951</v>
      </c>
      <c r="J309" s="265">
        <f t="shared" ca="true" si="49"/>
        <v>50.731212211855315</v>
      </c>
      <c r="K309" s="263"/>
      <c r="L309" s="263"/>
      <c r="M309" s="266">
        <f t="shared" ca="true" si="50"/>
        <v>22.374160870813643</v>
      </c>
      <c r="N309" s="176">
        <f t="shared" ca="true" si="51"/>
        <v>16.498252697178046</v>
      </c>
      <c r="O309" s="265">
        <f t="shared" ca="true" si="52"/>
        <v>49.18890503846692</v>
      </c>
      <c r="P309" s="263"/>
      <c r="Q309" s="263"/>
      <c r="R309" s="266">
        <f t="shared" ca="true" si="53"/>
        <v>18.246142081281054</v>
      </c>
      <c r="S309" s="176">
        <f t="shared" ca="true" si="54"/>
        <v>17.934767828919675</v>
      </c>
      <c r="T309" s="265">
        <f t="shared" ca="true" si="55"/>
        <v>54.312645108349955</v>
      </c>
      <c r="U309" s="263"/>
      <c r="V309" s="263"/>
      <c r="W309" s="266">
        <f t="shared" ca="true" si="56"/>
        <v>12.674725914898088</v>
      </c>
      <c r="X309" s="176">
        <f t="shared" ca="true" si="57"/>
        <v>18.975436368338016</v>
      </c>
      <c r="Y309" s="265">
        <f t="shared" ca="true" si="58"/>
        <v>58.748481648708015</v>
      </c>
      <c r="Z309" s="263"/>
      <c r="AA309" s="263"/>
      <c r="AB309" s="266">
        <f t="shared" ca="true" si="59"/>
        <v>6.7584183873283408</v>
      </c>
    </row>
    <row r="310" x14ac:dyDescent="0.2">
      <c r="A310" s="261"/>
      <c r="B310" s="582"/>
      <c r="C310" s="583"/>
      <c r="D310" s="176" t="str">
        <f t="shared" ca="true" si="45"/>
        <v/>
      </c>
      <c r="E310" s="265" t="str">
        <f t="shared" ca="true" si="46"/>
        <v/>
      </c>
      <c r="F310" s="263"/>
      <c r="G310" s="263"/>
      <c r="H310" s="266" t="str">
        <f t="shared" ca="true" si="47"/>
        <v/>
      </c>
      <c r="I310" s="176" t="str">
        <f t="shared" ca="true" si="48"/>
        <v/>
      </c>
      <c r="J310" s="265" t="str">
        <f t="shared" ca="true" si="49"/>
        <v/>
      </c>
      <c r="K310" s="263"/>
      <c r="L310" s="263"/>
      <c r="M310" s="266" t="str">
        <f t="shared" ca="true" si="50"/>
        <v/>
      </c>
      <c r="N310" s="176" t="str">
        <f t="shared" ca="true" si="51"/>
        <v/>
      </c>
      <c r="O310" s="265" t="str">
        <f t="shared" ca="true" si="52"/>
        <v/>
      </c>
      <c r="P310" s="263"/>
      <c r="Q310" s="263"/>
      <c r="R310" s="266" t="str">
        <f t="shared" ca="true" si="53"/>
        <v/>
      </c>
      <c r="S310" s="176" t="str">
        <f t="shared" ca="true" si="54"/>
        <v/>
      </c>
      <c r="T310" s="265" t="str">
        <f t="shared" ca="true" si="55"/>
        <v/>
      </c>
      <c r="U310" s="263"/>
      <c r="V310" s="263"/>
      <c r="W310" s="266" t="str">
        <f t="shared" ca="true" si="56"/>
        <v/>
      </c>
      <c r="X310" s="176" t="str">
        <f t="shared" ca="true" si="57"/>
        <v/>
      </c>
      <c r="Y310" s="265" t="str">
        <f t="shared" ca="true" si="58"/>
        <v/>
      </c>
      <c r="Z310" s="263"/>
      <c r="AA310" s="263"/>
      <c r="AB310" s="266" t="str">
        <f t="shared" ca="true" si="59"/>
        <v/>
      </c>
    </row>
    <row r="311" x14ac:dyDescent="0.2">
      <c r="A311" s="261"/>
      <c r="B311" s="582"/>
      <c r="C311" s="583"/>
      <c r="D311" s="176" t="str">
        <f t="shared" ca="true" si="45"/>
        <v/>
      </c>
      <c r="E311" s="265" t="str">
        <f t="shared" ca="true" si="46"/>
        <v/>
      </c>
      <c r="F311" s="263"/>
      <c r="G311" s="263"/>
      <c r="H311" s="266" t="str">
        <f t="shared" ca="true" si="47"/>
        <v/>
      </c>
      <c r="I311" s="176" t="str">
        <f t="shared" ca="true" si="48"/>
        <v/>
      </c>
      <c r="J311" s="265" t="str">
        <f t="shared" ca="true" si="49"/>
        <v/>
      </c>
      <c r="K311" s="263"/>
      <c r="L311" s="263"/>
      <c r="M311" s="266" t="str">
        <f t="shared" ca="true" si="50"/>
        <v/>
      </c>
      <c r="N311" s="176" t="str">
        <f t="shared" ca="true" si="51"/>
        <v/>
      </c>
      <c r="O311" s="265" t="str">
        <f t="shared" ca="true" si="52"/>
        <v/>
      </c>
      <c r="P311" s="263"/>
      <c r="Q311" s="263"/>
      <c r="R311" s="266" t="str">
        <f t="shared" ca="true" si="53"/>
        <v/>
      </c>
      <c r="S311" s="176" t="str">
        <f t="shared" ca="true" si="54"/>
        <v/>
      </c>
      <c r="T311" s="265" t="str">
        <f t="shared" ca="true" si="55"/>
        <v/>
      </c>
      <c r="U311" s="263"/>
      <c r="V311" s="263"/>
      <c r="W311" s="266" t="str">
        <f t="shared" ca="true" si="56"/>
        <v/>
      </c>
      <c r="X311" s="176" t="str">
        <f t="shared" ca="true" si="57"/>
        <v/>
      </c>
      <c r="Y311" s="265" t="str">
        <f t="shared" ca="true" si="58"/>
        <v/>
      </c>
      <c r="Z311" s="263"/>
      <c r="AA311" s="263"/>
      <c r="AB311" s="266" t="str">
        <f t="shared" ca="true" si="59"/>
        <v/>
      </c>
    </row>
    <row r="312" x14ac:dyDescent="0.2">
      <c r="A312" s="261"/>
      <c r="B312" s="582"/>
      <c r="C312" s="583"/>
      <c r="D312" s="176" t="str">
        <f t="shared" ca="true" si="45"/>
        <v/>
      </c>
      <c r="E312" s="265" t="str">
        <f t="shared" ca="true" si="46"/>
        <v/>
      </c>
      <c r="F312" s="263"/>
      <c r="G312" s="263"/>
      <c r="H312" s="266" t="str">
        <f t="shared" ca="true" si="47"/>
        <v/>
      </c>
      <c r="I312" s="176" t="str">
        <f t="shared" ca="true" si="48"/>
        <v/>
      </c>
      <c r="J312" s="265" t="str">
        <f t="shared" ca="true" si="49"/>
        <v/>
      </c>
      <c r="K312" s="263"/>
      <c r="L312" s="263"/>
      <c r="M312" s="266" t="str">
        <f t="shared" ca="true" si="50"/>
        <v/>
      </c>
      <c r="N312" s="176" t="str">
        <f t="shared" ca="true" si="51"/>
        <v/>
      </c>
      <c r="O312" s="265" t="str">
        <f t="shared" ca="true" si="52"/>
        <v/>
      </c>
      <c r="P312" s="263"/>
      <c r="Q312" s="263"/>
      <c r="R312" s="266" t="str">
        <f t="shared" ca="true" si="53"/>
        <v/>
      </c>
      <c r="S312" s="176" t="str">
        <f t="shared" ca="true" si="54"/>
        <v/>
      </c>
      <c r="T312" s="265" t="str">
        <f t="shared" ca="true" si="55"/>
        <v/>
      </c>
      <c r="U312" s="263"/>
      <c r="V312" s="263"/>
      <c r="W312" s="266" t="str">
        <f t="shared" ca="true" si="56"/>
        <v/>
      </c>
      <c r="X312" s="176" t="str">
        <f t="shared" ca="true" si="57"/>
        <v/>
      </c>
      <c r="Y312" s="265" t="str">
        <f t="shared" ca="true" si="58"/>
        <v/>
      </c>
      <c r="Z312" s="263"/>
      <c r="AA312" s="263"/>
      <c r="AB312" s="266" t="str">
        <f t="shared" ca="true" si="59"/>
        <v/>
      </c>
    </row>
    <row r="313" x14ac:dyDescent="0.2">
      <c r="A313" s="261"/>
      <c r="B313" s="582"/>
      <c r="C313" s="583"/>
      <c r="D313" s="176" t="str">
        <f t="shared" ca="true" si="45"/>
        <v/>
      </c>
      <c r="E313" s="265" t="str">
        <f t="shared" ca="true" si="46"/>
        <v/>
      </c>
      <c r="F313" s="263"/>
      <c r="G313" s="263"/>
      <c r="H313" s="266" t="str">
        <f t="shared" ca="true" si="47"/>
        <v/>
      </c>
      <c r="I313" s="176" t="str">
        <f t="shared" ca="true" si="48"/>
        <v/>
      </c>
      <c r="J313" s="265" t="str">
        <f t="shared" ca="true" si="49"/>
        <v/>
      </c>
      <c r="K313" s="263"/>
      <c r="L313" s="263"/>
      <c r="M313" s="266" t="str">
        <f t="shared" ca="true" si="50"/>
        <v/>
      </c>
      <c r="N313" s="176" t="str">
        <f t="shared" ca="true" si="51"/>
        <v/>
      </c>
      <c r="O313" s="265" t="str">
        <f t="shared" ca="true" si="52"/>
        <v/>
      </c>
      <c r="P313" s="263"/>
      <c r="Q313" s="263"/>
      <c r="R313" s="266" t="str">
        <f t="shared" ca="true" si="53"/>
        <v/>
      </c>
      <c r="S313" s="176" t="str">
        <f t="shared" ca="true" si="54"/>
        <v/>
      </c>
      <c r="T313" s="265" t="str">
        <f t="shared" ca="true" si="55"/>
        <v/>
      </c>
      <c r="U313" s="263"/>
      <c r="V313" s="263"/>
      <c r="W313" s="266" t="str">
        <f t="shared" ca="true" si="56"/>
        <v/>
      </c>
      <c r="X313" s="176" t="str">
        <f t="shared" ca="true" si="57"/>
        <v/>
      </c>
      <c r="Y313" s="265" t="str">
        <f t="shared" ca="true" si="58"/>
        <v/>
      </c>
      <c r="Z313" s="263"/>
      <c r="AA313" s="263"/>
      <c r="AB313" s="266" t="str">
        <f t="shared" ca="true" si="59"/>
        <v/>
      </c>
    </row>
    <row r="314" x14ac:dyDescent="0.2">
      <c r="A314" s="261"/>
      <c r="B314" s="582"/>
      <c r="C314" s="583"/>
      <c r="D314" s="176" t="str">
        <f t="shared" ca="true" si="45"/>
        <v/>
      </c>
      <c r="E314" s="265" t="str">
        <f t="shared" ca="true" si="46"/>
        <v/>
      </c>
      <c r="F314" s="263"/>
      <c r="G314" s="263"/>
      <c r="H314" s="266" t="str">
        <f t="shared" ca="true" si="47"/>
        <v/>
      </c>
      <c r="I314" s="176" t="str">
        <f t="shared" ca="true" si="48"/>
        <v/>
      </c>
      <c r="J314" s="265" t="str">
        <f t="shared" ca="true" si="49"/>
        <v/>
      </c>
      <c r="K314" s="263"/>
      <c r="L314" s="263"/>
      <c r="M314" s="266" t="str">
        <f t="shared" ca="true" si="50"/>
        <v/>
      </c>
      <c r="N314" s="176" t="str">
        <f t="shared" ca="true" si="51"/>
        <v/>
      </c>
      <c r="O314" s="265" t="str">
        <f t="shared" ca="true" si="52"/>
        <v/>
      </c>
      <c r="P314" s="263"/>
      <c r="Q314" s="263"/>
      <c r="R314" s="266" t="str">
        <f t="shared" ca="true" si="53"/>
        <v/>
      </c>
      <c r="S314" s="176" t="str">
        <f t="shared" ca="true" si="54"/>
        <v/>
      </c>
      <c r="T314" s="265" t="str">
        <f t="shared" ca="true" si="55"/>
        <v/>
      </c>
      <c r="U314" s="263"/>
      <c r="V314" s="263"/>
      <c r="W314" s="266" t="str">
        <f t="shared" ca="true" si="56"/>
        <v/>
      </c>
      <c r="X314" s="176" t="str">
        <f t="shared" ca="true" si="57"/>
        <v/>
      </c>
      <c r="Y314" s="265" t="str">
        <f t="shared" ca="true" si="58"/>
        <v/>
      </c>
      <c r="Z314" s="263"/>
      <c r="AA314" s="263"/>
      <c r="AB314" s="266" t="str">
        <f t="shared" ca="true" si="59"/>
        <v/>
      </c>
    </row>
    <row r="315" x14ac:dyDescent="0.2">
      <c r="A315" s="261"/>
      <c r="B315" s="582"/>
      <c r="C315" s="583"/>
      <c r="D315" s="176" t="str">
        <f t="shared" ca="true" si="45"/>
        <v/>
      </c>
      <c r="E315" s="265" t="str">
        <f t="shared" ca="true" si="46"/>
        <v/>
      </c>
      <c r="F315" s="263"/>
      <c r="G315" s="263"/>
      <c r="H315" s="266" t="str">
        <f t="shared" ca="true" si="47"/>
        <v/>
      </c>
      <c r="I315" s="176" t="str">
        <f t="shared" ca="true" si="48"/>
        <v/>
      </c>
      <c r="J315" s="265" t="str">
        <f t="shared" ca="true" si="49"/>
        <v/>
      </c>
      <c r="K315" s="263"/>
      <c r="L315" s="263"/>
      <c r="M315" s="266" t="str">
        <f t="shared" ca="true" si="50"/>
        <v/>
      </c>
      <c r="N315" s="176" t="str">
        <f t="shared" ca="true" si="51"/>
        <v/>
      </c>
      <c r="O315" s="265" t="str">
        <f t="shared" ca="true" si="52"/>
        <v/>
      </c>
      <c r="P315" s="263"/>
      <c r="Q315" s="263"/>
      <c r="R315" s="266" t="str">
        <f t="shared" ca="true" si="53"/>
        <v/>
      </c>
      <c r="S315" s="176" t="str">
        <f t="shared" ca="true" si="54"/>
        <v/>
      </c>
      <c r="T315" s="265" t="str">
        <f t="shared" ca="true" si="55"/>
        <v/>
      </c>
      <c r="U315" s="263"/>
      <c r="V315" s="263"/>
      <c r="W315" s="266" t="str">
        <f t="shared" ca="true" si="56"/>
        <v/>
      </c>
      <c r="X315" s="176" t="str">
        <f t="shared" ca="true" si="57"/>
        <v/>
      </c>
      <c r="Y315" s="265" t="str">
        <f t="shared" ca="true" si="58"/>
        <v/>
      </c>
      <c r="Z315" s="263"/>
      <c r="AA315" s="263"/>
      <c r="AB315" s="266" t="str">
        <f t="shared" ca="true" si="59"/>
        <v/>
      </c>
    </row>
    <row r="316" x14ac:dyDescent="0.2">
      <c r="A316" s="261"/>
      <c r="B316" s="584"/>
      <c r="C316" s="585"/>
      <c r="D316" s="177" t="str">
        <f t="shared" ca="true" si="45"/>
        <v/>
      </c>
      <c r="E316" s="268" t="str">
        <f t="shared" ca="true" si="46"/>
        <v/>
      </c>
      <c r="F316" s="269"/>
      <c r="G316" s="270"/>
      <c r="H316" s="271" t="str">
        <f t="shared" ca="true" si="47"/>
        <v/>
      </c>
      <c r="I316" s="177" t="str">
        <f t="shared" ca="true" si="48"/>
        <v/>
      </c>
      <c r="J316" s="268" t="str">
        <f t="shared" ca="true" si="49"/>
        <v/>
      </c>
      <c r="K316" s="269"/>
      <c r="L316" s="270"/>
      <c r="M316" s="271" t="str">
        <f t="shared" ca="true" si="50"/>
        <v/>
      </c>
      <c r="N316" s="177" t="str">
        <f t="shared" ca="true" si="51"/>
        <v/>
      </c>
      <c r="O316" s="268" t="str">
        <f t="shared" ca="true" si="52"/>
        <v/>
      </c>
      <c r="P316" s="269"/>
      <c r="Q316" s="270"/>
      <c r="R316" s="271" t="str">
        <f t="shared" ca="true" si="53"/>
        <v/>
      </c>
      <c r="S316" s="177" t="str">
        <f t="shared" ca="true" si="54"/>
        <v/>
      </c>
      <c r="T316" s="268" t="str">
        <f t="shared" ca="true" si="55"/>
        <v/>
      </c>
      <c r="U316" s="269"/>
      <c r="V316" s="270"/>
      <c r="W316" s="271" t="str">
        <f t="shared" ca="true" si="56"/>
        <v/>
      </c>
      <c r="X316" s="177" t="str">
        <f t="shared" ca="true" si="57"/>
        <v/>
      </c>
      <c r="Y316" s="268" t="str">
        <f t="shared" ca="true" si="58"/>
        <v/>
      </c>
      <c r="Z316" s="269"/>
      <c r="AA316" s="270"/>
      <c r="AB316" s="271" t="str">
        <f t="shared" ca="true" si="59"/>
        <v/>
      </c>
    </row>
    <row r="317" ht="11.25" customHeight="true" x14ac:dyDescent="0.2"/>
    <row r="318" ht="22.5" customHeight="true" x14ac:dyDescent="0.25">
      <c r="B318" s="913" t="str">
        <f>CONCATENATE("Rural use of sanitation facilities, ",C299,"–",C300)</f>
        <v>Rural use of sanitation facilities, 2000–2020</v>
      </c>
      <c r="C318" s="914"/>
      <c r="D318" s="914"/>
      <c r="E318" s="914"/>
      <c r="F318" s="914"/>
      <c r="G318" s="914"/>
      <c r="H318" s="914"/>
      <c r="I318" s="914"/>
      <c r="J318" s="914"/>
      <c r="K318" s="914"/>
      <c r="L318" s="914"/>
      <c r="N318" s="272"/>
      <c r="O318" s="272"/>
      <c r="P318" s="272"/>
      <c r="Q318" s="272"/>
      <c r="R318" s="272"/>
      <c r="S318" s="896" t="s">
        <v>11</v>
      </c>
      <c r="T318" s="897"/>
      <c r="U318" s="897"/>
      <c r="V318" s="897"/>
      <c r="W318" s="898"/>
      <c r="X318" s="272"/>
      <c r="Y318" s="272"/>
      <c r="Z318" s="272"/>
      <c r="AA318" s="272"/>
      <c r="AB318" s="273"/>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10" customWidth="true"/>
    <col min="6" max="7" width="9" style="213" customWidth="true"/>
    <col min="8" max="38" width="9" style="210" customWidth="true"/>
    <col min="39" max="261" width="9.140625" style="210"/>
    <col min="262" max="262" width="5" style="210" customWidth="true"/>
    <col min="263" max="263" width="13.85546875" style="210" customWidth="true"/>
    <col min="264" max="265" width="6.28515625" style="210" customWidth="true"/>
    <col min="266" max="267" width="7" style="210" customWidth="true"/>
    <col min="268" max="274" width="6.28515625" style="210" customWidth="true"/>
    <col min="275" max="517" width="9.140625" style="210"/>
    <col min="518" max="518" width="5" style="210" customWidth="true"/>
    <col min="519" max="519" width="13.85546875" style="210" customWidth="true"/>
    <col min="520" max="521" width="6.28515625" style="210" customWidth="true"/>
    <col min="522" max="523" width="7" style="210" customWidth="true"/>
    <col min="524" max="530" width="6.28515625" style="210" customWidth="true"/>
    <col min="531" max="773" width="9.140625" style="210"/>
    <col min="774" max="774" width="5" style="210" customWidth="true"/>
    <col min="775" max="775" width="13.85546875" style="210" customWidth="true"/>
    <col min="776" max="777" width="6.28515625" style="210" customWidth="true"/>
    <col min="778" max="779" width="7" style="210" customWidth="true"/>
    <col min="780" max="786" width="6.28515625" style="210" customWidth="true"/>
    <col min="787" max="1029" width="9.140625" style="210"/>
    <col min="1030" max="1030" width="5" style="210" customWidth="true"/>
    <col min="1031" max="1031" width="13.85546875" style="210" customWidth="true"/>
    <col min="1032" max="1033" width="6.28515625" style="210" customWidth="true"/>
    <col min="1034" max="1035" width="7" style="210" customWidth="true"/>
    <col min="1036" max="1042" width="6.28515625" style="210" customWidth="true"/>
    <col min="1043" max="1285" width="9.140625" style="210"/>
    <col min="1286" max="1286" width="5" style="210" customWidth="true"/>
    <col min="1287" max="1287" width="13.85546875" style="210" customWidth="true"/>
    <col min="1288" max="1289" width="6.28515625" style="210" customWidth="true"/>
    <col min="1290" max="1291" width="7" style="210" customWidth="true"/>
    <col min="1292" max="1298" width="6.28515625" style="210" customWidth="true"/>
    <col min="1299" max="1541" width="9.140625" style="210"/>
    <col min="1542" max="1542" width="5" style="210" customWidth="true"/>
    <col min="1543" max="1543" width="13.85546875" style="210" customWidth="true"/>
    <col min="1544" max="1545" width="6.28515625" style="210" customWidth="true"/>
    <col min="1546" max="1547" width="7" style="210" customWidth="true"/>
    <col min="1548" max="1554" width="6.28515625" style="210" customWidth="true"/>
    <col min="1555" max="1797" width="9.140625" style="210"/>
    <col min="1798" max="1798" width="5" style="210" customWidth="true"/>
    <col min="1799" max="1799" width="13.85546875" style="210" customWidth="true"/>
    <col min="1800" max="1801" width="6.28515625" style="210" customWidth="true"/>
    <col min="1802" max="1803" width="7" style="210" customWidth="true"/>
    <col min="1804" max="1810" width="6.28515625" style="210" customWidth="true"/>
    <col min="1811" max="2053" width="9.140625" style="210"/>
    <col min="2054" max="2054" width="5" style="210" customWidth="true"/>
    <col min="2055" max="2055" width="13.85546875" style="210" customWidth="true"/>
    <col min="2056" max="2057" width="6.28515625" style="210" customWidth="true"/>
    <col min="2058" max="2059" width="7" style="210" customWidth="true"/>
    <col min="2060" max="2066" width="6.28515625" style="210" customWidth="true"/>
    <col min="2067" max="2309" width="9.140625" style="210"/>
    <col min="2310" max="2310" width="5" style="210" customWidth="true"/>
    <col min="2311" max="2311" width="13.85546875" style="210" customWidth="true"/>
    <col min="2312" max="2313" width="6.28515625" style="210" customWidth="true"/>
    <col min="2314" max="2315" width="7" style="210" customWidth="true"/>
    <col min="2316" max="2322" width="6.28515625" style="210" customWidth="true"/>
    <col min="2323" max="2565" width="9.140625" style="210"/>
    <col min="2566" max="2566" width="5" style="210" customWidth="true"/>
    <col min="2567" max="2567" width="13.85546875" style="210" customWidth="true"/>
    <col min="2568" max="2569" width="6.28515625" style="210" customWidth="true"/>
    <col min="2570" max="2571" width="7" style="210" customWidth="true"/>
    <col min="2572" max="2578" width="6.28515625" style="210" customWidth="true"/>
    <col min="2579" max="2821" width="9.140625" style="210"/>
    <col min="2822" max="2822" width="5" style="210" customWidth="true"/>
    <col min="2823" max="2823" width="13.85546875" style="210" customWidth="true"/>
    <col min="2824" max="2825" width="6.28515625" style="210" customWidth="true"/>
    <col min="2826" max="2827" width="7" style="210" customWidth="true"/>
    <col min="2828" max="2834" width="6.28515625" style="210" customWidth="true"/>
    <col min="2835" max="3077" width="9.140625" style="210"/>
    <col min="3078" max="3078" width="5" style="210" customWidth="true"/>
    <col min="3079" max="3079" width="13.85546875" style="210" customWidth="true"/>
    <col min="3080" max="3081" width="6.28515625" style="210" customWidth="true"/>
    <col min="3082" max="3083" width="7" style="210" customWidth="true"/>
    <col min="3084" max="3090" width="6.28515625" style="210" customWidth="true"/>
    <col min="3091" max="3333" width="9.140625" style="210"/>
    <col min="3334" max="3334" width="5" style="210" customWidth="true"/>
    <col min="3335" max="3335" width="13.85546875" style="210" customWidth="true"/>
    <col min="3336" max="3337" width="6.28515625" style="210" customWidth="true"/>
    <col min="3338" max="3339" width="7" style="210" customWidth="true"/>
    <col min="3340" max="3346" width="6.28515625" style="210" customWidth="true"/>
    <col min="3347" max="3589" width="9.140625" style="210"/>
    <col min="3590" max="3590" width="5" style="210" customWidth="true"/>
    <col min="3591" max="3591" width="13.85546875" style="210" customWidth="true"/>
    <col min="3592" max="3593" width="6.28515625" style="210" customWidth="true"/>
    <col min="3594" max="3595" width="7" style="210" customWidth="true"/>
    <col min="3596" max="3602" width="6.28515625" style="210" customWidth="true"/>
    <col min="3603" max="3845" width="9.140625" style="210"/>
    <col min="3846" max="3846" width="5" style="210" customWidth="true"/>
    <col min="3847" max="3847" width="13.85546875" style="210" customWidth="true"/>
    <col min="3848" max="3849" width="6.28515625" style="210" customWidth="true"/>
    <col min="3850" max="3851" width="7" style="210" customWidth="true"/>
    <col min="3852" max="3858" width="6.28515625" style="210" customWidth="true"/>
    <col min="3859" max="4101" width="9.140625" style="210"/>
    <col min="4102" max="4102" width="5" style="210" customWidth="true"/>
    <col min="4103" max="4103" width="13.85546875" style="210" customWidth="true"/>
    <col min="4104" max="4105" width="6.28515625" style="210" customWidth="true"/>
    <col min="4106" max="4107" width="7" style="210" customWidth="true"/>
    <col min="4108" max="4114" width="6.28515625" style="210" customWidth="true"/>
    <col min="4115" max="4357" width="9.140625" style="210"/>
    <col min="4358" max="4358" width="5" style="210" customWidth="true"/>
    <col min="4359" max="4359" width="13.85546875" style="210" customWidth="true"/>
    <col min="4360" max="4361" width="6.28515625" style="210" customWidth="true"/>
    <col min="4362" max="4363" width="7" style="210" customWidth="true"/>
    <col min="4364" max="4370" width="6.28515625" style="210" customWidth="true"/>
    <col min="4371" max="4613" width="9.140625" style="210"/>
    <col min="4614" max="4614" width="5" style="210" customWidth="true"/>
    <col min="4615" max="4615" width="13.85546875" style="210" customWidth="true"/>
    <col min="4616" max="4617" width="6.28515625" style="210" customWidth="true"/>
    <col min="4618" max="4619" width="7" style="210" customWidth="true"/>
    <col min="4620" max="4626" width="6.28515625" style="210" customWidth="true"/>
    <col min="4627" max="4869" width="9.140625" style="210"/>
    <col min="4870" max="4870" width="5" style="210" customWidth="true"/>
    <col min="4871" max="4871" width="13.85546875" style="210" customWidth="true"/>
    <col min="4872" max="4873" width="6.28515625" style="210" customWidth="true"/>
    <col min="4874" max="4875" width="7" style="210" customWidth="true"/>
    <col min="4876" max="4882" width="6.28515625" style="210" customWidth="true"/>
    <col min="4883" max="5125" width="9.140625" style="210"/>
    <col min="5126" max="5126" width="5" style="210" customWidth="true"/>
    <col min="5127" max="5127" width="13.85546875" style="210" customWidth="true"/>
    <col min="5128" max="5129" width="6.28515625" style="210" customWidth="true"/>
    <col min="5130" max="5131" width="7" style="210" customWidth="true"/>
    <col min="5132" max="5138" width="6.28515625" style="210" customWidth="true"/>
    <col min="5139" max="5381" width="9.140625" style="210"/>
    <col min="5382" max="5382" width="5" style="210" customWidth="true"/>
    <col min="5383" max="5383" width="13.85546875" style="210" customWidth="true"/>
    <col min="5384" max="5385" width="6.28515625" style="210" customWidth="true"/>
    <col min="5386" max="5387" width="7" style="210" customWidth="true"/>
    <col min="5388" max="5394" width="6.28515625" style="210" customWidth="true"/>
    <col min="5395" max="5637" width="9.140625" style="210"/>
    <col min="5638" max="5638" width="5" style="210" customWidth="true"/>
    <col min="5639" max="5639" width="13.85546875" style="210" customWidth="true"/>
    <col min="5640" max="5641" width="6.28515625" style="210" customWidth="true"/>
    <col min="5642" max="5643" width="7" style="210" customWidth="true"/>
    <col min="5644" max="5650" width="6.28515625" style="210" customWidth="true"/>
    <col min="5651" max="5893" width="9.140625" style="210"/>
    <col min="5894" max="5894" width="5" style="210" customWidth="true"/>
    <col min="5895" max="5895" width="13.85546875" style="210" customWidth="true"/>
    <col min="5896" max="5897" width="6.28515625" style="210" customWidth="true"/>
    <col min="5898" max="5899" width="7" style="210" customWidth="true"/>
    <col min="5900" max="5906" width="6.28515625" style="210" customWidth="true"/>
    <col min="5907" max="6149" width="9.140625" style="210"/>
    <col min="6150" max="6150" width="5" style="210" customWidth="true"/>
    <col min="6151" max="6151" width="13.85546875" style="210" customWidth="true"/>
    <col min="6152" max="6153" width="6.28515625" style="210" customWidth="true"/>
    <col min="6154" max="6155" width="7" style="210" customWidth="true"/>
    <col min="6156" max="6162" width="6.28515625" style="210" customWidth="true"/>
    <col min="6163" max="6405" width="9.140625" style="210"/>
    <col min="6406" max="6406" width="5" style="210" customWidth="true"/>
    <col min="6407" max="6407" width="13.85546875" style="210" customWidth="true"/>
    <col min="6408" max="6409" width="6.28515625" style="210" customWidth="true"/>
    <col min="6410" max="6411" width="7" style="210" customWidth="true"/>
    <col min="6412" max="6418" width="6.28515625" style="210" customWidth="true"/>
    <col min="6419" max="6661" width="9.140625" style="210"/>
    <col min="6662" max="6662" width="5" style="210" customWidth="true"/>
    <col min="6663" max="6663" width="13.85546875" style="210" customWidth="true"/>
    <col min="6664" max="6665" width="6.28515625" style="210" customWidth="true"/>
    <col min="6666" max="6667" width="7" style="210" customWidth="true"/>
    <col min="6668" max="6674" width="6.28515625" style="210" customWidth="true"/>
    <col min="6675" max="6917" width="9.140625" style="210"/>
    <col min="6918" max="6918" width="5" style="210" customWidth="true"/>
    <col min="6919" max="6919" width="13.85546875" style="210" customWidth="true"/>
    <col min="6920" max="6921" width="6.28515625" style="210" customWidth="true"/>
    <col min="6922" max="6923" width="7" style="210" customWidth="true"/>
    <col min="6924" max="6930" width="6.28515625" style="210" customWidth="true"/>
    <col min="6931" max="7173" width="9.140625" style="210"/>
    <col min="7174" max="7174" width="5" style="210" customWidth="true"/>
    <col min="7175" max="7175" width="13.85546875" style="210" customWidth="true"/>
    <col min="7176" max="7177" width="6.28515625" style="210" customWidth="true"/>
    <col min="7178" max="7179" width="7" style="210" customWidth="true"/>
    <col min="7180" max="7186" width="6.28515625" style="210" customWidth="true"/>
    <col min="7187" max="7429" width="9.140625" style="210"/>
    <col min="7430" max="7430" width="5" style="210" customWidth="true"/>
    <col min="7431" max="7431" width="13.85546875" style="210" customWidth="true"/>
    <col min="7432" max="7433" width="6.28515625" style="210" customWidth="true"/>
    <col min="7434" max="7435" width="7" style="210" customWidth="true"/>
    <col min="7436" max="7442" width="6.28515625" style="210" customWidth="true"/>
    <col min="7443" max="7685" width="9.140625" style="210"/>
    <col min="7686" max="7686" width="5" style="210" customWidth="true"/>
    <col min="7687" max="7687" width="13.85546875" style="210" customWidth="true"/>
    <col min="7688" max="7689" width="6.28515625" style="210" customWidth="true"/>
    <col min="7690" max="7691" width="7" style="210" customWidth="true"/>
    <col min="7692" max="7698" width="6.28515625" style="210" customWidth="true"/>
    <col min="7699" max="7941" width="9.140625" style="210"/>
    <col min="7942" max="7942" width="5" style="210" customWidth="true"/>
    <col min="7943" max="7943" width="13.85546875" style="210" customWidth="true"/>
    <col min="7944" max="7945" width="6.28515625" style="210" customWidth="true"/>
    <col min="7946" max="7947" width="7" style="210" customWidth="true"/>
    <col min="7948" max="7954" width="6.28515625" style="210" customWidth="true"/>
    <col min="7955" max="8197" width="9.140625" style="210"/>
    <col min="8198" max="8198" width="5" style="210" customWidth="true"/>
    <col min="8199" max="8199" width="13.85546875" style="210" customWidth="true"/>
    <col min="8200" max="8201" width="6.28515625" style="210" customWidth="true"/>
    <col min="8202" max="8203" width="7" style="210" customWidth="true"/>
    <col min="8204" max="8210" width="6.28515625" style="210" customWidth="true"/>
    <col min="8211" max="8453" width="9.140625" style="210"/>
    <col min="8454" max="8454" width="5" style="210" customWidth="true"/>
    <col min="8455" max="8455" width="13.85546875" style="210" customWidth="true"/>
    <col min="8456" max="8457" width="6.28515625" style="210" customWidth="true"/>
    <col min="8458" max="8459" width="7" style="210" customWidth="true"/>
    <col min="8460" max="8466" width="6.28515625" style="210" customWidth="true"/>
    <col min="8467" max="8709" width="9.140625" style="210"/>
    <col min="8710" max="8710" width="5" style="210" customWidth="true"/>
    <col min="8711" max="8711" width="13.85546875" style="210" customWidth="true"/>
    <col min="8712" max="8713" width="6.28515625" style="210" customWidth="true"/>
    <col min="8714" max="8715" width="7" style="210" customWidth="true"/>
    <col min="8716" max="8722" width="6.28515625" style="210" customWidth="true"/>
    <col min="8723" max="8965" width="9.140625" style="210"/>
    <col min="8966" max="8966" width="5" style="210" customWidth="true"/>
    <col min="8967" max="8967" width="13.85546875" style="210" customWidth="true"/>
    <col min="8968" max="8969" width="6.28515625" style="210" customWidth="true"/>
    <col min="8970" max="8971" width="7" style="210" customWidth="true"/>
    <col min="8972" max="8978" width="6.28515625" style="210" customWidth="true"/>
    <col min="8979" max="9221" width="9.140625" style="210"/>
    <col min="9222" max="9222" width="5" style="210" customWidth="true"/>
    <col min="9223" max="9223" width="13.85546875" style="210" customWidth="true"/>
    <col min="9224" max="9225" width="6.28515625" style="210" customWidth="true"/>
    <col min="9226" max="9227" width="7" style="210" customWidth="true"/>
    <col min="9228" max="9234" width="6.28515625" style="210" customWidth="true"/>
    <col min="9235" max="9477" width="9.140625" style="210"/>
    <col min="9478" max="9478" width="5" style="210" customWidth="true"/>
    <col min="9479" max="9479" width="13.85546875" style="210" customWidth="true"/>
    <col min="9480" max="9481" width="6.28515625" style="210" customWidth="true"/>
    <col min="9482" max="9483" width="7" style="210" customWidth="true"/>
    <col min="9484" max="9490" width="6.28515625" style="210" customWidth="true"/>
    <col min="9491" max="9733" width="9.140625" style="210"/>
    <col min="9734" max="9734" width="5" style="210" customWidth="true"/>
    <col min="9735" max="9735" width="13.85546875" style="210" customWidth="true"/>
    <col min="9736" max="9737" width="6.28515625" style="210" customWidth="true"/>
    <col min="9738" max="9739" width="7" style="210" customWidth="true"/>
    <col min="9740" max="9746" width="6.28515625" style="210" customWidth="true"/>
    <col min="9747" max="9989" width="9.140625" style="210"/>
    <col min="9990" max="9990" width="5" style="210" customWidth="true"/>
    <col min="9991" max="9991" width="13.85546875" style="210" customWidth="true"/>
    <col min="9992" max="9993" width="6.28515625" style="210" customWidth="true"/>
    <col min="9994" max="9995" width="7" style="210" customWidth="true"/>
    <col min="9996" max="10002" width="6.28515625" style="210" customWidth="true"/>
    <col min="10003" max="10245" width="9.140625" style="210"/>
    <col min="10246" max="10246" width="5" style="210" customWidth="true"/>
    <col min="10247" max="10247" width="13.85546875" style="210" customWidth="true"/>
    <col min="10248" max="10249" width="6.28515625" style="210" customWidth="true"/>
    <col min="10250" max="10251" width="7" style="210" customWidth="true"/>
    <col min="10252" max="10258" width="6.28515625" style="210" customWidth="true"/>
    <col min="10259" max="10501" width="9.140625" style="210"/>
    <col min="10502" max="10502" width="5" style="210" customWidth="true"/>
    <col min="10503" max="10503" width="13.85546875" style="210" customWidth="true"/>
    <col min="10504" max="10505" width="6.28515625" style="210" customWidth="true"/>
    <col min="10506" max="10507" width="7" style="210" customWidth="true"/>
    <col min="10508" max="10514" width="6.28515625" style="210" customWidth="true"/>
    <col min="10515" max="10757" width="9.140625" style="210"/>
    <col min="10758" max="10758" width="5" style="210" customWidth="true"/>
    <col min="10759" max="10759" width="13.85546875" style="210" customWidth="true"/>
    <col min="10760" max="10761" width="6.28515625" style="210" customWidth="true"/>
    <col min="10762" max="10763" width="7" style="210" customWidth="true"/>
    <col min="10764" max="10770" width="6.28515625" style="210" customWidth="true"/>
    <col min="10771" max="11013" width="9.140625" style="210"/>
    <col min="11014" max="11014" width="5" style="210" customWidth="true"/>
    <col min="11015" max="11015" width="13.85546875" style="210" customWidth="true"/>
    <col min="11016" max="11017" width="6.28515625" style="210" customWidth="true"/>
    <col min="11018" max="11019" width="7" style="210" customWidth="true"/>
    <col min="11020" max="11026" width="6.28515625" style="210" customWidth="true"/>
    <col min="11027" max="11269" width="9.140625" style="210"/>
    <col min="11270" max="11270" width="5" style="210" customWidth="true"/>
    <col min="11271" max="11271" width="13.85546875" style="210" customWidth="true"/>
    <col min="11272" max="11273" width="6.28515625" style="210" customWidth="true"/>
    <col min="11274" max="11275" width="7" style="210" customWidth="true"/>
    <col min="11276" max="11282" width="6.28515625" style="210" customWidth="true"/>
    <col min="11283" max="11525" width="9.140625" style="210"/>
    <col min="11526" max="11526" width="5" style="210" customWidth="true"/>
    <col min="11527" max="11527" width="13.85546875" style="210" customWidth="true"/>
    <col min="11528" max="11529" width="6.28515625" style="210" customWidth="true"/>
    <col min="11530" max="11531" width="7" style="210" customWidth="true"/>
    <col min="11532" max="11538" width="6.28515625" style="210" customWidth="true"/>
    <col min="11539" max="11781" width="9.140625" style="210"/>
    <col min="11782" max="11782" width="5" style="210" customWidth="true"/>
    <col min="11783" max="11783" width="13.85546875" style="210" customWidth="true"/>
    <col min="11784" max="11785" width="6.28515625" style="210" customWidth="true"/>
    <col min="11786" max="11787" width="7" style="210" customWidth="true"/>
    <col min="11788" max="11794" width="6.28515625" style="210" customWidth="true"/>
    <col min="11795" max="12037" width="9.140625" style="210"/>
    <col min="12038" max="12038" width="5" style="210" customWidth="true"/>
    <col min="12039" max="12039" width="13.85546875" style="210" customWidth="true"/>
    <col min="12040" max="12041" width="6.28515625" style="210" customWidth="true"/>
    <col min="12042" max="12043" width="7" style="210" customWidth="true"/>
    <col min="12044" max="12050" width="6.28515625" style="210" customWidth="true"/>
    <col min="12051" max="12293" width="9.140625" style="210"/>
    <col min="12294" max="12294" width="5" style="210" customWidth="true"/>
    <col min="12295" max="12295" width="13.85546875" style="210" customWidth="true"/>
    <col min="12296" max="12297" width="6.28515625" style="210" customWidth="true"/>
    <col min="12298" max="12299" width="7" style="210" customWidth="true"/>
    <col min="12300" max="12306" width="6.28515625" style="210" customWidth="true"/>
    <col min="12307" max="12549" width="9.140625" style="210"/>
    <col min="12550" max="12550" width="5" style="210" customWidth="true"/>
    <col min="12551" max="12551" width="13.85546875" style="210" customWidth="true"/>
    <col min="12552" max="12553" width="6.28515625" style="210" customWidth="true"/>
    <col min="12554" max="12555" width="7" style="210" customWidth="true"/>
    <col min="12556" max="12562" width="6.28515625" style="210" customWidth="true"/>
    <col min="12563" max="12805" width="9.140625" style="210"/>
    <col min="12806" max="12806" width="5" style="210" customWidth="true"/>
    <col min="12807" max="12807" width="13.85546875" style="210" customWidth="true"/>
    <col min="12808" max="12809" width="6.28515625" style="210" customWidth="true"/>
    <col min="12810" max="12811" width="7" style="210" customWidth="true"/>
    <col min="12812" max="12818" width="6.28515625" style="210" customWidth="true"/>
    <col min="12819" max="13061" width="9.140625" style="210"/>
    <col min="13062" max="13062" width="5" style="210" customWidth="true"/>
    <col min="13063" max="13063" width="13.85546875" style="210" customWidth="true"/>
    <col min="13064" max="13065" width="6.28515625" style="210" customWidth="true"/>
    <col min="13066" max="13067" width="7" style="210" customWidth="true"/>
    <col min="13068" max="13074" width="6.28515625" style="210" customWidth="true"/>
    <col min="13075" max="13317" width="9.140625" style="210"/>
    <col min="13318" max="13318" width="5" style="210" customWidth="true"/>
    <col min="13319" max="13319" width="13.85546875" style="210" customWidth="true"/>
    <col min="13320" max="13321" width="6.28515625" style="210" customWidth="true"/>
    <col min="13322" max="13323" width="7" style="210" customWidth="true"/>
    <col min="13324" max="13330" width="6.28515625" style="210" customWidth="true"/>
    <col min="13331" max="13573" width="9.140625" style="210"/>
    <col min="13574" max="13574" width="5" style="210" customWidth="true"/>
    <col min="13575" max="13575" width="13.85546875" style="210" customWidth="true"/>
    <col min="13576" max="13577" width="6.28515625" style="210" customWidth="true"/>
    <col min="13578" max="13579" width="7" style="210" customWidth="true"/>
    <col min="13580" max="13586" width="6.28515625" style="210" customWidth="true"/>
    <col min="13587" max="13829" width="9.140625" style="210"/>
    <col min="13830" max="13830" width="5" style="210" customWidth="true"/>
    <col min="13831" max="13831" width="13.85546875" style="210" customWidth="true"/>
    <col min="13832" max="13833" width="6.28515625" style="210" customWidth="true"/>
    <col min="13834" max="13835" width="7" style="210" customWidth="true"/>
    <col min="13836" max="13842" width="6.28515625" style="210" customWidth="true"/>
    <col min="13843" max="14085" width="9.140625" style="210"/>
    <col min="14086" max="14086" width="5" style="210" customWidth="true"/>
    <col min="14087" max="14087" width="13.85546875" style="210" customWidth="true"/>
    <col min="14088" max="14089" width="6.28515625" style="210" customWidth="true"/>
    <col min="14090" max="14091" width="7" style="210" customWidth="true"/>
    <col min="14092" max="14098" width="6.28515625" style="210" customWidth="true"/>
    <col min="14099" max="14341" width="9.140625" style="210"/>
    <col min="14342" max="14342" width="5" style="210" customWidth="true"/>
    <col min="14343" max="14343" width="13.85546875" style="210" customWidth="true"/>
    <col min="14344" max="14345" width="6.28515625" style="210" customWidth="true"/>
    <col min="14346" max="14347" width="7" style="210" customWidth="true"/>
    <col min="14348" max="14354" width="6.28515625" style="210" customWidth="true"/>
    <col min="14355" max="14597" width="9.140625" style="210"/>
    <col min="14598" max="14598" width="5" style="210" customWidth="true"/>
    <col min="14599" max="14599" width="13.85546875" style="210" customWidth="true"/>
    <col min="14600" max="14601" width="6.28515625" style="210" customWidth="true"/>
    <col min="14602" max="14603" width="7" style="210" customWidth="true"/>
    <col min="14604" max="14610" width="6.28515625" style="210" customWidth="true"/>
    <col min="14611" max="14853" width="9.140625" style="210"/>
    <col min="14854" max="14854" width="5" style="210" customWidth="true"/>
    <col min="14855" max="14855" width="13.85546875" style="210" customWidth="true"/>
    <col min="14856" max="14857" width="6.28515625" style="210" customWidth="true"/>
    <col min="14858" max="14859" width="7" style="210" customWidth="true"/>
    <col min="14860" max="14866" width="6.28515625" style="210" customWidth="true"/>
    <col min="14867" max="15109" width="9.140625" style="210"/>
    <col min="15110" max="15110" width="5" style="210" customWidth="true"/>
    <col min="15111" max="15111" width="13.85546875" style="210" customWidth="true"/>
    <col min="15112" max="15113" width="6.28515625" style="210" customWidth="true"/>
    <col min="15114" max="15115" width="7" style="210" customWidth="true"/>
    <col min="15116" max="15122" width="6.28515625" style="210" customWidth="true"/>
    <col min="15123" max="15365" width="9.140625" style="210"/>
    <col min="15366" max="15366" width="5" style="210" customWidth="true"/>
    <col min="15367" max="15367" width="13.85546875" style="210" customWidth="true"/>
    <col min="15368" max="15369" width="6.28515625" style="210" customWidth="true"/>
    <col min="15370" max="15371" width="7" style="210" customWidth="true"/>
    <col min="15372" max="15378" width="6.28515625" style="210" customWidth="true"/>
    <col min="15379" max="15621" width="9.140625" style="210"/>
    <col min="15622" max="15622" width="5" style="210" customWidth="true"/>
    <col min="15623" max="15623" width="13.85546875" style="210" customWidth="true"/>
    <col min="15624" max="15625" width="6.28515625" style="210" customWidth="true"/>
    <col min="15626" max="15627" width="7" style="210" customWidth="true"/>
    <col min="15628" max="15634" width="6.28515625" style="210" customWidth="true"/>
    <col min="15635" max="15877" width="9.140625" style="210"/>
    <col min="15878" max="15878" width="5" style="210" customWidth="true"/>
    <col min="15879" max="15879" width="13.85546875" style="210" customWidth="true"/>
    <col min="15880" max="15881" width="6.28515625" style="210" customWidth="true"/>
    <col min="15882" max="15883" width="7" style="210" customWidth="true"/>
    <col min="15884" max="15890" width="6.28515625" style="210" customWidth="true"/>
    <col min="15891" max="16133" width="9.140625" style="210"/>
    <col min="16134" max="16134" width="5" style="210" customWidth="true"/>
    <col min="16135" max="16135" width="13.85546875" style="210" customWidth="true"/>
    <col min="16136" max="16137" width="6.28515625" style="210" customWidth="true"/>
    <col min="16138" max="16139" width="7" style="210" customWidth="true"/>
    <col min="16140" max="16146" width="6.28515625" style="210" customWidth="true"/>
    <col min="16147" max="16384" width="9.140625" style="210"/>
  </cols>
  <sheetData>
    <row r="4" ht="27" customHeight="true" x14ac:dyDescent="0.4">
      <c r="B4" s="950" t="s">
        <v>135</v>
      </c>
      <c r="C4" s="951"/>
      <c r="D4" s="951"/>
      <c r="E4" s="951"/>
      <c r="F4" s="951"/>
      <c r="G4" s="951"/>
      <c r="H4" s="951"/>
      <c r="I4" s="951"/>
      <c r="J4" s="951"/>
      <c r="K4" s="951"/>
      <c r="L4" s="951"/>
      <c r="M4" s="951"/>
      <c r="N4" s="951"/>
      <c r="O4" s="951"/>
      <c r="P4" s="951"/>
      <c r="Q4" s="951"/>
      <c r="R4" s="951"/>
      <c r="S4" s="951"/>
      <c r="T4" s="951"/>
      <c r="U4" s="951"/>
      <c r="V4" s="951"/>
      <c r="W4" s="951"/>
      <c r="X4" s="951"/>
      <c r="Y4" s="951"/>
    </row>
    <row r="5" ht="28.5" customHeight="true" x14ac:dyDescent="0.4">
      <c r="B5" s="895" t="str">
        <f ca="true">IF(ISERROR(INDIRECT(CONCATENATE($E$32,"!A2"))),"",INDIRECT(CONCATENATE($E$32,"!A2")))</f>
        <v/>
      </c>
      <c r="C5" s="952"/>
      <c r="D5" s="952"/>
      <c r="E5" s="952"/>
      <c r="F5" s="952"/>
      <c r="G5" s="952"/>
      <c r="H5" s="952"/>
      <c r="I5" s="952"/>
      <c r="J5" s="952"/>
      <c r="K5" s="951"/>
      <c r="L5" s="951"/>
      <c r="M5" s="951"/>
      <c r="N5" s="951"/>
      <c r="O5" s="951"/>
      <c r="P5" s="951"/>
      <c r="Q5" s="951"/>
      <c r="R5" s="951"/>
      <c r="S5" s="951"/>
      <c r="T5" s="951"/>
      <c r="U5" s="951"/>
      <c r="V5" s="951"/>
      <c r="W5" s="951"/>
      <c r="X5" s="951"/>
      <c r="Y5" s="951"/>
    </row>
    <row r="6" x14ac:dyDescent="0.2">
      <c r="F6" s="210"/>
      <c r="G6" s="210"/>
      <c r="J6" s="211"/>
      <c r="K6" s="211"/>
      <c r="L6" s="211"/>
      <c r="M6" s="211"/>
      <c r="N6" s="211"/>
      <c r="O6" s="211"/>
      <c r="P6" s="211"/>
    </row>
    <row r="7" s="212" customFormat="true" ht="16.5" customHeight="true" x14ac:dyDescent="0.25">
      <c r="B7" s="948" t="str">
        <f ca="true">CONCATENATE("National ",IF(ISERROR(INDIRECT(CONCATENATE($E$32,"!A2"))),"",INDIRECT(CONCATENATE($E$32,"!A210"))))</f>
        <v>National </v>
      </c>
      <c r="C7" s="949"/>
      <c r="D7" s="949"/>
      <c r="E7" s="949"/>
      <c r="F7" s="949"/>
      <c r="G7" s="949"/>
      <c r="H7" s="949"/>
      <c r="K7" s="966" t="str">
        <f ca="true">CONCATENATE("Urban ",IF(ISERROR(INDIRECT(CONCATENATE($E$32,"!A2"))),"",INDIRECT(CONCATENATE($E$32,"!A210"))))</f>
        <v>Urban </v>
      </c>
      <c r="L7" s="967"/>
      <c r="M7" s="967"/>
      <c r="N7" s="967"/>
      <c r="O7" s="967"/>
      <c r="P7" s="967"/>
      <c r="S7" s="966" t="str">
        <f ca="true">CONCATENATE("Rural ",IF(ISERROR(INDIRECT(CONCATENATE($E$32,"!A2"))),"",INDIRECT(CONCATENATE($E$32,"!A210"))))</f>
        <v>Rural </v>
      </c>
      <c r="T7" s="967"/>
      <c r="U7" s="967"/>
      <c r="V7" s="967"/>
      <c r="W7" s="967"/>
      <c r="X7" s="967"/>
    </row>
    <row r="8" s="212" customFormat="true" x14ac:dyDescent="0.2"/>
    <row r="17" x14ac:dyDescent="0.2">
      <c r="Q17" s="211"/>
      <c r="R17" s="211"/>
      <c r="S17" s="211"/>
      <c r="T17" s="211"/>
      <c r="U17" s="211"/>
      <c r="V17" s="211"/>
    </row>
    <row r="18" x14ac:dyDescent="0.2">
      <c r="Q18" s="211"/>
      <c r="R18" s="211"/>
      <c r="S18" s="211"/>
      <c r="T18" s="211"/>
      <c r="U18" s="211"/>
      <c r="V18" s="211"/>
    </row>
    <row r="19" x14ac:dyDescent="0.2">
      <c r="Q19" s="211"/>
      <c r="R19" s="211"/>
      <c r="S19" s="211"/>
      <c r="T19" s="211"/>
      <c r="U19" s="211"/>
      <c r="V19" s="211"/>
    </row>
    <row r="20" x14ac:dyDescent="0.2">
      <c r="Q20" s="211"/>
      <c r="R20" s="211"/>
      <c r="S20" s="211"/>
      <c r="T20" s="211"/>
      <c r="U20" s="211"/>
      <c r="V20" s="211"/>
    </row>
    <row r="21" x14ac:dyDescent="0.2">
      <c r="Q21" s="211"/>
      <c r="R21" s="211"/>
      <c r="S21" s="211"/>
      <c r="T21" s="211"/>
      <c r="U21" s="211"/>
      <c r="V21" s="211"/>
    </row>
    <row r="22" x14ac:dyDescent="0.2">
      <c r="Q22" s="211"/>
      <c r="R22" s="211"/>
      <c r="S22" s="211"/>
      <c r="T22" s="211"/>
      <c r="U22" s="211"/>
      <c r="V22" s="211"/>
    </row>
    <row r="23" x14ac:dyDescent="0.2">
      <c r="Q23" s="211"/>
      <c r="R23" s="211"/>
      <c r="S23" s="211"/>
      <c r="T23" s="211"/>
      <c r="U23" s="211"/>
      <c r="V23" s="211"/>
    </row>
    <row r="32" s="214" customFormat="true" x14ac:dyDescent="0.2">
      <c r="E32" s="942">
        <f>INDEX(B88:B100,A88)</f>
        <v>0</v>
      </c>
      <c r="F32" s="943"/>
      <c r="G32" s="957" t="str">
        <f ca="true">IF(ISERROR(INDIRECT(CONCATENATE($E$32,"!A2"))),"",INDIRECT(CONCATENATE($E$32,"!A2")))</f>
        <v/>
      </c>
      <c r="H32" s="958"/>
      <c r="I32" s="958"/>
      <c r="J32" s="959"/>
      <c r="K32" s="963" t="s">
        <v>0</v>
      </c>
      <c r="L32" s="964"/>
      <c r="M32" s="965"/>
      <c r="N32" s="963" t="s">
        <v>1</v>
      </c>
      <c r="O32" s="964"/>
      <c r="P32" s="965"/>
      <c r="Q32" s="963" t="s">
        <v>2</v>
      </c>
      <c r="R32" s="964"/>
      <c r="S32" s="965"/>
      <c r="T32" s="963" t="s">
        <v>3</v>
      </c>
      <c r="U32" s="964"/>
      <c r="V32" s="965"/>
      <c r="W32" s="963" t="s">
        <v>4</v>
      </c>
      <c r="X32" s="964"/>
      <c r="Y32" s="965"/>
    </row>
    <row r="33" s="218" customFormat="true" ht="22.5" customHeight="true" x14ac:dyDescent="0.2">
      <c r="E33" s="944"/>
      <c r="F33" s="945"/>
      <c r="G33" s="960"/>
      <c r="H33" s="961"/>
      <c r="I33" s="961"/>
      <c r="J33" s="962"/>
      <c r="K33" s="215" t="s">
        <v>15</v>
      </c>
      <c r="L33" s="216" t="s">
        <v>16</v>
      </c>
      <c r="M33" s="217" t="s">
        <v>20</v>
      </c>
      <c r="N33" s="215" t="s">
        <v>15</v>
      </c>
      <c r="O33" s="216" t="s">
        <v>16</v>
      </c>
      <c r="P33" s="217" t="s">
        <v>20</v>
      </c>
      <c r="Q33" s="215" t="s">
        <v>15</v>
      </c>
      <c r="R33" s="216" t="s">
        <v>16</v>
      </c>
      <c r="S33" s="217" t="s">
        <v>20</v>
      </c>
      <c r="T33" s="215" t="s">
        <v>15</v>
      </c>
      <c r="U33" s="216" t="s">
        <v>16</v>
      </c>
      <c r="V33" s="217" t="s">
        <v>20</v>
      </c>
      <c r="W33" s="215" t="s">
        <v>15</v>
      </c>
      <c r="X33" s="216" t="s">
        <v>16</v>
      </c>
      <c r="Y33" s="217" t="s">
        <v>20</v>
      </c>
    </row>
    <row r="34" ht="15" x14ac:dyDescent="0.2">
      <c r="B34" s="953" t="s">
        <v>21</v>
      </c>
      <c r="C34" s="954"/>
      <c r="D34" s="954"/>
      <c r="E34" s="281"/>
      <c r="F34" s="210"/>
      <c r="G34" s="917" t="s">
        <v>5</v>
      </c>
      <c r="H34" s="900"/>
      <c r="I34" s="915"/>
      <c r="J34" s="946" t="str">
        <f ca="true">IF(ISERROR(INDIRECT(CONCATENATE(#REF!,"!A2"))),"",INDIRECT(CONCATENATE(#REF!,"!A210")))</f>
        <v/>
      </c>
      <c r="K34" s="936" t="str">
        <f ca="true">IF(ISERROR(INDIRECT(CONCATENATE($E$32,"!C222"))),"",INDIRECT(CONCATENATE($E$32,"!C222")))</f>
        <v/>
      </c>
      <c r="L34" s="938" t="str">
        <f ca="true">IF(ISERROR(INDIRECT(CONCATENATE($E$32,"!C223"))),"",INDIRECT(CONCATENATE($E$32,"!C223")))</f>
        <v/>
      </c>
      <c r="M34" s="940" t="str">
        <f ca="true">IF(ISERROR(INDIRECT(CONCATENATE($E$32,"!C224"))),"",INDIRECT(CONCATENATE($E$32,"!C224")))</f>
        <v/>
      </c>
      <c r="N34" s="936" t="str">
        <f ca="true">IF(ISERROR(INDIRECT(CONCATENATE($E$32,"!D222"))),"",INDIRECT(CONCATENATE($E$32,"!D222")))</f>
        <v/>
      </c>
      <c r="O34" s="938" t="str">
        <f ca="true">IF(ISERROR(INDIRECT(CONCATENATE($E$32,"!D223"))),"",INDIRECT(CONCATENATE($E$32,"!D223")))</f>
        <v/>
      </c>
      <c r="P34" s="940" t="str">
        <f ca="true">IF(ISERROR(INDIRECT(CONCATENATE($E$32,"!D224"))),"",INDIRECT(CONCATENATE($E$32,"!D224")))</f>
        <v/>
      </c>
      <c r="Q34" s="936" t="str">
        <f ca="true">IF(ISERROR(INDIRECT(CONCATENATE($E$32,"!E222"))),"",INDIRECT(CONCATENATE($E$32,"!E222")))</f>
        <v/>
      </c>
      <c r="R34" s="938" t="str">
        <f ca="true">IF(ISERROR(INDIRECT(CONCATENATE($E$32,"!E223"))),"",INDIRECT(CONCATENATE($E$32,"!E223")))</f>
        <v/>
      </c>
      <c r="S34" s="940" t="str">
        <f ca="true">IF(ISERROR(INDIRECT(CONCATENATE($E$32,"!E224"))),"",INDIRECT(CONCATENATE($E$32,"!E224")))</f>
        <v/>
      </c>
      <c r="T34" s="936" t="str">
        <f ca="true">IF(ISERROR(INDIRECT(CONCATENATE($E$32,"!F222"))),"",INDIRECT(CONCATENATE($E$32,"!F222")))</f>
        <v/>
      </c>
      <c r="U34" s="938" t="str">
        <f ca="true">IF(ISERROR(INDIRECT(CONCATENATE($E$32,"!F223"))),"",INDIRECT(CONCATENATE($E$32,"!F223")))</f>
        <v/>
      </c>
      <c r="V34" s="940" t="str">
        <f ca="true">IF(ISERROR(INDIRECT(CONCATENATE($E$32,"!F224"))),"",INDIRECT(CONCATENATE($E$32,"!F224")))</f>
        <v/>
      </c>
      <c r="W34" s="936" t="str">
        <f ca="true">IF(ISERROR(INDIRECT(CONCATENATE($E$32,"!G222"))),"",INDIRECT(CONCATENATE($E$32,"!G222")))</f>
        <v/>
      </c>
      <c r="X34" s="938" t="str">
        <f ca="true">IF(ISERROR(INDIRECT(CONCATENATE($E$32,"!G223"))),"",INDIRECT(CONCATENATE($E$32,"!G223")))</f>
        <v/>
      </c>
      <c r="Y34" s="940" t="str">
        <f ca="true">IF(ISERROR(INDIRECT(CONCATENATE($E$32,"!G224"))),"",INDIRECT(CONCATENATE($E$32,"!G224")))</f>
        <v/>
      </c>
      <c r="Z34" s="282"/>
    </row>
    <row r="35" ht="15" x14ac:dyDescent="0.2">
      <c r="B35" s="955"/>
      <c r="C35" s="956"/>
      <c r="D35" s="956"/>
      <c r="E35" s="281"/>
      <c r="F35" s="210"/>
      <c r="G35" s="918"/>
      <c r="H35" s="919"/>
      <c r="I35" s="916"/>
      <c r="J35" s="968"/>
      <c r="K35" s="937"/>
      <c r="L35" s="939"/>
      <c r="M35" s="941"/>
      <c r="N35" s="937"/>
      <c r="O35" s="939"/>
      <c r="P35" s="941"/>
      <c r="Q35" s="937"/>
      <c r="R35" s="939"/>
      <c r="S35" s="941"/>
      <c r="T35" s="937"/>
      <c r="U35" s="939"/>
      <c r="V35" s="941"/>
      <c r="W35" s="937"/>
      <c r="X35" s="939"/>
      <c r="Y35" s="941"/>
      <c r="Z35" s="282"/>
    </row>
    <row r="36" ht="12.75" customHeight="true" x14ac:dyDescent="0.2">
      <c r="E36" s="283"/>
      <c r="F36" s="210"/>
      <c r="G36" s="282"/>
      <c r="H36" s="282"/>
      <c r="I36" s="282"/>
      <c r="J36" s="282"/>
      <c r="K36" s="282"/>
      <c r="L36" s="284"/>
      <c r="M36" s="284"/>
      <c r="N36" s="282"/>
      <c r="O36" s="282"/>
      <c r="P36" s="282"/>
      <c r="Q36" s="282"/>
      <c r="R36" s="282"/>
      <c r="S36" s="282"/>
      <c r="T36" s="282"/>
      <c r="U36" s="282"/>
      <c r="V36" s="282"/>
      <c r="W36" s="282"/>
      <c r="X36" s="282"/>
      <c r="Y36" s="282"/>
      <c r="Z36" s="282"/>
    </row>
    <row r="37" x14ac:dyDescent="0.2">
      <c r="E37" s="283"/>
      <c r="F37" s="210"/>
      <c r="G37" s="917" t="s">
        <v>6</v>
      </c>
      <c r="H37" s="900"/>
      <c r="I37" s="915"/>
      <c r="J37" s="946" t="str">
        <f ca="true">IF(ISERROR(INDIRECT(CONCATENATE(#REF!,"!A2"))),"",INDIRECT(CONCATENATE(#REF!,"!A210")))</f>
        <v/>
      </c>
      <c r="K37" s="936" t="str">
        <f ca="true">IF(ISERROR(INDIRECT(CONCATENATE($E$32,"!H222"))),"",INDIRECT(CONCATENATE($E$32,"!H222")))</f>
        <v/>
      </c>
      <c r="L37" s="938" t="str">
        <f ca="true">IF(ISERROR(INDIRECT(CONCATENATE($E$32,"!H223"))),"",INDIRECT(CONCATENATE($E$32,"!H223")))</f>
        <v/>
      </c>
      <c r="M37" s="940" t="str">
        <f ca="true">IF(ISERROR(INDIRECT(CONCATENATE($E$32,"!H224"))),"",INDIRECT(CONCATENATE($E$32,"!H224")))</f>
        <v/>
      </c>
      <c r="N37" s="936" t="str">
        <f ca="true">IF(ISERROR(INDIRECT(CONCATENATE($E$32,"!I222"))),"",INDIRECT(CONCATENATE($E$32,"!I222")))</f>
        <v/>
      </c>
      <c r="O37" s="938" t="str">
        <f ca="true">IF(ISERROR(INDIRECT(CONCATENATE($E$32,"!I223"))),"",INDIRECT(CONCATENATE($E$32,"!I223")))</f>
        <v/>
      </c>
      <c r="P37" s="940" t="str">
        <f ca="true">IF(ISERROR(INDIRECT(CONCATENATE($E$32,"!I224"))),"",INDIRECT(CONCATENATE($E$32,"!I224")))</f>
        <v/>
      </c>
      <c r="Q37" s="936" t="str">
        <f ca="true">IF(ISERROR(INDIRECT(CONCATENATE($E$32,"!J222"))),"",INDIRECT(CONCATENATE($E$32,"!J222")))</f>
        <v/>
      </c>
      <c r="R37" s="938" t="str">
        <f ca="true">IF(ISERROR(INDIRECT(CONCATENATE($E$32,"!J223"))),"",INDIRECT(CONCATENATE($E$32,"!J223")))</f>
        <v/>
      </c>
      <c r="S37" s="940" t="str">
        <f ca="true">IF(ISERROR(INDIRECT(CONCATENATE($E$32,"!J224"))),"",INDIRECT(CONCATENATE($E$32,"!J224")))</f>
        <v/>
      </c>
      <c r="T37" s="936" t="str">
        <f ca="true">IF(ISERROR(INDIRECT(CONCATENATE($E$32,"!K222"))),"",INDIRECT(CONCATENATE($E$32,"!K222")))</f>
        <v/>
      </c>
      <c r="U37" s="938" t="str">
        <f ca="true">IF(ISERROR(INDIRECT(CONCATENATE($E$32,"!K223"))),"",INDIRECT(CONCATENATE($E$32,"!K223")))</f>
        <v/>
      </c>
      <c r="V37" s="940" t="str">
        <f ca="true">IF(ISERROR(INDIRECT(CONCATENATE($E$32,"!K224"))),"",INDIRECT(CONCATENATE($E$32,"!K224")))</f>
        <v/>
      </c>
      <c r="W37" s="936" t="str">
        <f ca="true">IF(ISERROR(INDIRECT(CONCATENATE($E$32,"!L222"))),"",INDIRECT(CONCATENATE($E$32,"!L222")))</f>
        <v/>
      </c>
      <c r="X37" s="938" t="str">
        <f ca="true">IF(ISERROR(INDIRECT(CONCATENATE($E$32,"!L223"))),"",INDIRECT(CONCATENATE($E$32,"!L223")))</f>
        <v/>
      </c>
      <c r="Y37" s="940" t="str">
        <f ca="true">IF(ISERROR(INDIRECT(CONCATENATE($E$32,"!L224"))),"",INDIRECT(CONCATENATE($E$32,"!L224")))</f>
        <v/>
      </c>
      <c r="Z37" s="282"/>
    </row>
    <row r="38" x14ac:dyDescent="0.2">
      <c r="F38" s="210"/>
      <c r="G38" s="918"/>
      <c r="H38" s="919"/>
      <c r="I38" s="916"/>
      <c r="J38" s="947"/>
      <c r="K38" s="937"/>
      <c r="L38" s="939"/>
      <c r="M38" s="941"/>
      <c r="N38" s="937"/>
      <c r="O38" s="939"/>
      <c r="P38" s="941"/>
      <c r="Q38" s="937"/>
      <c r="R38" s="939"/>
      <c r="S38" s="941"/>
      <c r="T38" s="937"/>
      <c r="U38" s="939"/>
      <c r="V38" s="941"/>
      <c r="W38" s="937"/>
      <c r="X38" s="939"/>
      <c r="Y38" s="941"/>
      <c r="Z38" s="282"/>
    </row>
    <row r="39" x14ac:dyDescent="0.2">
      <c r="F39" s="210"/>
      <c r="G39" s="282"/>
      <c r="H39" s="282"/>
      <c r="I39" s="282"/>
      <c r="J39" s="282"/>
      <c r="K39" s="282"/>
      <c r="L39" s="282"/>
      <c r="M39" s="284"/>
      <c r="N39" s="284"/>
      <c r="O39" s="282"/>
      <c r="P39" s="282"/>
      <c r="Q39" s="282"/>
      <c r="R39" s="282"/>
      <c r="S39" s="282"/>
      <c r="T39" s="282"/>
      <c r="U39" s="282"/>
      <c r="V39" s="282"/>
      <c r="W39" s="282"/>
      <c r="X39" s="282"/>
      <c r="Y39" s="282"/>
      <c r="Z39" s="282"/>
    </row>
    <row r="40" x14ac:dyDescent="0.2">
      <c r="F40" s="210"/>
      <c r="G40" s="917" t="s">
        <v>7</v>
      </c>
      <c r="H40" s="900"/>
      <c r="I40" s="915"/>
      <c r="J40" s="946" t="str">
        <f ca="true">IF(ISERROR(INDIRECT(CONCATENATE(#REF!,"!A2"))),"",INDIRECT(CONCATENATE(#REF!,"!A210")))</f>
        <v/>
      </c>
      <c r="K40" s="936" t="str">
        <f ca="true">IF(ISERROR(INDIRECT(CONCATENATE($E$32,"!M222"))),"",INDIRECT(CONCATENATE($E$32,"!M222")))</f>
        <v/>
      </c>
      <c r="L40" s="938" t="str">
        <f ca="true">IF(ISERROR(INDIRECT(CONCATENATE($E$32,"!M223"))),"",INDIRECT(CONCATENATE($E$32,"!M223")))</f>
        <v/>
      </c>
      <c r="M40" s="940" t="str">
        <f ca="true">IF(ISERROR(INDIRECT(CONCATENATE($E$32,"!M224"))),"",INDIRECT(CONCATENATE($E$32,"!M224")))</f>
        <v/>
      </c>
      <c r="N40" s="936" t="str">
        <f ca="true">IF(ISERROR(INDIRECT(CONCATENATE($E$32,"!N222"))),"",INDIRECT(CONCATENATE($E$32,"!N222")))</f>
        <v/>
      </c>
      <c r="O40" s="938" t="str">
        <f ca="true">IF(ISERROR(INDIRECT(CONCATENATE($E$32,"!N223"))),"",INDIRECT(CONCATENATE($E$32,"!N223")))</f>
        <v/>
      </c>
      <c r="P40" s="940" t="str">
        <f ca="true">IF(ISERROR(INDIRECT(CONCATENATE($E$32,"!N224"))),"",INDIRECT(CONCATENATE($E$32,"!N224")))</f>
        <v/>
      </c>
      <c r="Q40" s="936" t="str">
        <f ca="true">IF(ISERROR(INDIRECT(CONCATENATE($E$32,"!O222"))),"",INDIRECT(CONCATENATE($E$32,"!O222")))</f>
        <v/>
      </c>
      <c r="R40" s="938" t="str">
        <f ca="true">IF(ISERROR(INDIRECT(CONCATENATE($E$32,"!O223"))),"",INDIRECT(CONCATENATE($E$32,"!O223")))</f>
        <v/>
      </c>
      <c r="S40" s="940" t="str">
        <f ca="true">IF(ISERROR(INDIRECT(CONCATENATE($E$32,"!O224"))),"",INDIRECT(CONCATENATE($E$32,"!O224")))</f>
        <v/>
      </c>
      <c r="T40" s="936" t="str">
        <f ca="true">IF(ISERROR(INDIRECT(CONCATENATE($E$32,"!P222"))),"",INDIRECT(CONCATENATE($E$32,"!P222")))</f>
        <v/>
      </c>
      <c r="U40" s="938" t="str">
        <f ca="true">IF(ISERROR(INDIRECT(CONCATENATE($E$32,"!P223"))),"",INDIRECT(CONCATENATE($E$32,"!P223")))</f>
        <v/>
      </c>
      <c r="V40" s="940" t="str">
        <f ca="true">IF(ISERROR(INDIRECT(CONCATENATE($E$32,"!P224"))),"",INDIRECT(CONCATENATE($E$32,"!P224")))</f>
        <v/>
      </c>
      <c r="W40" s="936" t="str">
        <f ca="true">IF(ISERROR(INDIRECT(CONCATENATE($E$32,"!Q222"))),"",INDIRECT(CONCATENATE($E$32,"!Q222")))</f>
        <v/>
      </c>
      <c r="X40" s="938" t="str">
        <f ca="true">IF(ISERROR(INDIRECT(CONCATENATE($E$32,"!Q223"))),"",INDIRECT(CONCATENATE($E$32,"!Q223")))</f>
        <v/>
      </c>
      <c r="Y40" s="940" t="str">
        <f ca="true">IF(ISERROR(INDIRECT(CONCATENATE($E$32,"!Q224"))),"",INDIRECT(CONCATENATE($E$32,"!Q224")))</f>
        <v/>
      </c>
      <c r="Z40" s="282"/>
    </row>
    <row r="41" x14ac:dyDescent="0.2">
      <c r="F41" s="210"/>
      <c r="G41" s="918"/>
      <c r="H41" s="919"/>
      <c r="I41" s="916"/>
      <c r="J41" s="947"/>
      <c r="K41" s="937"/>
      <c r="L41" s="939"/>
      <c r="M41" s="941"/>
      <c r="N41" s="937"/>
      <c r="O41" s="939"/>
      <c r="P41" s="941"/>
      <c r="Q41" s="937"/>
      <c r="R41" s="939"/>
      <c r="S41" s="941"/>
      <c r="T41" s="937"/>
      <c r="U41" s="939"/>
      <c r="V41" s="941"/>
      <c r="W41" s="937"/>
      <c r="X41" s="939"/>
      <c r="Y41" s="941"/>
      <c r="Z41" s="282"/>
    </row>
    <row r="43" x14ac:dyDescent="0.2">
      <c r="F43" s="210"/>
      <c r="G43" s="210"/>
    </row>
    <row r="44" x14ac:dyDescent="0.2">
      <c r="F44" s="210"/>
      <c r="G44" s="210"/>
    </row>
    <row r="45" x14ac:dyDescent="0.2">
      <c r="F45" s="210"/>
      <c r="G45" s="210"/>
    </row>
    <row r="46" x14ac:dyDescent="0.2">
      <c r="F46" s="210"/>
      <c r="G46" s="210"/>
    </row>
    <row r="48" ht="15" x14ac:dyDescent="0.2">
      <c r="H48" s="281"/>
    </row>
    <row r="88" hidden="true" x14ac:dyDescent="0.2">
      <c r="A88" s="178">
        <v>2</v>
      </c>
      <c r="B88" s="178" t="s">
        <v>138</v>
      </c>
    </row>
    <row r="89" hidden="true" x14ac:dyDescent="0.2">
      <c r="B89" s="178"/>
    </row>
    <row r="90" hidden="true" x14ac:dyDescent="0.2">
      <c r="B90" s="178"/>
    </row>
    <row r="91" hidden="true" x14ac:dyDescent="0.2">
      <c r="B91" s="178"/>
    </row>
    <row r="92" hidden="true" x14ac:dyDescent="0.2">
      <c r="B92" s="178"/>
    </row>
    <row r="93" hidden="true" x14ac:dyDescent="0.2">
      <c r="B93" s="178"/>
    </row>
    <row r="94" hidden="true" x14ac:dyDescent="0.2">
      <c r="B94" s="178"/>
    </row>
    <row r="95" hidden="true" x14ac:dyDescent="0.2">
      <c r="B95" s="178"/>
    </row>
    <row r="96" hidden="true" x14ac:dyDescent="0.2">
      <c r="B96" s="178"/>
    </row>
    <row r="97" hidden="true" x14ac:dyDescent="0.2">
      <c r="B97" s="178"/>
    </row>
    <row r="98" hidden="true" x14ac:dyDescent="0.2">
      <c r="B98" s="178"/>
    </row>
    <row r="99" hidden="true" x14ac:dyDescent="0.2">
      <c r="B99" s="178"/>
    </row>
    <row r="100" hidden="true" x14ac:dyDescent="0.2">
      <c r="B100" s="178"/>
    </row>
  </sheetData>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969D5-070C-4A02-8D35-5972B5566BCB}">
  <sheetPr codeName="Feuil11"/>
  <dimension ref="A1:CZ1200"/>
  <sheetViews>
    <sheetView showGridLines="false" workbookViewId="0"/>
  </sheetViews>
  <sheetFormatPr defaultColWidth="9.140625" defaultRowHeight="15" customHeight="true" x14ac:dyDescent="0.2"/>
  <cols>
    <col min="1" max="1" width="31.5703125" style="505" customWidth="true"/>
    <col min="2" max="2" width="41.5703125" style="505" customWidth="true"/>
    <col min="3" max="17" width="10.7109375" style="505" customWidth="true"/>
    <col min="18" max="28" width="12.5703125" style="505" customWidth="true"/>
    <col min="29" max="52" width="12.5703125" style="338" customWidth="true"/>
    <col min="53" max="53" width="31.5703125" style="506" customWidth="true"/>
    <col min="54" max="54" width="41.5703125" style="366" customWidth="true"/>
    <col min="55" max="69" width="9.140625" style="506"/>
    <col min="70" max="77" width="12.5703125" style="506" customWidth="true"/>
    <col min="78" max="104" width="12.5703125" style="338" customWidth="true"/>
    <col min="105" max="16384" width="9.140625" style="505"/>
  </cols>
  <sheetData>
    <row r="1" s="285" customFormat="true" ht="18" customHeight="true" x14ac:dyDescent="0.2">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0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85" customFormat="true" ht="22.5" customHeight="true" x14ac:dyDescent="0.35">
      <c r="A2" s="356" t="str">
        <f>A1026</f>
        <v>Democratic Republic of the Congo</v>
      </c>
      <c r="B2" s="357"/>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08"/>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85" customFormat="true" ht="22.5" customHeight="true" x14ac:dyDescent="0.35">
      <c r="A3" s="312" t="str">
        <f>A1034</f>
        <v>2001</v>
      </c>
      <c r="B3" s="359"/>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08"/>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85" customFormat="true" ht="22.5" customHeight="true" x14ac:dyDescent="0.35">
      <c r="A4" s="358" t="s">
        <v>96</v>
      </c>
      <c r="B4" s="359"/>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08"/>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85" customFormat="true" ht="20.1" customHeight="true" x14ac:dyDescent="0.35">
      <c r="A5" s="358" t="s">
        <v>97</v>
      </c>
      <c r="B5" s="359"/>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08"/>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85" customFormat="true" ht="15" customHeight="true" x14ac:dyDescent="0.2">
      <c r="A6" s="360" t="s">
        <v>98</v>
      </c>
      <c r="B6" s="361"/>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08"/>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85" customFormat="true" ht="15" customHeight="true" x14ac:dyDescent="0.2">
      <c r="A7" s="362" t="s">
        <v>40</v>
      </c>
      <c r="B7" s="363"/>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08"/>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85" customFormat="true" ht="15" customHeight="true" x14ac:dyDescent="0.2">
      <c r="A8" s="362" t="s">
        <v>39</v>
      </c>
      <c r="B8" s="363"/>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08"/>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85" customFormat="true" ht="15" customHeight="true" x14ac:dyDescent="0.2">
      <c r="A9" s="362" t="s">
        <v>136</v>
      </c>
      <c r="B9" s="364" t="str">
        <f>A1025</f>
        <v>MICS01</v>
      </c>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08"/>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85" customFormat="true" ht="15" customHeight="true" x14ac:dyDescent="0.2">
      <c r="A10" s="170" t="str">
        <f>B1028</f>
        <v/>
      </c>
      <c r="B10" s="169"/>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08"/>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85" customFormat="true" ht="15" customHeight="true" x14ac:dyDescent="0.2">
      <c r="A11" s="170" t="str">
        <f>B1027</f>
        <v/>
      </c>
      <c r="B11" s="16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08"/>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85" customFormat="true" ht="18" customHeight="true" x14ac:dyDescent="0.2">
      <c r="A12" s="167"/>
      <c r="B12" s="169"/>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08"/>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85" customFormat="true" ht="18" customHeight="true" x14ac:dyDescent="0.2">
      <c r="A13" s="166"/>
      <c r="B13" s="165"/>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08"/>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309" customFormat="true" ht="15" customHeight="true" x14ac:dyDescent="0.2">
      <c r="A14" s="289" t="s">
        <v>96</v>
      </c>
      <c r="B14" s="335"/>
      <c r="C14" s="984" t="s">
        <v>115</v>
      </c>
      <c r="D14" s="985"/>
      <c r="E14" s="985"/>
      <c r="F14" s="985"/>
      <c r="G14" s="986"/>
      <c r="H14" s="987" t="s">
        <v>38</v>
      </c>
      <c r="I14" s="979"/>
      <c r="J14" s="979"/>
      <c r="K14" s="979"/>
      <c r="L14" s="981"/>
      <c r="M14" s="973" t="s">
        <v>37</v>
      </c>
      <c r="N14" s="974"/>
      <c r="O14" s="974"/>
      <c r="P14" s="974"/>
      <c r="Q14" s="976"/>
      <c r="R14" s="15" t="s">
        <v>142</v>
      </c>
      <c r="S14" s="426"/>
      <c r="T14" s="426"/>
      <c r="U14" s="426"/>
      <c r="V14" s="426"/>
      <c r="W14" s="426"/>
      <c r="X14" s="426"/>
      <c r="Y14" s="426"/>
      <c r="Z14" s="426"/>
      <c r="AA14" s="426"/>
      <c r="AB14" s="426"/>
      <c r="AC14" s="437"/>
      <c r="AD14" s="437"/>
      <c r="AE14" s="437"/>
      <c r="AF14" s="437"/>
      <c r="AG14" s="437"/>
      <c r="AH14" s="437"/>
      <c r="AI14" s="437"/>
      <c r="AJ14" s="437"/>
      <c r="AK14" s="437"/>
      <c r="AL14" s="437"/>
      <c r="AM14" s="437"/>
      <c r="AN14" s="437"/>
      <c r="AO14" s="437"/>
      <c r="AP14" s="437"/>
      <c r="AQ14" s="437"/>
      <c r="AR14" s="437"/>
      <c r="AS14" s="437"/>
      <c r="AT14" s="437"/>
      <c r="AU14" s="437"/>
      <c r="AV14" s="437"/>
      <c r="AW14" s="437"/>
      <c r="AX14" s="437"/>
      <c r="AY14" s="437"/>
      <c r="AZ14" s="174"/>
      <c r="BA14" s="344" t="s">
        <v>131</v>
      </c>
      <c r="BB14" s="289" t="s">
        <v>96</v>
      </c>
      <c r="BC14" s="973" t="s">
        <v>115</v>
      </c>
      <c r="BD14" s="974"/>
      <c r="BE14" s="974"/>
      <c r="BF14" s="974"/>
      <c r="BG14" s="975"/>
      <c r="BH14" s="973" t="s">
        <v>38</v>
      </c>
      <c r="BI14" s="974"/>
      <c r="BJ14" s="974"/>
      <c r="BK14" s="974"/>
      <c r="BL14" s="975"/>
      <c r="BM14" s="973" t="s">
        <v>37</v>
      </c>
      <c r="BN14" s="974"/>
      <c r="BO14" s="974"/>
      <c r="BP14" s="974"/>
      <c r="BQ14" s="976"/>
      <c r="BR14" s="14" t="s">
        <v>142</v>
      </c>
      <c r="BS14" s="426"/>
      <c r="BT14" s="426"/>
      <c r="BU14" s="426"/>
      <c r="BV14" s="426"/>
      <c r="BW14" s="426"/>
      <c r="BX14" s="426"/>
      <c r="BY14" s="426"/>
      <c r="BZ14" s="440"/>
      <c r="CA14" s="440"/>
      <c r="CB14" s="440"/>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309" customFormat="true" ht="24" x14ac:dyDescent="0.2">
      <c r="A15" s="329" t="s">
        <v>87</v>
      </c>
      <c r="B15" s="374"/>
      <c r="C15" s="417" t="s">
        <v>0</v>
      </c>
      <c r="D15" s="587" t="s">
        <v>1</v>
      </c>
      <c r="E15" s="587" t="s">
        <v>2</v>
      </c>
      <c r="F15" s="587" t="s">
        <v>3</v>
      </c>
      <c r="G15" s="588" t="s">
        <v>4</v>
      </c>
      <c r="H15" s="380" t="s">
        <v>0</v>
      </c>
      <c r="I15" s="590" t="s">
        <v>1</v>
      </c>
      <c r="J15" s="590" t="s">
        <v>2</v>
      </c>
      <c r="K15" s="590" t="s">
        <v>3</v>
      </c>
      <c r="L15" s="591" t="s">
        <v>4</v>
      </c>
      <c r="M15" s="381" t="s">
        <v>0</v>
      </c>
      <c r="N15" s="590" t="s">
        <v>1</v>
      </c>
      <c r="O15" s="590" t="s">
        <v>2</v>
      </c>
      <c r="P15" s="590" t="s">
        <v>3</v>
      </c>
      <c r="Q15" s="586" t="s">
        <v>4</v>
      </c>
      <c r="R15" s="380" t="s">
        <v>157</v>
      </c>
      <c r="S15" s="590" t="s">
        <v>158</v>
      </c>
      <c r="T15" s="590" t="s">
        <v>159</v>
      </c>
      <c r="U15" s="590" t="s">
        <v>160</v>
      </c>
      <c r="V15" s="590" t="s">
        <v>161</v>
      </c>
      <c r="W15" s="590" t="s">
        <v>162</v>
      </c>
      <c r="X15" s="590" t="s">
        <v>163</v>
      </c>
      <c r="Y15" s="590" t="s">
        <v>164</v>
      </c>
      <c r="Z15" s="590" t="s">
        <v>165</v>
      </c>
      <c r="AA15" s="590" t="s">
        <v>166</v>
      </c>
      <c r="AB15" s="591" t="s">
        <v>167</v>
      </c>
      <c r="AC15" s="437"/>
      <c r="AD15" s="437"/>
      <c r="AE15" s="437"/>
      <c r="AF15" s="437"/>
      <c r="AG15" s="437"/>
      <c r="AH15" s="437"/>
      <c r="AI15" s="437"/>
      <c r="AJ15" s="437"/>
      <c r="AK15" s="437"/>
      <c r="AL15" s="437"/>
      <c r="AM15" s="437"/>
      <c r="AN15" s="437"/>
      <c r="AO15" s="437"/>
      <c r="AP15" s="437"/>
      <c r="AQ15" s="437"/>
      <c r="AR15" s="437"/>
      <c r="AS15" s="437"/>
      <c r="AT15" s="437"/>
      <c r="AU15" s="437"/>
      <c r="AV15" s="437"/>
      <c r="AW15" s="437"/>
      <c r="AX15" s="437"/>
      <c r="AY15" s="437"/>
      <c r="AZ15" s="174"/>
      <c r="BA15" s="329" t="s">
        <v>120</v>
      </c>
      <c r="BB15" s="328"/>
      <c r="BC15" s="457" t="s">
        <v>0</v>
      </c>
      <c r="BD15" s="563" t="s">
        <v>1</v>
      </c>
      <c r="BE15" s="563" t="s">
        <v>2</v>
      </c>
      <c r="BF15" s="563" t="s">
        <v>3</v>
      </c>
      <c r="BG15" s="458" t="s">
        <v>4</v>
      </c>
      <c r="BH15" s="457" t="s">
        <v>0</v>
      </c>
      <c r="BI15" s="563" t="s">
        <v>1</v>
      </c>
      <c r="BJ15" s="563" t="s">
        <v>2</v>
      </c>
      <c r="BK15" s="563" t="s">
        <v>3</v>
      </c>
      <c r="BL15" s="458" t="s">
        <v>4</v>
      </c>
      <c r="BM15" s="457" t="s">
        <v>0</v>
      </c>
      <c r="BN15" s="563" t="s">
        <v>1</v>
      </c>
      <c r="BO15" s="563" t="s">
        <v>2</v>
      </c>
      <c r="BP15" s="563" t="s">
        <v>3</v>
      </c>
      <c r="BQ15" s="458" t="s">
        <v>4</v>
      </c>
      <c r="BR15" s="457" t="s">
        <v>157</v>
      </c>
      <c r="BS15" s="563" t="s">
        <v>158</v>
      </c>
      <c r="BT15" s="563" t="s">
        <v>159</v>
      </c>
      <c r="BU15" s="563" t="s">
        <v>160</v>
      </c>
      <c r="BV15" s="563" t="s">
        <v>161</v>
      </c>
      <c r="BW15" s="563" t="s">
        <v>162</v>
      </c>
      <c r="BX15" s="563" t="s">
        <v>163</v>
      </c>
      <c r="BY15" s="564" t="s">
        <v>164</v>
      </c>
      <c r="BZ15" s="564" t="s">
        <v>165</v>
      </c>
      <c r="CA15" s="564" t="s">
        <v>166</v>
      </c>
      <c r="CB15" s="564" t="s">
        <v>167</v>
      </c>
      <c r="CC15" s="173"/>
      <c r="CD15" s="173"/>
      <c r="CE15" s="173"/>
      <c r="CF15" s="173"/>
      <c r="CG15" s="173"/>
      <c r="CH15" s="173"/>
      <c r="CI15" s="173"/>
      <c r="CJ15" s="173"/>
      <c r="CK15" s="173"/>
      <c r="CL15" s="173"/>
      <c r="CM15" s="173"/>
      <c r="CN15" s="173"/>
      <c r="CO15" s="173"/>
      <c r="CP15" s="173"/>
      <c r="CQ15" s="173"/>
      <c r="CR15" s="173"/>
      <c r="CS15" s="173"/>
      <c r="CT15" s="173"/>
      <c r="CU15" s="173"/>
      <c r="CV15" s="173"/>
      <c r="CW15" s="173"/>
      <c r="CX15" s="173"/>
      <c r="CY15" s="173"/>
      <c r="CZ15" s="173"/>
    </row>
    <row r="16" s="309" customFormat="true" ht="15" customHeight="true" x14ac:dyDescent="0.2">
      <c r="A16" s="988" t="s">
        <v>13</v>
      </c>
      <c r="B16" s="377" t="s">
        <v>14</v>
      </c>
      <c r="C16" s="122">
        <v>21.407424587629695</v>
      </c>
      <c r="D16" s="121">
        <v>28.000647373334512</v>
      </c>
      <c r="E16" s="121">
        <v>33.794830163235851</v>
      </c>
      <c r="F16" s="121">
        <v>54.241668392732457</v>
      </c>
      <c r="G16" s="120">
        <v>89.688636483344098</v>
      </c>
      <c r="H16" s="119">
        <v>70.858442920809154</v>
      </c>
      <c r="I16" s="121">
        <v>74.53618904258893</v>
      </c>
      <c r="J16" s="121">
        <v>83.422994427193672</v>
      </c>
      <c r="K16" s="121">
        <v>91.989864248241062</v>
      </c>
      <c r="L16" s="118">
        <v>97.51935204401083</v>
      </c>
      <c r="M16" s="122">
        <v>18.898379516976402</v>
      </c>
      <c r="N16" s="121">
        <v>26.653339489672117</v>
      </c>
      <c r="O16" s="121">
        <v>23.856831027574639</v>
      </c>
      <c r="P16" s="121">
        <v>29.480952246075603</v>
      </c>
      <c r="Q16" s="120">
        <v>44.225720492355478</v>
      </c>
      <c r="R16" s="119">
        <v>27.655204450326025</v>
      </c>
      <c r="S16" s="121">
        <v>48.198651656447836</v>
      </c>
      <c r="T16" s="121">
        <v>24.234451886691147</v>
      </c>
      <c r="U16" s="121">
        <v>31.061120372899531</v>
      </c>
      <c r="V16" s="121">
        <v>53.72633917920615</v>
      </c>
      <c r="W16" s="121">
        <v>53.687132539266905</v>
      </c>
      <c r="X16" s="121">
        <v>88.596161083929246</v>
      </c>
      <c r="Y16" s="121">
        <v>32.798829365367091</v>
      </c>
      <c r="Z16" s="121">
        <v>44.660560431252271</v>
      </c>
      <c r="AA16" s="121">
        <v>41.45108413068062</v>
      </c>
      <c r="AB16" s="118">
        <v>48.930089208512314</v>
      </c>
      <c r="AC16" s="437"/>
      <c r="AD16" s="437"/>
      <c r="AE16" s="437"/>
      <c r="AF16" s="437"/>
      <c r="AG16" s="437"/>
      <c r="AH16" s="437"/>
      <c r="AI16" s="437"/>
      <c r="AJ16" s="437"/>
      <c r="AK16" s="437"/>
      <c r="AL16" s="437"/>
      <c r="AM16" s="437"/>
      <c r="AN16" s="437"/>
      <c r="AO16" s="437"/>
      <c r="AP16" s="437"/>
      <c r="AQ16" s="437"/>
      <c r="AR16" s="437"/>
      <c r="AS16" s="437"/>
      <c r="AT16" s="437"/>
      <c r="AU16" s="437"/>
      <c r="AV16" s="437"/>
      <c r="AW16" s="437"/>
      <c r="AX16" s="437"/>
      <c r="AY16" s="437"/>
      <c r="AZ16" s="174"/>
      <c r="BA16" s="977" t="s">
        <v>13</v>
      </c>
      <c r="BB16" s="596" t="s">
        <v>14</v>
      </c>
      <c r="BC16" s="46" t="s">
        <v>35</v>
      </c>
      <c r="BD16" s="42" t="s">
        <v>35</v>
      </c>
      <c r="BE16" s="42" t="s">
        <v>35</v>
      </c>
      <c r="BF16" s="42" t="s">
        <v>35</v>
      </c>
      <c r="BG16" s="37" t="s">
        <v>35</v>
      </c>
      <c r="BH16" s="46" t="s">
        <v>35</v>
      </c>
      <c r="BI16" s="42" t="s">
        <v>35</v>
      </c>
      <c r="BJ16" s="42" t="s">
        <v>35</v>
      </c>
      <c r="BK16" s="42" t="s">
        <v>35</v>
      </c>
      <c r="BL16" s="37" t="s">
        <v>35</v>
      </c>
      <c r="BM16" s="46" t="s">
        <v>35</v>
      </c>
      <c r="BN16" s="42" t="s">
        <v>35</v>
      </c>
      <c r="BO16" s="42" t="s">
        <v>35</v>
      </c>
      <c r="BP16" s="42" t="s">
        <v>35</v>
      </c>
      <c r="BQ16" s="37" t="s">
        <v>35</v>
      </c>
      <c r="BR16" s="46" t="s">
        <v>35</v>
      </c>
      <c r="BS16" s="42" t="s">
        <v>35</v>
      </c>
      <c r="BT16" s="42" t="s">
        <v>35</v>
      </c>
      <c r="BU16" s="42" t="s">
        <v>35</v>
      </c>
      <c r="BV16" s="42" t="s">
        <v>35</v>
      </c>
      <c r="BW16" s="42" t="s">
        <v>35</v>
      </c>
      <c r="BX16" s="42" t="s">
        <v>35</v>
      </c>
      <c r="BY16" s="31" t="s">
        <v>35</v>
      </c>
      <c r="BZ16" s="31" t="s">
        <v>35</v>
      </c>
      <c r="CA16" s="31" t="s">
        <v>35</v>
      </c>
      <c r="CB16" s="31" t="s">
        <v>35</v>
      </c>
      <c r="CC16" s="4"/>
      <c r="CD16" s="4"/>
      <c r="CE16" s="4"/>
      <c r="CF16" s="4"/>
      <c r="CG16" s="4"/>
      <c r="CH16" s="4"/>
      <c r="CI16" s="4"/>
      <c r="CJ16" s="4"/>
      <c r="CK16" s="4"/>
      <c r="CL16" s="4"/>
      <c r="CM16" s="4"/>
      <c r="CN16" s="4"/>
      <c r="CO16" s="4"/>
      <c r="CP16" s="4"/>
      <c r="CQ16" s="4"/>
      <c r="CR16" s="4"/>
      <c r="CS16" s="4"/>
      <c r="CT16" s="4"/>
      <c r="CU16" s="4"/>
      <c r="CV16" s="4"/>
      <c r="CW16" s="4"/>
      <c r="CX16" s="4"/>
      <c r="CY16" s="4"/>
      <c r="CZ16" s="4"/>
    </row>
    <row r="17" s="309" customFormat="true" ht="15" customHeight="true" x14ac:dyDescent="0.2">
      <c r="A17" s="982"/>
      <c r="B17" s="378" t="s">
        <v>51</v>
      </c>
      <c r="C17" s="117">
        <v>78.592575412370309</v>
      </c>
      <c r="D17" s="116">
        <v>71.999352626665484</v>
      </c>
      <c r="E17" s="116">
        <v>66.205169836764142</v>
      </c>
      <c r="F17" s="116">
        <v>45.758331607267543</v>
      </c>
      <c r="G17" s="115">
        <v>10.3113635166559</v>
      </c>
      <c r="H17" s="114">
        <v>29.14155707919085</v>
      </c>
      <c r="I17" s="116">
        <v>25.46381095741107</v>
      </c>
      <c r="J17" s="116">
        <v>16.577005572806325</v>
      </c>
      <c r="K17" s="116">
        <v>8.010135751758936</v>
      </c>
      <c r="L17" s="113">
        <v>2.480647955989169</v>
      </c>
      <c r="M17" s="117">
        <v>81.101620483023595</v>
      </c>
      <c r="N17" s="116">
        <v>73.346660510327894</v>
      </c>
      <c r="O17" s="116">
        <v>76.143168972425357</v>
      </c>
      <c r="P17" s="116">
        <v>70.519047753924397</v>
      </c>
      <c r="Q17" s="115">
        <v>55.774279507644522</v>
      </c>
      <c r="R17" s="114">
        <v>72.344795549673961</v>
      </c>
      <c r="S17" s="116">
        <v>51.801348343552156</v>
      </c>
      <c r="T17" s="116">
        <v>75.765548113308853</v>
      </c>
      <c r="U17" s="116">
        <v>68.938879627100462</v>
      </c>
      <c r="V17" s="116">
        <v>46.27366082079385</v>
      </c>
      <c r="W17" s="116">
        <v>46.312867460733095</v>
      </c>
      <c r="X17" s="116">
        <v>11.403838916070756</v>
      </c>
      <c r="Y17" s="116">
        <v>67.201170634632916</v>
      </c>
      <c r="Z17" s="116">
        <v>55.339439568747729</v>
      </c>
      <c r="AA17" s="116">
        <v>58.548915869319387</v>
      </c>
      <c r="AB17" s="113">
        <v>51.069910791487686</v>
      </c>
      <c r="AC17" s="437"/>
      <c r="AD17" s="437"/>
      <c r="AE17" s="437"/>
      <c r="AF17" s="437"/>
      <c r="AG17" s="437"/>
      <c r="AH17" s="437"/>
      <c r="AI17" s="437"/>
      <c r="AJ17" s="437"/>
      <c r="AK17" s="437"/>
      <c r="AL17" s="437"/>
      <c r="AM17" s="437"/>
      <c r="AN17" s="437"/>
      <c r="AO17" s="437"/>
      <c r="AP17" s="437"/>
      <c r="AQ17" s="437"/>
      <c r="AR17" s="437"/>
      <c r="AS17" s="437"/>
      <c r="AT17" s="437"/>
      <c r="AU17" s="437"/>
      <c r="AV17" s="437"/>
      <c r="AW17" s="437"/>
      <c r="AX17" s="437"/>
      <c r="AY17" s="437"/>
      <c r="AZ17" s="174"/>
      <c r="BA17" s="970"/>
      <c r="BB17" s="594" t="s">
        <v>51</v>
      </c>
      <c r="BC17" s="45" t="s">
        <v>35</v>
      </c>
      <c r="BD17" s="41" t="s">
        <v>35</v>
      </c>
      <c r="BE17" s="41" t="s">
        <v>35</v>
      </c>
      <c r="BF17" s="41" t="s">
        <v>35</v>
      </c>
      <c r="BG17" s="36" t="s">
        <v>35</v>
      </c>
      <c r="BH17" s="45" t="s">
        <v>35</v>
      </c>
      <c r="BI17" s="41" t="s">
        <v>35</v>
      </c>
      <c r="BJ17" s="41" t="s">
        <v>35</v>
      </c>
      <c r="BK17" s="41" t="s">
        <v>35</v>
      </c>
      <c r="BL17" s="36" t="s">
        <v>35</v>
      </c>
      <c r="BM17" s="45" t="s">
        <v>35</v>
      </c>
      <c r="BN17" s="41" t="s">
        <v>35</v>
      </c>
      <c r="BO17" s="41" t="s">
        <v>35</v>
      </c>
      <c r="BP17" s="41" t="s">
        <v>35</v>
      </c>
      <c r="BQ17" s="36" t="s">
        <v>35</v>
      </c>
      <c r="BR17" s="45" t="s">
        <v>35</v>
      </c>
      <c r="BS17" s="41" t="s">
        <v>35</v>
      </c>
      <c r="BT17" s="41" t="s">
        <v>35</v>
      </c>
      <c r="BU17" s="41" t="s">
        <v>35</v>
      </c>
      <c r="BV17" s="41" t="s">
        <v>35</v>
      </c>
      <c r="BW17" s="41" t="s">
        <v>35</v>
      </c>
      <c r="BX17" s="41" t="s">
        <v>35</v>
      </c>
      <c r="BY17" s="30" t="s">
        <v>35</v>
      </c>
      <c r="BZ17" s="30" t="s">
        <v>35</v>
      </c>
      <c r="CA17" s="30" t="s">
        <v>35</v>
      </c>
      <c r="CB17" s="30" t="s">
        <v>35</v>
      </c>
      <c r="CC17" s="4"/>
      <c r="CD17" s="4"/>
      <c r="CE17" s="4"/>
      <c r="CF17" s="4"/>
      <c r="CG17" s="4"/>
      <c r="CH17" s="4"/>
      <c r="CI17" s="4"/>
      <c r="CJ17" s="4"/>
      <c r="CK17" s="4"/>
      <c r="CL17" s="4"/>
      <c r="CM17" s="4"/>
      <c r="CN17" s="4"/>
      <c r="CO17" s="4"/>
      <c r="CP17" s="4"/>
      <c r="CQ17" s="4"/>
      <c r="CR17" s="4"/>
      <c r="CS17" s="4"/>
      <c r="CT17" s="4"/>
      <c r="CU17" s="4"/>
      <c r="CV17" s="4"/>
      <c r="CW17" s="4"/>
      <c r="CX17" s="4"/>
      <c r="CY17" s="4"/>
      <c r="CZ17" s="4"/>
    </row>
    <row r="18" s="309" customFormat="true" ht="15" customHeight="true" x14ac:dyDescent="0.2">
      <c r="A18" s="982" t="s">
        <v>60</v>
      </c>
      <c r="B18" s="378" t="s">
        <v>15</v>
      </c>
      <c r="C18" s="117">
        <f>C16*C23/100</f>
        <v>12.927215615406338</v>
      </c>
      <c r="D18" s="116">
        <f>D16*D23/100</f>
        <v>17.404025060476442</v>
      </c>
      <c r="E18" s="116">
        <f t="shared" ref="E18:AB18" si="0">E16*E23/100</f>
        <v>19.944461458923357</v>
      </c>
      <c r="F18" s="116">
        <f t="shared" si="0"/>
        <v>38.53362256361568</v>
      </c>
      <c r="G18" s="115">
        <f t="shared" si="0"/>
        <v>79.310880370095987</v>
      </c>
      <c r="H18" s="114">
        <f t="shared" si="0"/>
        <v>43.889720075502446</v>
      </c>
      <c r="I18" s="116">
        <f t="shared" si="0"/>
        <v>52.02497225755851</v>
      </c>
      <c r="J18" s="116">
        <f t="shared" si="0"/>
        <v>65.451225354277199</v>
      </c>
      <c r="K18" s="116">
        <f t="shared" si="0"/>
        <v>84.213546557640214</v>
      </c>
      <c r="L18" s="113">
        <f t="shared" si="0"/>
        <v>95.913952363310543</v>
      </c>
      <c r="M18" s="117">
        <f t="shared" si="0"/>
        <v>11.271338105475692</v>
      </c>
      <c r="N18" s="116">
        <f t="shared" si="0"/>
        <v>16.614898860267306</v>
      </c>
      <c r="O18" s="116">
        <f t="shared" si="0"/>
        <v>14.525511333560381</v>
      </c>
      <c r="P18" s="116">
        <f t="shared" si="0"/>
        <v>18.183235017477887</v>
      </c>
      <c r="Q18" s="115">
        <f t="shared" si="0"/>
        <v>31.35682150595829</v>
      </c>
      <c r="R18" s="114">
        <f t="shared" si="0"/>
        <v>12.096552644730149</v>
      </c>
      <c r="S18" s="116">
        <f t="shared" si="0"/>
        <v>40.100469821666437</v>
      </c>
      <c r="T18" s="116">
        <f t="shared" si="0"/>
        <v>18.183842084295783</v>
      </c>
      <c r="U18" s="116">
        <f t="shared" si="0"/>
        <v>12.039296789057595</v>
      </c>
      <c r="V18" s="116">
        <f t="shared" si="0"/>
        <v>37.780524158169335</v>
      </c>
      <c r="W18" s="116">
        <f t="shared" si="0"/>
        <v>39.855070018785383</v>
      </c>
      <c r="X18" s="116">
        <f t="shared" si="0"/>
        <v>86.488520888219796</v>
      </c>
      <c r="Y18" s="116">
        <f t="shared" si="0"/>
        <v>18.464042956617035</v>
      </c>
      <c r="Z18" s="116">
        <f t="shared" si="0"/>
        <v>32.491591790342412</v>
      </c>
      <c r="AA18" s="116">
        <f t="shared" si="0"/>
        <v>28.878790806553763</v>
      </c>
      <c r="AB18" s="113">
        <f t="shared" si="0"/>
        <v>39.87028555577367</v>
      </c>
      <c r="AC18" s="437"/>
      <c r="AD18" s="437"/>
      <c r="AE18" s="437"/>
      <c r="AF18" s="437"/>
      <c r="AG18" s="437"/>
      <c r="AH18" s="437"/>
      <c r="AI18" s="437"/>
      <c r="AJ18" s="437"/>
      <c r="AK18" s="437"/>
      <c r="AL18" s="437"/>
      <c r="AM18" s="437"/>
      <c r="AN18" s="437"/>
      <c r="AO18" s="437"/>
      <c r="AP18" s="437"/>
      <c r="AQ18" s="437"/>
      <c r="AR18" s="437"/>
      <c r="AS18" s="437"/>
      <c r="AT18" s="437"/>
      <c r="AU18" s="437"/>
      <c r="AV18" s="437"/>
      <c r="AW18" s="437"/>
      <c r="AX18" s="437"/>
      <c r="AY18" s="437"/>
      <c r="AZ18" s="174"/>
      <c r="BA18" s="970" t="s">
        <v>60</v>
      </c>
      <c r="BB18" s="594" t="s">
        <v>15</v>
      </c>
      <c r="BC18" s="45" t="s">
        <v>35</v>
      </c>
      <c r="BD18" s="41" t="s">
        <v>35</v>
      </c>
      <c r="BE18" s="41" t="s">
        <v>35</v>
      </c>
      <c r="BF18" s="41" t="s">
        <v>35</v>
      </c>
      <c r="BG18" s="36" t="s">
        <v>35</v>
      </c>
      <c r="BH18" s="45" t="s">
        <v>35</v>
      </c>
      <c r="BI18" s="41" t="s">
        <v>35</v>
      </c>
      <c r="BJ18" s="41" t="s">
        <v>35</v>
      </c>
      <c r="BK18" s="41" t="s">
        <v>35</v>
      </c>
      <c r="BL18" s="36" t="s">
        <v>35</v>
      </c>
      <c r="BM18" s="45" t="s">
        <v>35</v>
      </c>
      <c r="BN18" s="41" t="s">
        <v>35</v>
      </c>
      <c r="BO18" s="41" t="s">
        <v>35</v>
      </c>
      <c r="BP18" s="41" t="s">
        <v>35</v>
      </c>
      <c r="BQ18" s="36" t="s">
        <v>35</v>
      </c>
      <c r="BR18" s="45" t="s">
        <v>35</v>
      </c>
      <c r="BS18" s="41" t="s">
        <v>35</v>
      </c>
      <c r="BT18" s="41" t="s">
        <v>35</v>
      </c>
      <c r="BU18" s="41" t="s">
        <v>35</v>
      </c>
      <c r="BV18" s="41" t="s">
        <v>35</v>
      </c>
      <c r="BW18" s="41" t="s">
        <v>35</v>
      </c>
      <c r="BX18" s="41" t="s">
        <v>35</v>
      </c>
      <c r="BY18" s="30" t="s">
        <v>35</v>
      </c>
      <c r="BZ18" s="30" t="s">
        <v>35</v>
      </c>
      <c r="CA18" s="30" t="s">
        <v>35</v>
      </c>
      <c r="CB18" s="30" t="s">
        <v>35</v>
      </c>
      <c r="CC18" s="4"/>
      <c r="CD18" s="4"/>
      <c r="CE18" s="4"/>
      <c r="CF18" s="4"/>
      <c r="CG18" s="4"/>
      <c r="CH18" s="4"/>
      <c r="CI18" s="4"/>
      <c r="CJ18" s="4"/>
      <c r="CK18" s="4"/>
      <c r="CL18" s="4"/>
      <c r="CM18" s="4"/>
      <c r="CN18" s="4"/>
      <c r="CO18" s="4"/>
      <c r="CP18" s="4"/>
      <c r="CQ18" s="4"/>
      <c r="CR18" s="4"/>
      <c r="CS18" s="4"/>
      <c r="CT18" s="4"/>
      <c r="CU18" s="4"/>
      <c r="CV18" s="4"/>
      <c r="CW18" s="4"/>
      <c r="CX18" s="4"/>
      <c r="CY18" s="4"/>
      <c r="CZ18" s="4"/>
    </row>
    <row r="19" s="309" customFormat="true" ht="15" customHeight="true" x14ac:dyDescent="0.2">
      <c r="A19" s="982"/>
      <c r="B19" s="378" t="s">
        <v>16</v>
      </c>
      <c r="C19" s="117">
        <f>C16*C22/100</f>
        <v>8.4802089722233553</v>
      </c>
      <c r="D19" s="116">
        <f>D16*D22/100</f>
        <v>10.596622312858072</v>
      </c>
      <c r="E19" s="116">
        <f t="shared" ref="E19:AB19" si="1">E16*E22/100</f>
        <v>13.850368704312494</v>
      </c>
      <c r="F19" s="116">
        <f t="shared" si="1"/>
        <v>15.708045829116777</v>
      </c>
      <c r="G19" s="115">
        <f t="shared" si="1"/>
        <v>10.377756113248115</v>
      </c>
      <c r="H19" s="114">
        <f t="shared" si="1"/>
        <v>26.968722845306715</v>
      </c>
      <c r="I19" s="116">
        <f t="shared" si="1"/>
        <v>22.51121678503042</v>
      </c>
      <c r="J19" s="116">
        <f t="shared" si="1"/>
        <v>17.97176907291648</v>
      </c>
      <c r="K19" s="116">
        <f t="shared" si="1"/>
        <v>7.7763176906008358</v>
      </c>
      <c r="L19" s="113">
        <f t="shared" si="1"/>
        <v>1.6053996807002897</v>
      </c>
      <c r="M19" s="117">
        <f t="shared" si="1"/>
        <v>7.6270414115007066</v>
      </c>
      <c r="N19" s="116">
        <f t="shared" si="1"/>
        <v>10.038440629404807</v>
      </c>
      <c r="O19" s="116">
        <f t="shared" si="1"/>
        <v>9.3313196940142582</v>
      </c>
      <c r="P19" s="116">
        <f t="shared" si="1"/>
        <v>11.297717228597719</v>
      </c>
      <c r="Q19" s="115">
        <f t="shared" si="1"/>
        <v>12.868898986397189</v>
      </c>
      <c r="R19" s="114">
        <f t="shared" si="1"/>
        <v>15.55865180559587</v>
      </c>
      <c r="S19" s="116">
        <f t="shared" si="1"/>
        <v>8.0981818347813981</v>
      </c>
      <c r="T19" s="116">
        <f t="shared" si="1"/>
        <v>6.0506098023953623</v>
      </c>
      <c r="U19" s="116">
        <f t="shared" si="1"/>
        <v>19.021823583841936</v>
      </c>
      <c r="V19" s="116">
        <f t="shared" si="1"/>
        <v>15.945815021036813</v>
      </c>
      <c r="W19" s="116">
        <f t="shared" si="1"/>
        <v>13.832062520481522</v>
      </c>
      <c r="X19" s="116">
        <f t="shared" si="1"/>
        <v>2.1076401957094468</v>
      </c>
      <c r="Y19" s="116">
        <f t="shared" si="1"/>
        <v>14.334786408750054</v>
      </c>
      <c r="Z19" s="116">
        <f t="shared" si="1"/>
        <v>12.168968640909862</v>
      </c>
      <c r="AA19" s="116">
        <f t="shared" si="1"/>
        <v>12.572293324126859</v>
      </c>
      <c r="AB19" s="113">
        <f t="shared" si="1"/>
        <v>9.059803652738653</v>
      </c>
      <c r="AC19" s="437"/>
      <c r="AD19" s="437"/>
      <c r="AE19" s="437"/>
      <c r="AF19" s="437"/>
      <c r="AG19" s="437"/>
      <c r="AH19" s="437"/>
      <c r="AI19" s="437"/>
      <c r="AJ19" s="437"/>
      <c r="AK19" s="437"/>
      <c r="AL19" s="437"/>
      <c r="AM19" s="437"/>
      <c r="AN19" s="437"/>
      <c r="AO19" s="437"/>
      <c r="AP19" s="437"/>
      <c r="AQ19" s="437"/>
      <c r="AR19" s="437"/>
      <c r="AS19" s="437"/>
      <c r="AT19" s="437"/>
      <c r="AU19" s="437"/>
      <c r="AV19" s="437"/>
      <c r="AW19" s="437"/>
      <c r="AX19" s="437"/>
      <c r="AY19" s="437"/>
      <c r="AZ19" s="174"/>
      <c r="BA19" s="970"/>
      <c r="BB19" s="594" t="s">
        <v>16</v>
      </c>
      <c r="BC19" s="45" t="s">
        <v>35</v>
      </c>
      <c r="BD19" s="41" t="s">
        <v>35</v>
      </c>
      <c r="BE19" s="41" t="s">
        <v>35</v>
      </c>
      <c r="BF19" s="41" t="s">
        <v>35</v>
      </c>
      <c r="BG19" s="36" t="s">
        <v>35</v>
      </c>
      <c r="BH19" s="45" t="s">
        <v>35</v>
      </c>
      <c r="BI19" s="41" t="s">
        <v>35</v>
      </c>
      <c r="BJ19" s="41" t="s">
        <v>35</v>
      </c>
      <c r="BK19" s="41" t="s">
        <v>35</v>
      </c>
      <c r="BL19" s="36" t="s">
        <v>35</v>
      </c>
      <c r="BM19" s="45" t="s">
        <v>35</v>
      </c>
      <c r="BN19" s="41" t="s">
        <v>35</v>
      </c>
      <c r="BO19" s="41" t="s">
        <v>35</v>
      </c>
      <c r="BP19" s="41" t="s">
        <v>35</v>
      </c>
      <c r="BQ19" s="36" t="s">
        <v>35</v>
      </c>
      <c r="BR19" s="45" t="s">
        <v>35</v>
      </c>
      <c r="BS19" s="41" t="s">
        <v>35</v>
      </c>
      <c r="BT19" s="41" t="s">
        <v>35</v>
      </c>
      <c r="BU19" s="41" t="s">
        <v>35</v>
      </c>
      <c r="BV19" s="41" t="s">
        <v>35</v>
      </c>
      <c r="BW19" s="41" t="s">
        <v>35</v>
      </c>
      <c r="BX19" s="41" t="s">
        <v>35</v>
      </c>
      <c r="BY19" s="30" t="s">
        <v>35</v>
      </c>
      <c r="BZ19" s="30" t="s">
        <v>35</v>
      </c>
      <c r="CA19" s="30" t="s">
        <v>35</v>
      </c>
      <c r="CB19" s="30" t="s">
        <v>35</v>
      </c>
      <c r="CC19" s="4"/>
      <c r="CD19" s="4"/>
      <c r="CE19" s="4"/>
      <c r="CF19" s="4"/>
      <c r="CG19" s="4"/>
      <c r="CH19" s="4"/>
      <c r="CI19" s="4"/>
      <c r="CJ19" s="4"/>
      <c r="CK19" s="4"/>
      <c r="CL19" s="4"/>
      <c r="CM19" s="4"/>
      <c r="CN19" s="4"/>
      <c r="CO19" s="4"/>
      <c r="CP19" s="4"/>
      <c r="CQ19" s="4"/>
      <c r="CR19" s="4"/>
      <c r="CS19" s="4"/>
      <c r="CT19" s="4"/>
      <c r="CU19" s="4"/>
      <c r="CV19" s="4"/>
      <c r="CW19" s="4"/>
      <c r="CX19" s="4"/>
      <c r="CY19" s="4"/>
      <c r="CZ19" s="4"/>
    </row>
    <row r="20" s="309" customFormat="true" ht="15" customHeight="true" x14ac:dyDescent="0.2">
      <c r="A20" s="982"/>
      <c r="B20" s="378" t="s">
        <v>22</v>
      </c>
      <c r="C20" s="117">
        <f>100-C18-C19-C21</f>
        <v>52.515479885694049</v>
      </c>
      <c r="D20" s="116">
        <f>100-D18-D19-D21</f>
        <v>51.585427688502421</v>
      </c>
      <c r="E20" s="116">
        <f t="shared" ref="E20:AB20" si="2">100-E18-E19-E21</f>
        <v>45.679024605176551</v>
      </c>
      <c r="F20" s="116">
        <f t="shared" si="2"/>
        <v>32.028863375481279</v>
      </c>
      <c r="G20" s="115">
        <f t="shared" si="2"/>
        <v>8.8106395548456113</v>
      </c>
      <c r="H20" s="114">
        <f t="shared" si="2"/>
        <v>23.556450015572594</v>
      </c>
      <c r="I20" s="116">
        <f t="shared" si="2"/>
        <v>22.265013822043514</v>
      </c>
      <c r="J20" s="116">
        <f t="shared" si="2"/>
        <v>14.014418684439248</v>
      </c>
      <c r="K20" s="116">
        <f t="shared" si="2"/>
        <v>6.8970325568525377</v>
      </c>
      <c r="L20" s="113">
        <f t="shared" si="2"/>
        <v>2.1271393558360936</v>
      </c>
      <c r="M20" s="117">
        <f t="shared" si="2"/>
        <v>51.804256385564869</v>
      </c>
      <c r="N20" s="116">
        <f t="shared" si="2"/>
        <v>53.226628526100228</v>
      </c>
      <c r="O20" s="116">
        <f t="shared" si="2"/>
        <v>54.028304039075046</v>
      </c>
      <c r="P20" s="116">
        <f t="shared" si="2"/>
        <v>48.140130211824854</v>
      </c>
      <c r="Q20" s="115">
        <f t="shared" si="2"/>
        <v>36.84785415805068</v>
      </c>
      <c r="R20" s="114">
        <f t="shared" si="2"/>
        <v>58.23054186584524</v>
      </c>
      <c r="S20" s="116">
        <f t="shared" si="2"/>
        <v>22.407048432811845</v>
      </c>
      <c r="T20" s="116">
        <f t="shared" si="2"/>
        <v>59.862463065417494</v>
      </c>
      <c r="U20" s="116">
        <f t="shared" si="2"/>
        <v>37.250826235028214</v>
      </c>
      <c r="V20" s="116">
        <f t="shared" si="2"/>
        <v>35.335280999196868</v>
      </c>
      <c r="W20" s="116">
        <f t="shared" si="2"/>
        <v>33.142097496824604</v>
      </c>
      <c r="X20" s="116">
        <f t="shared" si="2"/>
        <v>6.7871032492786361</v>
      </c>
      <c r="Y20" s="116">
        <f t="shared" si="2"/>
        <v>39.654427735802116</v>
      </c>
      <c r="Z20" s="116">
        <f t="shared" si="2"/>
        <v>42.905418026492981</v>
      </c>
      <c r="AA20" s="116">
        <f t="shared" si="2"/>
        <v>40.755429406200065</v>
      </c>
      <c r="AB20" s="113">
        <f t="shared" si="2"/>
        <v>34.536966698768808</v>
      </c>
      <c r="AC20" s="437"/>
      <c r="AD20" s="437"/>
      <c r="AE20" s="437"/>
      <c r="AF20" s="437"/>
      <c r="AG20" s="437"/>
      <c r="AH20" s="437"/>
      <c r="AI20" s="437"/>
      <c r="AJ20" s="437"/>
      <c r="AK20" s="437"/>
      <c r="AL20" s="437"/>
      <c r="AM20" s="437"/>
      <c r="AN20" s="437"/>
      <c r="AO20" s="437"/>
      <c r="AP20" s="437"/>
      <c r="AQ20" s="437"/>
      <c r="AR20" s="437"/>
      <c r="AS20" s="437"/>
      <c r="AT20" s="437"/>
      <c r="AU20" s="437"/>
      <c r="AV20" s="437"/>
      <c r="AW20" s="437"/>
      <c r="AX20" s="437"/>
      <c r="AY20" s="437"/>
      <c r="AZ20" s="174"/>
      <c r="BA20" s="970"/>
      <c r="BB20" s="594" t="s">
        <v>22</v>
      </c>
      <c r="BC20" s="45" t="s">
        <v>35</v>
      </c>
      <c r="BD20" s="41" t="s">
        <v>35</v>
      </c>
      <c r="BE20" s="41" t="s">
        <v>35</v>
      </c>
      <c r="BF20" s="41" t="s">
        <v>35</v>
      </c>
      <c r="BG20" s="36" t="s">
        <v>35</v>
      </c>
      <c r="BH20" s="45" t="s">
        <v>35</v>
      </c>
      <c r="BI20" s="41" t="s">
        <v>35</v>
      </c>
      <c r="BJ20" s="41" t="s">
        <v>35</v>
      </c>
      <c r="BK20" s="41" t="s">
        <v>35</v>
      </c>
      <c r="BL20" s="36" t="s">
        <v>35</v>
      </c>
      <c r="BM20" s="45" t="s">
        <v>35</v>
      </c>
      <c r="BN20" s="41" t="s">
        <v>35</v>
      </c>
      <c r="BO20" s="41" t="s">
        <v>35</v>
      </c>
      <c r="BP20" s="41" t="s">
        <v>35</v>
      </c>
      <c r="BQ20" s="36" t="s">
        <v>35</v>
      </c>
      <c r="BR20" s="45" t="s">
        <v>35</v>
      </c>
      <c r="BS20" s="41" t="s">
        <v>35</v>
      </c>
      <c r="BT20" s="41" t="s">
        <v>35</v>
      </c>
      <c r="BU20" s="41" t="s">
        <v>35</v>
      </c>
      <c r="BV20" s="41" t="s">
        <v>35</v>
      </c>
      <c r="BW20" s="41" t="s">
        <v>35</v>
      </c>
      <c r="BX20" s="41" t="s">
        <v>35</v>
      </c>
      <c r="BY20" s="30" t="s">
        <v>35</v>
      </c>
      <c r="BZ20" s="30" t="s">
        <v>35</v>
      </c>
      <c r="CA20" s="30" t="s">
        <v>35</v>
      </c>
      <c r="CB20" s="30" t="s">
        <v>35</v>
      </c>
      <c r="CC20" s="4"/>
      <c r="CD20" s="4"/>
      <c r="CE20" s="4"/>
      <c r="CF20" s="4"/>
      <c r="CG20" s="4"/>
      <c r="CH20" s="4"/>
      <c r="CI20" s="4"/>
      <c r="CJ20" s="4"/>
      <c r="CK20" s="4"/>
      <c r="CL20" s="4"/>
      <c r="CM20" s="4"/>
      <c r="CN20" s="4"/>
      <c r="CO20" s="4"/>
      <c r="CP20" s="4"/>
      <c r="CQ20" s="4"/>
      <c r="CR20" s="4"/>
      <c r="CS20" s="4"/>
      <c r="CT20" s="4"/>
      <c r="CU20" s="4"/>
      <c r="CV20" s="4"/>
      <c r="CW20" s="4"/>
      <c r="CX20" s="4"/>
      <c r="CY20" s="4"/>
      <c r="CZ20" s="4"/>
    </row>
    <row r="21" s="309" customFormat="true" ht="15" customHeight="true" x14ac:dyDescent="0.2">
      <c r="A21" s="982"/>
      <c r="B21" s="378" t="s">
        <v>17</v>
      </c>
      <c r="C21" s="117">
        <v>26.07709552667626</v>
      </c>
      <c r="D21" s="116">
        <v>20.413924938163067</v>
      </c>
      <c r="E21" s="116">
        <v>20.526145231587602</v>
      </c>
      <c r="F21" s="116">
        <v>13.729468231786262</v>
      </c>
      <c r="G21" s="115">
        <v>1.5007239618102863</v>
      </c>
      <c r="H21" s="114">
        <v>5.5851070636182456</v>
      </c>
      <c r="I21" s="116">
        <v>3.1987971353675544</v>
      </c>
      <c r="J21" s="116">
        <v>2.5625868883670737</v>
      </c>
      <c r="K21" s="116">
        <v>1.1131031949064127</v>
      </c>
      <c r="L21" s="113">
        <v>0.35350860015307417</v>
      </c>
      <c r="M21" s="117">
        <v>29.297364097458729</v>
      </c>
      <c r="N21" s="116">
        <v>20.120031984227662</v>
      </c>
      <c r="O21" s="116">
        <v>22.114864933350312</v>
      </c>
      <c r="P21" s="116">
        <v>22.378917542099547</v>
      </c>
      <c r="Q21" s="115">
        <v>18.926425349593838</v>
      </c>
      <c r="R21" s="114">
        <v>14.114253683828734</v>
      </c>
      <c r="S21" s="116">
        <v>29.394299910740319</v>
      </c>
      <c r="T21" s="116">
        <v>15.903085047891373</v>
      </c>
      <c r="U21" s="116">
        <v>31.688053392072245</v>
      </c>
      <c r="V21" s="116">
        <v>10.938379821596985</v>
      </c>
      <c r="W21" s="116">
        <v>13.170769963908494</v>
      </c>
      <c r="X21" s="116">
        <v>4.6167356667921213</v>
      </c>
      <c r="Y21" s="116">
        <v>27.546742898830797</v>
      </c>
      <c r="Z21" s="116">
        <v>12.434021542254751</v>
      </c>
      <c r="AA21" s="116">
        <v>17.793486463119304</v>
      </c>
      <c r="AB21" s="113">
        <v>16.532944092718871</v>
      </c>
      <c r="AC21" s="437"/>
      <c r="AD21" s="437"/>
      <c r="AE21" s="437"/>
      <c r="AF21" s="437"/>
      <c r="AG21" s="437"/>
      <c r="AH21" s="437"/>
      <c r="AI21" s="437"/>
      <c r="AJ21" s="437"/>
      <c r="AK21" s="437"/>
      <c r="AL21" s="437"/>
      <c r="AM21" s="437"/>
      <c r="AN21" s="437"/>
      <c r="AO21" s="437"/>
      <c r="AP21" s="437"/>
      <c r="AQ21" s="437"/>
      <c r="AR21" s="437"/>
      <c r="AS21" s="437"/>
      <c r="AT21" s="437"/>
      <c r="AU21" s="437"/>
      <c r="AV21" s="437"/>
      <c r="AW21" s="437"/>
      <c r="AX21" s="437"/>
      <c r="AY21" s="437"/>
      <c r="AZ21" s="174"/>
      <c r="BA21" s="970"/>
      <c r="BB21" s="594" t="s">
        <v>17</v>
      </c>
      <c r="BC21" s="45" t="s">
        <v>35</v>
      </c>
      <c r="BD21" s="41" t="s">
        <v>35</v>
      </c>
      <c r="BE21" s="41" t="s">
        <v>35</v>
      </c>
      <c r="BF21" s="41" t="s">
        <v>35</v>
      </c>
      <c r="BG21" s="36" t="s">
        <v>35</v>
      </c>
      <c r="BH21" s="45" t="s">
        <v>35</v>
      </c>
      <c r="BI21" s="41" t="s">
        <v>35</v>
      </c>
      <c r="BJ21" s="41" t="s">
        <v>35</v>
      </c>
      <c r="BK21" s="41" t="s">
        <v>35</v>
      </c>
      <c r="BL21" s="36" t="s">
        <v>35</v>
      </c>
      <c r="BM21" s="45" t="s">
        <v>35</v>
      </c>
      <c r="BN21" s="41" t="s">
        <v>35</v>
      </c>
      <c r="BO21" s="41" t="s">
        <v>35</v>
      </c>
      <c r="BP21" s="41" t="s">
        <v>35</v>
      </c>
      <c r="BQ21" s="36" t="s">
        <v>35</v>
      </c>
      <c r="BR21" s="45" t="s">
        <v>35</v>
      </c>
      <c r="BS21" s="41" t="s">
        <v>35</v>
      </c>
      <c r="BT21" s="41" t="s">
        <v>35</v>
      </c>
      <c r="BU21" s="41" t="s">
        <v>35</v>
      </c>
      <c r="BV21" s="41" t="s">
        <v>35</v>
      </c>
      <c r="BW21" s="41" t="s">
        <v>35</v>
      </c>
      <c r="BX21" s="41" t="s">
        <v>35</v>
      </c>
      <c r="BY21" s="30" t="s">
        <v>35</v>
      </c>
      <c r="BZ21" s="30" t="s">
        <v>35</v>
      </c>
      <c r="CA21" s="30" t="s">
        <v>35</v>
      </c>
      <c r="CB21" s="30" t="s">
        <v>35</v>
      </c>
      <c r="CC21" s="4"/>
      <c r="CD21" s="4"/>
      <c r="CE21" s="4"/>
      <c r="CF21" s="4"/>
      <c r="CG21" s="4"/>
      <c r="CH21" s="4"/>
      <c r="CI21" s="4"/>
      <c r="CJ21" s="4"/>
      <c r="CK21" s="4"/>
      <c r="CL21" s="4"/>
      <c r="CM21" s="4"/>
      <c r="CN21" s="4"/>
      <c r="CO21" s="4"/>
      <c r="CP21" s="4"/>
      <c r="CQ21" s="4"/>
      <c r="CR21" s="4"/>
      <c r="CS21" s="4"/>
      <c r="CT21" s="4"/>
      <c r="CU21" s="4"/>
      <c r="CV21" s="4"/>
      <c r="CW21" s="4"/>
      <c r="CX21" s="4"/>
      <c r="CY21" s="4"/>
      <c r="CZ21" s="4"/>
    </row>
    <row r="22" s="309" customFormat="true" ht="15" customHeight="true" x14ac:dyDescent="0.2">
      <c r="A22" s="982" t="s">
        <v>54</v>
      </c>
      <c r="B22" s="378" t="s">
        <v>49</v>
      </c>
      <c r="C22" s="117">
        <v>39.613401124036443</v>
      </c>
      <c r="D22" s="116">
        <v>37.84420471274322</v>
      </c>
      <c r="E22" s="116">
        <v>40.983690811323555</v>
      </c>
      <c r="F22" s="116">
        <v>28.959370709956652</v>
      </c>
      <c r="G22" s="115">
        <v>11.570870647783064</v>
      </c>
      <c r="H22" s="114">
        <v>38.059999251531323</v>
      </c>
      <c r="I22" s="116">
        <v>30.201727609346683</v>
      </c>
      <c r="J22" s="116">
        <v>21.542944120282218</v>
      </c>
      <c r="K22" s="116">
        <v>8.4534505558306954</v>
      </c>
      <c r="L22" s="113">
        <v>1.6462370258323367</v>
      </c>
      <c r="M22" s="117">
        <v>40.358176766687009</v>
      </c>
      <c r="N22" s="116">
        <v>37.662975152868164</v>
      </c>
      <c r="O22" s="116">
        <v>39.113827327815507</v>
      </c>
      <c r="P22" s="116">
        <v>38.3220905969943</v>
      </c>
      <c r="Q22" s="115">
        <v>29.09822348427678</v>
      </c>
      <c r="R22" s="114">
        <v>56.259398962470705</v>
      </c>
      <c r="S22" s="116">
        <v>16.801677135086525</v>
      </c>
      <c r="T22" s="116">
        <v>24.966976066490616</v>
      </c>
      <c r="U22" s="116">
        <v>61.239978968814846</v>
      </c>
      <c r="V22" s="116">
        <v>29.679697639269577</v>
      </c>
      <c r="W22" s="116">
        <v>25.764204319097722</v>
      </c>
      <c r="X22" s="116">
        <v>2.3789294817332203</v>
      </c>
      <c r="Y22" s="116">
        <v>43.705176941121039</v>
      </c>
      <c r="Z22" s="116">
        <v>27.247684586587368</v>
      </c>
      <c r="AA22" s="116">
        <v>30.33043305813392</v>
      </c>
      <c r="AB22" s="113">
        <v>18.515812661061997</v>
      </c>
      <c r="AC22" s="437"/>
      <c r="AD22" s="437"/>
      <c r="AE22" s="437"/>
      <c r="AF22" s="437"/>
      <c r="AG22" s="437"/>
      <c r="AH22" s="437"/>
      <c r="AI22" s="437"/>
      <c r="AJ22" s="437"/>
      <c r="AK22" s="437"/>
      <c r="AL22" s="437"/>
      <c r="AM22" s="437"/>
      <c r="AN22" s="437"/>
      <c r="AO22" s="437"/>
      <c r="AP22" s="437"/>
      <c r="AQ22" s="437"/>
      <c r="AR22" s="437"/>
      <c r="AS22" s="437"/>
      <c r="AT22" s="437"/>
      <c r="AU22" s="437"/>
      <c r="AV22" s="437"/>
      <c r="AW22" s="437"/>
      <c r="AX22" s="437"/>
      <c r="AY22" s="437"/>
      <c r="AZ22" s="174"/>
      <c r="BA22" s="970" t="s">
        <v>54</v>
      </c>
      <c r="BB22" s="594" t="s">
        <v>49</v>
      </c>
      <c r="BC22" s="45" t="s">
        <v>35</v>
      </c>
      <c r="BD22" s="41" t="s">
        <v>35</v>
      </c>
      <c r="BE22" s="41" t="s">
        <v>35</v>
      </c>
      <c r="BF22" s="41" t="s">
        <v>35</v>
      </c>
      <c r="BG22" s="36" t="s">
        <v>35</v>
      </c>
      <c r="BH22" s="45" t="s">
        <v>35</v>
      </c>
      <c r="BI22" s="41" t="s">
        <v>35</v>
      </c>
      <c r="BJ22" s="41" t="s">
        <v>35</v>
      </c>
      <c r="BK22" s="41" t="s">
        <v>35</v>
      </c>
      <c r="BL22" s="36" t="s">
        <v>35</v>
      </c>
      <c r="BM22" s="45" t="s">
        <v>35</v>
      </c>
      <c r="BN22" s="41" t="s">
        <v>35</v>
      </c>
      <c r="BO22" s="41" t="s">
        <v>35</v>
      </c>
      <c r="BP22" s="41" t="s">
        <v>35</v>
      </c>
      <c r="BQ22" s="36" t="s">
        <v>35</v>
      </c>
      <c r="BR22" s="45" t="s">
        <v>35</v>
      </c>
      <c r="BS22" s="41" t="s">
        <v>35</v>
      </c>
      <c r="BT22" s="41" t="s">
        <v>35</v>
      </c>
      <c r="BU22" s="41" t="s">
        <v>35</v>
      </c>
      <c r="BV22" s="41" t="s">
        <v>35</v>
      </c>
      <c r="BW22" s="41" t="s">
        <v>35</v>
      </c>
      <c r="BX22" s="41" t="s">
        <v>35</v>
      </c>
      <c r="BY22" s="30" t="s">
        <v>35</v>
      </c>
      <c r="BZ22" s="30" t="s">
        <v>35</v>
      </c>
      <c r="CA22" s="30" t="s">
        <v>35</v>
      </c>
      <c r="CB22" s="30" t="s">
        <v>35</v>
      </c>
      <c r="CC22" s="4"/>
      <c r="CD22" s="4"/>
      <c r="CE22" s="4"/>
      <c r="CF22" s="4"/>
      <c r="CG22" s="4"/>
      <c r="CH22" s="4"/>
      <c r="CI22" s="4"/>
      <c r="CJ22" s="4"/>
      <c r="CK22" s="4"/>
      <c r="CL22" s="4"/>
      <c r="CM22" s="4"/>
      <c r="CN22" s="4"/>
      <c r="CO22" s="4"/>
      <c r="CP22" s="4"/>
      <c r="CQ22" s="4"/>
      <c r="CR22" s="4"/>
      <c r="CS22" s="4"/>
      <c r="CT22" s="4"/>
      <c r="CU22" s="4"/>
      <c r="CV22" s="4"/>
      <c r="CW22" s="4"/>
      <c r="CX22" s="4"/>
      <c r="CY22" s="4"/>
      <c r="CZ22" s="4"/>
    </row>
    <row r="23" s="309" customFormat="true" ht="15" customHeight="true" x14ac:dyDescent="0.2">
      <c r="A23" s="983"/>
      <c r="B23" s="379" t="s">
        <v>48</v>
      </c>
      <c r="C23" s="112">
        <v>60.38659887596355</v>
      </c>
      <c r="D23" s="111">
        <v>62.15579528725678</v>
      </c>
      <c r="E23" s="111">
        <v>59.016309188676445</v>
      </c>
      <c r="F23" s="111">
        <v>71.040629290043356</v>
      </c>
      <c r="G23" s="110">
        <v>88.429129352216933</v>
      </c>
      <c r="H23" s="109">
        <v>61.940000748468684</v>
      </c>
      <c r="I23" s="111">
        <v>69.79827239065331</v>
      </c>
      <c r="J23" s="111">
        <v>78.457055879717785</v>
      </c>
      <c r="K23" s="111">
        <v>91.546549444169301</v>
      </c>
      <c r="L23" s="108">
        <v>98.353762974167665</v>
      </c>
      <c r="M23" s="112">
        <v>59.641823233312984</v>
      </c>
      <c r="N23" s="111">
        <v>62.337024847131829</v>
      </c>
      <c r="O23" s="111">
        <v>60.886172672184493</v>
      </c>
      <c r="P23" s="111">
        <v>61.677909403005707</v>
      </c>
      <c r="Q23" s="110">
        <v>70.901776515723228</v>
      </c>
      <c r="R23" s="109">
        <v>43.740601037529288</v>
      </c>
      <c r="S23" s="111">
        <v>83.198322864913479</v>
      </c>
      <c r="T23" s="111">
        <v>75.033023933509384</v>
      </c>
      <c r="U23" s="111">
        <v>38.760021031185154</v>
      </c>
      <c r="V23" s="111">
        <v>70.320302360730423</v>
      </c>
      <c r="W23" s="111">
        <v>74.235795680902285</v>
      </c>
      <c r="X23" s="111">
        <v>97.621070518266777</v>
      </c>
      <c r="Y23" s="111">
        <v>56.294823058878961</v>
      </c>
      <c r="Z23" s="111">
        <v>72.752315413412632</v>
      </c>
      <c r="AA23" s="111">
        <v>69.66956694186608</v>
      </c>
      <c r="AB23" s="108">
        <v>81.484187338938014</v>
      </c>
      <c r="AC23" s="437"/>
      <c r="AD23" s="437"/>
      <c r="AE23" s="437"/>
      <c r="AF23" s="437"/>
      <c r="AG23" s="437"/>
      <c r="AH23" s="437"/>
      <c r="AI23" s="437"/>
      <c r="AJ23" s="437"/>
      <c r="AK23" s="437"/>
      <c r="AL23" s="437"/>
      <c r="AM23" s="437"/>
      <c r="AN23" s="437"/>
      <c r="AO23" s="437"/>
      <c r="AP23" s="437"/>
      <c r="AQ23" s="437"/>
      <c r="AR23" s="437"/>
      <c r="AS23" s="437"/>
      <c r="AT23" s="437"/>
      <c r="AU23" s="437"/>
      <c r="AV23" s="437"/>
      <c r="AW23" s="437"/>
      <c r="AX23" s="437"/>
      <c r="AY23" s="437"/>
      <c r="AZ23" s="174"/>
      <c r="BA23" s="972"/>
      <c r="BB23" s="597" t="s">
        <v>48</v>
      </c>
      <c r="BC23" s="44" t="s">
        <v>35</v>
      </c>
      <c r="BD23" s="40" t="s">
        <v>35</v>
      </c>
      <c r="BE23" s="40" t="s">
        <v>35</v>
      </c>
      <c r="BF23" s="40" t="s">
        <v>35</v>
      </c>
      <c r="BG23" s="35" t="s">
        <v>35</v>
      </c>
      <c r="BH23" s="44" t="s">
        <v>35</v>
      </c>
      <c r="BI23" s="40" t="s">
        <v>35</v>
      </c>
      <c r="BJ23" s="40" t="s">
        <v>35</v>
      </c>
      <c r="BK23" s="40" t="s">
        <v>35</v>
      </c>
      <c r="BL23" s="35" t="s">
        <v>35</v>
      </c>
      <c r="BM23" s="44" t="s">
        <v>35</v>
      </c>
      <c r="BN23" s="40" t="s">
        <v>35</v>
      </c>
      <c r="BO23" s="40" t="s">
        <v>35</v>
      </c>
      <c r="BP23" s="40" t="s">
        <v>35</v>
      </c>
      <c r="BQ23" s="35" t="s">
        <v>35</v>
      </c>
      <c r="BR23" s="44" t="s">
        <v>35</v>
      </c>
      <c r="BS23" s="40" t="s">
        <v>35</v>
      </c>
      <c r="BT23" s="40" t="s">
        <v>35</v>
      </c>
      <c r="BU23" s="40" t="s">
        <v>35</v>
      </c>
      <c r="BV23" s="40" t="s">
        <v>35</v>
      </c>
      <c r="BW23" s="40" t="s">
        <v>35</v>
      </c>
      <c r="BX23" s="40" t="s">
        <v>35</v>
      </c>
      <c r="BY23" s="29" t="s">
        <v>35</v>
      </c>
      <c r="BZ23" s="29" t="s">
        <v>35</v>
      </c>
      <c r="CA23" s="29" t="s">
        <v>35</v>
      </c>
      <c r="CB23" s="29" t="s">
        <v>35</v>
      </c>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5" customFormat="true" ht="15" hidden="true" customHeight="true" x14ac:dyDescent="0.2">
      <c r="A24" s="992" t="s">
        <v>47</v>
      </c>
      <c r="B24" s="375" t="s">
        <v>59</v>
      </c>
      <c r="C24" s="382"/>
      <c r="D24" s="383"/>
      <c r="E24" s="383"/>
      <c r="F24" s="383"/>
      <c r="G24" s="384"/>
      <c r="H24" s="385"/>
      <c r="I24" s="383"/>
      <c r="J24" s="383"/>
      <c r="K24" s="383"/>
      <c r="L24" s="386"/>
      <c r="M24" s="382"/>
      <c r="N24" s="383"/>
      <c r="O24" s="383"/>
      <c r="P24" s="383"/>
      <c r="Q24" s="384"/>
      <c r="R24" s="385"/>
      <c r="S24" s="383"/>
      <c r="T24" s="383"/>
      <c r="U24" s="383"/>
      <c r="V24" s="383"/>
      <c r="W24" s="383"/>
      <c r="X24" s="383"/>
      <c r="Y24" s="383"/>
      <c r="Z24" s="383"/>
      <c r="AA24" s="383"/>
      <c r="AB24" s="386"/>
      <c r="AC24" s="784"/>
      <c r="AD24" s="784"/>
      <c r="AE24" s="784"/>
      <c r="AF24" s="784"/>
      <c r="AG24" s="784"/>
      <c r="AH24" s="784"/>
      <c r="AI24" s="784"/>
      <c r="AJ24" s="784"/>
      <c r="AK24" s="784"/>
      <c r="AL24" s="784"/>
      <c r="AM24" s="784"/>
      <c r="AN24" s="784"/>
      <c r="AO24" s="784"/>
      <c r="AP24" s="784"/>
      <c r="AQ24" s="784"/>
      <c r="AR24" s="784"/>
      <c r="AS24" s="784"/>
      <c r="AT24" s="784"/>
      <c r="AU24" s="784"/>
      <c r="AV24" s="784"/>
      <c r="AW24" s="784"/>
      <c r="AX24" s="784"/>
      <c r="AY24" s="784"/>
      <c r="AZ24" s="343"/>
      <c r="BB24" s="307"/>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05" customFormat="true" ht="15" hidden="true" customHeight="true" x14ac:dyDescent="0.2">
      <c r="A25" s="993"/>
      <c r="B25" s="371" t="s">
        <v>58</v>
      </c>
      <c r="C25" s="387"/>
      <c r="D25" s="388"/>
      <c r="E25" s="388"/>
      <c r="F25" s="388"/>
      <c r="G25" s="389"/>
      <c r="H25" s="390"/>
      <c r="I25" s="388"/>
      <c r="J25" s="388"/>
      <c r="K25" s="388"/>
      <c r="L25" s="391"/>
      <c r="M25" s="387"/>
      <c r="N25" s="388"/>
      <c r="O25" s="388"/>
      <c r="P25" s="388"/>
      <c r="Q25" s="389"/>
      <c r="R25" s="390"/>
      <c r="S25" s="388"/>
      <c r="T25" s="388"/>
      <c r="U25" s="388"/>
      <c r="V25" s="388"/>
      <c r="W25" s="388"/>
      <c r="X25" s="388"/>
      <c r="Y25" s="388"/>
      <c r="Z25" s="388"/>
      <c r="AA25" s="388"/>
      <c r="AB25" s="391"/>
      <c r="AC25" s="784"/>
      <c r="AD25" s="784"/>
      <c r="AE25" s="784"/>
      <c r="AF25" s="784"/>
      <c r="AG25" s="784"/>
      <c r="AH25" s="784"/>
      <c r="AI25" s="784"/>
      <c r="AJ25" s="784"/>
      <c r="AK25" s="784"/>
      <c r="AL25" s="784"/>
      <c r="AM25" s="784"/>
      <c r="AN25" s="784"/>
      <c r="AO25" s="784"/>
      <c r="AP25" s="784"/>
      <c r="AQ25" s="784"/>
      <c r="AR25" s="784"/>
      <c r="AS25" s="784"/>
      <c r="AT25" s="784"/>
      <c r="AU25" s="784"/>
      <c r="AV25" s="784"/>
      <c r="AW25" s="784"/>
      <c r="AX25" s="784"/>
      <c r="AY25" s="784"/>
      <c r="AZ25" s="343"/>
      <c r="BB25" s="307"/>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05" customFormat="true" ht="15" hidden="true" customHeight="true" x14ac:dyDescent="0.2">
      <c r="A26" s="994"/>
      <c r="B26" s="372" t="s">
        <v>46</v>
      </c>
      <c r="C26" s="392"/>
      <c r="D26" s="393"/>
      <c r="E26" s="393"/>
      <c r="F26" s="393"/>
      <c r="G26" s="394"/>
      <c r="H26" s="395"/>
      <c r="I26" s="393"/>
      <c r="J26" s="393"/>
      <c r="K26" s="393"/>
      <c r="L26" s="396"/>
      <c r="M26" s="392"/>
      <c r="N26" s="393"/>
      <c r="O26" s="393"/>
      <c r="P26" s="393"/>
      <c r="Q26" s="394"/>
      <c r="R26" s="13"/>
      <c r="S26" s="12"/>
      <c r="T26" s="12"/>
      <c r="U26" s="12"/>
      <c r="V26" s="12"/>
      <c r="W26" s="12"/>
      <c r="X26" s="12"/>
      <c r="Y26" s="12"/>
      <c r="Z26" s="12"/>
      <c r="AA26" s="12"/>
      <c r="AB26" s="11"/>
      <c r="AC26" s="784"/>
      <c r="AD26" s="784"/>
      <c r="AE26" s="784"/>
      <c r="AF26" s="784"/>
      <c r="AG26" s="784"/>
      <c r="AH26" s="784"/>
      <c r="AI26" s="784"/>
      <c r="AJ26" s="784"/>
      <c r="AK26" s="784"/>
      <c r="AL26" s="784"/>
      <c r="AM26" s="784"/>
      <c r="AN26" s="784"/>
      <c r="AO26" s="784"/>
      <c r="AP26" s="784"/>
      <c r="AQ26" s="784"/>
      <c r="AR26" s="784"/>
      <c r="AS26" s="784"/>
      <c r="AT26" s="784"/>
      <c r="AU26" s="784"/>
      <c r="AV26" s="784"/>
      <c r="AW26" s="784"/>
      <c r="AX26" s="784"/>
      <c r="AY26" s="784"/>
      <c r="AZ26" s="343"/>
      <c r="BB26" s="307"/>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309" customFormat="true" ht="15" customHeight="true" x14ac:dyDescent="0.2">
      <c r="A27" s="304"/>
      <c r="B27" s="374"/>
      <c r="C27" s="989" t="s">
        <v>115</v>
      </c>
      <c r="D27" s="990"/>
      <c r="E27" s="990"/>
      <c r="F27" s="990"/>
      <c r="G27" s="991"/>
      <c r="H27" s="987" t="s">
        <v>38</v>
      </c>
      <c r="I27" s="979"/>
      <c r="J27" s="979"/>
      <c r="K27" s="979"/>
      <c r="L27" s="981"/>
      <c r="M27" s="978" t="s">
        <v>37</v>
      </c>
      <c r="N27" s="979"/>
      <c r="O27" s="979"/>
      <c r="P27" s="979"/>
      <c r="Q27" s="981"/>
      <c r="R27" s="15" t="s">
        <v>142</v>
      </c>
      <c r="S27" s="426"/>
      <c r="T27" s="426"/>
      <c r="U27" s="426"/>
      <c r="V27" s="426"/>
      <c r="W27" s="426"/>
      <c r="X27" s="426"/>
      <c r="Y27" s="426"/>
      <c r="Z27" s="426"/>
      <c r="AA27" s="426"/>
      <c r="AB27" s="426"/>
      <c r="AC27" s="437"/>
      <c r="AD27" s="437"/>
      <c r="AE27" s="437"/>
      <c r="AF27" s="437"/>
      <c r="AG27" s="437"/>
      <c r="AH27" s="437"/>
      <c r="AI27" s="437"/>
      <c r="AJ27" s="437"/>
      <c r="AK27" s="437"/>
      <c r="AL27" s="437"/>
      <c r="AM27" s="437"/>
      <c r="AN27" s="437"/>
      <c r="AO27" s="437"/>
      <c r="AP27" s="437"/>
      <c r="AQ27" s="437"/>
      <c r="AR27" s="437"/>
      <c r="AS27" s="437"/>
      <c r="AT27" s="437"/>
      <c r="AU27" s="437"/>
      <c r="AV27" s="437"/>
      <c r="AW27" s="437"/>
      <c r="AX27" s="437"/>
      <c r="AY27" s="437"/>
      <c r="AZ27" s="174"/>
      <c r="BA27" s="344" t="s">
        <v>131</v>
      </c>
      <c r="BB27" s="289" t="s">
        <v>96</v>
      </c>
      <c r="BC27" s="973" t="s">
        <v>115</v>
      </c>
      <c r="BD27" s="974"/>
      <c r="BE27" s="974"/>
      <c r="BF27" s="974"/>
      <c r="BG27" s="975"/>
      <c r="BH27" s="973" t="s">
        <v>38</v>
      </c>
      <c r="BI27" s="974"/>
      <c r="BJ27" s="974"/>
      <c r="BK27" s="974"/>
      <c r="BL27" s="975"/>
      <c r="BM27" s="973" t="s">
        <v>37</v>
      </c>
      <c r="BN27" s="974"/>
      <c r="BO27" s="974"/>
      <c r="BP27" s="974"/>
      <c r="BQ27" s="976"/>
      <c r="BR27" s="14" t="s">
        <v>142</v>
      </c>
      <c r="BS27" s="426"/>
      <c r="BT27" s="426"/>
      <c r="BU27" s="426"/>
      <c r="BV27" s="426"/>
      <c r="BW27" s="426"/>
      <c r="BX27" s="426"/>
      <c r="BY27" s="426"/>
      <c r="BZ27" s="440"/>
      <c r="CA27" s="440"/>
      <c r="CB27" s="440"/>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309" customFormat="true" ht="24" x14ac:dyDescent="0.2">
      <c r="A28" s="329" t="s">
        <v>69</v>
      </c>
      <c r="B28" s="374"/>
      <c r="C28" s="417" t="s">
        <v>0</v>
      </c>
      <c r="D28" s="587" t="s">
        <v>1</v>
      </c>
      <c r="E28" s="587" t="s">
        <v>2</v>
      </c>
      <c r="F28" s="587" t="s">
        <v>3</v>
      </c>
      <c r="G28" s="588" t="s">
        <v>4</v>
      </c>
      <c r="H28" s="380" t="s">
        <v>0</v>
      </c>
      <c r="I28" s="590" t="s">
        <v>1</v>
      </c>
      <c r="J28" s="590" t="s">
        <v>2</v>
      </c>
      <c r="K28" s="590" t="s">
        <v>3</v>
      </c>
      <c r="L28" s="591" t="s">
        <v>4</v>
      </c>
      <c r="M28" s="381" t="s">
        <v>0</v>
      </c>
      <c r="N28" s="590" t="s">
        <v>1</v>
      </c>
      <c r="O28" s="590" t="s">
        <v>2</v>
      </c>
      <c r="P28" s="590" t="s">
        <v>3</v>
      </c>
      <c r="Q28" s="586" t="s">
        <v>4</v>
      </c>
      <c r="R28" s="380" t="s">
        <v>157</v>
      </c>
      <c r="S28" s="590" t="s">
        <v>158</v>
      </c>
      <c r="T28" s="590" t="s">
        <v>159</v>
      </c>
      <c r="U28" s="590" t="s">
        <v>160</v>
      </c>
      <c r="V28" s="590" t="s">
        <v>161</v>
      </c>
      <c r="W28" s="590" t="s">
        <v>162</v>
      </c>
      <c r="X28" s="590" t="s">
        <v>163</v>
      </c>
      <c r="Y28" s="590" t="s">
        <v>164</v>
      </c>
      <c r="Z28" s="590" t="s">
        <v>165</v>
      </c>
      <c r="AA28" s="590" t="s">
        <v>166</v>
      </c>
      <c r="AB28" s="591" t="s">
        <v>167</v>
      </c>
      <c r="AC28" s="437"/>
      <c r="AD28" s="437"/>
      <c r="AE28" s="437"/>
      <c r="AF28" s="437"/>
      <c r="AG28" s="437"/>
      <c r="AH28" s="437"/>
      <c r="AI28" s="437"/>
      <c r="AJ28" s="437"/>
      <c r="AK28" s="437"/>
      <c r="AL28" s="437"/>
      <c r="AM28" s="437"/>
      <c r="AN28" s="437"/>
      <c r="AO28" s="437"/>
      <c r="AP28" s="437"/>
      <c r="AQ28" s="437"/>
      <c r="AR28" s="437"/>
      <c r="AS28" s="437"/>
      <c r="AT28" s="437"/>
      <c r="AU28" s="437"/>
      <c r="AV28" s="437"/>
      <c r="AW28" s="437"/>
      <c r="AX28" s="437"/>
      <c r="AY28" s="437"/>
      <c r="AZ28" s="174"/>
      <c r="BA28" s="329" t="s">
        <v>120</v>
      </c>
      <c r="BB28" s="328"/>
      <c r="BC28" s="457" t="s">
        <v>0</v>
      </c>
      <c r="BD28" s="563" t="s">
        <v>1</v>
      </c>
      <c r="BE28" s="563" t="s">
        <v>2</v>
      </c>
      <c r="BF28" s="563" t="s">
        <v>3</v>
      </c>
      <c r="BG28" s="458" t="s">
        <v>4</v>
      </c>
      <c r="BH28" s="457" t="s">
        <v>0</v>
      </c>
      <c r="BI28" s="563" t="s">
        <v>1</v>
      </c>
      <c r="BJ28" s="563" t="s">
        <v>2</v>
      </c>
      <c r="BK28" s="563" t="s">
        <v>3</v>
      </c>
      <c r="BL28" s="458" t="s">
        <v>4</v>
      </c>
      <c r="BM28" s="457" t="s">
        <v>0</v>
      </c>
      <c r="BN28" s="563" t="s">
        <v>1</v>
      </c>
      <c r="BO28" s="563" t="s">
        <v>2</v>
      </c>
      <c r="BP28" s="563" t="s">
        <v>3</v>
      </c>
      <c r="BQ28" s="458" t="s">
        <v>4</v>
      </c>
      <c r="BR28" s="457" t="s">
        <v>157</v>
      </c>
      <c r="BS28" s="563" t="s">
        <v>158</v>
      </c>
      <c r="BT28" s="563" t="s">
        <v>159</v>
      </c>
      <c r="BU28" s="563" t="s">
        <v>160</v>
      </c>
      <c r="BV28" s="563" t="s">
        <v>161</v>
      </c>
      <c r="BW28" s="563" t="s">
        <v>162</v>
      </c>
      <c r="BX28" s="563" t="s">
        <v>163</v>
      </c>
      <c r="BY28" s="564" t="s">
        <v>164</v>
      </c>
      <c r="BZ28" s="564" t="s">
        <v>165</v>
      </c>
      <c r="CA28" s="564" t="s">
        <v>166</v>
      </c>
      <c r="CB28" s="564" t="s">
        <v>167</v>
      </c>
      <c r="CC28" s="173"/>
      <c r="CD28" s="173"/>
      <c r="CE28" s="173"/>
      <c r="CF28" s="173"/>
      <c r="CG28" s="173"/>
      <c r="CH28" s="173"/>
      <c r="CI28" s="173"/>
      <c r="CJ28" s="173"/>
      <c r="CK28" s="173"/>
      <c r="CL28" s="173"/>
      <c r="CM28" s="173"/>
      <c r="CN28" s="173"/>
      <c r="CO28" s="173"/>
      <c r="CP28" s="173"/>
      <c r="CQ28" s="173"/>
      <c r="CR28" s="173"/>
      <c r="CS28" s="173"/>
      <c r="CT28" s="173"/>
      <c r="CU28" s="173"/>
      <c r="CV28" s="173"/>
      <c r="CW28" s="173"/>
      <c r="CX28" s="173"/>
      <c r="CY28" s="173"/>
      <c r="CZ28" s="173"/>
    </row>
    <row r="29" s="309" customFormat="true" ht="15" customHeight="true" x14ac:dyDescent="0.2">
      <c r="A29" s="988" t="s">
        <v>57</v>
      </c>
      <c r="B29" s="377" t="s">
        <v>49</v>
      </c>
      <c r="C29" s="122">
        <v>2.2313817402777358</v>
      </c>
      <c r="D29" s="121">
        <v>4.9314134218669672</v>
      </c>
      <c r="E29" s="121">
        <v>6.099307485802334</v>
      </c>
      <c r="F29" s="121">
        <v>22.563253946022208</v>
      </c>
      <c r="G29" s="120">
        <v>75.820735588667389</v>
      </c>
      <c r="H29" s="119">
        <v>23.711426397685855</v>
      </c>
      <c r="I29" s="121">
        <v>41.511400200025086</v>
      </c>
      <c r="J29" s="121">
        <v>59.772810309970851</v>
      </c>
      <c r="K29" s="121">
        <v>84.489719813836246</v>
      </c>
      <c r="L29" s="118">
        <v>94.958654767802031</v>
      </c>
      <c r="M29" s="122">
        <v>2.0221054412587565</v>
      </c>
      <c r="N29" s="121">
        <v>4.0336926393617594</v>
      </c>
      <c r="O29" s="121">
        <v>3.3382167348016871</v>
      </c>
      <c r="P29" s="121">
        <v>5.4894743038455829</v>
      </c>
      <c r="Q29" s="120">
        <v>12.112540402910412</v>
      </c>
      <c r="R29" s="119">
        <v>7.4484715222243665</v>
      </c>
      <c r="S29" s="121">
        <v>18.056603620592959</v>
      </c>
      <c r="T29" s="121">
        <v>0.70425885683783385</v>
      </c>
      <c r="U29" s="121">
        <v>5.0666901592357423</v>
      </c>
      <c r="V29" s="121">
        <v>31.810452638719067</v>
      </c>
      <c r="W29" s="121">
        <v>26.308493070600491</v>
      </c>
      <c r="X29" s="121">
        <v>86.312884205244018</v>
      </c>
      <c r="Y29" s="121">
        <v>0</v>
      </c>
      <c r="Z29" s="121">
        <v>17.271256173976191</v>
      </c>
      <c r="AA29" s="121">
        <v>16.870604921291324</v>
      </c>
      <c r="AB29" s="118">
        <v>21.405613515090465</v>
      </c>
      <c r="AC29" s="437"/>
      <c r="AD29" s="437"/>
      <c r="AE29" s="437"/>
      <c r="AF29" s="437"/>
      <c r="AG29" s="437"/>
      <c r="AH29" s="437"/>
      <c r="AI29" s="437"/>
      <c r="AJ29" s="437"/>
      <c r="AK29" s="437"/>
      <c r="AL29" s="437"/>
      <c r="AM29" s="437"/>
      <c r="AN29" s="437"/>
      <c r="AO29" s="437"/>
      <c r="AP29" s="437"/>
      <c r="AQ29" s="437"/>
      <c r="AR29" s="437"/>
      <c r="AS29" s="437"/>
      <c r="AT29" s="437"/>
      <c r="AU29" s="437"/>
      <c r="AV29" s="437"/>
      <c r="AW29" s="437"/>
      <c r="AX29" s="437"/>
      <c r="AY29" s="437"/>
      <c r="AZ29" s="174"/>
      <c r="BA29" s="977" t="s">
        <v>57</v>
      </c>
      <c r="BB29" s="596" t="s">
        <v>49</v>
      </c>
      <c r="BC29" s="46" t="s">
        <v>35</v>
      </c>
      <c r="BD29" s="42" t="s">
        <v>35</v>
      </c>
      <c r="BE29" s="42" t="s">
        <v>35</v>
      </c>
      <c r="BF29" s="42" t="s">
        <v>35</v>
      </c>
      <c r="BG29" s="37" t="s">
        <v>35</v>
      </c>
      <c r="BH29" s="46" t="s">
        <v>35</v>
      </c>
      <c r="BI29" s="42" t="s">
        <v>35</v>
      </c>
      <c r="BJ29" s="42" t="s">
        <v>35</v>
      </c>
      <c r="BK29" s="42" t="s">
        <v>35</v>
      </c>
      <c r="BL29" s="37" t="s">
        <v>35</v>
      </c>
      <c r="BM29" s="46" t="s">
        <v>35</v>
      </c>
      <c r="BN29" s="42" t="s">
        <v>35</v>
      </c>
      <c r="BO29" s="42" t="s">
        <v>35</v>
      </c>
      <c r="BP29" s="42" t="s">
        <v>35</v>
      </c>
      <c r="BQ29" s="37" t="s">
        <v>35</v>
      </c>
      <c r="BR29" s="46" t="s">
        <v>35</v>
      </c>
      <c r="BS29" s="42" t="s">
        <v>35</v>
      </c>
      <c r="BT29" s="42" t="s">
        <v>35</v>
      </c>
      <c r="BU29" s="42" t="s">
        <v>35</v>
      </c>
      <c r="BV29" s="42" t="s">
        <v>35</v>
      </c>
      <c r="BW29" s="42" t="s">
        <v>35</v>
      </c>
      <c r="BX29" s="42" t="s">
        <v>35</v>
      </c>
      <c r="BY29" s="31" t="s">
        <v>35</v>
      </c>
      <c r="BZ29" s="31" t="s">
        <v>35</v>
      </c>
      <c r="CA29" s="31" t="s">
        <v>35</v>
      </c>
      <c r="CB29" s="31" t="s">
        <v>35</v>
      </c>
      <c r="CC29" s="4"/>
      <c r="CD29" s="4"/>
      <c r="CE29" s="4"/>
      <c r="CF29" s="4"/>
      <c r="CG29" s="4"/>
      <c r="CH29" s="4"/>
      <c r="CI29" s="4"/>
      <c r="CJ29" s="4"/>
      <c r="CK29" s="4"/>
      <c r="CL29" s="4"/>
      <c r="CM29" s="4"/>
      <c r="CN29" s="4"/>
      <c r="CO29" s="4"/>
      <c r="CP29" s="4"/>
      <c r="CQ29" s="4"/>
      <c r="CR29" s="4"/>
      <c r="CS29" s="4"/>
      <c r="CT29" s="4"/>
      <c r="CU29" s="4"/>
      <c r="CV29" s="4"/>
      <c r="CW29" s="4"/>
      <c r="CX29" s="4"/>
      <c r="CY29" s="4"/>
      <c r="CZ29" s="4"/>
    </row>
    <row r="30" s="309" customFormat="true" ht="15" customHeight="true" x14ac:dyDescent="0.2">
      <c r="A30" s="982"/>
      <c r="B30" s="378" t="s">
        <v>48</v>
      </c>
      <c r="C30" s="117">
        <v>97.76861825972226</v>
      </c>
      <c r="D30" s="116">
        <v>95.068586578133036</v>
      </c>
      <c r="E30" s="116">
        <v>93.900692514197672</v>
      </c>
      <c r="F30" s="116">
        <v>77.436746053977785</v>
      </c>
      <c r="G30" s="115">
        <v>24.179264411332618</v>
      </c>
      <c r="H30" s="114">
        <v>76.288573602314145</v>
      </c>
      <c r="I30" s="116">
        <v>58.488599799974914</v>
      </c>
      <c r="J30" s="116">
        <v>40.227189690029149</v>
      </c>
      <c r="K30" s="116">
        <v>15.510280186163767</v>
      </c>
      <c r="L30" s="113">
        <v>5.0413452321979735</v>
      </c>
      <c r="M30" s="117">
        <v>97.977894558741241</v>
      </c>
      <c r="N30" s="116">
        <v>95.96630736063824</v>
      </c>
      <c r="O30" s="116">
        <v>96.661783265198309</v>
      </c>
      <c r="P30" s="116">
        <v>94.510525696154417</v>
      </c>
      <c r="Q30" s="115">
        <v>87.887459597089588</v>
      </c>
      <c r="R30" s="114">
        <v>92.551528477775634</v>
      </c>
      <c r="S30" s="116">
        <v>81.943396379407034</v>
      </c>
      <c r="T30" s="116">
        <v>99.295741143162161</v>
      </c>
      <c r="U30" s="116">
        <v>94.933309840764252</v>
      </c>
      <c r="V30" s="116">
        <v>68.18954736128093</v>
      </c>
      <c r="W30" s="116">
        <v>73.691506929399509</v>
      </c>
      <c r="X30" s="116">
        <v>13.687115794755991</v>
      </c>
      <c r="Y30" s="116">
        <v>100</v>
      </c>
      <c r="Z30" s="116">
        <v>82.728743826023816</v>
      </c>
      <c r="AA30" s="116">
        <v>83.129395078708683</v>
      </c>
      <c r="AB30" s="113">
        <v>78.594386484909535</v>
      </c>
      <c r="AC30" s="437"/>
      <c r="AD30" s="437"/>
      <c r="AE30" s="437"/>
      <c r="AF30" s="437"/>
      <c r="AG30" s="437"/>
      <c r="AH30" s="437"/>
      <c r="AI30" s="437"/>
      <c r="AJ30" s="437"/>
      <c r="AK30" s="437"/>
      <c r="AL30" s="437"/>
      <c r="AM30" s="437"/>
      <c r="AN30" s="437"/>
      <c r="AO30" s="437"/>
      <c r="AP30" s="437"/>
      <c r="AQ30" s="437"/>
      <c r="AR30" s="437"/>
      <c r="AS30" s="437"/>
      <c r="AT30" s="437"/>
      <c r="AU30" s="437"/>
      <c r="AV30" s="437"/>
      <c r="AW30" s="437"/>
      <c r="AX30" s="437"/>
      <c r="AY30" s="437"/>
      <c r="AZ30" s="174"/>
      <c r="BA30" s="970"/>
      <c r="BB30" s="594" t="s">
        <v>48</v>
      </c>
      <c r="BC30" s="45" t="s">
        <v>35</v>
      </c>
      <c r="BD30" s="41" t="s">
        <v>35</v>
      </c>
      <c r="BE30" s="41" t="s">
        <v>35</v>
      </c>
      <c r="BF30" s="41" t="s">
        <v>35</v>
      </c>
      <c r="BG30" s="36" t="s">
        <v>35</v>
      </c>
      <c r="BH30" s="45" t="s">
        <v>35</v>
      </c>
      <c r="BI30" s="41" t="s">
        <v>35</v>
      </c>
      <c r="BJ30" s="41" t="s">
        <v>35</v>
      </c>
      <c r="BK30" s="41" t="s">
        <v>35</v>
      </c>
      <c r="BL30" s="36" t="s">
        <v>35</v>
      </c>
      <c r="BM30" s="45" t="s">
        <v>35</v>
      </c>
      <c r="BN30" s="41" t="s">
        <v>35</v>
      </c>
      <c r="BO30" s="41" t="s">
        <v>35</v>
      </c>
      <c r="BP30" s="41" t="s">
        <v>35</v>
      </c>
      <c r="BQ30" s="36" t="s">
        <v>35</v>
      </c>
      <c r="BR30" s="45" t="s">
        <v>35</v>
      </c>
      <c r="BS30" s="41" t="s">
        <v>35</v>
      </c>
      <c r="BT30" s="41" t="s">
        <v>35</v>
      </c>
      <c r="BU30" s="41" t="s">
        <v>35</v>
      </c>
      <c r="BV30" s="41" t="s">
        <v>35</v>
      </c>
      <c r="BW30" s="41" t="s">
        <v>35</v>
      </c>
      <c r="BX30" s="41" t="s">
        <v>35</v>
      </c>
      <c r="BY30" s="30" t="s">
        <v>35</v>
      </c>
      <c r="BZ30" s="30" t="s">
        <v>35</v>
      </c>
      <c r="CA30" s="30" t="s">
        <v>35</v>
      </c>
      <c r="CB30" s="30" t="s">
        <v>35</v>
      </c>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4" customFormat="true" ht="15" customHeight="true" x14ac:dyDescent="0.2">
      <c r="A31" s="982" t="s">
        <v>104</v>
      </c>
      <c r="B31" s="378" t="s">
        <v>49</v>
      </c>
      <c r="C31" s="117">
        <v>6.4657768644056604E-2</v>
      </c>
      <c r="D31" s="116">
        <v>0.31575600626064304</v>
      </c>
      <c r="E31" s="116">
        <v>0.4842920540213555</v>
      </c>
      <c r="F31" s="116">
        <v>4.8683083954760065</v>
      </c>
      <c r="G31" s="115">
        <v>51.832835847186153</v>
      </c>
      <c r="H31" s="114">
        <v>6.594275756011041</v>
      </c>
      <c r="I31" s="116">
        <v>12.579099076305505</v>
      </c>
      <c r="J31" s="116">
        <v>30.096023052770978</v>
      </c>
      <c r="K31" s="116">
        <v>55.740187692834574</v>
      </c>
      <c r="L31" s="113">
        <v>79.374819551247313</v>
      </c>
      <c r="M31" s="117">
        <v>0</v>
      </c>
      <c r="N31" s="116">
        <v>0.18313384332611415</v>
      </c>
      <c r="O31" s="116">
        <v>0.21700552149741728</v>
      </c>
      <c r="P31" s="116">
        <v>0</v>
      </c>
      <c r="Q31" s="115">
        <v>1.4922588043241822</v>
      </c>
      <c r="R31" s="114">
        <v>2.8988767806741058</v>
      </c>
      <c r="S31" s="116">
        <v>8.3317490015724545</v>
      </c>
      <c r="T31" s="116">
        <v>0.70425885683783385</v>
      </c>
      <c r="U31" s="116">
        <v>0.35436512790014291</v>
      </c>
      <c r="V31" s="116">
        <v>10.396481859755928</v>
      </c>
      <c r="W31" s="116">
        <v>11.028142361564552</v>
      </c>
      <c r="X31" s="116">
        <v>67.544850081545604</v>
      </c>
      <c r="Y31" s="116">
        <v>0</v>
      </c>
      <c r="Z31" s="116">
        <v>2.2104724957907895</v>
      </c>
      <c r="AA31" s="116">
        <v>7.3579836558989715</v>
      </c>
      <c r="AB31" s="113">
        <v>6.3535344041450381</v>
      </c>
      <c r="AC31" s="437"/>
      <c r="AD31" s="437"/>
      <c r="AE31" s="437"/>
      <c r="AF31" s="437"/>
      <c r="AG31" s="437"/>
      <c r="AH31" s="437"/>
      <c r="AI31" s="437"/>
      <c r="AJ31" s="437"/>
      <c r="AK31" s="437"/>
      <c r="AL31" s="437"/>
      <c r="AM31" s="437"/>
      <c r="AN31" s="437"/>
      <c r="AO31" s="437"/>
      <c r="AP31" s="437"/>
      <c r="AQ31" s="437"/>
      <c r="AR31" s="437"/>
      <c r="AS31" s="437"/>
      <c r="AT31" s="437"/>
      <c r="AU31" s="437"/>
      <c r="AV31" s="437"/>
      <c r="AW31" s="437"/>
      <c r="AX31" s="437"/>
      <c r="AY31" s="437"/>
      <c r="AZ31" s="174"/>
      <c r="BA31" s="970" t="s">
        <v>104</v>
      </c>
      <c r="BB31" s="594" t="s">
        <v>49</v>
      </c>
      <c r="BC31" s="45" t="s">
        <v>35</v>
      </c>
      <c r="BD31" s="41" t="s">
        <v>35</v>
      </c>
      <c r="BE31" s="41" t="s">
        <v>35</v>
      </c>
      <c r="BF31" s="41" t="s">
        <v>35</v>
      </c>
      <c r="BG31" s="36" t="s">
        <v>35</v>
      </c>
      <c r="BH31" s="45" t="s">
        <v>35</v>
      </c>
      <c r="BI31" s="41" t="s">
        <v>35</v>
      </c>
      <c r="BJ31" s="41" t="s">
        <v>35</v>
      </c>
      <c r="BK31" s="41" t="s">
        <v>35</v>
      </c>
      <c r="BL31" s="36" t="s">
        <v>35</v>
      </c>
      <c r="BM31" s="45" t="s">
        <v>35</v>
      </c>
      <c r="BN31" s="41" t="s">
        <v>35</v>
      </c>
      <c r="BO31" s="41" t="s">
        <v>35</v>
      </c>
      <c r="BP31" s="41" t="s">
        <v>35</v>
      </c>
      <c r="BQ31" s="36" t="s">
        <v>35</v>
      </c>
      <c r="BR31" s="45" t="s">
        <v>35</v>
      </c>
      <c r="BS31" s="41" t="s">
        <v>35</v>
      </c>
      <c r="BT31" s="41" t="s">
        <v>35</v>
      </c>
      <c r="BU31" s="41" t="s">
        <v>35</v>
      </c>
      <c r="BV31" s="41" t="s">
        <v>35</v>
      </c>
      <c r="BW31" s="41" t="s">
        <v>35</v>
      </c>
      <c r="BX31" s="41" t="s">
        <v>35</v>
      </c>
      <c r="BY31" s="30" t="s">
        <v>35</v>
      </c>
      <c r="BZ31" s="30" t="s">
        <v>35</v>
      </c>
      <c r="CA31" s="30" t="s">
        <v>35</v>
      </c>
      <c r="CB31" s="30" t="s">
        <v>35</v>
      </c>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4" customFormat="true" ht="15" customHeight="true" x14ac:dyDescent="0.2">
      <c r="A32" s="982"/>
      <c r="B32" s="378" t="s">
        <v>48</v>
      </c>
      <c r="C32" s="117">
        <v>99.935342231355946</v>
      </c>
      <c r="D32" s="116">
        <v>99.684243993739358</v>
      </c>
      <c r="E32" s="116">
        <v>99.515707945978647</v>
      </c>
      <c r="F32" s="116">
        <v>95.131691604523994</v>
      </c>
      <c r="G32" s="115">
        <v>48.167164152813854</v>
      </c>
      <c r="H32" s="114">
        <v>93.405724243988971</v>
      </c>
      <c r="I32" s="116">
        <v>87.420900923694504</v>
      </c>
      <c r="J32" s="116">
        <v>69.903976947229026</v>
      </c>
      <c r="K32" s="116">
        <v>44.259812307165426</v>
      </c>
      <c r="L32" s="113">
        <v>20.625180448752687</v>
      </c>
      <c r="M32" s="117">
        <v>100</v>
      </c>
      <c r="N32" s="116">
        <v>99.816866156673882</v>
      </c>
      <c r="O32" s="116">
        <v>99.782994478502587</v>
      </c>
      <c r="P32" s="116">
        <v>100</v>
      </c>
      <c r="Q32" s="115">
        <v>98.50774119567582</v>
      </c>
      <c r="R32" s="114">
        <v>97.101123219325885</v>
      </c>
      <c r="S32" s="116">
        <v>91.668250998427553</v>
      </c>
      <c r="T32" s="116">
        <v>99.295741143162161</v>
      </c>
      <c r="U32" s="116">
        <v>99.645634872099848</v>
      </c>
      <c r="V32" s="116">
        <v>89.603518140244077</v>
      </c>
      <c r="W32" s="116">
        <v>88.971857638435452</v>
      </c>
      <c r="X32" s="116">
        <v>32.455149918454396</v>
      </c>
      <c r="Y32" s="116">
        <v>100</v>
      </c>
      <c r="Z32" s="116">
        <v>97.789527504209204</v>
      </c>
      <c r="AA32" s="116">
        <v>92.642016344101023</v>
      </c>
      <c r="AB32" s="113">
        <v>93.646465595854963</v>
      </c>
      <c r="AC32" s="437"/>
      <c r="AD32" s="437"/>
      <c r="AE32" s="437"/>
      <c r="AF32" s="437"/>
      <c r="AG32" s="437"/>
      <c r="AH32" s="437"/>
      <c r="AI32" s="437"/>
      <c r="AJ32" s="437"/>
      <c r="AK32" s="437"/>
      <c r="AL32" s="437"/>
      <c r="AM32" s="437"/>
      <c r="AN32" s="437"/>
      <c r="AO32" s="437"/>
      <c r="AP32" s="437"/>
      <c r="AQ32" s="437"/>
      <c r="AR32" s="437"/>
      <c r="AS32" s="437"/>
      <c r="AT32" s="437"/>
      <c r="AU32" s="437"/>
      <c r="AV32" s="437"/>
      <c r="AW32" s="437"/>
      <c r="AX32" s="437"/>
      <c r="AY32" s="437"/>
      <c r="AZ32" s="174"/>
      <c r="BA32" s="970"/>
      <c r="BB32" s="594" t="s">
        <v>48</v>
      </c>
      <c r="BC32" s="45" t="s">
        <v>35</v>
      </c>
      <c r="BD32" s="41" t="s">
        <v>35</v>
      </c>
      <c r="BE32" s="41" t="s">
        <v>35</v>
      </c>
      <c r="BF32" s="41" t="s">
        <v>35</v>
      </c>
      <c r="BG32" s="36" t="s">
        <v>35</v>
      </c>
      <c r="BH32" s="45" t="s">
        <v>35</v>
      </c>
      <c r="BI32" s="41" t="s">
        <v>35</v>
      </c>
      <c r="BJ32" s="41" t="s">
        <v>35</v>
      </c>
      <c r="BK32" s="41" t="s">
        <v>35</v>
      </c>
      <c r="BL32" s="36" t="s">
        <v>35</v>
      </c>
      <c r="BM32" s="45" t="s">
        <v>35</v>
      </c>
      <c r="BN32" s="41" t="s">
        <v>35</v>
      </c>
      <c r="BO32" s="41" t="s">
        <v>35</v>
      </c>
      <c r="BP32" s="41" t="s">
        <v>35</v>
      </c>
      <c r="BQ32" s="36" t="s">
        <v>35</v>
      </c>
      <c r="BR32" s="45" t="s">
        <v>35</v>
      </c>
      <c r="BS32" s="41" t="s">
        <v>35</v>
      </c>
      <c r="BT32" s="41" t="s">
        <v>35</v>
      </c>
      <c r="BU32" s="41" t="s">
        <v>35</v>
      </c>
      <c r="BV32" s="41" t="s">
        <v>35</v>
      </c>
      <c r="BW32" s="41" t="s">
        <v>35</v>
      </c>
      <c r="BX32" s="41" t="s">
        <v>35</v>
      </c>
      <c r="BY32" s="30" t="s">
        <v>35</v>
      </c>
      <c r="BZ32" s="30" t="s">
        <v>35</v>
      </c>
      <c r="CA32" s="30" t="s">
        <v>35</v>
      </c>
      <c r="CB32" s="30" t="s">
        <v>35</v>
      </c>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4" customFormat="true" ht="15" customHeight="true" x14ac:dyDescent="0.2">
      <c r="A33" s="982" t="s">
        <v>105</v>
      </c>
      <c r="B33" s="378" t="s">
        <v>49</v>
      </c>
      <c r="C33" s="61" t="s">
        <v>35</v>
      </c>
      <c r="D33" s="58" t="s">
        <v>35</v>
      </c>
      <c r="E33" s="58" t="s">
        <v>35</v>
      </c>
      <c r="F33" s="58" t="s">
        <v>35</v>
      </c>
      <c r="G33" s="55" t="s">
        <v>35</v>
      </c>
      <c r="H33" s="52" t="s">
        <v>35</v>
      </c>
      <c r="I33" s="58" t="s">
        <v>35</v>
      </c>
      <c r="J33" s="58" t="s">
        <v>35</v>
      </c>
      <c r="K33" s="58" t="s">
        <v>35</v>
      </c>
      <c r="L33" s="49" t="s">
        <v>35</v>
      </c>
      <c r="M33" s="61" t="s">
        <v>35</v>
      </c>
      <c r="N33" s="58" t="s">
        <v>35</v>
      </c>
      <c r="O33" s="58" t="s">
        <v>35</v>
      </c>
      <c r="P33" s="58" t="s">
        <v>35</v>
      </c>
      <c r="Q33" s="55" t="s">
        <v>35</v>
      </c>
      <c r="R33" s="52" t="s">
        <v>35</v>
      </c>
      <c r="S33" s="58" t="s">
        <v>35</v>
      </c>
      <c r="T33" s="58" t="s">
        <v>35</v>
      </c>
      <c r="U33" s="58" t="s">
        <v>35</v>
      </c>
      <c r="V33" s="58" t="s">
        <v>35</v>
      </c>
      <c r="W33" s="58" t="s">
        <v>35</v>
      </c>
      <c r="X33" s="58" t="s">
        <v>35</v>
      </c>
      <c r="Y33" s="58" t="s">
        <v>35</v>
      </c>
      <c r="Z33" s="58" t="s">
        <v>35</v>
      </c>
      <c r="AA33" s="58" t="s">
        <v>35</v>
      </c>
      <c r="AB33" s="49" t="s">
        <v>35</v>
      </c>
      <c r="AC33" s="5"/>
      <c r="AD33" s="5"/>
      <c r="AE33" s="5"/>
      <c r="AF33" s="5"/>
      <c r="AG33" s="5"/>
      <c r="AH33" s="5"/>
      <c r="AI33" s="5"/>
      <c r="AJ33" s="5"/>
      <c r="AK33" s="5"/>
      <c r="AL33" s="5"/>
      <c r="AM33" s="5"/>
      <c r="AN33" s="5"/>
      <c r="AO33" s="5"/>
      <c r="AP33" s="5"/>
      <c r="AQ33" s="5"/>
      <c r="AR33" s="5"/>
      <c r="AS33" s="5"/>
      <c r="AT33" s="5"/>
      <c r="AU33" s="5"/>
      <c r="AV33" s="5"/>
      <c r="AW33" s="5"/>
      <c r="AX33" s="5"/>
      <c r="AY33" s="5"/>
      <c r="AZ33" s="342"/>
      <c r="BA33" s="970" t="s">
        <v>105</v>
      </c>
      <c r="BB33" s="594" t="s">
        <v>49</v>
      </c>
      <c r="BC33" s="45" t="s">
        <v>35</v>
      </c>
      <c r="BD33" s="41" t="s">
        <v>35</v>
      </c>
      <c r="BE33" s="41" t="s">
        <v>35</v>
      </c>
      <c r="BF33" s="41" t="s">
        <v>35</v>
      </c>
      <c r="BG33" s="36" t="s">
        <v>35</v>
      </c>
      <c r="BH33" s="45" t="s">
        <v>35</v>
      </c>
      <c r="BI33" s="41" t="s">
        <v>35</v>
      </c>
      <c r="BJ33" s="41" t="s">
        <v>35</v>
      </c>
      <c r="BK33" s="41" t="s">
        <v>35</v>
      </c>
      <c r="BL33" s="36" t="s">
        <v>35</v>
      </c>
      <c r="BM33" s="45" t="s">
        <v>35</v>
      </c>
      <c r="BN33" s="41" t="s">
        <v>35</v>
      </c>
      <c r="BO33" s="41" t="s">
        <v>35</v>
      </c>
      <c r="BP33" s="41" t="s">
        <v>35</v>
      </c>
      <c r="BQ33" s="36" t="s">
        <v>35</v>
      </c>
      <c r="BR33" s="45" t="s">
        <v>35</v>
      </c>
      <c r="BS33" s="41" t="s">
        <v>35</v>
      </c>
      <c r="BT33" s="41" t="s">
        <v>35</v>
      </c>
      <c r="BU33" s="41" t="s">
        <v>35</v>
      </c>
      <c r="BV33" s="41" t="s">
        <v>35</v>
      </c>
      <c r="BW33" s="41" t="s">
        <v>35</v>
      </c>
      <c r="BX33" s="41" t="s">
        <v>35</v>
      </c>
      <c r="BY33" s="30" t="s">
        <v>35</v>
      </c>
      <c r="BZ33" s="30" t="s">
        <v>35</v>
      </c>
      <c r="CA33" s="30" t="s">
        <v>35</v>
      </c>
      <c r="CB33" s="30" t="s">
        <v>35</v>
      </c>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4" customFormat="true" ht="15" customHeight="true" x14ac:dyDescent="0.2">
      <c r="A34" s="982"/>
      <c r="B34" s="378" t="s">
        <v>48</v>
      </c>
      <c r="C34" s="61" t="s">
        <v>35</v>
      </c>
      <c r="D34" s="58" t="s">
        <v>35</v>
      </c>
      <c r="E34" s="58" t="s">
        <v>35</v>
      </c>
      <c r="F34" s="58" t="s">
        <v>35</v>
      </c>
      <c r="G34" s="55" t="s">
        <v>35</v>
      </c>
      <c r="H34" s="52" t="s">
        <v>35</v>
      </c>
      <c r="I34" s="58" t="s">
        <v>35</v>
      </c>
      <c r="J34" s="58" t="s">
        <v>35</v>
      </c>
      <c r="K34" s="58" t="s">
        <v>35</v>
      </c>
      <c r="L34" s="49" t="s">
        <v>35</v>
      </c>
      <c r="M34" s="61" t="s">
        <v>35</v>
      </c>
      <c r="N34" s="58" t="s">
        <v>35</v>
      </c>
      <c r="O34" s="58" t="s">
        <v>35</v>
      </c>
      <c r="P34" s="58" t="s">
        <v>35</v>
      </c>
      <c r="Q34" s="55" t="s">
        <v>35</v>
      </c>
      <c r="R34" s="52" t="s">
        <v>35</v>
      </c>
      <c r="S34" s="58" t="s">
        <v>35</v>
      </c>
      <c r="T34" s="58" t="s">
        <v>35</v>
      </c>
      <c r="U34" s="58" t="s">
        <v>35</v>
      </c>
      <c r="V34" s="58" t="s">
        <v>35</v>
      </c>
      <c r="W34" s="58" t="s">
        <v>35</v>
      </c>
      <c r="X34" s="58" t="s">
        <v>35</v>
      </c>
      <c r="Y34" s="58" t="s">
        <v>35</v>
      </c>
      <c r="Z34" s="58" t="s">
        <v>35</v>
      </c>
      <c r="AA34" s="58" t="s">
        <v>35</v>
      </c>
      <c r="AB34" s="49" t="s">
        <v>35</v>
      </c>
      <c r="AC34" s="5"/>
      <c r="AD34" s="5"/>
      <c r="AE34" s="5"/>
      <c r="AF34" s="5"/>
      <c r="AG34" s="5"/>
      <c r="AH34" s="5"/>
      <c r="AI34" s="5"/>
      <c r="AJ34" s="5"/>
      <c r="AK34" s="5"/>
      <c r="AL34" s="5"/>
      <c r="AM34" s="5"/>
      <c r="AN34" s="5"/>
      <c r="AO34" s="5"/>
      <c r="AP34" s="5"/>
      <c r="AQ34" s="5"/>
      <c r="AR34" s="5"/>
      <c r="AS34" s="5"/>
      <c r="AT34" s="5"/>
      <c r="AU34" s="5"/>
      <c r="AV34" s="5"/>
      <c r="AW34" s="5"/>
      <c r="AX34" s="5"/>
      <c r="AY34" s="5"/>
      <c r="AZ34" s="342"/>
      <c r="BA34" s="970"/>
      <c r="BB34" s="594" t="s">
        <v>48</v>
      </c>
      <c r="BC34" s="45" t="s">
        <v>35</v>
      </c>
      <c r="BD34" s="41" t="s">
        <v>35</v>
      </c>
      <c r="BE34" s="41" t="s">
        <v>35</v>
      </c>
      <c r="BF34" s="41" t="s">
        <v>35</v>
      </c>
      <c r="BG34" s="36" t="s">
        <v>35</v>
      </c>
      <c r="BH34" s="45" t="s">
        <v>35</v>
      </c>
      <c r="BI34" s="41" t="s">
        <v>35</v>
      </c>
      <c r="BJ34" s="41" t="s">
        <v>35</v>
      </c>
      <c r="BK34" s="41" t="s">
        <v>35</v>
      </c>
      <c r="BL34" s="36" t="s">
        <v>35</v>
      </c>
      <c r="BM34" s="45" t="s">
        <v>35</v>
      </c>
      <c r="BN34" s="41" t="s">
        <v>35</v>
      </c>
      <c r="BO34" s="41" t="s">
        <v>35</v>
      </c>
      <c r="BP34" s="41" t="s">
        <v>35</v>
      </c>
      <c r="BQ34" s="36" t="s">
        <v>35</v>
      </c>
      <c r="BR34" s="45" t="s">
        <v>35</v>
      </c>
      <c r="BS34" s="41" t="s">
        <v>35</v>
      </c>
      <c r="BT34" s="41" t="s">
        <v>35</v>
      </c>
      <c r="BU34" s="41" t="s">
        <v>35</v>
      </c>
      <c r="BV34" s="41" t="s">
        <v>35</v>
      </c>
      <c r="BW34" s="41" t="s">
        <v>35</v>
      </c>
      <c r="BX34" s="41" t="s">
        <v>35</v>
      </c>
      <c r="BY34" s="30" t="s">
        <v>35</v>
      </c>
      <c r="BZ34" s="30" t="s">
        <v>35</v>
      </c>
      <c r="CA34" s="30" t="s">
        <v>35</v>
      </c>
      <c r="CB34" s="30" t="s">
        <v>35</v>
      </c>
      <c r="CC34" s="4"/>
      <c r="CD34" s="4"/>
      <c r="CE34" s="4"/>
      <c r="CF34" s="4"/>
      <c r="CG34" s="4"/>
      <c r="CH34" s="4"/>
      <c r="CI34" s="4"/>
      <c r="CJ34" s="4"/>
      <c r="CK34" s="4"/>
      <c r="CL34" s="4"/>
      <c r="CM34" s="4"/>
      <c r="CN34" s="4"/>
      <c r="CO34" s="4"/>
      <c r="CP34" s="4"/>
      <c r="CQ34" s="4"/>
      <c r="CR34" s="4"/>
      <c r="CS34" s="4"/>
      <c r="CT34" s="4"/>
      <c r="CU34" s="4"/>
      <c r="CV34" s="4"/>
      <c r="CW34" s="4"/>
      <c r="CX34" s="4"/>
      <c r="CY34" s="4"/>
      <c r="CZ34" s="4"/>
    </row>
    <row r="35" s="309" customFormat="true" ht="15" customHeight="true" x14ac:dyDescent="0.2">
      <c r="A35" s="982" t="s">
        <v>55</v>
      </c>
      <c r="B35" s="378" t="s">
        <v>49</v>
      </c>
      <c r="C35" s="117">
        <v>1.175147946846667</v>
      </c>
      <c r="D35" s="116">
        <v>2.1089359347891574</v>
      </c>
      <c r="E35" s="116">
        <v>0.86222013987393031</v>
      </c>
      <c r="F35" s="116">
        <v>6.0465499301768917</v>
      </c>
      <c r="G35" s="115">
        <v>52.942948642522062</v>
      </c>
      <c r="H35" s="114">
        <v>7.7990818000735942</v>
      </c>
      <c r="I35" s="116">
        <v>13.837846622436366</v>
      </c>
      <c r="J35" s="116">
        <v>31.48759569450354</v>
      </c>
      <c r="K35" s="116">
        <v>56.197355076456859</v>
      </c>
      <c r="L35" s="113">
        <v>80.100024548720071</v>
      </c>
      <c r="M35" s="117">
        <v>1.3314044153170148</v>
      </c>
      <c r="N35" s="116">
        <v>1.8495457449376518</v>
      </c>
      <c r="O35" s="116">
        <v>1.0319162325246483</v>
      </c>
      <c r="P35" s="116">
        <v>0.46575326976340942</v>
      </c>
      <c r="Q35" s="115">
        <v>3.0137988358577785</v>
      </c>
      <c r="R35" s="114">
        <v>3.0347616297682047</v>
      </c>
      <c r="S35" s="116">
        <v>8.3317490015724545</v>
      </c>
      <c r="T35" s="116">
        <v>5.2299053470522248</v>
      </c>
      <c r="U35" s="116">
        <v>0.35436512790014291</v>
      </c>
      <c r="V35" s="116">
        <v>10.497418576840936</v>
      </c>
      <c r="W35" s="116">
        <v>13.592005359988638</v>
      </c>
      <c r="X35" s="116">
        <v>68.234851336093342</v>
      </c>
      <c r="Y35" s="116">
        <v>0.24221910113981776</v>
      </c>
      <c r="Z35" s="116">
        <v>2.492807132129097</v>
      </c>
      <c r="AA35" s="116">
        <v>7.5890314518571502</v>
      </c>
      <c r="AB35" s="113">
        <v>8.5192132813400381</v>
      </c>
      <c r="AC35" s="437"/>
      <c r="AD35" s="437"/>
      <c r="AE35" s="437"/>
      <c r="AF35" s="437"/>
      <c r="AG35" s="437"/>
      <c r="AH35" s="437"/>
      <c r="AI35" s="437"/>
      <c r="AJ35" s="437"/>
      <c r="AK35" s="437"/>
      <c r="AL35" s="437"/>
      <c r="AM35" s="437"/>
      <c r="AN35" s="437"/>
      <c r="AO35" s="437"/>
      <c r="AP35" s="437"/>
      <c r="AQ35" s="437"/>
      <c r="AR35" s="437"/>
      <c r="AS35" s="437"/>
      <c r="AT35" s="437"/>
      <c r="AU35" s="437"/>
      <c r="AV35" s="437"/>
      <c r="AW35" s="437"/>
      <c r="AX35" s="437"/>
      <c r="AY35" s="437"/>
      <c r="AZ35" s="174"/>
      <c r="BA35" s="970" t="s">
        <v>55</v>
      </c>
      <c r="BB35" s="594" t="s">
        <v>49</v>
      </c>
      <c r="BC35" s="45" t="s">
        <v>35</v>
      </c>
      <c r="BD35" s="41" t="s">
        <v>35</v>
      </c>
      <c r="BE35" s="41" t="s">
        <v>35</v>
      </c>
      <c r="BF35" s="41" t="s">
        <v>35</v>
      </c>
      <c r="BG35" s="36" t="s">
        <v>35</v>
      </c>
      <c r="BH35" s="45" t="s">
        <v>35</v>
      </c>
      <c r="BI35" s="41" t="s">
        <v>35</v>
      </c>
      <c r="BJ35" s="41" t="s">
        <v>35</v>
      </c>
      <c r="BK35" s="41" t="s">
        <v>35</v>
      </c>
      <c r="BL35" s="36" t="s">
        <v>35</v>
      </c>
      <c r="BM35" s="45" t="s">
        <v>35</v>
      </c>
      <c r="BN35" s="41" t="s">
        <v>35</v>
      </c>
      <c r="BO35" s="41" t="s">
        <v>35</v>
      </c>
      <c r="BP35" s="41" t="s">
        <v>35</v>
      </c>
      <c r="BQ35" s="36" t="s">
        <v>35</v>
      </c>
      <c r="BR35" s="45" t="s">
        <v>35</v>
      </c>
      <c r="BS35" s="41" t="s">
        <v>35</v>
      </c>
      <c r="BT35" s="41" t="s">
        <v>35</v>
      </c>
      <c r="BU35" s="41" t="s">
        <v>35</v>
      </c>
      <c r="BV35" s="41" t="s">
        <v>35</v>
      </c>
      <c r="BW35" s="41" t="s">
        <v>35</v>
      </c>
      <c r="BX35" s="41" t="s">
        <v>35</v>
      </c>
      <c r="BY35" s="30" t="s">
        <v>35</v>
      </c>
      <c r="BZ35" s="30" t="s">
        <v>35</v>
      </c>
      <c r="CA35" s="30" t="s">
        <v>35</v>
      </c>
      <c r="CB35" s="30" t="s">
        <v>35</v>
      </c>
      <c r="CC35" s="4"/>
      <c r="CD35" s="4"/>
      <c r="CE35" s="4"/>
      <c r="CF35" s="4"/>
      <c r="CG35" s="4"/>
      <c r="CH35" s="4"/>
      <c r="CI35" s="4"/>
      <c r="CJ35" s="4"/>
      <c r="CK35" s="4"/>
      <c r="CL35" s="4"/>
      <c r="CM35" s="4"/>
      <c r="CN35" s="4"/>
      <c r="CO35" s="4"/>
      <c r="CP35" s="4"/>
      <c r="CQ35" s="4"/>
      <c r="CR35" s="4"/>
      <c r="CS35" s="4"/>
      <c r="CT35" s="4"/>
      <c r="CU35" s="4"/>
      <c r="CV35" s="4"/>
      <c r="CW35" s="4"/>
      <c r="CX35" s="4"/>
      <c r="CY35" s="4"/>
      <c r="CZ35" s="4"/>
    </row>
    <row r="36" s="309" customFormat="true" ht="15" customHeight="true" x14ac:dyDescent="0.2">
      <c r="A36" s="982"/>
      <c r="B36" s="378" t="s">
        <v>48</v>
      </c>
      <c r="C36" s="117">
        <v>98.824852053153336</v>
      </c>
      <c r="D36" s="116">
        <v>97.891064065210841</v>
      </c>
      <c r="E36" s="116">
        <v>99.137779860126074</v>
      </c>
      <c r="F36" s="116">
        <v>93.953450069823106</v>
      </c>
      <c r="G36" s="115">
        <v>47.057051357477945</v>
      </c>
      <c r="H36" s="114">
        <v>92.200918199926406</v>
      </c>
      <c r="I36" s="116">
        <v>86.162153377563627</v>
      </c>
      <c r="J36" s="116">
        <v>68.51240430549646</v>
      </c>
      <c r="K36" s="116">
        <v>43.802644923543141</v>
      </c>
      <c r="L36" s="113">
        <v>19.899975451279929</v>
      </c>
      <c r="M36" s="117">
        <v>98.66859558468299</v>
      </c>
      <c r="N36" s="116">
        <v>98.150454255062343</v>
      </c>
      <c r="O36" s="116">
        <v>98.968083767475363</v>
      </c>
      <c r="P36" s="116">
        <v>99.534246730236589</v>
      </c>
      <c r="Q36" s="115">
        <v>96.986201164142216</v>
      </c>
      <c r="R36" s="114">
        <v>96.965238370231802</v>
      </c>
      <c r="S36" s="116">
        <v>91.668250998427553</v>
      </c>
      <c r="T36" s="116">
        <v>94.770094652947776</v>
      </c>
      <c r="U36" s="116">
        <v>99.645634872099848</v>
      </c>
      <c r="V36" s="116">
        <v>89.502581423159072</v>
      </c>
      <c r="W36" s="116">
        <v>86.407994640011367</v>
      </c>
      <c r="X36" s="116">
        <v>31.765148663906661</v>
      </c>
      <c r="Y36" s="116">
        <v>99.757780898860176</v>
      </c>
      <c r="Z36" s="116">
        <v>97.507192867870913</v>
      </c>
      <c r="AA36" s="116">
        <v>92.410968548142847</v>
      </c>
      <c r="AB36" s="113">
        <v>91.480786718659971</v>
      </c>
      <c r="AC36" s="437"/>
      <c r="AD36" s="437"/>
      <c r="AE36" s="437"/>
      <c r="AF36" s="437"/>
      <c r="AG36" s="437"/>
      <c r="AH36" s="437"/>
      <c r="AI36" s="437"/>
      <c r="AJ36" s="437"/>
      <c r="AK36" s="437"/>
      <c r="AL36" s="437"/>
      <c r="AM36" s="437"/>
      <c r="AN36" s="437"/>
      <c r="AO36" s="437"/>
      <c r="AP36" s="437"/>
      <c r="AQ36" s="437"/>
      <c r="AR36" s="437"/>
      <c r="AS36" s="437"/>
      <c r="AT36" s="437"/>
      <c r="AU36" s="437"/>
      <c r="AV36" s="437"/>
      <c r="AW36" s="437"/>
      <c r="AX36" s="437"/>
      <c r="AY36" s="437"/>
      <c r="AZ36" s="174"/>
      <c r="BA36" s="970"/>
      <c r="BB36" s="594" t="s">
        <v>48</v>
      </c>
      <c r="BC36" s="45" t="s">
        <v>35</v>
      </c>
      <c r="BD36" s="41" t="s">
        <v>35</v>
      </c>
      <c r="BE36" s="41" t="s">
        <v>35</v>
      </c>
      <c r="BF36" s="41" t="s">
        <v>35</v>
      </c>
      <c r="BG36" s="36" t="s">
        <v>35</v>
      </c>
      <c r="BH36" s="45" t="s">
        <v>35</v>
      </c>
      <c r="BI36" s="41" t="s">
        <v>35</v>
      </c>
      <c r="BJ36" s="41" t="s">
        <v>35</v>
      </c>
      <c r="BK36" s="41" t="s">
        <v>35</v>
      </c>
      <c r="BL36" s="36" t="s">
        <v>35</v>
      </c>
      <c r="BM36" s="45" t="s">
        <v>35</v>
      </c>
      <c r="BN36" s="41" t="s">
        <v>35</v>
      </c>
      <c r="BO36" s="41" t="s">
        <v>35</v>
      </c>
      <c r="BP36" s="41" t="s">
        <v>35</v>
      </c>
      <c r="BQ36" s="36" t="s">
        <v>35</v>
      </c>
      <c r="BR36" s="45" t="s">
        <v>35</v>
      </c>
      <c r="BS36" s="41" t="s">
        <v>35</v>
      </c>
      <c r="BT36" s="41" t="s">
        <v>35</v>
      </c>
      <c r="BU36" s="41" t="s">
        <v>35</v>
      </c>
      <c r="BV36" s="41" t="s">
        <v>35</v>
      </c>
      <c r="BW36" s="41" t="s">
        <v>35</v>
      </c>
      <c r="BX36" s="41" t="s">
        <v>35</v>
      </c>
      <c r="BY36" s="30" t="s">
        <v>35</v>
      </c>
      <c r="BZ36" s="30" t="s">
        <v>35</v>
      </c>
      <c r="CA36" s="30" t="s">
        <v>35</v>
      </c>
      <c r="CB36" s="30" t="s">
        <v>35</v>
      </c>
      <c r="CC36" s="4"/>
      <c r="CD36" s="4"/>
      <c r="CE36" s="4"/>
      <c r="CF36" s="4"/>
      <c r="CG36" s="4"/>
      <c r="CH36" s="4"/>
      <c r="CI36" s="4"/>
      <c r="CJ36" s="4"/>
      <c r="CK36" s="4"/>
      <c r="CL36" s="4"/>
      <c r="CM36" s="4"/>
      <c r="CN36" s="4"/>
      <c r="CO36" s="4"/>
      <c r="CP36" s="4"/>
      <c r="CQ36" s="4"/>
      <c r="CR36" s="4"/>
      <c r="CS36" s="4"/>
      <c r="CT36" s="4"/>
      <c r="CU36" s="4"/>
      <c r="CV36" s="4"/>
      <c r="CW36" s="4"/>
      <c r="CX36" s="4"/>
      <c r="CY36" s="4"/>
      <c r="CZ36" s="4"/>
    </row>
    <row r="37" s="309" customFormat="true" ht="15" customHeight="true" x14ac:dyDescent="0.2">
      <c r="A37" s="982" t="s">
        <v>168</v>
      </c>
      <c r="B37" s="378" t="s">
        <v>49</v>
      </c>
      <c r="C37" s="117">
        <v>0.77167769659690677</v>
      </c>
      <c r="D37" s="116">
        <v>2.9501432633507574</v>
      </c>
      <c r="E37" s="116">
        <v>1.6995469064589177</v>
      </c>
      <c r="F37" s="116">
        <v>10.337819092685557</v>
      </c>
      <c r="G37" s="115">
        <v>58.705184728406635</v>
      </c>
      <c r="H37" s="114">
        <v>10.696794617719842</v>
      </c>
      <c r="I37" s="116">
        <v>18.565272520881926</v>
      </c>
      <c r="J37" s="116">
        <v>37.0667819663663</v>
      </c>
      <c r="K37" s="116">
        <v>61.090812053819718</v>
      </c>
      <c r="L37" s="113">
        <v>82.137568461868611</v>
      </c>
      <c r="M37" s="117">
        <v>0</v>
      </c>
      <c r="N37" s="116">
        <v>2.6235480690284549</v>
      </c>
      <c r="O37" s="116">
        <v>1.2884710049904597</v>
      </c>
      <c r="P37" s="116">
        <v>0.17558625399346073</v>
      </c>
      <c r="Q37" s="115">
        <v>5.000980534152057</v>
      </c>
      <c r="R37" s="114">
        <v>10.97356425340919</v>
      </c>
      <c r="S37" s="116">
        <v>17.286269875264992</v>
      </c>
      <c r="T37" s="116">
        <v>3.3720119086780684</v>
      </c>
      <c r="U37" s="116">
        <v>1.1408639599791204</v>
      </c>
      <c r="V37" s="116">
        <v>19.538682026754916</v>
      </c>
      <c r="W37" s="116">
        <v>23.880975781651362</v>
      </c>
      <c r="X37" s="116">
        <v>77.017841971113</v>
      </c>
      <c r="Y37" s="116">
        <v>0.73849922642538424</v>
      </c>
      <c r="Z37" s="116">
        <v>5.5816745425001359</v>
      </c>
      <c r="AA37" s="116">
        <v>18.05114188082371</v>
      </c>
      <c r="AB37" s="113">
        <v>14.595248150575083</v>
      </c>
      <c r="AC37" s="437"/>
      <c r="AD37" s="437"/>
      <c r="AE37" s="437"/>
      <c r="AF37" s="437"/>
      <c r="AG37" s="437"/>
      <c r="AH37" s="437"/>
      <c r="AI37" s="437"/>
      <c r="AJ37" s="437"/>
      <c r="AK37" s="437"/>
      <c r="AL37" s="437"/>
      <c r="AM37" s="437"/>
      <c r="AN37" s="437"/>
      <c r="AO37" s="437"/>
      <c r="AP37" s="437"/>
      <c r="AQ37" s="437"/>
      <c r="AR37" s="437"/>
      <c r="AS37" s="437"/>
      <c r="AT37" s="437"/>
      <c r="AU37" s="437"/>
      <c r="AV37" s="437"/>
      <c r="AW37" s="437"/>
      <c r="AX37" s="437"/>
      <c r="AY37" s="437"/>
      <c r="AZ37" s="174"/>
      <c r="BA37" s="970" t="s">
        <v>126</v>
      </c>
      <c r="BB37" s="594" t="s">
        <v>49</v>
      </c>
      <c r="BC37" s="45" t="s">
        <v>35</v>
      </c>
      <c r="BD37" s="41" t="s">
        <v>35</v>
      </c>
      <c r="BE37" s="41" t="s">
        <v>35</v>
      </c>
      <c r="BF37" s="41" t="s">
        <v>35</v>
      </c>
      <c r="BG37" s="36" t="s">
        <v>35</v>
      </c>
      <c r="BH37" s="45" t="s">
        <v>35</v>
      </c>
      <c r="BI37" s="41" t="s">
        <v>35</v>
      </c>
      <c r="BJ37" s="41" t="s">
        <v>35</v>
      </c>
      <c r="BK37" s="41" t="s">
        <v>35</v>
      </c>
      <c r="BL37" s="36" t="s">
        <v>35</v>
      </c>
      <c r="BM37" s="45" t="s">
        <v>35</v>
      </c>
      <c r="BN37" s="41" t="s">
        <v>35</v>
      </c>
      <c r="BO37" s="41" t="s">
        <v>35</v>
      </c>
      <c r="BP37" s="41" t="s">
        <v>35</v>
      </c>
      <c r="BQ37" s="36" t="s">
        <v>35</v>
      </c>
      <c r="BR37" s="45" t="s">
        <v>35</v>
      </c>
      <c r="BS37" s="41" t="s">
        <v>35</v>
      </c>
      <c r="BT37" s="41" t="s">
        <v>35</v>
      </c>
      <c r="BU37" s="41" t="s">
        <v>35</v>
      </c>
      <c r="BV37" s="41" t="s">
        <v>35</v>
      </c>
      <c r="BW37" s="41" t="s">
        <v>35</v>
      </c>
      <c r="BX37" s="41" t="s">
        <v>35</v>
      </c>
      <c r="BY37" s="30" t="s">
        <v>35</v>
      </c>
      <c r="BZ37" s="30" t="s">
        <v>35</v>
      </c>
      <c r="CA37" s="30" t="s">
        <v>35</v>
      </c>
      <c r="CB37" s="30" t="s">
        <v>35</v>
      </c>
      <c r="CC37" s="4"/>
      <c r="CD37" s="4"/>
      <c r="CE37" s="4"/>
      <c r="CF37" s="4"/>
      <c r="CG37" s="4"/>
      <c r="CH37" s="4"/>
      <c r="CI37" s="4"/>
      <c r="CJ37" s="4"/>
      <c r="CK37" s="4"/>
      <c r="CL37" s="4"/>
      <c r="CM37" s="4"/>
      <c r="CN37" s="4"/>
      <c r="CO37" s="4"/>
      <c r="CP37" s="4"/>
      <c r="CQ37" s="4"/>
      <c r="CR37" s="4"/>
      <c r="CS37" s="4"/>
      <c r="CT37" s="4"/>
      <c r="CU37" s="4"/>
      <c r="CV37" s="4"/>
      <c r="CW37" s="4"/>
      <c r="CX37" s="4"/>
      <c r="CY37" s="4"/>
      <c r="CZ37" s="4"/>
    </row>
    <row r="38" s="309" customFormat="true" ht="15" customHeight="true" x14ac:dyDescent="0.2">
      <c r="A38" s="982"/>
      <c r="B38" s="378" t="s">
        <v>48</v>
      </c>
      <c r="C38" s="117">
        <v>99.22832230340309</v>
      </c>
      <c r="D38" s="116">
        <v>97.049856736649247</v>
      </c>
      <c r="E38" s="116">
        <v>98.30045309354108</v>
      </c>
      <c r="F38" s="116">
        <v>89.66218090731445</v>
      </c>
      <c r="G38" s="115">
        <v>41.294815271593365</v>
      </c>
      <c r="H38" s="114">
        <v>89.303205382280154</v>
      </c>
      <c r="I38" s="116">
        <v>81.434727479118081</v>
      </c>
      <c r="J38" s="116">
        <v>62.933218033633707</v>
      </c>
      <c r="K38" s="116">
        <v>38.909187946180275</v>
      </c>
      <c r="L38" s="113">
        <v>17.862431538131379</v>
      </c>
      <c r="M38" s="117">
        <v>100</v>
      </c>
      <c r="N38" s="116">
        <v>97.376451930971541</v>
      </c>
      <c r="O38" s="116">
        <v>98.711528995009544</v>
      </c>
      <c r="P38" s="116">
        <v>99.824413746006542</v>
      </c>
      <c r="Q38" s="115">
        <v>94.999019465847951</v>
      </c>
      <c r="R38" s="114">
        <v>89.02643574659082</v>
      </c>
      <c r="S38" s="116">
        <v>82.713730124735008</v>
      </c>
      <c r="T38" s="116">
        <v>96.627988091321939</v>
      </c>
      <c r="U38" s="116">
        <v>98.859136040020871</v>
      </c>
      <c r="V38" s="116">
        <v>80.461317973245087</v>
      </c>
      <c r="W38" s="116">
        <v>76.119024218348642</v>
      </c>
      <c r="X38" s="116">
        <v>22.982158028887</v>
      </c>
      <c r="Y38" s="116">
        <v>99.261500773574625</v>
      </c>
      <c r="Z38" s="116">
        <v>94.418325457499861</v>
      </c>
      <c r="AA38" s="116">
        <v>81.948858119176293</v>
      </c>
      <c r="AB38" s="113">
        <v>85.404751849424926</v>
      </c>
      <c r="AC38" s="437"/>
      <c r="AD38" s="437"/>
      <c r="AE38" s="437"/>
      <c r="AF38" s="437"/>
      <c r="AG38" s="437"/>
      <c r="AH38" s="437"/>
      <c r="AI38" s="437"/>
      <c r="AJ38" s="437"/>
      <c r="AK38" s="437"/>
      <c r="AL38" s="437"/>
      <c r="AM38" s="437"/>
      <c r="AN38" s="437"/>
      <c r="AO38" s="437"/>
      <c r="AP38" s="437"/>
      <c r="AQ38" s="437"/>
      <c r="AR38" s="437"/>
      <c r="AS38" s="437"/>
      <c r="AT38" s="437"/>
      <c r="AU38" s="437"/>
      <c r="AV38" s="437"/>
      <c r="AW38" s="437"/>
      <c r="AX38" s="437"/>
      <c r="AY38" s="437"/>
      <c r="AZ38" s="174"/>
      <c r="BA38" s="970"/>
      <c r="BB38" s="594" t="s">
        <v>48</v>
      </c>
      <c r="BC38" s="45" t="s">
        <v>35</v>
      </c>
      <c r="BD38" s="41" t="s">
        <v>35</v>
      </c>
      <c r="BE38" s="41" t="s">
        <v>35</v>
      </c>
      <c r="BF38" s="41" t="s">
        <v>35</v>
      </c>
      <c r="BG38" s="36" t="s">
        <v>35</v>
      </c>
      <c r="BH38" s="45" t="s">
        <v>35</v>
      </c>
      <c r="BI38" s="41" t="s">
        <v>35</v>
      </c>
      <c r="BJ38" s="41" t="s">
        <v>35</v>
      </c>
      <c r="BK38" s="41" t="s">
        <v>35</v>
      </c>
      <c r="BL38" s="36" t="s">
        <v>35</v>
      </c>
      <c r="BM38" s="45" t="s">
        <v>35</v>
      </c>
      <c r="BN38" s="41" t="s">
        <v>35</v>
      </c>
      <c r="BO38" s="41" t="s">
        <v>35</v>
      </c>
      <c r="BP38" s="41" t="s">
        <v>35</v>
      </c>
      <c r="BQ38" s="36" t="s">
        <v>35</v>
      </c>
      <c r="BR38" s="45" t="s">
        <v>35</v>
      </c>
      <c r="BS38" s="41" t="s">
        <v>35</v>
      </c>
      <c r="BT38" s="41" t="s">
        <v>35</v>
      </c>
      <c r="BU38" s="41" t="s">
        <v>35</v>
      </c>
      <c r="BV38" s="41" t="s">
        <v>35</v>
      </c>
      <c r="BW38" s="41" t="s">
        <v>35</v>
      </c>
      <c r="BX38" s="41" t="s">
        <v>35</v>
      </c>
      <c r="BY38" s="30" t="s">
        <v>35</v>
      </c>
      <c r="BZ38" s="30" t="s">
        <v>35</v>
      </c>
      <c r="CA38" s="30" t="s">
        <v>35</v>
      </c>
      <c r="CB38" s="30" t="s">
        <v>35</v>
      </c>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4" customFormat="true" ht="15" customHeight="true" x14ac:dyDescent="0.2">
      <c r="A39" s="982" t="s">
        <v>123</v>
      </c>
      <c r="B39" s="378" t="s">
        <v>49</v>
      </c>
      <c r="C39" s="61" t="s">
        <v>35</v>
      </c>
      <c r="D39" s="58" t="s">
        <v>35</v>
      </c>
      <c r="E39" s="58" t="s">
        <v>35</v>
      </c>
      <c r="F39" s="58" t="s">
        <v>35</v>
      </c>
      <c r="G39" s="55" t="s">
        <v>35</v>
      </c>
      <c r="H39" s="52" t="s">
        <v>35</v>
      </c>
      <c r="I39" s="58" t="s">
        <v>35</v>
      </c>
      <c r="J39" s="58" t="s">
        <v>35</v>
      </c>
      <c r="K39" s="58" t="s">
        <v>35</v>
      </c>
      <c r="L39" s="49" t="s">
        <v>35</v>
      </c>
      <c r="M39" s="61" t="s">
        <v>35</v>
      </c>
      <c r="N39" s="58" t="s">
        <v>35</v>
      </c>
      <c r="O39" s="58" t="s">
        <v>35</v>
      </c>
      <c r="P39" s="58" t="s">
        <v>35</v>
      </c>
      <c r="Q39" s="55" t="s">
        <v>35</v>
      </c>
      <c r="R39" s="52" t="s">
        <v>35</v>
      </c>
      <c r="S39" s="58" t="s">
        <v>35</v>
      </c>
      <c r="T39" s="58" t="s">
        <v>35</v>
      </c>
      <c r="U39" s="58" t="s">
        <v>35</v>
      </c>
      <c r="V39" s="58" t="s">
        <v>35</v>
      </c>
      <c r="W39" s="58" t="s">
        <v>35</v>
      </c>
      <c r="X39" s="58" t="s">
        <v>35</v>
      </c>
      <c r="Y39" s="58" t="s">
        <v>35</v>
      </c>
      <c r="Z39" s="58" t="s">
        <v>35</v>
      </c>
      <c r="AA39" s="58" t="s">
        <v>35</v>
      </c>
      <c r="AB39" s="49" t="s">
        <v>35</v>
      </c>
      <c r="AC39" s="5"/>
      <c r="AD39" s="5"/>
      <c r="AE39" s="5"/>
      <c r="AF39" s="5"/>
      <c r="AG39" s="5"/>
      <c r="AH39" s="5"/>
      <c r="AI39" s="5"/>
      <c r="AJ39" s="5"/>
      <c r="AK39" s="5"/>
      <c r="AL39" s="5"/>
      <c r="AM39" s="5"/>
      <c r="AN39" s="5"/>
      <c r="AO39" s="5"/>
      <c r="AP39" s="5"/>
      <c r="AQ39" s="5"/>
      <c r="AR39" s="5"/>
      <c r="AS39" s="5"/>
      <c r="AT39" s="5"/>
      <c r="AU39" s="5"/>
      <c r="AV39" s="5"/>
      <c r="AW39" s="5"/>
      <c r="AX39" s="5"/>
      <c r="AY39" s="5"/>
      <c r="AZ39" s="342"/>
      <c r="BA39" s="970" t="s">
        <v>123</v>
      </c>
      <c r="BB39" s="594" t="s">
        <v>49</v>
      </c>
      <c r="BC39" s="45" t="s">
        <v>35</v>
      </c>
      <c r="BD39" s="41" t="s">
        <v>35</v>
      </c>
      <c r="BE39" s="41" t="s">
        <v>35</v>
      </c>
      <c r="BF39" s="41" t="s">
        <v>35</v>
      </c>
      <c r="BG39" s="36" t="s">
        <v>35</v>
      </c>
      <c r="BH39" s="45" t="s">
        <v>35</v>
      </c>
      <c r="BI39" s="41" t="s">
        <v>35</v>
      </c>
      <c r="BJ39" s="41" t="s">
        <v>35</v>
      </c>
      <c r="BK39" s="41" t="s">
        <v>35</v>
      </c>
      <c r="BL39" s="36" t="s">
        <v>35</v>
      </c>
      <c r="BM39" s="45" t="s">
        <v>35</v>
      </c>
      <c r="BN39" s="41" t="s">
        <v>35</v>
      </c>
      <c r="BO39" s="41" t="s">
        <v>35</v>
      </c>
      <c r="BP39" s="41" t="s">
        <v>35</v>
      </c>
      <c r="BQ39" s="36" t="s">
        <v>35</v>
      </c>
      <c r="BR39" s="45" t="s">
        <v>35</v>
      </c>
      <c r="BS39" s="41" t="s">
        <v>35</v>
      </c>
      <c r="BT39" s="41" t="s">
        <v>35</v>
      </c>
      <c r="BU39" s="41" t="s">
        <v>35</v>
      </c>
      <c r="BV39" s="41" t="s">
        <v>35</v>
      </c>
      <c r="BW39" s="41" t="s">
        <v>35</v>
      </c>
      <c r="BX39" s="41" t="s">
        <v>35</v>
      </c>
      <c r="BY39" s="30" t="s">
        <v>35</v>
      </c>
      <c r="BZ39" s="30" t="s">
        <v>35</v>
      </c>
      <c r="CA39" s="30" t="s">
        <v>35</v>
      </c>
      <c r="CB39" s="30" t="s">
        <v>35</v>
      </c>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4" customFormat="true" ht="15" customHeight="true" x14ac:dyDescent="0.2">
      <c r="A40" s="982"/>
      <c r="B40" s="378" t="s">
        <v>48</v>
      </c>
      <c r="C40" s="61" t="s">
        <v>35</v>
      </c>
      <c r="D40" s="58" t="s">
        <v>35</v>
      </c>
      <c r="E40" s="58" t="s">
        <v>35</v>
      </c>
      <c r="F40" s="58" t="s">
        <v>35</v>
      </c>
      <c r="G40" s="55" t="s">
        <v>35</v>
      </c>
      <c r="H40" s="52" t="s">
        <v>35</v>
      </c>
      <c r="I40" s="58" t="s">
        <v>35</v>
      </c>
      <c r="J40" s="58" t="s">
        <v>35</v>
      </c>
      <c r="K40" s="58" t="s">
        <v>35</v>
      </c>
      <c r="L40" s="49" t="s">
        <v>35</v>
      </c>
      <c r="M40" s="61" t="s">
        <v>35</v>
      </c>
      <c r="N40" s="58" t="s">
        <v>35</v>
      </c>
      <c r="O40" s="58" t="s">
        <v>35</v>
      </c>
      <c r="P40" s="58" t="s">
        <v>35</v>
      </c>
      <c r="Q40" s="55" t="s">
        <v>35</v>
      </c>
      <c r="R40" s="52" t="s">
        <v>35</v>
      </c>
      <c r="S40" s="58" t="s">
        <v>35</v>
      </c>
      <c r="T40" s="58" t="s">
        <v>35</v>
      </c>
      <c r="U40" s="58" t="s">
        <v>35</v>
      </c>
      <c r="V40" s="58" t="s">
        <v>35</v>
      </c>
      <c r="W40" s="58" t="s">
        <v>35</v>
      </c>
      <c r="X40" s="58" t="s">
        <v>35</v>
      </c>
      <c r="Y40" s="58" t="s">
        <v>35</v>
      </c>
      <c r="Z40" s="58" t="s">
        <v>35</v>
      </c>
      <c r="AA40" s="58" t="s">
        <v>35</v>
      </c>
      <c r="AB40" s="49" t="s">
        <v>35</v>
      </c>
      <c r="AC40" s="5"/>
      <c r="AD40" s="5"/>
      <c r="AE40" s="5"/>
      <c r="AF40" s="5"/>
      <c r="AG40" s="5"/>
      <c r="AH40" s="5"/>
      <c r="AI40" s="5"/>
      <c r="AJ40" s="5"/>
      <c r="AK40" s="5"/>
      <c r="AL40" s="5"/>
      <c r="AM40" s="5"/>
      <c r="AN40" s="5"/>
      <c r="AO40" s="5"/>
      <c r="AP40" s="5"/>
      <c r="AQ40" s="5"/>
      <c r="AR40" s="5"/>
      <c r="AS40" s="5"/>
      <c r="AT40" s="5"/>
      <c r="AU40" s="5"/>
      <c r="AV40" s="5"/>
      <c r="AW40" s="5"/>
      <c r="AX40" s="5"/>
      <c r="AY40" s="5"/>
      <c r="AZ40" s="342"/>
      <c r="BA40" s="970"/>
      <c r="BB40" s="594" t="s">
        <v>48</v>
      </c>
      <c r="BC40" s="45" t="s">
        <v>35</v>
      </c>
      <c r="BD40" s="41" t="s">
        <v>35</v>
      </c>
      <c r="BE40" s="41" t="s">
        <v>35</v>
      </c>
      <c r="BF40" s="41" t="s">
        <v>35</v>
      </c>
      <c r="BG40" s="36" t="s">
        <v>35</v>
      </c>
      <c r="BH40" s="45" t="s">
        <v>35</v>
      </c>
      <c r="BI40" s="41" t="s">
        <v>35</v>
      </c>
      <c r="BJ40" s="41" t="s">
        <v>35</v>
      </c>
      <c r="BK40" s="41" t="s">
        <v>35</v>
      </c>
      <c r="BL40" s="36" t="s">
        <v>35</v>
      </c>
      <c r="BM40" s="45" t="s">
        <v>35</v>
      </c>
      <c r="BN40" s="41" t="s">
        <v>35</v>
      </c>
      <c r="BO40" s="41" t="s">
        <v>35</v>
      </c>
      <c r="BP40" s="41" t="s">
        <v>35</v>
      </c>
      <c r="BQ40" s="36" t="s">
        <v>35</v>
      </c>
      <c r="BR40" s="45" t="s">
        <v>35</v>
      </c>
      <c r="BS40" s="41" t="s">
        <v>35</v>
      </c>
      <c r="BT40" s="41" t="s">
        <v>35</v>
      </c>
      <c r="BU40" s="41" t="s">
        <v>35</v>
      </c>
      <c r="BV40" s="41" t="s">
        <v>35</v>
      </c>
      <c r="BW40" s="41" t="s">
        <v>35</v>
      </c>
      <c r="BX40" s="41" t="s">
        <v>35</v>
      </c>
      <c r="BY40" s="30" t="s">
        <v>35</v>
      </c>
      <c r="BZ40" s="30" t="s">
        <v>35</v>
      </c>
      <c r="CA40" s="30" t="s">
        <v>35</v>
      </c>
      <c r="CB40" s="30" t="s">
        <v>35</v>
      </c>
      <c r="CC40" s="4"/>
      <c r="CD40" s="4"/>
      <c r="CE40" s="4"/>
      <c r="CF40" s="4"/>
      <c r="CG40" s="4"/>
      <c r="CH40" s="4"/>
      <c r="CI40" s="4"/>
      <c r="CJ40" s="4"/>
      <c r="CK40" s="4"/>
      <c r="CL40" s="4"/>
      <c r="CM40" s="4"/>
      <c r="CN40" s="4"/>
      <c r="CO40" s="4"/>
      <c r="CP40" s="4"/>
      <c r="CQ40" s="4"/>
      <c r="CR40" s="4"/>
      <c r="CS40" s="4"/>
      <c r="CT40" s="4"/>
      <c r="CU40" s="4"/>
      <c r="CV40" s="4"/>
      <c r="CW40" s="4"/>
      <c r="CX40" s="4"/>
      <c r="CY40" s="4"/>
      <c r="CZ40" s="4"/>
    </row>
    <row r="41" s="309" customFormat="true" ht="15" customHeight="true" x14ac:dyDescent="0.2">
      <c r="A41" s="982" t="s">
        <v>56</v>
      </c>
      <c r="B41" s="378" t="s">
        <v>49</v>
      </c>
      <c r="C41" s="117">
        <v>40.886130550290233</v>
      </c>
      <c r="D41" s="116">
        <v>41.1269461994303</v>
      </c>
      <c r="E41" s="116">
        <v>42.783889257218853</v>
      </c>
      <c r="F41" s="116">
        <v>37.553141297338044</v>
      </c>
      <c r="G41" s="115">
        <v>15.484327368126888</v>
      </c>
      <c r="H41" s="114">
        <v>40.508516571896131</v>
      </c>
      <c r="I41" s="116">
        <v>33.111786284528947</v>
      </c>
      <c r="J41" s="116">
        <v>27.107202997850056</v>
      </c>
      <c r="K41" s="116">
        <v>11.925887356525564</v>
      </c>
      <c r="L41" s="113">
        <v>2.8050359395617135</v>
      </c>
      <c r="M41" s="117">
        <v>41.100889015269424</v>
      </c>
      <c r="N41" s="116">
        <v>39.910998716828963</v>
      </c>
      <c r="O41" s="116">
        <v>43.231334566459822</v>
      </c>
      <c r="P41" s="116">
        <v>41.088110922259787</v>
      </c>
      <c r="Q41" s="115">
        <v>39.902808402448912</v>
      </c>
      <c r="R41" s="114">
        <v>59.777532945352696</v>
      </c>
      <c r="S41" s="116">
        <v>35.621226578790235</v>
      </c>
      <c r="T41" s="116">
        <v>34.279453993424184</v>
      </c>
      <c r="U41" s="116">
        <v>55.051050444044748</v>
      </c>
      <c r="V41" s="116">
        <v>40.527128520375946</v>
      </c>
      <c r="W41" s="116">
        <v>30.101801185920724</v>
      </c>
      <c r="X41" s="116">
        <v>7.2763768661397572</v>
      </c>
      <c r="Y41" s="116">
        <v>34.610653352307928</v>
      </c>
      <c r="Z41" s="116">
        <v>34.102930347677976</v>
      </c>
      <c r="AA41" s="116">
        <v>26.176217040471812</v>
      </c>
      <c r="AB41" s="113">
        <v>33.397828615750122</v>
      </c>
      <c r="AC41" s="437"/>
      <c r="AD41" s="437"/>
      <c r="AE41" s="437"/>
      <c r="AF41" s="437"/>
      <c r="AG41" s="437"/>
      <c r="AH41" s="437"/>
      <c r="AI41" s="437"/>
      <c r="AJ41" s="437"/>
      <c r="AK41" s="437"/>
      <c r="AL41" s="437"/>
      <c r="AM41" s="437"/>
      <c r="AN41" s="437"/>
      <c r="AO41" s="437"/>
      <c r="AP41" s="437"/>
      <c r="AQ41" s="437"/>
      <c r="AR41" s="437"/>
      <c r="AS41" s="437"/>
      <c r="AT41" s="437"/>
      <c r="AU41" s="437"/>
      <c r="AV41" s="437"/>
      <c r="AW41" s="437"/>
      <c r="AX41" s="437"/>
      <c r="AY41" s="437"/>
      <c r="AZ41" s="174"/>
      <c r="BA41" s="970" t="s">
        <v>56</v>
      </c>
      <c r="BB41" s="594" t="s">
        <v>49</v>
      </c>
      <c r="BC41" s="45" t="s">
        <v>35</v>
      </c>
      <c r="BD41" s="41" t="s">
        <v>35</v>
      </c>
      <c r="BE41" s="41" t="s">
        <v>35</v>
      </c>
      <c r="BF41" s="41" t="s">
        <v>35</v>
      </c>
      <c r="BG41" s="36" t="s">
        <v>35</v>
      </c>
      <c r="BH41" s="45" t="s">
        <v>35</v>
      </c>
      <c r="BI41" s="41" t="s">
        <v>35</v>
      </c>
      <c r="BJ41" s="41" t="s">
        <v>35</v>
      </c>
      <c r="BK41" s="41" t="s">
        <v>35</v>
      </c>
      <c r="BL41" s="36" t="s">
        <v>35</v>
      </c>
      <c r="BM41" s="45" t="s">
        <v>35</v>
      </c>
      <c r="BN41" s="41" t="s">
        <v>35</v>
      </c>
      <c r="BO41" s="41" t="s">
        <v>35</v>
      </c>
      <c r="BP41" s="41" t="s">
        <v>35</v>
      </c>
      <c r="BQ41" s="36" t="s">
        <v>35</v>
      </c>
      <c r="BR41" s="45" t="s">
        <v>35</v>
      </c>
      <c r="BS41" s="41" t="s">
        <v>35</v>
      </c>
      <c r="BT41" s="41" t="s">
        <v>35</v>
      </c>
      <c r="BU41" s="41" t="s">
        <v>35</v>
      </c>
      <c r="BV41" s="41" t="s">
        <v>35</v>
      </c>
      <c r="BW41" s="41" t="s">
        <v>35</v>
      </c>
      <c r="BX41" s="41" t="s">
        <v>35</v>
      </c>
      <c r="BY41" s="30" t="s">
        <v>35</v>
      </c>
      <c r="BZ41" s="30" t="s">
        <v>35</v>
      </c>
      <c r="CA41" s="30" t="s">
        <v>35</v>
      </c>
      <c r="CB41" s="30" t="s">
        <v>35</v>
      </c>
      <c r="CC41" s="4"/>
      <c r="CD41" s="4"/>
      <c r="CE41" s="4"/>
      <c r="CF41" s="4"/>
      <c r="CG41" s="4"/>
      <c r="CH41" s="4"/>
      <c r="CI41" s="4"/>
      <c r="CJ41" s="4"/>
      <c r="CK41" s="4"/>
      <c r="CL41" s="4"/>
      <c r="CM41" s="4"/>
      <c r="CN41" s="4"/>
      <c r="CO41" s="4"/>
      <c r="CP41" s="4"/>
      <c r="CQ41" s="4"/>
      <c r="CR41" s="4"/>
      <c r="CS41" s="4"/>
      <c r="CT41" s="4"/>
      <c r="CU41" s="4"/>
      <c r="CV41" s="4"/>
      <c r="CW41" s="4"/>
      <c r="CX41" s="4"/>
      <c r="CY41" s="4"/>
      <c r="CZ41" s="4"/>
    </row>
    <row r="42" s="309" customFormat="true" ht="15" customHeight="true" x14ac:dyDescent="0.2">
      <c r="A42" s="982"/>
      <c r="B42" s="378" t="s">
        <v>48</v>
      </c>
      <c r="C42" s="117">
        <v>59.113869449709767</v>
      </c>
      <c r="D42" s="116">
        <v>58.8730538005697</v>
      </c>
      <c r="E42" s="116">
        <v>57.216110742781147</v>
      </c>
      <c r="F42" s="116">
        <v>62.446858702661956</v>
      </c>
      <c r="G42" s="115">
        <v>84.515672631873102</v>
      </c>
      <c r="H42" s="114">
        <v>59.491483428103876</v>
      </c>
      <c r="I42" s="116">
        <v>66.888213715471053</v>
      </c>
      <c r="J42" s="116">
        <v>72.892797002149948</v>
      </c>
      <c r="K42" s="116">
        <v>88.074112643474436</v>
      </c>
      <c r="L42" s="113">
        <v>97.194964060438281</v>
      </c>
      <c r="M42" s="117">
        <v>58.899110984730584</v>
      </c>
      <c r="N42" s="116">
        <v>60.089001283171029</v>
      </c>
      <c r="O42" s="116">
        <v>56.768665433540178</v>
      </c>
      <c r="P42" s="116">
        <v>58.911889077740213</v>
      </c>
      <c r="Q42" s="115">
        <v>60.097191597551081</v>
      </c>
      <c r="R42" s="114">
        <v>40.222467054647304</v>
      </c>
      <c r="S42" s="116">
        <v>64.378773421209758</v>
      </c>
      <c r="T42" s="116">
        <v>65.720546006575802</v>
      </c>
      <c r="U42" s="116">
        <v>44.948949555955259</v>
      </c>
      <c r="V42" s="116">
        <v>59.472871479624047</v>
      </c>
      <c r="W42" s="116">
        <v>69.898198814079265</v>
      </c>
      <c r="X42" s="116">
        <v>92.723623133860244</v>
      </c>
      <c r="Y42" s="116">
        <v>65.389346647692065</v>
      </c>
      <c r="Z42" s="116">
        <v>65.897069652322031</v>
      </c>
      <c r="AA42" s="116">
        <v>73.823782959528188</v>
      </c>
      <c r="AB42" s="113">
        <v>66.602171384249885</v>
      </c>
      <c r="AC42" s="437"/>
      <c r="AD42" s="437"/>
      <c r="AE42" s="437"/>
      <c r="AF42" s="437"/>
      <c r="AG42" s="437"/>
      <c r="AH42" s="437"/>
      <c r="AI42" s="437"/>
      <c r="AJ42" s="437"/>
      <c r="AK42" s="437"/>
      <c r="AL42" s="437"/>
      <c r="AM42" s="437"/>
      <c r="AN42" s="437"/>
      <c r="AO42" s="437"/>
      <c r="AP42" s="437"/>
      <c r="AQ42" s="437"/>
      <c r="AR42" s="437"/>
      <c r="AS42" s="437"/>
      <c r="AT42" s="437"/>
      <c r="AU42" s="437"/>
      <c r="AV42" s="437"/>
      <c r="AW42" s="437"/>
      <c r="AX42" s="437"/>
      <c r="AY42" s="437"/>
      <c r="AZ42" s="174"/>
      <c r="BA42" s="970"/>
      <c r="BB42" s="594" t="s">
        <v>48</v>
      </c>
      <c r="BC42" s="45" t="s">
        <v>35</v>
      </c>
      <c r="BD42" s="41" t="s">
        <v>35</v>
      </c>
      <c r="BE42" s="41" t="s">
        <v>35</v>
      </c>
      <c r="BF42" s="41" t="s">
        <v>35</v>
      </c>
      <c r="BG42" s="36" t="s">
        <v>35</v>
      </c>
      <c r="BH42" s="45" t="s">
        <v>35</v>
      </c>
      <c r="BI42" s="41" t="s">
        <v>35</v>
      </c>
      <c r="BJ42" s="41" t="s">
        <v>35</v>
      </c>
      <c r="BK42" s="41" t="s">
        <v>35</v>
      </c>
      <c r="BL42" s="36" t="s">
        <v>35</v>
      </c>
      <c r="BM42" s="45" t="s">
        <v>35</v>
      </c>
      <c r="BN42" s="41" t="s">
        <v>35</v>
      </c>
      <c r="BO42" s="41" t="s">
        <v>35</v>
      </c>
      <c r="BP42" s="41" t="s">
        <v>35</v>
      </c>
      <c r="BQ42" s="36" t="s">
        <v>35</v>
      </c>
      <c r="BR42" s="45" t="s">
        <v>35</v>
      </c>
      <c r="BS42" s="41" t="s">
        <v>35</v>
      </c>
      <c r="BT42" s="41" t="s">
        <v>35</v>
      </c>
      <c r="BU42" s="41" t="s">
        <v>35</v>
      </c>
      <c r="BV42" s="41" t="s">
        <v>35</v>
      </c>
      <c r="BW42" s="41" t="s">
        <v>35</v>
      </c>
      <c r="BX42" s="41" t="s">
        <v>35</v>
      </c>
      <c r="BY42" s="30" t="s">
        <v>35</v>
      </c>
      <c r="BZ42" s="30" t="s">
        <v>35</v>
      </c>
      <c r="CA42" s="30" t="s">
        <v>35</v>
      </c>
      <c r="CB42" s="30" t="s">
        <v>35</v>
      </c>
      <c r="CC42" s="4"/>
      <c r="CD42" s="4"/>
      <c r="CE42" s="4"/>
      <c r="CF42" s="4"/>
      <c r="CG42" s="4"/>
      <c r="CH42" s="4"/>
      <c r="CI42" s="4"/>
      <c r="CJ42" s="4"/>
      <c r="CK42" s="4"/>
      <c r="CL42" s="4"/>
      <c r="CM42" s="4"/>
      <c r="CN42" s="4"/>
      <c r="CO42" s="4"/>
      <c r="CP42" s="4"/>
      <c r="CQ42" s="4"/>
      <c r="CR42" s="4"/>
      <c r="CS42" s="4"/>
      <c r="CT42" s="4"/>
      <c r="CU42" s="4"/>
      <c r="CV42" s="4"/>
      <c r="CW42" s="4"/>
      <c r="CX42" s="4"/>
      <c r="CY42" s="4"/>
      <c r="CZ42" s="4"/>
    </row>
    <row r="43" s="309" customFormat="true" ht="15" customHeight="true" x14ac:dyDescent="0.2">
      <c r="A43" s="982" t="s">
        <v>53</v>
      </c>
      <c r="B43" s="378" t="s">
        <v>49</v>
      </c>
      <c r="C43" s="61" t="s">
        <v>35</v>
      </c>
      <c r="D43" s="58" t="s">
        <v>35</v>
      </c>
      <c r="E43" s="58" t="s">
        <v>35</v>
      </c>
      <c r="F43" s="58" t="s">
        <v>35</v>
      </c>
      <c r="G43" s="55" t="s">
        <v>35</v>
      </c>
      <c r="H43" s="52" t="s">
        <v>35</v>
      </c>
      <c r="I43" s="58" t="s">
        <v>35</v>
      </c>
      <c r="J43" s="58" t="s">
        <v>35</v>
      </c>
      <c r="K43" s="58" t="s">
        <v>35</v>
      </c>
      <c r="L43" s="49" t="s">
        <v>35</v>
      </c>
      <c r="M43" s="61" t="s">
        <v>35</v>
      </c>
      <c r="N43" s="58" t="s">
        <v>35</v>
      </c>
      <c r="O43" s="58" t="s">
        <v>35</v>
      </c>
      <c r="P43" s="58" t="s">
        <v>35</v>
      </c>
      <c r="Q43" s="55" t="s">
        <v>35</v>
      </c>
      <c r="R43" s="52" t="s">
        <v>35</v>
      </c>
      <c r="S43" s="58" t="s">
        <v>35</v>
      </c>
      <c r="T43" s="58" t="s">
        <v>35</v>
      </c>
      <c r="U43" s="58" t="s">
        <v>35</v>
      </c>
      <c r="V43" s="58" t="s">
        <v>35</v>
      </c>
      <c r="W43" s="58" t="s">
        <v>35</v>
      </c>
      <c r="X43" s="58" t="s">
        <v>35</v>
      </c>
      <c r="Y43" s="58" t="s">
        <v>35</v>
      </c>
      <c r="Z43" s="58" t="s">
        <v>35</v>
      </c>
      <c r="AA43" s="58" t="s">
        <v>35</v>
      </c>
      <c r="AB43" s="49" t="s">
        <v>35</v>
      </c>
      <c r="AC43" s="437"/>
      <c r="AD43" s="437"/>
      <c r="AE43" s="437"/>
      <c r="AF43" s="437"/>
      <c r="AG43" s="437"/>
      <c r="AH43" s="437"/>
      <c r="AI43" s="437"/>
      <c r="AJ43" s="437"/>
      <c r="AK43" s="437"/>
      <c r="AL43" s="437"/>
      <c r="AM43" s="437"/>
      <c r="AN43" s="437"/>
      <c r="AO43" s="437"/>
      <c r="AP43" s="437"/>
      <c r="AQ43" s="437"/>
      <c r="AR43" s="437"/>
      <c r="AS43" s="437"/>
      <c r="AT43" s="437"/>
      <c r="AU43" s="437"/>
      <c r="AV43" s="437"/>
      <c r="AW43" s="437"/>
      <c r="AX43" s="437"/>
      <c r="AY43" s="437"/>
      <c r="AZ43" s="174"/>
      <c r="BA43" s="970" t="s">
        <v>53</v>
      </c>
      <c r="BB43" s="594" t="s">
        <v>49</v>
      </c>
      <c r="BC43" s="45" t="s">
        <v>35</v>
      </c>
      <c r="BD43" s="41" t="s">
        <v>35</v>
      </c>
      <c r="BE43" s="41" t="s">
        <v>35</v>
      </c>
      <c r="BF43" s="41" t="s">
        <v>35</v>
      </c>
      <c r="BG43" s="36" t="s">
        <v>35</v>
      </c>
      <c r="BH43" s="45" t="s">
        <v>35</v>
      </c>
      <c r="BI43" s="41" t="s">
        <v>35</v>
      </c>
      <c r="BJ43" s="41" t="s">
        <v>35</v>
      </c>
      <c r="BK43" s="41" t="s">
        <v>35</v>
      </c>
      <c r="BL43" s="36" t="s">
        <v>35</v>
      </c>
      <c r="BM43" s="45" t="s">
        <v>35</v>
      </c>
      <c r="BN43" s="41" t="s">
        <v>35</v>
      </c>
      <c r="BO43" s="41" t="s">
        <v>35</v>
      </c>
      <c r="BP43" s="41" t="s">
        <v>35</v>
      </c>
      <c r="BQ43" s="36" t="s">
        <v>35</v>
      </c>
      <c r="BR43" s="45" t="s">
        <v>35</v>
      </c>
      <c r="BS43" s="41" t="s">
        <v>35</v>
      </c>
      <c r="BT43" s="41" t="s">
        <v>35</v>
      </c>
      <c r="BU43" s="41" t="s">
        <v>35</v>
      </c>
      <c r="BV43" s="41" t="s">
        <v>35</v>
      </c>
      <c r="BW43" s="41" t="s">
        <v>35</v>
      </c>
      <c r="BX43" s="41" t="s">
        <v>35</v>
      </c>
      <c r="BY43" s="30" t="s">
        <v>35</v>
      </c>
      <c r="BZ43" s="30" t="s">
        <v>35</v>
      </c>
      <c r="CA43" s="30" t="s">
        <v>35</v>
      </c>
      <c r="CB43" s="30" t="s">
        <v>35</v>
      </c>
      <c r="CC43" s="4"/>
      <c r="CD43" s="4"/>
      <c r="CE43" s="4"/>
      <c r="CF43" s="4"/>
      <c r="CG43" s="4"/>
      <c r="CH43" s="4"/>
      <c r="CI43" s="4"/>
      <c r="CJ43" s="4"/>
      <c r="CK43" s="4"/>
      <c r="CL43" s="4"/>
      <c r="CM43" s="4"/>
      <c r="CN43" s="4"/>
      <c r="CO43" s="4"/>
      <c r="CP43" s="4"/>
      <c r="CQ43" s="4"/>
      <c r="CR43" s="4"/>
      <c r="CS43" s="4"/>
      <c r="CT43" s="4"/>
      <c r="CU43" s="4"/>
      <c r="CV43" s="4"/>
      <c r="CW43" s="4"/>
      <c r="CX43" s="4"/>
      <c r="CY43" s="4"/>
      <c r="CZ43" s="4"/>
    </row>
    <row r="44" s="309" customFormat="true" ht="15" customHeight="true" x14ac:dyDescent="0.2">
      <c r="A44" s="982"/>
      <c r="B44" s="378" t="s">
        <v>48</v>
      </c>
      <c r="C44" s="61" t="s">
        <v>35</v>
      </c>
      <c r="D44" s="58" t="s">
        <v>35</v>
      </c>
      <c r="E44" s="58" t="s">
        <v>35</v>
      </c>
      <c r="F44" s="58" t="s">
        <v>35</v>
      </c>
      <c r="G44" s="55" t="s">
        <v>35</v>
      </c>
      <c r="H44" s="52" t="s">
        <v>35</v>
      </c>
      <c r="I44" s="58" t="s">
        <v>35</v>
      </c>
      <c r="J44" s="58" t="s">
        <v>35</v>
      </c>
      <c r="K44" s="58" t="s">
        <v>35</v>
      </c>
      <c r="L44" s="49" t="s">
        <v>35</v>
      </c>
      <c r="M44" s="61" t="s">
        <v>35</v>
      </c>
      <c r="N44" s="58" t="s">
        <v>35</v>
      </c>
      <c r="O44" s="58" t="s">
        <v>35</v>
      </c>
      <c r="P44" s="58" t="s">
        <v>35</v>
      </c>
      <c r="Q44" s="55" t="s">
        <v>35</v>
      </c>
      <c r="R44" s="52" t="s">
        <v>35</v>
      </c>
      <c r="S44" s="58" t="s">
        <v>35</v>
      </c>
      <c r="T44" s="58" t="s">
        <v>35</v>
      </c>
      <c r="U44" s="58" t="s">
        <v>35</v>
      </c>
      <c r="V44" s="58" t="s">
        <v>35</v>
      </c>
      <c r="W44" s="58" t="s">
        <v>35</v>
      </c>
      <c r="X44" s="58" t="s">
        <v>35</v>
      </c>
      <c r="Y44" s="58" t="s">
        <v>35</v>
      </c>
      <c r="Z44" s="58" t="s">
        <v>35</v>
      </c>
      <c r="AA44" s="58" t="s">
        <v>35</v>
      </c>
      <c r="AB44" s="49" t="s">
        <v>35</v>
      </c>
      <c r="AC44" s="437"/>
      <c r="AD44" s="437"/>
      <c r="AE44" s="437"/>
      <c r="AF44" s="437"/>
      <c r="AG44" s="437"/>
      <c r="AH44" s="437"/>
      <c r="AI44" s="437"/>
      <c r="AJ44" s="437"/>
      <c r="AK44" s="437"/>
      <c r="AL44" s="437"/>
      <c r="AM44" s="437"/>
      <c r="AN44" s="437"/>
      <c r="AO44" s="437"/>
      <c r="AP44" s="437"/>
      <c r="AQ44" s="437"/>
      <c r="AR44" s="437"/>
      <c r="AS44" s="437"/>
      <c r="AT44" s="437"/>
      <c r="AU44" s="437"/>
      <c r="AV44" s="437"/>
      <c r="AW44" s="437"/>
      <c r="AX44" s="437"/>
      <c r="AY44" s="437"/>
      <c r="AZ44" s="174"/>
      <c r="BA44" s="970"/>
      <c r="BB44" s="594" t="s">
        <v>48</v>
      </c>
      <c r="BC44" s="45" t="s">
        <v>35</v>
      </c>
      <c r="BD44" s="41" t="s">
        <v>35</v>
      </c>
      <c r="BE44" s="41" t="s">
        <v>35</v>
      </c>
      <c r="BF44" s="41" t="s">
        <v>35</v>
      </c>
      <c r="BG44" s="36" t="s">
        <v>35</v>
      </c>
      <c r="BH44" s="45" t="s">
        <v>35</v>
      </c>
      <c r="BI44" s="41" t="s">
        <v>35</v>
      </c>
      <c r="BJ44" s="41" t="s">
        <v>35</v>
      </c>
      <c r="BK44" s="41" t="s">
        <v>35</v>
      </c>
      <c r="BL44" s="36" t="s">
        <v>35</v>
      </c>
      <c r="BM44" s="45" t="s">
        <v>35</v>
      </c>
      <c r="BN44" s="41" t="s">
        <v>35</v>
      </c>
      <c r="BO44" s="41" t="s">
        <v>35</v>
      </c>
      <c r="BP44" s="41" t="s">
        <v>35</v>
      </c>
      <c r="BQ44" s="36" t="s">
        <v>35</v>
      </c>
      <c r="BR44" s="45" t="s">
        <v>35</v>
      </c>
      <c r="BS44" s="41" t="s">
        <v>35</v>
      </c>
      <c r="BT44" s="41" t="s">
        <v>35</v>
      </c>
      <c r="BU44" s="41" t="s">
        <v>35</v>
      </c>
      <c r="BV44" s="41" t="s">
        <v>35</v>
      </c>
      <c r="BW44" s="41" t="s">
        <v>35</v>
      </c>
      <c r="BX44" s="41" t="s">
        <v>35</v>
      </c>
      <c r="BY44" s="30" t="s">
        <v>35</v>
      </c>
      <c r="BZ44" s="30" t="s">
        <v>35</v>
      </c>
      <c r="CA44" s="30" t="s">
        <v>35</v>
      </c>
      <c r="CB44" s="30" t="s">
        <v>35</v>
      </c>
      <c r="CC44" s="4"/>
      <c r="CD44" s="4"/>
      <c r="CE44" s="4"/>
      <c r="CF44" s="4"/>
      <c r="CG44" s="4"/>
      <c r="CH44" s="4"/>
      <c r="CI44" s="4"/>
      <c r="CJ44" s="4"/>
      <c r="CK44" s="4"/>
      <c r="CL44" s="4"/>
      <c r="CM44" s="4"/>
      <c r="CN44" s="4"/>
      <c r="CO44" s="4"/>
      <c r="CP44" s="4"/>
      <c r="CQ44" s="4"/>
      <c r="CR44" s="4"/>
      <c r="CS44" s="4"/>
      <c r="CT44" s="4"/>
      <c r="CU44" s="4"/>
      <c r="CV44" s="4"/>
      <c r="CW44" s="4"/>
      <c r="CX44" s="4"/>
      <c r="CY44" s="4"/>
      <c r="CZ44" s="4"/>
    </row>
    <row r="45" s="309" customFormat="true" ht="15" customHeight="true" x14ac:dyDescent="0.2">
      <c r="A45" s="982" t="s">
        <v>52</v>
      </c>
      <c r="B45" s="378" t="s">
        <v>49</v>
      </c>
      <c r="C45" s="61" t="s">
        <v>35</v>
      </c>
      <c r="D45" s="58" t="s">
        <v>35</v>
      </c>
      <c r="E45" s="58" t="s">
        <v>35</v>
      </c>
      <c r="F45" s="58" t="s">
        <v>35</v>
      </c>
      <c r="G45" s="55" t="s">
        <v>35</v>
      </c>
      <c r="H45" s="52" t="s">
        <v>35</v>
      </c>
      <c r="I45" s="58" t="s">
        <v>35</v>
      </c>
      <c r="J45" s="58" t="s">
        <v>35</v>
      </c>
      <c r="K45" s="58" t="s">
        <v>35</v>
      </c>
      <c r="L45" s="49" t="s">
        <v>35</v>
      </c>
      <c r="M45" s="61" t="s">
        <v>35</v>
      </c>
      <c r="N45" s="58" t="s">
        <v>35</v>
      </c>
      <c r="O45" s="58" t="s">
        <v>35</v>
      </c>
      <c r="P45" s="58" t="s">
        <v>35</v>
      </c>
      <c r="Q45" s="55" t="s">
        <v>35</v>
      </c>
      <c r="R45" s="52" t="s">
        <v>35</v>
      </c>
      <c r="S45" s="58" t="s">
        <v>35</v>
      </c>
      <c r="T45" s="58" t="s">
        <v>35</v>
      </c>
      <c r="U45" s="58" t="s">
        <v>35</v>
      </c>
      <c r="V45" s="58" t="s">
        <v>35</v>
      </c>
      <c r="W45" s="58" t="s">
        <v>35</v>
      </c>
      <c r="X45" s="58" t="s">
        <v>35</v>
      </c>
      <c r="Y45" s="58" t="s">
        <v>35</v>
      </c>
      <c r="Z45" s="58" t="s">
        <v>35</v>
      </c>
      <c r="AA45" s="58" t="s">
        <v>35</v>
      </c>
      <c r="AB45" s="49" t="s">
        <v>35</v>
      </c>
      <c r="AC45" s="437"/>
      <c r="AD45" s="437"/>
      <c r="AE45" s="437"/>
      <c r="AF45" s="437"/>
      <c r="AG45" s="437"/>
      <c r="AH45" s="437"/>
      <c r="AI45" s="437"/>
      <c r="AJ45" s="437"/>
      <c r="AK45" s="437"/>
      <c r="AL45" s="437"/>
      <c r="AM45" s="437"/>
      <c r="AN45" s="437"/>
      <c r="AO45" s="437"/>
      <c r="AP45" s="437"/>
      <c r="AQ45" s="437"/>
      <c r="AR45" s="437"/>
      <c r="AS45" s="437"/>
      <c r="AT45" s="437"/>
      <c r="AU45" s="437"/>
      <c r="AV45" s="437"/>
      <c r="AW45" s="437"/>
      <c r="AX45" s="437"/>
      <c r="AY45" s="437"/>
      <c r="AZ45" s="174"/>
      <c r="BA45" s="970" t="s">
        <v>52</v>
      </c>
      <c r="BB45" s="594" t="s">
        <v>49</v>
      </c>
      <c r="BC45" s="45" t="s">
        <v>35</v>
      </c>
      <c r="BD45" s="41" t="s">
        <v>35</v>
      </c>
      <c r="BE45" s="41" t="s">
        <v>35</v>
      </c>
      <c r="BF45" s="41" t="s">
        <v>35</v>
      </c>
      <c r="BG45" s="36" t="s">
        <v>35</v>
      </c>
      <c r="BH45" s="45" t="s">
        <v>35</v>
      </c>
      <c r="BI45" s="41" t="s">
        <v>35</v>
      </c>
      <c r="BJ45" s="41" t="s">
        <v>35</v>
      </c>
      <c r="BK45" s="41" t="s">
        <v>35</v>
      </c>
      <c r="BL45" s="36" t="s">
        <v>35</v>
      </c>
      <c r="BM45" s="45" t="s">
        <v>35</v>
      </c>
      <c r="BN45" s="41" t="s">
        <v>35</v>
      </c>
      <c r="BO45" s="41" t="s">
        <v>35</v>
      </c>
      <c r="BP45" s="41" t="s">
        <v>35</v>
      </c>
      <c r="BQ45" s="36" t="s">
        <v>35</v>
      </c>
      <c r="BR45" s="45" t="s">
        <v>35</v>
      </c>
      <c r="BS45" s="41" t="s">
        <v>35</v>
      </c>
      <c r="BT45" s="41" t="s">
        <v>35</v>
      </c>
      <c r="BU45" s="41" t="s">
        <v>35</v>
      </c>
      <c r="BV45" s="41" t="s">
        <v>35</v>
      </c>
      <c r="BW45" s="41" t="s">
        <v>35</v>
      </c>
      <c r="BX45" s="41" t="s">
        <v>35</v>
      </c>
      <c r="BY45" s="30" t="s">
        <v>35</v>
      </c>
      <c r="BZ45" s="30" t="s">
        <v>35</v>
      </c>
      <c r="CA45" s="30" t="s">
        <v>35</v>
      </c>
      <c r="CB45" s="30" t="s">
        <v>35</v>
      </c>
      <c r="CC45" s="4"/>
      <c r="CD45" s="4"/>
      <c r="CE45" s="4"/>
      <c r="CF45" s="4"/>
      <c r="CG45" s="4"/>
      <c r="CH45" s="4"/>
      <c r="CI45" s="4"/>
      <c r="CJ45" s="4"/>
      <c r="CK45" s="4"/>
      <c r="CL45" s="4"/>
      <c r="CM45" s="4"/>
      <c r="CN45" s="4"/>
      <c r="CO45" s="4"/>
      <c r="CP45" s="4"/>
      <c r="CQ45" s="4"/>
      <c r="CR45" s="4"/>
      <c r="CS45" s="4"/>
      <c r="CT45" s="4"/>
      <c r="CU45" s="4"/>
      <c r="CV45" s="4"/>
      <c r="CW45" s="4"/>
      <c r="CX45" s="4"/>
      <c r="CY45" s="4"/>
      <c r="CZ45" s="4"/>
    </row>
    <row r="46" s="309" customFormat="true" ht="15" customHeight="true" x14ac:dyDescent="0.2">
      <c r="A46" s="982"/>
      <c r="B46" s="378" t="s">
        <v>48</v>
      </c>
      <c r="C46" s="61" t="s">
        <v>35</v>
      </c>
      <c r="D46" s="58" t="s">
        <v>35</v>
      </c>
      <c r="E46" s="58" t="s">
        <v>35</v>
      </c>
      <c r="F46" s="58" t="s">
        <v>35</v>
      </c>
      <c r="G46" s="55" t="s">
        <v>35</v>
      </c>
      <c r="H46" s="52" t="s">
        <v>35</v>
      </c>
      <c r="I46" s="58" t="s">
        <v>35</v>
      </c>
      <c r="J46" s="58" t="s">
        <v>35</v>
      </c>
      <c r="K46" s="58" t="s">
        <v>35</v>
      </c>
      <c r="L46" s="49" t="s">
        <v>35</v>
      </c>
      <c r="M46" s="61" t="s">
        <v>35</v>
      </c>
      <c r="N46" s="58" t="s">
        <v>35</v>
      </c>
      <c r="O46" s="58" t="s">
        <v>35</v>
      </c>
      <c r="P46" s="58" t="s">
        <v>35</v>
      </c>
      <c r="Q46" s="55" t="s">
        <v>35</v>
      </c>
      <c r="R46" s="52" t="s">
        <v>35</v>
      </c>
      <c r="S46" s="58" t="s">
        <v>35</v>
      </c>
      <c r="T46" s="58" t="s">
        <v>35</v>
      </c>
      <c r="U46" s="58" t="s">
        <v>35</v>
      </c>
      <c r="V46" s="58" t="s">
        <v>35</v>
      </c>
      <c r="W46" s="58" t="s">
        <v>35</v>
      </c>
      <c r="X46" s="58" t="s">
        <v>35</v>
      </c>
      <c r="Y46" s="58" t="s">
        <v>35</v>
      </c>
      <c r="Z46" s="58" t="s">
        <v>35</v>
      </c>
      <c r="AA46" s="58" t="s">
        <v>35</v>
      </c>
      <c r="AB46" s="49" t="s">
        <v>35</v>
      </c>
      <c r="AC46" s="437"/>
      <c r="AD46" s="437"/>
      <c r="AE46" s="437"/>
      <c r="AF46" s="437"/>
      <c r="AG46" s="437"/>
      <c r="AH46" s="437"/>
      <c r="AI46" s="437"/>
      <c r="AJ46" s="437"/>
      <c r="AK46" s="437"/>
      <c r="AL46" s="437"/>
      <c r="AM46" s="437"/>
      <c r="AN46" s="437"/>
      <c r="AO46" s="437"/>
      <c r="AP46" s="437"/>
      <c r="AQ46" s="437"/>
      <c r="AR46" s="437"/>
      <c r="AS46" s="437"/>
      <c r="AT46" s="437"/>
      <c r="AU46" s="437"/>
      <c r="AV46" s="437"/>
      <c r="AW46" s="437"/>
      <c r="AX46" s="437"/>
      <c r="AY46" s="437"/>
      <c r="AZ46" s="174"/>
      <c r="BA46" s="970"/>
      <c r="BB46" s="594" t="s">
        <v>48</v>
      </c>
      <c r="BC46" s="45" t="s">
        <v>35</v>
      </c>
      <c r="BD46" s="41" t="s">
        <v>35</v>
      </c>
      <c r="BE46" s="41" t="s">
        <v>35</v>
      </c>
      <c r="BF46" s="41" t="s">
        <v>35</v>
      </c>
      <c r="BG46" s="36" t="s">
        <v>35</v>
      </c>
      <c r="BH46" s="45" t="s">
        <v>35</v>
      </c>
      <c r="BI46" s="41" t="s">
        <v>35</v>
      </c>
      <c r="BJ46" s="41" t="s">
        <v>35</v>
      </c>
      <c r="BK46" s="41" t="s">
        <v>35</v>
      </c>
      <c r="BL46" s="36" t="s">
        <v>35</v>
      </c>
      <c r="BM46" s="45" t="s">
        <v>35</v>
      </c>
      <c r="BN46" s="41" t="s">
        <v>35</v>
      </c>
      <c r="BO46" s="41" t="s">
        <v>35</v>
      </c>
      <c r="BP46" s="41" t="s">
        <v>35</v>
      </c>
      <c r="BQ46" s="36" t="s">
        <v>35</v>
      </c>
      <c r="BR46" s="45" t="s">
        <v>35</v>
      </c>
      <c r="BS46" s="41" t="s">
        <v>35</v>
      </c>
      <c r="BT46" s="41" t="s">
        <v>35</v>
      </c>
      <c r="BU46" s="41" t="s">
        <v>35</v>
      </c>
      <c r="BV46" s="41" t="s">
        <v>35</v>
      </c>
      <c r="BW46" s="41" t="s">
        <v>35</v>
      </c>
      <c r="BX46" s="41" t="s">
        <v>35</v>
      </c>
      <c r="BY46" s="30" t="s">
        <v>35</v>
      </c>
      <c r="BZ46" s="30" t="s">
        <v>35</v>
      </c>
      <c r="CA46" s="30" t="s">
        <v>35</v>
      </c>
      <c r="CB46" s="30" t="s">
        <v>35</v>
      </c>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4" customFormat="true" ht="15" customHeight="true" x14ac:dyDescent="0.2">
      <c r="A47" s="982" t="s">
        <v>102</v>
      </c>
      <c r="B47" s="378" t="s">
        <v>101</v>
      </c>
      <c r="C47" s="61" t="s">
        <v>35</v>
      </c>
      <c r="D47" s="58" t="s">
        <v>35</v>
      </c>
      <c r="E47" s="58" t="s">
        <v>35</v>
      </c>
      <c r="F47" s="58" t="s">
        <v>35</v>
      </c>
      <c r="G47" s="55" t="s">
        <v>35</v>
      </c>
      <c r="H47" s="52" t="s">
        <v>35</v>
      </c>
      <c r="I47" s="58" t="s">
        <v>35</v>
      </c>
      <c r="J47" s="58" t="s">
        <v>35</v>
      </c>
      <c r="K47" s="58" t="s">
        <v>35</v>
      </c>
      <c r="L47" s="49" t="s">
        <v>35</v>
      </c>
      <c r="M47" s="61" t="s">
        <v>35</v>
      </c>
      <c r="N47" s="58" t="s">
        <v>35</v>
      </c>
      <c r="O47" s="58" t="s">
        <v>35</v>
      </c>
      <c r="P47" s="58" t="s">
        <v>35</v>
      </c>
      <c r="Q47" s="55" t="s">
        <v>35</v>
      </c>
      <c r="R47" s="52" t="s">
        <v>35</v>
      </c>
      <c r="S47" s="58" t="s">
        <v>35</v>
      </c>
      <c r="T47" s="58" t="s">
        <v>35</v>
      </c>
      <c r="U47" s="58" t="s">
        <v>35</v>
      </c>
      <c r="V47" s="58" t="s">
        <v>35</v>
      </c>
      <c r="W47" s="58" t="s">
        <v>35</v>
      </c>
      <c r="X47" s="58" t="s">
        <v>35</v>
      </c>
      <c r="Y47" s="58" t="s">
        <v>35</v>
      </c>
      <c r="Z47" s="58" t="s">
        <v>35</v>
      </c>
      <c r="AA47" s="58" t="s">
        <v>35</v>
      </c>
      <c r="AB47" s="49" t="s">
        <v>35</v>
      </c>
      <c r="AC47" s="5"/>
      <c r="AD47" s="5"/>
      <c r="AE47" s="5"/>
      <c r="AF47" s="5"/>
      <c r="AG47" s="5"/>
      <c r="AH47" s="5"/>
      <c r="AI47" s="5"/>
      <c r="AJ47" s="5"/>
      <c r="AK47" s="5"/>
      <c r="AL47" s="5"/>
      <c r="AM47" s="5"/>
      <c r="AN47" s="5"/>
      <c r="AO47" s="5"/>
      <c r="AP47" s="5"/>
      <c r="AQ47" s="5"/>
      <c r="AR47" s="5"/>
      <c r="AS47" s="5"/>
      <c r="AT47" s="5"/>
      <c r="AU47" s="5"/>
      <c r="AV47" s="5"/>
      <c r="AW47" s="5"/>
      <c r="AX47" s="5"/>
      <c r="AY47" s="5"/>
      <c r="AZ47" s="342"/>
      <c r="BA47" s="970" t="s">
        <v>102</v>
      </c>
      <c r="BB47" s="594" t="s">
        <v>101</v>
      </c>
      <c r="BC47" s="45" t="s">
        <v>35</v>
      </c>
      <c r="BD47" s="41" t="s">
        <v>35</v>
      </c>
      <c r="BE47" s="41" t="s">
        <v>35</v>
      </c>
      <c r="BF47" s="41" t="s">
        <v>35</v>
      </c>
      <c r="BG47" s="36" t="s">
        <v>35</v>
      </c>
      <c r="BH47" s="45" t="s">
        <v>35</v>
      </c>
      <c r="BI47" s="41" t="s">
        <v>35</v>
      </c>
      <c r="BJ47" s="41" t="s">
        <v>35</v>
      </c>
      <c r="BK47" s="41" t="s">
        <v>35</v>
      </c>
      <c r="BL47" s="36" t="s">
        <v>35</v>
      </c>
      <c r="BM47" s="45" t="s">
        <v>35</v>
      </c>
      <c r="BN47" s="41" t="s">
        <v>35</v>
      </c>
      <c r="BO47" s="41" t="s">
        <v>35</v>
      </c>
      <c r="BP47" s="41" t="s">
        <v>35</v>
      </c>
      <c r="BQ47" s="36" t="s">
        <v>35</v>
      </c>
      <c r="BR47" s="45" t="s">
        <v>35</v>
      </c>
      <c r="BS47" s="41" t="s">
        <v>35</v>
      </c>
      <c r="BT47" s="41" t="s">
        <v>35</v>
      </c>
      <c r="BU47" s="41" t="s">
        <v>35</v>
      </c>
      <c r="BV47" s="41" t="s">
        <v>35</v>
      </c>
      <c r="BW47" s="41" t="s">
        <v>35</v>
      </c>
      <c r="BX47" s="41" t="s">
        <v>35</v>
      </c>
      <c r="BY47" s="30" t="s">
        <v>35</v>
      </c>
      <c r="BZ47" s="30" t="s">
        <v>35</v>
      </c>
      <c r="CA47" s="30" t="s">
        <v>35</v>
      </c>
      <c r="CB47" s="30" t="s">
        <v>35</v>
      </c>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4" customFormat="true" ht="15" customHeight="true" x14ac:dyDescent="0.2">
      <c r="A48" s="982"/>
      <c r="B48" s="378" t="s">
        <v>100</v>
      </c>
      <c r="C48" s="61" t="s">
        <v>35</v>
      </c>
      <c r="D48" s="58" t="s">
        <v>35</v>
      </c>
      <c r="E48" s="58" t="s">
        <v>35</v>
      </c>
      <c r="F48" s="58" t="s">
        <v>35</v>
      </c>
      <c r="G48" s="55" t="s">
        <v>35</v>
      </c>
      <c r="H48" s="52" t="s">
        <v>35</v>
      </c>
      <c r="I48" s="58" t="s">
        <v>35</v>
      </c>
      <c r="J48" s="58" t="s">
        <v>35</v>
      </c>
      <c r="K48" s="58" t="s">
        <v>35</v>
      </c>
      <c r="L48" s="49" t="s">
        <v>35</v>
      </c>
      <c r="M48" s="61" t="s">
        <v>35</v>
      </c>
      <c r="N48" s="58" t="s">
        <v>35</v>
      </c>
      <c r="O48" s="58" t="s">
        <v>35</v>
      </c>
      <c r="P48" s="58" t="s">
        <v>35</v>
      </c>
      <c r="Q48" s="55" t="s">
        <v>35</v>
      </c>
      <c r="R48" s="52" t="s">
        <v>35</v>
      </c>
      <c r="S48" s="58" t="s">
        <v>35</v>
      </c>
      <c r="T48" s="58" t="s">
        <v>35</v>
      </c>
      <c r="U48" s="58" t="s">
        <v>35</v>
      </c>
      <c r="V48" s="58" t="s">
        <v>35</v>
      </c>
      <c r="W48" s="58" t="s">
        <v>35</v>
      </c>
      <c r="X48" s="58" t="s">
        <v>35</v>
      </c>
      <c r="Y48" s="58" t="s">
        <v>35</v>
      </c>
      <c r="Z48" s="58" t="s">
        <v>35</v>
      </c>
      <c r="AA48" s="58" t="s">
        <v>35</v>
      </c>
      <c r="AB48" s="49" t="s">
        <v>35</v>
      </c>
      <c r="AC48" s="5"/>
      <c r="AD48" s="5"/>
      <c r="AE48" s="5"/>
      <c r="AF48" s="5"/>
      <c r="AG48" s="5"/>
      <c r="AH48" s="5"/>
      <c r="AI48" s="5"/>
      <c r="AJ48" s="5"/>
      <c r="AK48" s="5"/>
      <c r="AL48" s="5"/>
      <c r="AM48" s="5"/>
      <c r="AN48" s="5"/>
      <c r="AO48" s="5"/>
      <c r="AP48" s="5"/>
      <c r="AQ48" s="5"/>
      <c r="AR48" s="5"/>
      <c r="AS48" s="5"/>
      <c r="AT48" s="5"/>
      <c r="AU48" s="5"/>
      <c r="AV48" s="5"/>
      <c r="AW48" s="5"/>
      <c r="AX48" s="5"/>
      <c r="AY48" s="5"/>
      <c r="AZ48" s="342"/>
      <c r="BA48" s="970"/>
      <c r="BB48" s="594" t="s">
        <v>100</v>
      </c>
      <c r="BC48" s="45" t="s">
        <v>35</v>
      </c>
      <c r="BD48" s="41" t="s">
        <v>35</v>
      </c>
      <c r="BE48" s="41" t="s">
        <v>35</v>
      </c>
      <c r="BF48" s="41" t="s">
        <v>35</v>
      </c>
      <c r="BG48" s="36" t="s">
        <v>35</v>
      </c>
      <c r="BH48" s="45" t="s">
        <v>35</v>
      </c>
      <c r="BI48" s="41" t="s">
        <v>35</v>
      </c>
      <c r="BJ48" s="41" t="s">
        <v>35</v>
      </c>
      <c r="BK48" s="41" t="s">
        <v>35</v>
      </c>
      <c r="BL48" s="36" t="s">
        <v>35</v>
      </c>
      <c r="BM48" s="45" t="s">
        <v>35</v>
      </c>
      <c r="BN48" s="41" t="s">
        <v>35</v>
      </c>
      <c r="BO48" s="41" t="s">
        <v>35</v>
      </c>
      <c r="BP48" s="41" t="s">
        <v>35</v>
      </c>
      <c r="BQ48" s="36" t="s">
        <v>35</v>
      </c>
      <c r="BR48" s="45" t="s">
        <v>35</v>
      </c>
      <c r="BS48" s="41" t="s">
        <v>35</v>
      </c>
      <c r="BT48" s="41" t="s">
        <v>35</v>
      </c>
      <c r="BU48" s="41" t="s">
        <v>35</v>
      </c>
      <c r="BV48" s="41" t="s">
        <v>35</v>
      </c>
      <c r="BW48" s="41" t="s">
        <v>35</v>
      </c>
      <c r="BX48" s="41" t="s">
        <v>35</v>
      </c>
      <c r="BY48" s="30" t="s">
        <v>35</v>
      </c>
      <c r="BZ48" s="30" t="s">
        <v>35</v>
      </c>
      <c r="CA48" s="30" t="s">
        <v>35</v>
      </c>
      <c r="CB48" s="30" t="s">
        <v>35</v>
      </c>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4" customFormat="true" ht="15" customHeight="true" x14ac:dyDescent="0.2">
      <c r="A49" s="982"/>
      <c r="B49" s="378" t="s">
        <v>68</v>
      </c>
      <c r="C49" s="61" t="s">
        <v>35</v>
      </c>
      <c r="D49" s="58" t="s">
        <v>35</v>
      </c>
      <c r="E49" s="58" t="s">
        <v>35</v>
      </c>
      <c r="F49" s="58" t="s">
        <v>35</v>
      </c>
      <c r="G49" s="55" t="s">
        <v>35</v>
      </c>
      <c r="H49" s="52" t="s">
        <v>35</v>
      </c>
      <c r="I49" s="58" t="s">
        <v>35</v>
      </c>
      <c r="J49" s="58" t="s">
        <v>35</v>
      </c>
      <c r="K49" s="58" t="s">
        <v>35</v>
      </c>
      <c r="L49" s="49" t="s">
        <v>35</v>
      </c>
      <c r="M49" s="61" t="s">
        <v>35</v>
      </c>
      <c r="N49" s="58" t="s">
        <v>35</v>
      </c>
      <c r="O49" s="58" t="s">
        <v>35</v>
      </c>
      <c r="P49" s="58" t="s">
        <v>35</v>
      </c>
      <c r="Q49" s="55" t="s">
        <v>35</v>
      </c>
      <c r="R49" s="52" t="s">
        <v>35</v>
      </c>
      <c r="S49" s="58" t="s">
        <v>35</v>
      </c>
      <c r="T49" s="58" t="s">
        <v>35</v>
      </c>
      <c r="U49" s="58" t="s">
        <v>35</v>
      </c>
      <c r="V49" s="58" t="s">
        <v>35</v>
      </c>
      <c r="W49" s="58" t="s">
        <v>35</v>
      </c>
      <c r="X49" s="58" t="s">
        <v>35</v>
      </c>
      <c r="Y49" s="58" t="s">
        <v>35</v>
      </c>
      <c r="Z49" s="58" t="s">
        <v>35</v>
      </c>
      <c r="AA49" s="58" t="s">
        <v>35</v>
      </c>
      <c r="AB49" s="49" t="s">
        <v>35</v>
      </c>
      <c r="AC49" s="5"/>
      <c r="AD49" s="5"/>
      <c r="AE49" s="5"/>
      <c r="AF49" s="5"/>
      <c r="AG49" s="5"/>
      <c r="AH49" s="5"/>
      <c r="AI49" s="5"/>
      <c r="AJ49" s="5"/>
      <c r="AK49" s="5"/>
      <c r="AL49" s="5"/>
      <c r="AM49" s="5"/>
      <c r="AN49" s="5"/>
      <c r="AO49" s="5"/>
      <c r="AP49" s="5"/>
      <c r="AQ49" s="5"/>
      <c r="AR49" s="5"/>
      <c r="AS49" s="5"/>
      <c r="AT49" s="5"/>
      <c r="AU49" s="5"/>
      <c r="AV49" s="5"/>
      <c r="AW49" s="5"/>
      <c r="AX49" s="5"/>
      <c r="AY49" s="5"/>
      <c r="AZ49" s="342"/>
      <c r="BA49" s="970"/>
      <c r="BB49" s="594" t="s">
        <v>68</v>
      </c>
      <c r="BC49" s="45" t="s">
        <v>35</v>
      </c>
      <c r="BD49" s="41" t="s">
        <v>35</v>
      </c>
      <c r="BE49" s="41" t="s">
        <v>35</v>
      </c>
      <c r="BF49" s="41" t="s">
        <v>35</v>
      </c>
      <c r="BG49" s="36" t="s">
        <v>35</v>
      </c>
      <c r="BH49" s="45" t="s">
        <v>35</v>
      </c>
      <c r="BI49" s="41" t="s">
        <v>35</v>
      </c>
      <c r="BJ49" s="41" t="s">
        <v>35</v>
      </c>
      <c r="BK49" s="41" t="s">
        <v>35</v>
      </c>
      <c r="BL49" s="36" t="s">
        <v>35</v>
      </c>
      <c r="BM49" s="45" t="s">
        <v>35</v>
      </c>
      <c r="BN49" s="41" t="s">
        <v>35</v>
      </c>
      <c r="BO49" s="41" t="s">
        <v>35</v>
      </c>
      <c r="BP49" s="41" t="s">
        <v>35</v>
      </c>
      <c r="BQ49" s="36" t="s">
        <v>35</v>
      </c>
      <c r="BR49" s="45" t="s">
        <v>35</v>
      </c>
      <c r="BS49" s="41" t="s">
        <v>35</v>
      </c>
      <c r="BT49" s="41" t="s">
        <v>35</v>
      </c>
      <c r="BU49" s="41" t="s">
        <v>35</v>
      </c>
      <c r="BV49" s="41" t="s">
        <v>35</v>
      </c>
      <c r="BW49" s="41" t="s">
        <v>35</v>
      </c>
      <c r="BX49" s="41" t="s">
        <v>35</v>
      </c>
      <c r="BY49" s="30" t="s">
        <v>35</v>
      </c>
      <c r="BZ49" s="30" t="s">
        <v>35</v>
      </c>
      <c r="CA49" s="30" t="s">
        <v>35</v>
      </c>
      <c r="CB49" s="30" t="s">
        <v>35</v>
      </c>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4" customFormat="true" ht="15" customHeight="true" x14ac:dyDescent="0.2">
      <c r="A50" s="982" t="s">
        <v>103</v>
      </c>
      <c r="B50" s="378" t="s">
        <v>101</v>
      </c>
      <c r="C50" s="61" t="s">
        <v>35</v>
      </c>
      <c r="D50" s="58" t="s">
        <v>35</v>
      </c>
      <c r="E50" s="58" t="s">
        <v>35</v>
      </c>
      <c r="F50" s="58" t="s">
        <v>35</v>
      </c>
      <c r="G50" s="55" t="s">
        <v>35</v>
      </c>
      <c r="H50" s="52" t="s">
        <v>35</v>
      </c>
      <c r="I50" s="58" t="s">
        <v>35</v>
      </c>
      <c r="J50" s="58" t="s">
        <v>35</v>
      </c>
      <c r="K50" s="58" t="s">
        <v>35</v>
      </c>
      <c r="L50" s="49" t="s">
        <v>35</v>
      </c>
      <c r="M50" s="61" t="s">
        <v>35</v>
      </c>
      <c r="N50" s="58" t="s">
        <v>35</v>
      </c>
      <c r="O50" s="58" t="s">
        <v>35</v>
      </c>
      <c r="P50" s="58" t="s">
        <v>35</v>
      </c>
      <c r="Q50" s="55" t="s">
        <v>35</v>
      </c>
      <c r="R50" s="52" t="s">
        <v>35</v>
      </c>
      <c r="S50" s="58" t="s">
        <v>35</v>
      </c>
      <c r="T50" s="58" t="s">
        <v>35</v>
      </c>
      <c r="U50" s="58" t="s">
        <v>35</v>
      </c>
      <c r="V50" s="58" t="s">
        <v>35</v>
      </c>
      <c r="W50" s="58" t="s">
        <v>35</v>
      </c>
      <c r="X50" s="58" t="s">
        <v>35</v>
      </c>
      <c r="Y50" s="58" t="s">
        <v>35</v>
      </c>
      <c r="Z50" s="58" t="s">
        <v>35</v>
      </c>
      <c r="AA50" s="58" t="s">
        <v>35</v>
      </c>
      <c r="AB50" s="49" t="s">
        <v>35</v>
      </c>
      <c r="AC50" s="5"/>
      <c r="AD50" s="5"/>
      <c r="AE50" s="5"/>
      <c r="AF50" s="5"/>
      <c r="AG50" s="5"/>
      <c r="AH50" s="5"/>
      <c r="AI50" s="5"/>
      <c r="AJ50" s="5"/>
      <c r="AK50" s="5"/>
      <c r="AL50" s="5"/>
      <c r="AM50" s="5"/>
      <c r="AN50" s="5"/>
      <c r="AO50" s="5"/>
      <c r="AP50" s="5"/>
      <c r="AQ50" s="5"/>
      <c r="AR50" s="5"/>
      <c r="AS50" s="5"/>
      <c r="AT50" s="5"/>
      <c r="AU50" s="5"/>
      <c r="AV50" s="5"/>
      <c r="AW50" s="5"/>
      <c r="AX50" s="5"/>
      <c r="AY50" s="5"/>
      <c r="AZ50" s="342"/>
      <c r="BA50" s="970" t="s">
        <v>103</v>
      </c>
      <c r="BB50" s="594" t="s">
        <v>101</v>
      </c>
      <c r="BC50" s="45" t="s">
        <v>35</v>
      </c>
      <c r="BD50" s="41" t="s">
        <v>35</v>
      </c>
      <c r="BE50" s="41" t="s">
        <v>35</v>
      </c>
      <c r="BF50" s="41" t="s">
        <v>35</v>
      </c>
      <c r="BG50" s="36" t="s">
        <v>35</v>
      </c>
      <c r="BH50" s="45" t="s">
        <v>35</v>
      </c>
      <c r="BI50" s="41" t="s">
        <v>35</v>
      </c>
      <c r="BJ50" s="41" t="s">
        <v>35</v>
      </c>
      <c r="BK50" s="41" t="s">
        <v>35</v>
      </c>
      <c r="BL50" s="36" t="s">
        <v>35</v>
      </c>
      <c r="BM50" s="45" t="s">
        <v>35</v>
      </c>
      <c r="BN50" s="41" t="s">
        <v>35</v>
      </c>
      <c r="BO50" s="41" t="s">
        <v>35</v>
      </c>
      <c r="BP50" s="41" t="s">
        <v>35</v>
      </c>
      <c r="BQ50" s="36" t="s">
        <v>35</v>
      </c>
      <c r="BR50" s="45" t="s">
        <v>35</v>
      </c>
      <c r="BS50" s="41" t="s">
        <v>35</v>
      </c>
      <c r="BT50" s="41" t="s">
        <v>35</v>
      </c>
      <c r="BU50" s="41" t="s">
        <v>35</v>
      </c>
      <c r="BV50" s="41" t="s">
        <v>35</v>
      </c>
      <c r="BW50" s="41" t="s">
        <v>35</v>
      </c>
      <c r="BX50" s="41" t="s">
        <v>35</v>
      </c>
      <c r="BY50" s="30" t="s">
        <v>35</v>
      </c>
      <c r="BZ50" s="30" t="s">
        <v>35</v>
      </c>
      <c r="CA50" s="30" t="s">
        <v>35</v>
      </c>
      <c r="CB50" s="30" t="s">
        <v>35</v>
      </c>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4" customFormat="true" ht="15" customHeight="true" x14ac:dyDescent="0.2">
      <c r="A51" s="982"/>
      <c r="B51" s="378" t="s">
        <v>100</v>
      </c>
      <c r="C51" s="61" t="s">
        <v>35</v>
      </c>
      <c r="D51" s="58" t="s">
        <v>35</v>
      </c>
      <c r="E51" s="58" t="s">
        <v>35</v>
      </c>
      <c r="F51" s="58" t="s">
        <v>35</v>
      </c>
      <c r="G51" s="55" t="s">
        <v>35</v>
      </c>
      <c r="H51" s="52" t="s">
        <v>35</v>
      </c>
      <c r="I51" s="58" t="s">
        <v>35</v>
      </c>
      <c r="J51" s="58" t="s">
        <v>35</v>
      </c>
      <c r="K51" s="58" t="s">
        <v>35</v>
      </c>
      <c r="L51" s="49" t="s">
        <v>35</v>
      </c>
      <c r="M51" s="61" t="s">
        <v>35</v>
      </c>
      <c r="N51" s="58" t="s">
        <v>35</v>
      </c>
      <c r="O51" s="58" t="s">
        <v>35</v>
      </c>
      <c r="P51" s="58" t="s">
        <v>35</v>
      </c>
      <c r="Q51" s="55" t="s">
        <v>35</v>
      </c>
      <c r="R51" s="52" t="s">
        <v>35</v>
      </c>
      <c r="S51" s="58" t="s">
        <v>35</v>
      </c>
      <c r="T51" s="58" t="s">
        <v>35</v>
      </c>
      <c r="U51" s="58" t="s">
        <v>35</v>
      </c>
      <c r="V51" s="58" t="s">
        <v>35</v>
      </c>
      <c r="W51" s="58" t="s">
        <v>35</v>
      </c>
      <c r="X51" s="58" t="s">
        <v>35</v>
      </c>
      <c r="Y51" s="58" t="s">
        <v>35</v>
      </c>
      <c r="Z51" s="58" t="s">
        <v>35</v>
      </c>
      <c r="AA51" s="58" t="s">
        <v>35</v>
      </c>
      <c r="AB51" s="49" t="s">
        <v>35</v>
      </c>
      <c r="AC51" s="5"/>
      <c r="AD51" s="5"/>
      <c r="AE51" s="5"/>
      <c r="AF51" s="5"/>
      <c r="AG51" s="5"/>
      <c r="AH51" s="5"/>
      <c r="AI51" s="5"/>
      <c r="AJ51" s="5"/>
      <c r="AK51" s="5"/>
      <c r="AL51" s="5"/>
      <c r="AM51" s="5"/>
      <c r="AN51" s="5"/>
      <c r="AO51" s="5"/>
      <c r="AP51" s="5"/>
      <c r="AQ51" s="5"/>
      <c r="AR51" s="5"/>
      <c r="AS51" s="5"/>
      <c r="AT51" s="5"/>
      <c r="AU51" s="5"/>
      <c r="AV51" s="5"/>
      <c r="AW51" s="5"/>
      <c r="AX51" s="5"/>
      <c r="AY51" s="5"/>
      <c r="AZ51" s="342"/>
      <c r="BA51" s="970"/>
      <c r="BB51" s="594" t="s">
        <v>100</v>
      </c>
      <c r="BC51" s="45" t="s">
        <v>35</v>
      </c>
      <c r="BD51" s="41" t="s">
        <v>35</v>
      </c>
      <c r="BE51" s="41" t="s">
        <v>35</v>
      </c>
      <c r="BF51" s="41" t="s">
        <v>35</v>
      </c>
      <c r="BG51" s="36" t="s">
        <v>35</v>
      </c>
      <c r="BH51" s="45" t="s">
        <v>35</v>
      </c>
      <c r="BI51" s="41" t="s">
        <v>35</v>
      </c>
      <c r="BJ51" s="41" t="s">
        <v>35</v>
      </c>
      <c r="BK51" s="41" t="s">
        <v>35</v>
      </c>
      <c r="BL51" s="36" t="s">
        <v>35</v>
      </c>
      <c r="BM51" s="45" t="s">
        <v>35</v>
      </c>
      <c r="BN51" s="41" t="s">
        <v>35</v>
      </c>
      <c r="BO51" s="41" t="s">
        <v>35</v>
      </c>
      <c r="BP51" s="41" t="s">
        <v>35</v>
      </c>
      <c r="BQ51" s="36" t="s">
        <v>35</v>
      </c>
      <c r="BR51" s="45" t="s">
        <v>35</v>
      </c>
      <c r="BS51" s="41" t="s">
        <v>35</v>
      </c>
      <c r="BT51" s="41" t="s">
        <v>35</v>
      </c>
      <c r="BU51" s="41" t="s">
        <v>35</v>
      </c>
      <c r="BV51" s="41" t="s">
        <v>35</v>
      </c>
      <c r="BW51" s="41" t="s">
        <v>35</v>
      </c>
      <c r="BX51" s="41" t="s">
        <v>35</v>
      </c>
      <c r="BY51" s="30" t="s">
        <v>35</v>
      </c>
      <c r="BZ51" s="30" t="s">
        <v>35</v>
      </c>
      <c r="CA51" s="30" t="s">
        <v>35</v>
      </c>
      <c r="CB51" s="30" t="s">
        <v>35</v>
      </c>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4" customFormat="true" ht="15" customHeight="true" x14ac:dyDescent="0.2">
      <c r="A52" s="982"/>
      <c r="B52" s="378" t="s">
        <v>68</v>
      </c>
      <c r="C52" s="61" t="s">
        <v>35</v>
      </c>
      <c r="D52" s="58" t="s">
        <v>35</v>
      </c>
      <c r="E52" s="58" t="s">
        <v>35</v>
      </c>
      <c r="F52" s="58" t="s">
        <v>35</v>
      </c>
      <c r="G52" s="55" t="s">
        <v>35</v>
      </c>
      <c r="H52" s="52" t="s">
        <v>35</v>
      </c>
      <c r="I52" s="58" t="s">
        <v>35</v>
      </c>
      <c r="J52" s="58" t="s">
        <v>35</v>
      </c>
      <c r="K52" s="58" t="s">
        <v>35</v>
      </c>
      <c r="L52" s="49" t="s">
        <v>35</v>
      </c>
      <c r="M52" s="61" t="s">
        <v>35</v>
      </c>
      <c r="N52" s="58" t="s">
        <v>35</v>
      </c>
      <c r="O52" s="58" t="s">
        <v>35</v>
      </c>
      <c r="P52" s="58" t="s">
        <v>35</v>
      </c>
      <c r="Q52" s="55" t="s">
        <v>35</v>
      </c>
      <c r="R52" s="52" t="s">
        <v>35</v>
      </c>
      <c r="S52" s="58" t="s">
        <v>35</v>
      </c>
      <c r="T52" s="58" t="s">
        <v>35</v>
      </c>
      <c r="U52" s="58" t="s">
        <v>35</v>
      </c>
      <c r="V52" s="58" t="s">
        <v>35</v>
      </c>
      <c r="W52" s="58" t="s">
        <v>35</v>
      </c>
      <c r="X52" s="58" t="s">
        <v>35</v>
      </c>
      <c r="Y52" s="58" t="s">
        <v>35</v>
      </c>
      <c r="Z52" s="58" t="s">
        <v>35</v>
      </c>
      <c r="AA52" s="58" t="s">
        <v>35</v>
      </c>
      <c r="AB52" s="49" t="s">
        <v>35</v>
      </c>
      <c r="AC52" s="5"/>
      <c r="AD52" s="5"/>
      <c r="AE52" s="5"/>
      <c r="AF52" s="5"/>
      <c r="AG52" s="5"/>
      <c r="AH52" s="5"/>
      <c r="AI52" s="5"/>
      <c r="AJ52" s="5"/>
      <c r="AK52" s="5"/>
      <c r="AL52" s="5"/>
      <c r="AM52" s="5"/>
      <c r="AN52" s="5"/>
      <c r="AO52" s="5"/>
      <c r="AP52" s="5"/>
      <c r="AQ52" s="5"/>
      <c r="AR52" s="5"/>
      <c r="AS52" s="5"/>
      <c r="AT52" s="5"/>
      <c r="AU52" s="5"/>
      <c r="AV52" s="5"/>
      <c r="AW52" s="5"/>
      <c r="AX52" s="5"/>
      <c r="AY52" s="5"/>
      <c r="AZ52" s="342"/>
      <c r="BA52" s="970"/>
      <c r="BB52" s="594" t="s">
        <v>68</v>
      </c>
      <c r="BC52" s="45" t="s">
        <v>35</v>
      </c>
      <c r="BD52" s="41" t="s">
        <v>35</v>
      </c>
      <c r="BE52" s="41" t="s">
        <v>35</v>
      </c>
      <c r="BF52" s="41" t="s">
        <v>35</v>
      </c>
      <c r="BG52" s="36" t="s">
        <v>35</v>
      </c>
      <c r="BH52" s="45" t="s">
        <v>35</v>
      </c>
      <c r="BI52" s="41" t="s">
        <v>35</v>
      </c>
      <c r="BJ52" s="41" t="s">
        <v>35</v>
      </c>
      <c r="BK52" s="41" t="s">
        <v>35</v>
      </c>
      <c r="BL52" s="36" t="s">
        <v>35</v>
      </c>
      <c r="BM52" s="45" t="s">
        <v>35</v>
      </c>
      <c r="BN52" s="41" t="s">
        <v>35</v>
      </c>
      <c r="BO52" s="41" t="s">
        <v>35</v>
      </c>
      <c r="BP52" s="41" t="s">
        <v>35</v>
      </c>
      <c r="BQ52" s="36" t="s">
        <v>35</v>
      </c>
      <c r="BR52" s="45" t="s">
        <v>35</v>
      </c>
      <c r="BS52" s="41" t="s">
        <v>35</v>
      </c>
      <c r="BT52" s="41" t="s">
        <v>35</v>
      </c>
      <c r="BU52" s="41" t="s">
        <v>35</v>
      </c>
      <c r="BV52" s="41" t="s">
        <v>35</v>
      </c>
      <c r="BW52" s="41" t="s">
        <v>35</v>
      </c>
      <c r="BX52" s="41" t="s">
        <v>35</v>
      </c>
      <c r="BY52" s="30" t="s">
        <v>35</v>
      </c>
      <c r="BZ52" s="30" t="s">
        <v>35</v>
      </c>
      <c r="CA52" s="30" t="s">
        <v>35</v>
      </c>
      <c r="CB52" s="30" t="s">
        <v>35</v>
      </c>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4" customFormat="true" ht="15" customHeight="true" x14ac:dyDescent="0.2">
      <c r="A53" s="982" t="s">
        <v>106</v>
      </c>
      <c r="B53" s="378" t="s">
        <v>101</v>
      </c>
      <c r="C53" s="61" t="s">
        <v>35</v>
      </c>
      <c r="D53" s="58" t="s">
        <v>35</v>
      </c>
      <c r="E53" s="58" t="s">
        <v>35</v>
      </c>
      <c r="F53" s="58" t="s">
        <v>35</v>
      </c>
      <c r="G53" s="55" t="s">
        <v>35</v>
      </c>
      <c r="H53" s="52" t="s">
        <v>35</v>
      </c>
      <c r="I53" s="58" t="s">
        <v>35</v>
      </c>
      <c r="J53" s="58" t="s">
        <v>35</v>
      </c>
      <c r="K53" s="58" t="s">
        <v>35</v>
      </c>
      <c r="L53" s="49" t="s">
        <v>35</v>
      </c>
      <c r="M53" s="61" t="s">
        <v>35</v>
      </c>
      <c r="N53" s="58" t="s">
        <v>35</v>
      </c>
      <c r="O53" s="58" t="s">
        <v>35</v>
      </c>
      <c r="P53" s="58" t="s">
        <v>35</v>
      </c>
      <c r="Q53" s="55" t="s">
        <v>35</v>
      </c>
      <c r="R53" s="52" t="s">
        <v>35</v>
      </c>
      <c r="S53" s="58" t="s">
        <v>35</v>
      </c>
      <c r="T53" s="58" t="s">
        <v>35</v>
      </c>
      <c r="U53" s="58" t="s">
        <v>35</v>
      </c>
      <c r="V53" s="58" t="s">
        <v>35</v>
      </c>
      <c r="W53" s="58" t="s">
        <v>35</v>
      </c>
      <c r="X53" s="58" t="s">
        <v>35</v>
      </c>
      <c r="Y53" s="58" t="s">
        <v>35</v>
      </c>
      <c r="Z53" s="58" t="s">
        <v>35</v>
      </c>
      <c r="AA53" s="58" t="s">
        <v>35</v>
      </c>
      <c r="AB53" s="49" t="s">
        <v>35</v>
      </c>
      <c r="AC53" s="5"/>
      <c r="AD53" s="5"/>
      <c r="AE53" s="5"/>
      <c r="AF53" s="5"/>
      <c r="AG53" s="5"/>
      <c r="AH53" s="5"/>
      <c r="AI53" s="5"/>
      <c r="AJ53" s="5"/>
      <c r="AK53" s="5"/>
      <c r="AL53" s="5"/>
      <c r="AM53" s="5"/>
      <c r="AN53" s="5"/>
      <c r="AO53" s="5"/>
      <c r="AP53" s="5"/>
      <c r="AQ53" s="5"/>
      <c r="AR53" s="5"/>
      <c r="AS53" s="5"/>
      <c r="AT53" s="5"/>
      <c r="AU53" s="5"/>
      <c r="AV53" s="5"/>
      <c r="AW53" s="5"/>
      <c r="AX53" s="5"/>
      <c r="AY53" s="5"/>
      <c r="AZ53" s="342"/>
      <c r="BA53" s="970" t="s">
        <v>106</v>
      </c>
      <c r="BB53" s="594" t="s">
        <v>101</v>
      </c>
      <c r="BC53" s="45" t="s">
        <v>35</v>
      </c>
      <c r="BD53" s="41" t="s">
        <v>35</v>
      </c>
      <c r="BE53" s="41" t="s">
        <v>35</v>
      </c>
      <c r="BF53" s="41" t="s">
        <v>35</v>
      </c>
      <c r="BG53" s="36" t="s">
        <v>35</v>
      </c>
      <c r="BH53" s="45" t="s">
        <v>35</v>
      </c>
      <c r="BI53" s="41" t="s">
        <v>35</v>
      </c>
      <c r="BJ53" s="41" t="s">
        <v>35</v>
      </c>
      <c r="BK53" s="41" t="s">
        <v>35</v>
      </c>
      <c r="BL53" s="36" t="s">
        <v>35</v>
      </c>
      <c r="BM53" s="45" t="s">
        <v>35</v>
      </c>
      <c r="BN53" s="41" t="s">
        <v>35</v>
      </c>
      <c r="BO53" s="41" t="s">
        <v>35</v>
      </c>
      <c r="BP53" s="41" t="s">
        <v>35</v>
      </c>
      <c r="BQ53" s="36" t="s">
        <v>35</v>
      </c>
      <c r="BR53" s="45" t="s">
        <v>35</v>
      </c>
      <c r="BS53" s="41" t="s">
        <v>35</v>
      </c>
      <c r="BT53" s="41" t="s">
        <v>35</v>
      </c>
      <c r="BU53" s="41" t="s">
        <v>35</v>
      </c>
      <c r="BV53" s="41" t="s">
        <v>35</v>
      </c>
      <c r="BW53" s="41" t="s">
        <v>35</v>
      </c>
      <c r="BX53" s="41" t="s">
        <v>35</v>
      </c>
      <c r="BY53" s="30" t="s">
        <v>35</v>
      </c>
      <c r="BZ53" s="30" t="s">
        <v>35</v>
      </c>
      <c r="CA53" s="30" t="s">
        <v>35</v>
      </c>
      <c r="CB53" s="30" t="s">
        <v>35</v>
      </c>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4" customFormat="true" ht="15" customHeight="true" x14ac:dyDescent="0.2">
      <c r="A54" s="982"/>
      <c r="B54" s="378" t="s">
        <v>100</v>
      </c>
      <c r="C54" s="61" t="s">
        <v>35</v>
      </c>
      <c r="D54" s="58" t="s">
        <v>35</v>
      </c>
      <c r="E54" s="58" t="s">
        <v>35</v>
      </c>
      <c r="F54" s="58" t="s">
        <v>35</v>
      </c>
      <c r="G54" s="55" t="s">
        <v>35</v>
      </c>
      <c r="H54" s="52" t="s">
        <v>35</v>
      </c>
      <c r="I54" s="58" t="s">
        <v>35</v>
      </c>
      <c r="J54" s="58" t="s">
        <v>35</v>
      </c>
      <c r="K54" s="58" t="s">
        <v>35</v>
      </c>
      <c r="L54" s="49" t="s">
        <v>35</v>
      </c>
      <c r="M54" s="61" t="s">
        <v>35</v>
      </c>
      <c r="N54" s="58" t="s">
        <v>35</v>
      </c>
      <c r="O54" s="58" t="s">
        <v>35</v>
      </c>
      <c r="P54" s="58" t="s">
        <v>35</v>
      </c>
      <c r="Q54" s="55" t="s">
        <v>35</v>
      </c>
      <c r="R54" s="52" t="s">
        <v>35</v>
      </c>
      <c r="S54" s="58" t="s">
        <v>35</v>
      </c>
      <c r="T54" s="58" t="s">
        <v>35</v>
      </c>
      <c r="U54" s="58" t="s">
        <v>35</v>
      </c>
      <c r="V54" s="58" t="s">
        <v>35</v>
      </c>
      <c r="W54" s="58" t="s">
        <v>35</v>
      </c>
      <c r="X54" s="58" t="s">
        <v>35</v>
      </c>
      <c r="Y54" s="58" t="s">
        <v>35</v>
      </c>
      <c r="Z54" s="58" t="s">
        <v>35</v>
      </c>
      <c r="AA54" s="58" t="s">
        <v>35</v>
      </c>
      <c r="AB54" s="49" t="s">
        <v>35</v>
      </c>
      <c r="AC54" s="5"/>
      <c r="AD54" s="5"/>
      <c r="AE54" s="5"/>
      <c r="AF54" s="5"/>
      <c r="AG54" s="5"/>
      <c r="AH54" s="5"/>
      <c r="AI54" s="5"/>
      <c r="AJ54" s="5"/>
      <c r="AK54" s="5"/>
      <c r="AL54" s="5"/>
      <c r="AM54" s="5"/>
      <c r="AN54" s="5"/>
      <c r="AO54" s="5"/>
      <c r="AP54" s="5"/>
      <c r="AQ54" s="5"/>
      <c r="AR54" s="5"/>
      <c r="AS54" s="5"/>
      <c r="AT54" s="5"/>
      <c r="AU54" s="5"/>
      <c r="AV54" s="5"/>
      <c r="AW54" s="5"/>
      <c r="AX54" s="5"/>
      <c r="AY54" s="5"/>
      <c r="AZ54" s="342"/>
      <c r="BA54" s="970"/>
      <c r="BB54" s="594" t="s">
        <v>100</v>
      </c>
      <c r="BC54" s="45" t="s">
        <v>35</v>
      </c>
      <c r="BD54" s="41" t="s">
        <v>35</v>
      </c>
      <c r="BE54" s="41" t="s">
        <v>35</v>
      </c>
      <c r="BF54" s="41" t="s">
        <v>35</v>
      </c>
      <c r="BG54" s="36" t="s">
        <v>35</v>
      </c>
      <c r="BH54" s="45" t="s">
        <v>35</v>
      </c>
      <c r="BI54" s="41" t="s">
        <v>35</v>
      </c>
      <c r="BJ54" s="41" t="s">
        <v>35</v>
      </c>
      <c r="BK54" s="41" t="s">
        <v>35</v>
      </c>
      <c r="BL54" s="36" t="s">
        <v>35</v>
      </c>
      <c r="BM54" s="45" t="s">
        <v>35</v>
      </c>
      <c r="BN54" s="41" t="s">
        <v>35</v>
      </c>
      <c r="BO54" s="41" t="s">
        <v>35</v>
      </c>
      <c r="BP54" s="41" t="s">
        <v>35</v>
      </c>
      <c r="BQ54" s="36" t="s">
        <v>35</v>
      </c>
      <c r="BR54" s="45" t="s">
        <v>35</v>
      </c>
      <c r="BS54" s="41" t="s">
        <v>35</v>
      </c>
      <c r="BT54" s="41" t="s">
        <v>35</v>
      </c>
      <c r="BU54" s="41" t="s">
        <v>35</v>
      </c>
      <c r="BV54" s="41" t="s">
        <v>35</v>
      </c>
      <c r="BW54" s="41" t="s">
        <v>35</v>
      </c>
      <c r="BX54" s="41" t="s">
        <v>35</v>
      </c>
      <c r="BY54" s="30" t="s">
        <v>35</v>
      </c>
      <c r="BZ54" s="30" t="s">
        <v>35</v>
      </c>
      <c r="CA54" s="30" t="s">
        <v>35</v>
      </c>
      <c r="CB54" s="30" t="s">
        <v>35</v>
      </c>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4" customFormat="true" ht="15" customHeight="true" x14ac:dyDescent="0.2">
      <c r="A55" s="983"/>
      <c r="B55" s="379" t="s">
        <v>68</v>
      </c>
      <c r="C55" s="60" t="s">
        <v>35</v>
      </c>
      <c r="D55" s="57" t="s">
        <v>35</v>
      </c>
      <c r="E55" s="57" t="s">
        <v>35</v>
      </c>
      <c r="F55" s="57" t="s">
        <v>35</v>
      </c>
      <c r="G55" s="54" t="s">
        <v>35</v>
      </c>
      <c r="H55" s="51" t="s">
        <v>35</v>
      </c>
      <c r="I55" s="57" t="s">
        <v>35</v>
      </c>
      <c r="J55" s="57" t="s">
        <v>35</v>
      </c>
      <c r="K55" s="57" t="s">
        <v>35</v>
      </c>
      <c r="L55" s="48" t="s">
        <v>35</v>
      </c>
      <c r="M55" s="60" t="s">
        <v>35</v>
      </c>
      <c r="N55" s="57" t="s">
        <v>35</v>
      </c>
      <c r="O55" s="57" t="s">
        <v>35</v>
      </c>
      <c r="P55" s="57" t="s">
        <v>35</v>
      </c>
      <c r="Q55" s="54" t="s">
        <v>35</v>
      </c>
      <c r="R55" s="10" t="s">
        <v>35</v>
      </c>
      <c r="S55" s="9" t="s">
        <v>35</v>
      </c>
      <c r="T55" s="9" t="s">
        <v>35</v>
      </c>
      <c r="U55" s="9" t="s">
        <v>35</v>
      </c>
      <c r="V55" s="9" t="s">
        <v>35</v>
      </c>
      <c r="W55" s="9" t="s">
        <v>35</v>
      </c>
      <c r="X55" s="9" t="s">
        <v>35</v>
      </c>
      <c r="Y55" s="9" t="s">
        <v>35</v>
      </c>
      <c r="Z55" s="9" t="s">
        <v>35</v>
      </c>
      <c r="AA55" s="9" t="s">
        <v>35</v>
      </c>
      <c r="AB55" s="6" t="s">
        <v>35</v>
      </c>
      <c r="AC55" s="5"/>
      <c r="AD55" s="5"/>
      <c r="AE55" s="5"/>
      <c r="AF55" s="5"/>
      <c r="AG55" s="5"/>
      <c r="AH55" s="5"/>
      <c r="AI55" s="5"/>
      <c r="AJ55" s="5"/>
      <c r="AK55" s="5"/>
      <c r="AL55" s="5"/>
      <c r="AM55" s="5"/>
      <c r="AN55" s="5"/>
      <c r="AO55" s="5"/>
      <c r="AP55" s="5"/>
      <c r="AQ55" s="5"/>
      <c r="AR55" s="5"/>
      <c r="AS55" s="5"/>
      <c r="AT55" s="5"/>
      <c r="AU55" s="5"/>
      <c r="AV55" s="5"/>
      <c r="AW55" s="5"/>
      <c r="AX55" s="5"/>
      <c r="AY55" s="5"/>
      <c r="AZ55" s="342"/>
      <c r="BA55" s="972"/>
      <c r="BB55" s="597" t="s">
        <v>68</v>
      </c>
      <c r="BC55" s="43" t="s">
        <v>35</v>
      </c>
      <c r="BD55" s="39" t="s">
        <v>35</v>
      </c>
      <c r="BE55" s="39" t="s">
        <v>35</v>
      </c>
      <c r="BF55" s="39" t="s">
        <v>35</v>
      </c>
      <c r="BG55" s="34" t="s">
        <v>35</v>
      </c>
      <c r="BH55" s="43" t="s">
        <v>35</v>
      </c>
      <c r="BI55" s="39" t="s">
        <v>35</v>
      </c>
      <c r="BJ55" s="39" t="s">
        <v>35</v>
      </c>
      <c r="BK55" s="39" t="s">
        <v>35</v>
      </c>
      <c r="BL55" s="34" t="s">
        <v>35</v>
      </c>
      <c r="BM55" s="43" t="s">
        <v>35</v>
      </c>
      <c r="BN55" s="39" t="s">
        <v>35</v>
      </c>
      <c r="BO55" s="39" t="s">
        <v>35</v>
      </c>
      <c r="BP55" s="39" t="s">
        <v>35</v>
      </c>
      <c r="BQ55" s="34" t="s">
        <v>35</v>
      </c>
      <c r="BR55" s="8" t="s">
        <v>35</v>
      </c>
      <c r="BS55" s="7" t="s">
        <v>35</v>
      </c>
      <c r="BT55" s="7" t="s">
        <v>35</v>
      </c>
      <c r="BU55" s="7" t="s">
        <v>35</v>
      </c>
      <c r="BV55" s="7" t="s">
        <v>35</v>
      </c>
      <c r="BW55" s="7" t="s">
        <v>35</v>
      </c>
      <c r="BX55" s="7" t="s">
        <v>35</v>
      </c>
      <c r="BY55" s="7" t="s">
        <v>35</v>
      </c>
      <c r="BZ55" s="32" t="s">
        <v>35</v>
      </c>
      <c r="CA55" s="32" t="s">
        <v>35</v>
      </c>
      <c r="CB55" s="32" t="s">
        <v>35</v>
      </c>
      <c r="CC55" s="4"/>
      <c r="CD55" s="4"/>
      <c r="CE55" s="4"/>
      <c r="CF55" s="4"/>
      <c r="CG55" s="4"/>
      <c r="CH55" s="4"/>
      <c r="CI55" s="4"/>
      <c r="CJ55" s="4"/>
      <c r="CK55" s="4"/>
      <c r="CL55" s="4"/>
      <c r="CM55" s="4"/>
      <c r="CN55" s="4"/>
      <c r="CO55" s="4"/>
      <c r="CP55" s="4"/>
      <c r="CQ55" s="4"/>
      <c r="CR55" s="4"/>
      <c r="CS55" s="4"/>
      <c r="CT55" s="4"/>
      <c r="CU55" s="4"/>
      <c r="CV55" s="4"/>
      <c r="CW55" s="4"/>
      <c r="CX55" s="4"/>
      <c r="CY55" s="4"/>
      <c r="CZ55" s="4"/>
    </row>
    <row r="56" s="309" customFormat="true" ht="15" customHeight="true" x14ac:dyDescent="0.2">
      <c r="A56" s="306"/>
      <c r="B56" s="374"/>
      <c r="C56" s="989" t="s">
        <v>115</v>
      </c>
      <c r="D56" s="990"/>
      <c r="E56" s="990"/>
      <c r="F56" s="990"/>
      <c r="G56" s="991"/>
      <c r="H56" s="987" t="s">
        <v>38</v>
      </c>
      <c r="I56" s="979"/>
      <c r="J56" s="979"/>
      <c r="K56" s="979"/>
      <c r="L56" s="981"/>
      <c r="M56" s="978" t="s">
        <v>37</v>
      </c>
      <c r="N56" s="979"/>
      <c r="O56" s="979"/>
      <c r="P56" s="979"/>
      <c r="Q56" s="981"/>
      <c r="R56" s="15" t="s">
        <v>142</v>
      </c>
      <c r="S56" s="426"/>
      <c r="T56" s="426"/>
      <c r="U56" s="426"/>
      <c r="V56" s="426"/>
      <c r="W56" s="426"/>
      <c r="X56" s="426"/>
      <c r="Y56" s="426"/>
      <c r="Z56" s="426"/>
      <c r="AA56" s="426"/>
      <c r="AB56" s="426"/>
      <c r="AC56" s="437"/>
      <c r="AD56" s="437"/>
      <c r="AE56" s="437"/>
      <c r="AF56" s="437"/>
      <c r="AG56" s="437"/>
      <c r="AH56" s="437"/>
      <c r="AI56" s="437"/>
      <c r="AJ56" s="437"/>
      <c r="AK56" s="437"/>
      <c r="AL56" s="437"/>
      <c r="AM56" s="437"/>
      <c r="AN56" s="437"/>
      <c r="AO56" s="437"/>
      <c r="AP56" s="437"/>
      <c r="AQ56" s="437"/>
      <c r="AR56" s="437"/>
      <c r="AS56" s="437"/>
      <c r="AT56" s="437"/>
      <c r="AU56" s="437"/>
      <c r="AV56" s="437"/>
      <c r="AW56" s="437"/>
      <c r="AX56" s="437"/>
      <c r="AY56" s="437"/>
      <c r="AZ56" s="174"/>
      <c r="BA56" s="344" t="s">
        <v>131</v>
      </c>
      <c r="BB56" s="289" t="s">
        <v>96</v>
      </c>
      <c r="BC56" s="978" t="s">
        <v>115</v>
      </c>
      <c r="BD56" s="979"/>
      <c r="BE56" s="979"/>
      <c r="BF56" s="979"/>
      <c r="BG56" s="980"/>
      <c r="BH56" s="978" t="s">
        <v>38</v>
      </c>
      <c r="BI56" s="979"/>
      <c r="BJ56" s="979"/>
      <c r="BK56" s="979"/>
      <c r="BL56" s="980"/>
      <c r="BM56" s="978" t="s">
        <v>37</v>
      </c>
      <c r="BN56" s="979"/>
      <c r="BO56" s="979"/>
      <c r="BP56" s="979"/>
      <c r="BQ56" s="981"/>
      <c r="BR56" s="14" t="s">
        <v>142</v>
      </c>
      <c r="BS56" s="426"/>
      <c r="BT56" s="426"/>
      <c r="BU56" s="426"/>
      <c r="BV56" s="426"/>
      <c r="BW56" s="426"/>
      <c r="BX56" s="426"/>
      <c r="BY56" s="426"/>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309" customFormat="true" ht="24" x14ac:dyDescent="0.2">
      <c r="A57" s="329" t="s">
        <v>69</v>
      </c>
      <c r="B57" s="374"/>
      <c r="C57" s="417" t="s">
        <v>0</v>
      </c>
      <c r="D57" s="587" t="s">
        <v>1</v>
      </c>
      <c r="E57" s="587" t="s">
        <v>2</v>
      </c>
      <c r="F57" s="587" t="s">
        <v>3</v>
      </c>
      <c r="G57" s="588" t="s">
        <v>4</v>
      </c>
      <c r="H57" s="380" t="s">
        <v>0</v>
      </c>
      <c r="I57" s="590" t="s">
        <v>1</v>
      </c>
      <c r="J57" s="590" t="s">
        <v>2</v>
      </c>
      <c r="K57" s="590" t="s">
        <v>3</v>
      </c>
      <c r="L57" s="591" t="s">
        <v>4</v>
      </c>
      <c r="M57" s="381" t="s">
        <v>0</v>
      </c>
      <c r="N57" s="590" t="s">
        <v>1</v>
      </c>
      <c r="O57" s="590" t="s">
        <v>2</v>
      </c>
      <c r="P57" s="590" t="s">
        <v>3</v>
      </c>
      <c r="Q57" s="586" t="s">
        <v>4</v>
      </c>
      <c r="R57" s="380" t="s">
        <v>157</v>
      </c>
      <c r="S57" s="590" t="s">
        <v>158</v>
      </c>
      <c r="T57" s="590" t="s">
        <v>159</v>
      </c>
      <c r="U57" s="590" t="s">
        <v>160</v>
      </c>
      <c r="V57" s="590" t="s">
        <v>161</v>
      </c>
      <c r="W57" s="590" t="s">
        <v>162</v>
      </c>
      <c r="X57" s="590" t="s">
        <v>163</v>
      </c>
      <c r="Y57" s="590" t="s">
        <v>164</v>
      </c>
      <c r="Z57" s="590" t="s">
        <v>165</v>
      </c>
      <c r="AA57" s="590" t="s">
        <v>166</v>
      </c>
      <c r="AB57" s="591" t="s">
        <v>167</v>
      </c>
      <c r="AC57" s="437"/>
      <c r="AD57" s="437"/>
      <c r="AE57" s="437"/>
      <c r="AF57" s="437"/>
      <c r="AG57" s="437"/>
      <c r="AH57" s="437"/>
      <c r="AI57" s="437"/>
      <c r="AJ57" s="437"/>
      <c r="AK57" s="437"/>
      <c r="AL57" s="437"/>
      <c r="AM57" s="437"/>
      <c r="AN57" s="437"/>
      <c r="AO57" s="437"/>
      <c r="AP57" s="437"/>
      <c r="AQ57" s="437"/>
      <c r="AR57" s="437"/>
      <c r="AS57" s="437"/>
      <c r="AT57" s="437"/>
      <c r="AU57" s="437"/>
      <c r="AV57" s="437"/>
      <c r="AW57" s="437"/>
      <c r="AX57" s="437"/>
      <c r="AY57" s="437"/>
      <c r="AZ57" s="174"/>
      <c r="BA57" s="329" t="s">
        <v>120</v>
      </c>
      <c r="BB57" s="328"/>
      <c r="BC57" s="457" t="s">
        <v>0</v>
      </c>
      <c r="BD57" s="563" t="s">
        <v>1</v>
      </c>
      <c r="BE57" s="563" t="s">
        <v>2</v>
      </c>
      <c r="BF57" s="563" t="s">
        <v>3</v>
      </c>
      <c r="BG57" s="458" t="s">
        <v>4</v>
      </c>
      <c r="BH57" s="457" t="s">
        <v>0</v>
      </c>
      <c r="BI57" s="563" t="s">
        <v>1</v>
      </c>
      <c r="BJ57" s="563" t="s">
        <v>2</v>
      </c>
      <c r="BK57" s="563" t="s">
        <v>3</v>
      </c>
      <c r="BL57" s="458" t="s">
        <v>4</v>
      </c>
      <c r="BM57" s="457" t="s">
        <v>0</v>
      </c>
      <c r="BN57" s="563" t="s">
        <v>1</v>
      </c>
      <c r="BO57" s="563" t="s">
        <v>2</v>
      </c>
      <c r="BP57" s="563" t="s">
        <v>3</v>
      </c>
      <c r="BQ57" s="458" t="s">
        <v>4</v>
      </c>
      <c r="BR57" s="457" t="s">
        <v>157</v>
      </c>
      <c r="BS57" s="563" t="s">
        <v>158</v>
      </c>
      <c r="BT57" s="563" t="s">
        <v>159</v>
      </c>
      <c r="BU57" s="563" t="s">
        <v>160</v>
      </c>
      <c r="BV57" s="563" t="s">
        <v>161</v>
      </c>
      <c r="BW57" s="563" t="s">
        <v>162</v>
      </c>
      <c r="BX57" s="563" t="s">
        <v>163</v>
      </c>
      <c r="BY57" s="564" t="s">
        <v>164</v>
      </c>
      <c r="BZ57" s="564" t="s">
        <v>165</v>
      </c>
      <c r="CA57" s="564" t="s">
        <v>166</v>
      </c>
      <c r="CB57" s="564" t="s">
        <v>167</v>
      </c>
      <c r="CC57" s="173"/>
      <c r="CD57" s="173"/>
      <c r="CE57" s="173"/>
      <c r="CF57" s="173"/>
      <c r="CG57" s="173"/>
      <c r="CH57" s="173"/>
      <c r="CI57" s="173"/>
      <c r="CJ57" s="173"/>
      <c r="CK57" s="173"/>
      <c r="CL57" s="173"/>
      <c r="CM57" s="173"/>
      <c r="CN57" s="173"/>
      <c r="CO57" s="173"/>
      <c r="CP57" s="173"/>
      <c r="CQ57" s="173"/>
      <c r="CR57" s="173"/>
      <c r="CS57" s="173"/>
      <c r="CT57" s="173"/>
      <c r="CU57" s="173"/>
      <c r="CV57" s="173"/>
      <c r="CW57" s="173"/>
      <c r="CX57" s="173"/>
      <c r="CY57" s="173"/>
      <c r="CZ57" s="173"/>
    </row>
    <row r="58" s="309" customFormat="true" ht="15" customHeight="true" x14ac:dyDescent="0.2">
      <c r="A58" s="988" t="s">
        <v>169</v>
      </c>
      <c r="B58" s="377" t="s">
        <v>170</v>
      </c>
      <c r="C58" s="122">
        <v>0</v>
      </c>
      <c r="D58" s="121">
        <v>3.5979087223647989E-2</v>
      </c>
      <c r="E58" s="121">
        <v>0.16895600006862155</v>
      </c>
      <c r="F58" s="121">
        <v>0.64301085826256987</v>
      </c>
      <c r="G58" s="120">
        <v>10.16259109839439</v>
      </c>
      <c r="H58" s="119">
        <v>0.90808931003411331</v>
      </c>
      <c r="I58" s="121">
        <v>1.472939125850681</v>
      </c>
      <c r="J58" s="121">
        <v>2.1445726017652036</v>
      </c>
      <c r="K58" s="121">
        <v>7.7830521829294366</v>
      </c>
      <c r="L58" s="118">
        <v>22.457278248318342</v>
      </c>
      <c r="M58" s="122">
        <v>0</v>
      </c>
      <c r="N58" s="121">
        <v>0</v>
      </c>
      <c r="O58" s="121">
        <v>0</v>
      </c>
      <c r="P58" s="121">
        <v>0</v>
      </c>
      <c r="Q58" s="120">
        <v>0.58248191808484095</v>
      </c>
      <c r="R58" s="119">
        <v>0.31706464788623034</v>
      </c>
      <c r="S58" s="121">
        <v>0.73992443563320642</v>
      </c>
      <c r="T58" s="121">
        <v>0.15574294388576973</v>
      </c>
      <c r="U58" s="121">
        <v>0</v>
      </c>
      <c r="V58" s="121">
        <v>0.40374686834003604</v>
      </c>
      <c r="W58" s="121">
        <v>3.6549825286660287</v>
      </c>
      <c r="X58" s="121">
        <v>10.651110274745953</v>
      </c>
      <c r="Y58" s="121">
        <v>0</v>
      </c>
      <c r="Z58" s="121">
        <v>0.54865813267123598</v>
      </c>
      <c r="AA58" s="121">
        <v>2.3460237743445993</v>
      </c>
      <c r="AB58" s="118">
        <v>2.7150051552888863</v>
      </c>
      <c r="AC58" s="437"/>
      <c r="AD58" s="437"/>
      <c r="AE58" s="437"/>
      <c r="AF58" s="437"/>
      <c r="AG58" s="437"/>
      <c r="AH58" s="437"/>
      <c r="AI58" s="437"/>
      <c r="AJ58" s="437"/>
      <c r="AK58" s="437"/>
      <c r="AL58" s="437"/>
      <c r="AM58" s="437"/>
      <c r="AN58" s="437"/>
      <c r="AO58" s="437"/>
      <c r="AP58" s="437"/>
      <c r="AQ58" s="437"/>
      <c r="AR58" s="437"/>
      <c r="AS58" s="437"/>
      <c r="AT58" s="437"/>
      <c r="AU58" s="437"/>
      <c r="AV58" s="437"/>
      <c r="AW58" s="437"/>
      <c r="AX58" s="437"/>
      <c r="AY58" s="437"/>
      <c r="AZ58" s="174"/>
      <c r="BA58" s="593"/>
      <c r="BB58" s="596"/>
      <c r="BC58" s="446"/>
      <c r="BD58" s="430"/>
      <c r="BE58" s="430"/>
      <c r="BF58" s="430"/>
      <c r="BG58" s="447"/>
      <c r="BH58" s="446"/>
      <c r="BI58" s="430"/>
      <c r="BJ58" s="430"/>
      <c r="BK58" s="430"/>
      <c r="BL58" s="447"/>
      <c r="BM58" s="446"/>
      <c r="BN58" s="430"/>
      <c r="BO58" s="430"/>
      <c r="BP58" s="430"/>
      <c r="BQ58" s="447"/>
      <c r="BR58" s="446"/>
      <c r="BS58" s="430"/>
      <c r="BT58" s="430"/>
      <c r="BU58" s="430"/>
      <c r="BV58" s="430"/>
      <c r="BW58" s="430"/>
      <c r="BX58" s="430"/>
      <c r="BY58" s="431"/>
      <c r="BZ58" s="431"/>
      <c r="CA58" s="431"/>
      <c r="CB58" s="431"/>
      <c r="CC58" s="3"/>
      <c r="CD58" s="3"/>
      <c r="CE58" s="3"/>
      <c r="CF58" s="3"/>
      <c r="CG58" s="3"/>
      <c r="CH58" s="3"/>
      <c r="CI58" s="3"/>
      <c r="CJ58" s="3"/>
      <c r="CK58" s="3"/>
      <c r="CL58" s="3"/>
      <c r="CM58" s="3"/>
      <c r="CN58" s="3"/>
      <c r="CO58" s="3"/>
      <c r="CP58" s="3"/>
      <c r="CQ58" s="3"/>
      <c r="CR58" s="3"/>
      <c r="CS58" s="3"/>
      <c r="CT58" s="3"/>
      <c r="CU58" s="3"/>
      <c r="CV58" s="3"/>
      <c r="CW58" s="3"/>
      <c r="CX58" s="3"/>
      <c r="CY58" s="3"/>
      <c r="CZ58" s="3"/>
    </row>
    <row r="59" s="309" customFormat="true" ht="15" customHeight="true" x14ac:dyDescent="0.2">
      <c r="A59" s="982"/>
      <c r="B59" s="378" t="s">
        <v>171</v>
      </c>
      <c r="C59" s="117">
        <v>6.4657768644056604E-2</v>
      </c>
      <c r="D59" s="116">
        <v>0.27977691903699503</v>
      </c>
      <c r="E59" s="116">
        <v>0.31533605395273395</v>
      </c>
      <c r="F59" s="116">
        <v>4.2252975372134367</v>
      </c>
      <c r="G59" s="115">
        <v>41.67024474879176</v>
      </c>
      <c r="H59" s="114">
        <v>5.6861864459769276</v>
      </c>
      <c r="I59" s="116">
        <v>11.106159950454824</v>
      </c>
      <c r="J59" s="116">
        <v>27.951450451005773</v>
      </c>
      <c r="K59" s="116">
        <v>47.957135509905143</v>
      </c>
      <c r="L59" s="113">
        <v>56.917541302928974</v>
      </c>
      <c r="M59" s="117">
        <v>0</v>
      </c>
      <c r="N59" s="116">
        <v>0.18313384332611415</v>
      </c>
      <c r="O59" s="116">
        <v>0.21700552149741728</v>
      </c>
      <c r="P59" s="116">
        <v>0</v>
      </c>
      <c r="Q59" s="115">
        <v>0.90977688623934128</v>
      </c>
      <c r="R59" s="114">
        <v>2.5818121327878756</v>
      </c>
      <c r="S59" s="116">
        <v>7.5918245659392483</v>
      </c>
      <c r="T59" s="116">
        <v>0.54851591295206414</v>
      </c>
      <c r="U59" s="116">
        <v>0.35436512790014291</v>
      </c>
      <c r="V59" s="116">
        <v>9.9927349914158921</v>
      </c>
      <c r="W59" s="116">
        <v>7.3731598328985237</v>
      </c>
      <c r="X59" s="116">
        <v>56.893739806799651</v>
      </c>
      <c r="Y59" s="116">
        <v>0</v>
      </c>
      <c r="Z59" s="116">
        <v>1.6618143631195534</v>
      </c>
      <c r="AA59" s="116">
        <v>5.0119598815543718</v>
      </c>
      <c r="AB59" s="113">
        <v>3.6385292488561523</v>
      </c>
      <c r="AC59" s="437"/>
      <c r="AD59" s="437"/>
      <c r="AE59" s="437"/>
      <c r="AF59" s="437"/>
      <c r="AG59" s="437"/>
      <c r="AH59" s="437"/>
      <c r="AI59" s="437"/>
      <c r="AJ59" s="437"/>
      <c r="AK59" s="437"/>
      <c r="AL59" s="437"/>
      <c r="AM59" s="437"/>
      <c r="AN59" s="437"/>
      <c r="AO59" s="437"/>
      <c r="AP59" s="437"/>
      <c r="AQ59" s="437"/>
      <c r="AR59" s="437"/>
      <c r="AS59" s="437"/>
      <c r="AT59" s="437"/>
      <c r="AU59" s="437"/>
      <c r="AV59" s="437"/>
      <c r="AW59" s="437"/>
      <c r="AX59" s="437"/>
      <c r="AY59" s="437"/>
      <c r="AZ59" s="174"/>
      <c r="BA59" s="595"/>
      <c r="BB59" s="594"/>
      <c r="BC59" s="449"/>
      <c r="BD59" s="434"/>
      <c r="BE59" s="434"/>
      <c r="BF59" s="434"/>
      <c r="BG59" s="453"/>
      <c r="BH59" s="449"/>
      <c r="BI59" s="434"/>
      <c r="BJ59" s="434"/>
      <c r="BK59" s="434"/>
      <c r="BL59" s="453"/>
      <c r="BM59" s="449"/>
      <c r="BN59" s="434"/>
      <c r="BO59" s="434"/>
      <c r="BP59" s="434"/>
      <c r="BQ59" s="453"/>
      <c r="BR59" s="449"/>
      <c r="BS59" s="434"/>
      <c r="BT59" s="434"/>
      <c r="BU59" s="434"/>
      <c r="BV59" s="434"/>
      <c r="BW59" s="434"/>
      <c r="BX59" s="434"/>
      <c r="BY59" s="435"/>
      <c r="BZ59" s="435"/>
      <c r="CA59" s="435"/>
      <c r="CB59" s="435"/>
      <c r="CC59" s="3"/>
      <c r="CD59" s="3"/>
      <c r="CE59" s="3"/>
      <c r="CF59" s="3"/>
      <c r="CG59" s="3"/>
      <c r="CH59" s="3"/>
      <c r="CI59" s="3"/>
      <c r="CJ59" s="3"/>
      <c r="CK59" s="3"/>
      <c r="CL59" s="3"/>
      <c r="CM59" s="3"/>
      <c r="CN59" s="3"/>
      <c r="CO59" s="3"/>
      <c r="CP59" s="3"/>
      <c r="CQ59" s="3"/>
      <c r="CR59" s="3"/>
      <c r="CS59" s="3"/>
      <c r="CT59" s="3"/>
      <c r="CU59" s="3"/>
      <c r="CV59" s="3"/>
      <c r="CW59" s="3"/>
      <c r="CX59" s="3"/>
      <c r="CY59" s="3"/>
      <c r="CZ59" s="3"/>
    </row>
    <row r="60" s="309" customFormat="true" ht="15" customHeight="true" x14ac:dyDescent="0.2">
      <c r="A60" s="982"/>
      <c r="B60" s="378" t="s">
        <v>172</v>
      </c>
      <c r="C60" s="117">
        <v>1.4680859847705698</v>
      </c>
      <c r="D60" s="116">
        <v>3.4762544378323295</v>
      </c>
      <c r="E60" s="116">
        <v>4.8183246889344478</v>
      </c>
      <c r="F60" s="116">
        <v>6.6975817641276221</v>
      </c>
      <c r="G60" s="115">
        <v>5.432462863650497</v>
      </c>
      <c r="H60" s="114">
        <v>7.151787523072878</v>
      </c>
      <c r="I60" s="116">
        <v>7.0477058677724829</v>
      </c>
      <c r="J60" s="116">
        <v>6.5901114487406236</v>
      </c>
      <c r="K60" s="116">
        <v>6.7857444946770427</v>
      </c>
      <c r="L60" s="113">
        <v>3.2517884667452557</v>
      </c>
      <c r="M60" s="117">
        <v>1.459570680481993</v>
      </c>
      <c r="N60" s="116">
        <v>2.4611817159366085</v>
      </c>
      <c r="O60" s="116">
        <v>2.6233441557696993</v>
      </c>
      <c r="P60" s="116">
        <v>5.1235193164411097</v>
      </c>
      <c r="Q60" s="115">
        <v>6.2937761821171101</v>
      </c>
      <c r="R60" s="114">
        <v>3.8097772298157224</v>
      </c>
      <c r="S60" s="116">
        <v>4.5611844689079808</v>
      </c>
      <c r="T60" s="116">
        <v>0</v>
      </c>
      <c r="U60" s="116">
        <v>4.5794381083730471</v>
      </c>
      <c r="V60" s="116">
        <v>3.3174593587222398</v>
      </c>
      <c r="W60" s="116">
        <v>8.6591758176434706</v>
      </c>
      <c r="X60" s="116">
        <v>0</v>
      </c>
      <c r="Y60" s="116">
        <v>0</v>
      </c>
      <c r="Z60" s="116">
        <v>12.388601682905994</v>
      </c>
      <c r="AA60" s="116">
        <v>5.2471234938567166</v>
      </c>
      <c r="AB60" s="113">
        <v>1.9236308425981417</v>
      </c>
      <c r="AC60" s="437"/>
      <c r="AD60" s="437"/>
      <c r="AE60" s="437"/>
      <c r="AF60" s="437"/>
      <c r="AG60" s="437"/>
      <c r="AH60" s="437"/>
      <c r="AI60" s="437"/>
      <c r="AJ60" s="437"/>
      <c r="AK60" s="437"/>
      <c r="AL60" s="437"/>
      <c r="AM60" s="437"/>
      <c r="AN60" s="437"/>
      <c r="AO60" s="437"/>
      <c r="AP60" s="437"/>
      <c r="AQ60" s="437"/>
      <c r="AR60" s="437"/>
      <c r="AS60" s="437"/>
      <c r="AT60" s="437"/>
      <c r="AU60" s="437"/>
      <c r="AV60" s="437"/>
      <c r="AW60" s="437"/>
      <c r="AX60" s="437"/>
      <c r="AY60" s="437"/>
      <c r="AZ60" s="174"/>
      <c r="BA60" s="595"/>
      <c r="BB60" s="594"/>
      <c r="BC60" s="449"/>
      <c r="BD60" s="434"/>
      <c r="BE60" s="434"/>
      <c r="BF60" s="434"/>
      <c r="BG60" s="453"/>
      <c r="BH60" s="449"/>
      <c r="BI60" s="434"/>
      <c r="BJ60" s="434"/>
      <c r="BK60" s="434"/>
      <c r="BL60" s="453"/>
      <c r="BM60" s="449"/>
      <c r="BN60" s="434"/>
      <c r="BO60" s="434"/>
      <c r="BP60" s="434"/>
      <c r="BQ60" s="453"/>
      <c r="BR60" s="449"/>
      <c r="BS60" s="434"/>
      <c r="BT60" s="434"/>
      <c r="BU60" s="434"/>
      <c r="BV60" s="434"/>
      <c r="BW60" s="434"/>
      <c r="BX60" s="434"/>
      <c r="BY60" s="435"/>
      <c r="BZ60" s="435"/>
      <c r="CA60" s="435"/>
      <c r="CB60" s="435"/>
      <c r="CC60" s="3"/>
      <c r="CD60" s="3"/>
      <c r="CE60" s="3"/>
      <c r="CF60" s="3"/>
      <c r="CG60" s="3"/>
      <c r="CH60" s="3"/>
      <c r="CI60" s="3"/>
      <c r="CJ60" s="3"/>
      <c r="CK60" s="3"/>
      <c r="CL60" s="3"/>
      <c r="CM60" s="3"/>
      <c r="CN60" s="3"/>
      <c r="CO60" s="3"/>
      <c r="CP60" s="3"/>
      <c r="CQ60" s="3"/>
      <c r="CR60" s="3"/>
      <c r="CS60" s="3"/>
      <c r="CT60" s="3"/>
      <c r="CU60" s="3"/>
      <c r="CV60" s="3"/>
      <c r="CW60" s="3"/>
      <c r="CX60" s="3"/>
      <c r="CY60" s="3"/>
      <c r="CZ60" s="3"/>
    </row>
    <row r="61" s="309" customFormat="true" ht="15" customHeight="true" x14ac:dyDescent="0.2">
      <c r="A61" s="982"/>
      <c r="B61" s="378" t="s">
        <v>173</v>
      </c>
      <c r="C61" s="117">
        <v>0.71450143296168644</v>
      </c>
      <c r="D61" s="116">
        <v>0.94121096709641006</v>
      </c>
      <c r="E61" s="116">
        <v>1.0070157751862643</v>
      </c>
      <c r="F61" s="116">
        <v>2.5010935786043325</v>
      </c>
      <c r="G61" s="115">
        <v>1.5555618440483487</v>
      </c>
      <c r="H61" s="114">
        <v>4.6872711573838108</v>
      </c>
      <c r="I61" s="116">
        <v>4.5004410078014869</v>
      </c>
      <c r="J61" s="116">
        <v>2.9548948758508149</v>
      </c>
      <c r="K61" s="116">
        <v>1.6156562111480284</v>
      </c>
      <c r="L61" s="113">
        <v>0</v>
      </c>
      <c r="M61" s="117">
        <v>0.60727850236267411</v>
      </c>
      <c r="N61" s="116">
        <v>0.95547182441762191</v>
      </c>
      <c r="O61" s="116">
        <v>0.36460020919276531</v>
      </c>
      <c r="P61" s="116">
        <v>0.7581634809995732</v>
      </c>
      <c r="Q61" s="115">
        <v>0.94099212606376126</v>
      </c>
      <c r="R61" s="114">
        <v>0</v>
      </c>
      <c r="S61" s="116">
        <v>0</v>
      </c>
      <c r="T61" s="116">
        <v>0.34582094379485512</v>
      </c>
      <c r="U61" s="116">
        <v>0.17718256395007145</v>
      </c>
      <c r="V61" s="116">
        <v>3.176596402772657</v>
      </c>
      <c r="W61" s="116">
        <v>5.1216585485603972</v>
      </c>
      <c r="X61" s="116">
        <v>0.37636432066240116</v>
      </c>
      <c r="Y61" s="116">
        <v>6.7724962886993074</v>
      </c>
      <c r="Z61" s="116">
        <v>0.81004399043461617</v>
      </c>
      <c r="AA61" s="116">
        <v>0</v>
      </c>
      <c r="AB61" s="113">
        <v>0</v>
      </c>
      <c r="AC61" s="437"/>
      <c r="AD61" s="437"/>
      <c r="AE61" s="437"/>
      <c r="AF61" s="437"/>
      <c r="AG61" s="437"/>
      <c r="AH61" s="437"/>
      <c r="AI61" s="437"/>
      <c r="AJ61" s="437"/>
      <c r="AK61" s="437"/>
      <c r="AL61" s="437"/>
      <c r="AM61" s="437"/>
      <c r="AN61" s="437"/>
      <c r="AO61" s="437"/>
      <c r="AP61" s="437"/>
      <c r="AQ61" s="437"/>
      <c r="AR61" s="437"/>
      <c r="AS61" s="437"/>
      <c r="AT61" s="437"/>
      <c r="AU61" s="437"/>
      <c r="AV61" s="437"/>
      <c r="AW61" s="437"/>
      <c r="AX61" s="437"/>
      <c r="AY61" s="437"/>
      <c r="AZ61" s="174"/>
      <c r="BA61" s="595"/>
      <c r="BB61" s="594"/>
      <c r="BC61" s="449"/>
      <c r="BD61" s="434"/>
      <c r="BE61" s="434"/>
      <c r="BF61" s="434"/>
      <c r="BG61" s="453"/>
      <c r="BH61" s="449"/>
      <c r="BI61" s="434"/>
      <c r="BJ61" s="434"/>
      <c r="BK61" s="434"/>
      <c r="BL61" s="453"/>
      <c r="BM61" s="449"/>
      <c r="BN61" s="434"/>
      <c r="BO61" s="434"/>
      <c r="BP61" s="434"/>
      <c r="BQ61" s="453"/>
      <c r="BR61" s="449"/>
      <c r="BS61" s="434"/>
      <c r="BT61" s="434"/>
      <c r="BU61" s="434"/>
      <c r="BV61" s="434"/>
      <c r="BW61" s="434"/>
      <c r="BX61" s="434"/>
      <c r="BY61" s="435"/>
      <c r="BZ61" s="435"/>
      <c r="CA61" s="435"/>
      <c r="CB61" s="435"/>
      <c r="CC61" s="3"/>
      <c r="CD61" s="3"/>
      <c r="CE61" s="3"/>
      <c r="CF61" s="3"/>
      <c r="CG61" s="3"/>
      <c r="CH61" s="3"/>
      <c r="CI61" s="3"/>
      <c r="CJ61" s="3"/>
      <c r="CK61" s="3"/>
      <c r="CL61" s="3"/>
      <c r="CM61" s="3"/>
      <c r="CN61" s="3"/>
      <c r="CO61" s="3"/>
      <c r="CP61" s="3"/>
      <c r="CQ61" s="3"/>
      <c r="CR61" s="3"/>
      <c r="CS61" s="3"/>
      <c r="CT61" s="3"/>
      <c r="CU61" s="3"/>
      <c r="CV61" s="3"/>
      <c r="CW61" s="3"/>
      <c r="CX61" s="3"/>
      <c r="CY61" s="3"/>
      <c r="CZ61" s="3"/>
    </row>
    <row r="62" s="309" customFormat="true" ht="15" customHeight="true" x14ac:dyDescent="0.2">
      <c r="A62" s="982"/>
      <c r="B62" s="378" t="s">
        <v>174</v>
      </c>
      <c r="C62" s="117">
        <v>1.4684187712710852</v>
      </c>
      <c r="D62" s="116">
        <v>3.8710494084652671</v>
      </c>
      <c r="E62" s="116">
        <v>4.4876366321790933</v>
      </c>
      <c r="F62" s="116">
        <v>5.3926642402460399</v>
      </c>
      <c r="G62" s="115">
        <v>3.437686509637019</v>
      </c>
      <c r="H62" s="114">
        <v>21.783400275585521</v>
      </c>
      <c r="I62" s="116">
        <v>13.543419394043671</v>
      </c>
      <c r="J62" s="116">
        <v>4.3357836166416748</v>
      </c>
      <c r="K62" s="116">
        <v>2.8648353006587643</v>
      </c>
      <c r="L62" s="113">
        <v>0.52777806176954711</v>
      </c>
      <c r="M62" s="117">
        <v>0.41174968751976565</v>
      </c>
      <c r="N62" s="116">
        <v>2.71034307475067</v>
      </c>
      <c r="O62" s="116">
        <v>1.4653827229995076</v>
      </c>
      <c r="P62" s="116">
        <v>1.6473167933734829</v>
      </c>
      <c r="Q62" s="115">
        <v>1.6915485175714975</v>
      </c>
      <c r="R62" s="114">
        <v>0.78511246143257019</v>
      </c>
      <c r="S62" s="116">
        <v>0</v>
      </c>
      <c r="T62" s="116">
        <v>6.3976242189976569</v>
      </c>
      <c r="U62" s="116">
        <v>3.8940455308483792</v>
      </c>
      <c r="V62" s="116">
        <v>3.491779710276572</v>
      </c>
      <c r="W62" s="116">
        <v>13.832532923961921</v>
      </c>
      <c r="X62" s="116">
        <v>0.401455275373228</v>
      </c>
      <c r="Y62" s="116">
        <v>3.1443732768961072</v>
      </c>
      <c r="Z62" s="116">
        <v>1.1841925278337857</v>
      </c>
      <c r="AA62" s="116">
        <v>1.2935617887681092</v>
      </c>
      <c r="AB62" s="113">
        <v>0.3367821944813103</v>
      </c>
      <c r="AC62" s="437"/>
      <c r="AD62" s="437"/>
      <c r="AE62" s="437"/>
      <c r="AF62" s="437"/>
      <c r="AG62" s="437"/>
      <c r="AH62" s="437"/>
      <c r="AI62" s="437"/>
      <c r="AJ62" s="437"/>
      <c r="AK62" s="437"/>
      <c r="AL62" s="437"/>
      <c r="AM62" s="437"/>
      <c r="AN62" s="437"/>
      <c r="AO62" s="437"/>
      <c r="AP62" s="437"/>
      <c r="AQ62" s="437"/>
      <c r="AR62" s="437"/>
      <c r="AS62" s="437"/>
      <c r="AT62" s="437"/>
      <c r="AU62" s="437"/>
      <c r="AV62" s="437"/>
      <c r="AW62" s="437"/>
      <c r="AX62" s="437"/>
      <c r="AY62" s="437"/>
      <c r="AZ62" s="174"/>
      <c r="BA62" s="595"/>
      <c r="BB62" s="594"/>
      <c r="BC62" s="449"/>
      <c r="BD62" s="434"/>
      <c r="BE62" s="434"/>
      <c r="BF62" s="434"/>
      <c r="BG62" s="453"/>
      <c r="BH62" s="449"/>
      <c r="BI62" s="434"/>
      <c r="BJ62" s="434"/>
      <c r="BK62" s="434"/>
      <c r="BL62" s="453"/>
      <c r="BM62" s="449"/>
      <c r="BN62" s="434"/>
      <c r="BO62" s="434"/>
      <c r="BP62" s="434"/>
      <c r="BQ62" s="453"/>
      <c r="BR62" s="449"/>
      <c r="BS62" s="434"/>
      <c r="BT62" s="434"/>
      <c r="BU62" s="434"/>
      <c r="BV62" s="434"/>
      <c r="BW62" s="434"/>
      <c r="BX62" s="434"/>
      <c r="BY62" s="435"/>
      <c r="BZ62" s="435"/>
      <c r="CA62" s="435"/>
      <c r="CB62" s="435"/>
      <c r="CC62" s="3"/>
      <c r="CD62" s="3"/>
      <c r="CE62" s="3"/>
      <c r="CF62" s="3"/>
      <c r="CG62" s="3"/>
      <c r="CH62" s="3"/>
      <c r="CI62" s="3"/>
      <c r="CJ62" s="3"/>
      <c r="CK62" s="3"/>
      <c r="CL62" s="3"/>
      <c r="CM62" s="3"/>
      <c r="CN62" s="3"/>
      <c r="CO62" s="3"/>
      <c r="CP62" s="3"/>
      <c r="CQ62" s="3"/>
      <c r="CR62" s="3"/>
      <c r="CS62" s="3"/>
      <c r="CT62" s="3"/>
      <c r="CU62" s="3"/>
      <c r="CV62" s="3"/>
      <c r="CW62" s="3"/>
      <c r="CX62" s="3"/>
      <c r="CY62" s="3"/>
      <c r="CZ62" s="3"/>
    </row>
    <row r="63" s="309" customFormat="true" ht="15" customHeight="true" x14ac:dyDescent="0.2">
      <c r="A63" s="982"/>
      <c r="B63" s="378" t="s">
        <v>175</v>
      </c>
      <c r="C63" s="117">
        <v>16.99312264311919</v>
      </c>
      <c r="D63" s="116">
        <v>18.256973575905871</v>
      </c>
      <c r="E63" s="116">
        <v>22.200870270068162</v>
      </c>
      <c r="F63" s="116">
        <v>23.784656627859878</v>
      </c>
      <c r="G63" s="115">
        <v>8.8746525409913488</v>
      </c>
      <c r="H63" s="114">
        <v>20.676345090153962</v>
      </c>
      <c r="I63" s="116">
        <v>14.98092844071869</v>
      </c>
      <c r="J63" s="116">
        <v>16.359505624730339</v>
      </c>
      <c r="K63" s="116">
        <v>3.0196529225980369</v>
      </c>
      <c r="L63" s="113">
        <v>2.0329192144392563</v>
      </c>
      <c r="M63" s="117">
        <v>15.857245885835205</v>
      </c>
      <c r="N63" s="116">
        <v>18.953831951142064</v>
      </c>
      <c r="O63" s="116">
        <v>18.688631360580679</v>
      </c>
      <c r="P63" s="116">
        <v>21.585997667856958</v>
      </c>
      <c r="Q63" s="115">
        <v>29.480639445809814</v>
      </c>
      <c r="R63" s="114">
        <v>19.421620466669093</v>
      </c>
      <c r="S63" s="116">
        <v>30.142048035854881</v>
      </c>
      <c r="T63" s="116">
        <v>16.7867478670608</v>
      </c>
      <c r="U63" s="116">
        <v>21.923202118865337</v>
      </c>
      <c r="V63" s="116">
        <v>15.247510427437852</v>
      </c>
      <c r="W63" s="116">
        <v>8.4244479961440888</v>
      </c>
      <c r="X63" s="116">
        <v>1.5054572826496047</v>
      </c>
      <c r="Y63" s="116">
        <v>22.881959799771678</v>
      </c>
      <c r="Z63" s="116">
        <v>25.395067739007676</v>
      </c>
      <c r="AA63" s="116">
        <v>23.28691742062119</v>
      </c>
      <c r="AB63" s="113">
        <v>27.18769349894054</v>
      </c>
      <c r="AC63" s="437"/>
      <c r="AD63" s="437"/>
      <c r="AE63" s="437"/>
      <c r="AF63" s="437"/>
      <c r="AG63" s="437"/>
      <c r="AH63" s="437"/>
      <c r="AI63" s="437"/>
      <c r="AJ63" s="437"/>
      <c r="AK63" s="437"/>
      <c r="AL63" s="437"/>
      <c r="AM63" s="437"/>
      <c r="AN63" s="437"/>
      <c r="AO63" s="437"/>
      <c r="AP63" s="437"/>
      <c r="AQ63" s="437"/>
      <c r="AR63" s="437"/>
      <c r="AS63" s="437"/>
      <c r="AT63" s="437"/>
      <c r="AU63" s="437"/>
      <c r="AV63" s="437"/>
      <c r="AW63" s="437"/>
      <c r="AX63" s="437"/>
      <c r="AY63" s="437"/>
      <c r="AZ63" s="174"/>
      <c r="BA63" s="595"/>
      <c r="BB63" s="594"/>
      <c r="BC63" s="449"/>
      <c r="BD63" s="434"/>
      <c r="BE63" s="434"/>
      <c r="BF63" s="434"/>
      <c r="BG63" s="453"/>
      <c r="BH63" s="449"/>
      <c r="BI63" s="434"/>
      <c r="BJ63" s="434"/>
      <c r="BK63" s="434"/>
      <c r="BL63" s="453"/>
      <c r="BM63" s="449"/>
      <c r="BN63" s="434"/>
      <c r="BO63" s="434"/>
      <c r="BP63" s="434"/>
      <c r="BQ63" s="453"/>
      <c r="BR63" s="449"/>
      <c r="BS63" s="434"/>
      <c r="BT63" s="434"/>
      <c r="BU63" s="434"/>
      <c r="BV63" s="434"/>
      <c r="BW63" s="434"/>
      <c r="BX63" s="434"/>
      <c r="BY63" s="435"/>
      <c r="BZ63" s="435"/>
      <c r="CA63" s="435"/>
      <c r="CB63" s="435"/>
      <c r="CC63" s="3"/>
      <c r="CD63" s="3"/>
      <c r="CE63" s="3"/>
      <c r="CF63" s="3"/>
      <c r="CG63" s="3"/>
      <c r="CH63" s="3"/>
      <c r="CI63" s="3"/>
      <c r="CJ63" s="3"/>
      <c r="CK63" s="3"/>
      <c r="CL63" s="3"/>
      <c r="CM63" s="3"/>
      <c r="CN63" s="3"/>
      <c r="CO63" s="3"/>
      <c r="CP63" s="3"/>
      <c r="CQ63" s="3"/>
      <c r="CR63" s="3"/>
      <c r="CS63" s="3"/>
      <c r="CT63" s="3"/>
      <c r="CU63" s="3"/>
      <c r="CV63" s="3"/>
      <c r="CW63" s="3"/>
      <c r="CX63" s="3"/>
      <c r="CY63" s="3"/>
      <c r="CZ63" s="3"/>
    </row>
    <row r="64" s="309" customFormat="true" ht="15" customHeight="true" x14ac:dyDescent="0.2">
      <c r="A64" s="982"/>
      <c r="B64" s="378" t="s">
        <v>176</v>
      </c>
      <c r="C64" s="117">
        <v>5.9234705177222358</v>
      </c>
      <c r="D64" s="116">
        <v>5.5095141141969508</v>
      </c>
      <c r="E64" s="116">
        <v>7.0200461102140217</v>
      </c>
      <c r="F64" s="116">
        <v>5.0769951352488905</v>
      </c>
      <c r="G64" s="115">
        <v>2.0234417888498228</v>
      </c>
      <c r="H64" s="114">
        <v>6.232397180909258</v>
      </c>
      <c r="I64" s="116">
        <v>4.5222755189123154</v>
      </c>
      <c r="J64" s="116">
        <v>3.9354976971181252</v>
      </c>
      <c r="K64" s="116">
        <v>2.3946407620559813</v>
      </c>
      <c r="L64" s="113">
        <v>0.2185650521786936</v>
      </c>
      <c r="M64" s="117">
        <v>4.1919358806423448</v>
      </c>
      <c r="N64" s="116">
        <v>7.7630433135756833</v>
      </c>
      <c r="O64" s="116">
        <v>6.2948578634568504</v>
      </c>
      <c r="P64" s="116">
        <v>6.6985203249355347</v>
      </c>
      <c r="Q64" s="115">
        <v>4.1752864915135648</v>
      </c>
      <c r="R64" s="114">
        <v>0.2644289338710652</v>
      </c>
      <c r="S64" s="116">
        <v>0</v>
      </c>
      <c r="T64" s="116">
        <v>3.5337632487892097</v>
      </c>
      <c r="U64" s="116">
        <v>4.2831733871401827</v>
      </c>
      <c r="V64" s="116">
        <v>0.97494254931625313</v>
      </c>
      <c r="W64" s="116">
        <v>23.529316944927274</v>
      </c>
      <c r="X64" s="116">
        <v>0.27600050181909419</v>
      </c>
      <c r="Y64" s="116">
        <v>5.8726083847386317</v>
      </c>
      <c r="Z64" s="116">
        <v>0.45752893120850813</v>
      </c>
      <c r="AA64" s="116">
        <v>5.6151102715819086</v>
      </c>
      <c r="AB64" s="113">
        <v>0.48986501015463324</v>
      </c>
      <c r="AC64" s="437"/>
      <c r="AD64" s="437"/>
      <c r="AE64" s="437"/>
      <c r="AF64" s="437"/>
      <c r="AG64" s="437"/>
      <c r="AH64" s="437"/>
      <c r="AI64" s="437"/>
      <c r="AJ64" s="437"/>
      <c r="AK64" s="437"/>
      <c r="AL64" s="437"/>
      <c r="AM64" s="437"/>
      <c r="AN64" s="437"/>
      <c r="AO64" s="437"/>
      <c r="AP64" s="437"/>
      <c r="AQ64" s="437"/>
      <c r="AR64" s="437"/>
      <c r="AS64" s="437"/>
      <c r="AT64" s="437"/>
      <c r="AU64" s="437"/>
      <c r="AV64" s="437"/>
      <c r="AW64" s="437"/>
      <c r="AX64" s="437"/>
      <c r="AY64" s="437"/>
      <c r="AZ64" s="174"/>
      <c r="BA64" s="595"/>
      <c r="BB64" s="594"/>
      <c r="BC64" s="449"/>
      <c r="BD64" s="434"/>
      <c r="BE64" s="434"/>
      <c r="BF64" s="434"/>
      <c r="BG64" s="453"/>
      <c r="BH64" s="449"/>
      <c r="BI64" s="434"/>
      <c r="BJ64" s="434"/>
      <c r="BK64" s="434"/>
      <c r="BL64" s="453"/>
      <c r="BM64" s="449"/>
      <c r="BN64" s="434"/>
      <c r="BO64" s="434"/>
      <c r="BP64" s="434"/>
      <c r="BQ64" s="453"/>
      <c r="BR64" s="449"/>
      <c r="BS64" s="434"/>
      <c r="BT64" s="434"/>
      <c r="BU64" s="434"/>
      <c r="BV64" s="434"/>
      <c r="BW64" s="434"/>
      <c r="BX64" s="434"/>
      <c r="BY64" s="435"/>
      <c r="BZ64" s="435"/>
      <c r="CA64" s="435"/>
      <c r="CB64" s="435"/>
      <c r="CC64" s="3"/>
      <c r="CD64" s="3"/>
      <c r="CE64" s="3"/>
      <c r="CF64" s="3"/>
      <c r="CG64" s="3"/>
      <c r="CH64" s="3"/>
      <c r="CI64" s="3"/>
      <c r="CJ64" s="3"/>
      <c r="CK64" s="3"/>
      <c r="CL64" s="3"/>
      <c r="CM64" s="3"/>
      <c r="CN64" s="3"/>
      <c r="CO64" s="3"/>
      <c r="CP64" s="3"/>
      <c r="CQ64" s="3"/>
      <c r="CR64" s="3"/>
      <c r="CS64" s="3"/>
      <c r="CT64" s="3"/>
      <c r="CU64" s="3"/>
      <c r="CV64" s="3"/>
      <c r="CW64" s="3"/>
      <c r="CX64" s="3"/>
      <c r="CY64" s="3"/>
      <c r="CZ64" s="3"/>
    </row>
    <row r="65" s="309" customFormat="true" ht="15" customHeight="true" x14ac:dyDescent="0.2">
      <c r="A65" s="982"/>
      <c r="B65" s="378" t="s">
        <v>177</v>
      </c>
      <c r="C65" s="117">
        <v>45.049336572927317</v>
      </c>
      <c r="D65" s="116">
        <v>44.778843862172486</v>
      </c>
      <c r="E65" s="116">
        <v>37.628555258737293</v>
      </c>
      <c r="F65" s="116">
        <v>24.868805465631961</v>
      </c>
      <c r="G65" s="115">
        <v>5.2414674608339702</v>
      </c>
      <c r="H65" s="114">
        <v>16.221684466125584</v>
      </c>
      <c r="I65" s="116">
        <v>12.952035210338444</v>
      </c>
      <c r="J65" s="116">
        <v>8.5433776225991611</v>
      </c>
      <c r="K65" s="116">
        <v>2.991049359104391</v>
      </c>
      <c r="L65" s="113">
        <v>1.5790549500986917</v>
      </c>
      <c r="M65" s="117">
        <v>45.980109916513001</v>
      </c>
      <c r="N65" s="116">
        <v>43.900864019281308</v>
      </c>
      <c r="O65" s="116">
        <v>46.477042971283211</v>
      </c>
      <c r="P65" s="116">
        <v>40.764023356974221</v>
      </c>
      <c r="Q65" s="115">
        <v>31.077256397544684</v>
      </c>
      <c r="R65" s="114">
        <v>57.948475074428728</v>
      </c>
      <c r="S65" s="116">
        <v>22.407048432811841</v>
      </c>
      <c r="T65" s="116">
        <v>56.242175958913954</v>
      </c>
      <c r="U65" s="116">
        <v>28.518908547926653</v>
      </c>
      <c r="V65" s="116">
        <v>34.144805880053106</v>
      </c>
      <c r="W65" s="116">
        <v>7.6818749608583108</v>
      </c>
      <c r="X65" s="116">
        <v>6.0845565173754865</v>
      </c>
      <c r="Y65" s="116">
        <v>33.781819351063483</v>
      </c>
      <c r="Z65" s="116">
        <v>37.302064626764256</v>
      </c>
      <c r="AA65" s="116">
        <v>33.210428864975825</v>
      </c>
      <c r="AB65" s="113">
        <v>32.148874774264982</v>
      </c>
      <c r="AC65" s="437"/>
      <c r="AD65" s="437"/>
      <c r="AE65" s="437"/>
      <c r="AF65" s="437"/>
      <c r="AG65" s="437"/>
      <c r="AH65" s="437"/>
      <c r="AI65" s="437"/>
      <c r="AJ65" s="437"/>
      <c r="AK65" s="437"/>
      <c r="AL65" s="437"/>
      <c r="AM65" s="437"/>
      <c r="AN65" s="437"/>
      <c r="AO65" s="437"/>
      <c r="AP65" s="437"/>
      <c r="AQ65" s="437"/>
      <c r="AR65" s="437"/>
      <c r="AS65" s="437"/>
      <c r="AT65" s="437"/>
      <c r="AU65" s="437"/>
      <c r="AV65" s="437"/>
      <c r="AW65" s="437"/>
      <c r="AX65" s="437"/>
      <c r="AY65" s="437"/>
      <c r="AZ65" s="174"/>
      <c r="BA65" s="595"/>
      <c r="BB65" s="594"/>
      <c r="BC65" s="449"/>
      <c r="BD65" s="434"/>
      <c r="BE65" s="434"/>
      <c r="BF65" s="434"/>
      <c r="BG65" s="453"/>
      <c r="BH65" s="449"/>
      <c r="BI65" s="434"/>
      <c r="BJ65" s="434"/>
      <c r="BK65" s="434"/>
      <c r="BL65" s="453"/>
      <c r="BM65" s="449"/>
      <c r="BN65" s="434"/>
      <c r="BO65" s="434"/>
      <c r="BP65" s="434"/>
      <c r="BQ65" s="453"/>
      <c r="BR65" s="449"/>
      <c r="BS65" s="434"/>
      <c r="BT65" s="434"/>
      <c r="BU65" s="434"/>
      <c r="BV65" s="434"/>
      <c r="BW65" s="434"/>
      <c r="BX65" s="434"/>
      <c r="BY65" s="435"/>
      <c r="BZ65" s="435"/>
      <c r="CA65" s="435"/>
      <c r="CB65" s="435"/>
      <c r="CC65" s="3"/>
      <c r="CD65" s="3"/>
      <c r="CE65" s="3"/>
      <c r="CF65" s="3"/>
      <c r="CG65" s="3"/>
      <c r="CH65" s="3"/>
      <c r="CI65" s="3"/>
      <c r="CJ65" s="3"/>
      <c r="CK65" s="3"/>
      <c r="CL65" s="3"/>
      <c r="CM65" s="3"/>
      <c r="CN65" s="3"/>
      <c r="CO65" s="3"/>
      <c r="CP65" s="3"/>
      <c r="CQ65" s="3"/>
      <c r="CR65" s="3"/>
      <c r="CS65" s="3"/>
      <c r="CT65" s="3"/>
      <c r="CU65" s="3"/>
      <c r="CV65" s="3"/>
      <c r="CW65" s="3"/>
      <c r="CX65" s="3"/>
      <c r="CY65" s="3"/>
      <c r="CZ65" s="3"/>
    </row>
    <row r="66" s="309" customFormat="true" ht="15" customHeight="true" x14ac:dyDescent="0.2">
      <c r="A66" s="982"/>
      <c r="B66" s="378" t="s">
        <v>178</v>
      </c>
      <c r="C66" s="117">
        <v>26.07709552667626</v>
      </c>
      <c r="D66" s="116">
        <v>20.413924938163067</v>
      </c>
      <c r="E66" s="116">
        <v>20.526145231587602</v>
      </c>
      <c r="F66" s="116">
        <v>13.729468231786262</v>
      </c>
      <c r="G66" s="115">
        <v>1.5007239618102863</v>
      </c>
      <c r="H66" s="114">
        <v>5.5851070636182456</v>
      </c>
      <c r="I66" s="116">
        <v>3.1987971353675544</v>
      </c>
      <c r="J66" s="116">
        <v>2.5625868883670737</v>
      </c>
      <c r="K66" s="116">
        <v>1.1131031949064127</v>
      </c>
      <c r="L66" s="113">
        <v>0.35350860015307417</v>
      </c>
      <c r="M66" s="117">
        <v>29.297364097458729</v>
      </c>
      <c r="N66" s="116">
        <v>20.120031984227662</v>
      </c>
      <c r="O66" s="116">
        <v>22.114864933350312</v>
      </c>
      <c r="P66" s="116">
        <v>22.378917542099547</v>
      </c>
      <c r="Q66" s="115">
        <v>18.926425349593838</v>
      </c>
      <c r="R66" s="114">
        <v>14.114253683828734</v>
      </c>
      <c r="S66" s="116">
        <v>29.394299910740319</v>
      </c>
      <c r="T66" s="116">
        <v>15.903085047891373</v>
      </c>
      <c r="U66" s="116">
        <v>31.688053392072245</v>
      </c>
      <c r="V66" s="116">
        <v>10.938379821596985</v>
      </c>
      <c r="W66" s="116">
        <v>13.170769963908494</v>
      </c>
      <c r="X66" s="116">
        <v>4.6167356667921213</v>
      </c>
      <c r="Y66" s="116">
        <v>27.546742898830797</v>
      </c>
      <c r="Z66" s="116">
        <v>12.434021542254751</v>
      </c>
      <c r="AA66" s="116">
        <v>17.793486463119304</v>
      </c>
      <c r="AB66" s="113">
        <v>16.532944092718871</v>
      </c>
      <c r="AC66" s="437"/>
      <c r="AD66" s="437"/>
      <c r="AE66" s="437"/>
      <c r="AF66" s="437"/>
      <c r="AG66" s="437"/>
      <c r="AH66" s="437"/>
      <c r="AI66" s="437"/>
      <c r="AJ66" s="437"/>
      <c r="AK66" s="437"/>
      <c r="AL66" s="437"/>
      <c r="AM66" s="437"/>
      <c r="AN66" s="437"/>
      <c r="AO66" s="437"/>
      <c r="AP66" s="437"/>
      <c r="AQ66" s="437"/>
      <c r="AR66" s="437"/>
      <c r="AS66" s="437"/>
      <c r="AT66" s="437"/>
      <c r="AU66" s="437"/>
      <c r="AV66" s="437"/>
      <c r="AW66" s="437"/>
      <c r="AX66" s="437"/>
      <c r="AY66" s="437"/>
      <c r="AZ66" s="174"/>
      <c r="BA66" s="595"/>
      <c r="BB66" s="594"/>
      <c r="BC66" s="449"/>
      <c r="BD66" s="434"/>
      <c r="BE66" s="434"/>
      <c r="BF66" s="434"/>
      <c r="BG66" s="453"/>
      <c r="BH66" s="449"/>
      <c r="BI66" s="434"/>
      <c r="BJ66" s="434"/>
      <c r="BK66" s="434"/>
      <c r="BL66" s="453"/>
      <c r="BM66" s="449"/>
      <c r="BN66" s="434"/>
      <c r="BO66" s="434"/>
      <c r="BP66" s="434"/>
      <c r="BQ66" s="453"/>
      <c r="BR66" s="449"/>
      <c r="BS66" s="434"/>
      <c r="BT66" s="434"/>
      <c r="BU66" s="434"/>
      <c r="BV66" s="434"/>
      <c r="BW66" s="434"/>
      <c r="BX66" s="434"/>
      <c r="BY66" s="435"/>
      <c r="BZ66" s="435"/>
      <c r="CA66" s="435"/>
      <c r="CB66" s="435"/>
      <c r="CC66" s="3"/>
      <c r="CD66" s="3"/>
      <c r="CE66" s="3"/>
      <c r="CF66" s="3"/>
      <c r="CG66" s="3"/>
      <c r="CH66" s="3"/>
      <c r="CI66" s="3"/>
      <c r="CJ66" s="3"/>
      <c r="CK66" s="3"/>
      <c r="CL66" s="3"/>
      <c r="CM66" s="3"/>
      <c r="CN66" s="3"/>
      <c r="CO66" s="3"/>
      <c r="CP66" s="3"/>
      <c r="CQ66" s="3"/>
      <c r="CR66" s="3"/>
      <c r="CS66" s="3"/>
      <c r="CT66" s="3"/>
      <c r="CU66" s="3"/>
      <c r="CV66" s="3"/>
      <c r="CW66" s="3"/>
      <c r="CX66" s="3"/>
      <c r="CY66" s="3"/>
      <c r="CZ66" s="3"/>
    </row>
    <row r="67" s="309" customFormat="true" ht="15" customHeight="true" x14ac:dyDescent="0.2">
      <c r="A67" s="982"/>
      <c r="B67" s="378" t="s">
        <v>179</v>
      </c>
      <c r="C67" s="117">
        <v>0.69863798686310918</v>
      </c>
      <c r="D67" s="116">
        <v>1.139402977773994</v>
      </c>
      <c r="E67" s="116">
        <v>0.79669074284653085</v>
      </c>
      <c r="F67" s="116">
        <v>10.997363786418578</v>
      </c>
      <c r="G67" s="115">
        <v>18.555436877830736</v>
      </c>
      <c r="H67" s="114">
        <v>9.9653631186019371</v>
      </c>
      <c r="I67" s="116">
        <v>21.884595255947094</v>
      </c>
      <c r="J67" s="116">
        <v>23.086675808459248</v>
      </c>
      <c r="K67" s="116">
        <v>21.963787626324617</v>
      </c>
      <c r="L67" s="113">
        <v>12.332046749809457</v>
      </c>
      <c r="M67" s="117">
        <v>0.56253476077676356</v>
      </c>
      <c r="N67" s="116">
        <v>1.3893770800990368</v>
      </c>
      <c r="O67" s="116">
        <v>0.49786705753457017</v>
      </c>
      <c r="P67" s="116">
        <v>0.36595498740447363</v>
      </c>
      <c r="Q67" s="115">
        <v>4.3265054164691188</v>
      </c>
      <c r="R67" s="114">
        <v>0.73981751173453736</v>
      </c>
      <c r="S67" s="116">
        <v>5.1636701501125248</v>
      </c>
      <c r="T67" s="116">
        <v>0</v>
      </c>
      <c r="U67" s="116">
        <v>0.13288692296255358</v>
      </c>
      <c r="V67" s="116">
        <v>18.096511420240901</v>
      </c>
      <c r="W67" s="116">
        <v>6.6211748913924691</v>
      </c>
      <c r="X67" s="116">
        <v>18.768034123698406</v>
      </c>
      <c r="Y67" s="116">
        <v>0</v>
      </c>
      <c r="Z67" s="116">
        <v>2.6721819952794075</v>
      </c>
      <c r="AA67" s="116">
        <v>4.2654977715356353</v>
      </c>
      <c r="AB67" s="113">
        <v>13.128448268347286</v>
      </c>
      <c r="AC67" s="437"/>
      <c r="AD67" s="437"/>
      <c r="AE67" s="437"/>
      <c r="AF67" s="437"/>
      <c r="AG67" s="437"/>
      <c r="AH67" s="437"/>
      <c r="AI67" s="437"/>
      <c r="AJ67" s="437"/>
      <c r="AK67" s="437"/>
      <c r="AL67" s="437"/>
      <c r="AM67" s="437"/>
      <c r="AN67" s="437"/>
      <c r="AO67" s="437"/>
      <c r="AP67" s="437"/>
      <c r="AQ67" s="437"/>
      <c r="AR67" s="437"/>
      <c r="AS67" s="437"/>
      <c r="AT67" s="437"/>
      <c r="AU67" s="437"/>
      <c r="AV67" s="437"/>
      <c r="AW67" s="437"/>
      <c r="AX67" s="437"/>
      <c r="AY67" s="437"/>
      <c r="AZ67" s="174"/>
      <c r="BA67" s="595"/>
      <c r="BB67" s="594"/>
      <c r="BC67" s="449"/>
      <c r="BD67" s="434"/>
      <c r="BE67" s="434"/>
      <c r="BF67" s="434"/>
      <c r="BG67" s="453"/>
      <c r="BH67" s="449"/>
      <c r="BI67" s="434"/>
      <c r="BJ67" s="434"/>
      <c r="BK67" s="434"/>
      <c r="BL67" s="453"/>
      <c r="BM67" s="449"/>
      <c r="BN67" s="434"/>
      <c r="BO67" s="434"/>
      <c r="BP67" s="434"/>
      <c r="BQ67" s="453"/>
      <c r="BR67" s="449"/>
      <c r="BS67" s="434"/>
      <c r="BT67" s="434"/>
      <c r="BU67" s="434"/>
      <c r="BV67" s="434"/>
      <c r="BW67" s="434"/>
      <c r="BX67" s="434"/>
      <c r="BY67" s="435"/>
      <c r="BZ67" s="435"/>
      <c r="CA67" s="435"/>
      <c r="CB67" s="435"/>
      <c r="CC67" s="3"/>
      <c r="CD67" s="3"/>
      <c r="CE67" s="3"/>
      <c r="CF67" s="3"/>
      <c r="CG67" s="3"/>
      <c r="CH67" s="3"/>
      <c r="CI67" s="3"/>
      <c r="CJ67" s="3"/>
      <c r="CK67" s="3"/>
      <c r="CL67" s="3"/>
      <c r="CM67" s="3"/>
      <c r="CN67" s="3"/>
      <c r="CO67" s="3"/>
      <c r="CP67" s="3"/>
      <c r="CQ67" s="3"/>
      <c r="CR67" s="3"/>
      <c r="CS67" s="3"/>
      <c r="CT67" s="3"/>
      <c r="CU67" s="3"/>
      <c r="CV67" s="3"/>
      <c r="CW67" s="3"/>
      <c r="CX67" s="3"/>
      <c r="CY67" s="3"/>
      <c r="CZ67" s="3"/>
    </row>
    <row r="68" s="309" customFormat="true" ht="15" customHeight="true" x14ac:dyDescent="0.2">
      <c r="A68" s="982"/>
      <c r="B68" s="378" t="s">
        <v>180</v>
      </c>
      <c r="C68" s="117">
        <v>1.5426727950444912</v>
      </c>
      <c r="D68" s="116">
        <v>1.2970697121329806</v>
      </c>
      <c r="E68" s="116">
        <v>1.0304232362252257</v>
      </c>
      <c r="F68" s="116">
        <v>2.0830627746004264</v>
      </c>
      <c r="G68" s="115">
        <v>1.5457303051618214</v>
      </c>
      <c r="H68" s="114">
        <v>1.1023683685377661</v>
      </c>
      <c r="I68" s="116">
        <v>4.7907030927927572</v>
      </c>
      <c r="J68" s="116">
        <v>1.5355433647219652</v>
      </c>
      <c r="K68" s="116">
        <v>1.5113424356921508</v>
      </c>
      <c r="L68" s="113">
        <v>0.32951935355870998</v>
      </c>
      <c r="M68" s="117">
        <v>1.6322105884095237</v>
      </c>
      <c r="N68" s="116">
        <v>1.5627211932432261</v>
      </c>
      <c r="O68" s="116">
        <v>1.256403204334988</v>
      </c>
      <c r="P68" s="116">
        <v>0.67758652991509516</v>
      </c>
      <c r="Q68" s="115">
        <v>1.5953112689924318</v>
      </c>
      <c r="R68" s="114">
        <v>1.7637857545443159E-2</v>
      </c>
      <c r="S68" s="116">
        <v>0</v>
      </c>
      <c r="T68" s="116">
        <v>8.6523857714316518E-2</v>
      </c>
      <c r="U68" s="116">
        <v>4.448744299961386</v>
      </c>
      <c r="V68" s="116">
        <v>0.21553256982750876</v>
      </c>
      <c r="W68" s="116">
        <v>1.9309055910390227</v>
      </c>
      <c r="X68" s="116">
        <v>0.42654623008405473</v>
      </c>
      <c r="Y68" s="116">
        <v>0</v>
      </c>
      <c r="Z68" s="116">
        <v>5.1458244685202166</v>
      </c>
      <c r="AA68" s="116">
        <v>1.9298902696423375</v>
      </c>
      <c r="AB68" s="113">
        <v>1.8982269143492037</v>
      </c>
      <c r="AC68" s="437"/>
      <c r="AD68" s="437"/>
      <c r="AE68" s="437"/>
      <c r="AF68" s="437"/>
      <c r="AG68" s="437"/>
      <c r="AH68" s="437"/>
      <c r="AI68" s="437"/>
      <c r="AJ68" s="437"/>
      <c r="AK68" s="437"/>
      <c r="AL68" s="437"/>
      <c r="AM68" s="437"/>
      <c r="AN68" s="437"/>
      <c r="AO68" s="437"/>
      <c r="AP68" s="437"/>
      <c r="AQ68" s="437"/>
      <c r="AR68" s="437"/>
      <c r="AS68" s="437"/>
      <c r="AT68" s="437"/>
      <c r="AU68" s="437"/>
      <c r="AV68" s="437"/>
      <c r="AW68" s="437"/>
      <c r="AX68" s="437"/>
      <c r="AY68" s="437"/>
      <c r="AZ68" s="174"/>
      <c r="BA68" s="595"/>
      <c r="BB68" s="594"/>
      <c r="BC68" s="449"/>
      <c r="BD68" s="434"/>
      <c r="BE68" s="434"/>
      <c r="BF68" s="434"/>
      <c r="BG68" s="453"/>
      <c r="BH68" s="449"/>
      <c r="BI68" s="434"/>
      <c r="BJ68" s="434"/>
      <c r="BK68" s="434"/>
      <c r="BL68" s="453"/>
      <c r="BM68" s="449"/>
      <c r="BN68" s="434"/>
      <c r="BO68" s="434"/>
      <c r="BP68" s="434"/>
      <c r="BQ68" s="453"/>
      <c r="BR68" s="449"/>
      <c r="BS68" s="434"/>
      <c r="BT68" s="434"/>
      <c r="BU68" s="434"/>
      <c r="BV68" s="434"/>
      <c r="BW68" s="434"/>
      <c r="BX68" s="434"/>
      <c r="BY68" s="435"/>
      <c r="BZ68" s="435"/>
      <c r="CA68" s="435"/>
      <c r="CB68" s="435"/>
      <c r="CC68" s="3"/>
      <c r="CD68" s="3"/>
      <c r="CE68" s="3"/>
      <c r="CF68" s="3"/>
      <c r="CG68" s="3"/>
      <c r="CH68" s="3"/>
      <c r="CI68" s="3"/>
      <c r="CJ68" s="3"/>
      <c r="CK68" s="3"/>
      <c r="CL68" s="3"/>
      <c r="CM68" s="3"/>
      <c r="CN68" s="3"/>
      <c r="CO68" s="3"/>
      <c r="CP68" s="3"/>
      <c r="CQ68" s="3"/>
      <c r="CR68" s="3"/>
      <c r="CS68" s="3"/>
      <c r="CT68" s="3"/>
      <c r="CU68" s="3"/>
      <c r="CV68" s="3"/>
      <c r="CW68" s="3"/>
      <c r="CX68" s="3"/>
      <c r="CY68" s="3"/>
      <c r="CZ68" s="3"/>
    </row>
    <row r="69" s="309" customFormat="true" ht="15" customHeight="true" x14ac:dyDescent="0.2">
      <c r="A69" s="140"/>
      <c r="B69" s="134"/>
      <c r="C69" s="117"/>
      <c r="D69" s="116"/>
      <c r="E69" s="116"/>
      <c r="F69" s="116"/>
      <c r="G69" s="115"/>
      <c r="H69" s="114"/>
      <c r="I69" s="116"/>
      <c r="J69" s="116"/>
      <c r="K69" s="116"/>
      <c r="L69" s="113"/>
      <c r="M69" s="117"/>
      <c r="N69" s="116"/>
      <c r="O69" s="116"/>
      <c r="P69" s="116"/>
      <c r="Q69" s="115"/>
      <c r="R69" s="114"/>
      <c r="S69" s="116"/>
      <c r="T69" s="116"/>
      <c r="U69" s="116"/>
      <c r="V69" s="116"/>
      <c r="W69" s="116"/>
      <c r="X69" s="116"/>
      <c r="Y69" s="116"/>
      <c r="Z69" s="116"/>
      <c r="AA69" s="116"/>
      <c r="AB69" s="113"/>
      <c r="AC69" s="437"/>
      <c r="AD69" s="437"/>
      <c r="AE69" s="437"/>
      <c r="AF69" s="437"/>
      <c r="AG69" s="437"/>
      <c r="AH69" s="437"/>
      <c r="AI69" s="437"/>
      <c r="AJ69" s="437"/>
      <c r="AK69" s="437"/>
      <c r="AL69" s="437"/>
      <c r="AM69" s="437"/>
      <c r="AN69" s="437"/>
      <c r="AO69" s="437"/>
      <c r="AP69" s="437"/>
      <c r="AQ69" s="437"/>
      <c r="AR69" s="437"/>
      <c r="AS69" s="437"/>
      <c r="AT69" s="437"/>
      <c r="AU69" s="437"/>
      <c r="AV69" s="437"/>
      <c r="AW69" s="437"/>
      <c r="AX69" s="437"/>
      <c r="AY69" s="437"/>
      <c r="AZ69" s="174"/>
      <c r="BA69" s="595"/>
      <c r="BB69" s="594"/>
      <c r="BC69" s="449"/>
      <c r="BD69" s="434"/>
      <c r="BE69" s="434"/>
      <c r="BF69" s="434"/>
      <c r="BG69" s="453"/>
      <c r="BH69" s="449"/>
      <c r="BI69" s="434"/>
      <c r="BJ69" s="434"/>
      <c r="BK69" s="434"/>
      <c r="BL69" s="453"/>
      <c r="BM69" s="449"/>
      <c r="BN69" s="434"/>
      <c r="BO69" s="434"/>
      <c r="BP69" s="434"/>
      <c r="BQ69" s="453"/>
      <c r="BR69" s="449"/>
      <c r="BS69" s="434"/>
      <c r="BT69" s="434"/>
      <c r="BU69" s="434"/>
      <c r="BV69" s="434"/>
      <c r="BW69" s="434"/>
      <c r="BX69" s="434"/>
      <c r="BY69" s="435"/>
      <c r="BZ69" s="435"/>
      <c r="CA69" s="435"/>
      <c r="CB69" s="435"/>
      <c r="CC69" s="3"/>
      <c r="CD69" s="3"/>
      <c r="CE69" s="3"/>
      <c r="CF69" s="3"/>
      <c r="CG69" s="3"/>
      <c r="CH69" s="3"/>
      <c r="CI69" s="3"/>
      <c r="CJ69" s="3"/>
      <c r="CK69" s="3"/>
      <c r="CL69" s="3"/>
      <c r="CM69" s="3"/>
      <c r="CN69" s="3"/>
      <c r="CO69" s="3"/>
      <c r="CP69" s="3"/>
      <c r="CQ69" s="3"/>
      <c r="CR69" s="3"/>
      <c r="CS69" s="3"/>
      <c r="CT69" s="3"/>
      <c r="CU69" s="3"/>
      <c r="CV69" s="3"/>
      <c r="CW69" s="3"/>
      <c r="CX69" s="3"/>
      <c r="CY69" s="3"/>
      <c r="CZ69" s="3"/>
    </row>
    <row r="70" s="309" customFormat="true" ht="15" customHeight="true" x14ac:dyDescent="0.2">
      <c r="A70" s="140"/>
      <c r="B70" s="134"/>
      <c r="C70" s="117"/>
      <c r="D70" s="116"/>
      <c r="E70" s="116"/>
      <c r="F70" s="116"/>
      <c r="G70" s="115"/>
      <c r="H70" s="114"/>
      <c r="I70" s="116"/>
      <c r="J70" s="116"/>
      <c r="K70" s="116"/>
      <c r="L70" s="113"/>
      <c r="M70" s="117"/>
      <c r="N70" s="116"/>
      <c r="O70" s="116"/>
      <c r="P70" s="116"/>
      <c r="Q70" s="115"/>
      <c r="R70" s="114"/>
      <c r="S70" s="116"/>
      <c r="T70" s="116"/>
      <c r="U70" s="116"/>
      <c r="V70" s="116"/>
      <c r="W70" s="116"/>
      <c r="X70" s="116"/>
      <c r="Y70" s="116"/>
      <c r="Z70" s="116"/>
      <c r="AA70" s="116"/>
      <c r="AB70" s="113"/>
      <c r="AC70" s="437"/>
      <c r="AD70" s="437"/>
      <c r="AE70" s="437"/>
      <c r="AF70" s="437"/>
      <c r="AG70" s="437"/>
      <c r="AH70" s="437"/>
      <c r="AI70" s="437"/>
      <c r="AJ70" s="437"/>
      <c r="AK70" s="437"/>
      <c r="AL70" s="437"/>
      <c r="AM70" s="437"/>
      <c r="AN70" s="437"/>
      <c r="AO70" s="437"/>
      <c r="AP70" s="437"/>
      <c r="AQ70" s="437"/>
      <c r="AR70" s="437"/>
      <c r="AS70" s="437"/>
      <c r="AT70" s="437"/>
      <c r="AU70" s="437"/>
      <c r="AV70" s="437"/>
      <c r="AW70" s="437"/>
      <c r="AX70" s="437"/>
      <c r="AY70" s="437"/>
      <c r="AZ70" s="174"/>
      <c r="BA70" s="595"/>
      <c r="BB70" s="594"/>
      <c r="BC70" s="449"/>
      <c r="BD70" s="434"/>
      <c r="BE70" s="434"/>
      <c r="BF70" s="434"/>
      <c r="BG70" s="453"/>
      <c r="BH70" s="449"/>
      <c r="BI70" s="434"/>
      <c r="BJ70" s="434"/>
      <c r="BK70" s="434"/>
      <c r="BL70" s="453"/>
      <c r="BM70" s="449"/>
      <c r="BN70" s="434"/>
      <c r="BO70" s="434"/>
      <c r="BP70" s="434"/>
      <c r="BQ70" s="453"/>
      <c r="BR70" s="449"/>
      <c r="BS70" s="434"/>
      <c r="BT70" s="434"/>
      <c r="BU70" s="434"/>
      <c r="BV70" s="434"/>
      <c r="BW70" s="434"/>
      <c r="BX70" s="434"/>
      <c r="BY70" s="435"/>
      <c r="BZ70" s="435"/>
      <c r="CA70" s="435"/>
      <c r="CB70" s="435"/>
      <c r="CC70" s="3"/>
      <c r="CD70" s="3"/>
      <c r="CE70" s="3"/>
      <c r="CF70" s="3"/>
      <c r="CG70" s="3"/>
      <c r="CH70" s="3"/>
      <c r="CI70" s="3"/>
      <c r="CJ70" s="3"/>
      <c r="CK70" s="3"/>
      <c r="CL70" s="3"/>
      <c r="CM70" s="3"/>
      <c r="CN70" s="3"/>
      <c r="CO70" s="3"/>
      <c r="CP70" s="3"/>
      <c r="CQ70" s="3"/>
      <c r="CR70" s="3"/>
      <c r="CS70" s="3"/>
      <c r="CT70" s="3"/>
      <c r="CU70" s="3"/>
      <c r="CV70" s="3"/>
      <c r="CW70" s="3"/>
      <c r="CX70" s="3"/>
      <c r="CY70" s="3"/>
      <c r="CZ70" s="3"/>
    </row>
    <row r="71" s="309" customFormat="true" ht="15" customHeight="true" x14ac:dyDescent="0.2">
      <c r="A71" s="140"/>
      <c r="B71" s="134"/>
      <c r="C71" s="117"/>
      <c r="D71" s="116"/>
      <c r="E71" s="116"/>
      <c r="F71" s="116"/>
      <c r="G71" s="115"/>
      <c r="H71" s="114"/>
      <c r="I71" s="116"/>
      <c r="J71" s="116"/>
      <c r="K71" s="116"/>
      <c r="L71" s="113"/>
      <c r="M71" s="117"/>
      <c r="N71" s="116"/>
      <c r="O71" s="116"/>
      <c r="P71" s="116"/>
      <c r="Q71" s="115"/>
      <c r="R71" s="114"/>
      <c r="S71" s="116"/>
      <c r="T71" s="116"/>
      <c r="U71" s="116"/>
      <c r="V71" s="116"/>
      <c r="W71" s="116"/>
      <c r="X71" s="116"/>
      <c r="Y71" s="116"/>
      <c r="Z71" s="116"/>
      <c r="AA71" s="116"/>
      <c r="AB71" s="113"/>
      <c r="AC71" s="437"/>
      <c r="AD71" s="437"/>
      <c r="AE71" s="437"/>
      <c r="AF71" s="437"/>
      <c r="AG71" s="437"/>
      <c r="AH71" s="437"/>
      <c r="AI71" s="437"/>
      <c r="AJ71" s="437"/>
      <c r="AK71" s="437"/>
      <c r="AL71" s="437"/>
      <c r="AM71" s="437"/>
      <c r="AN71" s="437"/>
      <c r="AO71" s="437"/>
      <c r="AP71" s="437"/>
      <c r="AQ71" s="437"/>
      <c r="AR71" s="437"/>
      <c r="AS71" s="437"/>
      <c r="AT71" s="437"/>
      <c r="AU71" s="437"/>
      <c r="AV71" s="437"/>
      <c r="AW71" s="437"/>
      <c r="AX71" s="437"/>
      <c r="AY71" s="437"/>
      <c r="AZ71" s="174"/>
      <c r="BA71" s="595"/>
      <c r="BB71" s="594"/>
      <c r="BC71" s="449"/>
      <c r="BD71" s="434"/>
      <c r="BE71" s="434"/>
      <c r="BF71" s="434"/>
      <c r="BG71" s="453"/>
      <c r="BH71" s="449"/>
      <c r="BI71" s="434"/>
      <c r="BJ71" s="434"/>
      <c r="BK71" s="434"/>
      <c r="BL71" s="453"/>
      <c r="BM71" s="449"/>
      <c r="BN71" s="434"/>
      <c r="BO71" s="434"/>
      <c r="BP71" s="434"/>
      <c r="BQ71" s="453"/>
      <c r="BR71" s="449"/>
      <c r="BS71" s="434"/>
      <c r="BT71" s="434"/>
      <c r="BU71" s="434"/>
      <c r="BV71" s="434"/>
      <c r="BW71" s="434"/>
      <c r="BX71" s="434"/>
      <c r="BY71" s="435"/>
      <c r="BZ71" s="435"/>
      <c r="CA71" s="435"/>
      <c r="CB71" s="435"/>
      <c r="CC71" s="3"/>
      <c r="CD71" s="3"/>
      <c r="CE71" s="3"/>
      <c r="CF71" s="3"/>
      <c r="CG71" s="3"/>
      <c r="CH71" s="3"/>
      <c r="CI71" s="3"/>
      <c r="CJ71" s="3"/>
      <c r="CK71" s="3"/>
      <c r="CL71" s="3"/>
      <c r="CM71" s="3"/>
      <c r="CN71" s="3"/>
      <c r="CO71" s="3"/>
      <c r="CP71" s="3"/>
      <c r="CQ71" s="3"/>
      <c r="CR71" s="3"/>
      <c r="CS71" s="3"/>
      <c r="CT71" s="3"/>
      <c r="CU71" s="3"/>
      <c r="CV71" s="3"/>
      <c r="CW71" s="3"/>
      <c r="CX71" s="3"/>
      <c r="CY71" s="3"/>
      <c r="CZ71" s="3"/>
    </row>
    <row r="72" s="309" customFormat="true" ht="15" customHeight="true" x14ac:dyDescent="0.2">
      <c r="A72" s="140"/>
      <c r="B72" s="134"/>
      <c r="C72" s="117"/>
      <c r="D72" s="116"/>
      <c r="E72" s="116"/>
      <c r="F72" s="116"/>
      <c r="G72" s="115"/>
      <c r="H72" s="114"/>
      <c r="I72" s="116"/>
      <c r="J72" s="116"/>
      <c r="K72" s="116"/>
      <c r="L72" s="113"/>
      <c r="M72" s="117"/>
      <c r="N72" s="116"/>
      <c r="O72" s="116"/>
      <c r="P72" s="116"/>
      <c r="Q72" s="115"/>
      <c r="R72" s="114"/>
      <c r="S72" s="116"/>
      <c r="T72" s="116"/>
      <c r="U72" s="116"/>
      <c r="V72" s="116"/>
      <c r="W72" s="116"/>
      <c r="X72" s="116"/>
      <c r="Y72" s="116"/>
      <c r="Z72" s="116"/>
      <c r="AA72" s="116"/>
      <c r="AB72" s="113"/>
      <c r="AC72" s="437"/>
      <c r="AD72" s="437"/>
      <c r="AE72" s="437"/>
      <c r="AF72" s="437"/>
      <c r="AG72" s="437"/>
      <c r="AH72" s="437"/>
      <c r="AI72" s="437"/>
      <c r="AJ72" s="437"/>
      <c r="AK72" s="437"/>
      <c r="AL72" s="437"/>
      <c r="AM72" s="437"/>
      <c r="AN72" s="437"/>
      <c r="AO72" s="437"/>
      <c r="AP72" s="437"/>
      <c r="AQ72" s="437"/>
      <c r="AR72" s="437"/>
      <c r="AS72" s="437"/>
      <c r="AT72" s="437"/>
      <c r="AU72" s="437"/>
      <c r="AV72" s="437"/>
      <c r="AW72" s="437"/>
      <c r="AX72" s="437"/>
      <c r="AY72" s="437"/>
      <c r="AZ72" s="174"/>
      <c r="BA72" s="595"/>
      <c r="BB72" s="594"/>
      <c r="BC72" s="449"/>
      <c r="BD72" s="434"/>
      <c r="BE72" s="434"/>
      <c r="BF72" s="434"/>
      <c r="BG72" s="453"/>
      <c r="BH72" s="449"/>
      <c r="BI72" s="434"/>
      <c r="BJ72" s="434"/>
      <c r="BK72" s="434"/>
      <c r="BL72" s="453"/>
      <c r="BM72" s="449"/>
      <c r="BN72" s="434"/>
      <c r="BO72" s="434"/>
      <c r="BP72" s="434"/>
      <c r="BQ72" s="453"/>
      <c r="BR72" s="449"/>
      <c r="BS72" s="434"/>
      <c r="BT72" s="434"/>
      <c r="BU72" s="434"/>
      <c r="BV72" s="434"/>
      <c r="BW72" s="434"/>
      <c r="BX72" s="434"/>
      <c r="BY72" s="435"/>
      <c r="BZ72" s="435"/>
      <c r="CA72" s="435"/>
      <c r="CB72" s="435"/>
      <c r="CC72" s="3"/>
      <c r="CD72" s="3"/>
      <c r="CE72" s="3"/>
      <c r="CF72" s="3"/>
      <c r="CG72" s="3"/>
      <c r="CH72" s="3"/>
      <c r="CI72" s="3"/>
      <c r="CJ72" s="3"/>
      <c r="CK72" s="3"/>
      <c r="CL72" s="3"/>
      <c r="CM72" s="3"/>
      <c r="CN72" s="3"/>
      <c r="CO72" s="3"/>
      <c r="CP72" s="3"/>
      <c r="CQ72" s="3"/>
      <c r="CR72" s="3"/>
      <c r="CS72" s="3"/>
      <c r="CT72" s="3"/>
      <c r="CU72" s="3"/>
      <c r="CV72" s="3"/>
      <c r="CW72" s="3"/>
      <c r="CX72" s="3"/>
      <c r="CY72" s="3"/>
      <c r="CZ72" s="3"/>
    </row>
    <row r="73" s="309" customFormat="true" ht="15" customHeight="true" x14ac:dyDescent="0.2">
      <c r="A73" s="140"/>
      <c r="B73" s="134"/>
      <c r="C73" s="117"/>
      <c r="D73" s="116"/>
      <c r="E73" s="116"/>
      <c r="F73" s="116"/>
      <c r="G73" s="115"/>
      <c r="H73" s="114"/>
      <c r="I73" s="116"/>
      <c r="J73" s="116"/>
      <c r="K73" s="116"/>
      <c r="L73" s="113"/>
      <c r="M73" s="117"/>
      <c r="N73" s="116"/>
      <c r="O73" s="116"/>
      <c r="P73" s="116"/>
      <c r="Q73" s="115"/>
      <c r="R73" s="114"/>
      <c r="S73" s="116"/>
      <c r="T73" s="116"/>
      <c r="U73" s="116"/>
      <c r="V73" s="116"/>
      <c r="W73" s="116"/>
      <c r="X73" s="116"/>
      <c r="Y73" s="116"/>
      <c r="Z73" s="116"/>
      <c r="AA73" s="116"/>
      <c r="AB73" s="113"/>
      <c r="AC73" s="437"/>
      <c r="AD73" s="437"/>
      <c r="AE73" s="437"/>
      <c r="AF73" s="437"/>
      <c r="AG73" s="437"/>
      <c r="AH73" s="437"/>
      <c r="AI73" s="437"/>
      <c r="AJ73" s="437"/>
      <c r="AK73" s="437"/>
      <c r="AL73" s="437"/>
      <c r="AM73" s="437"/>
      <c r="AN73" s="437"/>
      <c r="AO73" s="437"/>
      <c r="AP73" s="437"/>
      <c r="AQ73" s="437"/>
      <c r="AR73" s="437"/>
      <c r="AS73" s="437"/>
      <c r="AT73" s="437"/>
      <c r="AU73" s="437"/>
      <c r="AV73" s="437"/>
      <c r="AW73" s="437"/>
      <c r="AX73" s="437"/>
      <c r="AY73" s="437"/>
      <c r="AZ73" s="174"/>
      <c r="BA73" s="595"/>
      <c r="BB73" s="594"/>
      <c r="BC73" s="449"/>
      <c r="BD73" s="434"/>
      <c r="BE73" s="434"/>
      <c r="BF73" s="434"/>
      <c r="BG73" s="453"/>
      <c r="BH73" s="449"/>
      <c r="BI73" s="434"/>
      <c r="BJ73" s="434"/>
      <c r="BK73" s="434"/>
      <c r="BL73" s="453"/>
      <c r="BM73" s="449"/>
      <c r="BN73" s="434"/>
      <c r="BO73" s="434"/>
      <c r="BP73" s="434"/>
      <c r="BQ73" s="453"/>
      <c r="BR73" s="449"/>
      <c r="BS73" s="434"/>
      <c r="BT73" s="434"/>
      <c r="BU73" s="434"/>
      <c r="BV73" s="434"/>
      <c r="BW73" s="434"/>
      <c r="BX73" s="434"/>
      <c r="BY73" s="435"/>
      <c r="BZ73" s="435"/>
      <c r="CA73" s="435"/>
      <c r="CB73" s="435"/>
      <c r="CC73" s="3"/>
      <c r="CD73" s="3"/>
      <c r="CE73" s="3"/>
      <c r="CF73" s="3"/>
      <c r="CG73" s="3"/>
      <c r="CH73" s="3"/>
      <c r="CI73" s="3"/>
      <c r="CJ73" s="3"/>
      <c r="CK73" s="3"/>
      <c r="CL73" s="3"/>
      <c r="CM73" s="3"/>
      <c r="CN73" s="3"/>
      <c r="CO73" s="3"/>
      <c r="CP73" s="3"/>
      <c r="CQ73" s="3"/>
      <c r="CR73" s="3"/>
      <c r="CS73" s="3"/>
      <c r="CT73" s="3"/>
      <c r="CU73" s="3"/>
      <c r="CV73" s="3"/>
      <c r="CW73" s="3"/>
      <c r="CX73" s="3"/>
      <c r="CY73" s="3"/>
      <c r="CZ73" s="3"/>
    </row>
    <row r="74" s="309" customFormat="true" ht="15" customHeight="true" x14ac:dyDescent="0.2">
      <c r="A74" s="140"/>
      <c r="B74" s="134"/>
      <c r="C74" s="117"/>
      <c r="D74" s="116"/>
      <c r="E74" s="116"/>
      <c r="F74" s="116"/>
      <c r="G74" s="115"/>
      <c r="H74" s="114"/>
      <c r="I74" s="116"/>
      <c r="J74" s="116"/>
      <c r="K74" s="116"/>
      <c r="L74" s="113"/>
      <c r="M74" s="117"/>
      <c r="N74" s="116"/>
      <c r="O74" s="116"/>
      <c r="P74" s="116"/>
      <c r="Q74" s="115"/>
      <c r="R74" s="114"/>
      <c r="S74" s="116"/>
      <c r="T74" s="116"/>
      <c r="U74" s="116"/>
      <c r="V74" s="116"/>
      <c r="W74" s="116"/>
      <c r="X74" s="116"/>
      <c r="Y74" s="116"/>
      <c r="Z74" s="116"/>
      <c r="AA74" s="116"/>
      <c r="AB74" s="113"/>
      <c r="AC74" s="437"/>
      <c r="AD74" s="437"/>
      <c r="AE74" s="437"/>
      <c r="AF74" s="437"/>
      <c r="AG74" s="437"/>
      <c r="AH74" s="437"/>
      <c r="AI74" s="437"/>
      <c r="AJ74" s="437"/>
      <c r="AK74" s="437"/>
      <c r="AL74" s="437"/>
      <c r="AM74" s="437"/>
      <c r="AN74" s="437"/>
      <c r="AO74" s="437"/>
      <c r="AP74" s="437"/>
      <c r="AQ74" s="437"/>
      <c r="AR74" s="437"/>
      <c r="AS74" s="437"/>
      <c r="AT74" s="437"/>
      <c r="AU74" s="437"/>
      <c r="AV74" s="437"/>
      <c r="AW74" s="437"/>
      <c r="AX74" s="437"/>
      <c r="AY74" s="437"/>
      <c r="AZ74" s="174"/>
      <c r="BA74" s="595"/>
      <c r="BB74" s="594"/>
      <c r="BC74" s="449"/>
      <c r="BD74" s="434"/>
      <c r="BE74" s="434"/>
      <c r="BF74" s="434"/>
      <c r="BG74" s="453"/>
      <c r="BH74" s="449"/>
      <c r="BI74" s="434"/>
      <c r="BJ74" s="434"/>
      <c r="BK74" s="434"/>
      <c r="BL74" s="453"/>
      <c r="BM74" s="449"/>
      <c r="BN74" s="434"/>
      <c r="BO74" s="434"/>
      <c r="BP74" s="434"/>
      <c r="BQ74" s="453"/>
      <c r="BR74" s="449"/>
      <c r="BS74" s="434"/>
      <c r="BT74" s="434"/>
      <c r="BU74" s="434"/>
      <c r="BV74" s="434"/>
      <c r="BW74" s="434"/>
      <c r="BX74" s="434"/>
      <c r="BY74" s="435"/>
      <c r="BZ74" s="435"/>
      <c r="CA74" s="435"/>
      <c r="CB74" s="435"/>
      <c r="CC74" s="3"/>
      <c r="CD74" s="3"/>
      <c r="CE74" s="3"/>
      <c r="CF74" s="3"/>
      <c r="CG74" s="3"/>
      <c r="CH74" s="3"/>
      <c r="CI74" s="3"/>
      <c r="CJ74" s="3"/>
      <c r="CK74" s="3"/>
      <c r="CL74" s="3"/>
      <c r="CM74" s="3"/>
      <c r="CN74" s="3"/>
      <c r="CO74" s="3"/>
      <c r="CP74" s="3"/>
      <c r="CQ74" s="3"/>
      <c r="CR74" s="3"/>
      <c r="CS74" s="3"/>
      <c r="CT74" s="3"/>
      <c r="CU74" s="3"/>
      <c r="CV74" s="3"/>
      <c r="CW74" s="3"/>
      <c r="CX74" s="3"/>
      <c r="CY74" s="3"/>
      <c r="CZ74" s="3"/>
    </row>
    <row r="75" s="309" customFormat="true" ht="15" customHeight="true" x14ac:dyDescent="0.2">
      <c r="A75" s="140"/>
      <c r="B75" s="134"/>
      <c r="C75" s="117"/>
      <c r="D75" s="116"/>
      <c r="E75" s="116"/>
      <c r="F75" s="116"/>
      <c r="G75" s="115"/>
      <c r="H75" s="114"/>
      <c r="I75" s="116"/>
      <c r="J75" s="116"/>
      <c r="K75" s="116"/>
      <c r="L75" s="113"/>
      <c r="M75" s="117"/>
      <c r="N75" s="116"/>
      <c r="O75" s="116"/>
      <c r="P75" s="116"/>
      <c r="Q75" s="115"/>
      <c r="R75" s="114"/>
      <c r="S75" s="116"/>
      <c r="T75" s="116"/>
      <c r="U75" s="116"/>
      <c r="V75" s="116"/>
      <c r="W75" s="116"/>
      <c r="X75" s="116"/>
      <c r="Y75" s="116"/>
      <c r="Z75" s="116"/>
      <c r="AA75" s="116"/>
      <c r="AB75" s="113"/>
      <c r="AC75" s="437"/>
      <c r="AD75" s="437"/>
      <c r="AE75" s="437"/>
      <c r="AF75" s="437"/>
      <c r="AG75" s="437"/>
      <c r="AH75" s="437"/>
      <c r="AI75" s="437"/>
      <c r="AJ75" s="437"/>
      <c r="AK75" s="437"/>
      <c r="AL75" s="437"/>
      <c r="AM75" s="437"/>
      <c r="AN75" s="437"/>
      <c r="AO75" s="437"/>
      <c r="AP75" s="437"/>
      <c r="AQ75" s="437"/>
      <c r="AR75" s="437"/>
      <c r="AS75" s="437"/>
      <c r="AT75" s="437"/>
      <c r="AU75" s="437"/>
      <c r="AV75" s="437"/>
      <c r="AW75" s="437"/>
      <c r="AX75" s="437"/>
      <c r="AY75" s="437"/>
      <c r="AZ75" s="174"/>
      <c r="BA75" s="595"/>
      <c r="BB75" s="594"/>
      <c r="BC75" s="449"/>
      <c r="BD75" s="434"/>
      <c r="BE75" s="434"/>
      <c r="BF75" s="434"/>
      <c r="BG75" s="453"/>
      <c r="BH75" s="449"/>
      <c r="BI75" s="434"/>
      <c r="BJ75" s="434"/>
      <c r="BK75" s="434"/>
      <c r="BL75" s="453"/>
      <c r="BM75" s="449"/>
      <c r="BN75" s="434"/>
      <c r="BO75" s="434"/>
      <c r="BP75" s="434"/>
      <c r="BQ75" s="453"/>
      <c r="BR75" s="449"/>
      <c r="BS75" s="434"/>
      <c r="BT75" s="434"/>
      <c r="BU75" s="434"/>
      <c r="BV75" s="434"/>
      <c r="BW75" s="434"/>
      <c r="BX75" s="434"/>
      <c r="BY75" s="435"/>
      <c r="BZ75" s="435"/>
      <c r="CA75" s="435"/>
      <c r="CB75" s="435"/>
      <c r="CC75" s="3"/>
      <c r="CD75" s="3"/>
      <c r="CE75" s="3"/>
      <c r="CF75" s="3"/>
      <c r="CG75" s="3"/>
      <c r="CH75" s="3"/>
      <c r="CI75" s="3"/>
      <c r="CJ75" s="3"/>
      <c r="CK75" s="3"/>
      <c r="CL75" s="3"/>
      <c r="CM75" s="3"/>
      <c r="CN75" s="3"/>
      <c r="CO75" s="3"/>
      <c r="CP75" s="3"/>
      <c r="CQ75" s="3"/>
      <c r="CR75" s="3"/>
      <c r="CS75" s="3"/>
      <c r="CT75" s="3"/>
      <c r="CU75" s="3"/>
      <c r="CV75" s="3"/>
      <c r="CW75" s="3"/>
      <c r="CX75" s="3"/>
      <c r="CY75" s="3"/>
      <c r="CZ75" s="3"/>
    </row>
    <row r="76" s="309" customFormat="true" ht="15" customHeight="true" x14ac:dyDescent="0.2">
      <c r="A76" s="140"/>
      <c r="B76" s="134"/>
      <c r="C76" s="117"/>
      <c r="D76" s="116"/>
      <c r="E76" s="116"/>
      <c r="F76" s="116"/>
      <c r="G76" s="115"/>
      <c r="H76" s="114"/>
      <c r="I76" s="116"/>
      <c r="J76" s="116"/>
      <c r="K76" s="116"/>
      <c r="L76" s="113"/>
      <c r="M76" s="117"/>
      <c r="N76" s="116"/>
      <c r="O76" s="116"/>
      <c r="P76" s="116"/>
      <c r="Q76" s="115"/>
      <c r="R76" s="114"/>
      <c r="S76" s="116"/>
      <c r="T76" s="116"/>
      <c r="U76" s="116"/>
      <c r="V76" s="116"/>
      <c r="W76" s="116"/>
      <c r="X76" s="116"/>
      <c r="Y76" s="116"/>
      <c r="Z76" s="116"/>
      <c r="AA76" s="116"/>
      <c r="AB76" s="113"/>
      <c r="AC76" s="437"/>
      <c r="AD76" s="437"/>
      <c r="AE76" s="437"/>
      <c r="AF76" s="437"/>
      <c r="AG76" s="437"/>
      <c r="AH76" s="437"/>
      <c r="AI76" s="437"/>
      <c r="AJ76" s="437"/>
      <c r="AK76" s="437"/>
      <c r="AL76" s="437"/>
      <c r="AM76" s="437"/>
      <c r="AN76" s="437"/>
      <c r="AO76" s="437"/>
      <c r="AP76" s="437"/>
      <c r="AQ76" s="437"/>
      <c r="AR76" s="437"/>
      <c r="AS76" s="437"/>
      <c r="AT76" s="437"/>
      <c r="AU76" s="437"/>
      <c r="AV76" s="437"/>
      <c r="AW76" s="437"/>
      <c r="AX76" s="437"/>
      <c r="AY76" s="437"/>
      <c r="AZ76" s="174"/>
      <c r="BA76" s="595"/>
      <c r="BB76" s="594"/>
      <c r="BC76" s="449"/>
      <c r="BD76" s="434"/>
      <c r="BE76" s="434"/>
      <c r="BF76" s="434"/>
      <c r="BG76" s="453"/>
      <c r="BH76" s="449"/>
      <c r="BI76" s="434"/>
      <c r="BJ76" s="434"/>
      <c r="BK76" s="434"/>
      <c r="BL76" s="453"/>
      <c r="BM76" s="449"/>
      <c r="BN76" s="434"/>
      <c r="BO76" s="434"/>
      <c r="BP76" s="434"/>
      <c r="BQ76" s="453"/>
      <c r="BR76" s="449"/>
      <c r="BS76" s="434"/>
      <c r="BT76" s="434"/>
      <c r="BU76" s="434"/>
      <c r="BV76" s="434"/>
      <c r="BW76" s="434"/>
      <c r="BX76" s="434"/>
      <c r="BY76" s="435"/>
      <c r="BZ76" s="435"/>
      <c r="CA76" s="435"/>
      <c r="CB76" s="435"/>
      <c r="CC76" s="3"/>
      <c r="CD76" s="3"/>
      <c r="CE76" s="3"/>
      <c r="CF76" s="3"/>
      <c r="CG76" s="3"/>
      <c r="CH76" s="3"/>
      <c r="CI76" s="3"/>
      <c r="CJ76" s="3"/>
      <c r="CK76" s="3"/>
      <c r="CL76" s="3"/>
      <c r="CM76" s="3"/>
      <c r="CN76" s="3"/>
      <c r="CO76" s="3"/>
      <c r="CP76" s="3"/>
      <c r="CQ76" s="3"/>
      <c r="CR76" s="3"/>
      <c r="CS76" s="3"/>
      <c r="CT76" s="3"/>
      <c r="CU76" s="3"/>
      <c r="CV76" s="3"/>
      <c r="CW76" s="3"/>
      <c r="CX76" s="3"/>
      <c r="CY76" s="3"/>
      <c r="CZ76" s="3"/>
    </row>
    <row r="77" s="309" customFormat="true" ht="15" customHeight="true" x14ac:dyDescent="0.2">
      <c r="A77" s="140"/>
      <c r="B77" s="134"/>
      <c r="C77" s="117"/>
      <c r="D77" s="116"/>
      <c r="E77" s="116"/>
      <c r="F77" s="116"/>
      <c r="G77" s="115"/>
      <c r="H77" s="114"/>
      <c r="I77" s="116"/>
      <c r="J77" s="116"/>
      <c r="K77" s="116"/>
      <c r="L77" s="113"/>
      <c r="M77" s="117"/>
      <c r="N77" s="116"/>
      <c r="O77" s="116"/>
      <c r="P77" s="116"/>
      <c r="Q77" s="115"/>
      <c r="R77" s="114"/>
      <c r="S77" s="116"/>
      <c r="T77" s="116"/>
      <c r="U77" s="116"/>
      <c r="V77" s="116"/>
      <c r="W77" s="116"/>
      <c r="X77" s="116"/>
      <c r="Y77" s="116"/>
      <c r="Z77" s="116"/>
      <c r="AA77" s="116"/>
      <c r="AB77" s="113"/>
      <c r="AC77" s="437"/>
      <c r="AD77" s="437"/>
      <c r="AE77" s="437"/>
      <c r="AF77" s="437"/>
      <c r="AG77" s="437"/>
      <c r="AH77" s="437"/>
      <c r="AI77" s="437"/>
      <c r="AJ77" s="437"/>
      <c r="AK77" s="437"/>
      <c r="AL77" s="437"/>
      <c r="AM77" s="437"/>
      <c r="AN77" s="437"/>
      <c r="AO77" s="437"/>
      <c r="AP77" s="437"/>
      <c r="AQ77" s="437"/>
      <c r="AR77" s="437"/>
      <c r="AS77" s="437"/>
      <c r="AT77" s="437"/>
      <c r="AU77" s="437"/>
      <c r="AV77" s="437"/>
      <c r="AW77" s="437"/>
      <c r="AX77" s="437"/>
      <c r="AY77" s="437"/>
      <c r="AZ77" s="174"/>
      <c r="BA77" s="595"/>
      <c r="BB77" s="594"/>
      <c r="BC77" s="449"/>
      <c r="BD77" s="434"/>
      <c r="BE77" s="434"/>
      <c r="BF77" s="434"/>
      <c r="BG77" s="453"/>
      <c r="BH77" s="449"/>
      <c r="BI77" s="434"/>
      <c r="BJ77" s="434"/>
      <c r="BK77" s="434"/>
      <c r="BL77" s="453"/>
      <c r="BM77" s="449"/>
      <c r="BN77" s="434"/>
      <c r="BO77" s="434"/>
      <c r="BP77" s="434"/>
      <c r="BQ77" s="453"/>
      <c r="BR77" s="449"/>
      <c r="BS77" s="434"/>
      <c r="BT77" s="434"/>
      <c r="BU77" s="434"/>
      <c r="BV77" s="434"/>
      <c r="BW77" s="434"/>
      <c r="BX77" s="434"/>
      <c r="BY77" s="435"/>
      <c r="BZ77" s="435"/>
      <c r="CA77" s="435"/>
      <c r="CB77" s="435"/>
      <c r="CC77" s="3"/>
      <c r="CD77" s="3"/>
      <c r="CE77" s="3"/>
      <c r="CF77" s="3"/>
      <c r="CG77" s="3"/>
      <c r="CH77" s="3"/>
      <c r="CI77" s="3"/>
      <c r="CJ77" s="3"/>
      <c r="CK77" s="3"/>
      <c r="CL77" s="3"/>
      <c r="CM77" s="3"/>
      <c r="CN77" s="3"/>
      <c r="CO77" s="3"/>
      <c r="CP77" s="3"/>
      <c r="CQ77" s="3"/>
      <c r="CR77" s="3"/>
      <c r="CS77" s="3"/>
      <c r="CT77" s="3"/>
      <c r="CU77" s="3"/>
      <c r="CV77" s="3"/>
      <c r="CW77" s="3"/>
      <c r="CX77" s="3"/>
      <c r="CY77" s="3"/>
      <c r="CZ77" s="3"/>
    </row>
    <row r="78" s="309" customFormat="true" ht="15" customHeight="true" x14ac:dyDescent="0.2">
      <c r="A78" s="140"/>
      <c r="B78" s="134"/>
      <c r="C78" s="117"/>
      <c r="D78" s="116"/>
      <c r="E78" s="116"/>
      <c r="F78" s="116"/>
      <c r="G78" s="115"/>
      <c r="H78" s="114"/>
      <c r="I78" s="116"/>
      <c r="J78" s="116"/>
      <c r="K78" s="116"/>
      <c r="L78" s="113"/>
      <c r="M78" s="117"/>
      <c r="N78" s="116"/>
      <c r="O78" s="116"/>
      <c r="P78" s="116"/>
      <c r="Q78" s="115"/>
      <c r="R78" s="114"/>
      <c r="S78" s="116"/>
      <c r="T78" s="116"/>
      <c r="U78" s="116"/>
      <c r="V78" s="116"/>
      <c r="W78" s="116"/>
      <c r="X78" s="116"/>
      <c r="Y78" s="116"/>
      <c r="Z78" s="116"/>
      <c r="AA78" s="116"/>
      <c r="AB78" s="113"/>
      <c r="AC78" s="437"/>
      <c r="AD78" s="437"/>
      <c r="AE78" s="437"/>
      <c r="AF78" s="437"/>
      <c r="AG78" s="437"/>
      <c r="AH78" s="437"/>
      <c r="AI78" s="437"/>
      <c r="AJ78" s="437"/>
      <c r="AK78" s="437"/>
      <c r="AL78" s="437"/>
      <c r="AM78" s="437"/>
      <c r="AN78" s="437"/>
      <c r="AO78" s="437"/>
      <c r="AP78" s="437"/>
      <c r="AQ78" s="437"/>
      <c r="AR78" s="437"/>
      <c r="AS78" s="437"/>
      <c r="AT78" s="437"/>
      <c r="AU78" s="437"/>
      <c r="AV78" s="437"/>
      <c r="AW78" s="437"/>
      <c r="AX78" s="437"/>
      <c r="AY78" s="437"/>
      <c r="AZ78" s="174"/>
      <c r="BA78" s="595"/>
      <c r="BB78" s="594"/>
      <c r="BC78" s="449"/>
      <c r="BD78" s="434"/>
      <c r="BE78" s="434"/>
      <c r="BF78" s="434"/>
      <c r="BG78" s="453"/>
      <c r="BH78" s="449"/>
      <c r="BI78" s="434"/>
      <c r="BJ78" s="434"/>
      <c r="BK78" s="434"/>
      <c r="BL78" s="453"/>
      <c r="BM78" s="449"/>
      <c r="BN78" s="434"/>
      <c r="BO78" s="434"/>
      <c r="BP78" s="434"/>
      <c r="BQ78" s="453"/>
      <c r="BR78" s="449"/>
      <c r="BS78" s="434"/>
      <c r="BT78" s="434"/>
      <c r="BU78" s="434"/>
      <c r="BV78" s="434"/>
      <c r="BW78" s="434"/>
      <c r="BX78" s="434"/>
      <c r="BY78" s="435"/>
      <c r="BZ78" s="435"/>
      <c r="CA78" s="435"/>
      <c r="CB78" s="435"/>
      <c r="CC78" s="3"/>
      <c r="CD78" s="3"/>
      <c r="CE78" s="3"/>
      <c r="CF78" s="3"/>
      <c r="CG78" s="3"/>
      <c r="CH78" s="3"/>
      <c r="CI78" s="3"/>
      <c r="CJ78" s="3"/>
      <c r="CK78" s="3"/>
      <c r="CL78" s="3"/>
      <c r="CM78" s="3"/>
      <c r="CN78" s="3"/>
      <c r="CO78" s="3"/>
      <c r="CP78" s="3"/>
      <c r="CQ78" s="3"/>
      <c r="CR78" s="3"/>
      <c r="CS78" s="3"/>
      <c r="CT78" s="3"/>
      <c r="CU78" s="3"/>
      <c r="CV78" s="3"/>
      <c r="CW78" s="3"/>
      <c r="CX78" s="3"/>
      <c r="CY78" s="3"/>
      <c r="CZ78" s="3"/>
    </row>
    <row r="79" s="309" customFormat="true" ht="15" customHeight="true" x14ac:dyDescent="0.2">
      <c r="A79" s="140"/>
      <c r="B79" s="134"/>
      <c r="C79" s="117"/>
      <c r="D79" s="116"/>
      <c r="E79" s="116"/>
      <c r="F79" s="116"/>
      <c r="G79" s="115"/>
      <c r="H79" s="114"/>
      <c r="I79" s="116"/>
      <c r="J79" s="116"/>
      <c r="K79" s="116"/>
      <c r="L79" s="113"/>
      <c r="M79" s="117"/>
      <c r="N79" s="116"/>
      <c r="O79" s="116"/>
      <c r="P79" s="116"/>
      <c r="Q79" s="115"/>
      <c r="R79" s="114"/>
      <c r="S79" s="116"/>
      <c r="T79" s="116"/>
      <c r="U79" s="116"/>
      <c r="V79" s="116"/>
      <c r="W79" s="116"/>
      <c r="X79" s="116"/>
      <c r="Y79" s="116"/>
      <c r="Z79" s="116"/>
      <c r="AA79" s="116"/>
      <c r="AB79" s="113"/>
      <c r="AC79" s="437"/>
      <c r="AD79" s="437"/>
      <c r="AE79" s="437"/>
      <c r="AF79" s="437"/>
      <c r="AG79" s="437"/>
      <c r="AH79" s="437"/>
      <c r="AI79" s="437"/>
      <c r="AJ79" s="437"/>
      <c r="AK79" s="437"/>
      <c r="AL79" s="437"/>
      <c r="AM79" s="437"/>
      <c r="AN79" s="437"/>
      <c r="AO79" s="437"/>
      <c r="AP79" s="437"/>
      <c r="AQ79" s="437"/>
      <c r="AR79" s="437"/>
      <c r="AS79" s="437"/>
      <c r="AT79" s="437"/>
      <c r="AU79" s="437"/>
      <c r="AV79" s="437"/>
      <c r="AW79" s="437"/>
      <c r="AX79" s="437"/>
      <c r="AY79" s="437"/>
      <c r="AZ79" s="174"/>
      <c r="BA79" s="595"/>
      <c r="BB79" s="594"/>
      <c r="BC79" s="449"/>
      <c r="BD79" s="434"/>
      <c r="BE79" s="434"/>
      <c r="BF79" s="434"/>
      <c r="BG79" s="453"/>
      <c r="BH79" s="449"/>
      <c r="BI79" s="434"/>
      <c r="BJ79" s="434"/>
      <c r="BK79" s="434"/>
      <c r="BL79" s="453"/>
      <c r="BM79" s="449"/>
      <c r="BN79" s="434"/>
      <c r="BO79" s="434"/>
      <c r="BP79" s="434"/>
      <c r="BQ79" s="453"/>
      <c r="BR79" s="449"/>
      <c r="BS79" s="434"/>
      <c r="BT79" s="434"/>
      <c r="BU79" s="434"/>
      <c r="BV79" s="434"/>
      <c r="BW79" s="434"/>
      <c r="BX79" s="434"/>
      <c r="BY79" s="435"/>
      <c r="BZ79" s="435"/>
      <c r="CA79" s="435"/>
      <c r="CB79" s="435"/>
      <c r="CC79" s="3"/>
      <c r="CD79" s="3"/>
      <c r="CE79" s="3"/>
      <c r="CF79" s="3"/>
      <c r="CG79" s="3"/>
      <c r="CH79" s="3"/>
      <c r="CI79" s="3"/>
      <c r="CJ79" s="3"/>
      <c r="CK79" s="3"/>
      <c r="CL79" s="3"/>
      <c r="CM79" s="3"/>
      <c r="CN79" s="3"/>
      <c r="CO79" s="3"/>
      <c r="CP79" s="3"/>
      <c r="CQ79" s="3"/>
      <c r="CR79" s="3"/>
      <c r="CS79" s="3"/>
      <c r="CT79" s="3"/>
      <c r="CU79" s="3"/>
      <c r="CV79" s="3"/>
      <c r="CW79" s="3"/>
      <c r="CX79" s="3"/>
      <c r="CY79" s="3"/>
      <c r="CZ79" s="3"/>
    </row>
    <row r="80" s="309" customFormat="true" ht="15" customHeight="true" x14ac:dyDescent="0.2">
      <c r="A80" s="140"/>
      <c r="B80" s="134"/>
      <c r="C80" s="117"/>
      <c r="D80" s="116"/>
      <c r="E80" s="116"/>
      <c r="F80" s="116"/>
      <c r="G80" s="115"/>
      <c r="H80" s="114"/>
      <c r="I80" s="116"/>
      <c r="J80" s="116"/>
      <c r="K80" s="116"/>
      <c r="L80" s="113"/>
      <c r="M80" s="117"/>
      <c r="N80" s="116"/>
      <c r="O80" s="116"/>
      <c r="P80" s="116"/>
      <c r="Q80" s="115"/>
      <c r="R80" s="114"/>
      <c r="S80" s="116"/>
      <c r="T80" s="116"/>
      <c r="U80" s="116"/>
      <c r="V80" s="116"/>
      <c r="W80" s="116"/>
      <c r="X80" s="116"/>
      <c r="Y80" s="116"/>
      <c r="Z80" s="116"/>
      <c r="AA80" s="116"/>
      <c r="AB80" s="113"/>
      <c r="AC80" s="437"/>
      <c r="AD80" s="437"/>
      <c r="AE80" s="437"/>
      <c r="AF80" s="437"/>
      <c r="AG80" s="437"/>
      <c r="AH80" s="437"/>
      <c r="AI80" s="437"/>
      <c r="AJ80" s="437"/>
      <c r="AK80" s="437"/>
      <c r="AL80" s="437"/>
      <c r="AM80" s="437"/>
      <c r="AN80" s="437"/>
      <c r="AO80" s="437"/>
      <c r="AP80" s="437"/>
      <c r="AQ80" s="437"/>
      <c r="AR80" s="437"/>
      <c r="AS80" s="437"/>
      <c r="AT80" s="437"/>
      <c r="AU80" s="437"/>
      <c r="AV80" s="437"/>
      <c r="AW80" s="437"/>
      <c r="AX80" s="437"/>
      <c r="AY80" s="437"/>
      <c r="AZ80" s="174"/>
      <c r="BA80" s="595"/>
      <c r="BB80" s="594"/>
      <c r="BC80" s="449"/>
      <c r="BD80" s="434"/>
      <c r="BE80" s="434"/>
      <c r="BF80" s="434"/>
      <c r="BG80" s="453"/>
      <c r="BH80" s="449"/>
      <c r="BI80" s="434"/>
      <c r="BJ80" s="434"/>
      <c r="BK80" s="434"/>
      <c r="BL80" s="453"/>
      <c r="BM80" s="449"/>
      <c r="BN80" s="434"/>
      <c r="BO80" s="434"/>
      <c r="BP80" s="434"/>
      <c r="BQ80" s="453"/>
      <c r="BR80" s="449"/>
      <c r="BS80" s="434"/>
      <c r="BT80" s="434"/>
      <c r="BU80" s="434"/>
      <c r="BV80" s="434"/>
      <c r="BW80" s="434"/>
      <c r="BX80" s="434"/>
      <c r="BY80" s="435"/>
      <c r="BZ80" s="435"/>
      <c r="CA80" s="435"/>
      <c r="CB80" s="435"/>
      <c r="CC80" s="3"/>
      <c r="CD80" s="3"/>
      <c r="CE80" s="3"/>
      <c r="CF80" s="3"/>
      <c r="CG80" s="3"/>
      <c r="CH80" s="3"/>
      <c r="CI80" s="3"/>
      <c r="CJ80" s="3"/>
      <c r="CK80" s="3"/>
      <c r="CL80" s="3"/>
      <c r="CM80" s="3"/>
      <c r="CN80" s="3"/>
      <c r="CO80" s="3"/>
      <c r="CP80" s="3"/>
      <c r="CQ80" s="3"/>
      <c r="CR80" s="3"/>
      <c r="CS80" s="3"/>
      <c r="CT80" s="3"/>
      <c r="CU80" s="3"/>
      <c r="CV80" s="3"/>
      <c r="CW80" s="3"/>
      <c r="CX80" s="3"/>
      <c r="CY80" s="3"/>
      <c r="CZ80" s="3"/>
    </row>
    <row r="81" s="309" customFormat="true" ht="15" customHeight="true" x14ac:dyDescent="0.2">
      <c r="A81" s="140"/>
      <c r="B81" s="134"/>
      <c r="C81" s="117"/>
      <c r="D81" s="116"/>
      <c r="E81" s="116"/>
      <c r="F81" s="116"/>
      <c r="G81" s="115"/>
      <c r="H81" s="114"/>
      <c r="I81" s="116"/>
      <c r="J81" s="116"/>
      <c r="K81" s="116"/>
      <c r="L81" s="113"/>
      <c r="M81" s="117"/>
      <c r="N81" s="116"/>
      <c r="O81" s="116"/>
      <c r="P81" s="116"/>
      <c r="Q81" s="115"/>
      <c r="R81" s="114"/>
      <c r="S81" s="116"/>
      <c r="T81" s="116"/>
      <c r="U81" s="116"/>
      <c r="V81" s="116"/>
      <c r="W81" s="116"/>
      <c r="X81" s="116"/>
      <c r="Y81" s="116"/>
      <c r="Z81" s="116"/>
      <c r="AA81" s="116"/>
      <c r="AB81" s="113"/>
      <c r="AC81" s="437"/>
      <c r="AD81" s="437"/>
      <c r="AE81" s="437"/>
      <c r="AF81" s="437"/>
      <c r="AG81" s="437"/>
      <c r="AH81" s="437"/>
      <c r="AI81" s="437"/>
      <c r="AJ81" s="437"/>
      <c r="AK81" s="437"/>
      <c r="AL81" s="437"/>
      <c r="AM81" s="437"/>
      <c r="AN81" s="437"/>
      <c r="AO81" s="437"/>
      <c r="AP81" s="437"/>
      <c r="AQ81" s="437"/>
      <c r="AR81" s="437"/>
      <c r="AS81" s="437"/>
      <c r="AT81" s="437"/>
      <c r="AU81" s="437"/>
      <c r="AV81" s="437"/>
      <c r="AW81" s="437"/>
      <c r="AX81" s="437"/>
      <c r="AY81" s="437"/>
      <c r="AZ81" s="174"/>
      <c r="BA81" s="595"/>
      <c r="BB81" s="594"/>
      <c r="BC81" s="449"/>
      <c r="BD81" s="434"/>
      <c r="BE81" s="434"/>
      <c r="BF81" s="434"/>
      <c r="BG81" s="453"/>
      <c r="BH81" s="449"/>
      <c r="BI81" s="434"/>
      <c r="BJ81" s="434"/>
      <c r="BK81" s="434"/>
      <c r="BL81" s="453"/>
      <c r="BM81" s="449"/>
      <c r="BN81" s="434"/>
      <c r="BO81" s="434"/>
      <c r="BP81" s="434"/>
      <c r="BQ81" s="453"/>
      <c r="BR81" s="449"/>
      <c r="BS81" s="434"/>
      <c r="BT81" s="434"/>
      <c r="BU81" s="434"/>
      <c r="BV81" s="434"/>
      <c r="BW81" s="434"/>
      <c r="BX81" s="434"/>
      <c r="BY81" s="435"/>
      <c r="BZ81" s="435"/>
      <c r="CA81" s="435"/>
      <c r="CB81" s="435"/>
      <c r="CC81" s="3"/>
      <c r="CD81" s="3"/>
      <c r="CE81" s="3"/>
      <c r="CF81" s="3"/>
      <c r="CG81" s="3"/>
      <c r="CH81" s="3"/>
      <c r="CI81" s="3"/>
      <c r="CJ81" s="3"/>
      <c r="CK81" s="3"/>
      <c r="CL81" s="3"/>
      <c r="CM81" s="3"/>
      <c r="CN81" s="3"/>
      <c r="CO81" s="3"/>
      <c r="CP81" s="3"/>
      <c r="CQ81" s="3"/>
      <c r="CR81" s="3"/>
      <c r="CS81" s="3"/>
      <c r="CT81" s="3"/>
      <c r="CU81" s="3"/>
      <c r="CV81" s="3"/>
      <c r="CW81" s="3"/>
      <c r="CX81" s="3"/>
      <c r="CY81" s="3"/>
      <c r="CZ81" s="3"/>
    </row>
    <row r="82" s="309" customFormat="true" ht="15" customHeight="true" x14ac:dyDescent="0.2">
      <c r="A82" s="140"/>
      <c r="B82" s="134"/>
      <c r="C82" s="117"/>
      <c r="D82" s="116"/>
      <c r="E82" s="116"/>
      <c r="F82" s="116"/>
      <c r="G82" s="115"/>
      <c r="H82" s="114"/>
      <c r="I82" s="116"/>
      <c r="J82" s="116"/>
      <c r="K82" s="116"/>
      <c r="L82" s="113"/>
      <c r="M82" s="117"/>
      <c r="N82" s="116"/>
      <c r="O82" s="116"/>
      <c r="P82" s="116"/>
      <c r="Q82" s="115"/>
      <c r="R82" s="114"/>
      <c r="S82" s="116"/>
      <c r="T82" s="116"/>
      <c r="U82" s="116"/>
      <c r="V82" s="116"/>
      <c r="W82" s="116"/>
      <c r="X82" s="116"/>
      <c r="Y82" s="116"/>
      <c r="Z82" s="116"/>
      <c r="AA82" s="116"/>
      <c r="AB82" s="113"/>
      <c r="AC82" s="437"/>
      <c r="AD82" s="437"/>
      <c r="AE82" s="437"/>
      <c r="AF82" s="437"/>
      <c r="AG82" s="437"/>
      <c r="AH82" s="437"/>
      <c r="AI82" s="437"/>
      <c r="AJ82" s="437"/>
      <c r="AK82" s="437"/>
      <c r="AL82" s="437"/>
      <c r="AM82" s="437"/>
      <c r="AN82" s="437"/>
      <c r="AO82" s="437"/>
      <c r="AP82" s="437"/>
      <c r="AQ82" s="437"/>
      <c r="AR82" s="437"/>
      <c r="AS82" s="437"/>
      <c r="AT82" s="437"/>
      <c r="AU82" s="437"/>
      <c r="AV82" s="437"/>
      <c r="AW82" s="437"/>
      <c r="AX82" s="437"/>
      <c r="AY82" s="437"/>
      <c r="AZ82" s="174"/>
      <c r="BA82" s="595"/>
      <c r="BB82" s="594"/>
      <c r="BC82" s="449"/>
      <c r="BD82" s="434"/>
      <c r="BE82" s="434"/>
      <c r="BF82" s="434"/>
      <c r="BG82" s="453"/>
      <c r="BH82" s="449"/>
      <c r="BI82" s="434"/>
      <c r="BJ82" s="434"/>
      <c r="BK82" s="434"/>
      <c r="BL82" s="453"/>
      <c r="BM82" s="449"/>
      <c r="BN82" s="434"/>
      <c r="BO82" s="434"/>
      <c r="BP82" s="434"/>
      <c r="BQ82" s="453"/>
      <c r="BR82" s="449"/>
      <c r="BS82" s="434"/>
      <c r="BT82" s="434"/>
      <c r="BU82" s="434"/>
      <c r="BV82" s="434"/>
      <c r="BW82" s="434"/>
      <c r="BX82" s="434"/>
      <c r="BY82" s="435"/>
      <c r="BZ82" s="435"/>
      <c r="CA82" s="435"/>
      <c r="CB82" s="435"/>
      <c r="CC82" s="3"/>
      <c r="CD82" s="3"/>
      <c r="CE82" s="3"/>
      <c r="CF82" s="3"/>
      <c r="CG82" s="3"/>
      <c r="CH82" s="3"/>
      <c r="CI82" s="3"/>
      <c r="CJ82" s="3"/>
      <c r="CK82" s="3"/>
      <c r="CL82" s="3"/>
      <c r="CM82" s="3"/>
      <c r="CN82" s="3"/>
      <c r="CO82" s="3"/>
      <c r="CP82" s="3"/>
      <c r="CQ82" s="3"/>
      <c r="CR82" s="3"/>
      <c r="CS82" s="3"/>
      <c r="CT82" s="3"/>
      <c r="CU82" s="3"/>
      <c r="CV82" s="3"/>
      <c r="CW82" s="3"/>
      <c r="CX82" s="3"/>
      <c r="CY82" s="3"/>
      <c r="CZ82" s="3"/>
    </row>
    <row r="83" s="544" customFormat="true" ht="15" customHeight="true" x14ac:dyDescent="0.2">
      <c r="A83" s="140"/>
      <c r="B83" s="134"/>
      <c r="C83" s="105"/>
      <c r="D83" s="104"/>
      <c r="E83" s="104"/>
      <c r="F83" s="104"/>
      <c r="G83" s="103"/>
      <c r="H83" s="102"/>
      <c r="I83" s="104"/>
      <c r="J83" s="104"/>
      <c r="K83" s="104"/>
      <c r="L83" s="101"/>
      <c r="M83" s="105"/>
      <c r="N83" s="104"/>
      <c r="O83" s="104"/>
      <c r="P83" s="104"/>
      <c r="Q83" s="103"/>
      <c r="R83" s="102"/>
      <c r="S83" s="104"/>
      <c r="T83" s="104"/>
      <c r="U83" s="104"/>
      <c r="V83" s="104"/>
      <c r="W83" s="104"/>
      <c r="X83" s="104"/>
      <c r="Y83" s="104"/>
      <c r="Z83" s="104"/>
      <c r="AA83" s="104"/>
      <c r="AB83" s="101"/>
      <c r="AC83" s="784"/>
      <c r="AD83" s="784"/>
      <c r="AE83" s="784"/>
      <c r="AF83" s="784"/>
      <c r="AG83" s="784"/>
      <c r="AH83" s="784"/>
      <c r="AI83" s="784"/>
      <c r="AJ83" s="784"/>
      <c r="AK83" s="784"/>
      <c r="AL83" s="784"/>
      <c r="AM83" s="784"/>
      <c r="AN83" s="784"/>
      <c r="AO83" s="784"/>
      <c r="AP83" s="784"/>
      <c r="AQ83" s="784"/>
      <c r="AR83" s="784"/>
      <c r="AS83" s="784"/>
      <c r="AT83" s="784"/>
      <c r="AU83" s="784"/>
      <c r="AV83" s="784"/>
      <c r="AW83" s="784"/>
      <c r="AX83" s="784"/>
      <c r="AY83" s="784"/>
      <c r="AZ83" s="343"/>
      <c r="BA83" s="595"/>
      <c r="BB83" s="594"/>
      <c r="BC83" s="449"/>
      <c r="BD83" s="434"/>
      <c r="BE83" s="434"/>
      <c r="BF83" s="434"/>
      <c r="BG83" s="453"/>
      <c r="BH83" s="449"/>
      <c r="BI83" s="434"/>
      <c r="BJ83" s="434"/>
      <c r="BK83" s="434"/>
      <c r="BL83" s="453"/>
      <c r="BM83" s="449"/>
      <c r="BN83" s="434"/>
      <c r="BO83" s="434"/>
      <c r="BP83" s="434"/>
      <c r="BQ83" s="453"/>
      <c r="BR83" s="449"/>
      <c r="BS83" s="434"/>
      <c r="BT83" s="434"/>
      <c r="BU83" s="434"/>
      <c r="BV83" s="434"/>
      <c r="BW83" s="434"/>
      <c r="BX83" s="434"/>
      <c r="BY83" s="435"/>
      <c r="BZ83" s="435"/>
      <c r="CA83" s="435"/>
      <c r="CB83" s="435"/>
      <c r="CC83" s="3"/>
      <c r="CD83" s="3"/>
      <c r="CE83" s="3"/>
      <c r="CF83" s="3"/>
      <c r="CG83" s="3"/>
      <c r="CH83" s="3"/>
      <c r="CI83" s="3"/>
      <c r="CJ83" s="3"/>
      <c r="CK83" s="3"/>
      <c r="CL83" s="3"/>
      <c r="CM83" s="3"/>
      <c r="CN83" s="3"/>
      <c r="CO83" s="3"/>
      <c r="CP83" s="3"/>
      <c r="CQ83" s="3"/>
      <c r="CR83" s="3"/>
      <c r="CS83" s="3"/>
      <c r="CT83" s="3"/>
      <c r="CU83" s="3"/>
      <c r="CV83" s="3"/>
      <c r="CW83" s="3"/>
      <c r="CX83" s="3"/>
      <c r="CY83" s="3"/>
      <c r="CZ83" s="3"/>
    </row>
    <row r="84" s="544" customFormat="true" ht="15" customHeight="true" x14ac:dyDescent="0.2">
      <c r="A84" s="140"/>
      <c r="B84" s="134"/>
      <c r="C84" s="105"/>
      <c r="D84" s="104"/>
      <c r="E84" s="104"/>
      <c r="F84" s="104"/>
      <c r="G84" s="103"/>
      <c r="H84" s="102"/>
      <c r="I84" s="104"/>
      <c r="J84" s="104"/>
      <c r="K84" s="104"/>
      <c r="L84" s="101"/>
      <c r="M84" s="105"/>
      <c r="N84" s="104"/>
      <c r="O84" s="104"/>
      <c r="P84" s="104"/>
      <c r="Q84" s="103"/>
      <c r="R84" s="102"/>
      <c r="S84" s="104"/>
      <c r="T84" s="104"/>
      <c r="U84" s="104"/>
      <c r="V84" s="104"/>
      <c r="W84" s="104"/>
      <c r="X84" s="104"/>
      <c r="Y84" s="104"/>
      <c r="Z84" s="104"/>
      <c r="AA84" s="104"/>
      <c r="AB84" s="101"/>
      <c r="AC84" s="784"/>
      <c r="AD84" s="784"/>
      <c r="AE84" s="784"/>
      <c r="AF84" s="784"/>
      <c r="AG84" s="784"/>
      <c r="AH84" s="784"/>
      <c r="AI84" s="784"/>
      <c r="AJ84" s="784"/>
      <c r="AK84" s="784"/>
      <c r="AL84" s="784"/>
      <c r="AM84" s="784"/>
      <c r="AN84" s="784"/>
      <c r="AO84" s="784"/>
      <c r="AP84" s="784"/>
      <c r="AQ84" s="784"/>
      <c r="AR84" s="784"/>
      <c r="AS84" s="784"/>
      <c r="AT84" s="784"/>
      <c r="AU84" s="784"/>
      <c r="AV84" s="784"/>
      <c r="AW84" s="784"/>
      <c r="AX84" s="784"/>
      <c r="AY84" s="784"/>
      <c r="AZ84" s="343"/>
      <c r="BA84" s="595"/>
      <c r="BB84" s="594"/>
      <c r="BC84" s="449"/>
      <c r="BD84" s="434"/>
      <c r="BE84" s="434"/>
      <c r="BF84" s="434"/>
      <c r="BG84" s="453"/>
      <c r="BH84" s="449"/>
      <c r="BI84" s="434"/>
      <c r="BJ84" s="434"/>
      <c r="BK84" s="434"/>
      <c r="BL84" s="453"/>
      <c r="BM84" s="449"/>
      <c r="BN84" s="434"/>
      <c r="BO84" s="434"/>
      <c r="BP84" s="434"/>
      <c r="BQ84" s="453"/>
      <c r="BR84" s="449"/>
      <c r="BS84" s="434"/>
      <c r="BT84" s="434"/>
      <c r="BU84" s="434"/>
      <c r="BV84" s="434"/>
      <c r="BW84" s="434"/>
      <c r="BX84" s="434"/>
      <c r="BY84" s="435"/>
      <c r="BZ84" s="435"/>
      <c r="CA84" s="435"/>
      <c r="CB84" s="435"/>
      <c r="CC84" s="3"/>
      <c r="CD84" s="3"/>
      <c r="CE84" s="3"/>
      <c r="CF84" s="3"/>
      <c r="CG84" s="3"/>
      <c r="CH84" s="3"/>
      <c r="CI84" s="3"/>
      <c r="CJ84" s="3"/>
      <c r="CK84" s="3"/>
      <c r="CL84" s="3"/>
      <c r="CM84" s="3"/>
      <c r="CN84" s="3"/>
      <c r="CO84" s="3"/>
      <c r="CP84" s="3"/>
      <c r="CQ84" s="3"/>
      <c r="CR84" s="3"/>
      <c r="CS84" s="3"/>
      <c r="CT84" s="3"/>
      <c r="CU84" s="3"/>
      <c r="CV84" s="3"/>
      <c r="CW84" s="3"/>
      <c r="CX84" s="3"/>
      <c r="CY84" s="3"/>
      <c r="CZ84" s="3"/>
    </row>
    <row r="85" s="544" customFormat="true" ht="15" customHeight="true" x14ac:dyDescent="0.2">
      <c r="A85" s="140"/>
      <c r="B85" s="134"/>
      <c r="C85" s="105"/>
      <c r="D85" s="104"/>
      <c r="E85" s="104"/>
      <c r="F85" s="104"/>
      <c r="G85" s="103"/>
      <c r="H85" s="102"/>
      <c r="I85" s="104"/>
      <c r="J85" s="104"/>
      <c r="K85" s="104"/>
      <c r="L85" s="101"/>
      <c r="M85" s="105"/>
      <c r="N85" s="104"/>
      <c r="O85" s="104"/>
      <c r="P85" s="104"/>
      <c r="Q85" s="103"/>
      <c r="R85" s="102"/>
      <c r="S85" s="104"/>
      <c r="T85" s="104"/>
      <c r="U85" s="104"/>
      <c r="V85" s="104"/>
      <c r="W85" s="104"/>
      <c r="X85" s="104"/>
      <c r="Y85" s="104"/>
      <c r="Z85" s="104"/>
      <c r="AA85" s="104"/>
      <c r="AB85" s="101"/>
      <c r="AC85" s="784"/>
      <c r="AD85" s="784"/>
      <c r="AE85" s="784"/>
      <c r="AF85" s="784"/>
      <c r="AG85" s="784"/>
      <c r="AH85" s="784"/>
      <c r="AI85" s="784"/>
      <c r="AJ85" s="784"/>
      <c r="AK85" s="784"/>
      <c r="AL85" s="784"/>
      <c r="AM85" s="784"/>
      <c r="AN85" s="784"/>
      <c r="AO85" s="784"/>
      <c r="AP85" s="784"/>
      <c r="AQ85" s="784"/>
      <c r="AR85" s="784"/>
      <c r="AS85" s="784"/>
      <c r="AT85" s="784"/>
      <c r="AU85" s="784"/>
      <c r="AV85" s="784"/>
      <c r="AW85" s="784"/>
      <c r="AX85" s="784"/>
      <c r="AY85" s="784"/>
      <c r="AZ85" s="343"/>
      <c r="BA85" s="595"/>
      <c r="BB85" s="594"/>
      <c r="BC85" s="449"/>
      <c r="BD85" s="434"/>
      <c r="BE85" s="434"/>
      <c r="BF85" s="434"/>
      <c r="BG85" s="453"/>
      <c r="BH85" s="449"/>
      <c r="BI85" s="434"/>
      <c r="BJ85" s="434"/>
      <c r="BK85" s="434"/>
      <c r="BL85" s="453"/>
      <c r="BM85" s="449"/>
      <c r="BN85" s="434"/>
      <c r="BO85" s="434"/>
      <c r="BP85" s="434"/>
      <c r="BQ85" s="453"/>
      <c r="BR85" s="449"/>
      <c r="BS85" s="434"/>
      <c r="BT85" s="434"/>
      <c r="BU85" s="434"/>
      <c r="BV85" s="434"/>
      <c r="BW85" s="434"/>
      <c r="BX85" s="434"/>
      <c r="BY85" s="435"/>
      <c r="BZ85" s="435"/>
      <c r="CA85" s="435"/>
      <c r="CB85" s="435"/>
      <c r="CC85" s="3"/>
      <c r="CD85" s="3"/>
      <c r="CE85" s="3"/>
      <c r="CF85" s="3"/>
      <c r="CG85" s="3"/>
      <c r="CH85" s="3"/>
      <c r="CI85" s="3"/>
      <c r="CJ85" s="3"/>
      <c r="CK85" s="3"/>
      <c r="CL85" s="3"/>
      <c r="CM85" s="3"/>
      <c r="CN85" s="3"/>
      <c r="CO85" s="3"/>
      <c r="CP85" s="3"/>
      <c r="CQ85" s="3"/>
      <c r="CR85" s="3"/>
      <c r="CS85" s="3"/>
      <c r="CT85" s="3"/>
      <c r="CU85" s="3"/>
      <c r="CV85" s="3"/>
      <c r="CW85" s="3"/>
      <c r="CX85" s="3"/>
      <c r="CY85" s="3"/>
      <c r="CZ85" s="3"/>
    </row>
    <row r="86" s="544" customFormat="true" ht="15" customHeight="true" x14ac:dyDescent="0.2">
      <c r="A86" s="140"/>
      <c r="B86" s="134"/>
      <c r="C86" s="105"/>
      <c r="D86" s="104"/>
      <c r="E86" s="104"/>
      <c r="F86" s="104"/>
      <c r="G86" s="103"/>
      <c r="H86" s="102"/>
      <c r="I86" s="104"/>
      <c r="J86" s="104"/>
      <c r="K86" s="104"/>
      <c r="L86" s="101"/>
      <c r="M86" s="105"/>
      <c r="N86" s="104"/>
      <c r="O86" s="104"/>
      <c r="P86" s="104"/>
      <c r="Q86" s="103"/>
      <c r="R86" s="102"/>
      <c r="S86" s="104"/>
      <c r="T86" s="104"/>
      <c r="U86" s="104"/>
      <c r="V86" s="104"/>
      <c r="W86" s="104"/>
      <c r="X86" s="104"/>
      <c r="Y86" s="104"/>
      <c r="Z86" s="104"/>
      <c r="AA86" s="104"/>
      <c r="AB86" s="101"/>
      <c r="AC86" s="784"/>
      <c r="AD86" s="784"/>
      <c r="AE86" s="784"/>
      <c r="AF86" s="784"/>
      <c r="AG86" s="784"/>
      <c r="AH86" s="784"/>
      <c r="AI86" s="784"/>
      <c r="AJ86" s="784"/>
      <c r="AK86" s="784"/>
      <c r="AL86" s="784"/>
      <c r="AM86" s="784"/>
      <c r="AN86" s="784"/>
      <c r="AO86" s="784"/>
      <c r="AP86" s="784"/>
      <c r="AQ86" s="784"/>
      <c r="AR86" s="784"/>
      <c r="AS86" s="784"/>
      <c r="AT86" s="784"/>
      <c r="AU86" s="784"/>
      <c r="AV86" s="784"/>
      <c r="AW86" s="784"/>
      <c r="AX86" s="784"/>
      <c r="AY86" s="784"/>
      <c r="AZ86" s="343"/>
      <c r="BA86" s="595"/>
      <c r="BB86" s="594"/>
      <c r="BC86" s="449"/>
      <c r="BD86" s="434"/>
      <c r="BE86" s="434"/>
      <c r="BF86" s="434"/>
      <c r="BG86" s="453"/>
      <c r="BH86" s="449"/>
      <c r="BI86" s="434"/>
      <c r="BJ86" s="434"/>
      <c r="BK86" s="434"/>
      <c r="BL86" s="453"/>
      <c r="BM86" s="449"/>
      <c r="BN86" s="434"/>
      <c r="BO86" s="434"/>
      <c r="BP86" s="434"/>
      <c r="BQ86" s="453"/>
      <c r="BR86" s="449"/>
      <c r="BS86" s="434"/>
      <c r="BT86" s="434"/>
      <c r="BU86" s="434"/>
      <c r="BV86" s="434"/>
      <c r="BW86" s="434"/>
      <c r="BX86" s="434"/>
      <c r="BY86" s="435"/>
      <c r="BZ86" s="435"/>
      <c r="CA86" s="435"/>
      <c r="CB86" s="435"/>
      <c r="CC86" s="3"/>
      <c r="CD86" s="3"/>
      <c r="CE86" s="3"/>
      <c r="CF86" s="3"/>
      <c r="CG86" s="3"/>
      <c r="CH86" s="3"/>
      <c r="CI86" s="3"/>
      <c r="CJ86" s="3"/>
      <c r="CK86" s="3"/>
      <c r="CL86" s="3"/>
      <c r="CM86" s="3"/>
      <c r="CN86" s="3"/>
      <c r="CO86" s="3"/>
      <c r="CP86" s="3"/>
      <c r="CQ86" s="3"/>
      <c r="CR86" s="3"/>
      <c r="CS86" s="3"/>
      <c r="CT86" s="3"/>
      <c r="CU86" s="3"/>
      <c r="CV86" s="3"/>
      <c r="CW86" s="3"/>
      <c r="CX86" s="3"/>
      <c r="CY86" s="3"/>
      <c r="CZ86" s="3"/>
    </row>
    <row r="87" s="544" customFormat="true" ht="15" customHeight="true" x14ac:dyDescent="0.2">
      <c r="A87" s="140"/>
      <c r="B87" s="134"/>
      <c r="C87" s="105"/>
      <c r="D87" s="104"/>
      <c r="E87" s="104"/>
      <c r="F87" s="104"/>
      <c r="G87" s="103"/>
      <c r="H87" s="102"/>
      <c r="I87" s="104"/>
      <c r="J87" s="104"/>
      <c r="K87" s="104"/>
      <c r="L87" s="101"/>
      <c r="M87" s="105"/>
      <c r="N87" s="104"/>
      <c r="O87" s="104"/>
      <c r="P87" s="104"/>
      <c r="Q87" s="103"/>
      <c r="R87" s="102"/>
      <c r="S87" s="104"/>
      <c r="T87" s="104"/>
      <c r="U87" s="104"/>
      <c r="V87" s="104"/>
      <c r="W87" s="104"/>
      <c r="X87" s="104"/>
      <c r="Y87" s="104"/>
      <c r="Z87" s="104"/>
      <c r="AA87" s="104"/>
      <c r="AB87" s="101"/>
      <c r="AC87" s="784"/>
      <c r="AD87" s="784"/>
      <c r="AE87" s="784"/>
      <c r="AF87" s="784"/>
      <c r="AG87" s="784"/>
      <c r="AH87" s="784"/>
      <c r="AI87" s="784"/>
      <c r="AJ87" s="784"/>
      <c r="AK87" s="784"/>
      <c r="AL87" s="784"/>
      <c r="AM87" s="784"/>
      <c r="AN87" s="784"/>
      <c r="AO87" s="784"/>
      <c r="AP87" s="784"/>
      <c r="AQ87" s="784"/>
      <c r="AR87" s="784"/>
      <c r="AS87" s="784"/>
      <c r="AT87" s="784"/>
      <c r="AU87" s="784"/>
      <c r="AV87" s="784"/>
      <c r="AW87" s="784"/>
      <c r="AX87" s="784"/>
      <c r="AY87" s="784"/>
      <c r="AZ87" s="343"/>
      <c r="BA87" s="595"/>
      <c r="BB87" s="594"/>
      <c r="BC87" s="449"/>
      <c r="BD87" s="434"/>
      <c r="BE87" s="434"/>
      <c r="BF87" s="434"/>
      <c r="BG87" s="453"/>
      <c r="BH87" s="449"/>
      <c r="BI87" s="434"/>
      <c r="BJ87" s="434"/>
      <c r="BK87" s="434"/>
      <c r="BL87" s="453"/>
      <c r="BM87" s="449"/>
      <c r="BN87" s="434"/>
      <c r="BO87" s="434"/>
      <c r="BP87" s="434"/>
      <c r="BQ87" s="453"/>
      <c r="BR87" s="449"/>
      <c r="BS87" s="434"/>
      <c r="BT87" s="434"/>
      <c r="BU87" s="434"/>
      <c r="BV87" s="434"/>
      <c r="BW87" s="434"/>
      <c r="BX87" s="434"/>
      <c r="BY87" s="435"/>
      <c r="BZ87" s="435"/>
      <c r="CA87" s="435"/>
      <c r="CB87" s="435"/>
      <c r="CC87" s="3"/>
      <c r="CD87" s="3"/>
      <c r="CE87" s="3"/>
      <c r="CF87" s="3"/>
      <c r="CG87" s="3"/>
      <c r="CH87" s="3"/>
      <c r="CI87" s="3"/>
      <c r="CJ87" s="3"/>
      <c r="CK87" s="3"/>
      <c r="CL87" s="3"/>
      <c r="CM87" s="3"/>
      <c r="CN87" s="3"/>
      <c r="CO87" s="3"/>
      <c r="CP87" s="3"/>
      <c r="CQ87" s="3"/>
      <c r="CR87" s="3"/>
      <c r="CS87" s="3"/>
      <c r="CT87" s="3"/>
      <c r="CU87" s="3"/>
      <c r="CV87" s="3"/>
      <c r="CW87" s="3"/>
      <c r="CX87" s="3"/>
      <c r="CY87" s="3"/>
      <c r="CZ87" s="3"/>
    </row>
    <row r="88" s="544" customFormat="true" ht="15" customHeight="true" x14ac:dyDescent="0.2">
      <c r="A88" s="140"/>
      <c r="B88" s="134"/>
      <c r="C88" s="105"/>
      <c r="D88" s="104"/>
      <c r="E88" s="104"/>
      <c r="F88" s="104"/>
      <c r="G88" s="103"/>
      <c r="H88" s="102"/>
      <c r="I88" s="104"/>
      <c r="J88" s="104"/>
      <c r="K88" s="104"/>
      <c r="L88" s="101"/>
      <c r="M88" s="105"/>
      <c r="N88" s="104"/>
      <c r="O88" s="104"/>
      <c r="P88" s="104"/>
      <c r="Q88" s="103"/>
      <c r="R88" s="102"/>
      <c r="S88" s="104"/>
      <c r="T88" s="104"/>
      <c r="U88" s="104"/>
      <c r="V88" s="104"/>
      <c r="W88" s="104"/>
      <c r="X88" s="104"/>
      <c r="Y88" s="104"/>
      <c r="Z88" s="104"/>
      <c r="AA88" s="104"/>
      <c r="AB88" s="101"/>
      <c r="AC88" s="784"/>
      <c r="AD88" s="784"/>
      <c r="AE88" s="784"/>
      <c r="AF88" s="784"/>
      <c r="AG88" s="784"/>
      <c r="AH88" s="784"/>
      <c r="AI88" s="784"/>
      <c r="AJ88" s="784"/>
      <c r="AK88" s="784"/>
      <c r="AL88" s="784"/>
      <c r="AM88" s="784"/>
      <c r="AN88" s="784"/>
      <c r="AO88" s="784"/>
      <c r="AP88" s="784"/>
      <c r="AQ88" s="784"/>
      <c r="AR88" s="784"/>
      <c r="AS88" s="784"/>
      <c r="AT88" s="784"/>
      <c r="AU88" s="784"/>
      <c r="AV88" s="784"/>
      <c r="AW88" s="784"/>
      <c r="AX88" s="784"/>
      <c r="AY88" s="784"/>
      <c r="AZ88" s="343"/>
      <c r="BA88" s="595"/>
      <c r="BB88" s="594"/>
      <c r="BC88" s="449"/>
      <c r="BD88" s="434"/>
      <c r="BE88" s="434"/>
      <c r="BF88" s="434"/>
      <c r="BG88" s="453"/>
      <c r="BH88" s="449"/>
      <c r="BI88" s="434"/>
      <c r="BJ88" s="434"/>
      <c r="BK88" s="434"/>
      <c r="BL88" s="453"/>
      <c r="BM88" s="449"/>
      <c r="BN88" s="434"/>
      <c r="BO88" s="434"/>
      <c r="BP88" s="434"/>
      <c r="BQ88" s="453"/>
      <c r="BR88" s="449"/>
      <c r="BS88" s="434"/>
      <c r="BT88" s="434"/>
      <c r="BU88" s="434"/>
      <c r="BV88" s="434"/>
      <c r="BW88" s="434"/>
      <c r="BX88" s="434"/>
      <c r="BY88" s="435"/>
      <c r="BZ88" s="435"/>
      <c r="CA88" s="435"/>
      <c r="CB88" s="435"/>
      <c r="CC88" s="3"/>
      <c r="CD88" s="3"/>
      <c r="CE88" s="3"/>
      <c r="CF88" s="3"/>
      <c r="CG88" s="3"/>
      <c r="CH88" s="3"/>
      <c r="CI88" s="3"/>
      <c r="CJ88" s="3"/>
      <c r="CK88" s="3"/>
      <c r="CL88" s="3"/>
      <c r="CM88" s="3"/>
      <c r="CN88" s="3"/>
      <c r="CO88" s="3"/>
      <c r="CP88" s="3"/>
      <c r="CQ88" s="3"/>
      <c r="CR88" s="3"/>
      <c r="CS88" s="3"/>
      <c r="CT88" s="3"/>
      <c r="CU88" s="3"/>
      <c r="CV88" s="3"/>
      <c r="CW88" s="3"/>
      <c r="CX88" s="3"/>
      <c r="CY88" s="3"/>
      <c r="CZ88" s="3"/>
    </row>
    <row r="89" s="544" customFormat="true" ht="15" customHeight="true" x14ac:dyDescent="0.2">
      <c r="A89" s="140"/>
      <c r="B89" s="134"/>
      <c r="C89" s="105"/>
      <c r="D89" s="104"/>
      <c r="E89" s="104"/>
      <c r="F89" s="104"/>
      <c r="G89" s="103"/>
      <c r="H89" s="102"/>
      <c r="I89" s="104"/>
      <c r="J89" s="104"/>
      <c r="K89" s="104"/>
      <c r="L89" s="101"/>
      <c r="M89" s="105"/>
      <c r="N89" s="104"/>
      <c r="O89" s="104"/>
      <c r="P89" s="104"/>
      <c r="Q89" s="103"/>
      <c r="R89" s="102"/>
      <c r="S89" s="104"/>
      <c r="T89" s="104"/>
      <c r="U89" s="104"/>
      <c r="V89" s="104"/>
      <c r="W89" s="104"/>
      <c r="X89" s="104"/>
      <c r="Y89" s="104"/>
      <c r="Z89" s="104"/>
      <c r="AA89" s="104"/>
      <c r="AB89" s="101"/>
      <c r="AC89" s="784"/>
      <c r="AD89" s="784"/>
      <c r="AE89" s="784"/>
      <c r="AF89" s="784"/>
      <c r="AG89" s="784"/>
      <c r="AH89" s="784"/>
      <c r="AI89" s="784"/>
      <c r="AJ89" s="784"/>
      <c r="AK89" s="784"/>
      <c r="AL89" s="784"/>
      <c r="AM89" s="784"/>
      <c r="AN89" s="784"/>
      <c r="AO89" s="784"/>
      <c r="AP89" s="784"/>
      <c r="AQ89" s="784"/>
      <c r="AR89" s="784"/>
      <c r="AS89" s="784"/>
      <c r="AT89" s="784"/>
      <c r="AU89" s="784"/>
      <c r="AV89" s="784"/>
      <c r="AW89" s="784"/>
      <c r="AX89" s="784"/>
      <c r="AY89" s="784"/>
      <c r="AZ89" s="343"/>
      <c r="BA89" s="595"/>
      <c r="BB89" s="594"/>
      <c r="BC89" s="449"/>
      <c r="BD89" s="434"/>
      <c r="BE89" s="434"/>
      <c r="BF89" s="434"/>
      <c r="BG89" s="453"/>
      <c r="BH89" s="449"/>
      <c r="BI89" s="434"/>
      <c r="BJ89" s="434"/>
      <c r="BK89" s="434"/>
      <c r="BL89" s="453"/>
      <c r="BM89" s="449"/>
      <c r="BN89" s="434"/>
      <c r="BO89" s="434"/>
      <c r="BP89" s="434"/>
      <c r="BQ89" s="453"/>
      <c r="BR89" s="449"/>
      <c r="BS89" s="434"/>
      <c r="BT89" s="434"/>
      <c r="BU89" s="434"/>
      <c r="BV89" s="434"/>
      <c r="BW89" s="434"/>
      <c r="BX89" s="434"/>
      <c r="BY89" s="435"/>
      <c r="BZ89" s="435"/>
      <c r="CA89" s="435"/>
      <c r="CB89" s="435"/>
      <c r="CC89" s="3"/>
      <c r="CD89" s="3"/>
      <c r="CE89" s="3"/>
      <c r="CF89" s="3"/>
      <c r="CG89" s="3"/>
      <c r="CH89" s="3"/>
      <c r="CI89" s="3"/>
      <c r="CJ89" s="3"/>
      <c r="CK89" s="3"/>
      <c r="CL89" s="3"/>
      <c r="CM89" s="3"/>
      <c r="CN89" s="3"/>
      <c r="CO89" s="3"/>
      <c r="CP89" s="3"/>
      <c r="CQ89" s="3"/>
      <c r="CR89" s="3"/>
      <c r="CS89" s="3"/>
      <c r="CT89" s="3"/>
      <c r="CU89" s="3"/>
      <c r="CV89" s="3"/>
      <c r="CW89" s="3"/>
      <c r="CX89" s="3"/>
      <c r="CY89" s="3"/>
      <c r="CZ89" s="3"/>
    </row>
    <row r="90" s="544" customFormat="true" ht="15" customHeight="true" x14ac:dyDescent="0.2">
      <c r="A90" s="140"/>
      <c r="B90" s="134"/>
      <c r="C90" s="105"/>
      <c r="D90" s="104"/>
      <c r="E90" s="104"/>
      <c r="F90" s="104"/>
      <c r="G90" s="103"/>
      <c r="H90" s="102"/>
      <c r="I90" s="104"/>
      <c r="J90" s="104"/>
      <c r="K90" s="104"/>
      <c r="L90" s="101"/>
      <c r="M90" s="105"/>
      <c r="N90" s="104"/>
      <c r="O90" s="104"/>
      <c r="P90" s="104"/>
      <c r="Q90" s="103"/>
      <c r="R90" s="102"/>
      <c r="S90" s="104"/>
      <c r="T90" s="104"/>
      <c r="U90" s="104"/>
      <c r="V90" s="104"/>
      <c r="W90" s="104"/>
      <c r="X90" s="104"/>
      <c r="Y90" s="104"/>
      <c r="Z90" s="104"/>
      <c r="AA90" s="104"/>
      <c r="AB90" s="101"/>
      <c r="AC90" s="784"/>
      <c r="AD90" s="784"/>
      <c r="AE90" s="784"/>
      <c r="AF90" s="784"/>
      <c r="AG90" s="784"/>
      <c r="AH90" s="784"/>
      <c r="AI90" s="784"/>
      <c r="AJ90" s="784"/>
      <c r="AK90" s="784"/>
      <c r="AL90" s="784"/>
      <c r="AM90" s="784"/>
      <c r="AN90" s="784"/>
      <c r="AO90" s="784"/>
      <c r="AP90" s="784"/>
      <c r="AQ90" s="784"/>
      <c r="AR90" s="784"/>
      <c r="AS90" s="784"/>
      <c r="AT90" s="784"/>
      <c r="AU90" s="784"/>
      <c r="AV90" s="784"/>
      <c r="AW90" s="784"/>
      <c r="AX90" s="784"/>
      <c r="AY90" s="784"/>
      <c r="AZ90" s="343"/>
      <c r="BA90" s="595"/>
      <c r="BB90" s="594"/>
      <c r="BC90" s="449"/>
      <c r="BD90" s="434"/>
      <c r="BE90" s="434"/>
      <c r="BF90" s="434"/>
      <c r="BG90" s="453"/>
      <c r="BH90" s="449"/>
      <c r="BI90" s="434"/>
      <c r="BJ90" s="434"/>
      <c r="BK90" s="434"/>
      <c r="BL90" s="453"/>
      <c r="BM90" s="449"/>
      <c r="BN90" s="434"/>
      <c r="BO90" s="434"/>
      <c r="BP90" s="434"/>
      <c r="BQ90" s="453"/>
      <c r="BR90" s="449"/>
      <c r="BS90" s="434"/>
      <c r="BT90" s="434"/>
      <c r="BU90" s="434"/>
      <c r="BV90" s="434"/>
      <c r="BW90" s="434"/>
      <c r="BX90" s="434"/>
      <c r="BY90" s="435"/>
      <c r="BZ90" s="435"/>
      <c r="CA90" s="435"/>
      <c r="CB90" s="435"/>
      <c r="CC90" s="3"/>
      <c r="CD90" s="3"/>
      <c r="CE90" s="3"/>
      <c r="CF90" s="3"/>
      <c r="CG90" s="3"/>
      <c r="CH90" s="3"/>
      <c r="CI90" s="3"/>
      <c r="CJ90" s="3"/>
      <c r="CK90" s="3"/>
      <c r="CL90" s="3"/>
      <c r="CM90" s="3"/>
      <c r="CN90" s="3"/>
      <c r="CO90" s="3"/>
      <c r="CP90" s="3"/>
      <c r="CQ90" s="3"/>
      <c r="CR90" s="3"/>
      <c r="CS90" s="3"/>
      <c r="CT90" s="3"/>
      <c r="CU90" s="3"/>
      <c r="CV90" s="3"/>
      <c r="CW90" s="3"/>
      <c r="CX90" s="3"/>
      <c r="CY90" s="3"/>
      <c r="CZ90" s="3"/>
    </row>
    <row r="91" s="544" customFormat="true" ht="15" customHeight="true" x14ac:dyDescent="0.2">
      <c r="A91" s="162"/>
      <c r="B91" s="133"/>
      <c r="C91" s="98"/>
      <c r="D91" s="100"/>
      <c r="E91" s="100"/>
      <c r="F91" s="100"/>
      <c r="G91" s="99"/>
      <c r="H91" s="97"/>
      <c r="I91" s="100"/>
      <c r="J91" s="100"/>
      <c r="K91" s="100"/>
      <c r="L91" s="96"/>
      <c r="M91" s="98"/>
      <c r="N91" s="100"/>
      <c r="O91" s="100"/>
      <c r="P91" s="100"/>
      <c r="Q91" s="99"/>
      <c r="R91" s="97"/>
      <c r="S91" s="100"/>
      <c r="T91" s="100"/>
      <c r="U91" s="100"/>
      <c r="V91" s="100"/>
      <c r="W91" s="100"/>
      <c r="X91" s="100"/>
      <c r="Y91" s="100"/>
      <c r="Z91" s="100"/>
      <c r="AA91" s="100"/>
      <c r="AB91" s="96"/>
      <c r="AC91" s="784"/>
      <c r="AD91" s="784"/>
      <c r="AE91" s="784"/>
      <c r="AF91" s="784"/>
      <c r="AG91" s="784"/>
      <c r="AH91" s="784"/>
      <c r="AI91" s="784"/>
      <c r="AJ91" s="784"/>
      <c r="AK91" s="784"/>
      <c r="AL91" s="784"/>
      <c r="AM91" s="784"/>
      <c r="AN91" s="784"/>
      <c r="AO91" s="784"/>
      <c r="AP91" s="784"/>
      <c r="AQ91" s="784"/>
      <c r="AR91" s="784"/>
      <c r="AS91" s="784"/>
      <c r="AT91" s="784"/>
      <c r="AU91" s="784"/>
      <c r="AV91" s="784"/>
      <c r="AW91" s="784"/>
      <c r="AX91" s="784"/>
      <c r="AY91" s="784"/>
      <c r="AZ91" s="343"/>
      <c r="BA91" s="595"/>
      <c r="BB91" s="594"/>
      <c r="BC91" s="449"/>
      <c r="BD91" s="434"/>
      <c r="BE91" s="434"/>
      <c r="BF91" s="434"/>
      <c r="BG91" s="453"/>
      <c r="BH91" s="449"/>
      <c r="BI91" s="434"/>
      <c r="BJ91" s="434"/>
      <c r="BK91" s="434"/>
      <c r="BL91" s="453"/>
      <c r="BM91" s="449"/>
      <c r="BN91" s="434"/>
      <c r="BO91" s="434"/>
      <c r="BP91" s="434"/>
      <c r="BQ91" s="453"/>
      <c r="BR91" s="449"/>
      <c r="BS91" s="434"/>
      <c r="BT91" s="434"/>
      <c r="BU91" s="434"/>
      <c r="BV91" s="434"/>
      <c r="BW91" s="434"/>
      <c r="BX91" s="434"/>
      <c r="BY91" s="435"/>
      <c r="BZ91" s="435"/>
      <c r="CA91" s="435"/>
      <c r="CB91" s="435"/>
      <c r="CC91" s="3"/>
      <c r="CD91" s="3"/>
      <c r="CE91" s="3"/>
      <c r="CF91" s="3"/>
      <c r="CG91" s="3"/>
      <c r="CH91" s="3"/>
      <c r="CI91" s="3"/>
      <c r="CJ91" s="3"/>
      <c r="CK91" s="3"/>
      <c r="CL91" s="3"/>
      <c r="CM91" s="3"/>
      <c r="CN91" s="3"/>
      <c r="CO91" s="3"/>
      <c r="CP91" s="3"/>
      <c r="CQ91" s="3"/>
      <c r="CR91" s="3"/>
      <c r="CS91" s="3"/>
      <c r="CT91" s="3"/>
      <c r="CU91" s="3"/>
      <c r="CV91" s="3"/>
      <c r="CW91" s="3"/>
      <c r="CX91" s="3"/>
      <c r="CY91" s="3"/>
      <c r="CZ91" s="3"/>
    </row>
    <row r="92" s="544" customFormat="true" ht="15" customHeight="true" x14ac:dyDescent="0.2">
      <c r="A92" s="162"/>
      <c r="B92" s="133"/>
      <c r="C92" s="98"/>
      <c r="D92" s="100"/>
      <c r="E92" s="100"/>
      <c r="F92" s="100"/>
      <c r="G92" s="99"/>
      <c r="H92" s="97"/>
      <c r="I92" s="100"/>
      <c r="J92" s="100"/>
      <c r="K92" s="100"/>
      <c r="L92" s="96"/>
      <c r="M92" s="98"/>
      <c r="N92" s="100"/>
      <c r="O92" s="100"/>
      <c r="P92" s="100"/>
      <c r="Q92" s="99"/>
      <c r="R92" s="97"/>
      <c r="S92" s="100"/>
      <c r="T92" s="100"/>
      <c r="U92" s="100"/>
      <c r="V92" s="100"/>
      <c r="W92" s="100"/>
      <c r="X92" s="100"/>
      <c r="Y92" s="100"/>
      <c r="Z92" s="100"/>
      <c r="AA92" s="100"/>
      <c r="AB92" s="96"/>
      <c r="AC92" s="784"/>
      <c r="AD92" s="784"/>
      <c r="AE92" s="784"/>
      <c r="AF92" s="784"/>
      <c r="AG92" s="784"/>
      <c r="AH92" s="784"/>
      <c r="AI92" s="784"/>
      <c r="AJ92" s="784"/>
      <c r="AK92" s="784"/>
      <c r="AL92" s="784"/>
      <c r="AM92" s="784"/>
      <c r="AN92" s="784"/>
      <c r="AO92" s="784"/>
      <c r="AP92" s="784"/>
      <c r="AQ92" s="784"/>
      <c r="AR92" s="784"/>
      <c r="AS92" s="784"/>
      <c r="AT92" s="784"/>
      <c r="AU92" s="784"/>
      <c r="AV92" s="784"/>
      <c r="AW92" s="784"/>
      <c r="AX92" s="784"/>
      <c r="AY92" s="784"/>
      <c r="AZ92" s="343"/>
      <c r="BA92" s="595"/>
      <c r="BB92" s="594"/>
      <c r="BC92" s="449"/>
      <c r="BD92" s="434"/>
      <c r="BE92" s="434"/>
      <c r="BF92" s="434"/>
      <c r="BG92" s="453"/>
      <c r="BH92" s="449"/>
      <c r="BI92" s="434"/>
      <c r="BJ92" s="434"/>
      <c r="BK92" s="434"/>
      <c r="BL92" s="453"/>
      <c r="BM92" s="449"/>
      <c r="BN92" s="434"/>
      <c r="BO92" s="434"/>
      <c r="BP92" s="434"/>
      <c r="BQ92" s="453"/>
      <c r="BR92" s="449"/>
      <c r="BS92" s="434"/>
      <c r="BT92" s="434"/>
      <c r="BU92" s="434"/>
      <c r="BV92" s="434"/>
      <c r="BW92" s="434"/>
      <c r="BX92" s="434"/>
      <c r="BY92" s="435"/>
      <c r="BZ92" s="435"/>
      <c r="CA92" s="435"/>
      <c r="CB92" s="435"/>
      <c r="CC92" s="3"/>
      <c r="CD92" s="3"/>
      <c r="CE92" s="3"/>
      <c r="CF92" s="3"/>
      <c r="CG92" s="3"/>
      <c r="CH92" s="3"/>
      <c r="CI92" s="3"/>
      <c r="CJ92" s="3"/>
      <c r="CK92" s="3"/>
      <c r="CL92" s="3"/>
      <c r="CM92" s="3"/>
      <c r="CN92" s="3"/>
      <c r="CO92" s="3"/>
      <c r="CP92" s="3"/>
      <c r="CQ92" s="3"/>
      <c r="CR92" s="3"/>
      <c r="CS92" s="3"/>
      <c r="CT92" s="3"/>
      <c r="CU92" s="3"/>
      <c r="CV92" s="3"/>
      <c r="CW92" s="3"/>
      <c r="CX92" s="3"/>
      <c r="CY92" s="3"/>
      <c r="CZ92" s="3"/>
    </row>
    <row r="93" s="544" customFormat="true" ht="15" customHeight="true" x14ac:dyDescent="0.2">
      <c r="A93" s="139"/>
      <c r="B93" s="132"/>
      <c r="C93" s="155"/>
      <c r="D93" s="154"/>
      <c r="E93" s="154"/>
      <c r="F93" s="154"/>
      <c r="G93" s="143"/>
      <c r="H93" s="145"/>
      <c r="I93" s="154"/>
      <c r="J93" s="154"/>
      <c r="K93" s="154"/>
      <c r="L93" s="149"/>
      <c r="M93" s="155"/>
      <c r="N93" s="154"/>
      <c r="O93" s="154"/>
      <c r="P93" s="154"/>
      <c r="Q93" s="143"/>
      <c r="R93" s="145"/>
      <c r="S93" s="154"/>
      <c r="T93" s="154"/>
      <c r="U93" s="154"/>
      <c r="V93" s="154"/>
      <c r="W93" s="154"/>
      <c r="X93" s="154"/>
      <c r="Y93" s="154"/>
      <c r="Z93" s="154"/>
      <c r="AA93" s="154"/>
      <c r="AB93" s="149"/>
      <c r="AC93" s="784"/>
      <c r="AD93" s="784"/>
      <c r="AE93" s="784"/>
      <c r="AF93" s="784"/>
      <c r="AG93" s="784"/>
      <c r="AH93" s="784"/>
      <c r="AI93" s="784"/>
      <c r="AJ93" s="784"/>
      <c r="AK93" s="784"/>
      <c r="AL93" s="784"/>
      <c r="AM93" s="784"/>
      <c r="AN93" s="784"/>
      <c r="AO93" s="784"/>
      <c r="AP93" s="784"/>
      <c r="AQ93" s="784"/>
      <c r="AR93" s="784"/>
      <c r="AS93" s="784"/>
      <c r="AT93" s="784"/>
      <c r="AU93" s="784"/>
      <c r="AV93" s="784"/>
      <c r="AW93" s="784"/>
      <c r="AX93" s="784"/>
      <c r="AY93" s="784"/>
      <c r="AZ93" s="343"/>
      <c r="BA93" s="595"/>
      <c r="BB93" s="594"/>
      <c r="BC93" s="449"/>
      <c r="BD93" s="434"/>
      <c r="BE93" s="434"/>
      <c r="BF93" s="434"/>
      <c r="BG93" s="453"/>
      <c r="BH93" s="449"/>
      <c r="BI93" s="434"/>
      <c r="BJ93" s="434"/>
      <c r="BK93" s="434"/>
      <c r="BL93" s="453"/>
      <c r="BM93" s="449"/>
      <c r="BN93" s="434"/>
      <c r="BO93" s="434"/>
      <c r="BP93" s="434"/>
      <c r="BQ93" s="453"/>
      <c r="BR93" s="449"/>
      <c r="BS93" s="434"/>
      <c r="BT93" s="434"/>
      <c r="BU93" s="434"/>
      <c r="BV93" s="434"/>
      <c r="BW93" s="434"/>
      <c r="BX93" s="434"/>
      <c r="BY93" s="435"/>
      <c r="BZ93" s="435"/>
      <c r="CA93" s="435"/>
      <c r="CB93" s="435"/>
      <c r="CC93" s="3"/>
      <c r="CD93" s="3"/>
      <c r="CE93" s="3"/>
      <c r="CF93" s="3"/>
      <c r="CG93" s="3"/>
      <c r="CH93" s="3"/>
      <c r="CI93" s="3"/>
      <c r="CJ93" s="3"/>
      <c r="CK93" s="3"/>
      <c r="CL93" s="3"/>
      <c r="CM93" s="3"/>
      <c r="CN93" s="3"/>
      <c r="CO93" s="3"/>
      <c r="CP93" s="3"/>
      <c r="CQ93" s="3"/>
      <c r="CR93" s="3"/>
      <c r="CS93" s="3"/>
      <c r="CT93" s="3"/>
      <c r="CU93" s="3"/>
      <c r="CV93" s="3"/>
      <c r="CW93" s="3"/>
      <c r="CX93" s="3"/>
      <c r="CY93" s="3"/>
      <c r="CZ93" s="3"/>
    </row>
    <row r="94" s="544" customFormat="true" ht="15" customHeight="true" x14ac:dyDescent="0.2">
      <c r="A94" s="63"/>
      <c r="B94" s="132"/>
      <c r="C94" s="155"/>
      <c r="D94" s="153"/>
      <c r="E94" s="153"/>
      <c r="F94" s="153"/>
      <c r="G94" s="142"/>
      <c r="H94" s="145"/>
      <c r="I94" s="153"/>
      <c r="J94" s="153"/>
      <c r="K94" s="153"/>
      <c r="L94" s="148"/>
      <c r="M94" s="155"/>
      <c r="N94" s="153"/>
      <c r="O94" s="153"/>
      <c r="P94" s="153"/>
      <c r="Q94" s="142"/>
      <c r="R94" s="145"/>
      <c r="S94" s="153"/>
      <c r="T94" s="153"/>
      <c r="U94" s="153"/>
      <c r="V94" s="153"/>
      <c r="W94" s="153"/>
      <c r="X94" s="153"/>
      <c r="Y94" s="153"/>
      <c r="Z94" s="153"/>
      <c r="AA94" s="153"/>
      <c r="AB94" s="148"/>
      <c r="AC94" s="784"/>
      <c r="AD94" s="784"/>
      <c r="AE94" s="784"/>
      <c r="AF94" s="784"/>
      <c r="AG94" s="784"/>
      <c r="AH94" s="784"/>
      <c r="AI94" s="784"/>
      <c r="AJ94" s="784"/>
      <c r="AK94" s="784"/>
      <c r="AL94" s="784"/>
      <c r="AM94" s="784"/>
      <c r="AN94" s="784"/>
      <c r="AO94" s="784"/>
      <c r="AP94" s="784"/>
      <c r="AQ94" s="784"/>
      <c r="AR94" s="784"/>
      <c r="AS94" s="784"/>
      <c r="AT94" s="784"/>
      <c r="AU94" s="784"/>
      <c r="AV94" s="784"/>
      <c r="AW94" s="784"/>
      <c r="AX94" s="784"/>
      <c r="AY94" s="784"/>
      <c r="AZ94" s="343"/>
      <c r="BA94" s="595"/>
      <c r="BB94" s="594"/>
      <c r="BC94" s="449"/>
      <c r="BD94" s="434"/>
      <c r="BE94" s="434"/>
      <c r="BF94" s="434"/>
      <c r="BG94" s="453"/>
      <c r="BH94" s="449"/>
      <c r="BI94" s="434"/>
      <c r="BJ94" s="434"/>
      <c r="BK94" s="434"/>
      <c r="BL94" s="453"/>
      <c r="BM94" s="449"/>
      <c r="BN94" s="434"/>
      <c r="BO94" s="434"/>
      <c r="BP94" s="434"/>
      <c r="BQ94" s="453"/>
      <c r="BR94" s="449"/>
      <c r="BS94" s="434"/>
      <c r="BT94" s="434"/>
      <c r="BU94" s="434"/>
      <c r="BV94" s="434"/>
      <c r="BW94" s="434"/>
      <c r="BX94" s="434"/>
      <c r="BY94" s="435"/>
      <c r="BZ94" s="435"/>
      <c r="CA94" s="435"/>
      <c r="CB94" s="435"/>
      <c r="CC94" s="3"/>
      <c r="CD94" s="3"/>
      <c r="CE94" s="3"/>
      <c r="CF94" s="3"/>
      <c r="CG94" s="3"/>
      <c r="CH94" s="3"/>
      <c r="CI94" s="3"/>
      <c r="CJ94" s="3"/>
      <c r="CK94" s="3"/>
      <c r="CL94" s="3"/>
      <c r="CM94" s="3"/>
      <c r="CN94" s="3"/>
      <c r="CO94" s="3"/>
      <c r="CP94" s="3"/>
      <c r="CQ94" s="3"/>
      <c r="CR94" s="3"/>
      <c r="CS94" s="3"/>
      <c r="CT94" s="3"/>
      <c r="CU94" s="3"/>
      <c r="CV94" s="3"/>
      <c r="CW94" s="3"/>
      <c r="CX94" s="3"/>
      <c r="CY94" s="3"/>
      <c r="CZ94" s="3"/>
    </row>
    <row r="95" s="544" customFormat="true" ht="15" customHeight="true" x14ac:dyDescent="0.2">
      <c r="A95" s="139"/>
      <c r="B95" s="131"/>
      <c r="C95" s="95"/>
      <c r="D95" s="94"/>
      <c r="E95" s="94"/>
      <c r="F95" s="94"/>
      <c r="G95" s="93"/>
      <c r="H95" s="92"/>
      <c r="I95" s="94"/>
      <c r="J95" s="94"/>
      <c r="K95" s="94"/>
      <c r="L95" s="91"/>
      <c r="M95" s="95"/>
      <c r="N95" s="94"/>
      <c r="O95" s="94"/>
      <c r="P95" s="94"/>
      <c r="Q95" s="93"/>
      <c r="R95" s="92"/>
      <c r="S95" s="94"/>
      <c r="T95" s="94"/>
      <c r="U95" s="94"/>
      <c r="V95" s="94"/>
      <c r="W95" s="94"/>
      <c r="X95" s="94"/>
      <c r="Y95" s="94"/>
      <c r="Z95" s="94"/>
      <c r="AA95" s="94"/>
      <c r="AB95" s="91"/>
      <c r="AC95" s="784"/>
      <c r="AD95" s="784"/>
      <c r="AE95" s="784"/>
      <c r="AF95" s="784"/>
      <c r="AG95" s="784"/>
      <c r="AH95" s="784"/>
      <c r="AI95" s="784"/>
      <c r="AJ95" s="784"/>
      <c r="AK95" s="784"/>
      <c r="AL95" s="784"/>
      <c r="AM95" s="784"/>
      <c r="AN95" s="784"/>
      <c r="AO95" s="784"/>
      <c r="AP95" s="784"/>
      <c r="AQ95" s="784"/>
      <c r="AR95" s="784"/>
      <c r="AS95" s="784"/>
      <c r="AT95" s="784"/>
      <c r="AU95" s="784"/>
      <c r="AV95" s="784"/>
      <c r="AW95" s="784"/>
      <c r="AX95" s="784"/>
      <c r="AY95" s="784"/>
      <c r="AZ95" s="343"/>
      <c r="BA95" s="595"/>
      <c r="BB95" s="594"/>
      <c r="BC95" s="449"/>
      <c r="BD95" s="434"/>
      <c r="BE95" s="434"/>
      <c r="BF95" s="434"/>
      <c r="BG95" s="453"/>
      <c r="BH95" s="449"/>
      <c r="BI95" s="434"/>
      <c r="BJ95" s="434"/>
      <c r="BK95" s="434"/>
      <c r="BL95" s="453"/>
      <c r="BM95" s="449"/>
      <c r="BN95" s="434"/>
      <c r="BO95" s="434"/>
      <c r="BP95" s="434"/>
      <c r="BQ95" s="453"/>
      <c r="BR95" s="449"/>
      <c r="BS95" s="434"/>
      <c r="BT95" s="434"/>
      <c r="BU95" s="434"/>
      <c r="BV95" s="434"/>
      <c r="BW95" s="434"/>
      <c r="BX95" s="434"/>
      <c r="BY95" s="435"/>
      <c r="BZ95" s="435"/>
      <c r="CA95" s="435"/>
      <c r="CB95" s="435"/>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5" customFormat="true" ht="15" customHeight="true" x14ac:dyDescent="0.2">
      <c r="A96" s="63"/>
      <c r="B96" s="131"/>
      <c r="C96" s="95"/>
      <c r="D96" s="94"/>
      <c r="E96" s="94"/>
      <c r="F96" s="94"/>
      <c r="G96" s="93"/>
      <c r="H96" s="92"/>
      <c r="I96" s="94"/>
      <c r="J96" s="94"/>
      <c r="K96" s="94"/>
      <c r="L96" s="91"/>
      <c r="M96" s="95"/>
      <c r="N96" s="94"/>
      <c r="O96" s="94"/>
      <c r="P96" s="94"/>
      <c r="Q96" s="93"/>
      <c r="R96" s="92"/>
      <c r="S96" s="94"/>
      <c r="T96" s="94"/>
      <c r="U96" s="94"/>
      <c r="V96" s="94"/>
      <c r="W96" s="94"/>
      <c r="X96" s="94"/>
      <c r="Y96" s="94"/>
      <c r="Z96" s="94"/>
      <c r="AA96" s="94"/>
      <c r="AB96" s="91"/>
      <c r="AC96" s="784"/>
      <c r="AD96" s="784"/>
      <c r="AE96" s="784"/>
      <c r="AF96" s="784"/>
      <c r="AG96" s="784"/>
      <c r="AH96" s="784"/>
      <c r="AI96" s="784"/>
      <c r="AJ96" s="784"/>
      <c r="AK96" s="784"/>
      <c r="AL96" s="784"/>
      <c r="AM96" s="784"/>
      <c r="AN96" s="784"/>
      <c r="AO96" s="784"/>
      <c r="AP96" s="784"/>
      <c r="AQ96" s="784"/>
      <c r="AR96" s="784"/>
      <c r="AS96" s="784"/>
      <c r="AT96" s="784"/>
      <c r="AU96" s="784"/>
      <c r="AV96" s="784"/>
      <c r="AW96" s="784"/>
      <c r="AX96" s="784"/>
      <c r="AY96" s="784"/>
      <c r="AZ96" s="343"/>
      <c r="BA96" s="595"/>
      <c r="BB96" s="594"/>
      <c r="BC96" s="449"/>
      <c r="BD96" s="434"/>
      <c r="BE96" s="434"/>
      <c r="BF96" s="434"/>
      <c r="BG96" s="453"/>
      <c r="BH96" s="449"/>
      <c r="BI96" s="434"/>
      <c r="BJ96" s="434"/>
      <c r="BK96" s="434"/>
      <c r="BL96" s="453"/>
      <c r="BM96" s="449"/>
      <c r="BN96" s="434"/>
      <c r="BO96" s="434"/>
      <c r="BP96" s="434"/>
      <c r="BQ96" s="453"/>
      <c r="BR96" s="449"/>
      <c r="BS96" s="434"/>
      <c r="BT96" s="434"/>
      <c r="BU96" s="434"/>
      <c r="BV96" s="434"/>
      <c r="BW96" s="434"/>
      <c r="BX96" s="434"/>
      <c r="BY96" s="435"/>
      <c r="BZ96" s="435"/>
      <c r="CA96" s="435"/>
      <c r="CB96" s="435"/>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5" customFormat="true" ht="15" customHeight="true" x14ac:dyDescent="0.2">
      <c r="A97" s="139"/>
      <c r="B97" s="131"/>
      <c r="C97" s="95"/>
      <c r="D97" s="94"/>
      <c r="E97" s="94"/>
      <c r="F97" s="94"/>
      <c r="G97" s="93"/>
      <c r="H97" s="92"/>
      <c r="I97" s="94"/>
      <c r="J97" s="94"/>
      <c r="K97" s="94"/>
      <c r="L97" s="91"/>
      <c r="M97" s="95"/>
      <c r="N97" s="94"/>
      <c r="O97" s="94"/>
      <c r="P97" s="94"/>
      <c r="Q97" s="93"/>
      <c r="R97" s="92"/>
      <c r="S97" s="94"/>
      <c r="T97" s="94"/>
      <c r="U97" s="94"/>
      <c r="V97" s="94"/>
      <c r="W97" s="94"/>
      <c r="X97" s="94"/>
      <c r="Y97" s="94"/>
      <c r="Z97" s="94"/>
      <c r="AA97" s="94"/>
      <c r="AB97" s="91"/>
      <c r="AC97" s="784"/>
      <c r="AD97" s="784"/>
      <c r="AE97" s="784"/>
      <c r="AF97" s="784"/>
      <c r="AG97" s="784"/>
      <c r="AH97" s="784"/>
      <c r="AI97" s="784"/>
      <c r="AJ97" s="784"/>
      <c r="AK97" s="784"/>
      <c r="AL97" s="784"/>
      <c r="AM97" s="784"/>
      <c r="AN97" s="784"/>
      <c r="AO97" s="784"/>
      <c r="AP97" s="784"/>
      <c r="AQ97" s="784"/>
      <c r="AR97" s="784"/>
      <c r="AS97" s="784"/>
      <c r="AT97" s="784"/>
      <c r="AU97" s="784"/>
      <c r="AV97" s="784"/>
      <c r="AW97" s="784"/>
      <c r="AX97" s="784"/>
      <c r="AY97" s="784"/>
      <c r="AZ97" s="343"/>
      <c r="BA97" s="595"/>
      <c r="BB97" s="594"/>
      <c r="BC97" s="449"/>
      <c r="BD97" s="434"/>
      <c r="BE97" s="434"/>
      <c r="BF97" s="434"/>
      <c r="BG97" s="453"/>
      <c r="BH97" s="449"/>
      <c r="BI97" s="434"/>
      <c r="BJ97" s="434"/>
      <c r="BK97" s="434"/>
      <c r="BL97" s="453"/>
      <c r="BM97" s="449"/>
      <c r="BN97" s="434"/>
      <c r="BO97" s="434"/>
      <c r="BP97" s="434"/>
      <c r="BQ97" s="453"/>
      <c r="BR97" s="449"/>
      <c r="BS97" s="434"/>
      <c r="BT97" s="434"/>
      <c r="BU97" s="434"/>
      <c r="BV97" s="434"/>
      <c r="BW97" s="434"/>
      <c r="BX97" s="434"/>
      <c r="BY97" s="435"/>
      <c r="BZ97" s="435"/>
      <c r="CA97" s="435"/>
      <c r="CB97" s="435"/>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5" customFormat="true" ht="15" customHeight="true" x14ac:dyDescent="0.2">
      <c r="A98" s="63"/>
      <c r="B98" s="131"/>
      <c r="C98" s="95"/>
      <c r="D98" s="94"/>
      <c r="E98" s="94"/>
      <c r="F98" s="94"/>
      <c r="G98" s="93"/>
      <c r="H98" s="92"/>
      <c r="I98" s="94"/>
      <c r="J98" s="94"/>
      <c r="K98" s="94"/>
      <c r="L98" s="91"/>
      <c r="M98" s="95"/>
      <c r="N98" s="94"/>
      <c r="O98" s="94"/>
      <c r="P98" s="94"/>
      <c r="Q98" s="93"/>
      <c r="R98" s="92"/>
      <c r="S98" s="94"/>
      <c r="T98" s="94"/>
      <c r="U98" s="94"/>
      <c r="V98" s="94"/>
      <c r="W98" s="94"/>
      <c r="X98" s="94"/>
      <c r="Y98" s="94"/>
      <c r="Z98" s="94"/>
      <c r="AA98" s="94"/>
      <c r="AB98" s="91"/>
      <c r="AC98" s="784"/>
      <c r="AD98" s="784"/>
      <c r="AE98" s="784"/>
      <c r="AF98" s="784"/>
      <c r="AG98" s="784"/>
      <c r="AH98" s="784"/>
      <c r="AI98" s="784"/>
      <c r="AJ98" s="784"/>
      <c r="AK98" s="784"/>
      <c r="AL98" s="784"/>
      <c r="AM98" s="784"/>
      <c r="AN98" s="784"/>
      <c r="AO98" s="784"/>
      <c r="AP98" s="784"/>
      <c r="AQ98" s="784"/>
      <c r="AR98" s="784"/>
      <c r="AS98" s="784"/>
      <c r="AT98" s="784"/>
      <c r="AU98" s="784"/>
      <c r="AV98" s="784"/>
      <c r="AW98" s="784"/>
      <c r="AX98" s="784"/>
      <c r="AY98" s="784"/>
      <c r="AZ98" s="343"/>
      <c r="BA98" s="595"/>
      <c r="BB98" s="594"/>
      <c r="BC98" s="449"/>
      <c r="BD98" s="434"/>
      <c r="BE98" s="434"/>
      <c r="BF98" s="434"/>
      <c r="BG98" s="453"/>
      <c r="BH98" s="449"/>
      <c r="BI98" s="434"/>
      <c r="BJ98" s="434"/>
      <c r="BK98" s="434"/>
      <c r="BL98" s="453"/>
      <c r="BM98" s="449"/>
      <c r="BN98" s="434"/>
      <c r="BO98" s="434"/>
      <c r="BP98" s="434"/>
      <c r="BQ98" s="453"/>
      <c r="BR98" s="449"/>
      <c r="BS98" s="434"/>
      <c r="BT98" s="434"/>
      <c r="BU98" s="434"/>
      <c r="BV98" s="434"/>
      <c r="BW98" s="434"/>
      <c r="BX98" s="434"/>
      <c r="BY98" s="435"/>
      <c r="BZ98" s="435"/>
      <c r="CA98" s="435"/>
      <c r="CB98" s="435"/>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5" customFormat="true" ht="15" customHeight="true" x14ac:dyDescent="0.2">
      <c r="A99" s="63"/>
      <c r="B99" s="131"/>
      <c r="C99" s="95"/>
      <c r="D99" s="94"/>
      <c r="E99" s="94"/>
      <c r="F99" s="94"/>
      <c r="G99" s="93"/>
      <c r="H99" s="92"/>
      <c r="I99" s="94"/>
      <c r="J99" s="94"/>
      <c r="K99" s="94"/>
      <c r="L99" s="91"/>
      <c r="M99" s="95"/>
      <c r="N99" s="94"/>
      <c r="O99" s="94"/>
      <c r="P99" s="94"/>
      <c r="Q99" s="93"/>
      <c r="R99" s="92"/>
      <c r="S99" s="94"/>
      <c r="T99" s="94"/>
      <c r="U99" s="94"/>
      <c r="V99" s="94"/>
      <c r="W99" s="94"/>
      <c r="X99" s="94"/>
      <c r="Y99" s="94"/>
      <c r="Z99" s="94"/>
      <c r="AA99" s="94"/>
      <c r="AB99" s="91"/>
      <c r="AC99" s="784"/>
      <c r="AD99" s="784"/>
      <c r="AE99" s="784"/>
      <c r="AF99" s="784"/>
      <c r="AG99" s="784"/>
      <c r="AH99" s="784"/>
      <c r="AI99" s="784"/>
      <c r="AJ99" s="784"/>
      <c r="AK99" s="784"/>
      <c r="AL99" s="784"/>
      <c r="AM99" s="784"/>
      <c r="AN99" s="784"/>
      <c r="AO99" s="784"/>
      <c r="AP99" s="784"/>
      <c r="AQ99" s="784"/>
      <c r="AR99" s="784"/>
      <c r="AS99" s="784"/>
      <c r="AT99" s="784"/>
      <c r="AU99" s="784"/>
      <c r="AV99" s="784"/>
      <c r="AW99" s="784"/>
      <c r="AX99" s="784"/>
      <c r="AY99" s="784"/>
      <c r="AZ99" s="343"/>
      <c r="BA99" s="595"/>
      <c r="BB99" s="594"/>
      <c r="BC99" s="449"/>
      <c r="BD99" s="434"/>
      <c r="BE99" s="434"/>
      <c r="BF99" s="434"/>
      <c r="BG99" s="453"/>
      <c r="BH99" s="449"/>
      <c r="BI99" s="434"/>
      <c r="BJ99" s="434"/>
      <c r="BK99" s="434"/>
      <c r="BL99" s="453"/>
      <c r="BM99" s="449"/>
      <c r="BN99" s="434"/>
      <c r="BO99" s="434"/>
      <c r="BP99" s="434"/>
      <c r="BQ99" s="453"/>
      <c r="BR99" s="449"/>
      <c r="BS99" s="434"/>
      <c r="BT99" s="434"/>
      <c r="BU99" s="434"/>
      <c r="BV99" s="434"/>
      <c r="BW99" s="434"/>
      <c r="BX99" s="434"/>
      <c r="BY99" s="435"/>
      <c r="BZ99" s="435"/>
      <c r="CA99" s="435"/>
      <c r="CB99" s="435"/>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5" customFormat="true" ht="15" customHeight="true" x14ac:dyDescent="0.2">
      <c r="A100" s="63"/>
      <c r="B100" s="131"/>
      <c r="C100" s="95"/>
      <c r="D100" s="94"/>
      <c r="E100" s="94"/>
      <c r="F100" s="94"/>
      <c r="G100" s="93"/>
      <c r="H100" s="92"/>
      <c r="I100" s="94"/>
      <c r="J100" s="94"/>
      <c r="K100" s="94"/>
      <c r="L100" s="91"/>
      <c r="M100" s="95"/>
      <c r="N100" s="94"/>
      <c r="O100" s="94"/>
      <c r="P100" s="94"/>
      <c r="Q100" s="93"/>
      <c r="R100" s="92"/>
      <c r="S100" s="94"/>
      <c r="T100" s="94"/>
      <c r="U100" s="94"/>
      <c r="V100" s="94"/>
      <c r="W100" s="94"/>
      <c r="X100" s="94"/>
      <c r="Y100" s="94"/>
      <c r="Z100" s="94"/>
      <c r="AA100" s="94"/>
      <c r="AB100" s="91"/>
      <c r="AC100" s="784"/>
      <c r="AD100" s="784"/>
      <c r="AE100" s="784"/>
      <c r="AF100" s="784"/>
      <c r="AG100" s="784"/>
      <c r="AH100" s="784"/>
      <c r="AI100" s="784"/>
      <c r="AJ100" s="784"/>
      <c r="AK100" s="784"/>
      <c r="AL100" s="784"/>
      <c r="AM100" s="784"/>
      <c r="AN100" s="784"/>
      <c r="AO100" s="784"/>
      <c r="AP100" s="784"/>
      <c r="AQ100" s="784"/>
      <c r="AR100" s="784"/>
      <c r="AS100" s="784"/>
      <c r="AT100" s="784"/>
      <c r="AU100" s="784"/>
      <c r="AV100" s="784"/>
      <c r="AW100" s="784"/>
      <c r="AX100" s="784"/>
      <c r="AY100" s="784"/>
      <c r="AZ100" s="343"/>
      <c r="BA100" s="595"/>
      <c r="BB100" s="594"/>
      <c r="BC100" s="449"/>
      <c r="BD100" s="434"/>
      <c r="BE100" s="434"/>
      <c r="BF100" s="434"/>
      <c r="BG100" s="453"/>
      <c r="BH100" s="449"/>
      <c r="BI100" s="434"/>
      <c r="BJ100" s="434"/>
      <c r="BK100" s="434"/>
      <c r="BL100" s="453"/>
      <c r="BM100" s="449"/>
      <c r="BN100" s="434"/>
      <c r="BO100" s="434"/>
      <c r="BP100" s="434"/>
      <c r="BQ100" s="453"/>
      <c r="BR100" s="449"/>
      <c r="BS100" s="434"/>
      <c r="BT100" s="434"/>
      <c r="BU100" s="434"/>
      <c r="BV100" s="434"/>
      <c r="BW100" s="434"/>
      <c r="BX100" s="434"/>
      <c r="BY100" s="435"/>
      <c r="BZ100" s="435"/>
      <c r="CA100" s="435"/>
      <c r="CB100" s="435"/>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5" customFormat="true" ht="15" customHeight="true" x14ac:dyDescent="0.2">
      <c r="A101" s="139"/>
      <c r="B101" s="131"/>
      <c r="C101" s="95"/>
      <c r="D101" s="94"/>
      <c r="E101" s="94"/>
      <c r="F101" s="94"/>
      <c r="G101" s="93"/>
      <c r="H101" s="92"/>
      <c r="I101" s="94"/>
      <c r="J101" s="94"/>
      <c r="K101" s="94"/>
      <c r="L101" s="91"/>
      <c r="M101" s="95"/>
      <c r="N101" s="94"/>
      <c r="O101" s="94"/>
      <c r="P101" s="94"/>
      <c r="Q101" s="93"/>
      <c r="R101" s="92"/>
      <c r="S101" s="94"/>
      <c r="T101" s="94"/>
      <c r="U101" s="94"/>
      <c r="V101" s="94"/>
      <c r="W101" s="94"/>
      <c r="X101" s="94"/>
      <c r="Y101" s="94"/>
      <c r="Z101" s="94"/>
      <c r="AA101" s="94"/>
      <c r="AB101" s="91"/>
      <c r="AC101" s="784"/>
      <c r="AD101" s="784"/>
      <c r="AE101" s="784"/>
      <c r="AF101" s="784"/>
      <c r="AG101" s="784"/>
      <c r="AH101" s="784"/>
      <c r="AI101" s="784"/>
      <c r="AJ101" s="784"/>
      <c r="AK101" s="784"/>
      <c r="AL101" s="784"/>
      <c r="AM101" s="784"/>
      <c r="AN101" s="784"/>
      <c r="AO101" s="784"/>
      <c r="AP101" s="784"/>
      <c r="AQ101" s="784"/>
      <c r="AR101" s="784"/>
      <c r="AS101" s="784"/>
      <c r="AT101" s="784"/>
      <c r="AU101" s="784"/>
      <c r="AV101" s="784"/>
      <c r="AW101" s="784"/>
      <c r="AX101" s="784"/>
      <c r="AY101" s="784"/>
      <c r="AZ101" s="343"/>
      <c r="BA101" s="595"/>
      <c r="BB101" s="594"/>
      <c r="BC101" s="449"/>
      <c r="BD101" s="434"/>
      <c r="BE101" s="434"/>
      <c r="BF101" s="434"/>
      <c r="BG101" s="453"/>
      <c r="BH101" s="449"/>
      <c r="BI101" s="434"/>
      <c r="BJ101" s="434"/>
      <c r="BK101" s="434"/>
      <c r="BL101" s="453"/>
      <c r="BM101" s="449"/>
      <c r="BN101" s="434"/>
      <c r="BO101" s="434"/>
      <c r="BP101" s="434"/>
      <c r="BQ101" s="453"/>
      <c r="BR101" s="449"/>
      <c r="BS101" s="434"/>
      <c r="BT101" s="434"/>
      <c r="BU101" s="434"/>
      <c r="BV101" s="434"/>
      <c r="BW101" s="434"/>
      <c r="BX101" s="434"/>
      <c r="BY101" s="435"/>
      <c r="BZ101" s="435"/>
      <c r="CA101" s="435"/>
      <c r="CB101" s="435"/>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5" customFormat="true" ht="15" customHeight="true" x14ac:dyDescent="0.2">
      <c r="A102" s="63"/>
      <c r="B102" s="131"/>
      <c r="C102" s="95"/>
      <c r="D102" s="94"/>
      <c r="E102" s="94"/>
      <c r="F102" s="94"/>
      <c r="G102" s="93"/>
      <c r="H102" s="92"/>
      <c r="I102" s="94"/>
      <c r="J102" s="94"/>
      <c r="K102" s="94"/>
      <c r="L102" s="91"/>
      <c r="M102" s="95"/>
      <c r="N102" s="94"/>
      <c r="O102" s="94"/>
      <c r="P102" s="94"/>
      <c r="Q102" s="93"/>
      <c r="R102" s="92"/>
      <c r="S102" s="94"/>
      <c r="T102" s="94"/>
      <c r="U102" s="94"/>
      <c r="V102" s="94"/>
      <c r="W102" s="94"/>
      <c r="X102" s="94"/>
      <c r="Y102" s="94"/>
      <c r="Z102" s="94"/>
      <c r="AA102" s="94"/>
      <c r="AB102" s="91"/>
      <c r="AC102" s="784"/>
      <c r="AD102" s="784"/>
      <c r="AE102" s="784"/>
      <c r="AF102" s="784"/>
      <c r="AG102" s="784"/>
      <c r="AH102" s="784"/>
      <c r="AI102" s="784"/>
      <c r="AJ102" s="784"/>
      <c r="AK102" s="784"/>
      <c r="AL102" s="784"/>
      <c r="AM102" s="784"/>
      <c r="AN102" s="784"/>
      <c r="AO102" s="784"/>
      <c r="AP102" s="784"/>
      <c r="AQ102" s="784"/>
      <c r="AR102" s="784"/>
      <c r="AS102" s="784"/>
      <c r="AT102" s="784"/>
      <c r="AU102" s="784"/>
      <c r="AV102" s="784"/>
      <c r="AW102" s="784"/>
      <c r="AX102" s="784"/>
      <c r="AY102" s="784"/>
      <c r="AZ102" s="343"/>
      <c r="BA102" s="595"/>
      <c r="BB102" s="594"/>
      <c r="BC102" s="449"/>
      <c r="BD102" s="434"/>
      <c r="BE102" s="434"/>
      <c r="BF102" s="434"/>
      <c r="BG102" s="453"/>
      <c r="BH102" s="449"/>
      <c r="BI102" s="434"/>
      <c r="BJ102" s="434"/>
      <c r="BK102" s="434"/>
      <c r="BL102" s="453"/>
      <c r="BM102" s="449"/>
      <c r="BN102" s="434"/>
      <c r="BO102" s="434"/>
      <c r="BP102" s="434"/>
      <c r="BQ102" s="453"/>
      <c r="BR102" s="449"/>
      <c r="BS102" s="434"/>
      <c r="BT102" s="434"/>
      <c r="BU102" s="434"/>
      <c r="BV102" s="434"/>
      <c r="BW102" s="434"/>
      <c r="BX102" s="434"/>
      <c r="BY102" s="435"/>
      <c r="BZ102" s="435"/>
      <c r="CA102" s="435"/>
      <c r="CB102" s="435"/>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5" customFormat="true" ht="15" customHeight="true" x14ac:dyDescent="0.2">
      <c r="A103" s="63"/>
      <c r="B103" s="131"/>
      <c r="C103" s="95"/>
      <c r="D103" s="94"/>
      <c r="E103" s="94"/>
      <c r="F103" s="94"/>
      <c r="G103" s="93"/>
      <c r="H103" s="92"/>
      <c r="I103" s="94"/>
      <c r="J103" s="94"/>
      <c r="K103" s="94"/>
      <c r="L103" s="91"/>
      <c r="M103" s="95"/>
      <c r="N103" s="94"/>
      <c r="O103" s="94"/>
      <c r="P103" s="94"/>
      <c r="Q103" s="93"/>
      <c r="R103" s="92"/>
      <c r="S103" s="94"/>
      <c r="T103" s="94"/>
      <c r="U103" s="94"/>
      <c r="V103" s="94"/>
      <c r="W103" s="94"/>
      <c r="X103" s="94"/>
      <c r="Y103" s="94"/>
      <c r="Z103" s="94"/>
      <c r="AA103" s="94"/>
      <c r="AB103" s="91"/>
      <c r="AC103" s="784"/>
      <c r="AD103" s="784"/>
      <c r="AE103" s="784"/>
      <c r="AF103" s="784"/>
      <c r="AG103" s="784"/>
      <c r="AH103" s="784"/>
      <c r="AI103" s="784"/>
      <c r="AJ103" s="784"/>
      <c r="AK103" s="784"/>
      <c r="AL103" s="784"/>
      <c r="AM103" s="784"/>
      <c r="AN103" s="784"/>
      <c r="AO103" s="784"/>
      <c r="AP103" s="784"/>
      <c r="AQ103" s="784"/>
      <c r="AR103" s="784"/>
      <c r="AS103" s="784"/>
      <c r="AT103" s="784"/>
      <c r="AU103" s="784"/>
      <c r="AV103" s="784"/>
      <c r="AW103" s="784"/>
      <c r="AX103" s="784"/>
      <c r="AY103" s="784"/>
      <c r="AZ103" s="343"/>
      <c r="BA103" s="595"/>
      <c r="BB103" s="594"/>
      <c r="BC103" s="449"/>
      <c r="BD103" s="434"/>
      <c r="BE103" s="434"/>
      <c r="BF103" s="434"/>
      <c r="BG103" s="453"/>
      <c r="BH103" s="449"/>
      <c r="BI103" s="434"/>
      <c r="BJ103" s="434"/>
      <c r="BK103" s="434"/>
      <c r="BL103" s="453"/>
      <c r="BM103" s="449"/>
      <c r="BN103" s="434"/>
      <c r="BO103" s="434"/>
      <c r="BP103" s="434"/>
      <c r="BQ103" s="453"/>
      <c r="BR103" s="449"/>
      <c r="BS103" s="434"/>
      <c r="BT103" s="434"/>
      <c r="BU103" s="434"/>
      <c r="BV103" s="434"/>
      <c r="BW103" s="434"/>
      <c r="BX103" s="434"/>
      <c r="BY103" s="435"/>
      <c r="BZ103" s="435"/>
      <c r="CA103" s="435"/>
      <c r="CB103" s="435"/>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5" customFormat="true" ht="15" customHeight="true" x14ac:dyDescent="0.2">
      <c r="A104" s="63"/>
      <c r="B104" s="131"/>
      <c r="C104" s="95"/>
      <c r="D104" s="94"/>
      <c r="E104" s="94"/>
      <c r="F104" s="94"/>
      <c r="G104" s="93"/>
      <c r="H104" s="92"/>
      <c r="I104" s="94"/>
      <c r="J104" s="94"/>
      <c r="K104" s="94"/>
      <c r="L104" s="91"/>
      <c r="M104" s="95"/>
      <c r="N104" s="94"/>
      <c r="O104" s="94"/>
      <c r="P104" s="94"/>
      <c r="Q104" s="93"/>
      <c r="R104" s="92"/>
      <c r="S104" s="94"/>
      <c r="T104" s="94"/>
      <c r="U104" s="94"/>
      <c r="V104" s="94"/>
      <c r="W104" s="94"/>
      <c r="X104" s="94"/>
      <c r="Y104" s="94"/>
      <c r="Z104" s="94"/>
      <c r="AA104" s="94"/>
      <c r="AB104" s="91"/>
      <c r="AC104" s="784"/>
      <c r="AD104" s="784"/>
      <c r="AE104" s="784"/>
      <c r="AF104" s="784"/>
      <c r="AG104" s="784"/>
      <c r="AH104" s="784"/>
      <c r="AI104" s="784"/>
      <c r="AJ104" s="784"/>
      <c r="AK104" s="784"/>
      <c r="AL104" s="784"/>
      <c r="AM104" s="784"/>
      <c r="AN104" s="784"/>
      <c r="AO104" s="784"/>
      <c r="AP104" s="784"/>
      <c r="AQ104" s="784"/>
      <c r="AR104" s="784"/>
      <c r="AS104" s="784"/>
      <c r="AT104" s="784"/>
      <c r="AU104" s="784"/>
      <c r="AV104" s="784"/>
      <c r="AW104" s="784"/>
      <c r="AX104" s="784"/>
      <c r="AY104" s="784"/>
      <c r="AZ104" s="343"/>
      <c r="BA104" s="595"/>
      <c r="BB104" s="594"/>
      <c r="BC104" s="449"/>
      <c r="BD104" s="434"/>
      <c r="BE104" s="434"/>
      <c r="BF104" s="434"/>
      <c r="BG104" s="453"/>
      <c r="BH104" s="449"/>
      <c r="BI104" s="434"/>
      <c r="BJ104" s="434"/>
      <c r="BK104" s="434"/>
      <c r="BL104" s="453"/>
      <c r="BM104" s="449"/>
      <c r="BN104" s="434"/>
      <c r="BO104" s="434"/>
      <c r="BP104" s="434"/>
      <c r="BQ104" s="453"/>
      <c r="BR104" s="449"/>
      <c r="BS104" s="434"/>
      <c r="BT104" s="434"/>
      <c r="BU104" s="434"/>
      <c r="BV104" s="434"/>
      <c r="BW104" s="434"/>
      <c r="BX104" s="434"/>
      <c r="BY104" s="435"/>
      <c r="BZ104" s="435"/>
      <c r="CA104" s="435"/>
      <c r="CB104" s="435"/>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5" customFormat="true" ht="15" customHeight="true" x14ac:dyDescent="0.2">
      <c r="A105" s="135"/>
      <c r="B105" s="130"/>
      <c r="C105" s="90"/>
      <c r="D105" s="89"/>
      <c r="E105" s="89"/>
      <c r="F105" s="89"/>
      <c r="G105" s="88"/>
      <c r="H105" s="87"/>
      <c r="I105" s="89"/>
      <c r="J105" s="89"/>
      <c r="K105" s="89"/>
      <c r="L105" s="86"/>
      <c r="M105" s="90"/>
      <c r="N105" s="89"/>
      <c r="O105" s="89"/>
      <c r="P105" s="89"/>
      <c r="Q105" s="88"/>
      <c r="R105" s="87"/>
      <c r="S105" s="89"/>
      <c r="T105" s="89"/>
      <c r="U105" s="89"/>
      <c r="V105" s="89"/>
      <c r="W105" s="89"/>
      <c r="X105" s="89"/>
      <c r="Y105" s="89"/>
      <c r="Z105" s="89"/>
      <c r="AA105" s="89"/>
      <c r="AB105" s="86"/>
      <c r="AC105" s="784"/>
      <c r="AD105" s="784"/>
      <c r="AE105" s="784"/>
      <c r="AF105" s="784"/>
      <c r="AG105" s="784"/>
      <c r="AH105" s="784"/>
      <c r="AI105" s="784"/>
      <c r="AJ105" s="784"/>
      <c r="AK105" s="784"/>
      <c r="AL105" s="784"/>
      <c r="AM105" s="784"/>
      <c r="AN105" s="784"/>
      <c r="AO105" s="784"/>
      <c r="AP105" s="784"/>
      <c r="AQ105" s="784"/>
      <c r="AR105" s="784"/>
      <c r="AS105" s="784"/>
      <c r="AT105" s="784"/>
      <c r="AU105" s="784"/>
      <c r="AV105" s="784"/>
      <c r="AW105" s="784"/>
      <c r="AX105" s="784"/>
      <c r="AY105" s="784"/>
      <c r="AZ105" s="343"/>
      <c r="BA105" s="595"/>
      <c r="BB105" s="594"/>
      <c r="BC105" s="452"/>
      <c r="BD105" s="451"/>
      <c r="BE105" s="451"/>
      <c r="BF105" s="451"/>
      <c r="BG105" s="455"/>
      <c r="BH105" s="452"/>
      <c r="BI105" s="451"/>
      <c r="BJ105" s="451"/>
      <c r="BK105" s="451"/>
      <c r="BL105" s="455"/>
      <c r="BM105" s="452"/>
      <c r="BN105" s="451"/>
      <c r="BO105" s="451"/>
      <c r="BP105" s="451"/>
      <c r="BQ105" s="455"/>
      <c r="BR105" s="452"/>
      <c r="BS105" s="451"/>
      <c r="BT105" s="451"/>
      <c r="BU105" s="451"/>
      <c r="BV105" s="451"/>
      <c r="BW105" s="451"/>
      <c r="BX105" s="451"/>
      <c r="BY105" s="454"/>
      <c r="BZ105" s="454"/>
      <c r="CA105" s="454"/>
      <c r="CB105" s="454"/>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5" customFormat="true" ht="250.15" customHeight="true" x14ac:dyDescent="0.2">
      <c r="A106" s="509"/>
      <c r="B106" s="164"/>
      <c r="C106" s="163"/>
      <c r="D106" s="163"/>
      <c r="E106" s="163"/>
      <c r="F106" s="163"/>
      <c r="G106" s="163"/>
      <c r="H106" s="163"/>
      <c r="I106" s="163"/>
      <c r="J106" s="163"/>
      <c r="K106" s="163"/>
      <c r="L106" s="163"/>
      <c r="M106" s="163"/>
      <c r="N106" s="163"/>
      <c r="O106" s="163"/>
      <c r="P106" s="163"/>
      <c r="Q106" s="163"/>
      <c r="R106" s="163"/>
      <c r="S106" s="163"/>
      <c r="T106" s="163"/>
      <c r="U106" s="163"/>
      <c r="V106" s="163"/>
      <c r="W106" s="163"/>
      <c r="X106" s="163"/>
      <c r="Y106" s="163"/>
      <c r="Z106" s="163"/>
      <c r="AA106" s="163"/>
      <c r="AB106" s="16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AZ106" s="343"/>
      <c r="BA106" s="427"/>
      <c r="BB106" s="428"/>
      <c r="BC106" s="428"/>
      <c r="BD106" s="428"/>
      <c r="BE106" s="428"/>
      <c r="BF106" s="428"/>
      <c r="BG106" s="428"/>
      <c r="BH106" s="428"/>
      <c r="BI106" s="428"/>
      <c r="BJ106" s="428"/>
      <c r="BK106" s="428"/>
      <c r="BL106" s="428"/>
      <c r="BM106" s="428"/>
      <c r="BN106" s="428"/>
      <c r="BO106" s="428"/>
      <c r="BP106" s="428"/>
      <c r="BQ106" s="428"/>
      <c r="BR106" s="428"/>
      <c r="BS106" s="428"/>
      <c r="BT106" s="428"/>
      <c r="BU106" s="428"/>
      <c r="BV106" s="428"/>
      <c r="BW106" s="428"/>
      <c r="BX106" s="428"/>
      <c r="BY106" s="427"/>
      <c r="BZ106" s="427"/>
      <c r="CA106" s="427"/>
      <c r="CB106" s="427"/>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85" customFormat="true" ht="18" customHeight="true" x14ac:dyDescent="0.2">
      <c r="A107" s="509"/>
      <c r="B107" s="286"/>
      <c r="C107" s="414"/>
      <c r="D107" s="414"/>
      <c r="E107" s="414"/>
      <c r="F107" s="414"/>
      <c r="G107" s="414"/>
      <c r="H107" s="414"/>
      <c r="I107" s="414"/>
      <c r="J107" s="414"/>
      <c r="K107" s="414"/>
      <c r="L107" s="414"/>
      <c r="M107" s="414"/>
      <c r="N107" s="414"/>
      <c r="O107" s="414"/>
      <c r="P107" s="414"/>
      <c r="Q107" s="414"/>
      <c r="R107" s="414"/>
      <c r="S107" s="414"/>
      <c r="T107" s="414"/>
      <c r="U107" s="414"/>
      <c r="V107" s="414"/>
      <c r="W107" s="414"/>
      <c r="X107" s="414"/>
      <c r="Y107" s="414"/>
      <c r="Z107" s="414"/>
      <c r="AA107" s="414"/>
      <c r="AB107" s="414"/>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08"/>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85" customFormat="true" ht="22.5" customHeight="true" x14ac:dyDescent="0.35">
      <c r="A108" s="995" t="str">
        <f>A1026</f>
        <v>Democratic Republic of the Congo</v>
      </c>
      <c r="B108" s="996"/>
      <c r="C108" s="287"/>
      <c r="D108" s="287"/>
      <c r="E108" s="287"/>
      <c r="F108" s="287"/>
      <c r="G108" s="287"/>
      <c r="H108" s="287"/>
      <c r="I108" s="287"/>
      <c r="J108" s="287"/>
      <c r="K108" s="287"/>
      <c r="L108" s="287"/>
      <c r="M108" s="287"/>
      <c r="N108" s="287"/>
      <c r="O108" s="287"/>
      <c r="P108" s="287"/>
      <c r="Q108" s="287"/>
      <c r="R108" s="287"/>
      <c r="S108" s="287"/>
      <c r="T108" s="287"/>
      <c r="U108" s="287"/>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08"/>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85" customFormat="true" ht="22.5" customHeight="true" x14ac:dyDescent="0.35">
      <c r="A109" s="312" t="str">
        <f>A1034</f>
        <v>2001</v>
      </c>
      <c r="B109" s="313"/>
      <c r="C109" s="287"/>
      <c r="D109" s="287"/>
      <c r="E109" s="287"/>
      <c r="F109" s="287"/>
      <c r="G109" s="287"/>
      <c r="H109" s="287"/>
      <c r="I109" s="287"/>
      <c r="J109" s="287"/>
      <c r="K109" s="287"/>
      <c r="L109" s="287"/>
      <c r="M109" s="287"/>
      <c r="N109" s="287"/>
      <c r="O109" s="287"/>
      <c r="P109" s="287"/>
      <c r="Q109" s="287"/>
      <c r="R109" s="287"/>
      <c r="S109" s="287"/>
      <c r="T109" s="287"/>
      <c r="U109" s="287"/>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08"/>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85" customFormat="true" ht="22.5" customHeight="true" x14ac:dyDescent="0.35">
      <c r="A110" s="314" t="s">
        <v>99</v>
      </c>
      <c r="B110" s="315"/>
      <c r="C110" s="287"/>
      <c r="D110" s="287"/>
      <c r="E110" s="287"/>
      <c r="F110" s="287"/>
      <c r="G110" s="287"/>
      <c r="H110" s="287"/>
      <c r="I110" s="287"/>
      <c r="J110" s="287"/>
      <c r="K110" s="287"/>
      <c r="L110" s="287"/>
      <c r="M110" s="287"/>
      <c r="N110" s="287"/>
      <c r="O110" s="287"/>
      <c r="P110" s="287"/>
      <c r="Q110" s="287"/>
      <c r="R110" s="287"/>
      <c r="S110" s="287"/>
      <c r="T110" s="287"/>
      <c r="U110" s="287"/>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08"/>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85" customFormat="true" ht="20.1" customHeight="true" x14ac:dyDescent="0.35">
      <c r="A111" s="316" t="s">
        <v>97</v>
      </c>
      <c r="B111" s="313"/>
      <c r="C111" s="287"/>
      <c r="D111" s="287"/>
      <c r="E111" s="287"/>
      <c r="F111" s="287"/>
      <c r="G111" s="287"/>
      <c r="H111" s="287"/>
      <c r="I111" s="287"/>
      <c r="J111" s="287"/>
      <c r="K111" s="287"/>
      <c r="L111" s="287"/>
      <c r="M111" s="287"/>
      <c r="N111" s="287"/>
      <c r="O111" s="287"/>
      <c r="P111" s="287"/>
      <c r="Q111" s="287"/>
      <c r="R111" s="287"/>
      <c r="S111" s="287"/>
      <c r="T111" s="287"/>
      <c r="U111" s="287"/>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08"/>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85" customFormat="true" ht="15" customHeight="true" x14ac:dyDescent="0.2">
      <c r="A112" s="592" t="s">
        <v>98</v>
      </c>
      <c r="B112" s="351"/>
      <c r="C112" s="287"/>
      <c r="D112" s="287"/>
      <c r="E112" s="287"/>
      <c r="F112" s="287"/>
      <c r="G112" s="287"/>
      <c r="H112" s="287"/>
      <c r="I112" s="287"/>
      <c r="J112" s="287"/>
      <c r="K112" s="287"/>
      <c r="L112" s="287"/>
      <c r="M112" s="287"/>
      <c r="N112" s="287"/>
      <c r="O112" s="287"/>
      <c r="P112" s="287"/>
      <c r="Q112" s="287"/>
      <c r="R112" s="287"/>
      <c r="S112" s="287"/>
      <c r="T112" s="287"/>
      <c r="U112" s="287"/>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08"/>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85" customFormat="true" ht="15" customHeight="true" x14ac:dyDescent="0.2">
      <c r="A113" s="326" t="s">
        <v>40</v>
      </c>
      <c r="B113" s="325"/>
      <c r="C113" s="287"/>
      <c r="D113" s="287"/>
      <c r="E113" s="287"/>
      <c r="F113" s="287"/>
      <c r="G113" s="287"/>
      <c r="H113" s="287"/>
      <c r="I113" s="287"/>
      <c r="J113" s="287"/>
      <c r="K113" s="287"/>
      <c r="L113" s="287"/>
      <c r="M113" s="287"/>
      <c r="N113" s="287"/>
      <c r="O113" s="287"/>
      <c r="P113" s="287"/>
      <c r="Q113" s="287"/>
      <c r="R113" s="287"/>
      <c r="S113" s="287"/>
      <c r="T113" s="287"/>
      <c r="U113" s="287"/>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08"/>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85" customFormat="true" ht="15" customHeight="true" x14ac:dyDescent="0.2">
      <c r="A114" s="324" t="s">
        <v>39</v>
      </c>
      <c r="B114" s="325"/>
      <c r="C114" s="287"/>
      <c r="D114" s="287"/>
      <c r="E114" s="287"/>
      <c r="F114" s="287"/>
      <c r="G114" s="287"/>
      <c r="H114" s="287"/>
      <c r="I114" s="287"/>
      <c r="J114" s="287"/>
      <c r="K114" s="287"/>
      <c r="L114" s="287"/>
      <c r="M114" s="287"/>
      <c r="N114" s="287"/>
      <c r="O114" s="287"/>
      <c r="P114" s="287"/>
      <c r="Q114" s="287"/>
      <c r="R114" s="287"/>
      <c r="S114" s="287"/>
      <c r="T114" s="287"/>
      <c r="U114" s="287"/>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08"/>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85" customFormat="true" ht="15" customHeight="true" x14ac:dyDescent="0.2">
      <c r="A115" s="324" t="s">
        <v>136</v>
      </c>
      <c r="B115" s="350" t="str">
        <f>A1025</f>
        <v>MICS01</v>
      </c>
      <c r="C115" s="287"/>
      <c r="D115" s="287"/>
      <c r="E115" s="287"/>
      <c r="F115" s="287"/>
      <c r="G115" s="287"/>
      <c r="H115" s="287"/>
      <c r="I115" s="287"/>
      <c r="J115" s="287"/>
      <c r="K115" s="287"/>
      <c r="L115" s="287"/>
      <c r="M115" s="287"/>
      <c r="N115" s="287"/>
      <c r="O115" s="287"/>
      <c r="P115" s="287"/>
      <c r="Q115" s="287"/>
      <c r="R115" s="287"/>
      <c r="S115" s="287"/>
      <c r="T115" s="287"/>
      <c r="U115" s="287"/>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08"/>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85" customFormat="true" ht="15" customHeight="true" x14ac:dyDescent="0.2">
      <c r="A116" s="170"/>
      <c r="B116" s="169"/>
      <c r="C116" s="287"/>
      <c r="D116" s="287"/>
      <c r="E116" s="287"/>
      <c r="F116" s="287"/>
      <c r="G116" s="287"/>
      <c r="H116" s="287"/>
      <c r="I116" s="287"/>
      <c r="J116" s="287"/>
      <c r="K116" s="287"/>
      <c r="L116" s="287"/>
      <c r="M116" s="287"/>
      <c r="N116" s="287"/>
      <c r="O116" s="287"/>
      <c r="P116" s="287"/>
      <c r="Q116" s="287"/>
      <c r="R116" s="287"/>
      <c r="S116" s="287"/>
      <c r="T116" s="287"/>
      <c r="U116" s="287"/>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08"/>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85" customFormat="true" ht="15" customHeight="true" x14ac:dyDescent="0.2">
      <c r="A117" s="170" t="str">
        <f>B1029</f>
        <v>Ratio of Shared improved based on:</v>
      </c>
      <c r="B117" s="168" t="s">
        <v>139</v>
      </c>
      <c r="C117" s="287"/>
      <c r="D117" s="287"/>
      <c r="E117" s="287"/>
      <c r="F117" s="287"/>
      <c r="G117" s="287"/>
      <c r="H117" s="287"/>
      <c r="I117" s="287"/>
      <c r="J117" s="287"/>
      <c r="K117" s="287"/>
      <c r="L117" s="287"/>
      <c r="M117" s="287"/>
      <c r="N117" s="287"/>
      <c r="O117" s="287"/>
      <c r="P117" s="287"/>
      <c r="Q117" s="287"/>
      <c r="R117" s="287"/>
      <c r="S117" s="287"/>
      <c r="T117" s="287"/>
      <c r="U117" s="287"/>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08"/>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85" customFormat="true" ht="21" customHeight="true" x14ac:dyDescent="0.2">
      <c r="A118" s="167"/>
      <c r="B118" s="169"/>
      <c r="C118" s="287"/>
      <c r="D118" s="287"/>
      <c r="E118" s="287"/>
      <c r="F118" s="287"/>
      <c r="G118" s="287"/>
      <c r="H118" s="287"/>
      <c r="I118" s="287"/>
      <c r="J118" s="287"/>
      <c r="K118" s="287"/>
      <c r="L118" s="287"/>
      <c r="M118" s="287"/>
      <c r="N118" s="287"/>
      <c r="O118" s="287"/>
      <c r="P118" s="287"/>
      <c r="Q118" s="287"/>
      <c r="R118" s="287"/>
      <c r="S118" s="287"/>
      <c r="T118" s="287"/>
      <c r="U118" s="287"/>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08"/>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85" customFormat="true" ht="15" customHeight="true" x14ac:dyDescent="0.2">
      <c r="A119" s="166"/>
      <c r="B119" s="165"/>
      <c r="C119" s="287"/>
      <c r="D119" s="287"/>
      <c r="E119" s="287"/>
      <c r="F119" s="287"/>
      <c r="G119" s="287"/>
      <c r="H119" s="287"/>
      <c r="I119" s="287"/>
      <c r="J119" s="287"/>
      <c r="K119" s="287"/>
      <c r="L119" s="287"/>
      <c r="M119" s="287"/>
      <c r="N119" s="287"/>
      <c r="O119" s="287"/>
      <c r="P119" s="287"/>
      <c r="Q119" s="287"/>
      <c r="R119" s="287"/>
      <c r="S119" s="287"/>
      <c r="T119" s="287"/>
      <c r="U119" s="287"/>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AZ119" s="338"/>
      <c r="BB119" s="308"/>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309" customFormat="true" ht="15" customHeight="true" x14ac:dyDescent="0.2">
      <c r="A120" s="290" t="s">
        <v>99</v>
      </c>
      <c r="B120" s="334"/>
      <c r="C120" s="984" t="s">
        <v>115</v>
      </c>
      <c r="D120" s="985"/>
      <c r="E120" s="985"/>
      <c r="F120" s="985"/>
      <c r="G120" s="986"/>
      <c r="H120" s="987" t="s">
        <v>38</v>
      </c>
      <c r="I120" s="979"/>
      <c r="J120" s="979"/>
      <c r="K120" s="979"/>
      <c r="L120" s="981"/>
      <c r="M120" s="973" t="s">
        <v>37</v>
      </c>
      <c r="N120" s="974"/>
      <c r="O120" s="974"/>
      <c r="P120" s="974"/>
      <c r="Q120" s="976"/>
      <c r="R120" s="15" t="s">
        <v>142</v>
      </c>
      <c r="S120" s="426"/>
      <c r="T120" s="426"/>
      <c r="U120" s="426"/>
      <c r="V120" s="426"/>
      <c r="W120" s="426"/>
      <c r="X120" s="426"/>
      <c r="Y120" s="426"/>
      <c r="Z120" s="426"/>
      <c r="AA120" s="426"/>
      <c r="AB120" s="426"/>
      <c r="AC120" s="437"/>
      <c r="AD120" s="437"/>
      <c r="AE120" s="437"/>
      <c r="AF120" s="437"/>
      <c r="AG120" s="437"/>
      <c r="AH120" s="437"/>
      <c r="AI120" s="437"/>
      <c r="AJ120" s="437"/>
      <c r="AK120" s="437"/>
      <c r="AL120" s="437"/>
      <c r="AM120" s="437"/>
      <c r="AN120" s="437"/>
      <c r="AO120" s="437"/>
      <c r="AP120" s="437"/>
      <c r="AQ120" s="437"/>
      <c r="AR120" s="437"/>
      <c r="AS120" s="437"/>
      <c r="AT120" s="437"/>
      <c r="AU120" s="437"/>
      <c r="AV120" s="437"/>
      <c r="AW120" s="437"/>
      <c r="AX120" s="437"/>
      <c r="AY120" s="437"/>
      <c r="AZ120" s="174"/>
      <c r="BA120" s="344" t="s">
        <v>131</v>
      </c>
      <c r="BB120" s="290" t="s">
        <v>99</v>
      </c>
      <c r="BC120" s="973" t="s">
        <v>115</v>
      </c>
      <c r="BD120" s="974"/>
      <c r="BE120" s="974"/>
      <c r="BF120" s="974"/>
      <c r="BG120" s="975"/>
      <c r="BH120" s="973" t="s">
        <v>38</v>
      </c>
      <c r="BI120" s="974"/>
      <c r="BJ120" s="974"/>
      <c r="BK120" s="974"/>
      <c r="BL120" s="975"/>
      <c r="BM120" s="973" t="s">
        <v>37</v>
      </c>
      <c r="BN120" s="974"/>
      <c r="BO120" s="974"/>
      <c r="BP120" s="974"/>
      <c r="BQ120" s="976"/>
      <c r="BR120" s="14" t="s">
        <v>142</v>
      </c>
      <c r="BS120" s="426"/>
      <c r="BT120" s="426"/>
      <c r="BU120" s="426"/>
      <c r="BV120" s="426"/>
      <c r="BW120" s="426"/>
      <c r="BX120" s="426"/>
      <c r="BY120" s="426"/>
      <c r="BZ120" s="440"/>
      <c r="CA120" s="440"/>
      <c r="CB120" s="440"/>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309" customFormat="true" ht="24" x14ac:dyDescent="0.2">
      <c r="A121" s="329" t="s">
        <v>87</v>
      </c>
      <c r="B121" s="374"/>
      <c r="C121" s="417" t="s">
        <v>0</v>
      </c>
      <c r="D121" s="587" t="s">
        <v>1</v>
      </c>
      <c r="E121" s="587" t="s">
        <v>2</v>
      </c>
      <c r="F121" s="587" t="s">
        <v>3</v>
      </c>
      <c r="G121" s="588" t="s">
        <v>4</v>
      </c>
      <c r="H121" s="380" t="s">
        <v>0</v>
      </c>
      <c r="I121" s="590" t="s">
        <v>1</v>
      </c>
      <c r="J121" s="590" t="s">
        <v>2</v>
      </c>
      <c r="K121" s="590" t="s">
        <v>3</v>
      </c>
      <c r="L121" s="591" t="s">
        <v>4</v>
      </c>
      <c r="M121" s="381" t="s">
        <v>0</v>
      </c>
      <c r="N121" s="590" t="s">
        <v>1</v>
      </c>
      <c r="O121" s="590" t="s">
        <v>2</v>
      </c>
      <c r="P121" s="590" t="s">
        <v>3</v>
      </c>
      <c r="Q121" s="586" t="s">
        <v>4</v>
      </c>
      <c r="R121" s="380" t="s">
        <v>157</v>
      </c>
      <c r="S121" s="590" t="s">
        <v>158</v>
      </c>
      <c r="T121" s="590" t="s">
        <v>159</v>
      </c>
      <c r="U121" s="590" t="s">
        <v>160</v>
      </c>
      <c r="V121" s="590" t="s">
        <v>161</v>
      </c>
      <c r="W121" s="590" t="s">
        <v>162</v>
      </c>
      <c r="X121" s="590" t="s">
        <v>163</v>
      </c>
      <c r="Y121" s="590" t="s">
        <v>164</v>
      </c>
      <c r="Z121" s="590" t="s">
        <v>165</v>
      </c>
      <c r="AA121" s="590" t="s">
        <v>166</v>
      </c>
      <c r="AB121" s="591" t="s">
        <v>167</v>
      </c>
      <c r="AC121" s="437"/>
      <c r="AD121" s="437"/>
      <c r="AE121" s="437"/>
      <c r="AF121" s="437"/>
      <c r="AG121" s="437"/>
      <c r="AH121" s="437"/>
      <c r="AI121" s="437"/>
      <c r="AJ121" s="437"/>
      <c r="AK121" s="437"/>
      <c r="AL121" s="437"/>
      <c r="AM121" s="437"/>
      <c r="AN121" s="437"/>
      <c r="AO121" s="437"/>
      <c r="AP121" s="437"/>
      <c r="AQ121" s="437"/>
      <c r="AR121" s="437"/>
      <c r="AS121" s="437"/>
      <c r="AT121" s="437"/>
      <c r="AU121" s="437"/>
      <c r="AV121" s="437"/>
      <c r="AW121" s="437"/>
      <c r="AX121" s="437"/>
      <c r="AY121" s="437"/>
      <c r="AZ121" s="174"/>
      <c r="BA121" s="329" t="s">
        <v>117</v>
      </c>
      <c r="BB121" s="328"/>
      <c r="BC121" s="457" t="s">
        <v>0</v>
      </c>
      <c r="BD121" s="563" t="s">
        <v>1</v>
      </c>
      <c r="BE121" s="563" t="s">
        <v>2</v>
      </c>
      <c r="BF121" s="563" t="s">
        <v>3</v>
      </c>
      <c r="BG121" s="458" t="s">
        <v>4</v>
      </c>
      <c r="BH121" s="457" t="s">
        <v>0</v>
      </c>
      <c r="BI121" s="563" t="s">
        <v>1</v>
      </c>
      <c r="BJ121" s="563" t="s">
        <v>2</v>
      </c>
      <c r="BK121" s="563" t="s">
        <v>3</v>
      </c>
      <c r="BL121" s="458" t="s">
        <v>4</v>
      </c>
      <c r="BM121" s="457" t="s">
        <v>0</v>
      </c>
      <c r="BN121" s="563" t="s">
        <v>1</v>
      </c>
      <c r="BO121" s="563" t="s">
        <v>2</v>
      </c>
      <c r="BP121" s="563" t="s">
        <v>3</v>
      </c>
      <c r="BQ121" s="458" t="s">
        <v>4</v>
      </c>
      <c r="BR121" s="457" t="s">
        <v>157</v>
      </c>
      <c r="BS121" s="563" t="s">
        <v>158</v>
      </c>
      <c r="BT121" s="563" t="s">
        <v>159</v>
      </c>
      <c r="BU121" s="563" t="s">
        <v>160</v>
      </c>
      <c r="BV121" s="563" t="s">
        <v>161</v>
      </c>
      <c r="BW121" s="563" t="s">
        <v>162</v>
      </c>
      <c r="BX121" s="563" t="s">
        <v>163</v>
      </c>
      <c r="BY121" s="564" t="s">
        <v>164</v>
      </c>
      <c r="BZ121" s="564" t="s">
        <v>165</v>
      </c>
      <c r="CA121" s="564" t="s">
        <v>166</v>
      </c>
      <c r="CB121" s="564" t="s">
        <v>167</v>
      </c>
      <c r="CC121" s="173"/>
      <c r="CD121" s="173"/>
      <c r="CE121" s="173"/>
      <c r="CF121" s="173"/>
      <c r="CG121" s="173"/>
      <c r="CH121" s="173"/>
      <c r="CI121" s="173"/>
      <c r="CJ121" s="173"/>
      <c r="CK121" s="173"/>
      <c r="CL121" s="173"/>
      <c r="CM121" s="173"/>
      <c r="CN121" s="173"/>
      <c r="CO121" s="173"/>
      <c r="CP121" s="173"/>
      <c r="CQ121" s="173"/>
      <c r="CR121" s="173"/>
      <c r="CS121" s="173"/>
      <c r="CT121" s="173"/>
      <c r="CU121" s="173"/>
      <c r="CV121" s="173"/>
      <c r="CW121" s="173"/>
      <c r="CX121" s="173"/>
      <c r="CY121" s="173"/>
      <c r="CZ121" s="173"/>
    </row>
    <row r="122" s="309" customFormat="true" ht="15" customHeight="true" x14ac:dyDescent="0.2">
      <c r="A122" s="988" t="s">
        <v>18</v>
      </c>
      <c r="B122" s="377" t="s">
        <v>14</v>
      </c>
      <c r="C122" s="122">
        <f>C153+C154+C156</f>
        <v>31.07789504525806</v>
      </c>
      <c r="D122" s="121">
        <f t="shared" ref="D122:AB122" si="3">D153+D154+D156</f>
        <v>40.082506664581892</v>
      </c>
      <c r="E122" s="121">
        <f t="shared" si="3"/>
        <v>43.34441745450264</v>
      </c>
      <c r="F122" s="121">
        <f t="shared" si="3"/>
        <v>47.132784624596034</v>
      </c>
      <c r="G122" s="120">
        <f t="shared" si="3"/>
        <v>66.127137650176678</v>
      </c>
      <c r="H122" s="119">
        <f t="shared" si="3"/>
        <v>49.24912991920985</v>
      </c>
      <c r="I122" s="121">
        <f t="shared" si="3"/>
        <v>47.228594794237253</v>
      </c>
      <c r="J122" s="121">
        <f t="shared" si="3"/>
        <v>56.995553470035006</v>
      </c>
      <c r="K122" s="121">
        <f t="shared" si="3"/>
        <v>63.968978026794431</v>
      </c>
      <c r="L122" s="118">
        <f t="shared" si="3"/>
        <v>80.478287802487102</v>
      </c>
      <c r="M122" s="122">
        <f t="shared" si="3"/>
        <v>29.294010479023907</v>
      </c>
      <c r="N122" s="121">
        <f t="shared" si="3"/>
        <v>36.282002524176058</v>
      </c>
      <c r="O122" s="121">
        <f t="shared" si="3"/>
        <v>41.146723864537719</v>
      </c>
      <c r="P122" s="121">
        <f t="shared" si="3"/>
        <v>42.259019176802362</v>
      </c>
      <c r="Q122" s="120">
        <f t="shared" si="3"/>
        <v>47.908875395579948</v>
      </c>
      <c r="R122" s="119">
        <f t="shared" si="3"/>
        <v>57.749773858258017</v>
      </c>
      <c r="S122" s="121">
        <f t="shared" si="3"/>
        <v>26.101035604733323</v>
      </c>
      <c r="T122" s="121">
        <f t="shared" si="3"/>
        <v>38.559613839613604</v>
      </c>
      <c r="U122" s="121">
        <f t="shared" si="3"/>
        <v>20.933502742324517</v>
      </c>
      <c r="V122" s="121">
        <f t="shared" si="3"/>
        <v>40.426068914895318</v>
      </c>
      <c r="W122" s="121">
        <f t="shared" si="3"/>
        <v>47.431614616636274</v>
      </c>
      <c r="X122" s="121">
        <f t="shared" si="3"/>
        <v>72.061221929494408</v>
      </c>
      <c r="Y122" s="121">
        <f t="shared" si="3"/>
        <v>12.287111643865414</v>
      </c>
      <c r="Z122" s="121">
        <f t="shared" si="3"/>
        <v>46.80835776621781</v>
      </c>
      <c r="AA122" s="121">
        <f t="shared" si="3"/>
        <v>49.150869794714531</v>
      </c>
      <c r="AB122" s="118">
        <f t="shared" si="3"/>
        <v>57.126489281802648</v>
      </c>
      <c r="AC122" s="437"/>
      <c r="AD122" s="437"/>
      <c r="AE122" s="437"/>
      <c r="AF122" s="437"/>
      <c r="AG122" s="437"/>
      <c r="AH122" s="437"/>
      <c r="AI122" s="437"/>
      <c r="AJ122" s="437"/>
      <c r="AK122" s="437"/>
      <c r="AL122" s="437"/>
      <c r="AM122" s="437"/>
      <c r="AN122" s="437"/>
      <c r="AO122" s="437"/>
      <c r="AP122" s="437"/>
      <c r="AQ122" s="437"/>
      <c r="AR122" s="437"/>
      <c r="AS122" s="437"/>
      <c r="AT122" s="437"/>
      <c r="AU122" s="437"/>
      <c r="AV122" s="437"/>
      <c r="AW122" s="437"/>
      <c r="AX122" s="437"/>
      <c r="AY122" s="437"/>
      <c r="AZ122" s="174"/>
      <c r="BA122" s="977" t="s">
        <v>18</v>
      </c>
      <c r="BB122" s="596" t="s">
        <v>14</v>
      </c>
      <c r="BC122" s="46" t="s">
        <v>35</v>
      </c>
      <c r="BD122" s="42" t="s">
        <v>35</v>
      </c>
      <c r="BE122" s="42" t="s">
        <v>35</v>
      </c>
      <c r="BF122" s="42" t="s">
        <v>35</v>
      </c>
      <c r="BG122" s="37" t="s">
        <v>35</v>
      </c>
      <c r="BH122" s="46" t="s">
        <v>35</v>
      </c>
      <c r="BI122" s="42" t="s">
        <v>35</v>
      </c>
      <c r="BJ122" s="42" t="s">
        <v>35</v>
      </c>
      <c r="BK122" s="42" t="s">
        <v>35</v>
      </c>
      <c r="BL122" s="37" t="s">
        <v>35</v>
      </c>
      <c r="BM122" s="46" t="s">
        <v>35</v>
      </c>
      <c r="BN122" s="42" t="s">
        <v>35</v>
      </c>
      <c r="BO122" s="42" t="s">
        <v>35</v>
      </c>
      <c r="BP122" s="42" t="s">
        <v>35</v>
      </c>
      <c r="BQ122" s="37" t="s">
        <v>35</v>
      </c>
      <c r="BR122" s="46" t="s">
        <v>35</v>
      </c>
      <c r="BS122" s="42" t="s">
        <v>35</v>
      </c>
      <c r="BT122" s="42" t="s">
        <v>35</v>
      </c>
      <c r="BU122" s="42" t="s">
        <v>35</v>
      </c>
      <c r="BV122" s="42" t="s">
        <v>35</v>
      </c>
      <c r="BW122" s="42" t="s">
        <v>35</v>
      </c>
      <c r="BX122" s="42" t="s">
        <v>35</v>
      </c>
      <c r="BY122" s="31" t="s">
        <v>35</v>
      </c>
      <c r="BZ122" s="31" t="s">
        <v>35</v>
      </c>
      <c r="CA122" s="31" t="s">
        <v>35</v>
      </c>
      <c r="CB122" s="31" t="s">
        <v>35</v>
      </c>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row>
    <row r="123" s="309" customFormat="true" ht="15" customHeight="true" x14ac:dyDescent="0.2">
      <c r="A123" s="982"/>
      <c r="B123" s="378" t="s">
        <v>51</v>
      </c>
      <c r="C123" s="117">
        <f>100-C122</f>
        <v>68.92210495474194</v>
      </c>
      <c r="D123" s="116">
        <f t="shared" ref="D123:AB123" si="4">100-D122</f>
        <v>59.917493335418108</v>
      </c>
      <c r="E123" s="116">
        <f t="shared" si="4"/>
        <v>56.65558254549736</v>
      </c>
      <c r="F123" s="116">
        <f t="shared" si="4"/>
        <v>52.867215375403966</v>
      </c>
      <c r="G123" s="115">
        <f t="shared" si="4"/>
        <v>33.872862349823322</v>
      </c>
      <c r="H123" s="114">
        <f t="shared" si="4"/>
        <v>50.75087008079015</v>
      </c>
      <c r="I123" s="116">
        <f t="shared" si="4"/>
        <v>52.771405205762747</v>
      </c>
      <c r="J123" s="116">
        <f t="shared" si="4"/>
        <v>43.004446529964994</v>
      </c>
      <c r="K123" s="116">
        <f t="shared" si="4"/>
        <v>36.031021973205569</v>
      </c>
      <c r="L123" s="113">
        <f t="shared" si="4"/>
        <v>19.521712197512898</v>
      </c>
      <c r="M123" s="117">
        <f t="shared" si="4"/>
        <v>70.70598952097609</v>
      </c>
      <c r="N123" s="116">
        <f t="shared" si="4"/>
        <v>63.717997475823942</v>
      </c>
      <c r="O123" s="116">
        <f t="shared" si="4"/>
        <v>58.853276135462281</v>
      </c>
      <c r="P123" s="116">
        <f t="shared" si="4"/>
        <v>57.740980823197638</v>
      </c>
      <c r="Q123" s="115">
        <f t="shared" si="4"/>
        <v>52.091124604420052</v>
      </c>
      <c r="R123" s="114">
        <f t="shared" si="4"/>
        <v>42.250226141741983</v>
      </c>
      <c r="S123" s="116">
        <f t="shared" si="4"/>
        <v>73.898964395266674</v>
      </c>
      <c r="T123" s="116">
        <f t="shared" si="4"/>
        <v>61.440386160386396</v>
      </c>
      <c r="U123" s="116">
        <f t="shared" si="4"/>
        <v>79.066497257675479</v>
      </c>
      <c r="V123" s="116">
        <f t="shared" si="4"/>
        <v>59.573931085104682</v>
      </c>
      <c r="W123" s="116">
        <f t="shared" si="4"/>
        <v>52.568385383363726</v>
      </c>
      <c r="X123" s="116">
        <f t="shared" si="4"/>
        <v>27.938778070505592</v>
      </c>
      <c r="Y123" s="116">
        <f t="shared" si="4"/>
        <v>87.712888356134584</v>
      </c>
      <c r="Z123" s="116">
        <f t="shared" si="4"/>
        <v>53.19164223378219</v>
      </c>
      <c r="AA123" s="116">
        <f t="shared" si="4"/>
        <v>50.849130205285469</v>
      </c>
      <c r="AB123" s="113">
        <f t="shared" si="4"/>
        <v>42.873510718197352</v>
      </c>
      <c r="AC123" s="437"/>
      <c r="AD123" s="437"/>
      <c r="AE123" s="437"/>
      <c r="AF123" s="437"/>
      <c r="AG123" s="437"/>
      <c r="AH123" s="437"/>
      <c r="AI123" s="437"/>
      <c r="AJ123" s="437"/>
      <c r="AK123" s="437"/>
      <c r="AL123" s="437"/>
      <c r="AM123" s="437"/>
      <c r="AN123" s="437"/>
      <c r="AO123" s="437"/>
      <c r="AP123" s="437"/>
      <c r="AQ123" s="437"/>
      <c r="AR123" s="437"/>
      <c r="AS123" s="437"/>
      <c r="AT123" s="437"/>
      <c r="AU123" s="437"/>
      <c r="AV123" s="437"/>
      <c r="AW123" s="437"/>
      <c r="AX123" s="437"/>
      <c r="AY123" s="437"/>
      <c r="AZ123" s="174"/>
      <c r="BA123" s="970"/>
      <c r="BB123" s="594" t="s">
        <v>51</v>
      </c>
      <c r="BC123" s="45" t="s">
        <v>35</v>
      </c>
      <c r="BD123" s="41" t="s">
        <v>35</v>
      </c>
      <c r="BE123" s="41" t="s">
        <v>35</v>
      </c>
      <c r="BF123" s="41" t="s">
        <v>35</v>
      </c>
      <c r="BG123" s="36" t="s">
        <v>35</v>
      </c>
      <c r="BH123" s="45" t="s">
        <v>35</v>
      </c>
      <c r="BI123" s="41" t="s">
        <v>35</v>
      </c>
      <c r="BJ123" s="41" t="s">
        <v>35</v>
      </c>
      <c r="BK123" s="41" t="s">
        <v>35</v>
      </c>
      <c r="BL123" s="36" t="s">
        <v>35</v>
      </c>
      <c r="BM123" s="45" t="s">
        <v>35</v>
      </c>
      <c r="BN123" s="41" t="s">
        <v>35</v>
      </c>
      <c r="BO123" s="41" t="s">
        <v>35</v>
      </c>
      <c r="BP123" s="41" t="s">
        <v>35</v>
      </c>
      <c r="BQ123" s="36" t="s">
        <v>35</v>
      </c>
      <c r="BR123" s="45" t="s">
        <v>35</v>
      </c>
      <c r="BS123" s="41" t="s">
        <v>35</v>
      </c>
      <c r="BT123" s="41" t="s">
        <v>35</v>
      </c>
      <c r="BU123" s="41" t="s">
        <v>35</v>
      </c>
      <c r="BV123" s="41" t="s">
        <v>35</v>
      </c>
      <c r="BW123" s="41" t="s">
        <v>35</v>
      </c>
      <c r="BX123" s="41" t="s">
        <v>35</v>
      </c>
      <c r="BY123" s="30" t="s">
        <v>35</v>
      </c>
      <c r="BZ123" s="30" t="s">
        <v>35</v>
      </c>
      <c r="CA123" s="30" t="s">
        <v>35</v>
      </c>
      <c r="CB123" s="30" t="s">
        <v>35</v>
      </c>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row>
    <row r="124" s="309" customFormat="true" ht="15" customHeight="true" x14ac:dyDescent="0.2">
      <c r="A124" s="982" t="s">
        <v>50</v>
      </c>
      <c r="B124" s="378" t="s">
        <v>15</v>
      </c>
      <c r="C124" s="117">
        <f>C122*MICS10!C129/100</f>
        <v>18.492773244120119</v>
      </c>
      <c r="D124" s="116">
        <f>D122*MICS10!D129/100</f>
        <v>24.956767983422868</v>
      </c>
      <c r="E124" s="116">
        <f>E122*MICS10!E129/100</f>
        <v>25.230993893185172</v>
      </c>
      <c r="F124" s="116">
        <f>F122*MICS10!F129/100</f>
        <v>18.624055628509669</v>
      </c>
      <c r="G124" s="115">
        <f>G122*MICS10!G129/100</f>
        <v>27.669206493432792</v>
      </c>
      <c r="H124" s="114">
        <f>H122*MICS10!H129/100</f>
        <v>26.588497803643172</v>
      </c>
      <c r="I124" s="116">
        <f>I122*MICS10!I129/100</f>
        <v>8.6067735820429228</v>
      </c>
      <c r="J124" s="116">
        <f>J122*MICS10!J129/100</f>
        <v>22.283739883899059</v>
      </c>
      <c r="K124" s="116">
        <f>K122*MICS10!K129/100</f>
        <v>25.00883028917945</v>
      </c>
      <c r="L124" s="113">
        <f>L122*MICS10!L129/100</f>
        <v>32.139326812686271</v>
      </c>
      <c r="M124" s="117">
        <f>M122*MICS10!M129/100</f>
        <v>18.612496979370174</v>
      </c>
      <c r="N124" s="116">
        <f>N122*MICS10!N129/100</f>
        <v>24.312888869426146</v>
      </c>
      <c r="O124" s="116">
        <f>O122*MICS10!O129/100</f>
        <v>23.882363651436584</v>
      </c>
      <c r="P124" s="116">
        <f>P122*MICS10!P129/100</f>
        <v>21.952304636665314</v>
      </c>
      <c r="Q124" s="115">
        <f>Q122*MICS10!Q129/100</f>
        <v>32.38805291886618</v>
      </c>
      <c r="R124" s="114">
        <f>R122*MICS10!R129/100</f>
        <v>46.359193489014935</v>
      </c>
      <c r="S124" s="116">
        <f>S122*MICS10!S129/100</f>
        <v>17.097549487794193</v>
      </c>
      <c r="T124" s="116">
        <f>T122*MICS10!T129/100</f>
        <v>23.39654289545151</v>
      </c>
      <c r="U124" s="116">
        <f>U122*MICS10!U129/100</f>
        <v>9.9801997582490181</v>
      </c>
      <c r="V124" s="116">
        <f>V122*MICS10!V129/100</f>
        <v>16.758639597637288</v>
      </c>
      <c r="W124" s="116">
        <f>W122*MICS10!W129/100</f>
        <v>19.801153377757029</v>
      </c>
      <c r="X124" s="116">
        <f>X122*MICS10!X129/100</f>
        <v>23.215418589355906</v>
      </c>
      <c r="Y124" s="116">
        <f>Y122*MICS10!Y129/100</f>
        <v>7.4781386860642058</v>
      </c>
      <c r="Z124" s="116">
        <f>Z122*MICS10!Z129/100</f>
        <v>32.107033381834533</v>
      </c>
      <c r="AA124" s="116">
        <f>AA122*MICS10!AA129/100</f>
        <v>42.070539859899419</v>
      </c>
      <c r="AB124" s="113">
        <f>AB122*MICS10!AB129/100</f>
        <v>37.229297603963488</v>
      </c>
      <c r="AC124" s="437"/>
      <c r="AD124" s="437"/>
      <c r="AE124" s="437"/>
      <c r="AF124" s="437"/>
      <c r="AG124" s="437"/>
      <c r="AH124" s="437"/>
      <c r="AI124" s="437"/>
      <c r="AJ124" s="437"/>
      <c r="AK124" s="437"/>
      <c r="AL124" s="437"/>
      <c r="AM124" s="437"/>
      <c r="AN124" s="437"/>
      <c r="AO124" s="437"/>
      <c r="AP124" s="437"/>
      <c r="AQ124" s="437"/>
      <c r="AR124" s="437"/>
      <c r="AS124" s="437"/>
      <c r="AT124" s="437"/>
      <c r="AU124" s="437"/>
      <c r="AV124" s="437"/>
      <c r="AW124" s="437"/>
      <c r="AX124" s="437"/>
      <c r="AY124" s="437"/>
      <c r="AZ124" s="174"/>
      <c r="BA124" s="970" t="s">
        <v>50</v>
      </c>
      <c r="BB124" s="594" t="s">
        <v>15</v>
      </c>
      <c r="BC124" s="45" t="s">
        <v>35</v>
      </c>
      <c r="BD124" s="41" t="s">
        <v>35</v>
      </c>
      <c r="BE124" s="41" t="s">
        <v>35</v>
      </c>
      <c r="BF124" s="41" t="s">
        <v>35</v>
      </c>
      <c r="BG124" s="36" t="s">
        <v>35</v>
      </c>
      <c r="BH124" s="45" t="s">
        <v>35</v>
      </c>
      <c r="BI124" s="41" t="s">
        <v>35</v>
      </c>
      <c r="BJ124" s="41" t="s">
        <v>35</v>
      </c>
      <c r="BK124" s="41" t="s">
        <v>35</v>
      </c>
      <c r="BL124" s="36" t="s">
        <v>35</v>
      </c>
      <c r="BM124" s="45" t="s">
        <v>35</v>
      </c>
      <c r="BN124" s="41" t="s">
        <v>35</v>
      </c>
      <c r="BO124" s="41" t="s">
        <v>35</v>
      </c>
      <c r="BP124" s="41" t="s">
        <v>35</v>
      </c>
      <c r="BQ124" s="36" t="s">
        <v>35</v>
      </c>
      <c r="BR124" s="45" t="s">
        <v>35</v>
      </c>
      <c r="BS124" s="41" t="s">
        <v>35</v>
      </c>
      <c r="BT124" s="41" t="s">
        <v>35</v>
      </c>
      <c r="BU124" s="41" t="s">
        <v>35</v>
      </c>
      <c r="BV124" s="41" t="s">
        <v>35</v>
      </c>
      <c r="BW124" s="41" t="s">
        <v>35</v>
      </c>
      <c r="BX124" s="41" t="s">
        <v>35</v>
      </c>
      <c r="BY124" s="30" t="s">
        <v>35</v>
      </c>
      <c r="BZ124" s="30" t="s">
        <v>35</v>
      </c>
      <c r="CA124" s="30" t="s">
        <v>35</v>
      </c>
      <c r="CB124" s="30" t="s">
        <v>35</v>
      </c>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row>
    <row r="125" s="309" customFormat="true" ht="15" customHeight="true" x14ac:dyDescent="0.2">
      <c r="A125" s="982"/>
      <c r="B125" s="378" t="s">
        <v>16</v>
      </c>
      <c r="C125" s="117">
        <f>C122*MICS10!C128/100</f>
        <v>12.585121801137923</v>
      </c>
      <c r="D125" s="116">
        <f>D122*MICS10!D128/100</f>
        <v>15.125738681159026</v>
      </c>
      <c r="E125" s="116">
        <f>E122*MICS10!E128/100</f>
        <v>18.113423561317465</v>
      </c>
      <c r="F125" s="116">
        <f>F122*MICS10!F128/100</f>
        <v>28.508728996086361</v>
      </c>
      <c r="G125" s="115">
        <f>G122*MICS10!G128/100</f>
        <v>38.457931156743925</v>
      </c>
      <c r="H125" s="114">
        <f>H122*MICS10!H128/100</f>
        <v>22.660632115566692</v>
      </c>
      <c r="I125" s="116">
        <f>I122*MICS10!I128/100</f>
        <v>38.62182121219432</v>
      </c>
      <c r="J125" s="116">
        <f>J122*MICS10!J128/100</f>
        <v>34.711813586135897</v>
      </c>
      <c r="K125" s="116">
        <f>K122*MICS10!K128/100</f>
        <v>38.960147737614946</v>
      </c>
      <c r="L125" s="113">
        <f>L122*MICS10!L128/100</f>
        <v>48.338960989800732</v>
      </c>
      <c r="M125" s="117">
        <f>M122*MICS10!M128/100</f>
        <v>10.681513499653738</v>
      </c>
      <c r="N125" s="116">
        <f>N122*MICS10!N128/100</f>
        <v>11.969113654749908</v>
      </c>
      <c r="O125" s="116">
        <f>O122*MICS10!O128/100</f>
        <v>17.264360213101131</v>
      </c>
      <c r="P125" s="116">
        <f>P122*MICS10!P128/100</f>
        <v>20.306714540137047</v>
      </c>
      <c r="Q125" s="115">
        <f>Q122*MICS10!Q128/100</f>
        <v>15.520822476713766</v>
      </c>
      <c r="R125" s="114">
        <f>R122*MICS10!R128/100</f>
        <v>11.390580369243077</v>
      </c>
      <c r="S125" s="116">
        <f>S122*MICS10!S128/100</f>
        <v>9.0034861169391274</v>
      </c>
      <c r="T125" s="116">
        <f>T122*MICS10!T128/100</f>
        <v>15.163070944162092</v>
      </c>
      <c r="U125" s="116">
        <f>U122*MICS10!U128/100</f>
        <v>10.953302984075499</v>
      </c>
      <c r="V125" s="116">
        <f>V122*MICS10!V128/100</f>
        <v>23.667429317258012</v>
      </c>
      <c r="W125" s="116">
        <f>W122*MICS10!W128/100</f>
        <v>27.630461238879267</v>
      </c>
      <c r="X125" s="116">
        <f>X122*MICS10!X128/100</f>
        <v>48.845803340138552</v>
      </c>
      <c r="Y125" s="116">
        <f>Y122*MICS10!Y128/100</f>
        <v>4.8089729578012079</v>
      </c>
      <c r="Z125" s="116">
        <f>Z122*MICS10!Z128/100</f>
        <v>14.701324384383303</v>
      </c>
      <c r="AA125" s="116">
        <f>AA122*MICS10!AA128/100</f>
        <v>7.0803299348151212</v>
      </c>
      <c r="AB125" s="113">
        <f>AB122*MICS10!AB128/100</f>
        <v>19.897191677839132</v>
      </c>
      <c r="AC125" s="437"/>
      <c r="AD125" s="437"/>
      <c r="AE125" s="437"/>
      <c r="AF125" s="437"/>
      <c r="AG125" s="437"/>
      <c r="AH125" s="437"/>
      <c r="AI125" s="437"/>
      <c r="AJ125" s="437"/>
      <c r="AK125" s="437"/>
      <c r="AL125" s="437"/>
      <c r="AM125" s="437"/>
      <c r="AN125" s="437"/>
      <c r="AO125" s="437"/>
      <c r="AP125" s="437"/>
      <c r="AQ125" s="437"/>
      <c r="AR125" s="437"/>
      <c r="AS125" s="437"/>
      <c r="AT125" s="437"/>
      <c r="AU125" s="437"/>
      <c r="AV125" s="437"/>
      <c r="AW125" s="437"/>
      <c r="AX125" s="437"/>
      <c r="AY125" s="437"/>
      <c r="AZ125" s="174"/>
      <c r="BA125" s="970"/>
      <c r="BB125" s="594" t="s">
        <v>16</v>
      </c>
      <c r="BC125" s="45" t="s">
        <v>35</v>
      </c>
      <c r="BD125" s="41" t="s">
        <v>35</v>
      </c>
      <c r="BE125" s="41" t="s">
        <v>35</v>
      </c>
      <c r="BF125" s="41" t="s">
        <v>35</v>
      </c>
      <c r="BG125" s="36" t="s">
        <v>35</v>
      </c>
      <c r="BH125" s="45" t="s">
        <v>35</v>
      </c>
      <c r="BI125" s="41" t="s">
        <v>35</v>
      </c>
      <c r="BJ125" s="41" t="s">
        <v>35</v>
      </c>
      <c r="BK125" s="41" t="s">
        <v>35</v>
      </c>
      <c r="BL125" s="36" t="s">
        <v>35</v>
      </c>
      <c r="BM125" s="45" t="s">
        <v>35</v>
      </c>
      <c r="BN125" s="41" t="s">
        <v>35</v>
      </c>
      <c r="BO125" s="41" t="s">
        <v>35</v>
      </c>
      <c r="BP125" s="41" t="s">
        <v>35</v>
      </c>
      <c r="BQ125" s="36" t="s">
        <v>35</v>
      </c>
      <c r="BR125" s="45" t="s">
        <v>35</v>
      </c>
      <c r="BS125" s="41" t="s">
        <v>35</v>
      </c>
      <c r="BT125" s="41" t="s">
        <v>35</v>
      </c>
      <c r="BU125" s="41" t="s">
        <v>35</v>
      </c>
      <c r="BV125" s="41" t="s">
        <v>35</v>
      </c>
      <c r="BW125" s="41" t="s">
        <v>35</v>
      </c>
      <c r="BX125" s="41" t="s">
        <v>35</v>
      </c>
      <c r="BY125" s="30" t="s">
        <v>35</v>
      </c>
      <c r="BZ125" s="30" t="s">
        <v>35</v>
      </c>
      <c r="CA125" s="30" t="s">
        <v>35</v>
      </c>
      <c r="CB125" s="30" t="s">
        <v>35</v>
      </c>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row>
    <row r="126" s="309" customFormat="true" ht="15" customHeight="true" x14ac:dyDescent="0.2">
      <c r="A126" s="982"/>
      <c r="B126" s="378" t="s">
        <v>22</v>
      </c>
      <c r="C126" s="117">
        <f>100-C124-C125-C127</f>
        <v>47.081282378131178</v>
      </c>
      <c r="D126" s="116">
        <f t="shared" ref="D126:AB126" si="5">100-D124-D125-D127</f>
        <v>45.151175764327931</v>
      </c>
      <c r="E126" s="116">
        <f t="shared" si="5"/>
        <v>44.818848047875058</v>
      </c>
      <c r="F126" s="116">
        <f t="shared" si="5"/>
        <v>44.501793421080336</v>
      </c>
      <c r="G126" s="115">
        <f t="shared" si="5"/>
        <v>32.645677377770475</v>
      </c>
      <c r="H126" s="114">
        <f t="shared" si="5"/>
        <v>42.441817711787095</v>
      </c>
      <c r="I126" s="116">
        <f t="shared" si="5"/>
        <v>48.464692309978439</v>
      </c>
      <c r="J126" s="116">
        <f t="shared" si="5"/>
        <v>40.786720262304463</v>
      </c>
      <c r="K126" s="116">
        <f t="shared" si="5"/>
        <v>35.205970889689787</v>
      </c>
      <c r="L126" s="113">
        <f t="shared" si="5"/>
        <v>19.259964879281835</v>
      </c>
      <c r="M126" s="117">
        <f t="shared" si="5"/>
        <v>47.95850251304671</v>
      </c>
      <c r="N126" s="116">
        <f t="shared" si="5"/>
        <v>45.915214594163587</v>
      </c>
      <c r="O126" s="116">
        <f t="shared" si="5"/>
        <v>45.522878978504387</v>
      </c>
      <c r="P126" s="116">
        <f t="shared" si="5"/>
        <v>45.299412422083265</v>
      </c>
      <c r="Q126" s="115">
        <f t="shared" si="5"/>
        <v>41.840246405780633</v>
      </c>
      <c r="R126" s="114">
        <f t="shared" si="5"/>
        <v>29.808890454440341</v>
      </c>
      <c r="S126" s="116">
        <f t="shared" si="5"/>
        <v>57.332120742227715</v>
      </c>
      <c r="T126" s="116">
        <f t="shared" si="5"/>
        <v>42.95088698333096</v>
      </c>
      <c r="U126" s="116">
        <f t="shared" si="5"/>
        <v>63.039876449661975</v>
      </c>
      <c r="V126" s="116">
        <f t="shared" si="5"/>
        <v>46.22195998642264</v>
      </c>
      <c r="W126" s="116">
        <f t="shared" si="5"/>
        <v>36.674168785197125</v>
      </c>
      <c r="X126" s="116">
        <f t="shared" si="5"/>
        <v>26.947685359427886</v>
      </c>
      <c r="Y126" s="116">
        <f t="shared" si="5"/>
        <v>82.324890290518738</v>
      </c>
      <c r="Z126" s="116">
        <f t="shared" si="5"/>
        <v>48.104997057405228</v>
      </c>
      <c r="AA126" s="116">
        <f t="shared" si="5"/>
        <v>42.306188095230183</v>
      </c>
      <c r="AB126" s="113">
        <f t="shared" si="5"/>
        <v>33.93887235311945</v>
      </c>
      <c r="AC126" s="437"/>
      <c r="AD126" s="437"/>
      <c r="AE126" s="437"/>
      <c r="AF126" s="437"/>
      <c r="AG126" s="437"/>
      <c r="AH126" s="437"/>
      <c r="AI126" s="437"/>
      <c r="AJ126" s="437"/>
      <c r="AK126" s="437"/>
      <c r="AL126" s="437"/>
      <c r="AM126" s="437"/>
      <c r="AN126" s="437"/>
      <c r="AO126" s="437"/>
      <c r="AP126" s="437"/>
      <c r="AQ126" s="437"/>
      <c r="AR126" s="437"/>
      <c r="AS126" s="437"/>
      <c r="AT126" s="437"/>
      <c r="AU126" s="437"/>
      <c r="AV126" s="437"/>
      <c r="AW126" s="437"/>
      <c r="AX126" s="437"/>
      <c r="AY126" s="437"/>
      <c r="AZ126" s="174"/>
      <c r="BA126" s="970"/>
      <c r="BB126" s="594" t="s">
        <v>22</v>
      </c>
      <c r="BC126" s="45" t="s">
        <v>35</v>
      </c>
      <c r="BD126" s="41" t="s">
        <v>35</v>
      </c>
      <c r="BE126" s="41" t="s">
        <v>35</v>
      </c>
      <c r="BF126" s="41" t="s">
        <v>35</v>
      </c>
      <c r="BG126" s="36" t="s">
        <v>35</v>
      </c>
      <c r="BH126" s="45" t="s">
        <v>35</v>
      </c>
      <c r="BI126" s="41" t="s">
        <v>35</v>
      </c>
      <c r="BJ126" s="41" t="s">
        <v>35</v>
      </c>
      <c r="BK126" s="41" t="s">
        <v>35</v>
      </c>
      <c r="BL126" s="36" t="s">
        <v>35</v>
      </c>
      <c r="BM126" s="45" t="s">
        <v>35</v>
      </c>
      <c r="BN126" s="41" t="s">
        <v>35</v>
      </c>
      <c r="BO126" s="41" t="s">
        <v>35</v>
      </c>
      <c r="BP126" s="41" t="s">
        <v>35</v>
      </c>
      <c r="BQ126" s="36" t="s">
        <v>35</v>
      </c>
      <c r="BR126" s="45" t="s">
        <v>35</v>
      </c>
      <c r="BS126" s="41" t="s">
        <v>35</v>
      </c>
      <c r="BT126" s="41" t="s">
        <v>35</v>
      </c>
      <c r="BU126" s="41" t="s">
        <v>35</v>
      </c>
      <c r="BV126" s="41" t="s">
        <v>35</v>
      </c>
      <c r="BW126" s="41" t="s">
        <v>35</v>
      </c>
      <c r="BX126" s="41" t="s">
        <v>35</v>
      </c>
      <c r="BY126" s="30" t="s">
        <v>35</v>
      </c>
      <c r="BZ126" s="30" t="s">
        <v>35</v>
      </c>
      <c r="CA126" s="30" t="s">
        <v>35</v>
      </c>
      <c r="CB126" s="30" t="s">
        <v>35</v>
      </c>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row>
    <row r="127" s="309" customFormat="true" ht="15" customHeight="true" x14ac:dyDescent="0.2">
      <c r="A127" s="982"/>
      <c r="B127" s="378" t="s">
        <v>19</v>
      </c>
      <c r="C127" s="117">
        <f>C160</f>
        <v>21.840822576610794</v>
      </c>
      <c r="D127" s="116">
        <f t="shared" ref="D127:AB127" si="6">D160</f>
        <v>14.766317571090173</v>
      </c>
      <c r="E127" s="116">
        <f t="shared" si="6"/>
        <v>11.836734497622308</v>
      </c>
      <c r="F127" s="116">
        <f t="shared" si="6"/>
        <v>8.3654219543236366</v>
      </c>
      <c r="G127" s="115">
        <f t="shared" si="6"/>
        <v>1.2271849720528023</v>
      </c>
      <c r="H127" s="114">
        <f t="shared" si="6"/>
        <v>8.309052369003032</v>
      </c>
      <c r="I127" s="116">
        <f t="shared" si="6"/>
        <v>4.306712895784325</v>
      </c>
      <c r="J127" s="116">
        <f t="shared" si="6"/>
        <v>2.2177262676605802</v>
      </c>
      <c r="K127" s="116">
        <f t="shared" si="6"/>
        <v>0.82505108351580847</v>
      </c>
      <c r="L127" s="113">
        <f t="shared" si="6"/>
        <v>0.26174731823115466</v>
      </c>
      <c r="M127" s="117">
        <f t="shared" si="6"/>
        <v>22.747487007929376</v>
      </c>
      <c r="N127" s="116">
        <f t="shared" si="6"/>
        <v>17.802782881660363</v>
      </c>
      <c r="O127" s="116">
        <f t="shared" si="6"/>
        <v>13.330397156957909</v>
      </c>
      <c r="P127" s="116">
        <f t="shared" si="6"/>
        <v>12.441568401114363</v>
      </c>
      <c r="Q127" s="115">
        <f t="shared" si="6"/>
        <v>10.250878198639422</v>
      </c>
      <c r="R127" s="114">
        <f t="shared" si="6"/>
        <v>12.441335687301649</v>
      </c>
      <c r="S127" s="116">
        <f t="shared" si="6"/>
        <v>16.566843653038962</v>
      </c>
      <c r="T127" s="116">
        <f t="shared" si="6"/>
        <v>18.489499177055432</v>
      </c>
      <c r="U127" s="116">
        <f t="shared" si="6"/>
        <v>16.026620808013504</v>
      </c>
      <c r="V127" s="116">
        <f t="shared" si="6"/>
        <v>13.351971098682064</v>
      </c>
      <c r="W127" s="116">
        <f t="shared" si="6"/>
        <v>15.894216598166578</v>
      </c>
      <c r="X127" s="116">
        <f t="shared" si="6"/>
        <v>0.99109271107765651</v>
      </c>
      <c r="Y127" s="116">
        <f t="shared" si="6"/>
        <v>5.3879980656158608</v>
      </c>
      <c r="Z127" s="116">
        <f t="shared" si="6"/>
        <v>5.086645176376944</v>
      </c>
      <c r="AA127" s="116">
        <f t="shared" si="6"/>
        <v>8.5429421100552752</v>
      </c>
      <c r="AB127" s="113">
        <f t="shared" si="6"/>
        <v>8.934638365077932</v>
      </c>
      <c r="AC127" s="437"/>
      <c r="AD127" s="437"/>
      <c r="AE127" s="437"/>
      <c r="AF127" s="437"/>
      <c r="AG127" s="437"/>
      <c r="AH127" s="437"/>
      <c r="AI127" s="437"/>
      <c r="AJ127" s="437"/>
      <c r="AK127" s="437"/>
      <c r="AL127" s="437"/>
      <c r="AM127" s="437"/>
      <c r="AN127" s="437"/>
      <c r="AO127" s="437"/>
      <c r="AP127" s="437"/>
      <c r="AQ127" s="437"/>
      <c r="AR127" s="437"/>
      <c r="AS127" s="437"/>
      <c r="AT127" s="437"/>
      <c r="AU127" s="437"/>
      <c r="AV127" s="437"/>
      <c r="AW127" s="437"/>
      <c r="AX127" s="437"/>
      <c r="AY127" s="437"/>
      <c r="AZ127" s="174"/>
      <c r="BA127" s="970"/>
      <c r="BB127" s="594" t="s">
        <v>19</v>
      </c>
      <c r="BC127" s="45" t="s">
        <v>35</v>
      </c>
      <c r="BD127" s="41" t="s">
        <v>35</v>
      </c>
      <c r="BE127" s="41" t="s">
        <v>35</v>
      </c>
      <c r="BF127" s="41" t="s">
        <v>35</v>
      </c>
      <c r="BG127" s="36" t="s">
        <v>35</v>
      </c>
      <c r="BH127" s="45" t="s">
        <v>35</v>
      </c>
      <c r="BI127" s="41" t="s">
        <v>35</v>
      </c>
      <c r="BJ127" s="41" t="s">
        <v>35</v>
      </c>
      <c r="BK127" s="41" t="s">
        <v>35</v>
      </c>
      <c r="BL127" s="36" t="s">
        <v>35</v>
      </c>
      <c r="BM127" s="45" t="s">
        <v>35</v>
      </c>
      <c r="BN127" s="41" t="s">
        <v>35</v>
      </c>
      <c r="BO127" s="41" t="s">
        <v>35</v>
      </c>
      <c r="BP127" s="41" t="s">
        <v>35</v>
      </c>
      <c r="BQ127" s="36" t="s">
        <v>35</v>
      </c>
      <c r="BR127" s="45" t="s">
        <v>35</v>
      </c>
      <c r="BS127" s="41" t="s">
        <v>35</v>
      </c>
      <c r="BT127" s="41" t="s">
        <v>35</v>
      </c>
      <c r="BU127" s="41" t="s">
        <v>35</v>
      </c>
      <c r="BV127" s="41" t="s">
        <v>35</v>
      </c>
      <c r="BW127" s="41" t="s">
        <v>35</v>
      </c>
      <c r="BX127" s="41" t="s">
        <v>35</v>
      </c>
      <c r="BY127" s="30" t="s">
        <v>35</v>
      </c>
      <c r="BZ127" s="30" t="s">
        <v>35</v>
      </c>
      <c r="CA127" s="30" t="s">
        <v>35</v>
      </c>
      <c r="CB127" s="30" t="s">
        <v>35</v>
      </c>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row>
    <row r="128" s="309" customFormat="true" ht="15" customHeight="true" x14ac:dyDescent="0.2">
      <c r="A128" s="982" t="s">
        <v>181</v>
      </c>
      <c r="B128" s="378" t="s">
        <v>49</v>
      </c>
      <c r="C128" s="61" t="s">
        <v>35</v>
      </c>
      <c r="D128" s="58" t="s">
        <v>35</v>
      </c>
      <c r="E128" s="58" t="s">
        <v>35</v>
      </c>
      <c r="F128" s="58" t="s">
        <v>35</v>
      </c>
      <c r="G128" s="55" t="s">
        <v>35</v>
      </c>
      <c r="H128" s="52" t="s">
        <v>35</v>
      </c>
      <c r="I128" s="58" t="s">
        <v>35</v>
      </c>
      <c r="J128" s="58" t="s">
        <v>35</v>
      </c>
      <c r="K128" s="58" t="s">
        <v>35</v>
      </c>
      <c r="L128" s="49" t="s">
        <v>35</v>
      </c>
      <c r="M128" s="61" t="s">
        <v>35</v>
      </c>
      <c r="N128" s="58" t="s">
        <v>35</v>
      </c>
      <c r="O128" s="58" t="s">
        <v>35</v>
      </c>
      <c r="P128" s="58" t="s">
        <v>35</v>
      </c>
      <c r="Q128" s="55" t="s">
        <v>35</v>
      </c>
      <c r="R128" s="52" t="s">
        <v>35</v>
      </c>
      <c r="S128" s="58" t="s">
        <v>35</v>
      </c>
      <c r="T128" s="58" t="s">
        <v>35</v>
      </c>
      <c r="U128" s="58" t="s">
        <v>35</v>
      </c>
      <c r="V128" s="58" t="s">
        <v>35</v>
      </c>
      <c r="W128" s="58" t="s">
        <v>35</v>
      </c>
      <c r="X128" s="58" t="s">
        <v>35</v>
      </c>
      <c r="Y128" s="58" t="s">
        <v>35</v>
      </c>
      <c r="Z128" s="58" t="s">
        <v>35</v>
      </c>
      <c r="AA128" s="58" t="s">
        <v>35</v>
      </c>
      <c r="AB128" s="49" t="s">
        <v>35</v>
      </c>
      <c r="AC128" s="437"/>
      <c r="AD128" s="437"/>
      <c r="AE128" s="437"/>
      <c r="AF128" s="437"/>
      <c r="AG128" s="437"/>
      <c r="AH128" s="437"/>
      <c r="AI128" s="437"/>
      <c r="AJ128" s="437"/>
      <c r="AK128" s="437"/>
      <c r="AL128" s="437"/>
      <c r="AM128" s="437"/>
      <c r="AN128" s="437"/>
      <c r="AO128" s="437"/>
      <c r="AP128" s="437"/>
      <c r="AQ128" s="437"/>
      <c r="AR128" s="437"/>
      <c r="AS128" s="437"/>
      <c r="AT128" s="437"/>
      <c r="AU128" s="437"/>
      <c r="AV128" s="437"/>
      <c r="AW128" s="437"/>
      <c r="AX128" s="437"/>
      <c r="AY128" s="437"/>
      <c r="AZ128" s="174"/>
      <c r="BA128" s="970" t="s">
        <v>109</v>
      </c>
      <c r="BB128" s="594" t="s">
        <v>49</v>
      </c>
      <c r="BC128" s="45" t="s">
        <v>35</v>
      </c>
      <c r="BD128" s="41" t="s">
        <v>35</v>
      </c>
      <c r="BE128" s="41" t="s">
        <v>35</v>
      </c>
      <c r="BF128" s="41" t="s">
        <v>35</v>
      </c>
      <c r="BG128" s="36" t="s">
        <v>35</v>
      </c>
      <c r="BH128" s="45" t="s">
        <v>35</v>
      </c>
      <c r="BI128" s="41" t="s">
        <v>35</v>
      </c>
      <c r="BJ128" s="41" t="s">
        <v>35</v>
      </c>
      <c r="BK128" s="41" t="s">
        <v>35</v>
      </c>
      <c r="BL128" s="36" t="s">
        <v>35</v>
      </c>
      <c r="BM128" s="45" t="s">
        <v>35</v>
      </c>
      <c r="BN128" s="41" t="s">
        <v>35</v>
      </c>
      <c r="BO128" s="41" t="s">
        <v>35</v>
      </c>
      <c r="BP128" s="41" t="s">
        <v>35</v>
      </c>
      <c r="BQ128" s="36" t="s">
        <v>35</v>
      </c>
      <c r="BR128" s="45" t="s">
        <v>35</v>
      </c>
      <c r="BS128" s="41" t="s">
        <v>35</v>
      </c>
      <c r="BT128" s="41" t="s">
        <v>35</v>
      </c>
      <c r="BU128" s="41" t="s">
        <v>35</v>
      </c>
      <c r="BV128" s="41" t="s">
        <v>35</v>
      </c>
      <c r="BW128" s="41" t="s">
        <v>35</v>
      </c>
      <c r="BX128" s="41" t="s">
        <v>35</v>
      </c>
      <c r="BY128" s="30" t="s">
        <v>35</v>
      </c>
      <c r="BZ128" s="30" t="s">
        <v>35</v>
      </c>
      <c r="CA128" s="30" t="s">
        <v>35</v>
      </c>
      <c r="CB128" s="30" t="s">
        <v>35</v>
      </c>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09" customFormat="true" ht="15" customHeight="true" x14ac:dyDescent="0.2">
      <c r="A129" s="983"/>
      <c r="B129" s="379" t="s">
        <v>48</v>
      </c>
      <c r="C129" s="60" t="s">
        <v>35</v>
      </c>
      <c r="D129" s="57" t="s">
        <v>35</v>
      </c>
      <c r="E129" s="57" t="s">
        <v>35</v>
      </c>
      <c r="F129" s="57" t="s">
        <v>35</v>
      </c>
      <c r="G129" s="54" t="s">
        <v>35</v>
      </c>
      <c r="H129" s="51" t="s">
        <v>35</v>
      </c>
      <c r="I129" s="57" t="s">
        <v>35</v>
      </c>
      <c r="J129" s="57" t="s">
        <v>35</v>
      </c>
      <c r="K129" s="57" t="s">
        <v>35</v>
      </c>
      <c r="L129" s="48" t="s">
        <v>35</v>
      </c>
      <c r="M129" s="60" t="s">
        <v>35</v>
      </c>
      <c r="N129" s="57" t="s">
        <v>35</v>
      </c>
      <c r="O129" s="57" t="s">
        <v>35</v>
      </c>
      <c r="P129" s="57" t="s">
        <v>35</v>
      </c>
      <c r="Q129" s="54" t="s">
        <v>35</v>
      </c>
      <c r="R129" s="51" t="s">
        <v>35</v>
      </c>
      <c r="S129" s="57" t="s">
        <v>35</v>
      </c>
      <c r="T129" s="57" t="s">
        <v>35</v>
      </c>
      <c r="U129" s="57" t="s">
        <v>35</v>
      </c>
      <c r="V129" s="57" t="s">
        <v>35</v>
      </c>
      <c r="W129" s="57" t="s">
        <v>35</v>
      </c>
      <c r="X129" s="57" t="s">
        <v>35</v>
      </c>
      <c r="Y129" s="57" t="s">
        <v>35</v>
      </c>
      <c r="Z129" s="57" t="s">
        <v>35</v>
      </c>
      <c r="AA129" s="57" t="s">
        <v>35</v>
      </c>
      <c r="AB129" s="48" t="s">
        <v>35</v>
      </c>
      <c r="AC129" s="437"/>
      <c r="AD129" s="437"/>
      <c r="AE129" s="437"/>
      <c r="AF129" s="437"/>
      <c r="AG129" s="437"/>
      <c r="AH129" s="437"/>
      <c r="AI129" s="437"/>
      <c r="AJ129" s="437"/>
      <c r="AK129" s="437"/>
      <c r="AL129" s="437"/>
      <c r="AM129" s="437"/>
      <c r="AN129" s="437"/>
      <c r="AO129" s="437"/>
      <c r="AP129" s="437"/>
      <c r="AQ129" s="437"/>
      <c r="AR129" s="437"/>
      <c r="AS129" s="437"/>
      <c r="AT129" s="437"/>
      <c r="AU129" s="437"/>
      <c r="AV129" s="437"/>
      <c r="AW129" s="437"/>
      <c r="AX129" s="437"/>
      <c r="AY129" s="437"/>
      <c r="AZ129" s="174"/>
      <c r="BA129" s="972"/>
      <c r="BB129" s="597" t="s">
        <v>48</v>
      </c>
      <c r="BC129" s="44" t="s">
        <v>35</v>
      </c>
      <c r="BD129" s="40" t="s">
        <v>35</v>
      </c>
      <c r="BE129" s="40" t="s">
        <v>35</v>
      </c>
      <c r="BF129" s="40" t="s">
        <v>35</v>
      </c>
      <c r="BG129" s="35" t="s">
        <v>35</v>
      </c>
      <c r="BH129" s="44" t="s">
        <v>35</v>
      </c>
      <c r="BI129" s="40" t="s">
        <v>35</v>
      </c>
      <c r="BJ129" s="40" t="s">
        <v>35</v>
      </c>
      <c r="BK129" s="40" t="s">
        <v>35</v>
      </c>
      <c r="BL129" s="35" t="s">
        <v>35</v>
      </c>
      <c r="BM129" s="44" t="s">
        <v>35</v>
      </c>
      <c r="BN129" s="40" t="s">
        <v>35</v>
      </c>
      <c r="BO129" s="40" t="s">
        <v>35</v>
      </c>
      <c r="BP129" s="40" t="s">
        <v>35</v>
      </c>
      <c r="BQ129" s="35" t="s">
        <v>35</v>
      </c>
      <c r="BR129" s="44" t="s">
        <v>35</v>
      </c>
      <c r="BS129" s="40" t="s">
        <v>35</v>
      </c>
      <c r="BT129" s="40" t="s">
        <v>35</v>
      </c>
      <c r="BU129" s="40" t="s">
        <v>35</v>
      </c>
      <c r="BV129" s="40" t="s">
        <v>35</v>
      </c>
      <c r="BW129" s="40" t="s">
        <v>35</v>
      </c>
      <c r="BX129" s="40" t="s">
        <v>35</v>
      </c>
      <c r="BY129" s="29" t="s">
        <v>35</v>
      </c>
      <c r="BZ129" s="29" t="s">
        <v>35</v>
      </c>
      <c r="CA129" s="29" t="s">
        <v>35</v>
      </c>
      <c r="CB129" s="29" t="s">
        <v>35</v>
      </c>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5" customFormat="true" ht="15" hidden="true" customHeight="true" x14ac:dyDescent="0.2">
      <c r="A130" s="992" t="s">
        <v>47</v>
      </c>
      <c r="B130" s="375" t="s">
        <v>42</v>
      </c>
      <c r="C130" s="382"/>
      <c r="D130" s="383"/>
      <c r="E130" s="383"/>
      <c r="F130" s="383"/>
      <c r="G130" s="384"/>
      <c r="H130" s="385"/>
      <c r="I130" s="383"/>
      <c r="J130" s="383"/>
      <c r="K130" s="383"/>
      <c r="L130" s="386"/>
      <c r="M130" s="382"/>
      <c r="N130" s="383"/>
      <c r="O130" s="383"/>
      <c r="P130" s="383"/>
      <c r="Q130" s="384"/>
      <c r="R130" s="385"/>
      <c r="S130" s="383"/>
      <c r="T130" s="383"/>
      <c r="U130" s="383"/>
      <c r="V130" s="383"/>
      <c r="W130" s="383"/>
      <c r="X130" s="383"/>
      <c r="Y130" s="383"/>
      <c r="Z130" s="383"/>
      <c r="AA130" s="383"/>
      <c r="AB130" s="386"/>
      <c r="AC130" s="784"/>
      <c r="AD130" s="784"/>
      <c r="AE130" s="784"/>
      <c r="AF130" s="784"/>
      <c r="AG130" s="784"/>
      <c r="AH130" s="784"/>
      <c r="AI130" s="784"/>
      <c r="AJ130" s="784"/>
      <c r="AK130" s="784"/>
      <c r="AL130" s="784"/>
      <c r="AM130" s="784"/>
      <c r="AN130" s="784"/>
      <c r="AO130" s="784"/>
      <c r="AP130" s="784"/>
      <c r="AQ130" s="784"/>
      <c r="AR130" s="784"/>
      <c r="AS130" s="784"/>
      <c r="AT130" s="784"/>
      <c r="AU130" s="784"/>
      <c r="AV130" s="784"/>
      <c r="AW130" s="784"/>
      <c r="AX130" s="784"/>
      <c r="AY130" s="784"/>
      <c r="AZ130" s="343"/>
      <c r="BB130" s="307"/>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05" customFormat="true" ht="15" hidden="true" customHeight="true" x14ac:dyDescent="0.2">
      <c r="A131" s="993"/>
      <c r="B131" s="371" t="s">
        <v>46</v>
      </c>
      <c r="C131" s="387"/>
      <c r="D131" s="388"/>
      <c r="E131" s="388"/>
      <c r="F131" s="388"/>
      <c r="G131" s="389"/>
      <c r="H131" s="390"/>
      <c r="I131" s="388"/>
      <c r="J131" s="388"/>
      <c r="K131" s="388"/>
      <c r="L131" s="391"/>
      <c r="M131" s="387"/>
      <c r="N131" s="388"/>
      <c r="O131" s="388"/>
      <c r="P131" s="388"/>
      <c r="Q131" s="389"/>
      <c r="R131" s="390"/>
      <c r="S131" s="388"/>
      <c r="T131" s="388"/>
      <c r="U131" s="388"/>
      <c r="V131" s="388"/>
      <c r="W131" s="388"/>
      <c r="X131" s="388"/>
      <c r="Y131" s="388"/>
      <c r="Z131" s="388"/>
      <c r="AA131" s="388"/>
      <c r="AB131" s="391"/>
      <c r="AC131" s="784"/>
      <c r="AD131" s="784"/>
      <c r="AE131" s="784"/>
      <c r="AF131" s="784"/>
      <c r="AG131" s="784"/>
      <c r="AH131" s="784"/>
      <c r="AI131" s="784"/>
      <c r="AJ131" s="784"/>
      <c r="AK131" s="784"/>
      <c r="AL131" s="784"/>
      <c r="AM131" s="784"/>
      <c r="AN131" s="784"/>
      <c r="AO131" s="784"/>
      <c r="AP131" s="784"/>
      <c r="AQ131" s="784"/>
      <c r="AR131" s="784"/>
      <c r="AS131" s="784"/>
      <c r="AT131" s="784"/>
      <c r="AU131" s="784"/>
      <c r="AV131" s="784"/>
      <c r="AW131" s="784"/>
      <c r="AX131" s="784"/>
      <c r="AY131" s="784"/>
      <c r="AZ131" s="343"/>
      <c r="BB131" s="307"/>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05" customFormat="true" ht="15" hidden="true" customHeight="true" x14ac:dyDescent="0.2">
      <c r="A132" s="994"/>
      <c r="B132" s="372" t="s">
        <v>46</v>
      </c>
      <c r="C132" s="392"/>
      <c r="D132" s="393"/>
      <c r="E132" s="393"/>
      <c r="F132" s="393"/>
      <c r="G132" s="394"/>
      <c r="H132" s="395"/>
      <c r="I132" s="393"/>
      <c r="J132" s="393"/>
      <c r="K132" s="393"/>
      <c r="L132" s="396"/>
      <c r="M132" s="392"/>
      <c r="N132" s="393"/>
      <c r="O132" s="393"/>
      <c r="P132" s="393"/>
      <c r="Q132" s="394"/>
      <c r="R132" s="13"/>
      <c r="S132" s="12"/>
      <c r="T132" s="12"/>
      <c r="U132" s="12"/>
      <c r="V132" s="12"/>
      <c r="W132" s="12"/>
      <c r="X132" s="12"/>
      <c r="Y132" s="12"/>
      <c r="Z132" s="12"/>
      <c r="AA132" s="12"/>
      <c r="AB132" s="11"/>
      <c r="AC132" s="784"/>
      <c r="AD132" s="784"/>
      <c r="AE132" s="784"/>
      <c r="AF132" s="784"/>
      <c r="AG132" s="784"/>
      <c r="AH132" s="784"/>
      <c r="AI132" s="784"/>
      <c r="AJ132" s="784"/>
      <c r="AK132" s="784"/>
      <c r="AL132" s="784"/>
      <c r="AM132" s="784"/>
      <c r="AN132" s="784"/>
      <c r="AO132" s="784"/>
      <c r="AP132" s="784"/>
      <c r="AQ132" s="784"/>
      <c r="AR132" s="784"/>
      <c r="AS132" s="784"/>
      <c r="AT132" s="784"/>
      <c r="AU132" s="784"/>
      <c r="AV132" s="784"/>
      <c r="AW132" s="784"/>
      <c r="AX132" s="784"/>
      <c r="AY132" s="784"/>
      <c r="AZ132" s="343"/>
      <c r="BB132" s="307"/>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309" customFormat="true" ht="15" customHeight="true" x14ac:dyDescent="0.2">
      <c r="A133" s="304"/>
      <c r="B133" s="374"/>
      <c r="C133" s="989" t="s">
        <v>115</v>
      </c>
      <c r="D133" s="990"/>
      <c r="E133" s="990"/>
      <c r="F133" s="990"/>
      <c r="G133" s="991"/>
      <c r="H133" s="987" t="s">
        <v>38</v>
      </c>
      <c r="I133" s="979"/>
      <c r="J133" s="979"/>
      <c r="K133" s="979"/>
      <c r="L133" s="981"/>
      <c r="M133" s="978" t="s">
        <v>37</v>
      </c>
      <c r="N133" s="979"/>
      <c r="O133" s="979"/>
      <c r="P133" s="979"/>
      <c r="Q133" s="981"/>
      <c r="R133" s="15" t="s">
        <v>142</v>
      </c>
      <c r="S133" s="426"/>
      <c r="T133" s="426"/>
      <c r="U133" s="426"/>
      <c r="V133" s="426"/>
      <c r="W133" s="426"/>
      <c r="X133" s="426"/>
      <c r="Y133" s="426"/>
      <c r="Z133" s="426"/>
      <c r="AA133" s="426"/>
      <c r="AB133" s="426"/>
      <c r="AC133" s="437"/>
      <c r="AD133" s="437"/>
      <c r="AE133" s="437"/>
      <c r="AF133" s="437"/>
      <c r="AG133" s="437"/>
      <c r="AH133" s="437"/>
      <c r="AI133" s="437"/>
      <c r="AJ133" s="437"/>
      <c r="AK133" s="437"/>
      <c r="AL133" s="437"/>
      <c r="AM133" s="437"/>
      <c r="AN133" s="437"/>
      <c r="AO133" s="437"/>
      <c r="AP133" s="437"/>
      <c r="AQ133" s="437"/>
      <c r="AR133" s="437"/>
      <c r="AS133" s="437"/>
      <c r="AT133" s="437"/>
      <c r="AU133" s="437"/>
      <c r="AV133" s="437"/>
      <c r="AW133" s="437"/>
      <c r="AX133" s="437"/>
      <c r="AY133" s="437"/>
      <c r="AZ133" s="174"/>
      <c r="BA133" s="344" t="s">
        <v>131</v>
      </c>
      <c r="BB133" s="290" t="s">
        <v>99</v>
      </c>
      <c r="BC133" s="973" t="s">
        <v>115</v>
      </c>
      <c r="BD133" s="974"/>
      <c r="BE133" s="974"/>
      <c r="BF133" s="974"/>
      <c r="BG133" s="975"/>
      <c r="BH133" s="973" t="s">
        <v>38</v>
      </c>
      <c r="BI133" s="974"/>
      <c r="BJ133" s="974"/>
      <c r="BK133" s="974"/>
      <c r="BL133" s="975"/>
      <c r="BM133" s="973" t="s">
        <v>37</v>
      </c>
      <c r="BN133" s="974"/>
      <c r="BO133" s="974"/>
      <c r="BP133" s="974"/>
      <c r="BQ133" s="976"/>
      <c r="BR133" s="14" t="s">
        <v>142</v>
      </c>
      <c r="BS133" s="426"/>
      <c r="BT133" s="426"/>
      <c r="BU133" s="426"/>
      <c r="BV133" s="426"/>
      <c r="BW133" s="426"/>
      <c r="BX133" s="426"/>
      <c r="BY133" s="426"/>
      <c r="BZ133" s="440"/>
      <c r="CA133" s="440"/>
      <c r="CB133" s="440"/>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309" customFormat="true" ht="24" x14ac:dyDescent="0.2">
      <c r="A134" s="329" t="s">
        <v>69</v>
      </c>
      <c r="B134" s="374"/>
      <c r="C134" s="417" t="s">
        <v>0</v>
      </c>
      <c r="D134" s="587" t="s">
        <v>1</v>
      </c>
      <c r="E134" s="587" t="s">
        <v>2</v>
      </c>
      <c r="F134" s="587" t="s">
        <v>3</v>
      </c>
      <c r="G134" s="588" t="s">
        <v>4</v>
      </c>
      <c r="H134" s="380" t="s">
        <v>0</v>
      </c>
      <c r="I134" s="590" t="s">
        <v>1</v>
      </c>
      <c r="J134" s="590" t="s">
        <v>2</v>
      </c>
      <c r="K134" s="590" t="s">
        <v>3</v>
      </c>
      <c r="L134" s="591" t="s">
        <v>4</v>
      </c>
      <c r="M134" s="381" t="s">
        <v>0</v>
      </c>
      <c r="N134" s="590" t="s">
        <v>1</v>
      </c>
      <c r="O134" s="590" t="s">
        <v>2</v>
      </c>
      <c r="P134" s="590" t="s">
        <v>3</v>
      </c>
      <c r="Q134" s="586" t="s">
        <v>4</v>
      </c>
      <c r="R134" s="380" t="s">
        <v>157</v>
      </c>
      <c r="S134" s="590" t="s">
        <v>158</v>
      </c>
      <c r="T134" s="590" t="s">
        <v>159</v>
      </c>
      <c r="U134" s="590" t="s">
        <v>160</v>
      </c>
      <c r="V134" s="590" t="s">
        <v>161</v>
      </c>
      <c r="W134" s="590" t="s">
        <v>162</v>
      </c>
      <c r="X134" s="590" t="s">
        <v>163</v>
      </c>
      <c r="Y134" s="590" t="s">
        <v>164</v>
      </c>
      <c r="Z134" s="590" t="s">
        <v>165</v>
      </c>
      <c r="AA134" s="590" t="s">
        <v>166</v>
      </c>
      <c r="AB134" s="591" t="s">
        <v>167</v>
      </c>
      <c r="AC134" s="437"/>
      <c r="AD134" s="437"/>
      <c r="AE134" s="437"/>
      <c r="AF134" s="437"/>
      <c r="AG134" s="437"/>
      <c r="AH134" s="437"/>
      <c r="AI134" s="437"/>
      <c r="AJ134" s="437"/>
      <c r="AK134" s="437"/>
      <c r="AL134" s="437"/>
      <c r="AM134" s="437"/>
      <c r="AN134" s="437"/>
      <c r="AO134" s="437"/>
      <c r="AP134" s="437"/>
      <c r="AQ134" s="437"/>
      <c r="AR134" s="437"/>
      <c r="AS134" s="437"/>
      <c r="AT134" s="437"/>
      <c r="AU134" s="437"/>
      <c r="AV134" s="437"/>
      <c r="AW134" s="437"/>
      <c r="AX134" s="437"/>
      <c r="AY134" s="437"/>
      <c r="AZ134" s="174"/>
      <c r="BA134" s="329" t="s">
        <v>117</v>
      </c>
      <c r="BB134" s="328"/>
      <c r="BC134" s="457" t="s">
        <v>0</v>
      </c>
      <c r="BD134" s="563" t="s">
        <v>1</v>
      </c>
      <c r="BE134" s="563" t="s">
        <v>2</v>
      </c>
      <c r="BF134" s="563" t="s">
        <v>3</v>
      </c>
      <c r="BG134" s="458" t="s">
        <v>4</v>
      </c>
      <c r="BH134" s="457" t="s">
        <v>0</v>
      </c>
      <c r="BI134" s="563" t="s">
        <v>1</v>
      </c>
      <c r="BJ134" s="563" t="s">
        <v>2</v>
      </c>
      <c r="BK134" s="563" t="s">
        <v>3</v>
      </c>
      <c r="BL134" s="458" t="s">
        <v>4</v>
      </c>
      <c r="BM134" s="457" t="s">
        <v>0</v>
      </c>
      <c r="BN134" s="563" t="s">
        <v>1</v>
      </c>
      <c r="BO134" s="563" t="s">
        <v>2</v>
      </c>
      <c r="BP134" s="563" t="s">
        <v>3</v>
      </c>
      <c r="BQ134" s="458" t="s">
        <v>4</v>
      </c>
      <c r="BR134" s="457" t="s">
        <v>157</v>
      </c>
      <c r="BS134" s="563" t="s">
        <v>158</v>
      </c>
      <c r="BT134" s="563" t="s">
        <v>159</v>
      </c>
      <c r="BU134" s="563" t="s">
        <v>160</v>
      </c>
      <c r="BV134" s="563" t="s">
        <v>161</v>
      </c>
      <c r="BW134" s="563" t="s">
        <v>162</v>
      </c>
      <c r="BX134" s="563" t="s">
        <v>163</v>
      </c>
      <c r="BY134" s="564" t="s">
        <v>164</v>
      </c>
      <c r="BZ134" s="564" t="s">
        <v>165</v>
      </c>
      <c r="CA134" s="564" t="s">
        <v>166</v>
      </c>
      <c r="CB134" s="564" t="s">
        <v>167</v>
      </c>
      <c r="CC134" s="173"/>
      <c r="CD134" s="173"/>
      <c r="CE134" s="173"/>
      <c r="CF134" s="173"/>
      <c r="CG134" s="173"/>
      <c r="CH134" s="173"/>
      <c r="CI134" s="173"/>
      <c r="CJ134" s="173"/>
      <c r="CK134" s="173"/>
      <c r="CL134" s="173"/>
      <c r="CM134" s="173"/>
      <c r="CN134" s="173"/>
      <c r="CO134" s="173"/>
      <c r="CP134" s="173"/>
      <c r="CQ134" s="173"/>
      <c r="CR134" s="173"/>
      <c r="CS134" s="173"/>
      <c r="CT134" s="173"/>
      <c r="CU134" s="173"/>
      <c r="CV134" s="173"/>
      <c r="CW134" s="173"/>
      <c r="CX134" s="173"/>
      <c r="CY134" s="173"/>
      <c r="CZ134" s="173"/>
    </row>
    <row r="135" s="309" customFormat="true" ht="15" customHeight="true" x14ac:dyDescent="0.2">
      <c r="A135" s="988" t="s">
        <v>45</v>
      </c>
      <c r="B135" s="377" t="s">
        <v>44</v>
      </c>
      <c r="C135" s="59" t="s">
        <v>35</v>
      </c>
      <c r="D135" s="56" t="s">
        <v>35</v>
      </c>
      <c r="E135" s="56" t="s">
        <v>35</v>
      </c>
      <c r="F135" s="56" t="s">
        <v>35</v>
      </c>
      <c r="G135" s="53" t="s">
        <v>35</v>
      </c>
      <c r="H135" s="50" t="s">
        <v>35</v>
      </c>
      <c r="I135" s="56" t="s">
        <v>35</v>
      </c>
      <c r="J135" s="56" t="s">
        <v>35</v>
      </c>
      <c r="K135" s="56" t="s">
        <v>35</v>
      </c>
      <c r="L135" s="47" t="s">
        <v>35</v>
      </c>
      <c r="M135" s="59" t="s">
        <v>35</v>
      </c>
      <c r="N135" s="56" t="s">
        <v>35</v>
      </c>
      <c r="O135" s="56" t="s">
        <v>35</v>
      </c>
      <c r="P135" s="56" t="s">
        <v>35</v>
      </c>
      <c r="Q135" s="53" t="s">
        <v>35</v>
      </c>
      <c r="R135" s="50" t="s">
        <v>35</v>
      </c>
      <c r="S135" s="56" t="s">
        <v>35</v>
      </c>
      <c r="T135" s="56" t="s">
        <v>35</v>
      </c>
      <c r="U135" s="56" t="s">
        <v>35</v>
      </c>
      <c r="V135" s="56" t="s">
        <v>35</v>
      </c>
      <c r="W135" s="56" t="s">
        <v>35</v>
      </c>
      <c r="X135" s="56" t="s">
        <v>35</v>
      </c>
      <c r="Y135" s="56" t="s">
        <v>35</v>
      </c>
      <c r="Z135" s="56" t="s">
        <v>35</v>
      </c>
      <c r="AA135" s="56" t="s">
        <v>35</v>
      </c>
      <c r="AB135" s="47" t="s">
        <v>35</v>
      </c>
      <c r="AC135" s="437"/>
      <c r="AD135" s="437"/>
      <c r="AE135" s="437"/>
      <c r="AF135" s="437"/>
      <c r="AG135" s="437"/>
      <c r="AH135" s="437"/>
      <c r="AI135" s="437"/>
      <c r="AJ135" s="437"/>
      <c r="AK135" s="437"/>
      <c r="AL135" s="437"/>
      <c r="AM135" s="437"/>
      <c r="AN135" s="437"/>
      <c r="AO135" s="437"/>
      <c r="AP135" s="437"/>
      <c r="AQ135" s="437"/>
      <c r="AR135" s="437"/>
      <c r="AS135" s="437"/>
      <c r="AT135" s="437"/>
      <c r="AU135" s="437"/>
      <c r="AV135" s="437"/>
      <c r="AW135" s="437"/>
      <c r="AX135" s="437"/>
      <c r="AY135" s="437"/>
      <c r="AZ135" s="174"/>
      <c r="BA135" s="977" t="s">
        <v>45</v>
      </c>
      <c r="BB135" s="596" t="s">
        <v>44</v>
      </c>
      <c r="BC135" s="46" t="s">
        <v>35</v>
      </c>
      <c r="BD135" s="42" t="s">
        <v>35</v>
      </c>
      <c r="BE135" s="42" t="s">
        <v>35</v>
      </c>
      <c r="BF135" s="42" t="s">
        <v>35</v>
      </c>
      <c r="BG135" s="37" t="s">
        <v>35</v>
      </c>
      <c r="BH135" s="46" t="s">
        <v>35</v>
      </c>
      <c r="BI135" s="42" t="s">
        <v>35</v>
      </c>
      <c r="BJ135" s="42" t="s">
        <v>35</v>
      </c>
      <c r="BK135" s="42" t="s">
        <v>35</v>
      </c>
      <c r="BL135" s="37" t="s">
        <v>35</v>
      </c>
      <c r="BM135" s="46" t="s">
        <v>35</v>
      </c>
      <c r="BN135" s="42" t="s">
        <v>35</v>
      </c>
      <c r="BO135" s="42" t="s">
        <v>35</v>
      </c>
      <c r="BP135" s="42" t="s">
        <v>35</v>
      </c>
      <c r="BQ135" s="37" t="s">
        <v>35</v>
      </c>
      <c r="BR135" s="46" t="s">
        <v>35</v>
      </c>
      <c r="BS135" s="42" t="s">
        <v>35</v>
      </c>
      <c r="BT135" s="42" t="s">
        <v>35</v>
      </c>
      <c r="BU135" s="42" t="s">
        <v>35</v>
      </c>
      <c r="BV135" s="42" t="s">
        <v>35</v>
      </c>
      <c r="BW135" s="42" t="s">
        <v>35</v>
      </c>
      <c r="BX135" s="42" t="s">
        <v>35</v>
      </c>
      <c r="BY135" s="31" t="s">
        <v>35</v>
      </c>
      <c r="BZ135" s="31" t="s">
        <v>35</v>
      </c>
      <c r="CA135" s="31" t="s">
        <v>35</v>
      </c>
      <c r="CB135" s="31" t="s">
        <v>35</v>
      </c>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09" customFormat="true" ht="15" customHeight="true" x14ac:dyDescent="0.2">
      <c r="A136" s="982"/>
      <c r="B136" s="378" t="s">
        <v>43</v>
      </c>
      <c r="C136" s="61" t="s">
        <v>35</v>
      </c>
      <c r="D136" s="58" t="s">
        <v>35</v>
      </c>
      <c r="E136" s="58" t="s">
        <v>35</v>
      </c>
      <c r="F136" s="58" t="s">
        <v>35</v>
      </c>
      <c r="G136" s="55" t="s">
        <v>35</v>
      </c>
      <c r="H136" s="52" t="s">
        <v>35</v>
      </c>
      <c r="I136" s="58" t="s">
        <v>35</v>
      </c>
      <c r="J136" s="58" t="s">
        <v>35</v>
      </c>
      <c r="K136" s="58" t="s">
        <v>35</v>
      </c>
      <c r="L136" s="49" t="s">
        <v>35</v>
      </c>
      <c r="M136" s="61" t="s">
        <v>35</v>
      </c>
      <c r="N136" s="58" t="s">
        <v>35</v>
      </c>
      <c r="O136" s="58" t="s">
        <v>35</v>
      </c>
      <c r="P136" s="58" t="s">
        <v>35</v>
      </c>
      <c r="Q136" s="55" t="s">
        <v>35</v>
      </c>
      <c r="R136" s="52" t="s">
        <v>35</v>
      </c>
      <c r="S136" s="58" t="s">
        <v>35</v>
      </c>
      <c r="T136" s="58" t="s">
        <v>35</v>
      </c>
      <c r="U136" s="58" t="s">
        <v>35</v>
      </c>
      <c r="V136" s="58" t="s">
        <v>35</v>
      </c>
      <c r="W136" s="58" t="s">
        <v>35</v>
      </c>
      <c r="X136" s="58" t="s">
        <v>35</v>
      </c>
      <c r="Y136" s="58" t="s">
        <v>35</v>
      </c>
      <c r="Z136" s="58" t="s">
        <v>35</v>
      </c>
      <c r="AA136" s="58" t="s">
        <v>35</v>
      </c>
      <c r="AB136" s="49" t="s">
        <v>35</v>
      </c>
      <c r="AC136" s="437"/>
      <c r="AD136" s="437"/>
      <c r="AE136" s="437"/>
      <c r="AF136" s="437"/>
      <c r="AG136" s="437"/>
      <c r="AH136" s="437"/>
      <c r="AI136" s="437"/>
      <c r="AJ136" s="437"/>
      <c r="AK136" s="437"/>
      <c r="AL136" s="437"/>
      <c r="AM136" s="437"/>
      <c r="AN136" s="437"/>
      <c r="AO136" s="437"/>
      <c r="AP136" s="437"/>
      <c r="AQ136" s="437"/>
      <c r="AR136" s="437"/>
      <c r="AS136" s="437"/>
      <c r="AT136" s="437"/>
      <c r="AU136" s="437"/>
      <c r="AV136" s="437"/>
      <c r="AW136" s="437"/>
      <c r="AX136" s="437"/>
      <c r="AY136" s="437"/>
      <c r="AZ136" s="174"/>
      <c r="BA136" s="970"/>
      <c r="BB136" s="594" t="s">
        <v>43</v>
      </c>
      <c r="BC136" s="45" t="s">
        <v>35</v>
      </c>
      <c r="BD136" s="41" t="s">
        <v>35</v>
      </c>
      <c r="BE136" s="41" t="s">
        <v>35</v>
      </c>
      <c r="BF136" s="41" t="s">
        <v>35</v>
      </c>
      <c r="BG136" s="36" t="s">
        <v>35</v>
      </c>
      <c r="BH136" s="45" t="s">
        <v>35</v>
      </c>
      <c r="BI136" s="41" t="s">
        <v>35</v>
      </c>
      <c r="BJ136" s="41" t="s">
        <v>35</v>
      </c>
      <c r="BK136" s="41" t="s">
        <v>35</v>
      </c>
      <c r="BL136" s="36" t="s">
        <v>35</v>
      </c>
      <c r="BM136" s="45" t="s">
        <v>35</v>
      </c>
      <c r="BN136" s="41" t="s">
        <v>35</v>
      </c>
      <c r="BO136" s="41" t="s">
        <v>35</v>
      </c>
      <c r="BP136" s="41" t="s">
        <v>35</v>
      </c>
      <c r="BQ136" s="36" t="s">
        <v>35</v>
      </c>
      <c r="BR136" s="45" t="s">
        <v>35</v>
      </c>
      <c r="BS136" s="41" t="s">
        <v>35</v>
      </c>
      <c r="BT136" s="41" t="s">
        <v>35</v>
      </c>
      <c r="BU136" s="41" t="s">
        <v>35</v>
      </c>
      <c r="BV136" s="41" t="s">
        <v>35</v>
      </c>
      <c r="BW136" s="41" t="s">
        <v>35</v>
      </c>
      <c r="BX136" s="41" t="s">
        <v>35</v>
      </c>
      <c r="BY136" s="30" t="s">
        <v>35</v>
      </c>
      <c r="BZ136" s="30" t="s">
        <v>35</v>
      </c>
      <c r="CA136" s="30" t="s">
        <v>35</v>
      </c>
      <c r="CB136" s="30" t="s">
        <v>35</v>
      </c>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09" customFormat="true" ht="15" customHeight="true" x14ac:dyDescent="0.2">
      <c r="A137" s="982"/>
      <c r="B137" s="378" t="s">
        <v>42</v>
      </c>
      <c r="C137" s="61" t="s">
        <v>35</v>
      </c>
      <c r="D137" s="58" t="s">
        <v>35</v>
      </c>
      <c r="E137" s="58" t="s">
        <v>35</v>
      </c>
      <c r="F137" s="58" t="s">
        <v>35</v>
      </c>
      <c r="G137" s="55" t="s">
        <v>35</v>
      </c>
      <c r="H137" s="52" t="s">
        <v>35</v>
      </c>
      <c r="I137" s="58" t="s">
        <v>35</v>
      </c>
      <c r="J137" s="58" t="s">
        <v>35</v>
      </c>
      <c r="K137" s="58" t="s">
        <v>35</v>
      </c>
      <c r="L137" s="49" t="s">
        <v>35</v>
      </c>
      <c r="M137" s="61" t="s">
        <v>35</v>
      </c>
      <c r="N137" s="58" t="s">
        <v>35</v>
      </c>
      <c r="O137" s="58" t="s">
        <v>35</v>
      </c>
      <c r="P137" s="58" t="s">
        <v>35</v>
      </c>
      <c r="Q137" s="55" t="s">
        <v>35</v>
      </c>
      <c r="R137" s="52" t="s">
        <v>35</v>
      </c>
      <c r="S137" s="58" t="s">
        <v>35</v>
      </c>
      <c r="T137" s="58" t="s">
        <v>35</v>
      </c>
      <c r="U137" s="58" t="s">
        <v>35</v>
      </c>
      <c r="V137" s="58" t="s">
        <v>35</v>
      </c>
      <c r="W137" s="58" t="s">
        <v>35</v>
      </c>
      <c r="X137" s="58" t="s">
        <v>35</v>
      </c>
      <c r="Y137" s="58" t="s">
        <v>35</v>
      </c>
      <c r="Z137" s="58" t="s">
        <v>35</v>
      </c>
      <c r="AA137" s="58" t="s">
        <v>35</v>
      </c>
      <c r="AB137" s="49" t="s">
        <v>35</v>
      </c>
      <c r="AC137" s="437"/>
      <c r="AD137" s="437"/>
      <c r="AE137" s="437"/>
      <c r="AF137" s="437"/>
      <c r="AG137" s="437"/>
      <c r="AH137" s="437"/>
      <c r="AI137" s="437"/>
      <c r="AJ137" s="437"/>
      <c r="AK137" s="437"/>
      <c r="AL137" s="437"/>
      <c r="AM137" s="437"/>
      <c r="AN137" s="437"/>
      <c r="AO137" s="437"/>
      <c r="AP137" s="437"/>
      <c r="AQ137" s="437"/>
      <c r="AR137" s="437"/>
      <c r="AS137" s="437"/>
      <c r="AT137" s="437"/>
      <c r="AU137" s="437"/>
      <c r="AV137" s="437"/>
      <c r="AW137" s="437"/>
      <c r="AX137" s="437"/>
      <c r="AY137" s="437"/>
      <c r="AZ137" s="174"/>
      <c r="BA137" s="970"/>
      <c r="BB137" s="594" t="s">
        <v>42</v>
      </c>
      <c r="BC137" s="45" t="s">
        <v>35</v>
      </c>
      <c r="BD137" s="41" t="s">
        <v>35</v>
      </c>
      <c r="BE137" s="41" t="s">
        <v>35</v>
      </c>
      <c r="BF137" s="41" t="s">
        <v>35</v>
      </c>
      <c r="BG137" s="36" t="s">
        <v>35</v>
      </c>
      <c r="BH137" s="45" t="s">
        <v>35</v>
      </c>
      <c r="BI137" s="41" t="s">
        <v>35</v>
      </c>
      <c r="BJ137" s="41" t="s">
        <v>35</v>
      </c>
      <c r="BK137" s="41" t="s">
        <v>35</v>
      </c>
      <c r="BL137" s="36" t="s">
        <v>35</v>
      </c>
      <c r="BM137" s="45" t="s">
        <v>35</v>
      </c>
      <c r="BN137" s="41" t="s">
        <v>35</v>
      </c>
      <c r="BO137" s="41" t="s">
        <v>35</v>
      </c>
      <c r="BP137" s="41" t="s">
        <v>35</v>
      </c>
      <c r="BQ137" s="36" t="s">
        <v>35</v>
      </c>
      <c r="BR137" s="45" t="s">
        <v>35</v>
      </c>
      <c r="BS137" s="41" t="s">
        <v>35</v>
      </c>
      <c r="BT137" s="41" t="s">
        <v>35</v>
      </c>
      <c r="BU137" s="41" t="s">
        <v>35</v>
      </c>
      <c r="BV137" s="41" t="s">
        <v>35</v>
      </c>
      <c r="BW137" s="41" t="s">
        <v>35</v>
      </c>
      <c r="BX137" s="41" t="s">
        <v>35</v>
      </c>
      <c r="BY137" s="30" t="s">
        <v>35</v>
      </c>
      <c r="BZ137" s="30" t="s">
        <v>35</v>
      </c>
      <c r="CA137" s="30" t="s">
        <v>35</v>
      </c>
      <c r="CB137" s="30" t="s">
        <v>35</v>
      </c>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09" customFormat="true" ht="15" customHeight="true" x14ac:dyDescent="0.2">
      <c r="A138" s="982"/>
      <c r="B138" s="378" t="s">
        <v>41</v>
      </c>
      <c r="C138" s="61" t="s">
        <v>35</v>
      </c>
      <c r="D138" s="58" t="s">
        <v>35</v>
      </c>
      <c r="E138" s="58" t="s">
        <v>35</v>
      </c>
      <c r="F138" s="58" t="s">
        <v>35</v>
      </c>
      <c r="G138" s="55" t="s">
        <v>35</v>
      </c>
      <c r="H138" s="52" t="s">
        <v>35</v>
      </c>
      <c r="I138" s="58" t="s">
        <v>35</v>
      </c>
      <c r="J138" s="58" t="s">
        <v>35</v>
      </c>
      <c r="K138" s="58" t="s">
        <v>35</v>
      </c>
      <c r="L138" s="49" t="s">
        <v>35</v>
      </c>
      <c r="M138" s="61" t="s">
        <v>35</v>
      </c>
      <c r="N138" s="58" t="s">
        <v>35</v>
      </c>
      <c r="O138" s="58" t="s">
        <v>35</v>
      </c>
      <c r="P138" s="58" t="s">
        <v>35</v>
      </c>
      <c r="Q138" s="55" t="s">
        <v>35</v>
      </c>
      <c r="R138" s="52" t="s">
        <v>35</v>
      </c>
      <c r="S138" s="58" t="s">
        <v>35</v>
      </c>
      <c r="T138" s="58" t="s">
        <v>35</v>
      </c>
      <c r="U138" s="58" t="s">
        <v>35</v>
      </c>
      <c r="V138" s="58" t="s">
        <v>35</v>
      </c>
      <c r="W138" s="58" t="s">
        <v>35</v>
      </c>
      <c r="X138" s="58" t="s">
        <v>35</v>
      </c>
      <c r="Y138" s="58" t="s">
        <v>35</v>
      </c>
      <c r="Z138" s="58" t="s">
        <v>35</v>
      </c>
      <c r="AA138" s="58" t="s">
        <v>35</v>
      </c>
      <c r="AB138" s="49" t="s">
        <v>35</v>
      </c>
      <c r="AC138" s="437"/>
      <c r="AD138" s="437"/>
      <c r="AE138" s="437"/>
      <c r="AF138" s="437"/>
      <c r="AG138" s="437"/>
      <c r="AH138" s="437"/>
      <c r="AI138" s="437"/>
      <c r="AJ138" s="437"/>
      <c r="AK138" s="437"/>
      <c r="AL138" s="437"/>
      <c r="AM138" s="437"/>
      <c r="AN138" s="437"/>
      <c r="AO138" s="437"/>
      <c r="AP138" s="437"/>
      <c r="AQ138" s="437"/>
      <c r="AR138" s="437"/>
      <c r="AS138" s="437"/>
      <c r="AT138" s="437"/>
      <c r="AU138" s="437"/>
      <c r="AV138" s="437"/>
      <c r="AW138" s="437"/>
      <c r="AX138" s="437"/>
      <c r="AY138" s="437"/>
      <c r="AZ138" s="174"/>
      <c r="BA138" s="970"/>
      <c r="BB138" s="594" t="s">
        <v>41</v>
      </c>
      <c r="BC138" s="45" t="s">
        <v>35</v>
      </c>
      <c r="BD138" s="41" t="s">
        <v>35</v>
      </c>
      <c r="BE138" s="41" t="s">
        <v>35</v>
      </c>
      <c r="BF138" s="41" t="s">
        <v>35</v>
      </c>
      <c r="BG138" s="36" t="s">
        <v>35</v>
      </c>
      <c r="BH138" s="45" t="s">
        <v>35</v>
      </c>
      <c r="BI138" s="41" t="s">
        <v>35</v>
      </c>
      <c r="BJ138" s="41" t="s">
        <v>35</v>
      </c>
      <c r="BK138" s="41" t="s">
        <v>35</v>
      </c>
      <c r="BL138" s="36" t="s">
        <v>35</v>
      </c>
      <c r="BM138" s="45" t="s">
        <v>35</v>
      </c>
      <c r="BN138" s="41" t="s">
        <v>35</v>
      </c>
      <c r="BO138" s="41" t="s">
        <v>35</v>
      </c>
      <c r="BP138" s="41" t="s">
        <v>35</v>
      </c>
      <c r="BQ138" s="36" t="s">
        <v>35</v>
      </c>
      <c r="BR138" s="45" t="s">
        <v>35</v>
      </c>
      <c r="BS138" s="41" t="s">
        <v>35</v>
      </c>
      <c r="BT138" s="41" t="s">
        <v>35</v>
      </c>
      <c r="BU138" s="41" t="s">
        <v>35</v>
      </c>
      <c r="BV138" s="41" t="s">
        <v>35</v>
      </c>
      <c r="BW138" s="41" t="s">
        <v>35</v>
      </c>
      <c r="BX138" s="41" t="s">
        <v>35</v>
      </c>
      <c r="BY138" s="30" t="s">
        <v>35</v>
      </c>
      <c r="BZ138" s="30" t="s">
        <v>35</v>
      </c>
      <c r="CA138" s="30" t="s">
        <v>35</v>
      </c>
      <c r="CB138" s="30" t="s">
        <v>35</v>
      </c>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09" customFormat="true" ht="15" customHeight="true" x14ac:dyDescent="0.2">
      <c r="A139" s="982"/>
      <c r="B139" s="378" t="s">
        <v>19</v>
      </c>
      <c r="C139" s="117">
        <v>21.840822576610794</v>
      </c>
      <c r="D139" s="116">
        <v>14.766317571090173</v>
      </c>
      <c r="E139" s="116">
        <v>11.836734497622308</v>
      </c>
      <c r="F139" s="116">
        <v>8.3654219543236366</v>
      </c>
      <c r="G139" s="115">
        <v>1.2271849720528023</v>
      </c>
      <c r="H139" s="114">
        <v>8.309052369003032</v>
      </c>
      <c r="I139" s="116">
        <v>4.306712895784325</v>
      </c>
      <c r="J139" s="116">
        <v>2.2177262676605802</v>
      </c>
      <c r="K139" s="116">
        <v>0.82505108351580847</v>
      </c>
      <c r="L139" s="113">
        <v>0.26174731823115466</v>
      </c>
      <c r="M139" s="117">
        <v>22.747487007929376</v>
      </c>
      <c r="N139" s="116">
        <v>17.802782881660363</v>
      </c>
      <c r="O139" s="116">
        <v>13.330397156957909</v>
      </c>
      <c r="P139" s="116">
        <v>12.441568401114363</v>
      </c>
      <c r="Q139" s="115">
        <v>10.250878198639422</v>
      </c>
      <c r="R139" s="114">
        <v>12.441335687301649</v>
      </c>
      <c r="S139" s="116">
        <v>16.566843653038962</v>
      </c>
      <c r="T139" s="116">
        <v>18.489499177055432</v>
      </c>
      <c r="U139" s="116">
        <v>16.026620808013504</v>
      </c>
      <c r="V139" s="116">
        <v>13.351971098682064</v>
      </c>
      <c r="W139" s="116">
        <v>15.894216598166578</v>
      </c>
      <c r="X139" s="116">
        <v>0.99109271107765651</v>
      </c>
      <c r="Y139" s="116">
        <v>5.3879980656158608</v>
      </c>
      <c r="Z139" s="116">
        <v>5.086645176376944</v>
      </c>
      <c r="AA139" s="116">
        <v>8.5429421100552752</v>
      </c>
      <c r="AB139" s="113">
        <v>8.934638365077932</v>
      </c>
      <c r="AC139" s="437"/>
      <c r="AD139" s="437"/>
      <c r="AE139" s="437"/>
      <c r="AF139" s="437"/>
      <c r="AG139" s="437"/>
      <c r="AH139" s="437"/>
      <c r="AI139" s="437"/>
      <c r="AJ139" s="437"/>
      <c r="AK139" s="437"/>
      <c r="AL139" s="437"/>
      <c r="AM139" s="437"/>
      <c r="AN139" s="437"/>
      <c r="AO139" s="437"/>
      <c r="AP139" s="437"/>
      <c r="AQ139" s="437"/>
      <c r="AR139" s="437"/>
      <c r="AS139" s="437"/>
      <c r="AT139" s="437"/>
      <c r="AU139" s="437"/>
      <c r="AV139" s="437"/>
      <c r="AW139" s="437"/>
      <c r="AX139" s="437"/>
      <c r="AY139" s="437"/>
      <c r="AZ139" s="174"/>
      <c r="BA139" s="970"/>
      <c r="BB139" s="594" t="s">
        <v>19</v>
      </c>
      <c r="BC139" s="45" t="s">
        <v>35</v>
      </c>
      <c r="BD139" s="41" t="s">
        <v>35</v>
      </c>
      <c r="BE139" s="41" t="s">
        <v>35</v>
      </c>
      <c r="BF139" s="41" t="s">
        <v>35</v>
      </c>
      <c r="BG139" s="36" t="s">
        <v>35</v>
      </c>
      <c r="BH139" s="45" t="s">
        <v>35</v>
      </c>
      <c r="BI139" s="41" t="s">
        <v>35</v>
      </c>
      <c r="BJ139" s="41" t="s">
        <v>35</v>
      </c>
      <c r="BK139" s="41" t="s">
        <v>35</v>
      </c>
      <c r="BL139" s="36" t="s">
        <v>35</v>
      </c>
      <c r="BM139" s="45" t="s">
        <v>35</v>
      </c>
      <c r="BN139" s="41" t="s">
        <v>35</v>
      </c>
      <c r="BO139" s="41" t="s">
        <v>35</v>
      </c>
      <c r="BP139" s="41" t="s">
        <v>35</v>
      </c>
      <c r="BQ139" s="36" t="s">
        <v>35</v>
      </c>
      <c r="BR139" s="45" t="s">
        <v>35</v>
      </c>
      <c r="BS139" s="41" t="s">
        <v>35</v>
      </c>
      <c r="BT139" s="41" t="s">
        <v>35</v>
      </c>
      <c r="BU139" s="41" t="s">
        <v>35</v>
      </c>
      <c r="BV139" s="41" t="s">
        <v>35</v>
      </c>
      <c r="BW139" s="41" t="s">
        <v>35</v>
      </c>
      <c r="BX139" s="41" t="s">
        <v>35</v>
      </c>
      <c r="BY139" s="30" t="s">
        <v>35</v>
      </c>
      <c r="BZ139" s="30" t="s">
        <v>35</v>
      </c>
      <c r="CA139" s="30" t="s">
        <v>35</v>
      </c>
      <c r="CB139" s="30" t="s">
        <v>35</v>
      </c>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4" customFormat="true" ht="15" customHeight="true" x14ac:dyDescent="0.2">
      <c r="A140" s="982" t="s">
        <v>107</v>
      </c>
      <c r="B140" s="378" t="s">
        <v>64</v>
      </c>
      <c r="C140" s="61" t="s">
        <v>35</v>
      </c>
      <c r="D140" s="58" t="s">
        <v>35</v>
      </c>
      <c r="E140" s="58" t="s">
        <v>35</v>
      </c>
      <c r="F140" s="58" t="s">
        <v>35</v>
      </c>
      <c r="G140" s="55" t="s">
        <v>35</v>
      </c>
      <c r="H140" s="52" t="s">
        <v>35</v>
      </c>
      <c r="I140" s="58" t="s">
        <v>35</v>
      </c>
      <c r="J140" s="58" t="s">
        <v>35</v>
      </c>
      <c r="K140" s="58" t="s">
        <v>35</v>
      </c>
      <c r="L140" s="49" t="s">
        <v>35</v>
      </c>
      <c r="M140" s="61" t="s">
        <v>35</v>
      </c>
      <c r="N140" s="58" t="s">
        <v>35</v>
      </c>
      <c r="O140" s="58" t="s">
        <v>35</v>
      </c>
      <c r="P140" s="58" t="s">
        <v>35</v>
      </c>
      <c r="Q140" s="55" t="s">
        <v>35</v>
      </c>
      <c r="R140" s="52" t="s">
        <v>35</v>
      </c>
      <c r="S140" s="58" t="s">
        <v>35</v>
      </c>
      <c r="T140" s="58" t="s">
        <v>35</v>
      </c>
      <c r="U140" s="58" t="s">
        <v>35</v>
      </c>
      <c r="V140" s="58" t="s">
        <v>35</v>
      </c>
      <c r="W140" s="58" t="s">
        <v>35</v>
      </c>
      <c r="X140" s="58" t="s">
        <v>35</v>
      </c>
      <c r="Y140" s="58" t="s">
        <v>35</v>
      </c>
      <c r="Z140" s="58" t="s">
        <v>35</v>
      </c>
      <c r="AA140" s="58" t="s">
        <v>35</v>
      </c>
      <c r="AB140" s="49" t="s">
        <v>35</v>
      </c>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342"/>
      <c r="BA140" s="970" t="s">
        <v>107</v>
      </c>
      <c r="BB140" s="594" t="s">
        <v>64</v>
      </c>
      <c r="BC140" s="45" t="s">
        <v>35</v>
      </c>
      <c r="BD140" s="41" t="s">
        <v>35</v>
      </c>
      <c r="BE140" s="41" t="s">
        <v>35</v>
      </c>
      <c r="BF140" s="41" t="s">
        <v>35</v>
      </c>
      <c r="BG140" s="36" t="s">
        <v>35</v>
      </c>
      <c r="BH140" s="45" t="s">
        <v>35</v>
      </c>
      <c r="BI140" s="41" t="s">
        <v>35</v>
      </c>
      <c r="BJ140" s="41" t="s">
        <v>35</v>
      </c>
      <c r="BK140" s="41" t="s">
        <v>35</v>
      </c>
      <c r="BL140" s="36" t="s">
        <v>35</v>
      </c>
      <c r="BM140" s="45" t="s">
        <v>35</v>
      </c>
      <c r="BN140" s="41" t="s">
        <v>35</v>
      </c>
      <c r="BO140" s="41" t="s">
        <v>35</v>
      </c>
      <c r="BP140" s="41" t="s">
        <v>35</v>
      </c>
      <c r="BQ140" s="36" t="s">
        <v>35</v>
      </c>
      <c r="BR140" s="45" t="s">
        <v>35</v>
      </c>
      <c r="BS140" s="41" t="s">
        <v>35</v>
      </c>
      <c r="BT140" s="41" t="s">
        <v>35</v>
      </c>
      <c r="BU140" s="41" t="s">
        <v>35</v>
      </c>
      <c r="BV140" s="41" t="s">
        <v>35</v>
      </c>
      <c r="BW140" s="41" t="s">
        <v>35</v>
      </c>
      <c r="BX140" s="41" t="s">
        <v>35</v>
      </c>
      <c r="BY140" s="30" t="s">
        <v>35</v>
      </c>
      <c r="BZ140" s="30" t="s">
        <v>35</v>
      </c>
      <c r="CA140" s="30" t="s">
        <v>35</v>
      </c>
      <c r="CB140" s="30" t="s">
        <v>35</v>
      </c>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4" customFormat="true" ht="15" customHeight="true" x14ac:dyDescent="0.2">
      <c r="A141" s="982"/>
      <c r="B141" s="378" t="s">
        <v>65</v>
      </c>
      <c r="C141" s="61" t="s">
        <v>35</v>
      </c>
      <c r="D141" s="58" t="s">
        <v>35</v>
      </c>
      <c r="E141" s="58" t="s">
        <v>35</v>
      </c>
      <c r="F141" s="58" t="s">
        <v>35</v>
      </c>
      <c r="G141" s="55" t="s">
        <v>35</v>
      </c>
      <c r="H141" s="52" t="s">
        <v>35</v>
      </c>
      <c r="I141" s="58" t="s">
        <v>35</v>
      </c>
      <c r="J141" s="58" t="s">
        <v>35</v>
      </c>
      <c r="K141" s="58" t="s">
        <v>35</v>
      </c>
      <c r="L141" s="49" t="s">
        <v>35</v>
      </c>
      <c r="M141" s="61" t="s">
        <v>35</v>
      </c>
      <c r="N141" s="58" t="s">
        <v>35</v>
      </c>
      <c r="O141" s="58" t="s">
        <v>35</v>
      </c>
      <c r="P141" s="58" t="s">
        <v>35</v>
      </c>
      <c r="Q141" s="55" t="s">
        <v>35</v>
      </c>
      <c r="R141" s="52" t="s">
        <v>35</v>
      </c>
      <c r="S141" s="58" t="s">
        <v>35</v>
      </c>
      <c r="T141" s="58" t="s">
        <v>35</v>
      </c>
      <c r="U141" s="58" t="s">
        <v>35</v>
      </c>
      <c r="V141" s="58" t="s">
        <v>35</v>
      </c>
      <c r="W141" s="58" t="s">
        <v>35</v>
      </c>
      <c r="X141" s="58" t="s">
        <v>35</v>
      </c>
      <c r="Y141" s="58" t="s">
        <v>35</v>
      </c>
      <c r="Z141" s="58" t="s">
        <v>35</v>
      </c>
      <c r="AA141" s="58" t="s">
        <v>35</v>
      </c>
      <c r="AB141" s="49" t="s">
        <v>35</v>
      </c>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342"/>
      <c r="BA141" s="970"/>
      <c r="BB141" s="594" t="s">
        <v>65</v>
      </c>
      <c r="BC141" s="45" t="s">
        <v>35</v>
      </c>
      <c r="BD141" s="41" t="s">
        <v>35</v>
      </c>
      <c r="BE141" s="41" t="s">
        <v>35</v>
      </c>
      <c r="BF141" s="41" t="s">
        <v>35</v>
      </c>
      <c r="BG141" s="36" t="s">
        <v>35</v>
      </c>
      <c r="BH141" s="45" t="s">
        <v>35</v>
      </c>
      <c r="BI141" s="41" t="s">
        <v>35</v>
      </c>
      <c r="BJ141" s="41" t="s">
        <v>35</v>
      </c>
      <c r="BK141" s="41" t="s">
        <v>35</v>
      </c>
      <c r="BL141" s="36" t="s">
        <v>35</v>
      </c>
      <c r="BM141" s="45" t="s">
        <v>35</v>
      </c>
      <c r="BN141" s="41" t="s">
        <v>35</v>
      </c>
      <c r="BO141" s="41" t="s">
        <v>35</v>
      </c>
      <c r="BP141" s="41" t="s">
        <v>35</v>
      </c>
      <c r="BQ141" s="36" t="s">
        <v>35</v>
      </c>
      <c r="BR141" s="45" t="s">
        <v>35</v>
      </c>
      <c r="BS141" s="41" t="s">
        <v>35</v>
      </c>
      <c r="BT141" s="41" t="s">
        <v>35</v>
      </c>
      <c r="BU141" s="41" t="s">
        <v>35</v>
      </c>
      <c r="BV141" s="41" t="s">
        <v>35</v>
      </c>
      <c r="BW141" s="41" t="s">
        <v>35</v>
      </c>
      <c r="BX141" s="41" t="s">
        <v>35</v>
      </c>
      <c r="BY141" s="30" t="s">
        <v>35</v>
      </c>
      <c r="BZ141" s="30" t="s">
        <v>35</v>
      </c>
      <c r="CA141" s="30" t="s">
        <v>35</v>
      </c>
      <c r="CB141" s="30" t="s">
        <v>35</v>
      </c>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4" customFormat="true" ht="15" customHeight="true" x14ac:dyDescent="0.2">
      <c r="A142" s="982"/>
      <c r="B142" s="378" t="s">
        <v>66</v>
      </c>
      <c r="C142" s="61" t="s">
        <v>35</v>
      </c>
      <c r="D142" s="58" t="s">
        <v>35</v>
      </c>
      <c r="E142" s="58" t="s">
        <v>35</v>
      </c>
      <c r="F142" s="58" t="s">
        <v>35</v>
      </c>
      <c r="G142" s="55" t="s">
        <v>35</v>
      </c>
      <c r="H142" s="52" t="s">
        <v>35</v>
      </c>
      <c r="I142" s="58" t="s">
        <v>35</v>
      </c>
      <c r="J142" s="58" t="s">
        <v>35</v>
      </c>
      <c r="K142" s="58" t="s">
        <v>35</v>
      </c>
      <c r="L142" s="49" t="s">
        <v>35</v>
      </c>
      <c r="M142" s="61" t="s">
        <v>35</v>
      </c>
      <c r="N142" s="58" t="s">
        <v>35</v>
      </c>
      <c r="O142" s="58" t="s">
        <v>35</v>
      </c>
      <c r="P142" s="58" t="s">
        <v>35</v>
      </c>
      <c r="Q142" s="55" t="s">
        <v>35</v>
      </c>
      <c r="R142" s="52" t="s">
        <v>35</v>
      </c>
      <c r="S142" s="58" t="s">
        <v>35</v>
      </c>
      <c r="T142" s="58" t="s">
        <v>35</v>
      </c>
      <c r="U142" s="58" t="s">
        <v>35</v>
      </c>
      <c r="V142" s="58" t="s">
        <v>35</v>
      </c>
      <c r="W142" s="58" t="s">
        <v>35</v>
      </c>
      <c r="X142" s="58" t="s">
        <v>35</v>
      </c>
      <c r="Y142" s="58" t="s">
        <v>35</v>
      </c>
      <c r="Z142" s="58" t="s">
        <v>35</v>
      </c>
      <c r="AA142" s="58" t="s">
        <v>35</v>
      </c>
      <c r="AB142" s="49" t="s">
        <v>35</v>
      </c>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342"/>
      <c r="BA142" s="970"/>
      <c r="BB142" s="594" t="s">
        <v>66</v>
      </c>
      <c r="BC142" s="45" t="s">
        <v>35</v>
      </c>
      <c r="BD142" s="41" t="s">
        <v>35</v>
      </c>
      <c r="BE142" s="41" t="s">
        <v>35</v>
      </c>
      <c r="BF142" s="41" t="s">
        <v>35</v>
      </c>
      <c r="BG142" s="36" t="s">
        <v>35</v>
      </c>
      <c r="BH142" s="45" t="s">
        <v>35</v>
      </c>
      <c r="BI142" s="41" t="s">
        <v>35</v>
      </c>
      <c r="BJ142" s="41" t="s">
        <v>35</v>
      </c>
      <c r="BK142" s="41" t="s">
        <v>35</v>
      </c>
      <c r="BL142" s="36" t="s">
        <v>35</v>
      </c>
      <c r="BM142" s="45" t="s">
        <v>35</v>
      </c>
      <c r="BN142" s="41" t="s">
        <v>35</v>
      </c>
      <c r="BO142" s="41" t="s">
        <v>35</v>
      </c>
      <c r="BP142" s="41" t="s">
        <v>35</v>
      </c>
      <c r="BQ142" s="36" t="s">
        <v>35</v>
      </c>
      <c r="BR142" s="45" t="s">
        <v>35</v>
      </c>
      <c r="BS142" s="41" t="s">
        <v>35</v>
      </c>
      <c r="BT142" s="41" t="s">
        <v>35</v>
      </c>
      <c r="BU142" s="41" t="s">
        <v>35</v>
      </c>
      <c r="BV142" s="41" t="s">
        <v>35</v>
      </c>
      <c r="BW142" s="41" t="s">
        <v>35</v>
      </c>
      <c r="BX142" s="41" t="s">
        <v>35</v>
      </c>
      <c r="BY142" s="30" t="s">
        <v>35</v>
      </c>
      <c r="BZ142" s="30" t="s">
        <v>35</v>
      </c>
      <c r="CA142" s="30" t="s">
        <v>35</v>
      </c>
      <c r="CB142" s="30" t="s">
        <v>35</v>
      </c>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4" customFormat="true" ht="15" customHeight="true" x14ac:dyDescent="0.2">
      <c r="A143" s="982"/>
      <c r="B143" s="378" t="s">
        <v>67</v>
      </c>
      <c r="C143" s="61" t="s">
        <v>35</v>
      </c>
      <c r="D143" s="58" t="s">
        <v>35</v>
      </c>
      <c r="E143" s="58" t="s">
        <v>35</v>
      </c>
      <c r="F143" s="58" t="s">
        <v>35</v>
      </c>
      <c r="G143" s="55" t="s">
        <v>35</v>
      </c>
      <c r="H143" s="52" t="s">
        <v>35</v>
      </c>
      <c r="I143" s="58" t="s">
        <v>35</v>
      </c>
      <c r="J143" s="58" t="s">
        <v>35</v>
      </c>
      <c r="K143" s="58" t="s">
        <v>35</v>
      </c>
      <c r="L143" s="49" t="s">
        <v>35</v>
      </c>
      <c r="M143" s="61" t="s">
        <v>35</v>
      </c>
      <c r="N143" s="58" t="s">
        <v>35</v>
      </c>
      <c r="O143" s="58" t="s">
        <v>35</v>
      </c>
      <c r="P143" s="58" t="s">
        <v>35</v>
      </c>
      <c r="Q143" s="55" t="s">
        <v>35</v>
      </c>
      <c r="R143" s="52" t="s">
        <v>35</v>
      </c>
      <c r="S143" s="58" t="s">
        <v>35</v>
      </c>
      <c r="T143" s="58" t="s">
        <v>35</v>
      </c>
      <c r="U143" s="58" t="s">
        <v>35</v>
      </c>
      <c r="V143" s="58" t="s">
        <v>35</v>
      </c>
      <c r="W143" s="58" t="s">
        <v>35</v>
      </c>
      <c r="X143" s="58" t="s">
        <v>35</v>
      </c>
      <c r="Y143" s="58" t="s">
        <v>35</v>
      </c>
      <c r="Z143" s="58" t="s">
        <v>35</v>
      </c>
      <c r="AA143" s="58" t="s">
        <v>35</v>
      </c>
      <c r="AB143" s="49" t="s">
        <v>35</v>
      </c>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342"/>
      <c r="BA143" s="970"/>
      <c r="BB143" s="594" t="s">
        <v>67</v>
      </c>
      <c r="BC143" s="45" t="s">
        <v>35</v>
      </c>
      <c r="BD143" s="41" t="s">
        <v>35</v>
      </c>
      <c r="BE143" s="41" t="s">
        <v>35</v>
      </c>
      <c r="BF143" s="41" t="s">
        <v>35</v>
      </c>
      <c r="BG143" s="36" t="s">
        <v>35</v>
      </c>
      <c r="BH143" s="45" t="s">
        <v>35</v>
      </c>
      <c r="BI143" s="41" t="s">
        <v>35</v>
      </c>
      <c r="BJ143" s="41" t="s">
        <v>35</v>
      </c>
      <c r="BK143" s="41" t="s">
        <v>35</v>
      </c>
      <c r="BL143" s="36" t="s">
        <v>35</v>
      </c>
      <c r="BM143" s="45" t="s">
        <v>35</v>
      </c>
      <c r="BN143" s="41" t="s">
        <v>35</v>
      </c>
      <c r="BO143" s="41" t="s">
        <v>35</v>
      </c>
      <c r="BP143" s="41" t="s">
        <v>35</v>
      </c>
      <c r="BQ143" s="36" t="s">
        <v>35</v>
      </c>
      <c r="BR143" s="45" t="s">
        <v>35</v>
      </c>
      <c r="BS143" s="41" t="s">
        <v>35</v>
      </c>
      <c r="BT143" s="41" t="s">
        <v>35</v>
      </c>
      <c r="BU143" s="41" t="s">
        <v>35</v>
      </c>
      <c r="BV143" s="41" t="s">
        <v>35</v>
      </c>
      <c r="BW143" s="41" t="s">
        <v>35</v>
      </c>
      <c r="BX143" s="41" t="s">
        <v>35</v>
      </c>
      <c r="BY143" s="30" t="s">
        <v>35</v>
      </c>
      <c r="BZ143" s="30" t="s">
        <v>35</v>
      </c>
      <c r="CA143" s="30" t="s">
        <v>35</v>
      </c>
      <c r="CB143" s="30" t="s">
        <v>35</v>
      </c>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4" customFormat="true" ht="15" customHeight="true" x14ac:dyDescent="0.2">
      <c r="A144" s="982" t="s">
        <v>108</v>
      </c>
      <c r="B144" s="378" t="s">
        <v>64</v>
      </c>
      <c r="C144" s="61" t="s">
        <v>35</v>
      </c>
      <c r="D144" s="58" t="s">
        <v>35</v>
      </c>
      <c r="E144" s="58" t="s">
        <v>35</v>
      </c>
      <c r="F144" s="58" t="s">
        <v>35</v>
      </c>
      <c r="G144" s="55" t="s">
        <v>35</v>
      </c>
      <c r="H144" s="52" t="s">
        <v>35</v>
      </c>
      <c r="I144" s="58" t="s">
        <v>35</v>
      </c>
      <c r="J144" s="58" t="s">
        <v>35</v>
      </c>
      <c r="K144" s="58" t="s">
        <v>35</v>
      </c>
      <c r="L144" s="49" t="s">
        <v>35</v>
      </c>
      <c r="M144" s="61" t="s">
        <v>35</v>
      </c>
      <c r="N144" s="58" t="s">
        <v>35</v>
      </c>
      <c r="O144" s="58" t="s">
        <v>35</v>
      </c>
      <c r="P144" s="58" t="s">
        <v>35</v>
      </c>
      <c r="Q144" s="55" t="s">
        <v>35</v>
      </c>
      <c r="R144" s="52" t="s">
        <v>35</v>
      </c>
      <c r="S144" s="58" t="s">
        <v>35</v>
      </c>
      <c r="T144" s="58" t="s">
        <v>35</v>
      </c>
      <c r="U144" s="58" t="s">
        <v>35</v>
      </c>
      <c r="V144" s="58" t="s">
        <v>35</v>
      </c>
      <c r="W144" s="58" t="s">
        <v>35</v>
      </c>
      <c r="X144" s="58" t="s">
        <v>35</v>
      </c>
      <c r="Y144" s="58" t="s">
        <v>35</v>
      </c>
      <c r="Z144" s="58" t="s">
        <v>35</v>
      </c>
      <c r="AA144" s="58" t="s">
        <v>35</v>
      </c>
      <c r="AB144" s="49" t="s">
        <v>35</v>
      </c>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342"/>
      <c r="BA144" s="970" t="s">
        <v>108</v>
      </c>
      <c r="BB144" s="594" t="s">
        <v>64</v>
      </c>
      <c r="BC144" s="45" t="s">
        <v>35</v>
      </c>
      <c r="BD144" s="41" t="s">
        <v>35</v>
      </c>
      <c r="BE144" s="41" t="s">
        <v>35</v>
      </c>
      <c r="BF144" s="41" t="s">
        <v>35</v>
      </c>
      <c r="BG144" s="36" t="s">
        <v>35</v>
      </c>
      <c r="BH144" s="45" t="s">
        <v>35</v>
      </c>
      <c r="BI144" s="41" t="s">
        <v>35</v>
      </c>
      <c r="BJ144" s="41" t="s">
        <v>35</v>
      </c>
      <c r="BK144" s="41" t="s">
        <v>35</v>
      </c>
      <c r="BL144" s="36" t="s">
        <v>35</v>
      </c>
      <c r="BM144" s="45" t="s">
        <v>35</v>
      </c>
      <c r="BN144" s="41" t="s">
        <v>35</v>
      </c>
      <c r="BO144" s="41" t="s">
        <v>35</v>
      </c>
      <c r="BP144" s="41" t="s">
        <v>35</v>
      </c>
      <c r="BQ144" s="36" t="s">
        <v>35</v>
      </c>
      <c r="BR144" s="45" t="s">
        <v>35</v>
      </c>
      <c r="BS144" s="41" t="s">
        <v>35</v>
      </c>
      <c r="BT144" s="41" t="s">
        <v>35</v>
      </c>
      <c r="BU144" s="41" t="s">
        <v>35</v>
      </c>
      <c r="BV144" s="41" t="s">
        <v>35</v>
      </c>
      <c r="BW144" s="41" t="s">
        <v>35</v>
      </c>
      <c r="BX144" s="41" t="s">
        <v>35</v>
      </c>
      <c r="BY144" s="30" t="s">
        <v>35</v>
      </c>
      <c r="BZ144" s="30" t="s">
        <v>35</v>
      </c>
      <c r="CA144" s="30" t="s">
        <v>35</v>
      </c>
      <c r="CB144" s="30" t="s">
        <v>35</v>
      </c>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4" customFormat="true" ht="15" customHeight="true" x14ac:dyDescent="0.2">
      <c r="A145" s="982"/>
      <c r="B145" s="378" t="s">
        <v>65</v>
      </c>
      <c r="C145" s="61" t="s">
        <v>35</v>
      </c>
      <c r="D145" s="58" t="s">
        <v>35</v>
      </c>
      <c r="E145" s="58" t="s">
        <v>35</v>
      </c>
      <c r="F145" s="58" t="s">
        <v>35</v>
      </c>
      <c r="G145" s="55" t="s">
        <v>35</v>
      </c>
      <c r="H145" s="52" t="s">
        <v>35</v>
      </c>
      <c r="I145" s="58" t="s">
        <v>35</v>
      </c>
      <c r="J145" s="58" t="s">
        <v>35</v>
      </c>
      <c r="K145" s="58" t="s">
        <v>35</v>
      </c>
      <c r="L145" s="49" t="s">
        <v>35</v>
      </c>
      <c r="M145" s="61" t="s">
        <v>35</v>
      </c>
      <c r="N145" s="58" t="s">
        <v>35</v>
      </c>
      <c r="O145" s="58" t="s">
        <v>35</v>
      </c>
      <c r="P145" s="58" t="s">
        <v>35</v>
      </c>
      <c r="Q145" s="55" t="s">
        <v>35</v>
      </c>
      <c r="R145" s="52" t="s">
        <v>35</v>
      </c>
      <c r="S145" s="58" t="s">
        <v>35</v>
      </c>
      <c r="T145" s="58" t="s">
        <v>35</v>
      </c>
      <c r="U145" s="58" t="s">
        <v>35</v>
      </c>
      <c r="V145" s="58" t="s">
        <v>35</v>
      </c>
      <c r="W145" s="58" t="s">
        <v>35</v>
      </c>
      <c r="X145" s="58" t="s">
        <v>35</v>
      </c>
      <c r="Y145" s="58" t="s">
        <v>35</v>
      </c>
      <c r="Z145" s="58" t="s">
        <v>35</v>
      </c>
      <c r="AA145" s="58" t="s">
        <v>35</v>
      </c>
      <c r="AB145" s="49" t="s">
        <v>35</v>
      </c>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342"/>
      <c r="BA145" s="970"/>
      <c r="BB145" s="594" t="s">
        <v>65</v>
      </c>
      <c r="BC145" s="45" t="s">
        <v>35</v>
      </c>
      <c r="BD145" s="41" t="s">
        <v>35</v>
      </c>
      <c r="BE145" s="41" t="s">
        <v>35</v>
      </c>
      <c r="BF145" s="41" t="s">
        <v>35</v>
      </c>
      <c r="BG145" s="36" t="s">
        <v>35</v>
      </c>
      <c r="BH145" s="45" t="s">
        <v>35</v>
      </c>
      <c r="BI145" s="41" t="s">
        <v>35</v>
      </c>
      <c r="BJ145" s="41" t="s">
        <v>35</v>
      </c>
      <c r="BK145" s="41" t="s">
        <v>35</v>
      </c>
      <c r="BL145" s="36" t="s">
        <v>35</v>
      </c>
      <c r="BM145" s="45" t="s">
        <v>35</v>
      </c>
      <c r="BN145" s="41" t="s">
        <v>35</v>
      </c>
      <c r="BO145" s="41" t="s">
        <v>35</v>
      </c>
      <c r="BP145" s="41" t="s">
        <v>35</v>
      </c>
      <c r="BQ145" s="36" t="s">
        <v>35</v>
      </c>
      <c r="BR145" s="45" t="s">
        <v>35</v>
      </c>
      <c r="BS145" s="41" t="s">
        <v>35</v>
      </c>
      <c r="BT145" s="41" t="s">
        <v>35</v>
      </c>
      <c r="BU145" s="41" t="s">
        <v>35</v>
      </c>
      <c r="BV145" s="41" t="s">
        <v>35</v>
      </c>
      <c r="BW145" s="41" t="s">
        <v>35</v>
      </c>
      <c r="BX145" s="41" t="s">
        <v>35</v>
      </c>
      <c r="BY145" s="30" t="s">
        <v>35</v>
      </c>
      <c r="BZ145" s="30" t="s">
        <v>35</v>
      </c>
      <c r="CA145" s="30" t="s">
        <v>35</v>
      </c>
      <c r="CB145" s="30" t="s">
        <v>35</v>
      </c>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4" customFormat="true" ht="15" customHeight="true" x14ac:dyDescent="0.2">
      <c r="A146" s="982"/>
      <c r="B146" s="378" t="s">
        <v>66</v>
      </c>
      <c r="C146" s="61" t="s">
        <v>35</v>
      </c>
      <c r="D146" s="58" t="s">
        <v>35</v>
      </c>
      <c r="E146" s="58" t="s">
        <v>35</v>
      </c>
      <c r="F146" s="58" t="s">
        <v>35</v>
      </c>
      <c r="G146" s="55" t="s">
        <v>35</v>
      </c>
      <c r="H146" s="52" t="s">
        <v>35</v>
      </c>
      <c r="I146" s="58" t="s">
        <v>35</v>
      </c>
      <c r="J146" s="58" t="s">
        <v>35</v>
      </c>
      <c r="K146" s="58" t="s">
        <v>35</v>
      </c>
      <c r="L146" s="49" t="s">
        <v>35</v>
      </c>
      <c r="M146" s="61" t="s">
        <v>35</v>
      </c>
      <c r="N146" s="58" t="s">
        <v>35</v>
      </c>
      <c r="O146" s="58" t="s">
        <v>35</v>
      </c>
      <c r="P146" s="58" t="s">
        <v>35</v>
      </c>
      <c r="Q146" s="55" t="s">
        <v>35</v>
      </c>
      <c r="R146" s="52" t="s">
        <v>35</v>
      </c>
      <c r="S146" s="58" t="s">
        <v>35</v>
      </c>
      <c r="T146" s="58" t="s">
        <v>35</v>
      </c>
      <c r="U146" s="58" t="s">
        <v>35</v>
      </c>
      <c r="V146" s="58" t="s">
        <v>35</v>
      </c>
      <c r="W146" s="58" t="s">
        <v>35</v>
      </c>
      <c r="X146" s="58" t="s">
        <v>35</v>
      </c>
      <c r="Y146" s="58" t="s">
        <v>35</v>
      </c>
      <c r="Z146" s="58" t="s">
        <v>35</v>
      </c>
      <c r="AA146" s="58" t="s">
        <v>35</v>
      </c>
      <c r="AB146" s="49" t="s">
        <v>35</v>
      </c>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342"/>
      <c r="BA146" s="970"/>
      <c r="BB146" s="594" t="s">
        <v>66</v>
      </c>
      <c r="BC146" s="45" t="s">
        <v>35</v>
      </c>
      <c r="BD146" s="41" t="s">
        <v>35</v>
      </c>
      <c r="BE146" s="41" t="s">
        <v>35</v>
      </c>
      <c r="BF146" s="41" t="s">
        <v>35</v>
      </c>
      <c r="BG146" s="36" t="s">
        <v>35</v>
      </c>
      <c r="BH146" s="45" t="s">
        <v>35</v>
      </c>
      <c r="BI146" s="41" t="s">
        <v>35</v>
      </c>
      <c r="BJ146" s="41" t="s">
        <v>35</v>
      </c>
      <c r="BK146" s="41" t="s">
        <v>35</v>
      </c>
      <c r="BL146" s="36" t="s">
        <v>35</v>
      </c>
      <c r="BM146" s="45" t="s">
        <v>35</v>
      </c>
      <c r="BN146" s="41" t="s">
        <v>35</v>
      </c>
      <c r="BO146" s="41" t="s">
        <v>35</v>
      </c>
      <c r="BP146" s="41" t="s">
        <v>35</v>
      </c>
      <c r="BQ146" s="36" t="s">
        <v>35</v>
      </c>
      <c r="BR146" s="45" t="s">
        <v>35</v>
      </c>
      <c r="BS146" s="41" t="s">
        <v>35</v>
      </c>
      <c r="BT146" s="41" t="s">
        <v>35</v>
      </c>
      <c r="BU146" s="41" t="s">
        <v>35</v>
      </c>
      <c r="BV146" s="41" t="s">
        <v>35</v>
      </c>
      <c r="BW146" s="41" t="s">
        <v>35</v>
      </c>
      <c r="BX146" s="41" t="s">
        <v>35</v>
      </c>
      <c r="BY146" s="30" t="s">
        <v>35</v>
      </c>
      <c r="BZ146" s="30" t="s">
        <v>35</v>
      </c>
      <c r="CA146" s="30" t="s">
        <v>35</v>
      </c>
      <c r="CB146" s="30" t="s">
        <v>35</v>
      </c>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4" customFormat="true" ht="15" customHeight="true" x14ac:dyDescent="0.2">
      <c r="A147" s="982"/>
      <c r="B147" s="378" t="s">
        <v>67</v>
      </c>
      <c r="C147" s="61" t="s">
        <v>35</v>
      </c>
      <c r="D147" s="58" t="s">
        <v>35</v>
      </c>
      <c r="E147" s="58" t="s">
        <v>35</v>
      </c>
      <c r="F147" s="58" t="s">
        <v>35</v>
      </c>
      <c r="G147" s="55" t="s">
        <v>35</v>
      </c>
      <c r="H147" s="52" t="s">
        <v>35</v>
      </c>
      <c r="I147" s="58" t="s">
        <v>35</v>
      </c>
      <c r="J147" s="58" t="s">
        <v>35</v>
      </c>
      <c r="K147" s="58" t="s">
        <v>35</v>
      </c>
      <c r="L147" s="49" t="s">
        <v>35</v>
      </c>
      <c r="M147" s="61" t="s">
        <v>35</v>
      </c>
      <c r="N147" s="58" t="s">
        <v>35</v>
      </c>
      <c r="O147" s="58" t="s">
        <v>35</v>
      </c>
      <c r="P147" s="58" t="s">
        <v>35</v>
      </c>
      <c r="Q147" s="55" t="s">
        <v>35</v>
      </c>
      <c r="R147" s="52" t="s">
        <v>35</v>
      </c>
      <c r="S147" s="58" t="s">
        <v>35</v>
      </c>
      <c r="T147" s="58" t="s">
        <v>35</v>
      </c>
      <c r="U147" s="58" t="s">
        <v>35</v>
      </c>
      <c r="V147" s="58" t="s">
        <v>35</v>
      </c>
      <c r="W147" s="58" t="s">
        <v>35</v>
      </c>
      <c r="X147" s="58" t="s">
        <v>35</v>
      </c>
      <c r="Y147" s="58" t="s">
        <v>35</v>
      </c>
      <c r="Z147" s="58" t="s">
        <v>35</v>
      </c>
      <c r="AA147" s="58" t="s">
        <v>35</v>
      </c>
      <c r="AB147" s="49" t="s">
        <v>35</v>
      </c>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342"/>
      <c r="BA147" s="970"/>
      <c r="BB147" s="594" t="s">
        <v>67</v>
      </c>
      <c r="BC147" s="45" t="s">
        <v>35</v>
      </c>
      <c r="BD147" s="41" t="s">
        <v>35</v>
      </c>
      <c r="BE147" s="41" t="s">
        <v>35</v>
      </c>
      <c r="BF147" s="41" t="s">
        <v>35</v>
      </c>
      <c r="BG147" s="36" t="s">
        <v>35</v>
      </c>
      <c r="BH147" s="45" t="s">
        <v>35</v>
      </c>
      <c r="BI147" s="41" t="s">
        <v>35</v>
      </c>
      <c r="BJ147" s="41" t="s">
        <v>35</v>
      </c>
      <c r="BK147" s="41" t="s">
        <v>35</v>
      </c>
      <c r="BL147" s="36" t="s">
        <v>35</v>
      </c>
      <c r="BM147" s="45" t="s">
        <v>35</v>
      </c>
      <c r="BN147" s="41" t="s">
        <v>35</v>
      </c>
      <c r="BO147" s="41" t="s">
        <v>35</v>
      </c>
      <c r="BP147" s="41" t="s">
        <v>35</v>
      </c>
      <c r="BQ147" s="36" t="s">
        <v>35</v>
      </c>
      <c r="BR147" s="45" t="s">
        <v>35</v>
      </c>
      <c r="BS147" s="41" t="s">
        <v>35</v>
      </c>
      <c r="BT147" s="41" t="s">
        <v>35</v>
      </c>
      <c r="BU147" s="41" t="s">
        <v>35</v>
      </c>
      <c r="BV147" s="41" t="s">
        <v>35</v>
      </c>
      <c r="BW147" s="41" t="s">
        <v>35</v>
      </c>
      <c r="BX147" s="41" t="s">
        <v>35</v>
      </c>
      <c r="BY147" s="30" t="s">
        <v>35</v>
      </c>
      <c r="BZ147" s="30" t="s">
        <v>35</v>
      </c>
      <c r="CA147" s="30" t="s">
        <v>35</v>
      </c>
      <c r="CB147" s="30" t="s">
        <v>35</v>
      </c>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4" customFormat="true" ht="15" customHeight="true" x14ac:dyDescent="0.2">
      <c r="A148" s="982" t="s">
        <v>109</v>
      </c>
      <c r="B148" s="378" t="s">
        <v>49</v>
      </c>
      <c r="C148" s="61" t="s">
        <v>35</v>
      </c>
      <c r="D148" s="58" t="s">
        <v>35</v>
      </c>
      <c r="E148" s="58" t="s">
        <v>35</v>
      </c>
      <c r="F148" s="58" t="s">
        <v>35</v>
      </c>
      <c r="G148" s="55" t="s">
        <v>35</v>
      </c>
      <c r="H148" s="52" t="s">
        <v>35</v>
      </c>
      <c r="I148" s="58" t="s">
        <v>35</v>
      </c>
      <c r="J148" s="58" t="s">
        <v>35</v>
      </c>
      <c r="K148" s="58" t="s">
        <v>35</v>
      </c>
      <c r="L148" s="49" t="s">
        <v>35</v>
      </c>
      <c r="M148" s="61" t="s">
        <v>35</v>
      </c>
      <c r="N148" s="58" t="s">
        <v>35</v>
      </c>
      <c r="O148" s="58" t="s">
        <v>35</v>
      </c>
      <c r="P148" s="58" t="s">
        <v>35</v>
      </c>
      <c r="Q148" s="55" t="s">
        <v>35</v>
      </c>
      <c r="R148" s="52" t="s">
        <v>35</v>
      </c>
      <c r="S148" s="58" t="s">
        <v>35</v>
      </c>
      <c r="T148" s="58" t="s">
        <v>35</v>
      </c>
      <c r="U148" s="58" t="s">
        <v>35</v>
      </c>
      <c r="V148" s="58" t="s">
        <v>35</v>
      </c>
      <c r="W148" s="58" t="s">
        <v>35</v>
      </c>
      <c r="X148" s="58" t="s">
        <v>35</v>
      </c>
      <c r="Y148" s="58" t="s">
        <v>35</v>
      </c>
      <c r="Z148" s="58" t="s">
        <v>35</v>
      </c>
      <c r="AA148" s="58" t="s">
        <v>35</v>
      </c>
      <c r="AB148" s="49" t="s">
        <v>35</v>
      </c>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342"/>
      <c r="BA148" s="970" t="s">
        <v>109</v>
      </c>
      <c r="BB148" s="594" t="s">
        <v>49</v>
      </c>
      <c r="BC148" s="45" t="s">
        <v>35</v>
      </c>
      <c r="BD148" s="41" t="s">
        <v>35</v>
      </c>
      <c r="BE148" s="41" t="s">
        <v>35</v>
      </c>
      <c r="BF148" s="41" t="s">
        <v>35</v>
      </c>
      <c r="BG148" s="36" t="s">
        <v>35</v>
      </c>
      <c r="BH148" s="45" t="s">
        <v>35</v>
      </c>
      <c r="BI148" s="41" t="s">
        <v>35</v>
      </c>
      <c r="BJ148" s="41" t="s">
        <v>35</v>
      </c>
      <c r="BK148" s="41" t="s">
        <v>35</v>
      </c>
      <c r="BL148" s="36" t="s">
        <v>35</v>
      </c>
      <c r="BM148" s="45" t="s">
        <v>35</v>
      </c>
      <c r="BN148" s="41" t="s">
        <v>35</v>
      </c>
      <c r="BO148" s="41" t="s">
        <v>35</v>
      </c>
      <c r="BP148" s="41" t="s">
        <v>35</v>
      </c>
      <c r="BQ148" s="36" t="s">
        <v>35</v>
      </c>
      <c r="BR148" s="45" t="s">
        <v>35</v>
      </c>
      <c r="BS148" s="41" t="s">
        <v>35</v>
      </c>
      <c r="BT148" s="41" t="s">
        <v>35</v>
      </c>
      <c r="BU148" s="41" t="s">
        <v>35</v>
      </c>
      <c r="BV148" s="41" t="s">
        <v>35</v>
      </c>
      <c r="BW148" s="41" t="s">
        <v>35</v>
      </c>
      <c r="BX148" s="41" t="s">
        <v>35</v>
      </c>
      <c r="BY148" s="30" t="s">
        <v>35</v>
      </c>
      <c r="BZ148" s="30" t="s">
        <v>35</v>
      </c>
      <c r="CA148" s="30" t="s">
        <v>35</v>
      </c>
      <c r="CB148" s="30" t="s">
        <v>35</v>
      </c>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4" customFormat="true" ht="15" customHeight="true" x14ac:dyDescent="0.2">
      <c r="A149" s="982"/>
      <c r="B149" s="378" t="s">
        <v>48</v>
      </c>
      <c r="C149" s="61" t="s">
        <v>35</v>
      </c>
      <c r="D149" s="58" t="s">
        <v>35</v>
      </c>
      <c r="E149" s="58" t="s">
        <v>35</v>
      </c>
      <c r="F149" s="58" t="s">
        <v>35</v>
      </c>
      <c r="G149" s="55" t="s">
        <v>35</v>
      </c>
      <c r="H149" s="52" t="s">
        <v>35</v>
      </c>
      <c r="I149" s="58" t="s">
        <v>35</v>
      </c>
      <c r="J149" s="58" t="s">
        <v>35</v>
      </c>
      <c r="K149" s="58" t="s">
        <v>35</v>
      </c>
      <c r="L149" s="49" t="s">
        <v>35</v>
      </c>
      <c r="M149" s="61" t="s">
        <v>35</v>
      </c>
      <c r="N149" s="58" t="s">
        <v>35</v>
      </c>
      <c r="O149" s="58" t="s">
        <v>35</v>
      </c>
      <c r="P149" s="58" t="s">
        <v>35</v>
      </c>
      <c r="Q149" s="55" t="s">
        <v>35</v>
      </c>
      <c r="R149" s="52" t="s">
        <v>35</v>
      </c>
      <c r="S149" s="58" t="s">
        <v>35</v>
      </c>
      <c r="T149" s="58" t="s">
        <v>35</v>
      </c>
      <c r="U149" s="58" t="s">
        <v>35</v>
      </c>
      <c r="V149" s="58" t="s">
        <v>35</v>
      </c>
      <c r="W149" s="58" t="s">
        <v>35</v>
      </c>
      <c r="X149" s="58" t="s">
        <v>35</v>
      </c>
      <c r="Y149" s="58" t="s">
        <v>35</v>
      </c>
      <c r="Z149" s="58" t="s">
        <v>35</v>
      </c>
      <c r="AA149" s="58" t="s">
        <v>35</v>
      </c>
      <c r="AB149" s="49" t="s">
        <v>35</v>
      </c>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342"/>
      <c r="BA149" s="970"/>
      <c r="BB149" s="594" t="s">
        <v>48</v>
      </c>
      <c r="BC149" s="45" t="s">
        <v>35</v>
      </c>
      <c r="BD149" s="41" t="s">
        <v>35</v>
      </c>
      <c r="BE149" s="41" t="s">
        <v>35</v>
      </c>
      <c r="BF149" s="41" t="s">
        <v>35</v>
      </c>
      <c r="BG149" s="36" t="s">
        <v>35</v>
      </c>
      <c r="BH149" s="45" t="s">
        <v>35</v>
      </c>
      <c r="BI149" s="41" t="s">
        <v>35</v>
      </c>
      <c r="BJ149" s="41" t="s">
        <v>35</v>
      </c>
      <c r="BK149" s="41" t="s">
        <v>35</v>
      </c>
      <c r="BL149" s="36" t="s">
        <v>35</v>
      </c>
      <c r="BM149" s="45" t="s">
        <v>35</v>
      </c>
      <c r="BN149" s="41" t="s">
        <v>35</v>
      </c>
      <c r="BO149" s="41" t="s">
        <v>35</v>
      </c>
      <c r="BP149" s="41" t="s">
        <v>35</v>
      </c>
      <c r="BQ149" s="36" t="s">
        <v>35</v>
      </c>
      <c r="BR149" s="45" t="s">
        <v>35</v>
      </c>
      <c r="BS149" s="41" t="s">
        <v>35</v>
      </c>
      <c r="BT149" s="41" t="s">
        <v>35</v>
      </c>
      <c r="BU149" s="41" t="s">
        <v>35</v>
      </c>
      <c r="BV149" s="41" t="s">
        <v>35</v>
      </c>
      <c r="BW149" s="41" t="s">
        <v>35</v>
      </c>
      <c r="BX149" s="41" t="s">
        <v>35</v>
      </c>
      <c r="BY149" s="30" t="s">
        <v>35</v>
      </c>
      <c r="BZ149" s="30" t="s">
        <v>35</v>
      </c>
      <c r="CA149" s="30" t="s">
        <v>35</v>
      </c>
      <c r="CB149" s="30" t="s">
        <v>35</v>
      </c>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4" customFormat="true" ht="15" customHeight="true" x14ac:dyDescent="0.2">
      <c r="A150" s="982"/>
      <c r="B150" s="378" t="s">
        <v>111</v>
      </c>
      <c r="C150" s="61" t="s">
        <v>35</v>
      </c>
      <c r="D150" s="58" t="s">
        <v>35</v>
      </c>
      <c r="E150" s="58" t="s">
        <v>35</v>
      </c>
      <c r="F150" s="58" t="s">
        <v>35</v>
      </c>
      <c r="G150" s="55" t="s">
        <v>35</v>
      </c>
      <c r="H150" s="52" t="s">
        <v>35</v>
      </c>
      <c r="I150" s="58" t="s">
        <v>35</v>
      </c>
      <c r="J150" s="58" t="s">
        <v>35</v>
      </c>
      <c r="K150" s="58" t="s">
        <v>35</v>
      </c>
      <c r="L150" s="49" t="s">
        <v>35</v>
      </c>
      <c r="M150" s="61" t="s">
        <v>35</v>
      </c>
      <c r="N150" s="58" t="s">
        <v>35</v>
      </c>
      <c r="O150" s="58" t="s">
        <v>35</v>
      </c>
      <c r="P150" s="58" t="s">
        <v>35</v>
      </c>
      <c r="Q150" s="55" t="s">
        <v>35</v>
      </c>
      <c r="R150" s="52" t="s">
        <v>35</v>
      </c>
      <c r="S150" s="58" t="s">
        <v>35</v>
      </c>
      <c r="T150" s="58" t="s">
        <v>35</v>
      </c>
      <c r="U150" s="58" t="s">
        <v>35</v>
      </c>
      <c r="V150" s="58" t="s">
        <v>35</v>
      </c>
      <c r="W150" s="58" t="s">
        <v>35</v>
      </c>
      <c r="X150" s="58" t="s">
        <v>35</v>
      </c>
      <c r="Y150" s="58" t="s">
        <v>35</v>
      </c>
      <c r="Z150" s="58" t="s">
        <v>35</v>
      </c>
      <c r="AA150" s="58" t="s">
        <v>35</v>
      </c>
      <c r="AB150" s="49" t="s">
        <v>35</v>
      </c>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342"/>
      <c r="BA150" s="970"/>
      <c r="BB150" s="594" t="s">
        <v>111</v>
      </c>
      <c r="BC150" s="45" t="s">
        <v>35</v>
      </c>
      <c r="BD150" s="41" t="s">
        <v>35</v>
      </c>
      <c r="BE150" s="41" t="s">
        <v>35</v>
      </c>
      <c r="BF150" s="41" t="s">
        <v>35</v>
      </c>
      <c r="BG150" s="36" t="s">
        <v>35</v>
      </c>
      <c r="BH150" s="45" t="s">
        <v>35</v>
      </c>
      <c r="BI150" s="41" t="s">
        <v>35</v>
      </c>
      <c r="BJ150" s="41" t="s">
        <v>35</v>
      </c>
      <c r="BK150" s="41" t="s">
        <v>35</v>
      </c>
      <c r="BL150" s="36" t="s">
        <v>35</v>
      </c>
      <c r="BM150" s="45" t="s">
        <v>35</v>
      </c>
      <c r="BN150" s="41" t="s">
        <v>35</v>
      </c>
      <c r="BO150" s="41" t="s">
        <v>35</v>
      </c>
      <c r="BP150" s="41" t="s">
        <v>35</v>
      </c>
      <c r="BQ150" s="36" t="s">
        <v>35</v>
      </c>
      <c r="BR150" s="45" t="s">
        <v>35</v>
      </c>
      <c r="BS150" s="41" t="s">
        <v>35</v>
      </c>
      <c r="BT150" s="41" t="s">
        <v>35</v>
      </c>
      <c r="BU150" s="41" t="s">
        <v>35</v>
      </c>
      <c r="BV150" s="41" t="s">
        <v>35</v>
      </c>
      <c r="BW150" s="41" t="s">
        <v>35</v>
      </c>
      <c r="BX150" s="41" t="s">
        <v>35</v>
      </c>
      <c r="BY150" s="30" t="s">
        <v>35</v>
      </c>
      <c r="BZ150" s="30" t="s">
        <v>35</v>
      </c>
      <c r="CA150" s="30" t="s">
        <v>35</v>
      </c>
      <c r="CB150" s="30" t="s">
        <v>35</v>
      </c>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4" customFormat="true" ht="15" customHeight="true" x14ac:dyDescent="0.2">
      <c r="A151" s="982" t="s">
        <v>110</v>
      </c>
      <c r="B151" s="378" t="s">
        <v>49</v>
      </c>
      <c r="C151" s="61" t="s">
        <v>35</v>
      </c>
      <c r="D151" s="58" t="s">
        <v>35</v>
      </c>
      <c r="E151" s="58" t="s">
        <v>35</v>
      </c>
      <c r="F151" s="58" t="s">
        <v>35</v>
      </c>
      <c r="G151" s="55" t="s">
        <v>35</v>
      </c>
      <c r="H151" s="52" t="s">
        <v>35</v>
      </c>
      <c r="I151" s="58" t="s">
        <v>35</v>
      </c>
      <c r="J151" s="58" t="s">
        <v>35</v>
      </c>
      <c r="K151" s="58" t="s">
        <v>35</v>
      </c>
      <c r="L151" s="49" t="s">
        <v>35</v>
      </c>
      <c r="M151" s="61" t="s">
        <v>35</v>
      </c>
      <c r="N151" s="58" t="s">
        <v>35</v>
      </c>
      <c r="O151" s="58" t="s">
        <v>35</v>
      </c>
      <c r="P151" s="58" t="s">
        <v>35</v>
      </c>
      <c r="Q151" s="55" t="s">
        <v>35</v>
      </c>
      <c r="R151" s="52" t="s">
        <v>35</v>
      </c>
      <c r="S151" s="58" t="s">
        <v>35</v>
      </c>
      <c r="T151" s="58" t="s">
        <v>35</v>
      </c>
      <c r="U151" s="58" t="s">
        <v>35</v>
      </c>
      <c r="V151" s="58" t="s">
        <v>35</v>
      </c>
      <c r="W151" s="58" t="s">
        <v>35</v>
      </c>
      <c r="X151" s="58" t="s">
        <v>35</v>
      </c>
      <c r="Y151" s="58" t="s">
        <v>35</v>
      </c>
      <c r="Z151" s="58" t="s">
        <v>35</v>
      </c>
      <c r="AA151" s="58" t="s">
        <v>35</v>
      </c>
      <c r="AB151" s="49" t="s">
        <v>35</v>
      </c>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342"/>
      <c r="BA151" s="970" t="s">
        <v>110</v>
      </c>
      <c r="BB151" s="594" t="s">
        <v>49</v>
      </c>
      <c r="BC151" s="45" t="s">
        <v>35</v>
      </c>
      <c r="BD151" s="41" t="s">
        <v>35</v>
      </c>
      <c r="BE151" s="41" t="s">
        <v>35</v>
      </c>
      <c r="BF151" s="41" t="s">
        <v>35</v>
      </c>
      <c r="BG151" s="36" t="s">
        <v>35</v>
      </c>
      <c r="BH151" s="45" t="s">
        <v>35</v>
      </c>
      <c r="BI151" s="41" t="s">
        <v>35</v>
      </c>
      <c r="BJ151" s="41" t="s">
        <v>35</v>
      </c>
      <c r="BK151" s="41" t="s">
        <v>35</v>
      </c>
      <c r="BL151" s="36" t="s">
        <v>35</v>
      </c>
      <c r="BM151" s="45" t="s">
        <v>35</v>
      </c>
      <c r="BN151" s="41" t="s">
        <v>35</v>
      </c>
      <c r="BO151" s="41" t="s">
        <v>35</v>
      </c>
      <c r="BP151" s="41" t="s">
        <v>35</v>
      </c>
      <c r="BQ151" s="36" t="s">
        <v>35</v>
      </c>
      <c r="BR151" s="45" t="s">
        <v>35</v>
      </c>
      <c r="BS151" s="41" t="s">
        <v>35</v>
      </c>
      <c r="BT151" s="41" t="s">
        <v>35</v>
      </c>
      <c r="BU151" s="41" t="s">
        <v>35</v>
      </c>
      <c r="BV151" s="41" t="s">
        <v>35</v>
      </c>
      <c r="BW151" s="41" t="s">
        <v>35</v>
      </c>
      <c r="BX151" s="41" t="s">
        <v>35</v>
      </c>
      <c r="BY151" s="30" t="s">
        <v>35</v>
      </c>
      <c r="BZ151" s="30" t="s">
        <v>35</v>
      </c>
      <c r="CA151" s="30" t="s">
        <v>35</v>
      </c>
      <c r="CB151" s="30" t="s">
        <v>35</v>
      </c>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4" customFormat="true" ht="15" customHeight="true" x14ac:dyDescent="0.2">
      <c r="A152" s="982"/>
      <c r="B152" s="378" t="s">
        <v>48</v>
      </c>
      <c r="C152" s="61" t="s">
        <v>35</v>
      </c>
      <c r="D152" s="58" t="s">
        <v>35</v>
      </c>
      <c r="E152" s="58" t="s">
        <v>35</v>
      </c>
      <c r="F152" s="58" t="s">
        <v>35</v>
      </c>
      <c r="G152" s="55" t="s">
        <v>35</v>
      </c>
      <c r="H152" s="52" t="s">
        <v>35</v>
      </c>
      <c r="I152" s="58" t="s">
        <v>35</v>
      </c>
      <c r="J152" s="58" t="s">
        <v>35</v>
      </c>
      <c r="K152" s="58" t="s">
        <v>35</v>
      </c>
      <c r="L152" s="49" t="s">
        <v>35</v>
      </c>
      <c r="M152" s="61" t="s">
        <v>35</v>
      </c>
      <c r="N152" s="58" t="s">
        <v>35</v>
      </c>
      <c r="O152" s="58" t="s">
        <v>35</v>
      </c>
      <c r="P152" s="58" t="s">
        <v>35</v>
      </c>
      <c r="Q152" s="55" t="s">
        <v>35</v>
      </c>
      <c r="R152" s="52" t="s">
        <v>35</v>
      </c>
      <c r="S152" s="58" t="s">
        <v>35</v>
      </c>
      <c r="T152" s="58" t="s">
        <v>35</v>
      </c>
      <c r="U152" s="58" t="s">
        <v>35</v>
      </c>
      <c r="V152" s="58" t="s">
        <v>35</v>
      </c>
      <c r="W152" s="58" t="s">
        <v>35</v>
      </c>
      <c r="X152" s="58" t="s">
        <v>35</v>
      </c>
      <c r="Y152" s="58" t="s">
        <v>35</v>
      </c>
      <c r="Z152" s="58" t="s">
        <v>35</v>
      </c>
      <c r="AA152" s="58" t="s">
        <v>35</v>
      </c>
      <c r="AB152" s="49" t="s">
        <v>35</v>
      </c>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342"/>
      <c r="BA152" s="970"/>
      <c r="BB152" s="594" t="s">
        <v>48</v>
      </c>
      <c r="BC152" s="45" t="s">
        <v>35</v>
      </c>
      <c r="BD152" s="41" t="s">
        <v>35</v>
      </c>
      <c r="BE152" s="41" t="s">
        <v>35</v>
      </c>
      <c r="BF152" s="41" t="s">
        <v>35</v>
      </c>
      <c r="BG152" s="36" t="s">
        <v>35</v>
      </c>
      <c r="BH152" s="45" t="s">
        <v>35</v>
      </c>
      <c r="BI152" s="41" t="s">
        <v>35</v>
      </c>
      <c r="BJ152" s="41" t="s">
        <v>35</v>
      </c>
      <c r="BK152" s="41" t="s">
        <v>35</v>
      </c>
      <c r="BL152" s="36" t="s">
        <v>35</v>
      </c>
      <c r="BM152" s="45" t="s">
        <v>35</v>
      </c>
      <c r="BN152" s="41" t="s">
        <v>35</v>
      </c>
      <c r="BO152" s="41" t="s">
        <v>35</v>
      </c>
      <c r="BP152" s="41" t="s">
        <v>35</v>
      </c>
      <c r="BQ152" s="36" t="s">
        <v>35</v>
      </c>
      <c r="BR152" s="45" t="s">
        <v>35</v>
      </c>
      <c r="BS152" s="41" t="s">
        <v>35</v>
      </c>
      <c r="BT152" s="41" t="s">
        <v>35</v>
      </c>
      <c r="BU152" s="41" t="s">
        <v>35</v>
      </c>
      <c r="BV152" s="41" t="s">
        <v>35</v>
      </c>
      <c r="BW152" s="41" t="s">
        <v>35</v>
      </c>
      <c r="BX152" s="41" t="s">
        <v>35</v>
      </c>
      <c r="BY152" s="30" t="s">
        <v>35</v>
      </c>
      <c r="BZ152" s="30" t="s">
        <v>35</v>
      </c>
      <c r="CA152" s="30" t="s">
        <v>35</v>
      </c>
      <c r="CB152" s="30" t="s">
        <v>35</v>
      </c>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09" customFormat="true" ht="15" customHeight="true" x14ac:dyDescent="0.2">
      <c r="A153" s="982" t="s">
        <v>182</v>
      </c>
      <c r="B153" s="378" t="s">
        <v>183</v>
      </c>
      <c r="C153" s="117">
        <v>0</v>
      </c>
      <c r="D153" s="116">
        <v>0</v>
      </c>
      <c r="E153" s="116">
        <v>0</v>
      </c>
      <c r="F153" s="116">
        <v>0</v>
      </c>
      <c r="G153" s="115">
        <v>6.3252601293388357</v>
      </c>
      <c r="H153" s="114">
        <v>0</v>
      </c>
      <c r="I153" s="116">
        <v>0</v>
      </c>
      <c r="J153" s="116">
        <v>0.29776255904610438</v>
      </c>
      <c r="K153" s="116">
        <v>2.3695954229984655</v>
      </c>
      <c r="L153" s="113">
        <v>17.325271779881206</v>
      </c>
      <c r="M153" s="117">
        <v>0</v>
      </c>
      <c r="N153" s="116">
        <v>0</v>
      </c>
      <c r="O153" s="116">
        <v>0</v>
      </c>
      <c r="P153" s="116">
        <v>0</v>
      </c>
      <c r="Q153" s="115">
        <v>0.32489546240225825</v>
      </c>
      <c r="R153" s="114">
        <v>0</v>
      </c>
      <c r="S153" s="116">
        <v>0.18441679107544731</v>
      </c>
      <c r="T153" s="116">
        <v>0</v>
      </c>
      <c r="U153" s="116">
        <v>0</v>
      </c>
      <c r="V153" s="116">
        <v>0.21629296518216215</v>
      </c>
      <c r="W153" s="116">
        <v>1.9012242395571914</v>
      </c>
      <c r="X153" s="116">
        <v>7.3014678208505837</v>
      </c>
      <c r="Y153" s="116">
        <v>0</v>
      </c>
      <c r="Z153" s="116">
        <v>0</v>
      </c>
      <c r="AA153" s="116">
        <v>2.0972030710050205</v>
      </c>
      <c r="AB153" s="113">
        <v>0</v>
      </c>
      <c r="AC153" s="437"/>
      <c r="AD153" s="437"/>
      <c r="AE153" s="437"/>
      <c r="AF153" s="437"/>
      <c r="AG153" s="437"/>
      <c r="AH153" s="437"/>
      <c r="AI153" s="437"/>
      <c r="AJ153" s="437"/>
      <c r="AK153" s="437"/>
      <c r="AL153" s="437"/>
      <c r="AM153" s="437"/>
      <c r="AN153" s="437"/>
      <c r="AO153" s="437"/>
      <c r="AP153" s="437"/>
      <c r="AQ153" s="437"/>
      <c r="AR153" s="437"/>
      <c r="AS153" s="437"/>
      <c r="AT153" s="437"/>
      <c r="AU153" s="437"/>
      <c r="AV153" s="437"/>
      <c r="AW153" s="437"/>
      <c r="AX153" s="437"/>
      <c r="AY153" s="437"/>
      <c r="AZ153" s="174"/>
      <c r="BA153" s="977" t="s">
        <v>182</v>
      </c>
      <c r="BB153" s="596" t="s">
        <v>183</v>
      </c>
      <c r="BC153" s="448">
        <v>0</v>
      </c>
      <c r="BD153" s="432">
        <v>0</v>
      </c>
      <c r="BE153" s="432">
        <v>0</v>
      </c>
      <c r="BF153" s="432">
        <v>0</v>
      </c>
      <c r="BG153" s="450">
        <v>647.0675687789917</v>
      </c>
      <c r="BH153" s="448">
        <v>0</v>
      </c>
      <c r="BI153" s="432">
        <v>0</v>
      </c>
      <c r="BJ153" s="432">
        <v>9.3019053339958191</v>
      </c>
      <c r="BK153" s="432">
        <v>73.927744507789612</v>
      </c>
      <c r="BL153" s="450">
        <v>540.72030276060104</v>
      </c>
      <c r="BM153" s="448">
        <v>0</v>
      </c>
      <c r="BN153" s="432">
        <v>0</v>
      </c>
      <c r="BO153" s="432">
        <v>0</v>
      </c>
      <c r="BP153" s="432">
        <v>0</v>
      </c>
      <c r="BQ153" s="450">
        <v>23.117616176605225</v>
      </c>
      <c r="BR153" s="448">
        <v>0</v>
      </c>
      <c r="BS153" s="432">
        <v>6.1268341541290283</v>
      </c>
      <c r="BT153" s="432">
        <v>0</v>
      </c>
      <c r="BU153" s="432">
        <v>0</v>
      </c>
      <c r="BV153" s="432">
        <v>9.8452645540237427</v>
      </c>
      <c r="BW153" s="432">
        <v>135.39734411239624</v>
      </c>
      <c r="BX153" s="432">
        <v>360.91392695903778</v>
      </c>
      <c r="BY153" s="433">
        <v>0</v>
      </c>
      <c r="BZ153" s="433">
        <v>0</v>
      </c>
      <c r="CA153" s="433">
        <v>134.78419899940491</v>
      </c>
      <c r="CB153" s="433">
        <v>0</v>
      </c>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09" customFormat="true" ht="15" customHeight="true" x14ac:dyDescent="0.2">
      <c r="A154" s="982"/>
      <c r="B154" s="378" t="s">
        <v>184</v>
      </c>
      <c r="C154" s="117">
        <v>0.13654057720119411</v>
      </c>
      <c r="D154" s="116">
        <v>0</v>
      </c>
      <c r="E154" s="116">
        <v>0.14573249822459122</v>
      </c>
      <c r="F154" s="116">
        <v>1.4437215941623571</v>
      </c>
      <c r="G154" s="115">
        <v>31.827742616665301</v>
      </c>
      <c r="H154" s="114">
        <v>0.84577795632929209</v>
      </c>
      <c r="I154" s="116">
        <v>2.92787613310038</v>
      </c>
      <c r="J154" s="116">
        <v>18.065753335778837</v>
      </c>
      <c r="K154" s="116">
        <v>36.792198199798456</v>
      </c>
      <c r="L154" s="113">
        <v>49.323485051200336</v>
      </c>
      <c r="M154" s="117">
        <v>0.10985373828313245</v>
      </c>
      <c r="N154" s="116">
        <v>8.6580408601863681E-2</v>
      </c>
      <c r="O154" s="116">
        <v>0</v>
      </c>
      <c r="P154" s="116">
        <v>0.20958582930736439</v>
      </c>
      <c r="Q154" s="115">
        <v>0.48413263544076524</v>
      </c>
      <c r="R154" s="114">
        <v>0.37745791415027419</v>
      </c>
      <c r="S154" s="116">
        <v>4.0249567350138529</v>
      </c>
      <c r="T154" s="116">
        <v>0.47398604803700789</v>
      </c>
      <c r="U154" s="116">
        <v>1.1073910246879466</v>
      </c>
      <c r="V154" s="116">
        <v>1.5573093493115675</v>
      </c>
      <c r="W154" s="116">
        <v>7.1647344825686714</v>
      </c>
      <c r="X154" s="116">
        <v>49.491908167105755</v>
      </c>
      <c r="Y154" s="116">
        <v>0</v>
      </c>
      <c r="Z154" s="116">
        <v>0.77171467265804083</v>
      </c>
      <c r="AA154" s="116">
        <v>1.7239720159956526</v>
      </c>
      <c r="AB154" s="113">
        <v>0.90500171842962873</v>
      </c>
      <c r="AC154" s="437"/>
      <c r="AD154" s="437"/>
      <c r="AE154" s="437"/>
      <c r="AF154" s="437"/>
      <c r="AG154" s="437"/>
      <c r="AH154" s="437"/>
      <c r="AI154" s="437"/>
      <c r="AJ154" s="437"/>
      <c r="AK154" s="437"/>
      <c r="AL154" s="437"/>
      <c r="AM154" s="437"/>
      <c r="AN154" s="437"/>
      <c r="AO154" s="437"/>
      <c r="AP154" s="437"/>
      <c r="AQ154" s="437"/>
      <c r="AR154" s="437"/>
      <c r="AS154" s="437"/>
      <c r="AT154" s="437"/>
      <c r="AU154" s="437"/>
      <c r="AV154" s="437"/>
      <c r="AW154" s="437"/>
      <c r="AX154" s="437"/>
      <c r="AY154" s="437"/>
      <c r="AZ154" s="174"/>
      <c r="BA154" s="970"/>
      <c r="BB154" s="594" t="s">
        <v>184</v>
      </c>
      <c r="BC154" s="449">
        <v>13.953708231449127</v>
      </c>
      <c r="BD154" s="434">
        <v>0</v>
      </c>
      <c r="BE154" s="434">
        <v>14.911416053771973</v>
      </c>
      <c r="BF154" s="434">
        <v>147.79993540048599</v>
      </c>
      <c r="BG154" s="453">
        <v>3255.945149064064</v>
      </c>
      <c r="BH154" s="449">
        <v>26.407705783843994</v>
      </c>
      <c r="BI154" s="434">
        <v>91.285138607025146</v>
      </c>
      <c r="BJ154" s="434">
        <v>564.36218124628067</v>
      </c>
      <c r="BK154" s="434">
        <v>1147.8601798415184</v>
      </c>
      <c r="BL154" s="453">
        <v>1539.3818988204002</v>
      </c>
      <c r="BM154" s="449">
        <v>7.7058720588684082</v>
      </c>
      <c r="BN154" s="434">
        <v>6.247836172580719</v>
      </c>
      <c r="BO154" s="434">
        <v>0</v>
      </c>
      <c r="BP154" s="434">
        <v>14.911416053771973</v>
      </c>
      <c r="BQ154" s="453">
        <v>34.447980165481567</v>
      </c>
      <c r="BR154" s="449">
        <v>23.053325712680817</v>
      </c>
      <c r="BS154" s="434">
        <v>133.72015774250031</v>
      </c>
      <c r="BT154" s="434">
        <v>24.447321355342865</v>
      </c>
      <c r="BU154" s="434">
        <v>51.177799701690674</v>
      </c>
      <c r="BV154" s="434">
        <v>70.885904788970947</v>
      </c>
      <c r="BW154" s="434">
        <v>510.24282145500183</v>
      </c>
      <c r="BX154" s="434">
        <v>2446.4011028409004</v>
      </c>
      <c r="BY154" s="435">
        <v>0</v>
      </c>
      <c r="BZ154" s="435">
        <v>29.331646025180817</v>
      </c>
      <c r="CA154" s="435">
        <v>110.79718053340912</v>
      </c>
      <c r="CB154" s="435">
        <v>32.552948594093323</v>
      </c>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09" customFormat="true" ht="15" customHeight="true" x14ac:dyDescent="0.2">
      <c r="A155" s="982"/>
      <c r="B155" s="378" t="s">
        <v>185</v>
      </c>
      <c r="C155" s="117">
        <v>0.21784193032078886</v>
      </c>
      <c r="D155" s="116">
        <v>0.12633509498294243</v>
      </c>
      <c r="E155" s="116">
        <v>7.5341268465244013E-2</v>
      </c>
      <c r="F155" s="116">
        <v>8.6059052651709753E-2</v>
      </c>
      <c r="G155" s="115">
        <v>1.0410471376221979</v>
      </c>
      <c r="H155" s="114">
        <v>0</v>
      </c>
      <c r="I155" s="116">
        <v>8.0927096824146144E-2</v>
      </c>
      <c r="J155" s="116">
        <v>0.13895586088818204</v>
      </c>
      <c r="K155" s="116">
        <v>1.1599677850424965</v>
      </c>
      <c r="L155" s="113">
        <v>2.0328409929238869</v>
      </c>
      <c r="M155" s="117">
        <v>0.31736748208716387</v>
      </c>
      <c r="N155" s="116">
        <v>0</v>
      </c>
      <c r="O155" s="116">
        <v>0.18229418762633873</v>
      </c>
      <c r="P155" s="116">
        <v>0.10835237455424632</v>
      </c>
      <c r="Q155" s="115">
        <v>0.12381918751620573</v>
      </c>
      <c r="R155" s="114">
        <v>0</v>
      </c>
      <c r="S155" s="116">
        <v>0.38984482640239149</v>
      </c>
      <c r="T155" s="116">
        <v>0</v>
      </c>
      <c r="U155" s="116">
        <v>0</v>
      </c>
      <c r="V155" s="116">
        <v>4.7558173137378201E-2</v>
      </c>
      <c r="W155" s="116">
        <v>0.40743879443942682</v>
      </c>
      <c r="X155" s="116">
        <v>1.2670932128967507</v>
      </c>
      <c r="Y155" s="116">
        <v>0</v>
      </c>
      <c r="Z155" s="116">
        <v>0.24222119887509252</v>
      </c>
      <c r="AA155" s="116">
        <v>0.4005095717974117</v>
      </c>
      <c r="AB155" s="113">
        <v>0.45924844701996859</v>
      </c>
      <c r="AC155" s="437"/>
      <c r="AD155" s="437"/>
      <c r="AE155" s="437"/>
      <c r="AF155" s="437"/>
      <c r="AG155" s="437"/>
      <c r="AH155" s="437"/>
      <c r="AI155" s="437"/>
      <c r="AJ155" s="437"/>
      <c r="AK155" s="437"/>
      <c r="AL155" s="437"/>
      <c r="AM155" s="437"/>
      <c r="AN155" s="437"/>
      <c r="AO155" s="437"/>
      <c r="AP155" s="437"/>
      <c r="AQ155" s="437"/>
      <c r="AR155" s="437"/>
      <c r="AS155" s="437"/>
      <c r="AT155" s="437"/>
      <c r="AU155" s="437"/>
      <c r="AV155" s="437"/>
      <c r="AW155" s="437"/>
      <c r="AX155" s="437"/>
      <c r="AY155" s="437"/>
      <c r="AZ155" s="174"/>
      <c r="BA155" s="970"/>
      <c r="BB155" s="594" t="s">
        <v>185</v>
      </c>
      <c r="BC155" s="449">
        <v>22.262266635894775</v>
      </c>
      <c r="BD155" s="434">
        <v>12.951719760894775</v>
      </c>
      <c r="BE155" s="434">
        <v>7.7089531421661377</v>
      </c>
      <c r="BF155" s="434">
        <v>8.8102321624755859</v>
      </c>
      <c r="BG155" s="453">
        <v>106.49804538488388</v>
      </c>
      <c r="BH155" s="449">
        <v>0</v>
      </c>
      <c r="BI155" s="434">
        <v>2.5231399536132813</v>
      </c>
      <c r="BJ155" s="434">
        <v>4.3408891558647156</v>
      </c>
      <c r="BK155" s="434">
        <v>36.189216613769531</v>
      </c>
      <c r="BL155" s="453">
        <v>63.444799661636353</v>
      </c>
      <c r="BM155" s="449">
        <v>22.262266635894775</v>
      </c>
      <c r="BN155" s="434">
        <v>0</v>
      </c>
      <c r="BO155" s="434">
        <v>12.951719760894775</v>
      </c>
      <c r="BP155" s="434">
        <v>7.7089531421661377</v>
      </c>
      <c r="BQ155" s="453">
        <v>8.8102321624755859</v>
      </c>
      <c r="BR155" s="449">
        <v>0</v>
      </c>
      <c r="BS155" s="434">
        <v>12.951719760894775</v>
      </c>
      <c r="BT155" s="434">
        <v>0</v>
      </c>
      <c r="BU155" s="434">
        <v>0</v>
      </c>
      <c r="BV155" s="434">
        <v>2.164762020111084</v>
      </c>
      <c r="BW155" s="434">
        <v>29.016109466552734</v>
      </c>
      <c r="BX155" s="434">
        <v>62.632829248905182</v>
      </c>
      <c r="BY155" s="435">
        <v>0</v>
      </c>
      <c r="BZ155" s="435">
        <v>9.20644211769104</v>
      </c>
      <c r="CA155" s="435">
        <v>25.740169167518616</v>
      </c>
      <c r="CB155" s="435">
        <v>16.519185304641724</v>
      </c>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09" customFormat="true" ht="15" customHeight="true" x14ac:dyDescent="0.2">
      <c r="A156" s="982"/>
      <c r="B156" s="378" t="s">
        <v>186</v>
      </c>
      <c r="C156" s="117">
        <v>30.941354468056865</v>
      </c>
      <c r="D156" s="116">
        <v>40.082506664581892</v>
      </c>
      <c r="E156" s="116">
        <v>43.198684956278051</v>
      </c>
      <c r="F156" s="116">
        <v>45.68906303043368</v>
      </c>
      <c r="G156" s="115">
        <v>27.974134904172548</v>
      </c>
      <c r="H156" s="114">
        <v>48.403351962880556</v>
      </c>
      <c r="I156" s="116">
        <v>44.30071866113687</v>
      </c>
      <c r="J156" s="116">
        <v>38.632037575210063</v>
      </c>
      <c r="K156" s="116">
        <v>24.807184403997514</v>
      </c>
      <c r="L156" s="113">
        <v>13.829530971405557</v>
      </c>
      <c r="M156" s="117">
        <v>29.184156740740775</v>
      </c>
      <c r="N156" s="116">
        <v>36.195422115574196</v>
      </c>
      <c r="O156" s="116">
        <v>41.146723864537719</v>
      </c>
      <c r="P156" s="116">
        <v>42.049433347494997</v>
      </c>
      <c r="Q156" s="115">
        <v>47.099847297736922</v>
      </c>
      <c r="R156" s="114">
        <v>57.37231594410774</v>
      </c>
      <c r="S156" s="116">
        <v>21.891662078644021</v>
      </c>
      <c r="T156" s="116">
        <v>38.085627791576599</v>
      </c>
      <c r="U156" s="116">
        <v>19.826111717636572</v>
      </c>
      <c r="V156" s="116">
        <v>38.652466600401588</v>
      </c>
      <c r="W156" s="116">
        <v>38.365655894510411</v>
      </c>
      <c r="X156" s="116">
        <v>15.267845941538075</v>
      </c>
      <c r="Y156" s="116">
        <v>12.287111643865414</v>
      </c>
      <c r="Z156" s="116">
        <v>46.036643093559768</v>
      </c>
      <c r="AA156" s="116">
        <v>45.329694707713855</v>
      </c>
      <c r="AB156" s="113">
        <v>56.221487563373017</v>
      </c>
      <c r="AC156" s="437"/>
      <c r="AD156" s="437"/>
      <c r="AE156" s="437"/>
      <c r="AF156" s="437"/>
      <c r="AG156" s="437"/>
      <c r="AH156" s="437"/>
      <c r="AI156" s="437"/>
      <c r="AJ156" s="437"/>
      <c r="AK156" s="437"/>
      <c r="AL156" s="437"/>
      <c r="AM156" s="437"/>
      <c r="AN156" s="437"/>
      <c r="AO156" s="437"/>
      <c r="AP156" s="437"/>
      <c r="AQ156" s="437"/>
      <c r="AR156" s="437"/>
      <c r="AS156" s="437"/>
      <c r="AT156" s="437"/>
      <c r="AU156" s="437"/>
      <c r="AV156" s="437"/>
      <c r="AW156" s="437"/>
      <c r="AX156" s="437"/>
      <c r="AY156" s="437"/>
      <c r="AZ156" s="174"/>
      <c r="BA156" s="970"/>
      <c r="BB156" s="594" t="s">
        <v>186</v>
      </c>
      <c r="BC156" s="449">
        <v>3162.0390171408653</v>
      </c>
      <c r="BD156" s="434">
        <v>4109.2096673846245</v>
      </c>
      <c r="BE156" s="434">
        <v>4420.1092563867569</v>
      </c>
      <c r="BF156" s="434">
        <v>4677.3841935396194</v>
      </c>
      <c r="BG156" s="453">
        <v>2861.7250660061836</v>
      </c>
      <c r="BH156" s="449">
        <v>1511.2967511415482</v>
      </c>
      <c r="BI156" s="434">
        <v>1381.2050303816795</v>
      </c>
      <c r="BJ156" s="434">
        <v>1206.8392934799194</v>
      </c>
      <c r="BK156" s="434">
        <v>773.94612294435501</v>
      </c>
      <c r="BL156" s="453">
        <v>431.6185205578804</v>
      </c>
      <c r="BM156" s="449">
        <v>2047.1709156632423</v>
      </c>
      <c r="BN156" s="434">
        <v>2611.9427157640457</v>
      </c>
      <c r="BO156" s="434">
        <v>2923.4110177159309</v>
      </c>
      <c r="BP156" s="434">
        <v>2991.6936538219452</v>
      </c>
      <c r="BQ156" s="453">
        <v>3351.3431789875031</v>
      </c>
      <c r="BR156" s="449">
        <v>3504.0269041061401</v>
      </c>
      <c r="BS156" s="434">
        <v>727.30135977268219</v>
      </c>
      <c r="BT156" s="434">
        <v>1964.3860520720482</v>
      </c>
      <c r="BU156" s="434">
        <v>916.25880265235901</v>
      </c>
      <c r="BV156" s="434">
        <v>1759.3903667926788</v>
      </c>
      <c r="BW156" s="434">
        <v>2732.2436802387238</v>
      </c>
      <c r="BX156" s="434">
        <v>754.69458609819412</v>
      </c>
      <c r="BY156" s="435">
        <v>186.82302922010422</v>
      </c>
      <c r="BZ156" s="435">
        <v>1749.7795069217682</v>
      </c>
      <c r="CA156" s="435">
        <v>2913.2737199068069</v>
      </c>
      <c r="CB156" s="435">
        <v>2022.2891926765442</v>
      </c>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09" customFormat="true" ht="15" customHeight="true" x14ac:dyDescent="0.2">
      <c r="A157" s="982"/>
      <c r="B157" s="378" t="s">
        <v>187</v>
      </c>
      <c r="C157" s="117">
        <v>38.244329099685572</v>
      </c>
      <c r="D157" s="116">
        <v>37.817575289568033</v>
      </c>
      <c r="E157" s="116">
        <v>38.978081622474527</v>
      </c>
      <c r="F157" s="116">
        <v>38.815590761585014</v>
      </c>
      <c r="G157" s="115">
        <v>22.968480253690608</v>
      </c>
      <c r="H157" s="114">
        <v>38.269580904612184</v>
      </c>
      <c r="I157" s="116">
        <v>42.835457438783479</v>
      </c>
      <c r="J157" s="116">
        <v>30.584760549599054</v>
      </c>
      <c r="K157" s="116">
        <v>23.648306188086387</v>
      </c>
      <c r="L157" s="113">
        <v>11.611103077458971</v>
      </c>
      <c r="M157" s="117">
        <v>39.451997580845791</v>
      </c>
      <c r="N157" s="116">
        <v>36.702027618713778</v>
      </c>
      <c r="O157" s="116">
        <v>38.790028738967969</v>
      </c>
      <c r="P157" s="116">
        <v>38.894501806931686</v>
      </c>
      <c r="Q157" s="115">
        <v>36.144706648037207</v>
      </c>
      <c r="R157" s="114">
        <v>24.53318722461573</v>
      </c>
      <c r="S157" s="116">
        <v>41.717486306405746</v>
      </c>
      <c r="T157" s="116">
        <v>36.954334911973191</v>
      </c>
      <c r="U157" s="116">
        <v>61.091757126962342</v>
      </c>
      <c r="V157" s="116">
        <v>44.067920267556133</v>
      </c>
      <c r="W157" s="116">
        <v>21.95028509558702</v>
      </c>
      <c r="X157" s="116">
        <v>15.782210513110023</v>
      </c>
      <c r="Y157" s="116">
        <v>78.693669175539085</v>
      </c>
      <c r="Z157" s="116">
        <v>38.981331899776762</v>
      </c>
      <c r="AA157" s="116">
        <v>37.624264835891488</v>
      </c>
      <c r="AB157" s="113">
        <v>28.853638402284641</v>
      </c>
      <c r="AC157" s="437"/>
      <c r="AD157" s="437"/>
      <c r="AE157" s="437"/>
      <c r="AF157" s="437"/>
      <c r="AG157" s="437"/>
      <c r="AH157" s="437"/>
      <c r="AI157" s="437"/>
      <c r="AJ157" s="437"/>
      <c r="AK157" s="437"/>
      <c r="AL157" s="437"/>
      <c r="AM157" s="437"/>
      <c r="AN157" s="437"/>
      <c r="AO157" s="437"/>
      <c r="AP157" s="437"/>
      <c r="AQ157" s="437"/>
      <c r="AR157" s="437"/>
      <c r="AS157" s="437"/>
      <c r="AT157" s="437"/>
      <c r="AU157" s="437"/>
      <c r="AV157" s="437"/>
      <c r="AW157" s="437"/>
      <c r="AX157" s="437"/>
      <c r="AY157" s="437"/>
      <c r="AZ157" s="174"/>
      <c r="BA157" s="970"/>
      <c r="BB157" s="594" t="s">
        <v>187</v>
      </c>
      <c r="BC157" s="449">
        <v>3908.3635114431381</v>
      </c>
      <c r="BD157" s="434">
        <v>3877.011666893959</v>
      </c>
      <c r="BE157" s="434">
        <v>3988.2551876306534</v>
      </c>
      <c r="BF157" s="434">
        <v>3973.7175299525261</v>
      </c>
      <c r="BG157" s="453">
        <v>2349.6517727971077</v>
      </c>
      <c r="BH157" s="449">
        <v>1194.8902491927147</v>
      </c>
      <c r="BI157" s="434">
        <v>1335.5212078094482</v>
      </c>
      <c r="BJ157" s="434">
        <v>955.44768357276917</v>
      </c>
      <c r="BK157" s="434">
        <v>737.79089921712875</v>
      </c>
      <c r="BL157" s="453">
        <v>362.3815690279007</v>
      </c>
      <c r="BM157" s="449">
        <v>2767.4255840182304</v>
      </c>
      <c r="BN157" s="434">
        <v>2648.5005033612251</v>
      </c>
      <c r="BO157" s="434">
        <v>2755.9714782238007</v>
      </c>
      <c r="BP157" s="434">
        <v>2767.2295429706573</v>
      </c>
      <c r="BQ157" s="453">
        <v>2571.8409513235092</v>
      </c>
      <c r="BR157" s="449">
        <v>1498.3698437809944</v>
      </c>
      <c r="BS157" s="434">
        <v>1385.9698915481567</v>
      </c>
      <c r="BT157" s="434">
        <v>1906.0360633134842</v>
      </c>
      <c r="BU157" s="434">
        <v>2823.3403016328812</v>
      </c>
      <c r="BV157" s="434">
        <v>2005.8920224905014</v>
      </c>
      <c r="BW157" s="434">
        <v>1563.2087171077728</v>
      </c>
      <c r="BX157" s="434">
        <v>780.11979401111603</v>
      </c>
      <c r="BY157" s="435">
        <v>1196.5212070941925</v>
      </c>
      <c r="BZ157" s="435">
        <v>1481.6183615326881</v>
      </c>
      <c r="CA157" s="435">
        <v>2418.056920170784</v>
      </c>
      <c r="CB157" s="435">
        <v>1037.8665460348129</v>
      </c>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09" customFormat="true" ht="15" customHeight="true" x14ac:dyDescent="0.2">
      <c r="A158" s="982"/>
      <c r="B158" s="378" t="s">
        <v>188</v>
      </c>
      <c r="C158" s="117">
        <v>8.2217060497521359</v>
      </c>
      <c r="D158" s="116">
        <v>6.6824165144777226</v>
      </c>
      <c r="E158" s="116">
        <v>5.4018531652408628</v>
      </c>
      <c r="F158" s="116">
        <v>5.5376596092913024</v>
      </c>
      <c r="G158" s="115">
        <v>7.8372334034808926</v>
      </c>
      <c r="H158" s="114">
        <v>4.0836354199853302</v>
      </c>
      <c r="I158" s="116">
        <v>5.5483077743708034</v>
      </c>
      <c r="J158" s="116">
        <v>8.7543084311202826</v>
      </c>
      <c r="K158" s="116">
        <v>9.9067405690570851</v>
      </c>
      <c r="L158" s="113">
        <v>4.7980604394265312</v>
      </c>
      <c r="M158" s="117">
        <v>7.8417748942189753</v>
      </c>
      <c r="N158" s="116">
        <v>8.6277078719598812</v>
      </c>
      <c r="O158" s="116">
        <v>6.0826665768751651</v>
      </c>
      <c r="P158" s="116">
        <v>5.8501341469872932</v>
      </c>
      <c r="Q158" s="115">
        <v>5.5206994966681719</v>
      </c>
      <c r="R158" s="114">
        <v>5.0716675622175869</v>
      </c>
      <c r="S158" s="116">
        <v>12.663185044083471</v>
      </c>
      <c r="T158" s="116">
        <v>4.9409610072431098</v>
      </c>
      <c r="U158" s="116">
        <v>1.7833510152936591</v>
      </c>
      <c r="V158" s="116">
        <v>2.1064815457291064</v>
      </c>
      <c r="W158" s="116">
        <v>14.316444895170694</v>
      </c>
      <c r="X158" s="116">
        <v>9.8356542466440846</v>
      </c>
      <c r="Y158" s="116">
        <v>3.1467829127000044</v>
      </c>
      <c r="Z158" s="116">
        <v>8.3162611613781774</v>
      </c>
      <c r="AA158" s="116">
        <v>3.980148308271553</v>
      </c>
      <c r="AB158" s="113">
        <v>4.3810529987374922</v>
      </c>
      <c r="AC158" s="437"/>
      <c r="AD158" s="437"/>
      <c r="AE158" s="437"/>
      <c r="AF158" s="437"/>
      <c r="AG158" s="437"/>
      <c r="AH158" s="437"/>
      <c r="AI158" s="437"/>
      <c r="AJ158" s="437"/>
      <c r="AK158" s="437"/>
      <c r="AL158" s="437"/>
      <c r="AM158" s="437"/>
      <c r="AN158" s="437"/>
      <c r="AO158" s="437"/>
      <c r="AP158" s="437"/>
      <c r="AQ158" s="437"/>
      <c r="AR158" s="437"/>
      <c r="AS158" s="437"/>
      <c r="AT158" s="437"/>
      <c r="AU158" s="437"/>
      <c r="AV158" s="437"/>
      <c r="AW158" s="437"/>
      <c r="AX158" s="437"/>
      <c r="AY158" s="437"/>
      <c r="AZ158" s="174"/>
      <c r="BA158" s="970"/>
      <c r="BB158" s="594" t="s">
        <v>188</v>
      </c>
      <c r="BC158" s="449">
        <v>840.21387439966202</v>
      </c>
      <c r="BD158" s="434">
        <v>685.07318598031998</v>
      </c>
      <c r="BE158" s="434">
        <v>552.72009325027466</v>
      </c>
      <c r="BF158" s="434">
        <v>566.91382592916489</v>
      </c>
      <c r="BG158" s="453">
        <v>801.74087083339691</v>
      </c>
      <c r="BH158" s="449">
        <v>127.50325530767441</v>
      </c>
      <c r="BI158" s="434">
        <v>172.98479211330414</v>
      </c>
      <c r="BJ158" s="434">
        <v>273.47880321741104</v>
      </c>
      <c r="BK158" s="434">
        <v>309.07511830329895</v>
      </c>
      <c r="BL158" s="453">
        <v>149.74707043170929</v>
      </c>
      <c r="BM158" s="449">
        <v>550.07426232099533</v>
      </c>
      <c r="BN158" s="434">
        <v>622.59472090005875</v>
      </c>
      <c r="BO158" s="434">
        <v>432.16404169797897</v>
      </c>
      <c r="BP158" s="434">
        <v>416.21985858678818</v>
      </c>
      <c r="BQ158" s="453">
        <v>392.8199275135994</v>
      </c>
      <c r="BR158" s="449">
        <v>309.75321972370148</v>
      </c>
      <c r="BS158" s="434">
        <v>420.70591390132904</v>
      </c>
      <c r="BT158" s="434">
        <v>254.84560579061508</v>
      </c>
      <c r="BU158" s="434">
        <v>82.417121887207031</v>
      </c>
      <c r="BV158" s="434">
        <v>95.883229851722717</v>
      </c>
      <c r="BW158" s="434">
        <v>1019.5581223964691</v>
      </c>
      <c r="BX158" s="434">
        <v>486.17958545684814</v>
      </c>
      <c r="BY158" s="435">
        <v>47.846193075180054</v>
      </c>
      <c r="BZ158" s="435">
        <v>316.08784604072571</v>
      </c>
      <c r="CA158" s="435">
        <v>255.79835784435272</v>
      </c>
      <c r="CB158" s="435">
        <v>157.58665442466736</v>
      </c>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09" customFormat="true" ht="15" customHeight="true" x14ac:dyDescent="0.2">
      <c r="A159" s="982"/>
      <c r="B159" s="378" t="s">
        <v>180</v>
      </c>
      <c r="C159" s="117">
        <v>0.39740529837265148</v>
      </c>
      <c r="D159" s="116">
        <v>0.52484886529923791</v>
      </c>
      <c r="E159" s="116">
        <v>0.36357199169442145</v>
      </c>
      <c r="F159" s="116">
        <v>6.2483997552304535E-2</v>
      </c>
      <c r="G159" s="115">
        <v>0.79891658297681578</v>
      </c>
      <c r="H159" s="114">
        <v>8.8601387189613745E-2</v>
      </c>
      <c r="I159" s="116">
        <v>0</v>
      </c>
      <c r="J159" s="116">
        <v>1.3086954206968962</v>
      </c>
      <c r="K159" s="116">
        <v>0.49095634750378048</v>
      </c>
      <c r="L159" s="113">
        <v>0.81796036947235828</v>
      </c>
      <c r="M159" s="117">
        <v>0.34736255589478315</v>
      </c>
      <c r="N159" s="116">
        <v>0.58547910348991683</v>
      </c>
      <c r="O159" s="116">
        <v>0.46788947503489786</v>
      </c>
      <c r="P159" s="116">
        <v>0.44642409361005098</v>
      </c>
      <c r="Q159" s="115">
        <v>5.1021073559054719E-2</v>
      </c>
      <c r="R159" s="114">
        <v>0.20403566760702133</v>
      </c>
      <c r="S159" s="116">
        <v>2.5616045653361028</v>
      </c>
      <c r="T159" s="116">
        <v>1.0555910641146615</v>
      </c>
      <c r="U159" s="116">
        <v>0.16476830740597725</v>
      </c>
      <c r="V159" s="116">
        <v>0</v>
      </c>
      <c r="W159" s="116">
        <v>0</v>
      </c>
      <c r="X159" s="116">
        <v>6.2727386777066865E-2</v>
      </c>
      <c r="Y159" s="116">
        <v>0.48443820227963552</v>
      </c>
      <c r="Z159" s="116">
        <v>0.56518279737521593</v>
      </c>
      <c r="AA159" s="116">
        <v>0.30126537926974484</v>
      </c>
      <c r="AB159" s="113">
        <v>0.24493250507731662</v>
      </c>
      <c r="AC159" s="437"/>
      <c r="AD159" s="437"/>
      <c r="AE159" s="437"/>
      <c r="AF159" s="437"/>
      <c r="AG159" s="437"/>
      <c r="AH159" s="437"/>
      <c r="AI159" s="437"/>
      <c r="AJ159" s="437"/>
      <c r="AK159" s="437"/>
      <c r="AL159" s="437"/>
      <c r="AM159" s="437"/>
      <c r="AN159" s="437"/>
      <c r="AO159" s="437"/>
      <c r="AP159" s="437"/>
      <c r="AQ159" s="437"/>
      <c r="AR159" s="437"/>
      <c r="AS159" s="437"/>
      <c r="AT159" s="437"/>
      <c r="AU159" s="437"/>
      <c r="AV159" s="437"/>
      <c r="AW159" s="437"/>
      <c r="AX159" s="437"/>
      <c r="AY159" s="437"/>
      <c r="AZ159" s="174"/>
      <c r="BA159" s="970"/>
      <c r="BB159" s="594" t="s">
        <v>180</v>
      </c>
      <c r="BC159" s="449">
        <v>40.612671315670013</v>
      </c>
      <c r="BD159" s="434">
        <v>53.806865155696869</v>
      </c>
      <c r="BE159" s="434">
        <v>37.200852930545807</v>
      </c>
      <c r="BF159" s="434">
        <v>6.3967532515525818</v>
      </c>
      <c r="BG159" s="453">
        <v>81.728340089321136</v>
      </c>
      <c r="BH159" s="449">
        <v>2.766399085521698</v>
      </c>
      <c r="BI159" s="434">
        <v>0</v>
      </c>
      <c r="BJ159" s="434">
        <v>40.882779061794281</v>
      </c>
      <c r="BK159" s="434">
        <v>15.317085385322571</v>
      </c>
      <c r="BL159" s="453">
        <v>25.528475642204285</v>
      </c>
      <c r="BM159" s="449">
        <v>24.366320669651031</v>
      </c>
      <c r="BN159" s="434">
        <v>42.249483227729797</v>
      </c>
      <c r="BO159" s="434">
        <v>33.242822706699371</v>
      </c>
      <c r="BP159" s="434">
        <v>31.761762797832489</v>
      </c>
      <c r="BQ159" s="453">
        <v>3.6303541660308838</v>
      </c>
      <c r="BR159" s="449">
        <v>12.461523592472076</v>
      </c>
      <c r="BS159" s="434">
        <v>85.103564858436584</v>
      </c>
      <c r="BT159" s="434">
        <v>54.445429503917694</v>
      </c>
      <c r="BU159" s="434">
        <v>7.614726185798645</v>
      </c>
      <c r="BV159" s="434">
        <v>0</v>
      </c>
      <c r="BW159" s="434">
        <v>0</v>
      </c>
      <c r="BX159" s="434">
        <v>3.1006351113319397</v>
      </c>
      <c r="BY159" s="435">
        <v>7.3657841682434082</v>
      </c>
      <c r="BZ159" s="435">
        <v>21.481698274612427</v>
      </c>
      <c r="CA159" s="435">
        <v>19.361888885498047</v>
      </c>
      <c r="CB159" s="435">
        <v>8.8102321624755859</v>
      </c>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09" customFormat="true" ht="15" customHeight="true" x14ac:dyDescent="0.2">
      <c r="A160" s="983"/>
      <c r="B160" s="379" t="s">
        <v>189</v>
      </c>
      <c r="C160" s="117">
        <v>21.840822576610794</v>
      </c>
      <c r="D160" s="116">
        <v>14.766317571090173</v>
      </c>
      <c r="E160" s="116">
        <v>11.836734497622308</v>
      </c>
      <c r="F160" s="116">
        <v>8.3654219543236366</v>
      </c>
      <c r="G160" s="115">
        <v>1.2271849720528023</v>
      </c>
      <c r="H160" s="114">
        <v>8.309052369003032</v>
      </c>
      <c r="I160" s="116">
        <v>4.306712895784325</v>
      </c>
      <c r="J160" s="116">
        <v>2.2177262676605802</v>
      </c>
      <c r="K160" s="116">
        <v>0.82505108351580847</v>
      </c>
      <c r="L160" s="113">
        <v>0.26174731823115466</v>
      </c>
      <c r="M160" s="117">
        <v>22.747487007929376</v>
      </c>
      <c r="N160" s="116">
        <v>17.802782881660363</v>
      </c>
      <c r="O160" s="116">
        <v>13.330397156957909</v>
      </c>
      <c r="P160" s="116">
        <v>12.441568401114363</v>
      </c>
      <c r="Q160" s="115">
        <v>10.250878198639422</v>
      </c>
      <c r="R160" s="114">
        <v>12.441335687301649</v>
      </c>
      <c r="S160" s="116">
        <v>16.566843653038962</v>
      </c>
      <c r="T160" s="116">
        <v>18.489499177055432</v>
      </c>
      <c r="U160" s="116">
        <v>16.026620808013504</v>
      </c>
      <c r="V160" s="116">
        <v>13.351971098682064</v>
      </c>
      <c r="W160" s="116">
        <v>15.894216598166578</v>
      </c>
      <c r="X160" s="116">
        <v>0.99109271107765651</v>
      </c>
      <c r="Y160" s="116">
        <v>5.3879980656158608</v>
      </c>
      <c r="Z160" s="116">
        <v>5.086645176376944</v>
      </c>
      <c r="AA160" s="116">
        <v>8.5429421100552752</v>
      </c>
      <c r="AB160" s="113">
        <v>8.934638365077932</v>
      </c>
      <c r="AC160" s="437"/>
      <c r="AD160" s="437"/>
      <c r="AE160" s="437"/>
      <c r="AF160" s="437"/>
      <c r="AG160" s="437"/>
      <c r="AH160" s="437"/>
      <c r="AI160" s="437"/>
      <c r="AJ160" s="437"/>
      <c r="AK160" s="437"/>
      <c r="AL160" s="437"/>
      <c r="AM160" s="437"/>
      <c r="AN160" s="437"/>
      <c r="AO160" s="437"/>
      <c r="AP160" s="437"/>
      <c r="AQ160" s="437"/>
      <c r="AR160" s="437"/>
      <c r="AS160" s="437"/>
      <c r="AT160" s="437"/>
      <c r="AU160" s="437"/>
      <c r="AV160" s="437"/>
      <c r="AW160" s="437"/>
      <c r="AX160" s="437"/>
      <c r="AY160" s="437"/>
      <c r="AZ160" s="174"/>
      <c r="BA160" s="970"/>
      <c r="BB160" s="594" t="s">
        <v>189</v>
      </c>
      <c r="BC160" s="449">
        <v>2232.0138966441154</v>
      </c>
      <c r="BD160" s="434">
        <v>1513.824856877327</v>
      </c>
      <c r="BE160" s="434">
        <v>1211.14010232687</v>
      </c>
      <c r="BF160" s="434">
        <v>856.40391433238983</v>
      </c>
      <c r="BG160" s="453">
        <v>125.53975331783295</v>
      </c>
      <c r="BH160" s="449">
        <v>259.43335205316544</v>
      </c>
      <c r="BI160" s="434">
        <v>134.27442479133606</v>
      </c>
      <c r="BJ160" s="434">
        <v>69.28030127286911</v>
      </c>
      <c r="BK160" s="434">
        <v>25.740328967571259</v>
      </c>
      <c r="BL160" s="453">
        <v>8.1691122055053711</v>
      </c>
      <c r="BM160" s="449">
        <v>1595.6600775122643</v>
      </c>
      <c r="BN160" s="434">
        <v>1284.6886802315712</v>
      </c>
      <c r="BO160" s="434">
        <v>947.10407680273056</v>
      </c>
      <c r="BP160" s="434">
        <v>885.18104207515717</v>
      </c>
      <c r="BQ160" s="453">
        <v>729.39112758636475</v>
      </c>
      <c r="BR160" s="449">
        <v>759.85733282566071</v>
      </c>
      <c r="BS160" s="434">
        <v>550.39621353149414</v>
      </c>
      <c r="BT160" s="434">
        <v>953.6540789604187</v>
      </c>
      <c r="BU160" s="434">
        <v>740.66627895832062</v>
      </c>
      <c r="BV160" s="434">
        <v>607.75757396221161</v>
      </c>
      <c r="BW160" s="434">
        <v>1131.9205117225647</v>
      </c>
      <c r="BX160" s="434">
        <v>48.990034759044647</v>
      </c>
      <c r="BY160" s="435">
        <v>81.92341285943985</v>
      </c>
      <c r="BZ160" s="435">
        <v>193.33528447151184</v>
      </c>
      <c r="CA160" s="435">
        <v>549.04249632358551</v>
      </c>
      <c r="CB160" s="435">
        <v>321.37930512428284</v>
      </c>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09" customFormat="true" ht="15" customHeight="true" x14ac:dyDescent="0.2">
      <c r="C161" s="83"/>
      <c r="D161" s="154"/>
      <c r="E161" s="154"/>
      <c r="F161" s="154"/>
      <c r="G161" s="143"/>
      <c r="H161" s="82"/>
      <c r="I161" s="154"/>
      <c r="J161" s="154"/>
      <c r="K161" s="154"/>
      <c r="L161" s="149"/>
      <c r="M161" s="83"/>
      <c r="N161" s="154"/>
      <c r="O161" s="154"/>
      <c r="P161" s="154"/>
      <c r="Q161" s="143"/>
      <c r="R161" s="82"/>
      <c r="S161" s="154"/>
      <c r="T161" s="154"/>
      <c r="U161" s="154"/>
      <c r="V161" s="154"/>
      <c r="W161" s="154"/>
      <c r="X161" s="154"/>
      <c r="Y161" s="154"/>
      <c r="Z161" s="154"/>
      <c r="AA161" s="154"/>
      <c r="AB161" s="149"/>
      <c r="AC161" s="437"/>
      <c r="AD161" s="437"/>
      <c r="AE161" s="437"/>
      <c r="AF161" s="437"/>
      <c r="AG161" s="437"/>
      <c r="AH161" s="437"/>
      <c r="AI161" s="437"/>
      <c r="AJ161" s="437"/>
      <c r="AK161" s="437"/>
      <c r="AL161" s="437"/>
      <c r="AM161" s="437"/>
      <c r="AN161" s="437"/>
      <c r="AO161" s="437"/>
      <c r="AP161" s="437"/>
      <c r="AQ161" s="437"/>
      <c r="AR161" s="437"/>
      <c r="AS161" s="437"/>
      <c r="AT161" s="437"/>
      <c r="AU161" s="437"/>
      <c r="AV161" s="437"/>
      <c r="AW161" s="437"/>
      <c r="AX161" s="437"/>
      <c r="AY161" s="437"/>
      <c r="AZ161" s="174"/>
      <c r="BA161" s="972"/>
      <c r="BB161" s="597" t="s">
        <v>190</v>
      </c>
      <c r="BC161" s="449">
        <v>10219.458945810795</v>
      </c>
      <c r="BD161" s="434">
        <v>10251.877962052822</v>
      </c>
      <c r="BE161" s="434">
        <v>10232.045861721039</v>
      </c>
      <c r="BF161" s="434">
        <v>10237.426384568214</v>
      </c>
      <c r="BG161" s="453">
        <v>10229.896566271782</v>
      </c>
      <c r="BH161" s="449">
        <v>3122.2977125644684</v>
      </c>
      <c r="BI161" s="434">
        <v>3117.7937336564064</v>
      </c>
      <c r="BJ161" s="434">
        <v>3123.9338363409042</v>
      </c>
      <c r="BK161" s="434">
        <v>3119.8466957807541</v>
      </c>
      <c r="BL161" s="453">
        <v>3120.9917491078377</v>
      </c>
      <c r="BM161" s="449">
        <v>7014.6652988791466</v>
      </c>
      <c r="BN161" s="434">
        <v>7216.2239396572113</v>
      </c>
      <c r="BO161" s="434">
        <v>7104.8451569080353</v>
      </c>
      <c r="BP161" s="434">
        <v>7114.7062294483185</v>
      </c>
      <c r="BQ161" s="453">
        <v>7115.4013680815697</v>
      </c>
      <c r="BR161" s="449">
        <v>6107.5221497416496</v>
      </c>
      <c r="BS161" s="434">
        <v>3322.2756552696228</v>
      </c>
      <c r="BT161" s="434">
        <v>5157.8145509958267</v>
      </c>
      <c r="BU161" s="434">
        <v>4621.4750310182571</v>
      </c>
      <c r="BV161" s="434">
        <v>4551.8191244602203</v>
      </c>
      <c r="BW161" s="434">
        <v>7121.5873064994812</v>
      </c>
      <c r="BX161" s="434">
        <v>4943.0324944853783</v>
      </c>
      <c r="BY161" s="435">
        <v>1520.47962641716</v>
      </c>
      <c r="BZ161" s="435">
        <v>3800.8407853841782</v>
      </c>
      <c r="CA161" s="435">
        <v>6426.8549318313599</v>
      </c>
      <c r="CB161" s="435">
        <v>3597.0040643215179</v>
      </c>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09" customFormat="true" ht="15" customHeight="true" x14ac:dyDescent="0.2">
      <c r="A162" s="136"/>
      <c r="B162" s="62"/>
      <c r="C162" s="152"/>
      <c r="D162" s="151"/>
      <c r="E162" s="151"/>
      <c r="F162" s="151"/>
      <c r="G162" s="141"/>
      <c r="H162" s="144"/>
      <c r="I162" s="151"/>
      <c r="J162" s="151"/>
      <c r="K162" s="151"/>
      <c r="L162" s="147"/>
      <c r="M162" s="152"/>
      <c r="N162" s="151"/>
      <c r="O162" s="151"/>
      <c r="P162" s="151"/>
      <c r="Q162" s="141"/>
      <c r="R162" s="144"/>
      <c r="S162" s="151"/>
      <c r="T162" s="151"/>
      <c r="U162" s="151"/>
      <c r="V162" s="151"/>
      <c r="W162" s="151"/>
      <c r="X162" s="151"/>
      <c r="Y162" s="151"/>
      <c r="Z162" s="151"/>
      <c r="AA162" s="151"/>
      <c r="AB162" s="147"/>
      <c r="AC162" s="437"/>
      <c r="AD162" s="437"/>
      <c r="AE162" s="437"/>
      <c r="AF162" s="437"/>
      <c r="AG162" s="437"/>
      <c r="AH162" s="437"/>
      <c r="AI162" s="437"/>
      <c r="AJ162" s="437"/>
      <c r="AK162" s="437"/>
      <c r="AL162" s="437"/>
      <c r="AM162" s="437"/>
      <c r="AN162" s="437"/>
      <c r="AO162" s="437"/>
      <c r="AP162" s="437"/>
      <c r="AQ162" s="437"/>
      <c r="AR162" s="437"/>
      <c r="AS162" s="437"/>
      <c r="AT162" s="437"/>
      <c r="AU162" s="437"/>
      <c r="AV162" s="437"/>
      <c r="AW162" s="437"/>
      <c r="AX162" s="437"/>
      <c r="AY162" s="437"/>
      <c r="AZ162" s="174"/>
      <c r="BA162" s="595"/>
      <c r="BB162" s="594"/>
      <c r="BC162" s="449"/>
      <c r="BD162" s="434"/>
      <c r="BE162" s="434"/>
      <c r="BF162" s="434"/>
      <c r="BG162" s="453"/>
      <c r="BH162" s="449"/>
      <c r="BI162" s="434"/>
      <c r="BJ162" s="434"/>
      <c r="BK162" s="434"/>
      <c r="BL162" s="453"/>
      <c r="BM162" s="449"/>
      <c r="BN162" s="434"/>
      <c r="BO162" s="434"/>
      <c r="BP162" s="434"/>
      <c r="BQ162" s="453"/>
      <c r="BR162" s="449"/>
      <c r="BS162" s="434"/>
      <c r="BT162" s="434"/>
      <c r="BU162" s="434"/>
      <c r="BV162" s="434"/>
      <c r="BW162" s="434"/>
      <c r="BX162" s="434"/>
      <c r="BY162" s="435"/>
      <c r="BZ162" s="435"/>
      <c r="CA162" s="435"/>
      <c r="CB162" s="435"/>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09" customFormat="true" ht="15" customHeight="true" x14ac:dyDescent="0.2">
      <c r="A163" s="140"/>
      <c r="B163" s="134"/>
      <c r="C163" s="152"/>
      <c r="D163" s="151"/>
      <c r="E163" s="151"/>
      <c r="F163" s="151"/>
      <c r="G163" s="141"/>
      <c r="H163" s="144"/>
      <c r="I163" s="151"/>
      <c r="J163" s="151"/>
      <c r="K163" s="151"/>
      <c r="L163" s="147"/>
      <c r="M163" s="152"/>
      <c r="N163" s="151"/>
      <c r="O163" s="151"/>
      <c r="P163" s="151"/>
      <c r="Q163" s="141"/>
      <c r="R163" s="144"/>
      <c r="S163" s="151"/>
      <c r="T163" s="151"/>
      <c r="U163" s="151"/>
      <c r="V163" s="151"/>
      <c r="W163" s="151"/>
      <c r="X163" s="151"/>
      <c r="Y163" s="151"/>
      <c r="Z163" s="151"/>
      <c r="AA163" s="151"/>
      <c r="AB163" s="147"/>
      <c r="AC163" s="437"/>
      <c r="AD163" s="437"/>
      <c r="AE163" s="437"/>
      <c r="AF163" s="437"/>
      <c r="AG163" s="437"/>
      <c r="AH163" s="437"/>
      <c r="AI163" s="437"/>
      <c r="AJ163" s="437"/>
      <c r="AK163" s="437"/>
      <c r="AL163" s="437"/>
      <c r="AM163" s="437"/>
      <c r="AN163" s="437"/>
      <c r="AO163" s="437"/>
      <c r="AP163" s="437"/>
      <c r="AQ163" s="437"/>
      <c r="AR163" s="437"/>
      <c r="AS163" s="437"/>
      <c r="AT163" s="437"/>
      <c r="AU163" s="437"/>
      <c r="AV163" s="437"/>
      <c r="AW163" s="437"/>
      <c r="AX163" s="437"/>
      <c r="AY163" s="437"/>
      <c r="AZ163" s="174"/>
      <c r="BA163" s="595"/>
      <c r="BB163" s="594"/>
      <c r="BC163" s="449"/>
      <c r="BD163" s="434"/>
      <c r="BE163" s="434"/>
      <c r="BF163" s="434"/>
      <c r="BG163" s="453"/>
      <c r="BH163" s="449"/>
      <c r="BI163" s="434"/>
      <c r="BJ163" s="434"/>
      <c r="BK163" s="434"/>
      <c r="BL163" s="453"/>
      <c r="BM163" s="449"/>
      <c r="BN163" s="434"/>
      <c r="BO163" s="434"/>
      <c r="BP163" s="434"/>
      <c r="BQ163" s="453"/>
      <c r="BR163" s="449"/>
      <c r="BS163" s="434"/>
      <c r="BT163" s="434"/>
      <c r="BU163" s="434"/>
      <c r="BV163" s="434"/>
      <c r="BW163" s="434"/>
      <c r="BX163" s="434"/>
      <c r="BY163" s="435"/>
      <c r="BZ163" s="435"/>
      <c r="CA163" s="435"/>
      <c r="CB163" s="435"/>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09" customFormat="true" ht="15" customHeight="true" x14ac:dyDescent="0.2">
      <c r="A164" s="140"/>
      <c r="B164" s="134"/>
      <c r="C164" s="105"/>
      <c r="D164" s="104"/>
      <c r="E164" s="104"/>
      <c r="F164" s="104"/>
      <c r="G164" s="103"/>
      <c r="H164" s="102"/>
      <c r="I164" s="104"/>
      <c r="J164" s="104"/>
      <c r="K164" s="104"/>
      <c r="L164" s="101"/>
      <c r="M164" s="105"/>
      <c r="N164" s="104"/>
      <c r="O164" s="104"/>
      <c r="P164" s="104"/>
      <c r="Q164" s="103"/>
      <c r="R164" s="102"/>
      <c r="S164" s="104"/>
      <c r="T164" s="104"/>
      <c r="U164" s="104"/>
      <c r="V164" s="104"/>
      <c r="W164" s="104"/>
      <c r="X164" s="104"/>
      <c r="Y164" s="104"/>
      <c r="Z164" s="104"/>
      <c r="AA164" s="104"/>
      <c r="AB164" s="101"/>
      <c r="AC164" s="437"/>
      <c r="AD164" s="437"/>
      <c r="AE164" s="437"/>
      <c r="AF164" s="437"/>
      <c r="AG164" s="437"/>
      <c r="AH164" s="437"/>
      <c r="AI164" s="437"/>
      <c r="AJ164" s="437"/>
      <c r="AK164" s="437"/>
      <c r="AL164" s="437"/>
      <c r="AM164" s="437"/>
      <c r="AN164" s="437"/>
      <c r="AO164" s="437"/>
      <c r="AP164" s="437"/>
      <c r="AQ164" s="437"/>
      <c r="AR164" s="437"/>
      <c r="AS164" s="437"/>
      <c r="AT164" s="437"/>
      <c r="AU164" s="437"/>
      <c r="AV164" s="437"/>
      <c r="AW164" s="437"/>
      <c r="AX164" s="437"/>
      <c r="AY164" s="437"/>
      <c r="AZ164" s="174"/>
      <c r="BA164" s="595"/>
      <c r="BB164" s="594"/>
      <c r="BC164" s="449"/>
      <c r="BD164" s="434"/>
      <c r="BE164" s="434"/>
      <c r="BF164" s="434"/>
      <c r="BG164" s="453"/>
      <c r="BH164" s="449"/>
      <c r="BI164" s="434"/>
      <c r="BJ164" s="434"/>
      <c r="BK164" s="434"/>
      <c r="BL164" s="453"/>
      <c r="BM164" s="449"/>
      <c r="BN164" s="434"/>
      <c r="BO164" s="434"/>
      <c r="BP164" s="434"/>
      <c r="BQ164" s="453"/>
      <c r="BR164" s="449"/>
      <c r="BS164" s="434"/>
      <c r="BT164" s="434"/>
      <c r="BU164" s="434"/>
      <c r="BV164" s="434"/>
      <c r="BW164" s="434"/>
      <c r="BX164" s="434"/>
      <c r="BY164" s="435"/>
      <c r="BZ164" s="435"/>
      <c r="CA164" s="435"/>
      <c r="CB164" s="435"/>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09" customFormat="true" ht="15" customHeight="true" x14ac:dyDescent="0.2">
      <c r="A165" s="140"/>
      <c r="B165" s="134"/>
      <c r="C165" s="105"/>
      <c r="D165" s="104"/>
      <c r="E165" s="104"/>
      <c r="F165" s="104"/>
      <c r="G165" s="103"/>
      <c r="H165" s="102"/>
      <c r="I165" s="104"/>
      <c r="J165" s="104"/>
      <c r="K165" s="104"/>
      <c r="L165" s="101"/>
      <c r="M165" s="105"/>
      <c r="N165" s="104"/>
      <c r="O165" s="104"/>
      <c r="P165" s="104"/>
      <c r="Q165" s="103"/>
      <c r="R165" s="102"/>
      <c r="S165" s="104"/>
      <c r="T165" s="104"/>
      <c r="U165" s="104"/>
      <c r="V165" s="104"/>
      <c r="W165" s="104"/>
      <c r="X165" s="104"/>
      <c r="Y165" s="104"/>
      <c r="Z165" s="104"/>
      <c r="AA165" s="104"/>
      <c r="AB165" s="101"/>
      <c r="AC165" s="437"/>
      <c r="AD165" s="437"/>
      <c r="AE165" s="437"/>
      <c r="AF165" s="437"/>
      <c r="AG165" s="437"/>
      <c r="AH165" s="437"/>
      <c r="AI165" s="437"/>
      <c r="AJ165" s="437"/>
      <c r="AK165" s="437"/>
      <c r="AL165" s="437"/>
      <c r="AM165" s="437"/>
      <c r="AN165" s="437"/>
      <c r="AO165" s="437"/>
      <c r="AP165" s="437"/>
      <c r="AQ165" s="437"/>
      <c r="AR165" s="437"/>
      <c r="AS165" s="437"/>
      <c r="AT165" s="437"/>
      <c r="AU165" s="437"/>
      <c r="AV165" s="437"/>
      <c r="AW165" s="437"/>
      <c r="AX165" s="437"/>
      <c r="AY165" s="437"/>
      <c r="AZ165" s="174"/>
      <c r="BA165" s="595"/>
      <c r="BB165" s="594"/>
      <c r="BC165" s="449"/>
      <c r="BD165" s="434"/>
      <c r="BE165" s="434"/>
      <c r="BF165" s="434"/>
      <c r="BG165" s="453"/>
      <c r="BH165" s="449"/>
      <c r="BI165" s="434"/>
      <c r="BJ165" s="434"/>
      <c r="BK165" s="434"/>
      <c r="BL165" s="453"/>
      <c r="BM165" s="449"/>
      <c r="BN165" s="434"/>
      <c r="BO165" s="434"/>
      <c r="BP165" s="434"/>
      <c r="BQ165" s="453"/>
      <c r="BR165" s="449"/>
      <c r="BS165" s="434"/>
      <c r="BT165" s="434"/>
      <c r="BU165" s="434"/>
      <c r="BV165" s="434"/>
      <c r="BW165" s="434"/>
      <c r="BX165" s="434"/>
      <c r="BY165" s="435"/>
      <c r="BZ165" s="435"/>
      <c r="CA165" s="435"/>
      <c r="CB165" s="435"/>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09" customFormat="true" ht="15" customHeight="true" x14ac:dyDescent="0.2">
      <c r="A166" s="140"/>
      <c r="B166" s="134"/>
      <c r="C166" s="105"/>
      <c r="D166" s="104"/>
      <c r="E166" s="104"/>
      <c r="F166" s="104"/>
      <c r="G166" s="103"/>
      <c r="H166" s="102"/>
      <c r="I166" s="104"/>
      <c r="J166" s="104"/>
      <c r="K166" s="104"/>
      <c r="L166" s="101"/>
      <c r="M166" s="105"/>
      <c r="N166" s="104"/>
      <c r="O166" s="104"/>
      <c r="P166" s="104"/>
      <c r="Q166" s="103"/>
      <c r="R166" s="102"/>
      <c r="S166" s="104"/>
      <c r="T166" s="104"/>
      <c r="U166" s="104"/>
      <c r="V166" s="104"/>
      <c r="W166" s="104"/>
      <c r="X166" s="104"/>
      <c r="Y166" s="104"/>
      <c r="Z166" s="104"/>
      <c r="AA166" s="104"/>
      <c r="AB166" s="101"/>
      <c r="AC166" s="437"/>
      <c r="AD166" s="437"/>
      <c r="AE166" s="437"/>
      <c r="AF166" s="437"/>
      <c r="AG166" s="437"/>
      <c r="AH166" s="437"/>
      <c r="AI166" s="437"/>
      <c r="AJ166" s="437"/>
      <c r="AK166" s="437"/>
      <c r="AL166" s="437"/>
      <c r="AM166" s="437"/>
      <c r="AN166" s="437"/>
      <c r="AO166" s="437"/>
      <c r="AP166" s="437"/>
      <c r="AQ166" s="437"/>
      <c r="AR166" s="437"/>
      <c r="AS166" s="437"/>
      <c r="AT166" s="437"/>
      <c r="AU166" s="437"/>
      <c r="AV166" s="437"/>
      <c r="AW166" s="437"/>
      <c r="AX166" s="437"/>
      <c r="AY166" s="437"/>
      <c r="AZ166" s="174"/>
      <c r="BA166" s="595"/>
      <c r="BB166" s="594"/>
      <c r="BC166" s="449"/>
      <c r="BD166" s="434"/>
      <c r="BE166" s="434"/>
      <c r="BF166" s="434"/>
      <c r="BG166" s="453"/>
      <c r="BH166" s="449"/>
      <c r="BI166" s="434"/>
      <c r="BJ166" s="434"/>
      <c r="BK166" s="434"/>
      <c r="BL166" s="453"/>
      <c r="BM166" s="449"/>
      <c r="BN166" s="434"/>
      <c r="BO166" s="434"/>
      <c r="BP166" s="434"/>
      <c r="BQ166" s="453"/>
      <c r="BR166" s="449"/>
      <c r="BS166" s="434"/>
      <c r="BT166" s="434"/>
      <c r="BU166" s="434"/>
      <c r="BV166" s="434"/>
      <c r="BW166" s="434"/>
      <c r="BX166" s="434"/>
      <c r="BY166" s="435"/>
      <c r="BZ166" s="435"/>
      <c r="CA166" s="435"/>
      <c r="CB166" s="435"/>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09" customFormat="true" ht="15" customHeight="true" x14ac:dyDescent="0.2">
      <c r="A167" s="140"/>
      <c r="B167" s="134"/>
      <c r="C167" s="105"/>
      <c r="D167" s="104"/>
      <c r="E167" s="104"/>
      <c r="F167" s="104"/>
      <c r="G167" s="103"/>
      <c r="H167" s="102"/>
      <c r="I167" s="104"/>
      <c r="J167" s="104"/>
      <c r="K167" s="104"/>
      <c r="L167" s="101"/>
      <c r="M167" s="105"/>
      <c r="N167" s="104"/>
      <c r="O167" s="104"/>
      <c r="P167" s="104"/>
      <c r="Q167" s="103"/>
      <c r="R167" s="102"/>
      <c r="S167" s="104"/>
      <c r="T167" s="104"/>
      <c r="U167" s="104"/>
      <c r="V167" s="104"/>
      <c r="W167" s="104"/>
      <c r="X167" s="104"/>
      <c r="Y167" s="104"/>
      <c r="Z167" s="104"/>
      <c r="AA167" s="104"/>
      <c r="AB167" s="101"/>
      <c r="AC167" s="437"/>
      <c r="AD167" s="437"/>
      <c r="AE167" s="437"/>
      <c r="AF167" s="437"/>
      <c r="AG167" s="437"/>
      <c r="AH167" s="437"/>
      <c r="AI167" s="437"/>
      <c r="AJ167" s="437"/>
      <c r="AK167" s="437"/>
      <c r="AL167" s="437"/>
      <c r="AM167" s="437"/>
      <c r="AN167" s="437"/>
      <c r="AO167" s="437"/>
      <c r="AP167" s="437"/>
      <c r="AQ167" s="437"/>
      <c r="AR167" s="437"/>
      <c r="AS167" s="437"/>
      <c r="AT167" s="437"/>
      <c r="AU167" s="437"/>
      <c r="AV167" s="437"/>
      <c r="AW167" s="437"/>
      <c r="AX167" s="437"/>
      <c r="AY167" s="437"/>
      <c r="AZ167" s="174"/>
      <c r="BA167" s="595"/>
      <c r="BB167" s="594"/>
      <c r="BC167" s="449"/>
      <c r="BD167" s="434"/>
      <c r="BE167" s="434"/>
      <c r="BF167" s="434"/>
      <c r="BG167" s="453"/>
      <c r="BH167" s="449"/>
      <c r="BI167" s="434"/>
      <c r="BJ167" s="434"/>
      <c r="BK167" s="434"/>
      <c r="BL167" s="453"/>
      <c r="BM167" s="449"/>
      <c r="BN167" s="434"/>
      <c r="BO167" s="434"/>
      <c r="BP167" s="434"/>
      <c r="BQ167" s="453"/>
      <c r="BR167" s="449"/>
      <c r="BS167" s="434"/>
      <c r="BT167" s="434"/>
      <c r="BU167" s="434"/>
      <c r="BV167" s="434"/>
      <c r="BW167" s="434"/>
      <c r="BX167" s="434"/>
      <c r="BY167" s="435"/>
      <c r="BZ167" s="435"/>
      <c r="CA167" s="435"/>
      <c r="CB167" s="435"/>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09" customFormat="true" ht="15" customHeight="true" x14ac:dyDescent="0.2">
      <c r="A168" s="140"/>
      <c r="B168" s="134"/>
      <c r="C168" s="105"/>
      <c r="D168" s="104"/>
      <c r="E168" s="104"/>
      <c r="F168" s="104"/>
      <c r="G168" s="103"/>
      <c r="H168" s="102"/>
      <c r="I168" s="104"/>
      <c r="J168" s="104"/>
      <c r="K168" s="104"/>
      <c r="L168" s="101"/>
      <c r="M168" s="105"/>
      <c r="N168" s="104"/>
      <c r="O168" s="104"/>
      <c r="P168" s="104"/>
      <c r="Q168" s="103"/>
      <c r="R168" s="102"/>
      <c r="S168" s="104"/>
      <c r="T168" s="104"/>
      <c r="U168" s="104"/>
      <c r="V168" s="104"/>
      <c r="W168" s="104"/>
      <c r="X168" s="104"/>
      <c r="Y168" s="104"/>
      <c r="Z168" s="104"/>
      <c r="AA168" s="104"/>
      <c r="AB168" s="101"/>
      <c r="AC168" s="437"/>
      <c r="AD168" s="437"/>
      <c r="AE168" s="437"/>
      <c r="AF168" s="437"/>
      <c r="AG168" s="437"/>
      <c r="AH168" s="437"/>
      <c r="AI168" s="437"/>
      <c r="AJ168" s="437"/>
      <c r="AK168" s="437"/>
      <c r="AL168" s="437"/>
      <c r="AM168" s="437"/>
      <c r="AN168" s="437"/>
      <c r="AO168" s="437"/>
      <c r="AP168" s="437"/>
      <c r="AQ168" s="437"/>
      <c r="AR168" s="437"/>
      <c r="AS168" s="437"/>
      <c r="AT168" s="437"/>
      <c r="AU168" s="437"/>
      <c r="AV168" s="437"/>
      <c r="AW168" s="437"/>
      <c r="AX168" s="437"/>
      <c r="AY168" s="437"/>
      <c r="AZ168" s="174"/>
      <c r="BA168" s="595"/>
      <c r="BB168" s="594"/>
      <c r="BC168" s="449"/>
      <c r="BD168" s="434"/>
      <c r="BE168" s="434"/>
      <c r="BF168" s="434"/>
      <c r="BG168" s="453"/>
      <c r="BH168" s="449"/>
      <c r="BI168" s="434"/>
      <c r="BJ168" s="434"/>
      <c r="BK168" s="434"/>
      <c r="BL168" s="453"/>
      <c r="BM168" s="449"/>
      <c r="BN168" s="434"/>
      <c r="BO168" s="434"/>
      <c r="BP168" s="434"/>
      <c r="BQ168" s="453"/>
      <c r="BR168" s="449"/>
      <c r="BS168" s="434"/>
      <c r="BT168" s="434"/>
      <c r="BU168" s="434"/>
      <c r="BV168" s="434"/>
      <c r="BW168" s="434"/>
      <c r="BX168" s="434"/>
      <c r="BY168" s="435"/>
      <c r="BZ168" s="435"/>
      <c r="CA168" s="435"/>
      <c r="CB168" s="435"/>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09" customFormat="true" ht="15" customHeight="true" x14ac:dyDescent="0.2">
      <c r="A169" s="140"/>
      <c r="B169" s="134"/>
      <c r="C169" s="105"/>
      <c r="D169" s="104"/>
      <c r="E169" s="104"/>
      <c r="F169" s="104"/>
      <c r="G169" s="103"/>
      <c r="H169" s="102"/>
      <c r="I169" s="104"/>
      <c r="J169" s="104"/>
      <c r="K169" s="104"/>
      <c r="L169" s="101"/>
      <c r="M169" s="105"/>
      <c r="N169" s="104"/>
      <c r="O169" s="104"/>
      <c r="P169" s="104"/>
      <c r="Q169" s="103"/>
      <c r="R169" s="102"/>
      <c r="S169" s="104"/>
      <c r="T169" s="104"/>
      <c r="U169" s="104"/>
      <c r="V169" s="104"/>
      <c r="W169" s="104"/>
      <c r="X169" s="104"/>
      <c r="Y169" s="104"/>
      <c r="Z169" s="104"/>
      <c r="AA169" s="104"/>
      <c r="AB169" s="101"/>
      <c r="AC169" s="437"/>
      <c r="AD169" s="437"/>
      <c r="AE169" s="437"/>
      <c r="AF169" s="437"/>
      <c r="AG169" s="437"/>
      <c r="AH169" s="437"/>
      <c r="AI169" s="437"/>
      <c r="AJ169" s="437"/>
      <c r="AK169" s="437"/>
      <c r="AL169" s="437"/>
      <c r="AM169" s="437"/>
      <c r="AN169" s="437"/>
      <c r="AO169" s="437"/>
      <c r="AP169" s="437"/>
      <c r="AQ169" s="437"/>
      <c r="AR169" s="437"/>
      <c r="AS169" s="437"/>
      <c r="AT169" s="437"/>
      <c r="AU169" s="437"/>
      <c r="AV169" s="437"/>
      <c r="AW169" s="437"/>
      <c r="AX169" s="437"/>
      <c r="AY169" s="437"/>
      <c r="AZ169" s="174"/>
      <c r="BA169" s="595"/>
      <c r="BB169" s="594"/>
      <c r="BC169" s="449"/>
      <c r="BD169" s="434"/>
      <c r="BE169" s="434"/>
      <c r="BF169" s="434"/>
      <c r="BG169" s="453"/>
      <c r="BH169" s="449"/>
      <c r="BI169" s="434"/>
      <c r="BJ169" s="434"/>
      <c r="BK169" s="434"/>
      <c r="BL169" s="453"/>
      <c r="BM169" s="449"/>
      <c r="BN169" s="434"/>
      <c r="BO169" s="434"/>
      <c r="BP169" s="434"/>
      <c r="BQ169" s="453"/>
      <c r="BR169" s="449"/>
      <c r="BS169" s="434"/>
      <c r="BT169" s="434"/>
      <c r="BU169" s="434"/>
      <c r="BV169" s="434"/>
      <c r="BW169" s="434"/>
      <c r="BX169" s="434"/>
      <c r="BY169" s="435"/>
      <c r="BZ169" s="435"/>
      <c r="CA169" s="435"/>
      <c r="CB169" s="435"/>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09" customFormat="true" ht="15" customHeight="true" x14ac:dyDescent="0.2">
      <c r="A170" s="140"/>
      <c r="B170" s="134"/>
      <c r="C170" s="105"/>
      <c r="D170" s="104"/>
      <c r="E170" s="104"/>
      <c r="F170" s="104"/>
      <c r="G170" s="103"/>
      <c r="H170" s="102"/>
      <c r="I170" s="104"/>
      <c r="J170" s="104"/>
      <c r="K170" s="104"/>
      <c r="L170" s="101"/>
      <c r="M170" s="105"/>
      <c r="N170" s="104"/>
      <c r="O170" s="104"/>
      <c r="P170" s="104"/>
      <c r="Q170" s="103"/>
      <c r="R170" s="102"/>
      <c r="S170" s="104"/>
      <c r="T170" s="104"/>
      <c r="U170" s="104"/>
      <c r="V170" s="104"/>
      <c r="W170" s="104"/>
      <c r="X170" s="104"/>
      <c r="Y170" s="104"/>
      <c r="Z170" s="104"/>
      <c r="AA170" s="104"/>
      <c r="AB170" s="101"/>
      <c r="AC170" s="437"/>
      <c r="AD170" s="437"/>
      <c r="AE170" s="437"/>
      <c r="AF170" s="437"/>
      <c r="AG170" s="437"/>
      <c r="AH170" s="437"/>
      <c r="AI170" s="437"/>
      <c r="AJ170" s="437"/>
      <c r="AK170" s="437"/>
      <c r="AL170" s="437"/>
      <c r="AM170" s="437"/>
      <c r="AN170" s="437"/>
      <c r="AO170" s="437"/>
      <c r="AP170" s="437"/>
      <c r="AQ170" s="437"/>
      <c r="AR170" s="437"/>
      <c r="AS170" s="437"/>
      <c r="AT170" s="437"/>
      <c r="AU170" s="437"/>
      <c r="AV170" s="437"/>
      <c r="AW170" s="437"/>
      <c r="AX170" s="437"/>
      <c r="AY170" s="437"/>
      <c r="AZ170" s="174"/>
      <c r="BA170" s="595"/>
      <c r="BB170" s="594"/>
      <c r="BC170" s="449"/>
      <c r="BD170" s="434"/>
      <c r="BE170" s="434"/>
      <c r="BF170" s="434"/>
      <c r="BG170" s="453"/>
      <c r="BH170" s="449"/>
      <c r="BI170" s="434"/>
      <c r="BJ170" s="434"/>
      <c r="BK170" s="434"/>
      <c r="BL170" s="453"/>
      <c r="BM170" s="449"/>
      <c r="BN170" s="434"/>
      <c r="BO170" s="434"/>
      <c r="BP170" s="434"/>
      <c r="BQ170" s="453"/>
      <c r="BR170" s="449"/>
      <c r="BS170" s="434"/>
      <c r="BT170" s="434"/>
      <c r="BU170" s="434"/>
      <c r="BV170" s="434"/>
      <c r="BW170" s="434"/>
      <c r="BX170" s="434"/>
      <c r="BY170" s="435"/>
      <c r="BZ170" s="435"/>
      <c r="CA170" s="435"/>
      <c r="CB170" s="435"/>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09" customFormat="true" ht="15" customHeight="true" x14ac:dyDescent="0.2">
      <c r="A171" s="140"/>
      <c r="B171" s="134"/>
      <c r="C171" s="105"/>
      <c r="D171" s="104"/>
      <c r="E171" s="104"/>
      <c r="F171" s="104"/>
      <c r="G171" s="103"/>
      <c r="H171" s="102"/>
      <c r="I171" s="104"/>
      <c r="J171" s="104"/>
      <c r="K171" s="104"/>
      <c r="L171" s="101"/>
      <c r="M171" s="105"/>
      <c r="N171" s="104"/>
      <c r="O171" s="104"/>
      <c r="P171" s="104"/>
      <c r="Q171" s="103"/>
      <c r="R171" s="102"/>
      <c r="S171" s="104"/>
      <c r="T171" s="104"/>
      <c r="U171" s="104"/>
      <c r="V171" s="104"/>
      <c r="W171" s="104"/>
      <c r="X171" s="104"/>
      <c r="Y171" s="104"/>
      <c r="Z171" s="104"/>
      <c r="AA171" s="104"/>
      <c r="AB171" s="101"/>
      <c r="AC171" s="437"/>
      <c r="AD171" s="437"/>
      <c r="AE171" s="437"/>
      <c r="AF171" s="437"/>
      <c r="AG171" s="437"/>
      <c r="AH171" s="437"/>
      <c r="AI171" s="437"/>
      <c r="AJ171" s="437"/>
      <c r="AK171" s="437"/>
      <c r="AL171" s="437"/>
      <c r="AM171" s="437"/>
      <c r="AN171" s="437"/>
      <c r="AO171" s="437"/>
      <c r="AP171" s="437"/>
      <c r="AQ171" s="437"/>
      <c r="AR171" s="437"/>
      <c r="AS171" s="437"/>
      <c r="AT171" s="437"/>
      <c r="AU171" s="437"/>
      <c r="AV171" s="437"/>
      <c r="AW171" s="437"/>
      <c r="AX171" s="437"/>
      <c r="AY171" s="437"/>
      <c r="AZ171" s="174"/>
      <c r="BA171" s="595"/>
      <c r="BB171" s="594"/>
      <c r="BC171" s="449"/>
      <c r="BD171" s="434"/>
      <c r="BE171" s="434"/>
      <c r="BF171" s="434"/>
      <c r="BG171" s="453"/>
      <c r="BH171" s="449"/>
      <c r="BI171" s="434"/>
      <c r="BJ171" s="434"/>
      <c r="BK171" s="434"/>
      <c r="BL171" s="453"/>
      <c r="BM171" s="449"/>
      <c r="BN171" s="434"/>
      <c r="BO171" s="434"/>
      <c r="BP171" s="434"/>
      <c r="BQ171" s="453"/>
      <c r="BR171" s="449"/>
      <c r="BS171" s="434"/>
      <c r="BT171" s="434"/>
      <c r="BU171" s="434"/>
      <c r="BV171" s="434"/>
      <c r="BW171" s="434"/>
      <c r="BX171" s="434"/>
      <c r="BY171" s="435"/>
      <c r="BZ171" s="435"/>
      <c r="CA171" s="435"/>
      <c r="CB171" s="435"/>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09" customFormat="true" ht="15" customHeight="true" x14ac:dyDescent="0.2">
      <c r="A172" s="140"/>
      <c r="B172" s="134"/>
      <c r="C172" s="105"/>
      <c r="D172" s="104"/>
      <c r="E172" s="104"/>
      <c r="F172" s="104"/>
      <c r="G172" s="103"/>
      <c r="H172" s="102"/>
      <c r="I172" s="104"/>
      <c r="J172" s="104"/>
      <c r="K172" s="104"/>
      <c r="L172" s="101"/>
      <c r="M172" s="105"/>
      <c r="N172" s="104"/>
      <c r="O172" s="104"/>
      <c r="P172" s="104"/>
      <c r="Q172" s="103"/>
      <c r="R172" s="102"/>
      <c r="S172" s="104"/>
      <c r="T172" s="104"/>
      <c r="U172" s="104"/>
      <c r="V172" s="104"/>
      <c r="W172" s="104"/>
      <c r="X172" s="104"/>
      <c r="Y172" s="104"/>
      <c r="Z172" s="104"/>
      <c r="AA172" s="104"/>
      <c r="AB172" s="101"/>
      <c r="AC172" s="437"/>
      <c r="AD172" s="437"/>
      <c r="AE172" s="437"/>
      <c r="AF172" s="437"/>
      <c r="AG172" s="437"/>
      <c r="AH172" s="437"/>
      <c r="AI172" s="437"/>
      <c r="AJ172" s="437"/>
      <c r="AK172" s="437"/>
      <c r="AL172" s="437"/>
      <c r="AM172" s="437"/>
      <c r="AN172" s="437"/>
      <c r="AO172" s="437"/>
      <c r="AP172" s="437"/>
      <c r="AQ172" s="437"/>
      <c r="AR172" s="437"/>
      <c r="AS172" s="437"/>
      <c r="AT172" s="437"/>
      <c r="AU172" s="437"/>
      <c r="AV172" s="437"/>
      <c r="AW172" s="437"/>
      <c r="AX172" s="437"/>
      <c r="AY172" s="437"/>
      <c r="AZ172" s="174"/>
      <c r="BA172" s="595"/>
      <c r="BB172" s="594"/>
      <c r="BC172" s="449"/>
      <c r="BD172" s="434"/>
      <c r="BE172" s="434"/>
      <c r="BF172" s="434"/>
      <c r="BG172" s="453"/>
      <c r="BH172" s="449"/>
      <c r="BI172" s="434"/>
      <c r="BJ172" s="434"/>
      <c r="BK172" s="434"/>
      <c r="BL172" s="453"/>
      <c r="BM172" s="449"/>
      <c r="BN172" s="434"/>
      <c r="BO172" s="434"/>
      <c r="BP172" s="434"/>
      <c r="BQ172" s="453"/>
      <c r="BR172" s="449"/>
      <c r="BS172" s="434"/>
      <c r="BT172" s="434"/>
      <c r="BU172" s="434"/>
      <c r="BV172" s="434"/>
      <c r="BW172" s="434"/>
      <c r="BX172" s="434"/>
      <c r="BY172" s="435"/>
      <c r="BZ172" s="435"/>
      <c r="CA172" s="435"/>
      <c r="CB172" s="435"/>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544" customFormat="true" ht="15" customHeight="true" x14ac:dyDescent="0.2">
      <c r="A173" s="140"/>
      <c r="B173" s="134"/>
      <c r="C173" s="81"/>
      <c r="D173" s="80"/>
      <c r="E173" s="80"/>
      <c r="F173" s="80"/>
      <c r="G173" s="79"/>
      <c r="H173" s="78"/>
      <c r="I173" s="80"/>
      <c r="J173" s="80"/>
      <c r="K173" s="80"/>
      <c r="L173" s="77"/>
      <c r="M173" s="81"/>
      <c r="N173" s="80"/>
      <c r="O173" s="80"/>
      <c r="P173" s="80"/>
      <c r="Q173" s="79"/>
      <c r="R173" s="78"/>
      <c r="S173" s="80"/>
      <c r="T173" s="80"/>
      <c r="U173" s="80"/>
      <c r="V173" s="80"/>
      <c r="W173" s="80"/>
      <c r="X173" s="80"/>
      <c r="Y173" s="80"/>
      <c r="Z173" s="80"/>
      <c r="AA173" s="80"/>
      <c r="AB173" s="77"/>
      <c r="AC173" s="784"/>
      <c r="AD173" s="784"/>
      <c r="AE173" s="784"/>
      <c r="AF173" s="784"/>
      <c r="AG173" s="784"/>
      <c r="AH173" s="784"/>
      <c r="AI173" s="784"/>
      <c r="AJ173" s="784"/>
      <c r="AK173" s="784"/>
      <c r="AL173" s="784"/>
      <c r="AM173" s="784"/>
      <c r="AN173" s="784"/>
      <c r="AO173" s="784"/>
      <c r="AP173" s="784"/>
      <c r="AQ173" s="784"/>
      <c r="AR173" s="784"/>
      <c r="AS173" s="784"/>
      <c r="AT173" s="784"/>
      <c r="AU173" s="784"/>
      <c r="AV173" s="784"/>
      <c r="AW173" s="784"/>
      <c r="AX173" s="784"/>
      <c r="AY173" s="784"/>
      <c r="AZ173" s="343"/>
      <c r="BA173" s="595"/>
      <c r="BB173" s="594"/>
      <c r="BC173" s="449"/>
      <c r="BD173" s="434"/>
      <c r="BE173" s="434"/>
      <c r="BF173" s="434"/>
      <c r="BG173" s="453"/>
      <c r="BH173" s="449"/>
      <c r="BI173" s="434"/>
      <c r="BJ173" s="434"/>
      <c r="BK173" s="434"/>
      <c r="BL173" s="453"/>
      <c r="BM173" s="449"/>
      <c r="BN173" s="434"/>
      <c r="BO173" s="434"/>
      <c r="BP173" s="434"/>
      <c r="BQ173" s="453"/>
      <c r="BR173" s="449"/>
      <c r="BS173" s="434"/>
      <c r="BT173" s="434"/>
      <c r="BU173" s="434"/>
      <c r="BV173" s="434"/>
      <c r="BW173" s="434"/>
      <c r="BX173" s="434"/>
      <c r="BY173" s="435"/>
      <c r="BZ173" s="435"/>
      <c r="CA173" s="435"/>
      <c r="CB173" s="435"/>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544" customFormat="true" ht="15" customHeight="true" x14ac:dyDescent="0.2">
      <c r="A174" s="140"/>
      <c r="B174" s="134"/>
      <c r="C174" s="81"/>
      <c r="D174" s="80"/>
      <c r="E174" s="80"/>
      <c r="F174" s="80"/>
      <c r="G174" s="79"/>
      <c r="H174" s="78"/>
      <c r="I174" s="80"/>
      <c r="J174" s="80"/>
      <c r="K174" s="80"/>
      <c r="L174" s="77"/>
      <c r="M174" s="81"/>
      <c r="N174" s="80"/>
      <c r="O174" s="80"/>
      <c r="P174" s="80"/>
      <c r="Q174" s="79"/>
      <c r="R174" s="78"/>
      <c r="S174" s="80"/>
      <c r="T174" s="80"/>
      <c r="U174" s="80"/>
      <c r="V174" s="80"/>
      <c r="W174" s="80"/>
      <c r="X174" s="80"/>
      <c r="Y174" s="80"/>
      <c r="Z174" s="80"/>
      <c r="AA174" s="80"/>
      <c r="AB174" s="77"/>
      <c r="AC174" s="784"/>
      <c r="AD174" s="784"/>
      <c r="AE174" s="784"/>
      <c r="AF174" s="784"/>
      <c r="AG174" s="784"/>
      <c r="AH174" s="784"/>
      <c r="AI174" s="784"/>
      <c r="AJ174" s="784"/>
      <c r="AK174" s="784"/>
      <c r="AL174" s="784"/>
      <c r="AM174" s="784"/>
      <c r="AN174" s="784"/>
      <c r="AO174" s="784"/>
      <c r="AP174" s="784"/>
      <c r="AQ174" s="784"/>
      <c r="AR174" s="784"/>
      <c r="AS174" s="784"/>
      <c r="AT174" s="784"/>
      <c r="AU174" s="784"/>
      <c r="AV174" s="784"/>
      <c r="AW174" s="784"/>
      <c r="AX174" s="784"/>
      <c r="AY174" s="784"/>
      <c r="AZ174" s="343"/>
      <c r="BA174" s="595"/>
      <c r="BB174" s="594"/>
      <c r="BC174" s="449"/>
      <c r="BD174" s="434"/>
      <c r="BE174" s="434"/>
      <c r="BF174" s="434"/>
      <c r="BG174" s="453"/>
      <c r="BH174" s="449"/>
      <c r="BI174" s="434"/>
      <c r="BJ174" s="434"/>
      <c r="BK174" s="434"/>
      <c r="BL174" s="453"/>
      <c r="BM174" s="449"/>
      <c r="BN174" s="434"/>
      <c r="BO174" s="434"/>
      <c r="BP174" s="434"/>
      <c r="BQ174" s="453"/>
      <c r="BR174" s="449"/>
      <c r="BS174" s="434"/>
      <c r="BT174" s="434"/>
      <c r="BU174" s="434"/>
      <c r="BV174" s="434"/>
      <c r="BW174" s="434"/>
      <c r="BX174" s="434"/>
      <c r="BY174" s="435"/>
      <c r="BZ174" s="435"/>
      <c r="CA174" s="435"/>
      <c r="CB174" s="435"/>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544" customFormat="true" ht="15" customHeight="true" x14ac:dyDescent="0.2">
      <c r="A175" s="140"/>
      <c r="B175" s="134"/>
      <c r="C175" s="81"/>
      <c r="D175" s="80"/>
      <c r="E175" s="80"/>
      <c r="F175" s="80"/>
      <c r="G175" s="79"/>
      <c r="H175" s="78"/>
      <c r="I175" s="80"/>
      <c r="J175" s="80"/>
      <c r="K175" s="80"/>
      <c r="L175" s="77"/>
      <c r="M175" s="81"/>
      <c r="N175" s="80"/>
      <c r="O175" s="80"/>
      <c r="P175" s="80"/>
      <c r="Q175" s="79"/>
      <c r="R175" s="78"/>
      <c r="S175" s="80"/>
      <c r="T175" s="80"/>
      <c r="U175" s="80"/>
      <c r="V175" s="80"/>
      <c r="W175" s="80"/>
      <c r="X175" s="80"/>
      <c r="Y175" s="80"/>
      <c r="Z175" s="80"/>
      <c r="AA175" s="80"/>
      <c r="AB175" s="77"/>
      <c r="AC175" s="784"/>
      <c r="AD175" s="784"/>
      <c r="AE175" s="784"/>
      <c r="AF175" s="784"/>
      <c r="AG175" s="784"/>
      <c r="AH175" s="784"/>
      <c r="AI175" s="784"/>
      <c r="AJ175" s="784"/>
      <c r="AK175" s="784"/>
      <c r="AL175" s="784"/>
      <c r="AM175" s="784"/>
      <c r="AN175" s="784"/>
      <c r="AO175" s="784"/>
      <c r="AP175" s="784"/>
      <c r="AQ175" s="784"/>
      <c r="AR175" s="784"/>
      <c r="AS175" s="784"/>
      <c r="AT175" s="784"/>
      <c r="AU175" s="784"/>
      <c r="AV175" s="784"/>
      <c r="AW175" s="784"/>
      <c r="AX175" s="784"/>
      <c r="AY175" s="784"/>
      <c r="AZ175" s="343"/>
      <c r="BA175" s="595"/>
      <c r="BB175" s="594"/>
      <c r="BC175" s="449"/>
      <c r="BD175" s="434"/>
      <c r="BE175" s="434"/>
      <c r="BF175" s="434"/>
      <c r="BG175" s="453"/>
      <c r="BH175" s="449"/>
      <c r="BI175" s="434"/>
      <c r="BJ175" s="434"/>
      <c r="BK175" s="434"/>
      <c r="BL175" s="453"/>
      <c r="BM175" s="449"/>
      <c r="BN175" s="434"/>
      <c r="BO175" s="434"/>
      <c r="BP175" s="434"/>
      <c r="BQ175" s="453"/>
      <c r="BR175" s="449"/>
      <c r="BS175" s="434"/>
      <c r="BT175" s="434"/>
      <c r="BU175" s="434"/>
      <c r="BV175" s="434"/>
      <c r="BW175" s="434"/>
      <c r="BX175" s="434"/>
      <c r="BY175" s="435"/>
      <c r="BZ175" s="435"/>
      <c r="CA175" s="435"/>
      <c r="CB175" s="435"/>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544" customFormat="true" ht="15" customHeight="true" x14ac:dyDescent="0.2">
      <c r="A176" s="138"/>
      <c r="B176" s="129"/>
      <c r="C176" s="81"/>
      <c r="D176" s="80"/>
      <c r="E176" s="80"/>
      <c r="F176" s="80"/>
      <c r="G176" s="79"/>
      <c r="H176" s="78"/>
      <c r="I176" s="80"/>
      <c r="J176" s="80"/>
      <c r="K176" s="80"/>
      <c r="L176" s="77"/>
      <c r="M176" s="81"/>
      <c r="N176" s="80"/>
      <c r="O176" s="80"/>
      <c r="P176" s="80"/>
      <c r="Q176" s="79"/>
      <c r="R176" s="78"/>
      <c r="S176" s="80"/>
      <c r="T176" s="80"/>
      <c r="U176" s="80"/>
      <c r="V176" s="80"/>
      <c r="W176" s="80"/>
      <c r="X176" s="80"/>
      <c r="Y176" s="80"/>
      <c r="Z176" s="80"/>
      <c r="AA176" s="80"/>
      <c r="AB176" s="77"/>
      <c r="AC176" s="784"/>
      <c r="AD176" s="784"/>
      <c r="AE176" s="784"/>
      <c r="AF176" s="784"/>
      <c r="AG176" s="784"/>
      <c r="AH176" s="784"/>
      <c r="AI176" s="784"/>
      <c r="AJ176" s="784"/>
      <c r="AK176" s="784"/>
      <c r="AL176" s="784"/>
      <c r="AM176" s="784"/>
      <c r="AN176" s="784"/>
      <c r="AO176" s="784"/>
      <c r="AP176" s="784"/>
      <c r="AQ176" s="784"/>
      <c r="AR176" s="784"/>
      <c r="AS176" s="784"/>
      <c r="AT176" s="784"/>
      <c r="AU176" s="784"/>
      <c r="AV176" s="784"/>
      <c r="AW176" s="784"/>
      <c r="AX176" s="784"/>
      <c r="AY176" s="784"/>
      <c r="AZ176" s="343"/>
      <c r="BA176" s="595"/>
      <c r="BB176" s="594"/>
      <c r="BC176" s="449"/>
      <c r="BD176" s="434"/>
      <c r="BE176" s="434"/>
      <c r="BF176" s="434"/>
      <c r="BG176" s="453"/>
      <c r="BH176" s="449"/>
      <c r="BI176" s="434"/>
      <c r="BJ176" s="434"/>
      <c r="BK176" s="434"/>
      <c r="BL176" s="453"/>
      <c r="BM176" s="449"/>
      <c r="BN176" s="434"/>
      <c r="BO176" s="434"/>
      <c r="BP176" s="434"/>
      <c r="BQ176" s="453"/>
      <c r="BR176" s="449"/>
      <c r="BS176" s="434"/>
      <c r="BT176" s="434"/>
      <c r="BU176" s="434"/>
      <c r="BV176" s="434"/>
      <c r="BW176" s="434"/>
      <c r="BX176" s="434"/>
      <c r="BY176" s="435"/>
      <c r="BZ176" s="435"/>
      <c r="CA176" s="435"/>
      <c r="CB176" s="435"/>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544" customFormat="true" ht="15" customHeight="true" x14ac:dyDescent="0.2">
      <c r="A177" s="138"/>
      <c r="B177" s="129"/>
      <c r="C177" s="81"/>
      <c r="D177" s="80"/>
      <c r="E177" s="80"/>
      <c r="F177" s="80"/>
      <c r="G177" s="79"/>
      <c r="H177" s="78"/>
      <c r="I177" s="80"/>
      <c r="J177" s="80"/>
      <c r="K177" s="80"/>
      <c r="L177" s="77"/>
      <c r="M177" s="81"/>
      <c r="N177" s="80"/>
      <c r="O177" s="80"/>
      <c r="P177" s="80"/>
      <c r="Q177" s="79"/>
      <c r="R177" s="78"/>
      <c r="S177" s="80"/>
      <c r="T177" s="80"/>
      <c r="U177" s="80"/>
      <c r="V177" s="80"/>
      <c r="W177" s="80"/>
      <c r="X177" s="80"/>
      <c r="Y177" s="80"/>
      <c r="Z177" s="80"/>
      <c r="AA177" s="80"/>
      <c r="AB177" s="77"/>
      <c r="AC177" s="784"/>
      <c r="AD177" s="784"/>
      <c r="AE177" s="784"/>
      <c r="AF177" s="784"/>
      <c r="AG177" s="784"/>
      <c r="AH177" s="784"/>
      <c r="AI177" s="784"/>
      <c r="AJ177" s="784"/>
      <c r="AK177" s="784"/>
      <c r="AL177" s="784"/>
      <c r="AM177" s="784"/>
      <c r="AN177" s="784"/>
      <c r="AO177" s="784"/>
      <c r="AP177" s="784"/>
      <c r="AQ177" s="784"/>
      <c r="AR177" s="784"/>
      <c r="AS177" s="784"/>
      <c r="AT177" s="784"/>
      <c r="AU177" s="784"/>
      <c r="AV177" s="784"/>
      <c r="AW177" s="784"/>
      <c r="AX177" s="784"/>
      <c r="AY177" s="784"/>
      <c r="AZ177" s="343"/>
      <c r="BA177" s="595"/>
      <c r="BB177" s="594"/>
      <c r="BC177" s="449"/>
      <c r="BD177" s="434"/>
      <c r="BE177" s="434"/>
      <c r="BF177" s="434"/>
      <c r="BG177" s="453"/>
      <c r="BH177" s="449"/>
      <c r="BI177" s="434"/>
      <c r="BJ177" s="434"/>
      <c r="BK177" s="434"/>
      <c r="BL177" s="453"/>
      <c r="BM177" s="449"/>
      <c r="BN177" s="434"/>
      <c r="BO177" s="434"/>
      <c r="BP177" s="434"/>
      <c r="BQ177" s="453"/>
      <c r="BR177" s="449"/>
      <c r="BS177" s="434"/>
      <c r="BT177" s="434"/>
      <c r="BU177" s="434"/>
      <c r="BV177" s="434"/>
      <c r="BW177" s="434"/>
      <c r="BX177" s="434"/>
      <c r="BY177" s="435"/>
      <c r="BZ177" s="435"/>
      <c r="CA177" s="435"/>
      <c r="CB177" s="435"/>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544" customFormat="true" ht="15" customHeight="true" x14ac:dyDescent="0.2">
      <c r="A178" s="138"/>
      <c r="B178" s="129"/>
      <c r="C178" s="81"/>
      <c r="D178" s="80"/>
      <c r="E178" s="80"/>
      <c r="F178" s="80"/>
      <c r="G178" s="79"/>
      <c r="H178" s="78"/>
      <c r="I178" s="80"/>
      <c r="J178" s="80"/>
      <c r="K178" s="80"/>
      <c r="L178" s="77"/>
      <c r="M178" s="81"/>
      <c r="N178" s="80"/>
      <c r="O178" s="80"/>
      <c r="P178" s="80"/>
      <c r="Q178" s="79"/>
      <c r="R178" s="78"/>
      <c r="S178" s="80"/>
      <c r="T178" s="80"/>
      <c r="U178" s="80"/>
      <c r="V178" s="80"/>
      <c r="W178" s="80"/>
      <c r="X178" s="80"/>
      <c r="Y178" s="80"/>
      <c r="Z178" s="80"/>
      <c r="AA178" s="80"/>
      <c r="AB178" s="77"/>
      <c r="AC178" s="784"/>
      <c r="AD178" s="784"/>
      <c r="AE178" s="784"/>
      <c r="AF178" s="784"/>
      <c r="AG178" s="784"/>
      <c r="AH178" s="784"/>
      <c r="AI178" s="784"/>
      <c r="AJ178" s="784"/>
      <c r="AK178" s="784"/>
      <c r="AL178" s="784"/>
      <c r="AM178" s="784"/>
      <c r="AN178" s="784"/>
      <c r="AO178" s="784"/>
      <c r="AP178" s="784"/>
      <c r="AQ178" s="784"/>
      <c r="AR178" s="784"/>
      <c r="AS178" s="784"/>
      <c r="AT178" s="784"/>
      <c r="AU178" s="784"/>
      <c r="AV178" s="784"/>
      <c r="AW178" s="784"/>
      <c r="AX178" s="784"/>
      <c r="AY178" s="784"/>
      <c r="AZ178" s="343"/>
      <c r="BA178" s="595"/>
      <c r="BB178" s="594"/>
      <c r="BC178" s="449"/>
      <c r="BD178" s="434"/>
      <c r="BE178" s="434"/>
      <c r="BF178" s="434"/>
      <c r="BG178" s="453"/>
      <c r="BH178" s="449"/>
      <c r="BI178" s="434"/>
      <c r="BJ178" s="434"/>
      <c r="BK178" s="434"/>
      <c r="BL178" s="453"/>
      <c r="BM178" s="449"/>
      <c r="BN178" s="434"/>
      <c r="BO178" s="434"/>
      <c r="BP178" s="434"/>
      <c r="BQ178" s="453"/>
      <c r="BR178" s="449"/>
      <c r="BS178" s="434"/>
      <c r="BT178" s="434"/>
      <c r="BU178" s="434"/>
      <c r="BV178" s="434"/>
      <c r="BW178" s="434"/>
      <c r="BX178" s="434"/>
      <c r="BY178" s="435"/>
      <c r="BZ178" s="435"/>
      <c r="CA178" s="435"/>
      <c r="CB178" s="435"/>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544" customFormat="true" ht="15" customHeight="true" x14ac:dyDescent="0.2">
      <c r="A179" s="138"/>
      <c r="B179" s="129"/>
      <c r="C179" s="81"/>
      <c r="D179" s="80"/>
      <c r="E179" s="80"/>
      <c r="F179" s="80"/>
      <c r="G179" s="79"/>
      <c r="H179" s="78"/>
      <c r="I179" s="80"/>
      <c r="J179" s="80"/>
      <c r="K179" s="80"/>
      <c r="L179" s="77"/>
      <c r="M179" s="81"/>
      <c r="N179" s="80"/>
      <c r="O179" s="80"/>
      <c r="P179" s="80"/>
      <c r="Q179" s="79"/>
      <c r="R179" s="78"/>
      <c r="S179" s="80"/>
      <c r="T179" s="80"/>
      <c r="U179" s="80"/>
      <c r="V179" s="80"/>
      <c r="W179" s="80"/>
      <c r="X179" s="80"/>
      <c r="Y179" s="80"/>
      <c r="Z179" s="80"/>
      <c r="AA179" s="80"/>
      <c r="AB179" s="77"/>
      <c r="AC179" s="784"/>
      <c r="AD179" s="784"/>
      <c r="AE179" s="784"/>
      <c r="AF179" s="784"/>
      <c r="AG179" s="784"/>
      <c r="AH179" s="784"/>
      <c r="AI179" s="784"/>
      <c r="AJ179" s="784"/>
      <c r="AK179" s="784"/>
      <c r="AL179" s="784"/>
      <c r="AM179" s="784"/>
      <c r="AN179" s="784"/>
      <c r="AO179" s="784"/>
      <c r="AP179" s="784"/>
      <c r="AQ179" s="784"/>
      <c r="AR179" s="784"/>
      <c r="AS179" s="784"/>
      <c r="AT179" s="784"/>
      <c r="AU179" s="784"/>
      <c r="AV179" s="784"/>
      <c r="AW179" s="784"/>
      <c r="AX179" s="784"/>
      <c r="AY179" s="784"/>
      <c r="AZ179" s="343"/>
      <c r="BA179" s="595"/>
      <c r="BB179" s="594"/>
      <c r="BC179" s="449"/>
      <c r="BD179" s="434"/>
      <c r="BE179" s="434"/>
      <c r="BF179" s="434"/>
      <c r="BG179" s="453"/>
      <c r="BH179" s="449"/>
      <c r="BI179" s="434"/>
      <c r="BJ179" s="434"/>
      <c r="BK179" s="434"/>
      <c r="BL179" s="453"/>
      <c r="BM179" s="449"/>
      <c r="BN179" s="434"/>
      <c r="BO179" s="434"/>
      <c r="BP179" s="434"/>
      <c r="BQ179" s="453"/>
      <c r="BR179" s="449"/>
      <c r="BS179" s="434"/>
      <c r="BT179" s="434"/>
      <c r="BU179" s="434"/>
      <c r="BV179" s="434"/>
      <c r="BW179" s="434"/>
      <c r="BX179" s="434"/>
      <c r="BY179" s="435"/>
      <c r="BZ179" s="435"/>
      <c r="CA179" s="435"/>
      <c r="CB179" s="435"/>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544" customFormat="true" ht="15" customHeight="true" x14ac:dyDescent="0.2">
      <c r="A180" s="138"/>
      <c r="B180" s="129"/>
      <c r="C180" s="81"/>
      <c r="D180" s="80"/>
      <c r="E180" s="80"/>
      <c r="F180" s="80"/>
      <c r="G180" s="79"/>
      <c r="H180" s="78"/>
      <c r="I180" s="80"/>
      <c r="J180" s="80"/>
      <c r="K180" s="80"/>
      <c r="L180" s="77"/>
      <c r="M180" s="81"/>
      <c r="N180" s="80"/>
      <c r="O180" s="80"/>
      <c r="P180" s="80"/>
      <c r="Q180" s="79"/>
      <c r="R180" s="78"/>
      <c r="S180" s="80"/>
      <c r="T180" s="80"/>
      <c r="U180" s="80"/>
      <c r="V180" s="80"/>
      <c r="W180" s="80"/>
      <c r="X180" s="80"/>
      <c r="Y180" s="80"/>
      <c r="Z180" s="80"/>
      <c r="AA180" s="80"/>
      <c r="AB180" s="77"/>
      <c r="AC180" s="784"/>
      <c r="AD180" s="784"/>
      <c r="AE180" s="784"/>
      <c r="AF180" s="784"/>
      <c r="AG180" s="784"/>
      <c r="AH180" s="784"/>
      <c r="AI180" s="784"/>
      <c r="AJ180" s="784"/>
      <c r="AK180" s="784"/>
      <c r="AL180" s="784"/>
      <c r="AM180" s="784"/>
      <c r="AN180" s="784"/>
      <c r="AO180" s="784"/>
      <c r="AP180" s="784"/>
      <c r="AQ180" s="784"/>
      <c r="AR180" s="784"/>
      <c r="AS180" s="784"/>
      <c r="AT180" s="784"/>
      <c r="AU180" s="784"/>
      <c r="AV180" s="784"/>
      <c r="AW180" s="784"/>
      <c r="AX180" s="784"/>
      <c r="AY180" s="784"/>
      <c r="AZ180" s="343"/>
      <c r="BA180" s="595"/>
      <c r="BB180" s="594"/>
      <c r="BC180" s="449"/>
      <c r="BD180" s="434"/>
      <c r="BE180" s="434"/>
      <c r="BF180" s="434"/>
      <c r="BG180" s="453"/>
      <c r="BH180" s="449"/>
      <c r="BI180" s="434"/>
      <c r="BJ180" s="434"/>
      <c r="BK180" s="434"/>
      <c r="BL180" s="453"/>
      <c r="BM180" s="449"/>
      <c r="BN180" s="434"/>
      <c r="BO180" s="434"/>
      <c r="BP180" s="434"/>
      <c r="BQ180" s="453"/>
      <c r="BR180" s="449"/>
      <c r="BS180" s="434"/>
      <c r="BT180" s="434"/>
      <c r="BU180" s="434"/>
      <c r="BV180" s="434"/>
      <c r="BW180" s="434"/>
      <c r="BX180" s="434"/>
      <c r="BY180" s="435"/>
      <c r="BZ180" s="435"/>
      <c r="CA180" s="435"/>
      <c r="CB180" s="435"/>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544" customFormat="true" ht="15" customHeight="true" x14ac:dyDescent="0.2">
      <c r="A181" s="138"/>
      <c r="B181" s="129"/>
      <c r="C181" s="81"/>
      <c r="D181" s="80"/>
      <c r="E181" s="80"/>
      <c r="F181" s="80"/>
      <c r="G181" s="79"/>
      <c r="H181" s="78"/>
      <c r="I181" s="80"/>
      <c r="J181" s="80"/>
      <c r="K181" s="80"/>
      <c r="L181" s="77"/>
      <c r="M181" s="81"/>
      <c r="N181" s="80"/>
      <c r="O181" s="80"/>
      <c r="P181" s="80"/>
      <c r="Q181" s="79"/>
      <c r="R181" s="78"/>
      <c r="S181" s="80"/>
      <c r="T181" s="80"/>
      <c r="U181" s="80"/>
      <c r="V181" s="80"/>
      <c r="W181" s="80"/>
      <c r="X181" s="80"/>
      <c r="Y181" s="80"/>
      <c r="Z181" s="80"/>
      <c r="AA181" s="80"/>
      <c r="AB181" s="77"/>
      <c r="AC181" s="784"/>
      <c r="AD181" s="784"/>
      <c r="AE181" s="784"/>
      <c r="AF181" s="784"/>
      <c r="AG181" s="784"/>
      <c r="AH181" s="784"/>
      <c r="AI181" s="784"/>
      <c r="AJ181" s="784"/>
      <c r="AK181" s="784"/>
      <c r="AL181" s="784"/>
      <c r="AM181" s="784"/>
      <c r="AN181" s="784"/>
      <c r="AO181" s="784"/>
      <c r="AP181" s="784"/>
      <c r="AQ181" s="784"/>
      <c r="AR181" s="784"/>
      <c r="AS181" s="784"/>
      <c r="AT181" s="784"/>
      <c r="AU181" s="784"/>
      <c r="AV181" s="784"/>
      <c r="AW181" s="784"/>
      <c r="AX181" s="784"/>
      <c r="AY181" s="784"/>
      <c r="AZ181" s="343"/>
      <c r="BA181" s="595"/>
      <c r="BB181" s="594"/>
      <c r="BC181" s="449"/>
      <c r="BD181" s="434"/>
      <c r="BE181" s="434"/>
      <c r="BF181" s="434"/>
      <c r="BG181" s="453"/>
      <c r="BH181" s="449"/>
      <c r="BI181" s="434"/>
      <c r="BJ181" s="434"/>
      <c r="BK181" s="434"/>
      <c r="BL181" s="453"/>
      <c r="BM181" s="449"/>
      <c r="BN181" s="434"/>
      <c r="BO181" s="434"/>
      <c r="BP181" s="434"/>
      <c r="BQ181" s="453"/>
      <c r="BR181" s="449"/>
      <c r="BS181" s="434"/>
      <c r="BT181" s="434"/>
      <c r="BU181" s="434"/>
      <c r="BV181" s="434"/>
      <c r="BW181" s="434"/>
      <c r="BX181" s="434"/>
      <c r="BY181" s="435"/>
      <c r="BZ181" s="435"/>
      <c r="CA181" s="435"/>
      <c r="CB181" s="435"/>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544" customFormat="true" ht="15" customHeight="true" x14ac:dyDescent="0.2">
      <c r="A182" s="138"/>
      <c r="B182" s="129"/>
      <c r="C182" s="81"/>
      <c r="D182" s="80"/>
      <c r="E182" s="80"/>
      <c r="F182" s="80"/>
      <c r="G182" s="79"/>
      <c r="H182" s="78"/>
      <c r="I182" s="80"/>
      <c r="J182" s="80"/>
      <c r="K182" s="80"/>
      <c r="L182" s="77"/>
      <c r="M182" s="81"/>
      <c r="N182" s="80"/>
      <c r="O182" s="80"/>
      <c r="P182" s="80"/>
      <c r="Q182" s="79"/>
      <c r="R182" s="78"/>
      <c r="S182" s="80"/>
      <c r="T182" s="80"/>
      <c r="U182" s="80"/>
      <c r="V182" s="80"/>
      <c r="W182" s="80"/>
      <c r="X182" s="80"/>
      <c r="Y182" s="80"/>
      <c r="Z182" s="80"/>
      <c r="AA182" s="80"/>
      <c r="AB182" s="77"/>
      <c r="AC182" s="784"/>
      <c r="AD182" s="784"/>
      <c r="AE182" s="784"/>
      <c r="AF182" s="784"/>
      <c r="AG182" s="784"/>
      <c r="AH182" s="784"/>
      <c r="AI182" s="784"/>
      <c r="AJ182" s="784"/>
      <c r="AK182" s="784"/>
      <c r="AL182" s="784"/>
      <c r="AM182" s="784"/>
      <c r="AN182" s="784"/>
      <c r="AO182" s="784"/>
      <c r="AP182" s="784"/>
      <c r="AQ182" s="784"/>
      <c r="AR182" s="784"/>
      <c r="AS182" s="784"/>
      <c r="AT182" s="784"/>
      <c r="AU182" s="784"/>
      <c r="AV182" s="784"/>
      <c r="AW182" s="784"/>
      <c r="AX182" s="784"/>
      <c r="AY182" s="784"/>
      <c r="AZ182" s="343"/>
      <c r="BA182" s="595"/>
      <c r="BB182" s="594"/>
      <c r="BC182" s="449"/>
      <c r="BD182" s="434"/>
      <c r="BE182" s="434"/>
      <c r="BF182" s="434"/>
      <c r="BG182" s="453"/>
      <c r="BH182" s="449"/>
      <c r="BI182" s="434"/>
      <c r="BJ182" s="434"/>
      <c r="BK182" s="434"/>
      <c r="BL182" s="453"/>
      <c r="BM182" s="449"/>
      <c r="BN182" s="434"/>
      <c r="BO182" s="434"/>
      <c r="BP182" s="434"/>
      <c r="BQ182" s="453"/>
      <c r="BR182" s="449"/>
      <c r="BS182" s="434"/>
      <c r="BT182" s="434"/>
      <c r="BU182" s="434"/>
      <c r="BV182" s="434"/>
      <c r="BW182" s="434"/>
      <c r="BX182" s="434"/>
      <c r="BY182" s="435"/>
      <c r="BZ182" s="435"/>
      <c r="CA182" s="435"/>
      <c r="CB182" s="435"/>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544" customFormat="true" ht="15" customHeight="true" x14ac:dyDescent="0.2">
      <c r="A183" s="138"/>
      <c r="B183" s="129"/>
      <c r="C183" s="81"/>
      <c r="D183" s="80"/>
      <c r="E183" s="80"/>
      <c r="F183" s="80"/>
      <c r="G183" s="79"/>
      <c r="H183" s="78"/>
      <c r="I183" s="80"/>
      <c r="J183" s="80"/>
      <c r="K183" s="80"/>
      <c r="L183" s="77"/>
      <c r="M183" s="81"/>
      <c r="N183" s="80"/>
      <c r="O183" s="80"/>
      <c r="P183" s="80"/>
      <c r="Q183" s="79"/>
      <c r="R183" s="78"/>
      <c r="S183" s="80"/>
      <c r="T183" s="80"/>
      <c r="U183" s="80"/>
      <c r="V183" s="80"/>
      <c r="W183" s="80"/>
      <c r="X183" s="80"/>
      <c r="Y183" s="80"/>
      <c r="Z183" s="80"/>
      <c r="AA183" s="80"/>
      <c r="AB183" s="77"/>
      <c r="AC183" s="784"/>
      <c r="AD183" s="784"/>
      <c r="AE183" s="784"/>
      <c r="AF183" s="784"/>
      <c r="AG183" s="784"/>
      <c r="AH183" s="784"/>
      <c r="AI183" s="784"/>
      <c r="AJ183" s="784"/>
      <c r="AK183" s="784"/>
      <c r="AL183" s="784"/>
      <c r="AM183" s="784"/>
      <c r="AN183" s="784"/>
      <c r="AO183" s="784"/>
      <c r="AP183" s="784"/>
      <c r="AQ183" s="784"/>
      <c r="AR183" s="784"/>
      <c r="AS183" s="784"/>
      <c r="AT183" s="784"/>
      <c r="AU183" s="784"/>
      <c r="AV183" s="784"/>
      <c r="AW183" s="784"/>
      <c r="AX183" s="784"/>
      <c r="AY183" s="784"/>
      <c r="AZ183" s="343"/>
      <c r="BA183" s="595"/>
      <c r="BB183" s="594"/>
      <c r="BC183" s="449"/>
      <c r="BD183" s="434"/>
      <c r="BE183" s="434"/>
      <c r="BF183" s="434"/>
      <c r="BG183" s="453"/>
      <c r="BH183" s="449"/>
      <c r="BI183" s="434"/>
      <c r="BJ183" s="434"/>
      <c r="BK183" s="434"/>
      <c r="BL183" s="453"/>
      <c r="BM183" s="449"/>
      <c r="BN183" s="434"/>
      <c r="BO183" s="434"/>
      <c r="BP183" s="434"/>
      <c r="BQ183" s="453"/>
      <c r="BR183" s="449"/>
      <c r="BS183" s="434"/>
      <c r="BT183" s="434"/>
      <c r="BU183" s="434"/>
      <c r="BV183" s="434"/>
      <c r="BW183" s="434"/>
      <c r="BX183" s="434"/>
      <c r="BY183" s="435"/>
      <c r="BZ183" s="435"/>
      <c r="CA183" s="435"/>
      <c r="CB183" s="435"/>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544" customFormat="true" ht="15" customHeight="true" x14ac:dyDescent="0.2">
      <c r="A184" s="138"/>
      <c r="B184" s="129"/>
      <c r="C184" s="81"/>
      <c r="D184" s="80"/>
      <c r="E184" s="80"/>
      <c r="F184" s="80"/>
      <c r="G184" s="79"/>
      <c r="H184" s="78"/>
      <c r="I184" s="80"/>
      <c r="J184" s="80"/>
      <c r="K184" s="80"/>
      <c r="L184" s="77"/>
      <c r="M184" s="81"/>
      <c r="N184" s="80"/>
      <c r="O184" s="80"/>
      <c r="P184" s="80"/>
      <c r="Q184" s="79"/>
      <c r="R184" s="78"/>
      <c r="S184" s="80"/>
      <c r="T184" s="80"/>
      <c r="U184" s="80"/>
      <c r="V184" s="80"/>
      <c r="W184" s="80"/>
      <c r="X184" s="80"/>
      <c r="Y184" s="80"/>
      <c r="Z184" s="80"/>
      <c r="AA184" s="80"/>
      <c r="AB184" s="77"/>
      <c r="AC184" s="784"/>
      <c r="AD184" s="784"/>
      <c r="AE184" s="784"/>
      <c r="AF184" s="784"/>
      <c r="AG184" s="784"/>
      <c r="AH184" s="784"/>
      <c r="AI184" s="784"/>
      <c r="AJ184" s="784"/>
      <c r="AK184" s="784"/>
      <c r="AL184" s="784"/>
      <c r="AM184" s="784"/>
      <c r="AN184" s="784"/>
      <c r="AO184" s="784"/>
      <c r="AP184" s="784"/>
      <c r="AQ184" s="784"/>
      <c r="AR184" s="784"/>
      <c r="AS184" s="784"/>
      <c r="AT184" s="784"/>
      <c r="AU184" s="784"/>
      <c r="AV184" s="784"/>
      <c r="AW184" s="784"/>
      <c r="AX184" s="784"/>
      <c r="AY184" s="784"/>
      <c r="AZ184" s="343"/>
      <c r="BA184" s="595"/>
      <c r="BB184" s="594"/>
      <c r="BC184" s="449"/>
      <c r="BD184" s="434"/>
      <c r="BE184" s="434"/>
      <c r="BF184" s="434"/>
      <c r="BG184" s="453"/>
      <c r="BH184" s="449"/>
      <c r="BI184" s="434"/>
      <c r="BJ184" s="434"/>
      <c r="BK184" s="434"/>
      <c r="BL184" s="453"/>
      <c r="BM184" s="449"/>
      <c r="BN184" s="434"/>
      <c r="BO184" s="434"/>
      <c r="BP184" s="434"/>
      <c r="BQ184" s="453"/>
      <c r="BR184" s="449"/>
      <c r="BS184" s="434"/>
      <c r="BT184" s="434"/>
      <c r="BU184" s="434"/>
      <c r="BV184" s="434"/>
      <c r="BW184" s="434"/>
      <c r="BX184" s="434"/>
      <c r="BY184" s="435"/>
      <c r="BZ184" s="435"/>
      <c r="CA184" s="435"/>
      <c r="CB184" s="435"/>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544" customFormat="true" ht="15" customHeight="true" x14ac:dyDescent="0.2">
      <c r="A185" s="138"/>
      <c r="B185" s="129"/>
      <c r="C185" s="81"/>
      <c r="D185" s="80"/>
      <c r="E185" s="80"/>
      <c r="F185" s="80"/>
      <c r="G185" s="79"/>
      <c r="H185" s="78"/>
      <c r="I185" s="80"/>
      <c r="J185" s="80"/>
      <c r="K185" s="80"/>
      <c r="L185" s="77"/>
      <c r="M185" s="81"/>
      <c r="N185" s="80"/>
      <c r="O185" s="80"/>
      <c r="P185" s="80"/>
      <c r="Q185" s="79"/>
      <c r="R185" s="78"/>
      <c r="S185" s="80"/>
      <c r="T185" s="80"/>
      <c r="U185" s="80"/>
      <c r="V185" s="80"/>
      <c r="W185" s="80"/>
      <c r="X185" s="80"/>
      <c r="Y185" s="80"/>
      <c r="Z185" s="80"/>
      <c r="AA185" s="80"/>
      <c r="AB185" s="77"/>
      <c r="AC185" s="784"/>
      <c r="AD185" s="784"/>
      <c r="AE185" s="784"/>
      <c r="AF185" s="784"/>
      <c r="AG185" s="784"/>
      <c r="AH185" s="784"/>
      <c r="AI185" s="784"/>
      <c r="AJ185" s="784"/>
      <c r="AK185" s="784"/>
      <c r="AL185" s="784"/>
      <c r="AM185" s="784"/>
      <c r="AN185" s="784"/>
      <c r="AO185" s="784"/>
      <c r="AP185" s="784"/>
      <c r="AQ185" s="784"/>
      <c r="AR185" s="784"/>
      <c r="AS185" s="784"/>
      <c r="AT185" s="784"/>
      <c r="AU185" s="784"/>
      <c r="AV185" s="784"/>
      <c r="AW185" s="784"/>
      <c r="AX185" s="784"/>
      <c r="AY185" s="784"/>
      <c r="AZ185" s="343"/>
      <c r="BA185" s="595"/>
      <c r="BB185" s="594"/>
      <c r="BC185" s="449"/>
      <c r="BD185" s="434"/>
      <c r="BE185" s="434"/>
      <c r="BF185" s="434"/>
      <c r="BG185" s="453"/>
      <c r="BH185" s="449"/>
      <c r="BI185" s="434"/>
      <c r="BJ185" s="434"/>
      <c r="BK185" s="434"/>
      <c r="BL185" s="453"/>
      <c r="BM185" s="449"/>
      <c r="BN185" s="434"/>
      <c r="BO185" s="434"/>
      <c r="BP185" s="434"/>
      <c r="BQ185" s="453"/>
      <c r="BR185" s="449"/>
      <c r="BS185" s="434"/>
      <c r="BT185" s="434"/>
      <c r="BU185" s="434"/>
      <c r="BV185" s="434"/>
      <c r="BW185" s="434"/>
      <c r="BX185" s="434"/>
      <c r="BY185" s="435"/>
      <c r="BZ185" s="435"/>
      <c r="CA185" s="435"/>
      <c r="CB185" s="435"/>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544" customFormat="true" ht="15" customHeight="true" x14ac:dyDescent="0.2">
      <c r="A186" s="138"/>
      <c r="B186" s="129"/>
      <c r="C186" s="81"/>
      <c r="D186" s="80"/>
      <c r="E186" s="80"/>
      <c r="F186" s="80"/>
      <c r="G186" s="79"/>
      <c r="H186" s="78"/>
      <c r="I186" s="80"/>
      <c r="J186" s="80"/>
      <c r="K186" s="80"/>
      <c r="L186" s="77"/>
      <c r="M186" s="81"/>
      <c r="N186" s="80"/>
      <c r="O186" s="80"/>
      <c r="P186" s="80"/>
      <c r="Q186" s="79"/>
      <c r="R186" s="78"/>
      <c r="S186" s="80"/>
      <c r="T186" s="80"/>
      <c r="U186" s="80"/>
      <c r="V186" s="80"/>
      <c r="W186" s="80"/>
      <c r="X186" s="80"/>
      <c r="Y186" s="80"/>
      <c r="Z186" s="80"/>
      <c r="AA186" s="80"/>
      <c r="AB186" s="77"/>
      <c r="AC186" s="784"/>
      <c r="AD186" s="784"/>
      <c r="AE186" s="784"/>
      <c r="AF186" s="784"/>
      <c r="AG186" s="784"/>
      <c r="AH186" s="784"/>
      <c r="AI186" s="784"/>
      <c r="AJ186" s="784"/>
      <c r="AK186" s="784"/>
      <c r="AL186" s="784"/>
      <c r="AM186" s="784"/>
      <c r="AN186" s="784"/>
      <c r="AO186" s="784"/>
      <c r="AP186" s="784"/>
      <c r="AQ186" s="784"/>
      <c r="AR186" s="784"/>
      <c r="AS186" s="784"/>
      <c r="AT186" s="784"/>
      <c r="AU186" s="784"/>
      <c r="AV186" s="784"/>
      <c r="AW186" s="784"/>
      <c r="AX186" s="784"/>
      <c r="AY186" s="784"/>
      <c r="AZ186" s="343"/>
      <c r="BA186" s="595"/>
      <c r="BB186" s="594"/>
      <c r="BC186" s="449"/>
      <c r="BD186" s="434"/>
      <c r="BE186" s="434"/>
      <c r="BF186" s="434"/>
      <c r="BG186" s="453"/>
      <c r="BH186" s="449"/>
      <c r="BI186" s="434"/>
      <c r="BJ186" s="434"/>
      <c r="BK186" s="434"/>
      <c r="BL186" s="453"/>
      <c r="BM186" s="449"/>
      <c r="BN186" s="434"/>
      <c r="BO186" s="434"/>
      <c r="BP186" s="434"/>
      <c r="BQ186" s="453"/>
      <c r="BR186" s="449"/>
      <c r="BS186" s="434"/>
      <c r="BT186" s="434"/>
      <c r="BU186" s="434"/>
      <c r="BV186" s="434"/>
      <c r="BW186" s="434"/>
      <c r="BX186" s="434"/>
      <c r="BY186" s="435"/>
      <c r="BZ186" s="435"/>
      <c r="CA186" s="435"/>
      <c r="CB186" s="435"/>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544" customFormat="true" ht="15" customHeight="true" x14ac:dyDescent="0.2">
      <c r="A187" s="138"/>
      <c r="B187" s="129"/>
      <c r="C187" s="81"/>
      <c r="D187" s="80"/>
      <c r="E187" s="80"/>
      <c r="F187" s="80"/>
      <c r="G187" s="79"/>
      <c r="H187" s="78"/>
      <c r="I187" s="80"/>
      <c r="J187" s="80"/>
      <c r="K187" s="80"/>
      <c r="L187" s="77"/>
      <c r="M187" s="81"/>
      <c r="N187" s="80"/>
      <c r="O187" s="80"/>
      <c r="P187" s="80"/>
      <c r="Q187" s="79"/>
      <c r="R187" s="78"/>
      <c r="S187" s="80"/>
      <c r="T187" s="80"/>
      <c r="U187" s="80"/>
      <c r="V187" s="80"/>
      <c r="W187" s="80"/>
      <c r="X187" s="80"/>
      <c r="Y187" s="80"/>
      <c r="Z187" s="80"/>
      <c r="AA187" s="80"/>
      <c r="AB187" s="77"/>
      <c r="AC187" s="784"/>
      <c r="AD187" s="784"/>
      <c r="AE187" s="784"/>
      <c r="AF187" s="784"/>
      <c r="AG187" s="784"/>
      <c r="AH187" s="784"/>
      <c r="AI187" s="784"/>
      <c r="AJ187" s="784"/>
      <c r="AK187" s="784"/>
      <c r="AL187" s="784"/>
      <c r="AM187" s="784"/>
      <c r="AN187" s="784"/>
      <c r="AO187" s="784"/>
      <c r="AP187" s="784"/>
      <c r="AQ187" s="784"/>
      <c r="AR187" s="784"/>
      <c r="AS187" s="784"/>
      <c r="AT187" s="784"/>
      <c r="AU187" s="784"/>
      <c r="AV187" s="784"/>
      <c r="AW187" s="784"/>
      <c r="AX187" s="784"/>
      <c r="AY187" s="784"/>
      <c r="AZ187" s="343"/>
      <c r="BA187" s="595"/>
      <c r="BB187" s="594"/>
      <c r="BC187" s="449"/>
      <c r="BD187" s="434"/>
      <c r="BE187" s="434"/>
      <c r="BF187" s="434"/>
      <c r="BG187" s="453"/>
      <c r="BH187" s="449"/>
      <c r="BI187" s="434"/>
      <c r="BJ187" s="434"/>
      <c r="BK187" s="434"/>
      <c r="BL187" s="453"/>
      <c r="BM187" s="449"/>
      <c r="BN187" s="434"/>
      <c r="BO187" s="434"/>
      <c r="BP187" s="434"/>
      <c r="BQ187" s="453"/>
      <c r="BR187" s="449"/>
      <c r="BS187" s="434"/>
      <c r="BT187" s="434"/>
      <c r="BU187" s="434"/>
      <c r="BV187" s="434"/>
      <c r="BW187" s="434"/>
      <c r="BX187" s="434"/>
      <c r="BY187" s="435"/>
      <c r="BZ187" s="435"/>
      <c r="CA187" s="435"/>
      <c r="CB187" s="435"/>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544" customFormat="true" ht="15" customHeight="true" x14ac:dyDescent="0.2">
      <c r="A188" s="138"/>
      <c r="B188" s="129"/>
      <c r="C188" s="81"/>
      <c r="D188" s="80"/>
      <c r="E188" s="80"/>
      <c r="F188" s="80"/>
      <c r="G188" s="79"/>
      <c r="H188" s="78"/>
      <c r="I188" s="80"/>
      <c r="J188" s="80"/>
      <c r="K188" s="80"/>
      <c r="L188" s="77"/>
      <c r="M188" s="81"/>
      <c r="N188" s="80"/>
      <c r="O188" s="80"/>
      <c r="P188" s="80"/>
      <c r="Q188" s="79"/>
      <c r="R188" s="78"/>
      <c r="S188" s="80"/>
      <c r="T188" s="80"/>
      <c r="U188" s="80"/>
      <c r="V188" s="80"/>
      <c r="W188" s="80"/>
      <c r="X188" s="80"/>
      <c r="Y188" s="80"/>
      <c r="Z188" s="80"/>
      <c r="AA188" s="80"/>
      <c r="AB188" s="77"/>
      <c r="AC188" s="784"/>
      <c r="AD188" s="784"/>
      <c r="AE188" s="784"/>
      <c r="AF188" s="784"/>
      <c r="AG188" s="784"/>
      <c r="AH188" s="784"/>
      <c r="AI188" s="784"/>
      <c r="AJ188" s="784"/>
      <c r="AK188" s="784"/>
      <c r="AL188" s="784"/>
      <c r="AM188" s="784"/>
      <c r="AN188" s="784"/>
      <c r="AO188" s="784"/>
      <c r="AP188" s="784"/>
      <c r="AQ188" s="784"/>
      <c r="AR188" s="784"/>
      <c r="AS188" s="784"/>
      <c r="AT188" s="784"/>
      <c r="AU188" s="784"/>
      <c r="AV188" s="784"/>
      <c r="AW188" s="784"/>
      <c r="AX188" s="784"/>
      <c r="AY188" s="784"/>
      <c r="AZ188" s="343"/>
      <c r="BA188" s="595"/>
      <c r="BB188" s="594"/>
      <c r="BC188" s="449"/>
      <c r="BD188" s="434"/>
      <c r="BE188" s="434"/>
      <c r="BF188" s="434"/>
      <c r="BG188" s="453"/>
      <c r="BH188" s="449"/>
      <c r="BI188" s="434"/>
      <c r="BJ188" s="434"/>
      <c r="BK188" s="434"/>
      <c r="BL188" s="453"/>
      <c r="BM188" s="449"/>
      <c r="BN188" s="434"/>
      <c r="BO188" s="434"/>
      <c r="BP188" s="434"/>
      <c r="BQ188" s="453"/>
      <c r="BR188" s="449"/>
      <c r="BS188" s="434"/>
      <c r="BT188" s="434"/>
      <c r="BU188" s="434"/>
      <c r="BV188" s="434"/>
      <c r="BW188" s="434"/>
      <c r="BX188" s="434"/>
      <c r="BY188" s="435"/>
      <c r="BZ188" s="435"/>
      <c r="CA188" s="435"/>
      <c r="CB188" s="435"/>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544" customFormat="true" ht="15" customHeight="true" x14ac:dyDescent="0.2">
      <c r="A189" s="138"/>
      <c r="B189" s="129"/>
      <c r="C189" s="81"/>
      <c r="D189" s="80"/>
      <c r="E189" s="80"/>
      <c r="F189" s="80"/>
      <c r="G189" s="79"/>
      <c r="H189" s="78"/>
      <c r="I189" s="80"/>
      <c r="J189" s="80"/>
      <c r="K189" s="80"/>
      <c r="L189" s="77"/>
      <c r="M189" s="81"/>
      <c r="N189" s="80"/>
      <c r="O189" s="80"/>
      <c r="P189" s="80"/>
      <c r="Q189" s="79"/>
      <c r="R189" s="78"/>
      <c r="S189" s="80"/>
      <c r="T189" s="80"/>
      <c r="U189" s="80"/>
      <c r="V189" s="80"/>
      <c r="W189" s="80"/>
      <c r="X189" s="80"/>
      <c r="Y189" s="80"/>
      <c r="Z189" s="80"/>
      <c r="AA189" s="80"/>
      <c r="AB189" s="77"/>
      <c r="AC189" s="784"/>
      <c r="AD189" s="784"/>
      <c r="AE189" s="784"/>
      <c r="AF189" s="784"/>
      <c r="AG189" s="784"/>
      <c r="AH189" s="784"/>
      <c r="AI189" s="784"/>
      <c r="AJ189" s="784"/>
      <c r="AK189" s="784"/>
      <c r="AL189" s="784"/>
      <c r="AM189" s="784"/>
      <c r="AN189" s="784"/>
      <c r="AO189" s="784"/>
      <c r="AP189" s="784"/>
      <c r="AQ189" s="784"/>
      <c r="AR189" s="784"/>
      <c r="AS189" s="784"/>
      <c r="AT189" s="784"/>
      <c r="AU189" s="784"/>
      <c r="AV189" s="784"/>
      <c r="AW189" s="784"/>
      <c r="AX189" s="784"/>
      <c r="AY189" s="784"/>
      <c r="AZ189" s="343"/>
      <c r="BA189" s="595"/>
      <c r="BB189" s="594"/>
      <c r="BC189" s="449"/>
      <c r="BD189" s="434"/>
      <c r="BE189" s="434"/>
      <c r="BF189" s="434"/>
      <c r="BG189" s="453"/>
      <c r="BH189" s="449"/>
      <c r="BI189" s="434"/>
      <c r="BJ189" s="434"/>
      <c r="BK189" s="434"/>
      <c r="BL189" s="453"/>
      <c r="BM189" s="449"/>
      <c r="BN189" s="434"/>
      <c r="BO189" s="434"/>
      <c r="BP189" s="434"/>
      <c r="BQ189" s="453"/>
      <c r="BR189" s="449"/>
      <c r="BS189" s="434"/>
      <c r="BT189" s="434"/>
      <c r="BU189" s="434"/>
      <c r="BV189" s="434"/>
      <c r="BW189" s="434"/>
      <c r="BX189" s="434"/>
      <c r="BY189" s="435"/>
      <c r="BZ189" s="435"/>
      <c r="CA189" s="435"/>
      <c r="CB189" s="435"/>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544" customFormat="true" ht="15" customHeight="true" x14ac:dyDescent="0.2">
      <c r="A190" s="138"/>
      <c r="B190" s="129"/>
      <c r="C190" s="81"/>
      <c r="D190" s="80"/>
      <c r="E190" s="80"/>
      <c r="F190" s="80"/>
      <c r="G190" s="79"/>
      <c r="H190" s="78"/>
      <c r="I190" s="80"/>
      <c r="J190" s="80"/>
      <c r="K190" s="80"/>
      <c r="L190" s="77"/>
      <c r="M190" s="81"/>
      <c r="N190" s="80"/>
      <c r="O190" s="80"/>
      <c r="P190" s="80"/>
      <c r="Q190" s="79"/>
      <c r="R190" s="78"/>
      <c r="S190" s="80"/>
      <c r="T190" s="80"/>
      <c r="U190" s="80"/>
      <c r="V190" s="80"/>
      <c r="W190" s="80"/>
      <c r="X190" s="80"/>
      <c r="Y190" s="80"/>
      <c r="Z190" s="80"/>
      <c r="AA190" s="80"/>
      <c r="AB190" s="77"/>
      <c r="AC190" s="784"/>
      <c r="AD190" s="784"/>
      <c r="AE190" s="784"/>
      <c r="AF190" s="784"/>
      <c r="AG190" s="784"/>
      <c r="AH190" s="784"/>
      <c r="AI190" s="784"/>
      <c r="AJ190" s="784"/>
      <c r="AK190" s="784"/>
      <c r="AL190" s="784"/>
      <c r="AM190" s="784"/>
      <c r="AN190" s="784"/>
      <c r="AO190" s="784"/>
      <c r="AP190" s="784"/>
      <c r="AQ190" s="784"/>
      <c r="AR190" s="784"/>
      <c r="AS190" s="784"/>
      <c r="AT190" s="784"/>
      <c r="AU190" s="784"/>
      <c r="AV190" s="784"/>
      <c r="AW190" s="784"/>
      <c r="AX190" s="784"/>
      <c r="AY190" s="784"/>
      <c r="AZ190" s="343"/>
      <c r="BA190" s="595"/>
      <c r="BB190" s="594"/>
      <c r="BC190" s="449"/>
      <c r="BD190" s="434"/>
      <c r="BE190" s="434"/>
      <c r="BF190" s="434"/>
      <c r="BG190" s="453"/>
      <c r="BH190" s="449"/>
      <c r="BI190" s="434"/>
      <c r="BJ190" s="434"/>
      <c r="BK190" s="434"/>
      <c r="BL190" s="453"/>
      <c r="BM190" s="449"/>
      <c r="BN190" s="434"/>
      <c r="BO190" s="434"/>
      <c r="BP190" s="434"/>
      <c r="BQ190" s="453"/>
      <c r="BR190" s="449"/>
      <c r="BS190" s="434"/>
      <c r="BT190" s="434"/>
      <c r="BU190" s="434"/>
      <c r="BV190" s="434"/>
      <c r="BW190" s="434"/>
      <c r="BX190" s="434"/>
      <c r="BY190" s="435"/>
      <c r="BZ190" s="435"/>
      <c r="CA190" s="435"/>
      <c r="CB190" s="435"/>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544" customFormat="true" ht="15" customHeight="true" x14ac:dyDescent="0.2">
      <c r="A191" s="138"/>
      <c r="B191" s="129"/>
      <c r="C191" s="81"/>
      <c r="D191" s="80"/>
      <c r="E191" s="80"/>
      <c r="F191" s="80"/>
      <c r="G191" s="79"/>
      <c r="H191" s="78"/>
      <c r="I191" s="80"/>
      <c r="J191" s="80"/>
      <c r="K191" s="80"/>
      <c r="L191" s="77"/>
      <c r="M191" s="81"/>
      <c r="N191" s="80"/>
      <c r="O191" s="80"/>
      <c r="P191" s="80"/>
      <c r="Q191" s="79"/>
      <c r="R191" s="78"/>
      <c r="S191" s="80"/>
      <c r="T191" s="80"/>
      <c r="U191" s="80"/>
      <c r="V191" s="80"/>
      <c r="W191" s="80"/>
      <c r="X191" s="80"/>
      <c r="Y191" s="80"/>
      <c r="Z191" s="80"/>
      <c r="AA191" s="80"/>
      <c r="AB191" s="77"/>
      <c r="AC191" s="784"/>
      <c r="AD191" s="784"/>
      <c r="AE191" s="784"/>
      <c r="AF191" s="784"/>
      <c r="AG191" s="784"/>
      <c r="AH191" s="784"/>
      <c r="AI191" s="784"/>
      <c r="AJ191" s="784"/>
      <c r="AK191" s="784"/>
      <c r="AL191" s="784"/>
      <c r="AM191" s="784"/>
      <c r="AN191" s="784"/>
      <c r="AO191" s="784"/>
      <c r="AP191" s="784"/>
      <c r="AQ191" s="784"/>
      <c r="AR191" s="784"/>
      <c r="AS191" s="784"/>
      <c r="AT191" s="784"/>
      <c r="AU191" s="784"/>
      <c r="AV191" s="784"/>
      <c r="AW191" s="784"/>
      <c r="AX191" s="784"/>
      <c r="AY191" s="784"/>
      <c r="AZ191" s="343"/>
      <c r="BA191" s="595"/>
      <c r="BB191" s="594"/>
      <c r="BC191" s="449"/>
      <c r="BD191" s="434"/>
      <c r="BE191" s="434"/>
      <c r="BF191" s="434"/>
      <c r="BG191" s="453"/>
      <c r="BH191" s="449"/>
      <c r="BI191" s="434"/>
      <c r="BJ191" s="434"/>
      <c r="BK191" s="434"/>
      <c r="BL191" s="453"/>
      <c r="BM191" s="449"/>
      <c r="BN191" s="434"/>
      <c r="BO191" s="434"/>
      <c r="BP191" s="434"/>
      <c r="BQ191" s="453"/>
      <c r="BR191" s="449"/>
      <c r="BS191" s="434"/>
      <c r="BT191" s="434"/>
      <c r="BU191" s="434"/>
      <c r="BV191" s="434"/>
      <c r="BW191" s="434"/>
      <c r="BX191" s="434"/>
      <c r="BY191" s="435"/>
      <c r="BZ191" s="435"/>
      <c r="CA191" s="435"/>
      <c r="CB191" s="435"/>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544" customFormat="true" ht="15" customHeight="true" x14ac:dyDescent="0.2">
      <c r="A192" s="161"/>
      <c r="B192" s="128"/>
      <c r="C192" s="98"/>
      <c r="D192" s="100"/>
      <c r="E192" s="100"/>
      <c r="F192" s="100"/>
      <c r="G192" s="99"/>
      <c r="H192" s="97"/>
      <c r="I192" s="100"/>
      <c r="J192" s="100"/>
      <c r="K192" s="100"/>
      <c r="L192" s="96"/>
      <c r="M192" s="98"/>
      <c r="N192" s="100"/>
      <c r="O192" s="100"/>
      <c r="P192" s="100"/>
      <c r="Q192" s="99"/>
      <c r="R192" s="97"/>
      <c r="S192" s="100"/>
      <c r="T192" s="100"/>
      <c r="U192" s="100"/>
      <c r="V192" s="100"/>
      <c r="W192" s="100"/>
      <c r="X192" s="100"/>
      <c r="Y192" s="100"/>
      <c r="Z192" s="100"/>
      <c r="AA192" s="100"/>
      <c r="AB192" s="96"/>
      <c r="AC192" s="784"/>
      <c r="AD192" s="784"/>
      <c r="AE192" s="784"/>
      <c r="AF192" s="784"/>
      <c r="AG192" s="784"/>
      <c r="AH192" s="784"/>
      <c r="AI192" s="784"/>
      <c r="AJ192" s="784"/>
      <c r="AK192" s="784"/>
      <c r="AL192" s="784"/>
      <c r="AM192" s="784"/>
      <c r="AN192" s="784"/>
      <c r="AO192" s="784"/>
      <c r="AP192" s="784"/>
      <c r="AQ192" s="784"/>
      <c r="AR192" s="784"/>
      <c r="AS192" s="784"/>
      <c r="AT192" s="784"/>
      <c r="AU192" s="784"/>
      <c r="AV192" s="784"/>
      <c r="AW192" s="784"/>
      <c r="AX192" s="784"/>
      <c r="AY192" s="784"/>
      <c r="AZ192" s="343"/>
      <c r="BA192" s="595"/>
      <c r="BB192" s="594"/>
      <c r="BC192" s="449"/>
      <c r="BD192" s="434"/>
      <c r="BE192" s="434"/>
      <c r="BF192" s="434"/>
      <c r="BG192" s="453"/>
      <c r="BH192" s="449"/>
      <c r="BI192" s="434"/>
      <c r="BJ192" s="434"/>
      <c r="BK192" s="434"/>
      <c r="BL192" s="453"/>
      <c r="BM192" s="449"/>
      <c r="BN192" s="434"/>
      <c r="BO192" s="434"/>
      <c r="BP192" s="434"/>
      <c r="BQ192" s="453"/>
      <c r="BR192" s="449"/>
      <c r="BS192" s="434"/>
      <c r="BT192" s="434"/>
      <c r="BU192" s="434"/>
      <c r="BV192" s="434"/>
      <c r="BW192" s="434"/>
      <c r="BX192" s="434"/>
      <c r="BY192" s="435"/>
      <c r="BZ192" s="435"/>
      <c r="CA192" s="435"/>
      <c r="CB192" s="435"/>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305" customFormat="true" ht="15" customHeight="true" x14ac:dyDescent="0.2">
      <c r="A193" s="160"/>
      <c r="B193" s="127"/>
      <c r="C193" s="98"/>
      <c r="D193" s="100"/>
      <c r="E193" s="100"/>
      <c r="F193" s="100"/>
      <c r="G193" s="99"/>
      <c r="H193" s="97"/>
      <c r="I193" s="100"/>
      <c r="J193" s="100"/>
      <c r="K193" s="100"/>
      <c r="L193" s="96"/>
      <c r="M193" s="98"/>
      <c r="N193" s="100"/>
      <c r="O193" s="100"/>
      <c r="P193" s="100"/>
      <c r="Q193" s="99"/>
      <c r="R193" s="97"/>
      <c r="S193" s="100"/>
      <c r="T193" s="100"/>
      <c r="U193" s="100"/>
      <c r="V193" s="100"/>
      <c r="W193" s="100"/>
      <c r="X193" s="100"/>
      <c r="Y193" s="100"/>
      <c r="Z193" s="100"/>
      <c r="AA193" s="100"/>
      <c r="AB193" s="96"/>
      <c r="AC193" s="784"/>
      <c r="AD193" s="784"/>
      <c r="AE193" s="784"/>
      <c r="AF193" s="784"/>
      <c r="AG193" s="784"/>
      <c r="AH193" s="784"/>
      <c r="AI193" s="784"/>
      <c r="AJ193" s="784"/>
      <c r="AK193" s="784"/>
      <c r="AL193" s="784"/>
      <c r="AM193" s="784"/>
      <c r="AN193" s="784"/>
      <c r="AO193" s="784"/>
      <c r="AP193" s="784"/>
      <c r="AQ193" s="784"/>
      <c r="AR193" s="784"/>
      <c r="AS193" s="784"/>
      <c r="AT193" s="784"/>
      <c r="AU193" s="784"/>
      <c r="AV193" s="784"/>
      <c r="AW193" s="784"/>
      <c r="AX193" s="784"/>
      <c r="AY193" s="784"/>
      <c r="AZ193" s="343"/>
      <c r="BA193" s="595"/>
      <c r="BB193" s="594"/>
      <c r="BC193" s="449"/>
      <c r="BD193" s="434"/>
      <c r="BE193" s="434"/>
      <c r="BF193" s="434"/>
      <c r="BG193" s="453"/>
      <c r="BH193" s="449"/>
      <c r="BI193" s="434"/>
      <c r="BJ193" s="434"/>
      <c r="BK193" s="434"/>
      <c r="BL193" s="453"/>
      <c r="BM193" s="449"/>
      <c r="BN193" s="434"/>
      <c r="BO193" s="434"/>
      <c r="BP193" s="434"/>
      <c r="BQ193" s="453"/>
      <c r="BR193" s="449"/>
      <c r="BS193" s="434"/>
      <c r="BT193" s="434"/>
      <c r="BU193" s="434"/>
      <c r="BV193" s="434"/>
      <c r="BW193" s="434"/>
      <c r="BX193" s="434"/>
      <c r="BY193" s="435"/>
      <c r="BZ193" s="435"/>
      <c r="CA193" s="435"/>
      <c r="CB193" s="435"/>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05" customFormat="true" ht="15" customHeight="true" x14ac:dyDescent="0.2">
      <c r="A194" s="160"/>
      <c r="B194" s="127"/>
      <c r="C194" s="98"/>
      <c r="D194" s="100"/>
      <c r="E194" s="100"/>
      <c r="F194" s="100"/>
      <c r="G194" s="99"/>
      <c r="H194" s="97"/>
      <c r="I194" s="100"/>
      <c r="J194" s="100"/>
      <c r="K194" s="100"/>
      <c r="L194" s="96"/>
      <c r="M194" s="98"/>
      <c r="N194" s="100"/>
      <c r="O194" s="100"/>
      <c r="P194" s="100"/>
      <c r="Q194" s="99"/>
      <c r="R194" s="97"/>
      <c r="S194" s="100"/>
      <c r="T194" s="100"/>
      <c r="U194" s="100"/>
      <c r="V194" s="100"/>
      <c r="W194" s="100"/>
      <c r="X194" s="100"/>
      <c r="Y194" s="100"/>
      <c r="Z194" s="100"/>
      <c r="AA194" s="100"/>
      <c r="AB194" s="96"/>
      <c r="AC194" s="784"/>
      <c r="AD194" s="784"/>
      <c r="AE194" s="784"/>
      <c r="AF194" s="784"/>
      <c r="AG194" s="784"/>
      <c r="AH194" s="784"/>
      <c r="AI194" s="784"/>
      <c r="AJ194" s="784"/>
      <c r="AK194" s="784"/>
      <c r="AL194" s="784"/>
      <c r="AM194" s="784"/>
      <c r="AN194" s="784"/>
      <c r="AO194" s="784"/>
      <c r="AP194" s="784"/>
      <c r="AQ194" s="784"/>
      <c r="AR194" s="784"/>
      <c r="AS194" s="784"/>
      <c r="AT194" s="784"/>
      <c r="AU194" s="784"/>
      <c r="AV194" s="784"/>
      <c r="AW194" s="784"/>
      <c r="AX194" s="784"/>
      <c r="AY194" s="784"/>
      <c r="AZ194" s="343"/>
      <c r="BA194" s="595"/>
      <c r="BB194" s="594"/>
      <c r="BC194" s="449"/>
      <c r="BD194" s="434"/>
      <c r="BE194" s="434"/>
      <c r="BF194" s="434"/>
      <c r="BG194" s="453"/>
      <c r="BH194" s="449"/>
      <c r="BI194" s="434"/>
      <c r="BJ194" s="434"/>
      <c r="BK194" s="434"/>
      <c r="BL194" s="453"/>
      <c r="BM194" s="449"/>
      <c r="BN194" s="434"/>
      <c r="BO194" s="434"/>
      <c r="BP194" s="434"/>
      <c r="BQ194" s="453"/>
      <c r="BR194" s="449"/>
      <c r="BS194" s="434"/>
      <c r="BT194" s="434"/>
      <c r="BU194" s="434"/>
      <c r="BV194" s="434"/>
      <c r="BW194" s="434"/>
      <c r="BX194" s="434"/>
      <c r="BY194" s="435"/>
      <c r="BZ194" s="435"/>
      <c r="CA194" s="435"/>
      <c r="CB194" s="435"/>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5" customFormat="true" ht="15" customHeight="true" x14ac:dyDescent="0.2">
      <c r="A195" s="160"/>
      <c r="B195" s="127"/>
      <c r="C195" s="98"/>
      <c r="D195" s="100"/>
      <c r="E195" s="100"/>
      <c r="F195" s="100"/>
      <c r="G195" s="99"/>
      <c r="H195" s="97"/>
      <c r="I195" s="100"/>
      <c r="J195" s="100"/>
      <c r="K195" s="100"/>
      <c r="L195" s="96"/>
      <c r="M195" s="98"/>
      <c r="N195" s="100"/>
      <c r="O195" s="100"/>
      <c r="P195" s="100"/>
      <c r="Q195" s="99"/>
      <c r="R195" s="97"/>
      <c r="S195" s="100"/>
      <c r="T195" s="100"/>
      <c r="U195" s="100"/>
      <c r="V195" s="100"/>
      <c r="W195" s="100"/>
      <c r="X195" s="100"/>
      <c r="Y195" s="100"/>
      <c r="Z195" s="100"/>
      <c r="AA195" s="100"/>
      <c r="AB195" s="96"/>
      <c r="AC195" s="784"/>
      <c r="AD195" s="784"/>
      <c r="AE195" s="784"/>
      <c r="AF195" s="784"/>
      <c r="AG195" s="784"/>
      <c r="AH195" s="784"/>
      <c r="AI195" s="784"/>
      <c r="AJ195" s="784"/>
      <c r="AK195" s="784"/>
      <c r="AL195" s="784"/>
      <c r="AM195" s="784"/>
      <c r="AN195" s="784"/>
      <c r="AO195" s="784"/>
      <c r="AP195" s="784"/>
      <c r="AQ195" s="784"/>
      <c r="AR195" s="784"/>
      <c r="AS195" s="784"/>
      <c r="AT195" s="784"/>
      <c r="AU195" s="784"/>
      <c r="AV195" s="784"/>
      <c r="AW195" s="784"/>
      <c r="AX195" s="784"/>
      <c r="AY195" s="784"/>
      <c r="AZ195" s="343"/>
      <c r="BA195" s="595"/>
      <c r="BB195" s="594"/>
      <c r="BC195" s="449"/>
      <c r="BD195" s="434"/>
      <c r="BE195" s="434"/>
      <c r="BF195" s="434"/>
      <c r="BG195" s="453"/>
      <c r="BH195" s="449"/>
      <c r="BI195" s="434"/>
      <c r="BJ195" s="434"/>
      <c r="BK195" s="434"/>
      <c r="BL195" s="453"/>
      <c r="BM195" s="449"/>
      <c r="BN195" s="434"/>
      <c r="BO195" s="434"/>
      <c r="BP195" s="434"/>
      <c r="BQ195" s="453"/>
      <c r="BR195" s="449"/>
      <c r="BS195" s="434"/>
      <c r="BT195" s="434"/>
      <c r="BU195" s="434"/>
      <c r="BV195" s="434"/>
      <c r="BW195" s="434"/>
      <c r="BX195" s="434"/>
      <c r="BY195" s="435"/>
      <c r="BZ195" s="435"/>
      <c r="CA195" s="435"/>
      <c r="CB195" s="435"/>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5" customFormat="true" ht="15" customHeight="true" x14ac:dyDescent="0.2">
      <c r="A196" s="160"/>
      <c r="B196" s="127"/>
      <c r="C196" s="98"/>
      <c r="D196" s="100"/>
      <c r="E196" s="100"/>
      <c r="F196" s="100"/>
      <c r="G196" s="99"/>
      <c r="H196" s="97"/>
      <c r="I196" s="100"/>
      <c r="J196" s="100"/>
      <c r="K196" s="100"/>
      <c r="L196" s="96"/>
      <c r="M196" s="98"/>
      <c r="N196" s="100"/>
      <c r="O196" s="100"/>
      <c r="P196" s="100"/>
      <c r="Q196" s="99"/>
      <c r="R196" s="97"/>
      <c r="S196" s="100"/>
      <c r="T196" s="100"/>
      <c r="U196" s="100"/>
      <c r="V196" s="100"/>
      <c r="W196" s="100"/>
      <c r="X196" s="100"/>
      <c r="Y196" s="100"/>
      <c r="Z196" s="100"/>
      <c r="AA196" s="100"/>
      <c r="AB196" s="96"/>
      <c r="AC196" s="784"/>
      <c r="AD196" s="784"/>
      <c r="AE196" s="784"/>
      <c r="AF196" s="784"/>
      <c r="AG196" s="784"/>
      <c r="AH196" s="784"/>
      <c r="AI196" s="784"/>
      <c r="AJ196" s="784"/>
      <c r="AK196" s="784"/>
      <c r="AL196" s="784"/>
      <c r="AM196" s="784"/>
      <c r="AN196" s="784"/>
      <c r="AO196" s="784"/>
      <c r="AP196" s="784"/>
      <c r="AQ196" s="784"/>
      <c r="AR196" s="784"/>
      <c r="AS196" s="784"/>
      <c r="AT196" s="784"/>
      <c r="AU196" s="784"/>
      <c r="AV196" s="784"/>
      <c r="AW196" s="784"/>
      <c r="AX196" s="784"/>
      <c r="AY196" s="784"/>
      <c r="AZ196" s="343"/>
      <c r="BA196" s="595"/>
      <c r="BB196" s="594"/>
      <c r="BC196" s="449"/>
      <c r="BD196" s="434"/>
      <c r="BE196" s="434"/>
      <c r="BF196" s="434"/>
      <c r="BG196" s="453"/>
      <c r="BH196" s="449"/>
      <c r="BI196" s="434"/>
      <c r="BJ196" s="434"/>
      <c r="BK196" s="434"/>
      <c r="BL196" s="453"/>
      <c r="BM196" s="449"/>
      <c r="BN196" s="434"/>
      <c r="BO196" s="434"/>
      <c r="BP196" s="434"/>
      <c r="BQ196" s="453"/>
      <c r="BR196" s="449"/>
      <c r="BS196" s="434"/>
      <c r="BT196" s="434"/>
      <c r="BU196" s="434"/>
      <c r="BV196" s="434"/>
      <c r="BW196" s="434"/>
      <c r="BX196" s="434"/>
      <c r="BY196" s="435"/>
      <c r="BZ196" s="435"/>
      <c r="CA196" s="435"/>
      <c r="CB196" s="435"/>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5" customFormat="true" ht="15" customHeight="true" x14ac:dyDescent="0.2">
      <c r="A197" s="160"/>
      <c r="B197" s="127"/>
      <c r="C197" s="98"/>
      <c r="D197" s="100"/>
      <c r="E197" s="100"/>
      <c r="F197" s="100"/>
      <c r="G197" s="99"/>
      <c r="H197" s="97"/>
      <c r="I197" s="100"/>
      <c r="J197" s="100"/>
      <c r="K197" s="100"/>
      <c r="L197" s="96"/>
      <c r="M197" s="98"/>
      <c r="N197" s="100"/>
      <c r="O197" s="100"/>
      <c r="P197" s="100"/>
      <c r="Q197" s="99"/>
      <c r="R197" s="97"/>
      <c r="S197" s="100"/>
      <c r="T197" s="100"/>
      <c r="U197" s="100"/>
      <c r="V197" s="100"/>
      <c r="W197" s="100"/>
      <c r="X197" s="100"/>
      <c r="Y197" s="100"/>
      <c r="Z197" s="100"/>
      <c r="AA197" s="100"/>
      <c r="AB197" s="96"/>
      <c r="AC197" s="784"/>
      <c r="AD197" s="784"/>
      <c r="AE197" s="784"/>
      <c r="AF197" s="784"/>
      <c r="AG197" s="784"/>
      <c r="AH197" s="784"/>
      <c r="AI197" s="784"/>
      <c r="AJ197" s="784"/>
      <c r="AK197" s="784"/>
      <c r="AL197" s="784"/>
      <c r="AM197" s="784"/>
      <c r="AN197" s="784"/>
      <c r="AO197" s="784"/>
      <c r="AP197" s="784"/>
      <c r="AQ197" s="784"/>
      <c r="AR197" s="784"/>
      <c r="AS197" s="784"/>
      <c r="AT197" s="784"/>
      <c r="AU197" s="784"/>
      <c r="AV197" s="784"/>
      <c r="AW197" s="784"/>
      <c r="AX197" s="784"/>
      <c r="AY197" s="784"/>
      <c r="AZ197" s="343"/>
      <c r="BA197" s="595"/>
      <c r="BB197" s="594"/>
      <c r="BC197" s="449"/>
      <c r="BD197" s="434"/>
      <c r="BE197" s="434"/>
      <c r="BF197" s="434"/>
      <c r="BG197" s="453"/>
      <c r="BH197" s="449"/>
      <c r="BI197" s="434"/>
      <c r="BJ197" s="434"/>
      <c r="BK197" s="434"/>
      <c r="BL197" s="453"/>
      <c r="BM197" s="449"/>
      <c r="BN197" s="434"/>
      <c r="BO197" s="434"/>
      <c r="BP197" s="434"/>
      <c r="BQ197" s="453"/>
      <c r="BR197" s="449"/>
      <c r="BS197" s="434"/>
      <c r="BT197" s="434"/>
      <c r="BU197" s="434"/>
      <c r="BV197" s="434"/>
      <c r="BW197" s="434"/>
      <c r="BX197" s="434"/>
      <c r="BY197" s="435"/>
      <c r="BZ197" s="435"/>
      <c r="CA197" s="435"/>
      <c r="CB197" s="435"/>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5" customFormat="true" ht="15" customHeight="true" x14ac:dyDescent="0.2">
      <c r="A198" s="160"/>
      <c r="B198" s="127"/>
      <c r="C198" s="98"/>
      <c r="D198" s="100"/>
      <c r="E198" s="100"/>
      <c r="F198" s="100"/>
      <c r="G198" s="99"/>
      <c r="H198" s="97"/>
      <c r="I198" s="100"/>
      <c r="J198" s="100"/>
      <c r="K198" s="100"/>
      <c r="L198" s="96"/>
      <c r="M198" s="98"/>
      <c r="N198" s="100"/>
      <c r="O198" s="100"/>
      <c r="P198" s="100"/>
      <c r="Q198" s="99"/>
      <c r="R198" s="97"/>
      <c r="S198" s="100"/>
      <c r="T198" s="100"/>
      <c r="U198" s="100"/>
      <c r="V198" s="100"/>
      <c r="W198" s="100"/>
      <c r="X198" s="100"/>
      <c r="Y198" s="100"/>
      <c r="Z198" s="100"/>
      <c r="AA198" s="100"/>
      <c r="AB198" s="96"/>
      <c r="AC198" s="784"/>
      <c r="AD198" s="784"/>
      <c r="AE198" s="784"/>
      <c r="AF198" s="784"/>
      <c r="AG198" s="784"/>
      <c r="AH198" s="784"/>
      <c r="AI198" s="784"/>
      <c r="AJ198" s="784"/>
      <c r="AK198" s="784"/>
      <c r="AL198" s="784"/>
      <c r="AM198" s="784"/>
      <c r="AN198" s="784"/>
      <c r="AO198" s="784"/>
      <c r="AP198" s="784"/>
      <c r="AQ198" s="784"/>
      <c r="AR198" s="784"/>
      <c r="AS198" s="784"/>
      <c r="AT198" s="784"/>
      <c r="AU198" s="784"/>
      <c r="AV198" s="784"/>
      <c r="AW198" s="784"/>
      <c r="AX198" s="784"/>
      <c r="AY198" s="784"/>
      <c r="AZ198" s="343"/>
      <c r="BA198" s="595"/>
      <c r="BB198" s="594"/>
      <c r="BC198" s="449"/>
      <c r="BD198" s="434"/>
      <c r="BE198" s="434"/>
      <c r="BF198" s="434"/>
      <c r="BG198" s="453"/>
      <c r="BH198" s="449"/>
      <c r="BI198" s="434"/>
      <c r="BJ198" s="434"/>
      <c r="BK198" s="434"/>
      <c r="BL198" s="453"/>
      <c r="BM198" s="449"/>
      <c r="BN198" s="434"/>
      <c r="BO198" s="434"/>
      <c r="BP198" s="434"/>
      <c r="BQ198" s="453"/>
      <c r="BR198" s="449"/>
      <c r="BS198" s="434"/>
      <c r="BT198" s="434"/>
      <c r="BU198" s="434"/>
      <c r="BV198" s="434"/>
      <c r="BW198" s="434"/>
      <c r="BX198" s="434"/>
      <c r="BY198" s="435"/>
      <c r="BZ198" s="435"/>
      <c r="CA198" s="435"/>
      <c r="CB198" s="435"/>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5" customFormat="true" ht="15" customHeight="true" x14ac:dyDescent="0.2">
      <c r="A199" s="160"/>
      <c r="B199" s="127"/>
      <c r="C199" s="98"/>
      <c r="D199" s="100"/>
      <c r="E199" s="100"/>
      <c r="F199" s="100"/>
      <c r="G199" s="99"/>
      <c r="H199" s="97"/>
      <c r="I199" s="100"/>
      <c r="J199" s="100"/>
      <c r="K199" s="100"/>
      <c r="L199" s="96"/>
      <c r="M199" s="98"/>
      <c r="N199" s="100"/>
      <c r="O199" s="100"/>
      <c r="P199" s="100"/>
      <c r="Q199" s="99"/>
      <c r="R199" s="97"/>
      <c r="S199" s="100"/>
      <c r="T199" s="100"/>
      <c r="U199" s="100"/>
      <c r="V199" s="100"/>
      <c r="W199" s="100"/>
      <c r="X199" s="100"/>
      <c r="Y199" s="100"/>
      <c r="Z199" s="100"/>
      <c r="AA199" s="100"/>
      <c r="AB199" s="96"/>
      <c r="AC199" s="784"/>
      <c r="AD199" s="784"/>
      <c r="AE199" s="784"/>
      <c r="AF199" s="784"/>
      <c r="AG199" s="784"/>
      <c r="AH199" s="784"/>
      <c r="AI199" s="784"/>
      <c r="AJ199" s="784"/>
      <c r="AK199" s="784"/>
      <c r="AL199" s="784"/>
      <c r="AM199" s="784"/>
      <c r="AN199" s="784"/>
      <c r="AO199" s="784"/>
      <c r="AP199" s="784"/>
      <c r="AQ199" s="784"/>
      <c r="AR199" s="784"/>
      <c r="AS199" s="784"/>
      <c r="AT199" s="784"/>
      <c r="AU199" s="784"/>
      <c r="AV199" s="784"/>
      <c r="AW199" s="784"/>
      <c r="AX199" s="784"/>
      <c r="AY199" s="784"/>
      <c r="AZ199" s="343"/>
      <c r="BA199" s="595"/>
      <c r="BB199" s="594"/>
      <c r="BC199" s="449"/>
      <c r="BD199" s="434"/>
      <c r="BE199" s="434"/>
      <c r="BF199" s="434"/>
      <c r="BG199" s="453"/>
      <c r="BH199" s="449"/>
      <c r="BI199" s="434"/>
      <c r="BJ199" s="434"/>
      <c r="BK199" s="434"/>
      <c r="BL199" s="453"/>
      <c r="BM199" s="449"/>
      <c r="BN199" s="434"/>
      <c r="BO199" s="434"/>
      <c r="BP199" s="434"/>
      <c r="BQ199" s="453"/>
      <c r="BR199" s="449"/>
      <c r="BS199" s="434"/>
      <c r="BT199" s="434"/>
      <c r="BU199" s="434"/>
      <c r="BV199" s="434"/>
      <c r="BW199" s="434"/>
      <c r="BX199" s="434"/>
      <c r="BY199" s="435"/>
      <c r="BZ199" s="435"/>
      <c r="CA199" s="435"/>
      <c r="CB199" s="435"/>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5" customFormat="true" ht="15" customHeight="true" x14ac:dyDescent="0.2">
      <c r="A200" s="160"/>
      <c r="B200" s="127"/>
      <c r="C200" s="98"/>
      <c r="D200" s="100"/>
      <c r="E200" s="100"/>
      <c r="F200" s="100"/>
      <c r="G200" s="99"/>
      <c r="H200" s="97"/>
      <c r="I200" s="100"/>
      <c r="J200" s="100"/>
      <c r="K200" s="100"/>
      <c r="L200" s="96"/>
      <c r="M200" s="98"/>
      <c r="N200" s="100"/>
      <c r="O200" s="100"/>
      <c r="P200" s="100"/>
      <c r="Q200" s="99"/>
      <c r="R200" s="97"/>
      <c r="S200" s="100"/>
      <c r="T200" s="100"/>
      <c r="U200" s="100"/>
      <c r="V200" s="100"/>
      <c r="W200" s="100"/>
      <c r="X200" s="100"/>
      <c r="Y200" s="100"/>
      <c r="Z200" s="100"/>
      <c r="AA200" s="100"/>
      <c r="AB200" s="96"/>
      <c r="AC200" s="784"/>
      <c r="AD200" s="784"/>
      <c r="AE200" s="784"/>
      <c r="AF200" s="784"/>
      <c r="AG200" s="784"/>
      <c r="AH200" s="784"/>
      <c r="AI200" s="784"/>
      <c r="AJ200" s="784"/>
      <c r="AK200" s="784"/>
      <c r="AL200" s="784"/>
      <c r="AM200" s="784"/>
      <c r="AN200" s="784"/>
      <c r="AO200" s="784"/>
      <c r="AP200" s="784"/>
      <c r="AQ200" s="784"/>
      <c r="AR200" s="784"/>
      <c r="AS200" s="784"/>
      <c r="AT200" s="784"/>
      <c r="AU200" s="784"/>
      <c r="AV200" s="784"/>
      <c r="AW200" s="784"/>
      <c r="AX200" s="784"/>
      <c r="AY200" s="784"/>
      <c r="AZ200" s="343"/>
      <c r="BA200" s="595"/>
      <c r="BB200" s="594"/>
      <c r="BC200" s="449"/>
      <c r="BD200" s="434"/>
      <c r="BE200" s="434"/>
      <c r="BF200" s="434"/>
      <c r="BG200" s="453"/>
      <c r="BH200" s="449"/>
      <c r="BI200" s="434"/>
      <c r="BJ200" s="434"/>
      <c r="BK200" s="434"/>
      <c r="BL200" s="453"/>
      <c r="BM200" s="449"/>
      <c r="BN200" s="434"/>
      <c r="BO200" s="434"/>
      <c r="BP200" s="434"/>
      <c r="BQ200" s="453"/>
      <c r="BR200" s="449"/>
      <c r="BS200" s="434"/>
      <c r="BT200" s="434"/>
      <c r="BU200" s="434"/>
      <c r="BV200" s="434"/>
      <c r="BW200" s="434"/>
      <c r="BX200" s="434"/>
      <c r="BY200" s="435"/>
      <c r="BZ200" s="435"/>
      <c r="CA200" s="435"/>
      <c r="CB200" s="435"/>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5" customFormat="true" ht="15" customHeight="true" x14ac:dyDescent="0.2">
      <c r="A201" s="160"/>
      <c r="B201" s="127"/>
      <c r="C201" s="98"/>
      <c r="D201" s="100"/>
      <c r="E201" s="100"/>
      <c r="F201" s="100"/>
      <c r="G201" s="99"/>
      <c r="H201" s="97"/>
      <c r="I201" s="100"/>
      <c r="J201" s="100"/>
      <c r="K201" s="100"/>
      <c r="L201" s="96"/>
      <c r="M201" s="98"/>
      <c r="N201" s="100"/>
      <c r="O201" s="100"/>
      <c r="P201" s="100"/>
      <c r="Q201" s="99"/>
      <c r="R201" s="97"/>
      <c r="S201" s="100"/>
      <c r="T201" s="100"/>
      <c r="U201" s="100"/>
      <c r="V201" s="100"/>
      <c r="W201" s="100"/>
      <c r="X201" s="100"/>
      <c r="Y201" s="100"/>
      <c r="Z201" s="100"/>
      <c r="AA201" s="100"/>
      <c r="AB201" s="96"/>
      <c r="AC201" s="784"/>
      <c r="AD201" s="784"/>
      <c r="AE201" s="784"/>
      <c r="AF201" s="784"/>
      <c r="AG201" s="784"/>
      <c r="AH201" s="784"/>
      <c r="AI201" s="784"/>
      <c r="AJ201" s="784"/>
      <c r="AK201" s="784"/>
      <c r="AL201" s="784"/>
      <c r="AM201" s="784"/>
      <c r="AN201" s="784"/>
      <c r="AO201" s="784"/>
      <c r="AP201" s="784"/>
      <c r="AQ201" s="784"/>
      <c r="AR201" s="784"/>
      <c r="AS201" s="784"/>
      <c r="AT201" s="784"/>
      <c r="AU201" s="784"/>
      <c r="AV201" s="784"/>
      <c r="AW201" s="784"/>
      <c r="AX201" s="784"/>
      <c r="AY201" s="784"/>
      <c r="AZ201" s="343"/>
      <c r="BA201" s="595"/>
      <c r="BB201" s="594"/>
      <c r="BC201" s="449"/>
      <c r="BD201" s="434"/>
      <c r="BE201" s="434"/>
      <c r="BF201" s="434"/>
      <c r="BG201" s="453"/>
      <c r="BH201" s="449"/>
      <c r="BI201" s="434"/>
      <c r="BJ201" s="434"/>
      <c r="BK201" s="434"/>
      <c r="BL201" s="453"/>
      <c r="BM201" s="449"/>
      <c r="BN201" s="434"/>
      <c r="BO201" s="434"/>
      <c r="BP201" s="434"/>
      <c r="BQ201" s="453"/>
      <c r="BR201" s="449"/>
      <c r="BS201" s="434"/>
      <c r="BT201" s="434"/>
      <c r="BU201" s="434"/>
      <c r="BV201" s="434"/>
      <c r="BW201" s="434"/>
      <c r="BX201" s="434"/>
      <c r="BY201" s="435"/>
      <c r="BZ201" s="435"/>
      <c r="CA201" s="435"/>
      <c r="CB201" s="435"/>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5" customFormat="true" ht="15" customHeight="true" x14ac:dyDescent="0.2">
      <c r="A202" s="160"/>
      <c r="B202" s="127"/>
      <c r="C202" s="98"/>
      <c r="D202" s="100"/>
      <c r="E202" s="100"/>
      <c r="F202" s="100"/>
      <c r="G202" s="99"/>
      <c r="H202" s="97"/>
      <c r="I202" s="100"/>
      <c r="J202" s="100"/>
      <c r="K202" s="100"/>
      <c r="L202" s="96"/>
      <c r="M202" s="98"/>
      <c r="N202" s="100"/>
      <c r="O202" s="100"/>
      <c r="P202" s="100"/>
      <c r="Q202" s="99"/>
      <c r="R202" s="97"/>
      <c r="S202" s="100"/>
      <c r="T202" s="100"/>
      <c r="U202" s="100"/>
      <c r="V202" s="100"/>
      <c r="W202" s="100"/>
      <c r="X202" s="100"/>
      <c r="Y202" s="100"/>
      <c r="Z202" s="100"/>
      <c r="AA202" s="100"/>
      <c r="AB202" s="96"/>
      <c r="AC202" s="784"/>
      <c r="AD202" s="784"/>
      <c r="AE202" s="784"/>
      <c r="AF202" s="784"/>
      <c r="AG202" s="784"/>
      <c r="AH202" s="784"/>
      <c r="AI202" s="784"/>
      <c r="AJ202" s="784"/>
      <c r="AK202" s="784"/>
      <c r="AL202" s="784"/>
      <c r="AM202" s="784"/>
      <c r="AN202" s="784"/>
      <c r="AO202" s="784"/>
      <c r="AP202" s="784"/>
      <c r="AQ202" s="784"/>
      <c r="AR202" s="784"/>
      <c r="AS202" s="784"/>
      <c r="AT202" s="784"/>
      <c r="AU202" s="784"/>
      <c r="AV202" s="784"/>
      <c r="AW202" s="784"/>
      <c r="AX202" s="784"/>
      <c r="AY202" s="784"/>
      <c r="AZ202" s="343"/>
      <c r="BA202" s="595"/>
      <c r="BB202" s="594"/>
      <c r="BC202" s="449"/>
      <c r="BD202" s="434"/>
      <c r="BE202" s="434"/>
      <c r="BF202" s="434"/>
      <c r="BG202" s="453"/>
      <c r="BH202" s="449"/>
      <c r="BI202" s="434"/>
      <c r="BJ202" s="434"/>
      <c r="BK202" s="434"/>
      <c r="BL202" s="453"/>
      <c r="BM202" s="449"/>
      <c r="BN202" s="434"/>
      <c r="BO202" s="434"/>
      <c r="BP202" s="434"/>
      <c r="BQ202" s="453"/>
      <c r="BR202" s="449"/>
      <c r="BS202" s="434"/>
      <c r="BT202" s="434"/>
      <c r="BU202" s="434"/>
      <c r="BV202" s="434"/>
      <c r="BW202" s="434"/>
      <c r="BX202" s="434"/>
      <c r="BY202" s="435"/>
      <c r="BZ202" s="435"/>
      <c r="CA202" s="435"/>
      <c r="CB202" s="435"/>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305" customFormat="true" ht="15" customHeight="true" x14ac:dyDescent="0.2">
      <c r="A203" s="137"/>
      <c r="B203" s="126"/>
      <c r="C203" s="76"/>
      <c r="D203" s="75"/>
      <c r="E203" s="75"/>
      <c r="F203" s="75"/>
      <c r="G203" s="74"/>
      <c r="H203" s="73"/>
      <c r="I203" s="75"/>
      <c r="J203" s="75"/>
      <c r="K203" s="75"/>
      <c r="L203" s="72"/>
      <c r="M203" s="76"/>
      <c r="N203" s="75"/>
      <c r="O203" s="75"/>
      <c r="P203" s="75"/>
      <c r="Q203" s="74"/>
      <c r="R203" s="73"/>
      <c r="S203" s="75"/>
      <c r="T203" s="75"/>
      <c r="U203" s="75"/>
      <c r="V203" s="100"/>
      <c r="W203" s="100"/>
      <c r="X203" s="100"/>
      <c r="Y203" s="100"/>
      <c r="Z203" s="100"/>
      <c r="AA203" s="100"/>
      <c r="AB203" s="96"/>
      <c r="AC203" s="784"/>
      <c r="AD203" s="784"/>
      <c r="AE203" s="784"/>
      <c r="AF203" s="784"/>
      <c r="AG203" s="784"/>
      <c r="AH203" s="784"/>
      <c r="AI203" s="784"/>
      <c r="AJ203" s="784"/>
      <c r="AK203" s="784"/>
      <c r="AL203" s="784"/>
      <c r="AM203" s="784"/>
      <c r="AN203" s="784"/>
      <c r="AO203" s="784"/>
      <c r="AP203" s="784"/>
      <c r="AQ203" s="784"/>
      <c r="AR203" s="784"/>
      <c r="AS203" s="784"/>
      <c r="AT203" s="784"/>
      <c r="AU203" s="784"/>
      <c r="AV203" s="784"/>
      <c r="AW203" s="784"/>
      <c r="AX203" s="784"/>
      <c r="AY203" s="784"/>
      <c r="AZ203" s="343"/>
      <c r="BA203" s="595"/>
      <c r="BB203" s="594"/>
      <c r="BC203" s="449"/>
      <c r="BD203" s="434"/>
      <c r="BE203" s="434"/>
      <c r="BF203" s="434"/>
      <c r="BG203" s="453"/>
      <c r="BH203" s="449"/>
      <c r="BI203" s="434"/>
      <c r="BJ203" s="434"/>
      <c r="BK203" s="434"/>
      <c r="BL203" s="453"/>
      <c r="BM203" s="449"/>
      <c r="BN203" s="434"/>
      <c r="BO203" s="434"/>
      <c r="BP203" s="434"/>
      <c r="BQ203" s="453"/>
      <c r="BR203" s="449"/>
      <c r="BS203" s="434"/>
      <c r="BT203" s="434"/>
      <c r="BU203" s="434"/>
      <c r="BV203" s="434"/>
      <c r="BW203" s="434"/>
      <c r="BX203" s="434"/>
      <c r="BY203" s="435"/>
      <c r="BZ203" s="435"/>
      <c r="CA203" s="435"/>
      <c r="CB203" s="435"/>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305" customFormat="true" ht="15" customHeight="true" x14ac:dyDescent="0.2">
      <c r="A204" s="160"/>
      <c r="B204" s="127"/>
      <c r="C204" s="98"/>
      <c r="D204" s="100"/>
      <c r="E204" s="100"/>
      <c r="F204" s="100"/>
      <c r="G204" s="99"/>
      <c r="H204" s="97"/>
      <c r="I204" s="100"/>
      <c r="J204" s="100"/>
      <c r="K204" s="100"/>
      <c r="L204" s="96"/>
      <c r="M204" s="98"/>
      <c r="N204" s="100"/>
      <c r="O204" s="100"/>
      <c r="P204" s="100"/>
      <c r="Q204" s="99"/>
      <c r="R204" s="97"/>
      <c r="S204" s="100"/>
      <c r="T204" s="100"/>
      <c r="U204" s="100"/>
      <c r="V204" s="100"/>
      <c r="W204" s="100"/>
      <c r="X204" s="100"/>
      <c r="Y204" s="100"/>
      <c r="Z204" s="100"/>
      <c r="AA204" s="100"/>
      <c r="AB204" s="96"/>
      <c r="AC204" s="784"/>
      <c r="AD204" s="784"/>
      <c r="AE204" s="784"/>
      <c r="AF204" s="784"/>
      <c r="AG204" s="784"/>
      <c r="AH204" s="784"/>
      <c r="AI204" s="784"/>
      <c r="AJ204" s="784"/>
      <c r="AK204" s="784"/>
      <c r="AL204" s="784"/>
      <c r="AM204" s="784"/>
      <c r="AN204" s="784"/>
      <c r="AO204" s="784"/>
      <c r="AP204" s="784"/>
      <c r="AQ204" s="784"/>
      <c r="AR204" s="784"/>
      <c r="AS204" s="784"/>
      <c r="AT204" s="784"/>
      <c r="AU204" s="784"/>
      <c r="AV204" s="784"/>
      <c r="AW204" s="784"/>
      <c r="AX204" s="784"/>
      <c r="AY204" s="784"/>
      <c r="AZ204" s="343"/>
      <c r="BA204" s="595"/>
      <c r="BB204" s="594"/>
      <c r="BC204" s="449"/>
      <c r="BD204" s="434"/>
      <c r="BE204" s="434"/>
      <c r="BF204" s="434"/>
      <c r="BG204" s="453"/>
      <c r="BH204" s="449"/>
      <c r="BI204" s="434"/>
      <c r="BJ204" s="434"/>
      <c r="BK204" s="434"/>
      <c r="BL204" s="453"/>
      <c r="BM204" s="449"/>
      <c r="BN204" s="434"/>
      <c r="BO204" s="434"/>
      <c r="BP204" s="434"/>
      <c r="BQ204" s="453"/>
      <c r="BR204" s="449"/>
      <c r="BS204" s="434"/>
      <c r="BT204" s="434"/>
      <c r="BU204" s="434"/>
      <c r="BV204" s="434"/>
      <c r="BW204" s="434"/>
      <c r="BX204" s="434"/>
      <c r="BY204" s="435"/>
      <c r="BZ204" s="435"/>
      <c r="CA204" s="435"/>
      <c r="CB204" s="435"/>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305" customFormat="true" ht="15" customHeight="true" x14ac:dyDescent="0.2">
      <c r="A205" s="159"/>
      <c r="B205" s="125"/>
      <c r="C205" s="71"/>
      <c r="D205" s="85"/>
      <c r="E205" s="85"/>
      <c r="F205" s="85"/>
      <c r="G205" s="84"/>
      <c r="H205" s="70"/>
      <c r="I205" s="85"/>
      <c r="J205" s="85"/>
      <c r="K205" s="85"/>
      <c r="L205" s="69"/>
      <c r="M205" s="71"/>
      <c r="N205" s="85"/>
      <c r="O205" s="85"/>
      <c r="P205" s="85"/>
      <c r="Q205" s="84"/>
      <c r="R205" s="70"/>
      <c r="S205" s="85"/>
      <c r="T205" s="85"/>
      <c r="U205" s="85"/>
      <c r="V205" s="85"/>
      <c r="W205" s="85"/>
      <c r="X205" s="85"/>
      <c r="Y205" s="85"/>
      <c r="Z205" s="85"/>
      <c r="AA205" s="85"/>
      <c r="AB205" s="69"/>
      <c r="AC205" s="784"/>
      <c r="AD205" s="784"/>
      <c r="AE205" s="784"/>
      <c r="AF205" s="784"/>
      <c r="AG205" s="784"/>
      <c r="AH205" s="784"/>
      <c r="AI205" s="784"/>
      <c r="AJ205" s="784"/>
      <c r="AK205" s="784"/>
      <c r="AL205" s="784"/>
      <c r="AM205" s="784"/>
      <c r="AN205" s="784"/>
      <c r="AO205" s="784"/>
      <c r="AP205" s="784"/>
      <c r="AQ205" s="784"/>
      <c r="AR205" s="784"/>
      <c r="AS205" s="784"/>
      <c r="AT205" s="784"/>
      <c r="AU205" s="784"/>
      <c r="AV205" s="784"/>
      <c r="AW205" s="784"/>
      <c r="AX205" s="784"/>
      <c r="AY205" s="784"/>
      <c r="AZ205" s="343"/>
      <c r="BA205" s="595"/>
      <c r="BB205" s="594"/>
      <c r="BC205" s="452"/>
      <c r="BD205" s="451"/>
      <c r="BE205" s="451"/>
      <c r="BF205" s="451"/>
      <c r="BG205" s="455"/>
      <c r="BH205" s="452"/>
      <c r="BI205" s="451"/>
      <c r="BJ205" s="451"/>
      <c r="BK205" s="451"/>
      <c r="BL205" s="455"/>
      <c r="BM205" s="452"/>
      <c r="BN205" s="451"/>
      <c r="BO205" s="451"/>
      <c r="BP205" s="451"/>
      <c r="BQ205" s="455"/>
      <c r="BR205" s="452"/>
      <c r="BS205" s="451"/>
      <c r="BT205" s="451"/>
      <c r="BU205" s="451"/>
      <c r="BV205" s="451"/>
      <c r="BW205" s="451"/>
      <c r="BX205" s="451"/>
      <c r="BY205" s="454"/>
      <c r="BZ205" s="454"/>
      <c r="CA205" s="454"/>
      <c r="CB205" s="454"/>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305" customFormat="true" ht="250.15" customHeight="true" x14ac:dyDescent="0.2">
      <c r="B206" s="307"/>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AZ206" s="343"/>
      <c r="BA206" s="306"/>
      <c r="BB206" s="304"/>
      <c r="BC206" s="304"/>
      <c r="BD206" s="304"/>
      <c r="BE206" s="304"/>
      <c r="BF206" s="304"/>
      <c r="BG206" s="304"/>
      <c r="BH206" s="304"/>
      <c r="BI206" s="304"/>
      <c r="BJ206" s="304"/>
      <c r="BK206" s="304"/>
      <c r="BL206" s="304"/>
      <c r="BM206" s="304"/>
      <c r="BN206" s="304"/>
      <c r="BO206" s="304"/>
      <c r="BP206" s="304"/>
      <c r="BQ206" s="304"/>
      <c r="BR206" s="304"/>
      <c r="BS206" s="304"/>
      <c r="BT206" s="304"/>
      <c r="BU206" s="304"/>
      <c r="BV206" s="304"/>
      <c r="BW206" s="304"/>
      <c r="BX206" s="304"/>
      <c r="BY206" s="306"/>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85" customFormat="true" ht="18" customHeight="true" x14ac:dyDescent="0.2">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08"/>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85" customFormat="true" ht="22.5" customHeight="true" x14ac:dyDescent="0.35">
      <c r="A208" s="995" t="str">
        <f>A1026</f>
        <v>Democratic Republic of the Congo</v>
      </c>
      <c r="B208" s="996"/>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08"/>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85" customFormat="true" ht="22.5" customHeight="true" x14ac:dyDescent="0.35">
      <c r="A209" s="312" t="str">
        <f>A1034</f>
        <v>2001</v>
      </c>
      <c r="B209" s="313"/>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08"/>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85" customFormat="true" ht="22.5" customHeight="true" x14ac:dyDescent="0.35">
      <c r="A210" s="589" t="s">
        <v>112</v>
      </c>
      <c r="B210" s="315"/>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08"/>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85" customFormat="true" ht="20.1" customHeight="true" x14ac:dyDescent="0.35">
      <c r="A211" s="317" t="s">
        <v>97</v>
      </c>
      <c r="B211" s="313"/>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08"/>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85" customFormat="true" ht="15" customHeight="true" x14ac:dyDescent="0.2">
      <c r="A212" s="592" t="s">
        <v>98</v>
      </c>
      <c r="B212" s="351"/>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08"/>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85" customFormat="true" ht="15" customHeight="true" x14ac:dyDescent="0.2">
      <c r="A213" s="326" t="s">
        <v>40</v>
      </c>
      <c r="B213" s="325"/>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08"/>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85" customFormat="true" ht="15" customHeight="true" x14ac:dyDescent="0.2">
      <c r="A214" s="324" t="s">
        <v>39</v>
      </c>
      <c r="B214" s="325"/>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08"/>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85" customFormat="true" ht="15" customHeight="true" x14ac:dyDescent="0.2">
      <c r="A215" s="324" t="s">
        <v>136</v>
      </c>
      <c r="B215" s="350" t="str">
        <f>A1025</f>
        <v>MICS01</v>
      </c>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08"/>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85" customFormat="true" ht="15" customHeight="true" x14ac:dyDescent="0.2">
      <c r="A216" s="167"/>
      <c r="B216" s="169"/>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08"/>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85" customFormat="true" ht="15" customHeight="true" x14ac:dyDescent="0.2">
      <c r="A217" s="167"/>
      <c r="B217" s="16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08"/>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85" customFormat="true" ht="18" customHeight="true" x14ac:dyDescent="0.2">
      <c r="A218" s="167"/>
      <c r="B218" s="169"/>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08"/>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85" customFormat="true" ht="18" customHeight="true" x14ac:dyDescent="0.2">
      <c r="A219" s="166"/>
      <c r="B219" s="165"/>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08"/>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309" customFormat="true" ht="15" customHeight="true" x14ac:dyDescent="0.2">
      <c r="A220" s="288" t="s">
        <v>86</v>
      </c>
      <c r="B220" s="333"/>
      <c r="C220" s="984" t="s">
        <v>115</v>
      </c>
      <c r="D220" s="985"/>
      <c r="E220" s="985"/>
      <c r="F220" s="985"/>
      <c r="G220" s="986"/>
      <c r="H220" s="987" t="s">
        <v>38</v>
      </c>
      <c r="I220" s="979"/>
      <c r="J220" s="979"/>
      <c r="K220" s="979"/>
      <c r="L220" s="981"/>
      <c r="M220" s="973" t="s">
        <v>37</v>
      </c>
      <c r="N220" s="974"/>
      <c r="O220" s="974"/>
      <c r="P220" s="974"/>
      <c r="Q220" s="976"/>
      <c r="R220" s="15" t="s">
        <v>142</v>
      </c>
      <c r="S220" s="426"/>
      <c r="T220" s="426"/>
      <c r="U220" s="426"/>
      <c r="V220" s="426"/>
      <c r="W220" s="426"/>
      <c r="X220" s="426"/>
      <c r="Y220" s="426"/>
      <c r="Z220" s="426"/>
      <c r="AA220" s="426"/>
      <c r="AB220" s="426"/>
      <c r="AC220" s="437"/>
      <c r="AD220" s="437"/>
      <c r="AE220" s="437"/>
      <c r="AF220" s="437"/>
      <c r="AG220" s="437"/>
      <c r="AH220" s="437"/>
      <c r="AI220" s="437"/>
      <c r="AJ220" s="437"/>
      <c r="AK220" s="437"/>
      <c r="AL220" s="437"/>
      <c r="AM220" s="437"/>
      <c r="AN220" s="437"/>
      <c r="AO220" s="437"/>
      <c r="AP220" s="437"/>
      <c r="AQ220" s="437"/>
      <c r="AR220" s="437"/>
      <c r="AS220" s="437"/>
      <c r="AT220" s="437"/>
      <c r="AU220" s="437"/>
      <c r="AV220" s="437"/>
      <c r="AW220" s="437"/>
      <c r="AX220" s="437"/>
      <c r="AY220" s="437"/>
      <c r="AZ220" s="174"/>
      <c r="BA220" s="344" t="s">
        <v>131</v>
      </c>
      <c r="BB220" s="288" t="s">
        <v>86</v>
      </c>
      <c r="BC220" s="973" t="s">
        <v>115</v>
      </c>
      <c r="BD220" s="974"/>
      <c r="BE220" s="974"/>
      <c r="BF220" s="974"/>
      <c r="BG220" s="975"/>
      <c r="BH220" s="973" t="s">
        <v>38</v>
      </c>
      <c r="BI220" s="974"/>
      <c r="BJ220" s="974"/>
      <c r="BK220" s="974"/>
      <c r="BL220" s="975"/>
      <c r="BM220" s="973" t="s">
        <v>37</v>
      </c>
      <c r="BN220" s="974"/>
      <c r="BO220" s="974"/>
      <c r="BP220" s="974"/>
      <c r="BQ220" s="976"/>
      <c r="BR220" s="14" t="s">
        <v>142</v>
      </c>
      <c r="BS220" s="426"/>
      <c r="BT220" s="426"/>
      <c r="BU220" s="426"/>
      <c r="BV220" s="426"/>
      <c r="BW220" s="426"/>
      <c r="BX220" s="426"/>
      <c r="BY220" s="426"/>
      <c r="BZ220" s="440"/>
      <c r="CA220" s="440"/>
      <c r="CB220" s="440"/>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309" customFormat="true" ht="24" x14ac:dyDescent="0.2">
      <c r="A221" s="329" t="s">
        <v>87</v>
      </c>
      <c r="B221" s="374"/>
      <c r="C221" s="417" t="s">
        <v>0</v>
      </c>
      <c r="D221" s="587" t="s">
        <v>1</v>
      </c>
      <c r="E221" s="587" t="s">
        <v>2</v>
      </c>
      <c r="F221" s="587" t="s">
        <v>3</v>
      </c>
      <c r="G221" s="588" t="s">
        <v>4</v>
      </c>
      <c r="H221" s="380" t="s">
        <v>0</v>
      </c>
      <c r="I221" s="590" t="s">
        <v>1</v>
      </c>
      <c r="J221" s="590" t="s">
        <v>2</v>
      </c>
      <c r="K221" s="590" t="s">
        <v>3</v>
      </c>
      <c r="L221" s="591" t="s">
        <v>4</v>
      </c>
      <c r="M221" s="381" t="s">
        <v>0</v>
      </c>
      <c r="N221" s="590" t="s">
        <v>1</v>
      </c>
      <c r="O221" s="590" t="s">
        <v>2</v>
      </c>
      <c r="P221" s="590" t="s">
        <v>3</v>
      </c>
      <c r="Q221" s="586" t="s">
        <v>4</v>
      </c>
      <c r="R221" s="380" t="s">
        <v>157</v>
      </c>
      <c r="S221" s="590" t="s">
        <v>158</v>
      </c>
      <c r="T221" s="590" t="s">
        <v>159</v>
      </c>
      <c r="U221" s="590" t="s">
        <v>160</v>
      </c>
      <c r="V221" s="590" t="s">
        <v>161</v>
      </c>
      <c r="W221" s="590" t="s">
        <v>162</v>
      </c>
      <c r="X221" s="590" t="s">
        <v>163</v>
      </c>
      <c r="Y221" s="590" t="s">
        <v>164</v>
      </c>
      <c r="Z221" s="590" t="s">
        <v>165</v>
      </c>
      <c r="AA221" s="590" t="s">
        <v>166</v>
      </c>
      <c r="AB221" s="591" t="s">
        <v>167</v>
      </c>
      <c r="AC221" s="437"/>
      <c r="AD221" s="437"/>
      <c r="AE221" s="437"/>
      <c r="AF221" s="437"/>
      <c r="AG221" s="437"/>
      <c r="AH221" s="437"/>
      <c r="AI221" s="437"/>
      <c r="AJ221" s="437"/>
      <c r="AK221" s="437"/>
      <c r="AL221" s="437"/>
      <c r="AM221" s="437"/>
      <c r="AN221" s="437"/>
      <c r="AO221" s="437"/>
      <c r="AP221" s="437"/>
      <c r="AQ221" s="437"/>
      <c r="AR221" s="437"/>
      <c r="AS221" s="437"/>
      <c r="AT221" s="437"/>
      <c r="AU221" s="437"/>
      <c r="AV221" s="437"/>
      <c r="AW221" s="437"/>
      <c r="AX221" s="437"/>
      <c r="AY221" s="437"/>
      <c r="AZ221" s="174"/>
      <c r="BA221" s="329" t="s">
        <v>118</v>
      </c>
      <c r="BB221" s="328"/>
      <c r="BC221" s="457" t="s">
        <v>0</v>
      </c>
      <c r="BD221" s="563" t="s">
        <v>1</v>
      </c>
      <c r="BE221" s="563" t="s">
        <v>2</v>
      </c>
      <c r="BF221" s="563" t="s">
        <v>3</v>
      </c>
      <c r="BG221" s="458" t="s">
        <v>4</v>
      </c>
      <c r="BH221" s="457" t="s">
        <v>0</v>
      </c>
      <c r="BI221" s="563" t="s">
        <v>1</v>
      </c>
      <c r="BJ221" s="563" t="s">
        <v>2</v>
      </c>
      <c r="BK221" s="563" t="s">
        <v>3</v>
      </c>
      <c r="BL221" s="458" t="s">
        <v>4</v>
      </c>
      <c r="BM221" s="457" t="s">
        <v>0</v>
      </c>
      <c r="BN221" s="563" t="s">
        <v>1</v>
      </c>
      <c r="BO221" s="563" t="s">
        <v>2</v>
      </c>
      <c r="BP221" s="563" t="s">
        <v>3</v>
      </c>
      <c r="BQ221" s="458" t="s">
        <v>4</v>
      </c>
      <c r="BR221" s="457" t="s">
        <v>157</v>
      </c>
      <c r="BS221" s="563" t="s">
        <v>158</v>
      </c>
      <c r="BT221" s="563" t="s">
        <v>159</v>
      </c>
      <c r="BU221" s="563" t="s">
        <v>160</v>
      </c>
      <c r="BV221" s="563" t="s">
        <v>161</v>
      </c>
      <c r="BW221" s="563" t="s">
        <v>162</v>
      </c>
      <c r="BX221" s="563" t="s">
        <v>163</v>
      </c>
      <c r="BY221" s="564" t="s">
        <v>164</v>
      </c>
      <c r="BZ221" s="564" t="s">
        <v>165</v>
      </c>
      <c r="CA221" s="564" t="s">
        <v>166</v>
      </c>
      <c r="CB221" s="564" t="s">
        <v>167</v>
      </c>
      <c r="CC221" s="173"/>
      <c r="CD221" s="173"/>
      <c r="CE221" s="173"/>
      <c r="CF221" s="173"/>
      <c r="CG221" s="173"/>
      <c r="CH221" s="173"/>
      <c r="CI221" s="173"/>
      <c r="CJ221" s="173"/>
      <c r="CK221" s="173"/>
      <c r="CL221" s="173"/>
      <c r="CM221" s="173"/>
      <c r="CN221" s="173"/>
      <c r="CO221" s="173"/>
      <c r="CP221" s="173"/>
      <c r="CQ221" s="173"/>
      <c r="CR221" s="173"/>
      <c r="CS221" s="173"/>
      <c r="CT221" s="173"/>
      <c r="CU221" s="173"/>
      <c r="CV221" s="173"/>
      <c r="CW221" s="173"/>
      <c r="CX221" s="173"/>
      <c r="CY221" s="173"/>
      <c r="CZ221" s="173"/>
    </row>
    <row r="222" s="309" customFormat="true" ht="15" customHeight="true" x14ac:dyDescent="0.2">
      <c r="A222" s="988" t="s">
        <v>36</v>
      </c>
      <c r="B222" s="377" t="s">
        <v>15</v>
      </c>
      <c r="C222" s="59" t="s">
        <v>35</v>
      </c>
      <c r="D222" s="56" t="s">
        <v>35</v>
      </c>
      <c r="E222" s="56" t="s">
        <v>35</v>
      </c>
      <c r="F222" s="56" t="s">
        <v>35</v>
      </c>
      <c r="G222" s="53" t="s">
        <v>35</v>
      </c>
      <c r="H222" s="50" t="s">
        <v>35</v>
      </c>
      <c r="I222" s="56" t="s">
        <v>35</v>
      </c>
      <c r="J222" s="56" t="s">
        <v>35</v>
      </c>
      <c r="K222" s="56" t="s">
        <v>35</v>
      </c>
      <c r="L222" s="47" t="s">
        <v>35</v>
      </c>
      <c r="M222" s="59" t="s">
        <v>35</v>
      </c>
      <c r="N222" s="56" t="s">
        <v>35</v>
      </c>
      <c r="O222" s="56" t="s">
        <v>35</v>
      </c>
      <c r="P222" s="56" t="s">
        <v>35</v>
      </c>
      <c r="Q222" s="53" t="s">
        <v>35</v>
      </c>
      <c r="R222" s="50" t="s">
        <v>35</v>
      </c>
      <c r="S222" s="56" t="s">
        <v>35</v>
      </c>
      <c r="T222" s="56" t="s">
        <v>35</v>
      </c>
      <c r="U222" s="56" t="s">
        <v>35</v>
      </c>
      <c r="V222" s="56" t="s">
        <v>35</v>
      </c>
      <c r="W222" s="56" t="s">
        <v>35</v>
      </c>
      <c r="X222" s="56" t="s">
        <v>35</v>
      </c>
      <c r="Y222" s="56" t="s">
        <v>35</v>
      </c>
      <c r="Z222" s="56" t="s">
        <v>35</v>
      </c>
      <c r="AA222" s="56" t="s">
        <v>35</v>
      </c>
      <c r="AB222" s="47" t="s">
        <v>35</v>
      </c>
      <c r="AC222" s="437"/>
      <c r="AD222" s="437"/>
      <c r="AE222" s="437"/>
      <c r="AF222" s="437"/>
      <c r="AG222" s="437"/>
      <c r="AH222" s="437"/>
      <c r="AI222" s="437"/>
      <c r="AJ222" s="437"/>
      <c r="AK222" s="437"/>
      <c r="AL222" s="437"/>
      <c r="AM222" s="437"/>
      <c r="AN222" s="437"/>
      <c r="AO222" s="437"/>
      <c r="AP222" s="437"/>
      <c r="AQ222" s="437"/>
      <c r="AR222" s="437"/>
      <c r="AS222" s="437"/>
      <c r="AT222" s="437"/>
      <c r="AU222" s="437"/>
      <c r="AV222" s="437"/>
      <c r="AW222" s="437"/>
      <c r="AX222" s="437"/>
      <c r="AY222" s="437"/>
      <c r="AZ222" s="174"/>
      <c r="BA222" s="977" t="s">
        <v>36</v>
      </c>
      <c r="BB222" s="596" t="s">
        <v>15</v>
      </c>
      <c r="BC222" s="46" t="s">
        <v>35</v>
      </c>
      <c r="BD222" s="42" t="s">
        <v>35</v>
      </c>
      <c r="BE222" s="42" t="s">
        <v>35</v>
      </c>
      <c r="BF222" s="42" t="s">
        <v>35</v>
      </c>
      <c r="BG222" s="37" t="s">
        <v>35</v>
      </c>
      <c r="BH222" s="46" t="s">
        <v>35</v>
      </c>
      <c r="BI222" s="42" t="s">
        <v>35</v>
      </c>
      <c r="BJ222" s="42" t="s">
        <v>35</v>
      </c>
      <c r="BK222" s="42" t="s">
        <v>35</v>
      </c>
      <c r="BL222" s="37" t="s">
        <v>35</v>
      </c>
      <c r="BM222" s="46" t="s">
        <v>35</v>
      </c>
      <c r="BN222" s="42" t="s">
        <v>35</v>
      </c>
      <c r="BO222" s="42" t="s">
        <v>35</v>
      </c>
      <c r="BP222" s="42" t="s">
        <v>35</v>
      </c>
      <c r="BQ222" s="37" t="s">
        <v>35</v>
      </c>
      <c r="BR222" s="46" t="s">
        <v>35</v>
      </c>
      <c r="BS222" s="42" t="s">
        <v>35</v>
      </c>
      <c r="BT222" s="42" t="s">
        <v>35</v>
      </c>
      <c r="BU222" s="42" t="s">
        <v>35</v>
      </c>
      <c r="BV222" s="42" t="s">
        <v>35</v>
      </c>
      <c r="BW222" s="42" t="s">
        <v>35</v>
      </c>
      <c r="BX222" s="42" t="s">
        <v>35</v>
      </c>
      <c r="BY222" s="31" t="s">
        <v>35</v>
      </c>
      <c r="BZ222" s="31" t="s">
        <v>35</v>
      </c>
      <c r="CA222" s="31" t="s">
        <v>35</v>
      </c>
      <c r="CB222" s="31" t="s">
        <v>35</v>
      </c>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09" customFormat="true" ht="15" customHeight="true" x14ac:dyDescent="0.2">
      <c r="A223" s="982"/>
      <c r="B223" s="378" t="s">
        <v>16</v>
      </c>
      <c r="C223" s="61" t="s">
        <v>35</v>
      </c>
      <c r="D223" s="58" t="s">
        <v>35</v>
      </c>
      <c r="E223" s="58" t="s">
        <v>35</v>
      </c>
      <c r="F223" s="58" t="s">
        <v>35</v>
      </c>
      <c r="G223" s="55" t="s">
        <v>35</v>
      </c>
      <c r="H223" s="52" t="s">
        <v>35</v>
      </c>
      <c r="I223" s="58" t="s">
        <v>35</v>
      </c>
      <c r="J223" s="58" t="s">
        <v>35</v>
      </c>
      <c r="K223" s="58" t="s">
        <v>35</v>
      </c>
      <c r="L223" s="49" t="s">
        <v>35</v>
      </c>
      <c r="M223" s="61" t="s">
        <v>35</v>
      </c>
      <c r="N223" s="58" t="s">
        <v>35</v>
      </c>
      <c r="O223" s="58" t="s">
        <v>35</v>
      </c>
      <c r="P223" s="58" t="s">
        <v>35</v>
      </c>
      <c r="Q223" s="55" t="s">
        <v>35</v>
      </c>
      <c r="R223" s="52" t="s">
        <v>35</v>
      </c>
      <c r="S223" s="58" t="s">
        <v>35</v>
      </c>
      <c r="T223" s="58" t="s">
        <v>35</v>
      </c>
      <c r="U223" s="58" t="s">
        <v>35</v>
      </c>
      <c r="V223" s="58" t="s">
        <v>35</v>
      </c>
      <c r="W223" s="58" t="s">
        <v>35</v>
      </c>
      <c r="X223" s="58" t="s">
        <v>35</v>
      </c>
      <c r="Y223" s="58" t="s">
        <v>35</v>
      </c>
      <c r="Z223" s="58" t="s">
        <v>35</v>
      </c>
      <c r="AA223" s="58" t="s">
        <v>35</v>
      </c>
      <c r="AB223" s="49" t="s">
        <v>35</v>
      </c>
      <c r="AC223" s="437"/>
      <c r="AD223" s="437"/>
      <c r="AE223" s="437"/>
      <c r="AF223" s="437"/>
      <c r="AG223" s="437"/>
      <c r="AH223" s="437"/>
      <c r="AI223" s="437"/>
      <c r="AJ223" s="437"/>
      <c r="AK223" s="437"/>
      <c r="AL223" s="437"/>
      <c r="AM223" s="437"/>
      <c r="AN223" s="437"/>
      <c r="AO223" s="437"/>
      <c r="AP223" s="437"/>
      <c r="AQ223" s="437"/>
      <c r="AR223" s="437"/>
      <c r="AS223" s="437"/>
      <c r="AT223" s="437"/>
      <c r="AU223" s="437"/>
      <c r="AV223" s="437"/>
      <c r="AW223" s="437"/>
      <c r="AX223" s="437"/>
      <c r="AY223" s="437"/>
      <c r="AZ223" s="174"/>
      <c r="BA223" s="970"/>
      <c r="BB223" s="594" t="s">
        <v>16</v>
      </c>
      <c r="BC223" s="45" t="s">
        <v>35</v>
      </c>
      <c r="BD223" s="41" t="s">
        <v>35</v>
      </c>
      <c r="BE223" s="41" t="s">
        <v>35</v>
      </c>
      <c r="BF223" s="41" t="s">
        <v>35</v>
      </c>
      <c r="BG223" s="36" t="s">
        <v>35</v>
      </c>
      <c r="BH223" s="45" t="s">
        <v>35</v>
      </c>
      <c r="BI223" s="41" t="s">
        <v>35</v>
      </c>
      <c r="BJ223" s="41" t="s">
        <v>35</v>
      </c>
      <c r="BK223" s="41" t="s">
        <v>35</v>
      </c>
      <c r="BL223" s="36" t="s">
        <v>35</v>
      </c>
      <c r="BM223" s="45" t="s">
        <v>35</v>
      </c>
      <c r="BN223" s="41" t="s">
        <v>35</v>
      </c>
      <c r="BO223" s="41" t="s">
        <v>35</v>
      </c>
      <c r="BP223" s="41" t="s">
        <v>35</v>
      </c>
      <c r="BQ223" s="36" t="s">
        <v>35</v>
      </c>
      <c r="BR223" s="45" t="s">
        <v>35</v>
      </c>
      <c r="BS223" s="41" t="s">
        <v>35</v>
      </c>
      <c r="BT223" s="41" t="s">
        <v>35</v>
      </c>
      <c r="BU223" s="41" t="s">
        <v>35</v>
      </c>
      <c r="BV223" s="41" t="s">
        <v>35</v>
      </c>
      <c r="BW223" s="41" t="s">
        <v>35</v>
      </c>
      <c r="BX223" s="41" t="s">
        <v>35</v>
      </c>
      <c r="BY223" s="30" t="s">
        <v>35</v>
      </c>
      <c r="BZ223" s="30" t="s">
        <v>35</v>
      </c>
      <c r="CA223" s="30" t="s">
        <v>35</v>
      </c>
      <c r="CB223" s="30" t="s">
        <v>35</v>
      </c>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09" customFormat="true" ht="15" customHeight="true" x14ac:dyDescent="0.2">
      <c r="A224" s="983"/>
      <c r="B224" s="379" t="s">
        <v>20</v>
      </c>
      <c r="C224" s="61" t="s">
        <v>35</v>
      </c>
      <c r="D224" s="58" t="s">
        <v>35</v>
      </c>
      <c r="E224" s="58" t="s">
        <v>35</v>
      </c>
      <c r="F224" s="58" t="s">
        <v>35</v>
      </c>
      <c r="G224" s="55" t="s">
        <v>35</v>
      </c>
      <c r="H224" s="52" t="s">
        <v>35</v>
      </c>
      <c r="I224" s="58" t="s">
        <v>35</v>
      </c>
      <c r="J224" s="58" t="s">
        <v>35</v>
      </c>
      <c r="K224" s="58" t="s">
        <v>35</v>
      </c>
      <c r="L224" s="49" t="s">
        <v>35</v>
      </c>
      <c r="M224" s="61" t="s">
        <v>35</v>
      </c>
      <c r="N224" s="58" t="s">
        <v>35</v>
      </c>
      <c r="O224" s="58" t="s">
        <v>35</v>
      </c>
      <c r="P224" s="58" t="s">
        <v>35</v>
      </c>
      <c r="Q224" s="55" t="s">
        <v>35</v>
      </c>
      <c r="R224" s="52" t="s">
        <v>35</v>
      </c>
      <c r="S224" s="58" t="s">
        <v>35</v>
      </c>
      <c r="T224" s="58" t="s">
        <v>35</v>
      </c>
      <c r="U224" s="58" t="s">
        <v>35</v>
      </c>
      <c r="V224" s="58" t="s">
        <v>35</v>
      </c>
      <c r="W224" s="58" t="s">
        <v>35</v>
      </c>
      <c r="X224" s="58" t="s">
        <v>35</v>
      </c>
      <c r="Y224" s="58" t="s">
        <v>35</v>
      </c>
      <c r="Z224" s="58" t="s">
        <v>35</v>
      </c>
      <c r="AA224" s="58" t="s">
        <v>35</v>
      </c>
      <c r="AB224" s="49" t="s">
        <v>35</v>
      </c>
      <c r="AC224" s="437"/>
      <c r="AD224" s="437"/>
      <c r="AE224" s="437"/>
      <c r="AF224" s="437"/>
      <c r="AG224" s="437"/>
      <c r="AH224" s="437"/>
      <c r="AI224" s="437"/>
      <c r="AJ224" s="437"/>
      <c r="AK224" s="437"/>
      <c r="AL224" s="437"/>
      <c r="AM224" s="437"/>
      <c r="AN224" s="437"/>
      <c r="AO224" s="437"/>
      <c r="AP224" s="437"/>
      <c r="AQ224" s="437"/>
      <c r="AR224" s="437"/>
      <c r="AS224" s="437"/>
      <c r="AT224" s="437"/>
      <c r="AU224" s="437"/>
      <c r="AV224" s="437"/>
      <c r="AW224" s="437"/>
      <c r="AX224" s="437"/>
      <c r="AY224" s="437"/>
      <c r="AZ224" s="174"/>
      <c r="BA224" s="970"/>
      <c r="BB224" s="594" t="s">
        <v>20</v>
      </c>
      <c r="BC224" s="45" t="s">
        <v>35</v>
      </c>
      <c r="BD224" s="41" t="s">
        <v>35</v>
      </c>
      <c r="BE224" s="41" t="s">
        <v>35</v>
      </c>
      <c r="BF224" s="41" t="s">
        <v>35</v>
      </c>
      <c r="BG224" s="36" t="s">
        <v>35</v>
      </c>
      <c r="BH224" s="45" t="s">
        <v>35</v>
      </c>
      <c r="BI224" s="41" t="s">
        <v>35</v>
      </c>
      <c r="BJ224" s="41" t="s">
        <v>35</v>
      </c>
      <c r="BK224" s="41" t="s">
        <v>35</v>
      </c>
      <c r="BL224" s="36" t="s">
        <v>35</v>
      </c>
      <c r="BM224" s="45" t="s">
        <v>35</v>
      </c>
      <c r="BN224" s="41" t="s">
        <v>35</v>
      </c>
      <c r="BO224" s="41" t="s">
        <v>35</v>
      </c>
      <c r="BP224" s="41" t="s">
        <v>35</v>
      </c>
      <c r="BQ224" s="36" t="s">
        <v>35</v>
      </c>
      <c r="BR224" s="45" t="s">
        <v>35</v>
      </c>
      <c r="BS224" s="41" t="s">
        <v>35</v>
      </c>
      <c r="BT224" s="41" t="s">
        <v>35</v>
      </c>
      <c r="BU224" s="41" t="s">
        <v>35</v>
      </c>
      <c r="BV224" s="41" t="s">
        <v>35</v>
      </c>
      <c r="BW224" s="41" t="s">
        <v>35</v>
      </c>
      <c r="BX224" s="41" t="s">
        <v>35</v>
      </c>
      <c r="BY224" s="30" t="s">
        <v>35</v>
      </c>
      <c r="BZ224" s="30" t="s">
        <v>35</v>
      </c>
      <c r="CA224" s="30" t="s">
        <v>35</v>
      </c>
      <c r="CB224" s="30" t="s">
        <v>35</v>
      </c>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09" customFormat="true" ht="15" customHeight="true" x14ac:dyDescent="0.2">
      <c r="A225" s="65"/>
      <c r="B225" s="124"/>
      <c r="C225" s="83"/>
      <c r="D225" s="154"/>
      <c r="E225" s="154"/>
      <c r="F225" s="154"/>
      <c r="G225" s="143"/>
      <c r="H225" s="82"/>
      <c r="I225" s="154"/>
      <c r="J225" s="154"/>
      <c r="K225" s="154"/>
      <c r="L225" s="149"/>
      <c r="M225" s="83"/>
      <c r="N225" s="154"/>
      <c r="O225" s="154"/>
      <c r="P225" s="154"/>
      <c r="Q225" s="143"/>
      <c r="R225" s="82"/>
      <c r="S225" s="154"/>
      <c r="T225" s="154"/>
      <c r="U225" s="154"/>
      <c r="V225" s="154"/>
      <c r="W225" s="154"/>
      <c r="X225" s="154"/>
      <c r="Y225" s="154"/>
      <c r="Z225" s="154"/>
      <c r="AA225" s="154"/>
      <c r="AB225" s="149"/>
      <c r="AC225" s="437"/>
      <c r="AD225" s="437"/>
      <c r="AE225" s="437"/>
      <c r="AF225" s="437"/>
      <c r="AG225" s="437"/>
      <c r="AH225" s="437"/>
      <c r="AI225" s="437"/>
      <c r="AJ225" s="437"/>
      <c r="AK225" s="437"/>
      <c r="AL225" s="437"/>
      <c r="AM225" s="437"/>
      <c r="AN225" s="437"/>
      <c r="AO225" s="437"/>
      <c r="AP225" s="437"/>
      <c r="AQ225" s="437"/>
      <c r="AR225" s="437"/>
      <c r="AS225" s="437"/>
      <c r="AT225" s="437"/>
      <c r="AU225" s="437"/>
      <c r="AV225" s="437"/>
      <c r="AW225" s="437"/>
      <c r="AX225" s="437"/>
      <c r="AY225" s="437"/>
      <c r="AZ225" s="174"/>
      <c r="BA225" s="970" t="s">
        <v>70</v>
      </c>
      <c r="BB225" s="594" t="s">
        <v>71</v>
      </c>
      <c r="BC225" s="45" t="s">
        <v>35</v>
      </c>
      <c r="BD225" s="41" t="s">
        <v>35</v>
      </c>
      <c r="BE225" s="41" t="s">
        <v>35</v>
      </c>
      <c r="BF225" s="41" t="s">
        <v>35</v>
      </c>
      <c r="BG225" s="36" t="s">
        <v>35</v>
      </c>
      <c r="BH225" s="45" t="s">
        <v>35</v>
      </c>
      <c r="BI225" s="41" t="s">
        <v>35</v>
      </c>
      <c r="BJ225" s="41" t="s">
        <v>35</v>
      </c>
      <c r="BK225" s="41" t="s">
        <v>35</v>
      </c>
      <c r="BL225" s="36" t="s">
        <v>35</v>
      </c>
      <c r="BM225" s="45" t="s">
        <v>35</v>
      </c>
      <c r="BN225" s="41" t="s">
        <v>35</v>
      </c>
      <c r="BO225" s="41" t="s">
        <v>35</v>
      </c>
      <c r="BP225" s="41" t="s">
        <v>35</v>
      </c>
      <c r="BQ225" s="36" t="s">
        <v>35</v>
      </c>
      <c r="BR225" s="45" t="s">
        <v>35</v>
      </c>
      <c r="BS225" s="41" t="s">
        <v>35</v>
      </c>
      <c r="BT225" s="41" t="s">
        <v>35</v>
      </c>
      <c r="BU225" s="41" t="s">
        <v>35</v>
      </c>
      <c r="BV225" s="41" t="s">
        <v>35</v>
      </c>
      <c r="BW225" s="41" t="s">
        <v>35</v>
      </c>
      <c r="BX225" s="41" t="s">
        <v>35</v>
      </c>
      <c r="BY225" s="30" t="s">
        <v>35</v>
      </c>
      <c r="BZ225" s="30" t="s">
        <v>35</v>
      </c>
      <c r="CA225" s="30" t="s">
        <v>35</v>
      </c>
      <c r="CB225" s="30" t="s">
        <v>35</v>
      </c>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09" customFormat="true" ht="15" customHeight="true" x14ac:dyDescent="0.2">
      <c r="A226" s="140"/>
      <c r="B226" s="134"/>
      <c r="C226" s="152"/>
      <c r="D226" s="151"/>
      <c r="E226" s="151"/>
      <c r="F226" s="151"/>
      <c r="G226" s="141"/>
      <c r="H226" s="144"/>
      <c r="I226" s="151"/>
      <c r="J226" s="151"/>
      <c r="K226" s="151"/>
      <c r="L226" s="147"/>
      <c r="M226" s="152"/>
      <c r="N226" s="151"/>
      <c r="O226" s="151"/>
      <c r="P226" s="151"/>
      <c r="Q226" s="141"/>
      <c r="R226" s="144"/>
      <c r="S226" s="151"/>
      <c r="T226" s="151"/>
      <c r="U226" s="151"/>
      <c r="V226" s="151"/>
      <c r="W226" s="151"/>
      <c r="X226" s="151"/>
      <c r="Y226" s="151"/>
      <c r="Z226" s="151"/>
      <c r="AA226" s="151"/>
      <c r="AB226" s="147"/>
      <c r="AC226" s="437"/>
      <c r="AD226" s="437"/>
      <c r="AE226" s="437"/>
      <c r="AF226" s="437"/>
      <c r="AG226" s="437"/>
      <c r="AH226" s="437"/>
      <c r="AI226" s="437"/>
      <c r="AJ226" s="437"/>
      <c r="AK226" s="437"/>
      <c r="AL226" s="437"/>
      <c r="AM226" s="437"/>
      <c r="AN226" s="437"/>
      <c r="AO226" s="437"/>
      <c r="AP226" s="437"/>
      <c r="AQ226" s="437"/>
      <c r="AR226" s="437"/>
      <c r="AS226" s="437"/>
      <c r="AT226" s="437"/>
      <c r="AU226" s="437"/>
      <c r="AV226" s="437"/>
      <c r="AW226" s="437"/>
      <c r="AX226" s="437"/>
      <c r="AY226" s="437"/>
      <c r="AZ226" s="174"/>
      <c r="BA226" s="970"/>
      <c r="BB226" s="594" t="s">
        <v>72</v>
      </c>
      <c r="BC226" s="45" t="s">
        <v>35</v>
      </c>
      <c r="BD226" s="41" t="s">
        <v>35</v>
      </c>
      <c r="BE226" s="41" t="s">
        <v>35</v>
      </c>
      <c r="BF226" s="41" t="s">
        <v>35</v>
      </c>
      <c r="BG226" s="36" t="s">
        <v>35</v>
      </c>
      <c r="BH226" s="45" t="s">
        <v>35</v>
      </c>
      <c r="BI226" s="41" t="s">
        <v>35</v>
      </c>
      <c r="BJ226" s="41" t="s">
        <v>35</v>
      </c>
      <c r="BK226" s="41" t="s">
        <v>35</v>
      </c>
      <c r="BL226" s="36" t="s">
        <v>35</v>
      </c>
      <c r="BM226" s="45" t="s">
        <v>35</v>
      </c>
      <c r="BN226" s="41" t="s">
        <v>35</v>
      </c>
      <c r="BO226" s="41" t="s">
        <v>35</v>
      </c>
      <c r="BP226" s="41" t="s">
        <v>35</v>
      </c>
      <c r="BQ226" s="36" t="s">
        <v>35</v>
      </c>
      <c r="BR226" s="45" t="s">
        <v>35</v>
      </c>
      <c r="BS226" s="41" t="s">
        <v>35</v>
      </c>
      <c r="BT226" s="41" t="s">
        <v>35</v>
      </c>
      <c r="BU226" s="41" t="s">
        <v>35</v>
      </c>
      <c r="BV226" s="41" t="s">
        <v>35</v>
      </c>
      <c r="BW226" s="41" t="s">
        <v>35</v>
      </c>
      <c r="BX226" s="41" t="s">
        <v>35</v>
      </c>
      <c r="BY226" s="30" t="s">
        <v>35</v>
      </c>
      <c r="BZ226" s="30" t="s">
        <v>35</v>
      </c>
      <c r="CA226" s="30" t="s">
        <v>35</v>
      </c>
      <c r="CB226" s="30" t="s">
        <v>35</v>
      </c>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09" customFormat="true" ht="15" customHeight="true" x14ac:dyDescent="0.2">
      <c r="A227" s="140"/>
      <c r="B227" s="134"/>
      <c r="C227" s="152"/>
      <c r="D227" s="151"/>
      <c r="E227" s="151"/>
      <c r="F227" s="151"/>
      <c r="G227" s="141"/>
      <c r="H227" s="144"/>
      <c r="I227" s="151"/>
      <c r="J227" s="151"/>
      <c r="K227" s="151"/>
      <c r="L227" s="147"/>
      <c r="M227" s="152"/>
      <c r="N227" s="151"/>
      <c r="O227" s="151"/>
      <c r="P227" s="151"/>
      <c r="Q227" s="141"/>
      <c r="R227" s="144"/>
      <c r="S227" s="151"/>
      <c r="T227" s="151"/>
      <c r="U227" s="151"/>
      <c r="V227" s="151"/>
      <c r="W227" s="151"/>
      <c r="X227" s="151"/>
      <c r="Y227" s="151"/>
      <c r="Z227" s="151"/>
      <c r="AA227" s="151"/>
      <c r="AB227" s="147"/>
      <c r="AC227" s="437"/>
      <c r="AD227" s="437"/>
      <c r="AE227" s="437"/>
      <c r="AF227" s="437"/>
      <c r="AG227" s="437"/>
      <c r="AH227" s="437"/>
      <c r="AI227" s="437"/>
      <c r="AJ227" s="437"/>
      <c r="AK227" s="437"/>
      <c r="AL227" s="437"/>
      <c r="AM227" s="437"/>
      <c r="AN227" s="437"/>
      <c r="AO227" s="437"/>
      <c r="AP227" s="437"/>
      <c r="AQ227" s="437"/>
      <c r="AR227" s="437"/>
      <c r="AS227" s="437"/>
      <c r="AT227" s="437"/>
      <c r="AU227" s="437"/>
      <c r="AV227" s="437"/>
      <c r="AW227" s="437"/>
      <c r="AX227" s="437"/>
      <c r="AY227" s="437"/>
      <c r="AZ227" s="174"/>
      <c r="BA227" s="970" t="s">
        <v>95</v>
      </c>
      <c r="BB227" s="594" t="s">
        <v>61</v>
      </c>
      <c r="BC227" s="45" t="s">
        <v>35</v>
      </c>
      <c r="BD227" s="41" t="s">
        <v>35</v>
      </c>
      <c r="BE227" s="41" t="s">
        <v>35</v>
      </c>
      <c r="BF227" s="41" t="s">
        <v>35</v>
      </c>
      <c r="BG227" s="36" t="s">
        <v>35</v>
      </c>
      <c r="BH227" s="45" t="s">
        <v>35</v>
      </c>
      <c r="BI227" s="41" t="s">
        <v>35</v>
      </c>
      <c r="BJ227" s="41" t="s">
        <v>35</v>
      </c>
      <c r="BK227" s="41" t="s">
        <v>35</v>
      </c>
      <c r="BL227" s="36" t="s">
        <v>35</v>
      </c>
      <c r="BM227" s="45" t="s">
        <v>35</v>
      </c>
      <c r="BN227" s="41" t="s">
        <v>35</v>
      </c>
      <c r="BO227" s="41" t="s">
        <v>35</v>
      </c>
      <c r="BP227" s="41" t="s">
        <v>35</v>
      </c>
      <c r="BQ227" s="36" t="s">
        <v>35</v>
      </c>
      <c r="BR227" s="45" t="s">
        <v>35</v>
      </c>
      <c r="BS227" s="41" t="s">
        <v>35</v>
      </c>
      <c r="BT227" s="41" t="s">
        <v>35</v>
      </c>
      <c r="BU227" s="41" t="s">
        <v>35</v>
      </c>
      <c r="BV227" s="41" t="s">
        <v>35</v>
      </c>
      <c r="BW227" s="41" t="s">
        <v>35</v>
      </c>
      <c r="BX227" s="41" t="s">
        <v>35</v>
      </c>
      <c r="BY227" s="30" t="s">
        <v>35</v>
      </c>
      <c r="BZ227" s="30" t="s">
        <v>35</v>
      </c>
      <c r="CA227" s="30" t="s">
        <v>35</v>
      </c>
      <c r="CB227" s="30" t="s">
        <v>35</v>
      </c>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09" customFormat="true" ht="15" customHeight="true" x14ac:dyDescent="0.2">
      <c r="A228" s="140"/>
      <c r="B228" s="134"/>
      <c r="C228" s="105"/>
      <c r="D228" s="104"/>
      <c r="E228" s="104"/>
      <c r="F228" s="104"/>
      <c r="G228" s="103"/>
      <c r="H228" s="102"/>
      <c r="I228" s="104"/>
      <c r="J228" s="104"/>
      <c r="K228" s="104"/>
      <c r="L228" s="101"/>
      <c r="M228" s="105"/>
      <c r="N228" s="104"/>
      <c r="O228" s="104"/>
      <c r="P228" s="104"/>
      <c r="Q228" s="103"/>
      <c r="R228" s="102"/>
      <c r="S228" s="104"/>
      <c r="T228" s="104"/>
      <c r="U228" s="104"/>
      <c r="V228" s="104"/>
      <c r="W228" s="104"/>
      <c r="X228" s="104"/>
      <c r="Y228" s="104"/>
      <c r="Z228" s="104"/>
      <c r="AA228" s="104"/>
      <c r="AB228" s="101"/>
      <c r="AC228" s="437"/>
      <c r="AD228" s="437"/>
      <c r="AE228" s="437"/>
      <c r="AF228" s="437"/>
      <c r="AG228" s="437"/>
      <c r="AH228" s="437"/>
      <c r="AI228" s="437"/>
      <c r="AJ228" s="437"/>
      <c r="AK228" s="437"/>
      <c r="AL228" s="437"/>
      <c r="AM228" s="437"/>
      <c r="AN228" s="437"/>
      <c r="AO228" s="437"/>
      <c r="AP228" s="437"/>
      <c r="AQ228" s="437"/>
      <c r="AR228" s="437"/>
      <c r="AS228" s="437"/>
      <c r="AT228" s="437"/>
      <c r="AU228" s="437"/>
      <c r="AV228" s="437"/>
      <c r="AW228" s="437"/>
      <c r="AX228" s="437"/>
      <c r="AY228" s="437"/>
      <c r="AZ228" s="174"/>
      <c r="BA228" s="970"/>
      <c r="BB228" s="594" t="s">
        <v>92</v>
      </c>
      <c r="BC228" s="45" t="s">
        <v>35</v>
      </c>
      <c r="BD228" s="41" t="s">
        <v>35</v>
      </c>
      <c r="BE228" s="41" t="s">
        <v>35</v>
      </c>
      <c r="BF228" s="41" t="s">
        <v>35</v>
      </c>
      <c r="BG228" s="36" t="s">
        <v>35</v>
      </c>
      <c r="BH228" s="45" t="s">
        <v>35</v>
      </c>
      <c r="BI228" s="41" t="s">
        <v>35</v>
      </c>
      <c r="BJ228" s="41" t="s">
        <v>35</v>
      </c>
      <c r="BK228" s="41" t="s">
        <v>35</v>
      </c>
      <c r="BL228" s="36" t="s">
        <v>35</v>
      </c>
      <c r="BM228" s="45" t="s">
        <v>35</v>
      </c>
      <c r="BN228" s="41" t="s">
        <v>35</v>
      </c>
      <c r="BO228" s="41" t="s">
        <v>35</v>
      </c>
      <c r="BP228" s="41" t="s">
        <v>35</v>
      </c>
      <c r="BQ228" s="36" t="s">
        <v>35</v>
      </c>
      <c r="BR228" s="45" t="s">
        <v>35</v>
      </c>
      <c r="BS228" s="41" t="s">
        <v>35</v>
      </c>
      <c r="BT228" s="41" t="s">
        <v>35</v>
      </c>
      <c r="BU228" s="41" t="s">
        <v>35</v>
      </c>
      <c r="BV228" s="41" t="s">
        <v>35</v>
      </c>
      <c r="BW228" s="41" t="s">
        <v>35</v>
      </c>
      <c r="BX228" s="41" t="s">
        <v>35</v>
      </c>
      <c r="BY228" s="30" t="s">
        <v>35</v>
      </c>
      <c r="BZ228" s="30" t="s">
        <v>35</v>
      </c>
      <c r="CA228" s="30" t="s">
        <v>35</v>
      </c>
      <c r="CB228" s="30" t="s">
        <v>35</v>
      </c>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09" customFormat="true" ht="15" customHeight="true" x14ac:dyDescent="0.2">
      <c r="A229" s="140"/>
      <c r="B229" s="134"/>
      <c r="C229" s="105"/>
      <c r="D229" s="104"/>
      <c r="E229" s="104"/>
      <c r="F229" s="104"/>
      <c r="G229" s="103"/>
      <c r="H229" s="102"/>
      <c r="I229" s="104"/>
      <c r="J229" s="104"/>
      <c r="K229" s="104"/>
      <c r="L229" s="101"/>
      <c r="M229" s="105"/>
      <c r="N229" s="104"/>
      <c r="O229" s="104"/>
      <c r="P229" s="104"/>
      <c r="Q229" s="103"/>
      <c r="R229" s="102"/>
      <c r="S229" s="104"/>
      <c r="T229" s="104"/>
      <c r="U229" s="104"/>
      <c r="V229" s="104"/>
      <c r="W229" s="104"/>
      <c r="X229" s="104"/>
      <c r="Y229" s="104"/>
      <c r="Z229" s="104"/>
      <c r="AA229" s="104"/>
      <c r="AB229" s="101"/>
      <c r="AC229" s="437"/>
      <c r="AD229" s="437"/>
      <c r="AE229" s="437"/>
      <c r="AF229" s="437"/>
      <c r="AG229" s="437"/>
      <c r="AH229" s="437"/>
      <c r="AI229" s="437"/>
      <c r="AJ229" s="437"/>
      <c r="AK229" s="437"/>
      <c r="AL229" s="437"/>
      <c r="AM229" s="437"/>
      <c r="AN229" s="437"/>
      <c r="AO229" s="437"/>
      <c r="AP229" s="437"/>
      <c r="AQ229" s="437"/>
      <c r="AR229" s="437"/>
      <c r="AS229" s="437"/>
      <c r="AT229" s="437"/>
      <c r="AU229" s="437"/>
      <c r="AV229" s="437"/>
      <c r="AW229" s="437"/>
      <c r="AX229" s="437"/>
      <c r="AY229" s="437"/>
      <c r="AZ229" s="174"/>
      <c r="BA229" s="970"/>
      <c r="BB229" s="594" t="s">
        <v>93</v>
      </c>
      <c r="BC229" s="45" t="s">
        <v>35</v>
      </c>
      <c r="BD229" s="41" t="s">
        <v>35</v>
      </c>
      <c r="BE229" s="41" t="s">
        <v>35</v>
      </c>
      <c r="BF229" s="41" t="s">
        <v>35</v>
      </c>
      <c r="BG229" s="36" t="s">
        <v>35</v>
      </c>
      <c r="BH229" s="45" t="s">
        <v>35</v>
      </c>
      <c r="BI229" s="41" t="s">
        <v>35</v>
      </c>
      <c r="BJ229" s="41" t="s">
        <v>35</v>
      </c>
      <c r="BK229" s="41" t="s">
        <v>35</v>
      </c>
      <c r="BL229" s="36" t="s">
        <v>35</v>
      </c>
      <c r="BM229" s="45" t="s">
        <v>35</v>
      </c>
      <c r="BN229" s="41" t="s">
        <v>35</v>
      </c>
      <c r="BO229" s="41" t="s">
        <v>35</v>
      </c>
      <c r="BP229" s="41" t="s">
        <v>35</v>
      </c>
      <c r="BQ229" s="36" t="s">
        <v>35</v>
      </c>
      <c r="BR229" s="45" t="s">
        <v>35</v>
      </c>
      <c r="BS229" s="41" t="s">
        <v>35</v>
      </c>
      <c r="BT229" s="41" t="s">
        <v>35</v>
      </c>
      <c r="BU229" s="41" t="s">
        <v>35</v>
      </c>
      <c r="BV229" s="41" t="s">
        <v>35</v>
      </c>
      <c r="BW229" s="41" t="s">
        <v>35</v>
      </c>
      <c r="BX229" s="41" t="s">
        <v>35</v>
      </c>
      <c r="BY229" s="30" t="s">
        <v>35</v>
      </c>
      <c r="BZ229" s="30" t="s">
        <v>35</v>
      </c>
      <c r="CA229" s="30" t="s">
        <v>35</v>
      </c>
      <c r="CB229" s="30" t="s">
        <v>35</v>
      </c>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09" customFormat="true" ht="15" customHeight="true" x14ac:dyDescent="0.2">
      <c r="A230" s="140"/>
      <c r="B230" s="134"/>
      <c r="C230" s="105"/>
      <c r="D230" s="104"/>
      <c r="E230" s="104"/>
      <c r="F230" s="104"/>
      <c r="G230" s="103"/>
      <c r="H230" s="102"/>
      <c r="I230" s="104"/>
      <c r="J230" s="104"/>
      <c r="K230" s="104"/>
      <c r="L230" s="101"/>
      <c r="M230" s="105"/>
      <c r="N230" s="104"/>
      <c r="O230" s="104"/>
      <c r="P230" s="104"/>
      <c r="Q230" s="103"/>
      <c r="R230" s="102"/>
      <c r="S230" s="104"/>
      <c r="T230" s="104"/>
      <c r="U230" s="104"/>
      <c r="V230" s="104"/>
      <c r="W230" s="104"/>
      <c r="X230" s="104"/>
      <c r="Y230" s="104"/>
      <c r="Z230" s="104"/>
      <c r="AA230" s="104"/>
      <c r="AB230" s="101"/>
      <c r="AC230" s="437"/>
      <c r="AD230" s="437"/>
      <c r="AE230" s="437"/>
      <c r="AF230" s="437"/>
      <c r="AG230" s="437"/>
      <c r="AH230" s="437"/>
      <c r="AI230" s="437"/>
      <c r="AJ230" s="437"/>
      <c r="AK230" s="437"/>
      <c r="AL230" s="437"/>
      <c r="AM230" s="437"/>
      <c r="AN230" s="437"/>
      <c r="AO230" s="437"/>
      <c r="AP230" s="437"/>
      <c r="AQ230" s="437"/>
      <c r="AR230" s="437"/>
      <c r="AS230" s="437"/>
      <c r="AT230" s="437"/>
      <c r="AU230" s="437"/>
      <c r="AV230" s="437"/>
      <c r="AW230" s="437"/>
      <c r="AX230" s="437"/>
      <c r="AY230" s="437"/>
      <c r="AZ230" s="174"/>
      <c r="BA230" s="970"/>
      <c r="BB230" s="594" t="s">
        <v>94</v>
      </c>
      <c r="BC230" s="45" t="s">
        <v>35</v>
      </c>
      <c r="BD230" s="41" t="s">
        <v>35</v>
      </c>
      <c r="BE230" s="41" t="s">
        <v>35</v>
      </c>
      <c r="BF230" s="41" t="s">
        <v>35</v>
      </c>
      <c r="BG230" s="36" t="s">
        <v>35</v>
      </c>
      <c r="BH230" s="45" t="s">
        <v>35</v>
      </c>
      <c r="BI230" s="41" t="s">
        <v>35</v>
      </c>
      <c r="BJ230" s="41" t="s">
        <v>35</v>
      </c>
      <c r="BK230" s="41" t="s">
        <v>35</v>
      </c>
      <c r="BL230" s="36" t="s">
        <v>35</v>
      </c>
      <c r="BM230" s="45" t="s">
        <v>35</v>
      </c>
      <c r="BN230" s="41" t="s">
        <v>35</v>
      </c>
      <c r="BO230" s="41" t="s">
        <v>35</v>
      </c>
      <c r="BP230" s="41" t="s">
        <v>35</v>
      </c>
      <c r="BQ230" s="36" t="s">
        <v>35</v>
      </c>
      <c r="BR230" s="45" t="s">
        <v>35</v>
      </c>
      <c r="BS230" s="41" t="s">
        <v>35</v>
      </c>
      <c r="BT230" s="41" t="s">
        <v>35</v>
      </c>
      <c r="BU230" s="41" t="s">
        <v>35</v>
      </c>
      <c r="BV230" s="41" t="s">
        <v>35</v>
      </c>
      <c r="BW230" s="41" t="s">
        <v>35</v>
      </c>
      <c r="BX230" s="41" t="s">
        <v>35</v>
      </c>
      <c r="BY230" s="30" t="s">
        <v>35</v>
      </c>
      <c r="BZ230" s="30" t="s">
        <v>35</v>
      </c>
      <c r="CA230" s="30" t="s">
        <v>35</v>
      </c>
      <c r="CB230" s="30" t="s">
        <v>35</v>
      </c>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09" customFormat="true" ht="15" customHeight="true" x14ac:dyDescent="0.2">
      <c r="A231" s="162"/>
      <c r="B231" s="133"/>
      <c r="C231" s="83"/>
      <c r="D231" s="154"/>
      <c r="E231" s="154"/>
      <c r="F231" s="154"/>
      <c r="G231" s="143"/>
      <c r="H231" s="82"/>
      <c r="I231" s="154"/>
      <c r="J231" s="154"/>
      <c r="K231" s="154"/>
      <c r="L231" s="149"/>
      <c r="M231" s="83"/>
      <c r="N231" s="154"/>
      <c r="O231" s="154"/>
      <c r="P231" s="154"/>
      <c r="Q231" s="143"/>
      <c r="R231" s="82"/>
      <c r="S231" s="154"/>
      <c r="T231" s="154"/>
      <c r="U231" s="154"/>
      <c r="V231" s="154"/>
      <c r="W231" s="154"/>
      <c r="X231" s="154"/>
      <c r="Y231" s="154"/>
      <c r="Z231" s="154"/>
      <c r="AA231" s="154"/>
      <c r="AB231" s="149"/>
      <c r="AC231" s="437"/>
      <c r="AD231" s="437"/>
      <c r="AE231" s="437"/>
      <c r="AF231" s="437"/>
      <c r="AG231" s="437"/>
      <c r="AH231" s="437"/>
      <c r="AI231" s="437"/>
      <c r="AJ231" s="437"/>
      <c r="AK231" s="437"/>
      <c r="AL231" s="437"/>
      <c r="AM231" s="437"/>
      <c r="AN231" s="437"/>
      <c r="AO231" s="437"/>
      <c r="AP231" s="437"/>
      <c r="AQ231" s="437"/>
      <c r="AR231" s="437"/>
      <c r="AS231" s="437"/>
      <c r="AT231" s="437"/>
      <c r="AU231" s="437"/>
      <c r="AV231" s="437"/>
      <c r="AW231" s="437"/>
      <c r="AX231" s="437"/>
      <c r="AY231" s="437"/>
      <c r="AZ231" s="174"/>
      <c r="BA231" s="171"/>
      <c r="BB231" s="594"/>
      <c r="BC231" s="449"/>
      <c r="BD231" s="434"/>
      <c r="BE231" s="434"/>
      <c r="BF231" s="434"/>
      <c r="BG231" s="453"/>
      <c r="BH231" s="449"/>
      <c r="BI231" s="434"/>
      <c r="BJ231" s="434"/>
      <c r="BK231" s="434"/>
      <c r="BL231" s="453"/>
      <c r="BM231" s="449"/>
      <c r="BN231" s="434"/>
      <c r="BO231" s="434"/>
      <c r="BP231" s="434"/>
      <c r="BQ231" s="453"/>
      <c r="BR231" s="449"/>
      <c r="BS231" s="434"/>
      <c r="BT231" s="434"/>
      <c r="BU231" s="434"/>
      <c r="BV231" s="434"/>
      <c r="BW231" s="434"/>
      <c r="BX231" s="434"/>
      <c r="BY231" s="435"/>
      <c r="BZ231" s="435"/>
      <c r="CA231" s="435"/>
      <c r="CB231" s="435"/>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09" customFormat="true" ht="15" customHeight="true" x14ac:dyDescent="0.2">
      <c r="A232" s="162"/>
      <c r="B232" s="133"/>
      <c r="C232" s="83"/>
      <c r="D232" s="154"/>
      <c r="E232" s="154"/>
      <c r="F232" s="154"/>
      <c r="G232" s="143"/>
      <c r="H232" s="82"/>
      <c r="I232" s="154"/>
      <c r="J232" s="154"/>
      <c r="K232" s="154"/>
      <c r="L232" s="149"/>
      <c r="M232" s="83"/>
      <c r="N232" s="154"/>
      <c r="O232" s="154"/>
      <c r="P232" s="154"/>
      <c r="Q232" s="143"/>
      <c r="R232" s="82"/>
      <c r="S232" s="154"/>
      <c r="T232" s="154"/>
      <c r="U232" s="154"/>
      <c r="V232" s="154"/>
      <c r="W232" s="154"/>
      <c r="X232" s="154"/>
      <c r="Y232" s="154"/>
      <c r="Z232" s="154"/>
      <c r="AA232" s="154"/>
      <c r="AB232" s="149"/>
      <c r="AC232" s="437"/>
      <c r="AD232" s="437"/>
      <c r="AE232" s="437"/>
      <c r="AF232" s="437"/>
      <c r="AG232" s="437"/>
      <c r="AH232" s="437"/>
      <c r="AI232" s="437"/>
      <c r="AJ232" s="437"/>
      <c r="AK232" s="437"/>
      <c r="AL232" s="437"/>
      <c r="AM232" s="437"/>
      <c r="AN232" s="437"/>
      <c r="AO232" s="437"/>
      <c r="AP232" s="437"/>
      <c r="AQ232" s="437"/>
      <c r="AR232" s="437"/>
      <c r="AS232" s="437"/>
      <c r="AT232" s="437"/>
      <c r="AU232" s="437"/>
      <c r="AV232" s="437"/>
      <c r="AW232" s="437"/>
      <c r="AX232" s="437"/>
      <c r="AY232" s="437"/>
      <c r="AZ232" s="174"/>
      <c r="BA232" s="595"/>
      <c r="BB232" s="594"/>
      <c r="BC232" s="449"/>
      <c r="BD232" s="434"/>
      <c r="BE232" s="434"/>
      <c r="BF232" s="434"/>
      <c r="BG232" s="453"/>
      <c r="BH232" s="449"/>
      <c r="BI232" s="434"/>
      <c r="BJ232" s="434"/>
      <c r="BK232" s="434"/>
      <c r="BL232" s="453"/>
      <c r="BM232" s="449"/>
      <c r="BN232" s="434"/>
      <c r="BO232" s="434"/>
      <c r="BP232" s="434"/>
      <c r="BQ232" s="453"/>
      <c r="BR232" s="449"/>
      <c r="BS232" s="434"/>
      <c r="BT232" s="434"/>
      <c r="BU232" s="434"/>
      <c r="BV232" s="434"/>
      <c r="BW232" s="434"/>
      <c r="BX232" s="434"/>
      <c r="BY232" s="435"/>
      <c r="BZ232" s="435"/>
      <c r="CA232" s="435"/>
      <c r="CB232" s="435"/>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09" customFormat="true" ht="15" customHeight="true" x14ac:dyDescent="0.2">
      <c r="A233" s="162"/>
      <c r="B233" s="133"/>
      <c r="C233" s="83"/>
      <c r="D233" s="154"/>
      <c r="E233" s="154"/>
      <c r="F233" s="154"/>
      <c r="G233" s="143"/>
      <c r="H233" s="82"/>
      <c r="I233" s="154"/>
      <c r="J233" s="154"/>
      <c r="K233" s="154"/>
      <c r="L233" s="149"/>
      <c r="M233" s="83"/>
      <c r="N233" s="154"/>
      <c r="O233" s="154"/>
      <c r="P233" s="154"/>
      <c r="Q233" s="143"/>
      <c r="R233" s="82"/>
      <c r="S233" s="154"/>
      <c r="T233" s="154"/>
      <c r="U233" s="154"/>
      <c r="V233" s="154"/>
      <c r="W233" s="154"/>
      <c r="X233" s="154"/>
      <c r="Y233" s="154"/>
      <c r="Z233" s="154"/>
      <c r="AA233" s="154"/>
      <c r="AB233" s="149"/>
      <c r="AC233" s="437"/>
      <c r="AD233" s="437"/>
      <c r="AE233" s="437"/>
      <c r="AF233" s="437"/>
      <c r="AG233" s="437"/>
      <c r="AH233" s="437"/>
      <c r="AI233" s="437"/>
      <c r="AJ233" s="437"/>
      <c r="AK233" s="437"/>
      <c r="AL233" s="437"/>
      <c r="AM233" s="437"/>
      <c r="AN233" s="437"/>
      <c r="AO233" s="437"/>
      <c r="AP233" s="437"/>
      <c r="AQ233" s="437"/>
      <c r="AR233" s="437"/>
      <c r="AS233" s="437"/>
      <c r="AT233" s="437"/>
      <c r="AU233" s="437"/>
      <c r="AV233" s="437"/>
      <c r="AW233" s="437"/>
      <c r="AX233" s="437"/>
      <c r="AY233" s="437"/>
      <c r="AZ233" s="174"/>
      <c r="BA233" s="595"/>
      <c r="BB233" s="594"/>
      <c r="BC233" s="449"/>
      <c r="BD233" s="434"/>
      <c r="BE233" s="434"/>
      <c r="BF233" s="434"/>
      <c r="BG233" s="453"/>
      <c r="BH233" s="449"/>
      <c r="BI233" s="434"/>
      <c r="BJ233" s="434"/>
      <c r="BK233" s="434"/>
      <c r="BL233" s="453"/>
      <c r="BM233" s="449"/>
      <c r="BN233" s="434"/>
      <c r="BO233" s="434"/>
      <c r="BP233" s="434"/>
      <c r="BQ233" s="453"/>
      <c r="BR233" s="449"/>
      <c r="BS233" s="434"/>
      <c r="BT233" s="434"/>
      <c r="BU233" s="434"/>
      <c r="BV233" s="434"/>
      <c r="BW233" s="434"/>
      <c r="BX233" s="434"/>
      <c r="BY233" s="435"/>
      <c r="BZ233" s="435"/>
      <c r="CA233" s="435"/>
      <c r="CB233" s="435"/>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09" customFormat="true" ht="15" customHeight="true" x14ac:dyDescent="0.2">
      <c r="A234" s="162"/>
      <c r="B234" s="133"/>
      <c r="C234" s="83"/>
      <c r="D234" s="154"/>
      <c r="E234" s="154"/>
      <c r="F234" s="154"/>
      <c r="G234" s="143"/>
      <c r="H234" s="82"/>
      <c r="I234" s="154"/>
      <c r="J234" s="154"/>
      <c r="K234" s="154"/>
      <c r="L234" s="149"/>
      <c r="M234" s="83"/>
      <c r="N234" s="154"/>
      <c r="O234" s="154"/>
      <c r="P234" s="154"/>
      <c r="Q234" s="143"/>
      <c r="R234" s="82"/>
      <c r="S234" s="154"/>
      <c r="T234" s="154"/>
      <c r="U234" s="154"/>
      <c r="V234" s="154"/>
      <c r="W234" s="154"/>
      <c r="X234" s="154"/>
      <c r="Y234" s="154"/>
      <c r="Z234" s="154"/>
      <c r="AA234" s="154"/>
      <c r="AB234" s="149"/>
      <c r="AC234" s="437"/>
      <c r="AD234" s="437"/>
      <c r="AE234" s="437"/>
      <c r="AF234" s="437"/>
      <c r="AG234" s="437"/>
      <c r="AH234" s="437"/>
      <c r="AI234" s="437"/>
      <c r="AJ234" s="437"/>
      <c r="AK234" s="437"/>
      <c r="AL234" s="437"/>
      <c r="AM234" s="437"/>
      <c r="AN234" s="437"/>
      <c r="AO234" s="437"/>
      <c r="AP234" s="437"/>
      <c r="AQ234" s="437"/>
      <c r="AR234" s="437"/>
      <c r="AS234" s="437"/>
      <c r="AT234" s="437"/>
      <c r="AU234" s="437"/>
      <c r="AV234" s="437"/>
      <c r="AW234" s="437"/>
      <c r="AX234" s="437"/>
      <c r="AY234" s="437"/>
      <c r="AZ234" s="174"/>
      <c r="BA234" s="595"/>
      <c r="BB234" s="594"/>
      <c r="BC234" s="449"/>
      <c r="BD234" s="434"/>
      <c r="BE234" s="434"/>
      <c r="BF234" s="434"/>
      <c r="BG234" s="453"/>
      <c r="BH234" s="449"/>
      <c r="BI234" s="434"/>
      <c r="BJ234" s="434"/>
      <c r="BK234" s="434"/>
      <c r="BL234" s="453"/>
      <c r="BM234" s="449"/>
      <c r="BN234" s="434"/>
      <c r="BO234" s="434"/>
      <c r="BP234" s="434"/>
      <c r="BQ234" s="453"/>
      <c r="BR234" s="449"/>
      <c r="BS234" s="434"/>
      <c r="BT234" s="434"/>
      <c r="BU234" s="434"/>
      <c r="BV234" s="434"/>
      <c r="BW234" s="434"/>
      <c r="BX234" s="434"/>
      <c r="BY234" s="435"/>
      <c r="BZ234" s="435"/>
      <c r="CA234" s="435"/>
      <c r="CB234" s="435"/>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09" customFormat="true" ht="15" customHeight="true" x14ac:dyDescent="0.2">
      <c r="A235" s="162"/>
      <c r="B235" s="133"/>
      <c r="C235" s="83"/>
      <c r="D235" s="154"/>
      <c r="E235" s="154"/>
      <c r="F235" s="154"/>
      <c r="G235" s="143"/>
      <c r="H235" s="82"/>
      <c r="I235" s="154"/>
      <c r="J235" s="154"/>
      <c r="K235" s="154"/>
      <c r="L235" s="149"/>
      <c r="M235" s="83"/>
      <c r="N235" s="154"/>
      <c r="O235" s="154"/>
      <c r="P235" s="154"/>
      <c r="Q235" s="143"/>
      <c r="R235" s="82"/>
      <c r="S235" s="154"/>
      <c r="T235" s="154"/>
      <c r="U235" s="154"/>
      <c r="V235" s="154"/>
      <c r="W235" s="154"/>
      <c r="X235" s="154"/>
      <c r="Y235" s="154"/>
      <c r="Z235" s="154"/>
      <c r="AA235" s="154"/>
      <c r="AB235" s="149"/>
      <c r="AC235" s="437"/>
      <c r="AD235" s="437"/>
      <c r="AE235" s="437"/>
      <c r="AF235" s="437"/>
      <c r="AG235" s="437"/>
      <c r="AH235" s="437"/>
      <c r="AI235" s="437"/>
      <c r="AJ235" s="437"/>
      <c r="AK235" s="437"/>
      <c r="AL235" s="437"/>
      <c r="AM235" s="437"/>
      <c r="AN235" s="437"/>
      <c r="AO235" s="437"/>
      <c r="AP235" s="437"/>
      <c r="AQ235" s="437"/>
      <c r="AR235" s="437"/>
      <c r="AS235" s="437"/>
      <c r="AT235" s="437"/>
      <c r="AU235" s="437"/>
      <c r="AV235" s="437"/>
      <c r="AW235" s="437"/>
      <c r="AX235" s="437"/>
      <c r="AY235" s="437"/>
      <c r="AZ235" s="174"/>
      <c r="BA235" s="595"/>
      <c r="BB235" s="594"/>
      <c r="BC235" s="449"/>
      <c r="BD235" s="434"/>
      <c r="BE235" s="434"/>
      <c r="BF235" s="434"/>
      <c r="BG235" s="453"/>
      <c r="BH235" s="449"/>
      <c r="BI235" s="434"/>
      <c r="BJ235" s="434"/>
      <c r="BK235" s="434"/>
      <c r="BL235" s="453"/>
      <c r="BM235" s="449"/>
      <c r="BN235" s="434"/>
      <c r="BO235" s="434"/>
      <c r="BP235" s="434"/>
      <c r="BQ235" s="453"/>
      <c r="BR235" s="449"/>
      <c r="BS235" s="434"/>
      <c r="BT235" s="434"/>
      <c r="BU235" s="434"/>
      <c r="BV235" s="434"/>
      <c r="BW235" s="434"/>
      <c r="BX235" s="434"/>
      <c r="BY235" s="435"/>
      <c r="BZ235" s="435"/>
      <c r="CA235" s="435"/>
      <c r="CB235" s="435"/>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09" customFormat="true" ht="15" customHeight="true" x14ac:dyDescent="0.2">
      <c r="A236" s="162"/>
      <c r="B236" s="133"/>
      <c r="C236" s="83"/>
      <c r="D236" s="154"/>
      <c r="E236" s="154"/>
      <c r="F236" s="154"/>
      <c r="G236" s="143"/>
      <c r="H236" s="82"/>
      <c r="I236" s="154"/>
      <c r="J236" s="154"/>
      <c r="K236" s="154"/>
      <c r="L236" s="149"/>
      <c r="M236" s="83"/>
      <c r="N236" s="154"/>
      <c r="O236" s="154"/>
      <c r="P236" s="154"/>
      <c r="Q236" s="143"/>
      <c r="R236" s="82"/>
      <c r="S236" s="154"/>
      <c r="T236" s="154"/>
      <c r="U236" s="154"/>
      <c r="V236" s="154"/>
      <c r="W236" s="154"/>
      <c r="X236" s="154"/>
      <c r="Y236" s="154"/>
      <c r="Z236" s="154"/>
      <c r="AA236" s="154"/>
      <c r="AB236" s="149"/>
      <c r="AC236" s="437"/>
      <c r="AD236" s="437"/>
      <c r="AE236" s="437"/>
      <c r="AF236" s="437"/>
      <c r="AG236" s="437"/>
      <c r="AH236" s="437"/>
      <c r="AI236" s="437"/>
      <c r="AJ236" s="437"/>
      <c r="AK236" s="437"/>
      <c r="AL236" s="437"/>
      <c r="AM236" s="437"/>
      <c r="AN236" s="437"/>
      <c r="AO236" s="437"/>
      <c r="AP236" s="437"/>
      <c r="AQ236" s="437"/>
      <c r="AR236" s="437"/>
      <c r="AS236" s="437"/>
      <c r="AT236" s="437"/>
      <c r="AU236" s="437"/>
      <c r="AV236" s="437"/>
      <c r="AW236" s="437"/>
      <c r="AX236" s="437"/>
      <c r="AY236" s="437"/>
      <c r="AZ236" s="174"/>
      <c r="BA236" s="595"/>
      <c r="BB236" s="594"/>
      <c r="BC236" s="449"/>
      <c r="BD236" s="434"/>
      <c r="BE236" s="434"/>
      <c r="BF236" s="434"/>
      <c r="BG236" s="453"/>
      <c r="BH236" s="449"/>
      <c r="BI236" s="434"/>
      <c r="BJ236" s="434"/>
      <c r="BK236" s="434"/>
      <c r="BL236" s="453"/>
      <c r="BM236" s="449"/>
      <c r="BN236" s="434"/>
      <c r="BO236" s="434"/>
      <c r="BP236" s="434"/>
      <c r="BQ236" s="453"/>
      <c r="BR236" s="449"/>
      <c r="BS236" s="434"/>
      <c r="BT236" s="434"/>
      <c r="BU236" s="434"/>
      <c r="BV236" s="434"/>
      <c r="BW236" s="434"/>
      <c r="BX236" s="434"/>
      <c r="BY236" s="435"/>
      <c r="BZ236" s="435"/>
      <c r="CA236" s="435"/>
      <c r="CB236" s="435"/>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09" customFormat="true" ht="15" customHeight="true" x14ac:dyDescent="0.2">
      <c r="A237" s="162"/>
      <c r="B237" s="133"/>
      <c r="C237" s="83"/>
      <c r="D237" s="154"/>
      <c r="E237" s="154"/>
      <c r="F237" s="154"/>
      <c r="G237" s="143"/>
      <c r="H237" s="82"/>
      <c r="I237" s="154"/>
      <c r="J237" s="154"/>
      <c r="K237" s="154"/>
      <c r="L237" s="149"/>
      <c r="M237" s="83"/>
      <c r="N237" s="154"/>
      <c r="O237" s="154"/>
      <c r="P237" s="154"/>
      <c r="Q237" s="143"/>
      <c r="R237" s="82"/>
      <c r="S237" s="154"/>
      <c r="T237" s="154"/>
      <c r="U237" s="154"/>
      <c r="V237" s="154"/>
      <c r="W237" s="154"/>
      <c r="X237" s="154"/>
      <c r="Y237" s="154"/>
      <c r="Z237" s="154"/>
      <c r="AA237" s="154"/>
      <c r="AB237" s="149"/>
      <c r="AC237" s="437"/>
      <c r="AD237" s="437"/>
      <c r="AE237" s="437"/>
      <c r="AF237" s="437"/>
      <c r="AG237" s="437"/>
      <c r="AH237" s="437"/>
      <c r="AI237" s="437"/>
      <c r="AJ237" s="437"/>
      <c r="AK237" s="437"/>
      <c r="AL237" s="437"/>
      <c r="AM237" s="437"/>
      <c r="AN237" s="437"/>
      <c r="AO237" s="437"/>
      <c r="AP237" s="437"/>
      <c r="AQ237" s="437"/>
      <c r="AR237" s="437"/>
      <c r="AS237" s="437"/>
      <c r="AT237" s="437"/>
      <c r="AU237" s="437"/>
      <c r="AV237" s="437"/>
      <c r="AW237" s="437"/>
      <c r="AX237" s="437"/>
      <c r="AY237" s="437"/>
      <c r="AZ237" s="174"/>
      <c r="BA237" s="595"/>
      <c r="BB237" s="594"/>
      <c r="BC237" s="449"/>
      <c r="BD237" s="434"/>
      <c r="BE237" s="434"/>
      <c r="BF237" s="434"/>
      <c r="BG237" s="453"/>
      <c r="BH237" s="449"/>
      <c r="BI237" s="434"/>
      <c r="BJ237" s="434"/>
      <c r="BK237" s="434"/>
      <c r="BL237" s="453"/>
      <c r="BM237" s="449"/>
      <c r="BN237" s="434"/>
      <c r="BO237" s="434"/>
      <c r="BP237" s="434"/>
      <c r="BQ237" s="453"/>
      <c r="BR237" s="449"/>
      <c r="BS237" s="434"/>
      <c r="BT237" s="434"/>
      <c r="BU237" s="434"/>
      <c r="BV237" s="434"/>
      <c r="BW237" s="434"/>
      <c r="BX237" s="434"/>
      <c r="BY237" s="435"/>
      <c r="BZ237" s="435"/>
      <c r="CA237" s="435"/>
      <c r="CB237" s="435"/>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09" customFormat="true" ht="15" customHeight="true" x14ac:dyDescent="0.2">
      <c r="A238" s="162"/>
      <c r="B238" s="133"/>
      <c r="C238" s="83"/>
      <c r="D238" s="154"/>
      <c r="E238" s="154"/>
      <c r="F238" s="154"/>
      <c r="G238" s="143"/>
      <c r="H238" s="82"/>
      <c r="I238" s="154"/>
      <c r="J238" s="154"/>
      <c r="K238" s="154"/>
      <c r="L238" s="149"/>
      <c r="M238" s="83"/>
      <c r="N238" s="154"/>
      <c r="O238" s="154"/>
      <c r="P238" s="154"/>
      <c r="Q238" s="143"/>
      <c r="R238" s="82"/>
      <c r="S238" s="154"/>
      <c r="T238" s="154"/>
      <c r="U238" s="154"/>
      <c r="V238" s="154"/>
      <c r="W238" s="154"/>
      <c r="X238" s="154"/>
      <c r="Y238" s="154"/>
      <c r="Z238" s="154"/>
      <c r="AA238" s="154"/>
      <c r="AB238" s="149"/>
      <c r="AC238" s="437"/>
      <c r="AD238" s="437"/>
      <c r="AE238" s="437"/>
      <c r="AF238" s="437"/>
      <c r="AG238" s="437"/>
      <c r="AH238" s="437"/>
      <c r="AI238" s="437"/>
      <c r="AJ238" s="437"/>
      <c r="AK238" s="437"/>
      <c r="AL238" s="437"/>
      <c r="AM238" s="437"/>
      <c r="AN238" s="437"/>
      <c r="AO238" s="437"/>
      <c r="AP238" s="437"/>
      <c r="AQ238" s="437"/>
      <c r="AR238" s="437"/>
      <c r="AS238" s="437"/>
      <c r="AT238" s="437"/>
      <c r="AU238" s="437"/>
      <c r="AV238" s="437"/>
      <c r="AW238" s="437"/>
      <c r="AX238" s="437"/>
      <c r="AY238" s="437"/>
      <c r="AZ238" s="174"/>
      <c r="BA238" s="595"/>
      <c r="BB238" s="594"/>
      <c r="BC238" s="449"/>
      <c r="BD238" s="434"/>
      <c r="BE238" s="434"/>
      <c r="BF238" s="434"/>
      <c r="BG238" s="453"/>
      <c r="BH238" s="449"/>
      <c r="BI238" s="434"/>
      <c r="BJ238" s="434"/>
      <c r="BK238" s="434"/>
      <c r="BL238" s="453"/>
      <c r="BM238" s="449"/>
      <c r="BN238" s="434"/>
      <c r="BO238" s="434"/>
      <c r="BP238" s="434"/>
      <c r="BQ238" s="453"/>
      <c r="BR238" s="449"/>
      <c r="BS238" s="434"/>
      <c r="BT238" s="434"/>
      <c r="BU238" s="434"/>
      <c r="BV238" s="434"/>
      <c r="BW238" s="434"/>
      <c r="BX238" s="434"/>
      <c r="BY238" s="435"/>
      <c r="BZ238" s="435"/>
      <c r="CA238" s="435"/>
      <c r="CB238" s="435"/>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09" customFormat="true" ht="15" customHeight="true" x14ac:dyDescent="0.2">
      <c r="A239" s="162"/>
      <c r="B239" s="133"/>
      <c r="C239" s="83"/>
      <c r="D239" s="154"/>
      <c r="E239" s="154"/>
      <c r="F239" s="154"/>
      <c r="G239" s="143"/>
      <c r="H239" s="82"/>
      <c r="I239" s="154"/>
      <c r="J239" s="154"/>
      <c r="K239" s="154"/>
      <c r="L239" s="149"/>
      <c r="M239" s="83"/>
      <c r="N239" s="154"/>
      <c r="O239" s="154"/>
      <c r="P239" s="154"/>
      <c r="Q239" s="143"/>
      <c r="R239" s="82"/>
      <c r="S239" s="154"/>
      <c r="T239" s="154"/>
      <c r="U239" s="154"/>
      <c r="V239" s="154"/>
      <c r="W239" s="154"/>
      <c r="X239" s="154"/>
      <c r="Y239" s="154"/>
      <c r="Z239" s="154"/>
      <c r="AA239" s="154"/>
      <c r="AB239" s="149"/>
      <c r="AC239" s="437"/>
      <c r="AD239" s="437"/>
      <c r="AE239" s="437"/>
      <c r="AF239" s="437"/>
      <c r="AG239" s="437"/>
      <c r="AH239" s="437"/>
      <c r="AI239" s="437"/>
      <c r="AJ239" s="437"/>
      <c r="AK239" s="437"/>
      <c r="AL239" s="437"/>
      <c r="AM239" s="437"/>
      <c r="AN239" s="437"/>
      <c r="AO239" s="437"/>
      <c r="AP239" s="437"/>
      <c r="AQ239" s="437"/>
      <c r="AR239" s="437"/>
      <c r="AS239" s="437"/>
      <c r="AT239" s="437"/>
      <c r="AU239" s="437"/>
      <c r="AV239" s="437"/>
      <c r="AW239" s="437"/>
      <c r="AX239" s="437"/>
      <c r="AY239" s="437"/>
      <c r="AZ239" s="174"/>
      <c r="BA239" s="595"/>
      <c r="BB239" s="594"/>
      <c r="BC239" s="449"/>
      <c r="BD239" s="434"/>
      <c r="BE239" s="434"/>
      <c r="BF239" s="434"/>
      <c r="BG239" s="453"/>
      <c r="BH239" s="449"/>
      <c r="BI239" s="434"/>
      <c r="BJ239" s="434"/>
      <c r="BK239" s="434"/>
      <c r="BL239" s="453"/>
      <c r="BM239" s="449"/>
      <c r="BN239" s="434"/>
      <c r="BO239" s="434"/>
      <c r="BP239" s="434"/>
      <c r="BQ239" s="453"/>
      <c r="BR239" s="449"/>
      <c r="BS239" s="434"/>
      <c r="BT239" s="434"/>
      <c r="BU239" s="434"/>
      <c r="BV239" s="434"/>
      <c r="BW239" s="434"/>
      <c r="BX239" s="434"/>
      <c r="BY239" s="435"/>
      <c r="BZ239" s="435"/>
      <c r="CA239" s="435"/>
      <c r="CB239" s="435"/>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09" customFormat="true" ht="15" customHeight="true" x14ac:dyDescent="0.2">
      <c r="A240" s="162"/>
      <c r="B240" s="133"/>
      <c r="C240" s="83"/>
      <c r="D240" s="154"/>
      <c r="E240" s="154"/>
      <c r="F240" s="154"/>
      <c r="G240" s="143"/>
      <c r="H240" s="82"/>
      <c r="I240" s="154"/>
      <c r="J240" s="154"/>
      <c r="K240" s="154"/>
      <c r="L240" s="149"/>
      <c r="M240" s="83"/>
      <c r="N240" s="154"/>
      <c r="O240" s="154"/>
      <c r="P240" s="154"/>
      <c r="Q240" s="143"/>
      <c r="R240" s="82"/>
      <c r="S240" s="154"/>
      <c r="T240" s="154"/>
      <c r="U240" s="154"/>
      <c r="V240" s="154"/>
      <c r="W240" s="154"/>
      <c r="X240" s="154"/>
      <c r="Y240" s="154"/>
      <c r="Z240" s="154"/>
      <c r="AA240" s="154"/>
      <c r="AB240" s="149"/>
      <c r="AC240" s="437"/>
      <c r="AD240" s="437"/>
      <c r="AE240" s="437"/>
      <c r="AF240" s="437"/>
      <c r="AG240" s="437"/>
      <c r="AH240" s="437"/>
      <c r="AI240" s="437"/>
      <c r="AJ240" s="437"/>
      <c r="AK240" s="437"/>
      <c r="AL240" s="437"/>
      <c r="AM240" s="437"/>
      <c r="AN240" s="437"/>
      <c r="AO240" s="437"/>
      <c r="AP240" s="437"/>
      <c r="AQ240" s="437"/>
      <c r="AR240" s="437"/>
      <c r="AS240" s="437"/>
      <c r="AT240" s="437"/>
      <c r="AU240" s="437"/>
      <c r="AV240" s="437"/>
      <c r="AW240" s="437"/>
      <c r="AX240" s="437"/>
      <c r="AY240" s="437"/>
      <c r="AZ240" s="174"/>
      <c r="BA240" s="595"/>
      <c r="BB240" s="594"/>
      <c r="BC240" s="449"/>
      <c r="BD240" s="434"/>
      <c r="BE240" s="434"/>
      <c r="BF240" s="434"/>
      <c r="BG240" s="453"/>
      <c r="BH240" s="449"/>
      <c r="BI240" s="434"/>
      <c r="BJ240" s="434"/>
      <c r="BK240" s="434"/>
      <c r="BL240" s="453"/>
      <c r="BM240" s="449"/>
      <c r="BN240" s="434"/>
      <c r="BO240" s="434"/>
      <c r="BP240" s="434"/>
      <c r="BQ240" s="453"/>
      <c r="BR240" s="449"/>
      <c r="BS240" s="434"/>
      <c r="BT240" s="434"/>
      <c r="BU240" s="434"/>
      <c r="BV240" s="434"/>
      <c r="BW240" s="434"/>
      <c r="BX240" s="434"/>
      <c r="BY240" s="435"/>
      <c r="BZ240" s="435"/>
      <c r="CA240" s="435"/>
      <c r="CB240" s="435"/>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09" customFormat="true" ht="15" customHeight="true" x14ac:dyDescent="0.2">
      <c r="A241" s="162"/>
      <c r="B241" s="133"/>
      <c r="C241" s="83"/>
      <c r="D241" s="154"/>
      <c r="E241" s="154"/>
      <c r="F241" s="154"/>
      <c r="G241" s="143"/>
      <c r="H241" s="82"/>
      <c r="I241" s="154"/>
      <c r="J241" s="154"/>
      <c r="K241" s="154"/>
      <c r="L241" s="149"/>
      <c r="M241" s="83"/>
      <c r="N241" s="154"/>
      <c r="O241" s="154"/>
      <c r="P241" s="154"/>
      <c r="Q241" s="143"/>
      <c r="R241" s="82"/>
      <c r="S241" s="154"/>
      <c r="T241" s="154"/>
      <c r="U241" s="154"/>
      <c r="V241" s="154"/>
      <c r="W241" s="154"/>
      <c r="X241" s="154"/>
      <c r="Y241" s="154"/>
      <c r="Z241" s="154"/>
      <c r="AA241" s="154"/>
      <c r="AB241" s="149"/>
      <c r="AC241" s="437"/>
      <c r="AD241" s="437"/>
      <c r="AE241" s="437"/>
      <c r="AF241" s="437"/>
      <c r="AG241" s="437"/>
      <c r="AH241" s="437"/>
      <c r="AI241" s="437"/>
      <c r="AJ241" s="437"/>
      <c r="AK241" s="437"/>
      <c r="AL241" s="437"/>
      <c r="AM241" s="437"/>
      <c r="AN241" s="437"/>
      <c r="AO241" s="437"/>
      <c r="AP241" s="437"/>
      <c r="AQ241" s="437"/>
      <c r="AR241" s="437"/>
      <c r="AS241" s="437"/>
      <c r="AT241" s="437"/>
      <c r="AU241" s="437"/>
      <c r="AV241" s="437"/>
      <c r="AW241" s="437"/>
      <c r="AX241" s="437"/>
      <c r="AY241" s="437"/>
      <c r="AZ241" s="174"/>
      <c r="BA241" s="595"/>
      <c r="BB241" s="594"/>
      <c r="BC241" s="449"/>
      <c r="BD241" s="434"/>
      <c r="BE241" s="434"/>
      <c r="BF241" s="434"/>
      <c r="BG241" s="453"/>
      <c r="BH241" s="449"/>
      <c r="BI241" s="434"/>
      <c r="BJ241" s="434"/>
      <c r="BK241" s="434"/>
      <c r="BL241" s="453"/>
      <c r="BM241" s="449"/>
      <c r="BN241" s="434"/>
      <c r="BO241" s="434"/>
      <c r="BP241" s="434"/>
      <c r="BQ241" s="453"/>
      <c r="BR241" s="449"/>
      <c r="BS241" s="434"/>
      <c r="BT241" s="434"/>
      <c r="BU241" s="434"/>
      <c r="BV241" s="434"/>
      <c r="BW241" s="434"/>
      <c r="BX241" s="434"/>
      <c r="BY241" s="435"/>
      <c r="BZ241" s="435"/>
      <c r="CA241" s="435"/>
      <c r="CB241" s="435"/>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09" customFormat="true" ht="15" customHeight="true" x14ac:dyDescent="0.2">
      <c r="A242" s="162"/>
      <c r="B242" s="133"/>
      <c r="C242" s="83"/>
      <c r="D242" s="154"/>
      <c r="E242" s="154"/>
      <c r="F242" s="154"/>
      <c r="G242" s="143"/>
      <c r="H242" s="82"/>
      <c r="I242" s="154"/>
      <c r="J242" s="154"/>
      <c r="K242" s="154"/>
      <c r="L242" s="149"/>
      <c r="M242" s="83"/>
      <c r="N242" s="154"/>
      <c r="O242" s="154"/>
      <c r="P242" s="154"/>
      <c r="Q242" s="143"/>
      <c r="R242" s="82"/>
      <c r="S242" s="154"/>
      <c r="T242" s="154"/>
      <c r="U242" s="154"/>
      <c r="V242" s="154"/>
      <c r="W242" s="154"/>
      <c r="X242" s="154"/>
      <c r="Y242" s="154"/>
      <c r="Z242" s="154"/>
      <c r="AA242" s="154"/>
      <c r="AB242" s="149"/>
      <c r="AC242" s="437"/>
      <c r="AD242" s="437"/>
      <c r="AE242" s="437"/>
      <c r="AF242" s="437"/>
      <c r="AG242" s="437"/>
      <c r="AH242" s="437"/>
      <c r="AI242" s="437"/>
      <c r="AJ242" s="437"/>
      <c r="AK242" s="437"/>
      <c r="AL242" s="437"/>
      <c r="AM242" s="437"/>
      <c r="AN242" s="437"/>
      <c r="AO242" s="437"/>
      <c r="AP242" s="437"/>
      <c r="AQ242" s="437"/>
      <c r="AR242" s="437"/>
      <c r="AS242" s="437"/>
      <c r="AT242" s="437"/>
      <c r="AU242" s="437"/>
      <c r="AV242" s="437"/>
      <c r="AW242" s="437"/>
      <c r="AX242" s="437"/>
      <c r="AY242" s="437"/>
      <c r="AZ242" s="174"/>
      <c r="BA242" s="595"/>
      <c r="BB242" s="594"/>
      <c r="BC242" s="449"/>
      <c r="BD242" s="434"/>
      <c r="BE242" s="434"/>
      <c r="BF242" s="434"/>
      <c r="BG242" s="453"/>
      <c r="BH242" s="449"/>
      <c r="BI242" s="434"/>
      <c r="BJ242" s="434"/>
      <c r="BK242" s="434"/>
      <c r="BL242" s="453"/>
      <c r="BM242" s="449"/>
      <c r="BN242" s="434"/>
      <c r="BO242" s="434"/>
      <c r="BP242" s="434"/>
      <c r="BQ242" s="453"/>
      <c r="BR242" s="449"/>
      <c r="BS242" s="434"/>
      <c r="BT242" s="434"/>
      <c r="BU242" s="434"/>
      <c r="BV242" s="434"/>
      <c r="BW242" s="434"/>
      <c r="BX242" s="434"/>
      <c r="BY242" s="435"/>
      <c r="BZ242" s="435"/>
      <c r="CA242" s="435"/>
      <c r="CB242" s="435"/>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09" customFormat="true" ht="15" customHeight="true" x14ac:dyDescent="0.2">
      <c r="A243" s="162"/>
      <c r="B243" s="133"/>
      <c r="C243" s="83"/>
      <c r="D243" s="154"/>
      <c r="E243" s="154"/>
      <c r="F243" s="154"/>
      <c r="G243" s="143"/>
      <c r="H243" s="82"/>
      <c r="I243" s="154"/>
      <c r="J243" s="154"/>
      <c r="K243" s="154"/>
      <c r="L243" s="149"/>
      <c r="M243" s="83"/>
      <c r="N243" s="154"/>
      <c r="O243" s="154"/>
      <c r="P243" s="154"/>
      <c r="Q243" s="143"/>
      <c r="R243" s="82"/>
      <c r="S243" s="154"/>
      <c r="T243" s="154"/>
      <c r="U243" s="154"/>
      <c r="V243" s="154"/>
      <c r="W243" s="154"/>
      <c r="X243" s="154"/>
      <c r="Y243" s="154"/>
      <c r="Z243" s="154"/>
      <c r="AA243" s="154"/>
      <c r="AB243" s="149"/>
      <c r="AC243" s="437"/>
      <c r="AD243" s="437"/>
      <c r="AE243" s="437"/>
      <c r="AF243" s="437"/>
      <c r="AG243" s="437"/>
      <c r="AH243" s="437"/>
      <c r="AI243" s="437"/>
      <c r="AJ243" s="437"/>
      <c r="AK243" s="437"/>
      <c r="AL243" s="437"/>
      <c r="AM243" s="437"/>
      <c r="AN243" s="437"/>
      <c r="AO243" s="437"/>
      <c r="AP243" s="437"/>
      <c r="AQ243" s="437"/>
      <c r="AR243" s="437"/>
      <c r="AS243" s="437"/>
      <c r="AT243" s="437"/>
      <c r="AU243" s="437"/>
      <c r="AV243" s="437"/>
      <c r="AW243" s="437"/>
      <c r="AX243" s="437"/>
      <c r="AY243" s="437"/>
      <c r="AZ243" s="174"/>
      <c r="BA243" s="595"/>
      <c r="BB243" s="594"/>
      <c r="BC243" s="449"/>
      <c r="BD243" s="434"/>
      <c r="BE243" s="434"/>
      <c r="BF243" s="434"/>
      <c r="BG243" s="453"/>
      <c r="BH243" s="449"/>
      <c r="BI243" s="434"/>
      <c r="BJ243" s="434"/>
      <c r="BK243" s="434"/>
      <c r="BL243" s="453"/>
      <c r="BM243" s="449"/>
      <c r="BN243" s="434"/>
      <c r="BO243" s="434"/>
      <c r="BP243" s="434"/>
      <c r="BQ243" s="453"/>
      <c r="BR243" s="449"/>
      <c r="BS243" s="434"/>
      <c r="BT243" s="434"/>
      <c r="BU243" s="434"/>
      <c r="BV243" s="434"/>
      <c r="BW243" s="434"/>
      <c r="BX243" s="434"/>
      <c r="BY243" s="435"/>
      <c r="BZ243" s="435"/>
      <c r="CA243" s="435"/>
      <c r="CB243" s="435"/>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09" customFormat="true" ht="15" customHeight="true" x14ac:dyDescent="0.2">
      <c r="A244" s="162"/>
      <c r="B244" s="133"/>
      <c r="C244" s="83"/>
      <c r="D244" s="154"/>
      <c r="E244" s="154"/>
      <c r="F244" s="154"/>
      <c r="G244" s="143"/>
      <c r="H244" s="82"/>
      <c r="I244" s="154"/>
      <c r="J244" s="154"/>
      <c r="K244" s="154"/>
      <c r="L244" s="149"/>
      <c r="M244" s="83"/>
      <c r="N244" s="154"/>
      <c r="O244" s="154"/>
      <c r="P244" s="154"/>
      <c r="Q244" s="143"/>
      <c r="R244" s="82"/>
      <c r="S244" s="154"/>
      <c r="T244" s="154"/>
      <c r="U244" s="154"/>
      <c r="V244" s="154"/>
      <c r="W244" s="154"/>
      <c r="X244" s="154"/>
      <c r="Y244" s="154"/>
      <c r="Z244" s="154"/>
      <c r="AA244" s="154"/>
      <c r="AB244" s="149"/>
      <c r="AC244" s="437"/>
      <c r="AD244" s="437"/>
      <c r="AE244" s="437"/>
      <c r="AF244" s="437"/>
      <c r="AG244" s="437"/>
      <c r="AH244" s="437"/>
      <c r="AI244" s="437"/>
      <c r="AJ244" s="437"/>
      <c r="AK244" s="437"/>
      <c r="AL244" s="437"/>
      <c r="AM244" s="437"/>
      <c r="AN244" s="437"/>
      <c r="AO244" s="437"/>
      <c r="AP244" s="437"/>
      <c r="AQ244" s="437"/>
      <c r="AR244" s="437"/>
      <c r="AS244" s="437"/>
      <c r="AT244" s="437"/>
      <c r="AU244" s="437"/>
      <c r="AV244" s="437"/>
      <c r="AW244" s="437"/>
      <c r="AX244" s="437"/>
      <c r="AY244" s="437"/>
      <c r="AZ244" s="174"/>
      <c r="BA244" s="595"/>
      <c r="BB244" s="594"/>
      <c r="BC244" s="449"/>
      <c r="BD244" s="434"/>
      <c r="BE244" s="434"/>
      <c r="BF244" s="434"/>
      <c r="BG244" s="453"/>
      <c r="BH244" s="449"/>
      <c r="BI244" s="434"/>
      <c r="BJ244" s="434"/>
      <c r="BK244" s="434"/>
      <c r="BL244" s="453"/>
      <c r="BM244" s="449"/>
      <c r="BN244" s="434"/>
      <c r="BO244" s="434"/>
      <c r="BP244" s="434"/>
      <c r="BQ244" s="453"/>
      <c r="BR244" s="449"/>
      <c r="BS244" s="434"/>
      <c r="BT244" s="434"/>
      <c r="BU244" s="434"/>
      <c r="BV244" s="434"/>
      <c r="BW244" s="434"/>
      <c r="BX244" s="434"/>
      <c r="BY244" s="435"/>
      <c r="BZ244" s="435"/>
      <c r="CA244" s="435"/>
      <c r="CB244" s="435"/>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09" customFormat="true" ht="15" customHeight="true" x14ac:dyDescent="0.2">
      <c r="A245" s="162"/>
      <c r="B245" s="133"/>
      <c r="C245" s="83"/>
      <c r="D245" s="154"/>
      <c r="E245" s="154"/>
      <c r="F245" s="154"/>
      <c r="G245" s="143"/>
      <c r="H245" s="82"/>
      <c r="I245" s="154"/>
      <c r="J245" s="154"/>
      <c r="K245" s="154"/>
      <c r="L245" s="149"/>
      <c r="M245" s="83"/>
      <c r="N245" s="154"/>
      <c r="O245" s="154"/>
      <c r="P245" s="154"/>
      <c r="Q245" s="143"/>
      <c r="R245" s="82"/>
      <c r="S245" s="154"/>
      <c r="T245" s="154"/>
      <c r="U245" s="154"/>
      <c r="V245" s="154"/>
      <c r="W245" s="154"/>
      <c r="X245" s="154"/>
      <c r="Y245" s="154"/>
      <c r="Z245" s="154"/>
      <c r="AA245" s="154"/>
      <c r="AB245" s="149"/>
      <c r="AC245" s="437"/>
      <c r="AD245" s="437"/>
      <c r="AE245" s="437"/>
      <c r="AF245" s="437"/>
      <c r="AG245" s="437"/>
      <c r="AH245" s="437"/>
      <c r="AI245" s="437"/>
      <c r="AJ245" s="437"/>
      <c r="AK245" s="437"/>
      <c r="AL245" s="437"/>
      <c r="AM245" s="437"/>
      <c r="AN245" s="437"/>
      <c r="AO245" s="437"/>
      <c r="AP245" s="437"/>
      <c r="AQ245" s="437"/>
      <c r="AR245" s="437"/>
      <c r="AS245" s="437"/>
      <c r="AT245" s="437"/>
      <c r="AU245" s="437"/>
      <c r="AV245" s="437"/>
      <c r="AW245" s="437"/>
      <c r="AX245" s="437"/>
      <c r="AY245" s="437"/>
      <c r="AZ245" s="174"/>
      <c r="BA245" s="595"/>
      <c r="BB245" s="594"/>
      <c r="BC245" s="449"/>
      <c r="BD245" s="434"/>
      <c r="BE245" s="434"/>
      <c r="BF245" s="434"/>
      <c r="BG245" s="453"/>
      <c r="BH245" s="449"/>
      <c r="BI245" s="434"/>
      <c r="BJ245" s="434"/>
      <c r="BK245" s="434"/>
      <c r="BL245" s="453"/>
      <c r="BM245" s="449"/>
      <c r="BN245" s="434"/>
      <c r="BO245" s="434"/>
      <c r="BP245" s="434"/>
      <c r="BQ245" s="453"/>
      <c r="BR245" s="449"/>
      <c r="BS245" s="434"/>
      <c r="BT245" s="434"/>
      <c r="BU245" s="434"/>
      <c r="BV245" s="434"/>
      <c r="BW245" s="434"/>
      <c r="BX245" s="434"/>
      <c r="BY245" s="435"/>
      <c r="BZ245" s="435"/>
      <c r="CA245" s="435"/>
      <c r="CB245" s="435"/>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09" customFormat="true" ht="15" customHeight="true" x14ac:dyDescent="0.2">
      <c r="A246" s="162"/>
      <c r="B246" s="133"/>
      <c r="C246" s="83"/>
      <c r="D246" s="154"/>
      <c r="E246" s="154"/>
      <c r="F246" s="154"/>
      <c r="G246" s="143"/>
      <c r="H246" s="82"/>
      <c r="I246" s="154"/>
      <c r="J246" s="154"/>
      <c r="K246" s="154"/>
      <c r="L246" s="149"/>
      <c r="M246" s="83"/>
      <c r="N246" s="154"/>
      <c r="O246" s="154"/>
      <c r="P246" s="154"/>
      <c r="Q246" s="143"/>
      <c r="R246" s="82"/>
      <c r="S246" s="154"/>
      <c r="T246" s="154"/>
      <c r="U246" s="154"/>
      <c r="V246" s="154"/>
      <c r="W246" s="154"/>
      <c r="X246" s="154"/>
      <c r="Y246" s="154"/>
      <c r="Z246" s="154"/>
      <c r="AA246" s="154"/>
      <c r="AB246" s="149"/>
      <c r="AC246" s="437"/>
      <c r="AD246" s="437"/>
      <c r="AE246" s="437"/>
      <c r="AF246" s="437"/>
      <c r="AG246" s="437"/>
      <c r="AH246" s="437"/>
      <c r="AI246" s="437"/>
      <c r="AJ246" s="437"/>
      <c r="AK246" s="437"/>
      <c r="AL246" s="437"/>
      <c r="AM246" s="437"/>
      <c r="AN246" s="437"/>
      <c r="AO246" s="437"/>
      <c r="AP246" s="437"/>
      <c r="AQ246" s="437"/>
      <c r="AR246" s="437"/>
      <c r="AS246" s="437"/>
      <c r="AT246" s="437"/>
      <c r="AU246" s="437"/>
      <c r="AV246" s="437"/>
      <c r="AW246" s="437"/>
      <c r="AX246" s="437"/>
      <c r="AY246" s="437"/>
      <c r="AZ246" s="174"/>
      <c r="BA246" s="595"/>
      <c r="BB246" s="594"/>
      <c r="BC246" s="449"/>
      <c r="BD246" s="434"/>
      <c r="BE246" s="434"/>
      <c r="BF246" s="434"/>
      <c r="BG246" s="453"/>
      <c r="BH246" s="449"/>
      <c r="BI246" s="434"/>
      <c r="BJ246" s="434"/>
      <c r="BK246" s="434"/>
      <c r="BL246" s="453"/>
      <c r="BM246" s="449"/>
      <c r="BN246" s="434"/>
      <c r="BO246" s="434"/>
      <c r="BP246" s="434"/>
      <c r="BQ246" s="453"/>
      <c r="BR246" s="449"/>
      <c r="BS246" s="434"/>
      <c r="BT246" s="434"/>
      <c r="BU246" s="434"/>
      <c r="BV246" s="434"/>
      <c r="BW246" s="434"/>
      <c r="BX246" s="434"/>
      <c r="BY246" s="435"/>
      <c r="BZ246" s="435"/>
      <c r="CA246" s="435"/>
      <c r="CB246" s="435"/>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09" customFormat="true" ht="15" customHeight="true" x14ac:dyDescent="0.2">
      <c r="A247" s="162"/>
      <c r="B247" s="133"/>
      <c r="C247" s="83"/>
      <c r="D247" s="154"/>
      <c r="E247" s="154"/>
      <c r="F247" s="154"/>
      <c r="G247" s="143"/>
      <c r="H247" s="82"/>
      <c r="I247" s="154"/>
      <c r="J247" s="154"/>
      <c r="K247" s="154"/>
      <c r="L247" s="149"/>
      <c r="M247" s="83"/>
      <c r="N247" s="154"/>
      <c r="O247" s="154"/>
      <c r="P247" s="154"/>
      <c r="Q247" s="143"/>
      <c r="R247" s="82"/>
      <c r="S247" s="154"/>
      <c r="T247" s="154"/>
      <c r="U247" s="154"/>
      <c r="V247" s="154"/>
      <c r="W247" s="154"/>
      <c r="X247" s="154"/>
      <c r="Y247" s="154"/>
      <c r="Z247" s="154"/>
      <c r="AA247" s="154"/>
      <c r="AB247" s="149"/>
      <c r="AC247" s="437"/>
      <c r="AD247" s="437"/>
      <c r="AE247" s="437"/>
      <c r="AF247" s="437"/>
      <c r="AG247" s="437"/>
      <c r="AH247" s="437"/>
      <c r="AI247" s="437"/>
      <c r="AJ247" s="437"/>
      <c r="AK247" s="437"/>
      <c r="AL247" s="437"/>
      <c r="AM247" s="437"/>
      <c r="AN247" s="437"/>
      <c r="AO247" s="437"/>
      <c r="AP247" s="437"/>
      <c r="AQ247" s="437"/>
      <c r="AR247" s="437"/>
      <c r="AS247" s="437"/>
      <c r="AT247" s="437"/>
      <c r="AU247" s="437"/>
      <c r="AV247" s="437"/>
      <c r="AW247" s="437"/>
      <c r="AX247" s="437"/>
      <c r="AY247" s="437"/>
      <c r="AZ247" s="174"/>
      <c r="BA247" s="595"/>
      <c r="BB247" s="594"/>
      <c r="BC247" s="449"/>
      <c r="BD247" s="434"/>
      <c r="BE247" s="434"/>
      <c r="BF247" s="434"/>
      <c r="BG247" s="453"/>
      <c r="BH247" s="449"/>
      <c r="BI247" s="434"/>
      <c r="BJ247" s="434"/>
      <c r="BK247" s="434"/>
      <c r="BL247" s="453"/>
      <c r="BM247" s="449"/>
      <c r="BN247" s="434"/>
      <c r="BO247" s="434"/>
      <c r="BP247" s="434"/>
      <c r="BQ247" s="453"/>
      <c r="BR247" s="449"/>
      <c r="BS247" s="434"/>
      <c r="BT247" s="434"/>
      <c r="BU247" s="434"/>
      <c r="BV247" s="434"/>
      <c r="BW247" s="434"/>
      <c r="BX247" s="434"/>
      <c r="BY247" s="435"/>
      <c r="BZ247" s="435"/>
      <c r="CA247" s="435"/>
      <c r="CB247" s="435"/>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09" customFormat="true" ht="15" customHeight="true" x14ac:dyDescent="0.2">
      <c r="A248" s="64"/>
      <c r="B248" s="123"/>
      <c r="C248" s="68"/>
      <c r="D248" s="107"/>
      <c r="E248" s="107"/>
      <c r="F248" s="107"/>
      <c r="G248" s="106"/>
      <c r="H248" s="67"/>
      <c r="I248" s="107"/>
      <c r="J248" s="107"/>
      <c r="K248" s="107"/>
      <c r="L248" s="66"/>
      <c r="M248" s="68"/>
      <c r="N248" s="107"/>
      <c r="O248" s="107"/>
      <c r="P248" s="107"/>
      <c r="Q248" s="106"/>
      <c r="R248" s="67"/>
      <c r="S248" s="107"/>
      <c r="T248" s="107"/>
      <c r="U248" s="107"/>
      <c r="V248" s="107"/>
      <c r="W248" s="107"/>
      <c r="X248" s="107"/>
      <c r="Y248" s="107"/>
      <c r="Z248" s="107"/>
      <c r="AA248" s="107"/>
      <c r="AB248" s="66"/>
      <c r="AC248" s="437"/>
      <c r="AD248" s="437"/>
      <c r="AE248" s="437"/>
      <c r="AF248" s="437"/>
      <c r="AG248" s="437"/>
      <c r="AH248" s="437"/>
      <c r="AI248" s="437"/>
      <c r="AJ248" s="437"/>
      <c r="AK248" s="437"/>
      <c r="AL248" s="437"/>
      <c r="AM248" s="437"/>
      <c r="AN248" s="437"/>
      <c r="AO248" s="437"/>
      <c r="AP248" s="437"/>
      <c r="AQ248" s="437"/>
      <c r="AR248" s="437"/>
      <c r="AS248" s="437"/>
      <c r="AT248" s="437"/>
      <c r="AU248" s="437"/>
      <c r="AV248" s="437"/>
      <c r="AW248" s="437"/>
      <c r="AX248" s="437"/>
      <c r="AY248" s="437"/>
      <c r="AZ248" s="174"/>
      <c r="BA248" s="595"/>
      <c r="BB248" s="594"/>
      <c r="BC248" s="452"/>
      <c r="BD248" s="451"/>
      <c r="BE248" s="451"/>
      <c r="BF248" s="451"/>
      <c r="BG248" s="455"/>
      <c r="BH248" s="452"/>
      <c r="BI248" s="451"/>
      <c r="BJ248" s="451"/>
      <c r="BK248" s="451"/>
      <c r="BL248" s="455"/>
      <c r="BM248" s="452"/>
      <c r="BN248" s="451"/>
      <c r="BO248" s="451"/>
      <c r="BP248" s="451"/>
      <c r="BQ248" s="455"/>
      <c r="BR248" s="452"/>
      <c r="BS248" s="451"/>
      <c r="BT248" s="451"/>
      <c r="BU248" s="451"/>
      <c r="BV248" s="451"/>
      <c r="BW248" s="451"/>
      <c r="BX248" s="451"/>
      <c r="BY248" s="454"/>
      <c r="BZ248" s="454"/>
      <c r="CA248" s="454"/>
      <c r="CB248" s="454"/>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09" customFormat="true" ht="250.15" customHeight="true" x14ac:dyDescent="0.2">
      <c r="AC249" s="174"/>
      <c r="AD249" s="174"/>
      <c r="AE249" s="174"/>
      <c r="AF249" s="174"/>
      <c r="AG249" s="174"/>
      <c r="AH249" s="174"/>
      <c r="AI249" s="174"/>
      <c r="AJ249" s="174"/>
      <c r="AK249" s="174"/>
      <c r="AL249" s="174"/>
      <c r="AM249" s="174"/>
      <c r="AN249" s="174"/>
      <c r="AO249" s="174"/>
      <c r="AP249" s="174"/>
      <c r="AQ249" s="174"/>
      <c r="AR249" s="174"/>
      <c r="AS249" s="174"/>
      <c r="AT249" s="174"/>
      <c r="AU249" s="174"/>
      <c r="AV249" s="174"/>
      <c r="AW249" s="174"/>
      <c r="AX249" s="174"/>
      <c r="AY249" s="174"/>
      <c r="AZ249" s="174"/>
      <c r="BA249" s="306"/>
      <c r="BB249" s="304"/>
      <c r="BC249" s="304"/>
      <c r="BD249" s="304"/>
      <c r="BE249" s="304"/>
      <c r="BF249" s="304"/>
      <c r="BG249" s="304"/>
      <c r="BH249" s="304"/>
      <c r="BI249" s="304"/>
      <c r="BJ249" s="304"/>
      <c r="BK249" s="304"/>
      <c r="BL249" s="304"/>
      <c r="BM249" s="304"/>
      <c r="BN249" s="304"/>
      <c r="BO249" s="304"/>
      <c r="BP249" s="304"/>
      <c r="BQ249" s="304"/>
      <c r="BR249" s="304"/>
      <c r="BS249" s="304"/>
      <c r="BT249" s="304"/>
      <c r="BU249" s="304"/>
      <c r="BV249" s="304"/>
      <c r="BW249" s="304"/>
      <c r="BX249" s="304"/>
      <c r="BY249" s="306"/>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s="507" customFormat="true" ht="19.15" customHeight="true" x14ac:dyDescent="0.2">
      <c r="AC250" s="172"/>
      <c r="AD250" s="172"/>
      <c r="AE250" s="172"/>
      <c r="AF250" s="172"/>
      <c r="AG250" s="172"/>
      <c r="AH250" s="172"/>
      <c r="AI250" s="172"/>
      <c r="AJ250" s="172"/>
      <c r="AK250" s="172"/>
      <c r="AL250" s="172"/>
      <c r="AM250" s="172"/>
      <c r="AN250" s="172"/>
      <c r="AO250" s="172"/>
      <c r="AP250" s="172"/>
      <c r="AQ250" s="172"/>
      <c r="AR250" s="172"/>
      <c r="AS250" s="172"/>
      <c r="AT250" s="172"/>
      <c r="AU250" s="172"/>
      <c r="AV250" s="172"/>
      <c r="AW250" s="172"/>
      <c r="AX250" s="172"/>
      <c r="AY250" s="172"/>
      <c r="AZ250" s="172"/>
      <c r="BA250" s="506"/>
      <c r="BB250" s="366"/>
      <c r="BC250" s="506"/>
      <c r="BD250" s="506"/>
      <c r="BE250" s="506"/>
      <c r="BF250" s="506"/>
      <c r="BG250" s="506"/>
      <c r="BH250" s="506"/>
      <c r="BI250" s="506"/>
      <c r="BJ250" s="506"/>
      <c r="BK250" s="506"/>
      <c r="BL250" s="506"/>
      <c r="BM250" s="506"/>
      <c r="BN250" s="506"/>
      <c r="BO250" s="506"/>
      <c r="BP250" s="506"/>
      <c r="BQ250" s="506"/>
      <c r="BR250" s="506"/>
      <c r="BS250" s="506"/>
      <c r="BT250" s="506"/>
      <c r="BU250" s="506"/>
      <c r="BV250" s="506"/>
      <c r="BW250" s="506"/>
      <c r="BX250" s="506"/>
      <c r="BY250" s="506"/>
      <c r="BZ250" s="338"/>
      <c r="CA250" s="338"/>
      <c r="CB250" s="338"/>
      <c r="CC250" s="338"/>
      <c r="CD250" s="338"/>
      <c r="CE250" s="338"/>
      <c r="CF250" s="338"/>
      <c r="CG250" s="338"/>
      <c r="CH250" s="338"/>
      <c r="CI250" s="338"/>
      <c r="CJ250" s="338"/>
      <c r="CK250" s="338"/>
      <c r="CL250" s="338"/>
      <c r="CM250" s="338"/>
      <c r="CN250" s="338"/>
      <c r="CO250" s="338"/>
      <c r="CP250" s="338"/>
      <c r="CQ250" s="338"/>
      <c r="CR250" s="338"/>
      <c r="CS250" s="338"/>
      <c r="CT250" s="338"/>
      <c r="CU250" s="338"/>
      <c r="CV250" s="338"/>
      <c r="CW250" s="338"/>
      <c r="CX250" s="338"/>
      <c r="CY250" s="338"/>
      <c r="CZ250" s="338"/>
    </row>
    <row r="251" s="507" customFormat="true" ht="12.75" x14ac:dyDescent="0.2">
      <c r="AC251" s="172"/>
      <c r="AD251" s="172"/>
      <c r="AE251" s="172"/>
      <c r="AF251" s="172"/>
      <c r="AG251" s="172"/>
      <c r="AH251" s="172"/>
      <c r="AI251" s="172"/>
      <c r="AJ251" s="172"/>
      <c r="AK251" s="172"/>
      <c r="AL251" s="172"/>
      <c r="AM251" s="172"/>
      <c r="AN251" s="172"/>
      <c r="AO251" s="172"/>
      <c r="AP251" s="172"/>
      <c r="AQ251" s="172"/>
      <c r="AR251" s="172"/>
      <c r="AS251" s="172"/>
      <c r="AT251" s="172"/>
      <c r="AU251" s="172"/>
      <c r="AV251" s="172"/>
      <c r="AW251" s="172"/>
      <c r="AX251" s="172"/>
      <c r="AY251" s="172"/>
      <c r="AZ251" s="172"/>
      <c r="BA251" s="506"/>
      <c r="BB251" s="366"/>
      <c r="BC251" s="506"/>
      <c r="BD251" s="506"/>
      <c r="BE251" s="506"/>
      <c r="BF251" s="506"/>
      <c r="BG251" s="506"/>
      <c r="BH251" s="506"/>
      <c r="BI251" s="506"/>
      <c r="BJ251" s="506"/>
      <c r="BK251" s="506"/>
      <c r="BL251" s="506"/>
      <c r="BM251" s="506"/>
      <c r="BN251" s="506"/>
      <c r="BO251" s="506"/>
      <c r="BP251" s="506"/>
      <c r="BQ251" s="506"/>
      <c r="BR251" s="506"/>
      <c r="BS251" s="506"/>
      <c r="BT251" s="506"/>
      <c r="BU251" s="506"/>
      <c r="BV251" s="506"/>
      <c r="BW251" s="506"/>
      <c r="BX251" s="506"/>
      <c r="BY251" s="506"/>
      <c r="BZ251" s="338"/>
      <c r="CA251" s="338"/>
      <c r="CB251" s="338"/>
      <c r="CC251" s="338"/>
      <c r="CD251" s="338"/>
      <c r="CE251" s="338"/>
      <c r="CF251" s="338"/>
      <c r="CG251" s="338"/>
      <c r="CH251" s="338"/>
      <c r="CI251" s="338"/>
      <c r="CJ251" s="338"/>
      <c r="CK251" s="338"/>
      <c r="CL251" s="338"/>
      <c r="CM251" s="338"/>
      <c r="CN251" s="338"/>
      <c r="CO251" s="338"/>
      <c r="CP251" s="338"/>
      <c r="CQ251" s="338"/>
      <c r="CR251" s="338"/>
      <c r="CS251" s="338"/>
      <c r="CT251" s="338"/>
      <c r="CU251" s="338"/>
      <c r="CV251" s="338"/>
      <c r="CW251" s="338"/>
      <c r="CX251" s="338"/>
      <c r="CY251" s="338"/>
      <c r="CZ251" s="338"/>
    </row>
    <row r="252" s="507" customFormat="true" ht="12.75" x14ac:dyDescent="0.2">
      <c r="AC252" s="172"/>
      <c r="AD252" s="172"/>
      <c r="AE252" s="172"/>
      <c r="AF252" s="172"/>
      <c r="AG252" s="172"/>
      <c r="AH252" s="172"/>
      <c r="AI252" s="172"/>
      <c r="AJ252" s="172"/>
      <c r="AK252" s="172"/>
      <c r="AL252" s="172"/>
      <c r="AM252" s="172"/>
      <c r="AN252" s="172"/>
      <c r="AO252" s="172"/>
      <c r="AP252" s="172"/>
      <c r="AQ252" s="172"/>
      <c r="AR252" s="172"/>
      <c r="AS252" s="172"/>
      <c r="AT252" s="172"/>
      <c r="AU252" s="172"/>
      <c r="AV252" s="172"/>
      <c r="AW252" s="172"/>
      <c r="AX252" s="172"/>
      <c r="AY252" s="172"/>
      <c r="AZ252" s="172"/>
      <c r="BA252" s="506"/>
      <c r="BB252" s="366"/>
      <c r="BC252" s="506"/>
      <c r="BD252" s="506"/>
      <c r="BE252" s="506"/>
      <c r="BF252" s="506"/>
      <c r="BG252" s="506"/>
      <c r="BH252" s="506"/>
      <c r="BI252" s="506"/>
      <c r="BJ252" s="506"/>
      <c r="BK252" s="506"/>
      <c r="BL252" s="506"/>
      <c r="BM252" s="506"/>
      <c r="BN252" s="506"/>
      <c r="BO252" s="506"/>
      <c r="BP252" s="506"/>
      <c r="BQ252" s="506"/>
      <c r="BR252" s="506"/>
      <c r="BS252" s="506"/>
      <c r="BT252" s="506"/>
      <c r="BU252" s="506"/>
      <c r="BV252" s="506"/>
      <c r="BW252" s="506"/>
      <c r="BX252" s="506"/>
      <c r="BY252" s="506"/>
      <c r="BZ252" s="338"/>
      <c r="CA252" s="338"/>
      <c r="CB252" s="338"/>
      <c r="CC252" s="338"/>
      <c r="CD252" s="338"/>
      <c r="CE252" s="338"/>
      <c r="CF252" s="338"/>
      <c r="CG252" s="338"/>
      <c r="CH252" s="338"/>
      <c r="CI252" s="338"/>
      <c r="CJ252" s="338"/>
      <c r="CK252" s="338"/>
      <c r="CL252" s="338"/>
      <c r="CM252" s="338"/>
      <c r="CN252" s="338"/>
      <c r="CO252" s="338"/>
      <c r="CP252" s="338"/>
      <c r="CQ252" s="338"/>
      <c r="CR252" s="338"/>
      <c r="CS252" s="338"/>
      <c r="CT252" s="338"/>
      <c r="CU252" s="338"/>
      <c r="CV252" s="338"/>
      <c r="CW252" s="338"/>
      <c r="CX252" s="338"/>
      <c r="CY252" s="338"/>
      <c r="CZ252" s="338"/>
    </row>
    <row r="253" s="507" customFormat="true" ht="12.75" x14ac:dyDescent="0.2">
      <c r="AC253" s="172"/>
      <c r="AD253" s="172"/>
      <c r="AE253" s="172"/>
      <c r="AF253" s="172"/>
      <c r="AG253" s="172"/>
      <c r="AH253" s="172"/>
      <c r="AI253" s="172"/>
      <c r="AJ253" s="172"/>
      <c r="AK253" s="172"/>
      <c r="AL253" s="172"/>
      <c r="AM253" s="172"/>
      <c r="AN253" s="172"/>
      <c r="AO253" s="172"/>
      <c r="AP253" s="172"/>
      <c r="AQ253" s="172"/>
      <c r="AR253" s="172"/>
      <c r="AS253" s="172"/>
      <c r="AT253" s="172"/>
      <c r="AU253" s="172"/>
      <c r="AV253" s="172"/>
      <c r="AW253" s="172"/>
      <c r="AX253" s="172"/>
      <c r="AY253" s="172"/>
      <c r="AZ253" s="172"/>
      <c r="BA253" s="506"/>
      <c r="BB253" s="366"/>
      <c r="BC253" s="506"/>
      <c r="BD253" s="506"/>
      <c r="BE253" s="506"/>
      <c r="BF253" s="506"/>
      <c r="BG253" s="506"/>
      <c r="BH253" s="506"/>
      <c r="BI253" s="506"/>
      <c r="BJ253" s="506"/>
      <c r="BK253" s="506"/>
      <c r="BL253" s="506"/>
      <c r="BM253" s="506"/>
      <c r="BN253" s="506"/>
      <c r="BO253" s="506"/>
      <c r="BP253" s="506"/>
      <c r="BQ253" s="506"/>
      <c r="BR253" s="506"/>
      <c r="BS253" s="506"/>
      <c r="BT253" s="506"/>
      <c r="BU253" s="506"/>
      <c r="BV253" s="506"/>
      <c r="BW253" s="506"/>
      <c r="BX253" s="506"/>
      <c r="BY253" s="506"/>
      <c r="BZ253" s="338"/>
      <c r="CA253" s="338"/>
      <c r="CB253" s="338"/>
      <c r="CC253" s="338"/>
      <c r="CD253" s="338"/>
      <c r="CE253" s="338"/>
      <c r="CF253" s="338"/>
      <c r="CG253" s="338"/>
      <c r="CH253" s="338"/>
      <c r="CI253" s="338"/>
      <c r="CJ253" s="338"/>
      <c r="CK253" s="338"/>
      <c r="CL253" s="338"/>
      <c r="CM253" s="338"/>
      <c r="CN253" s="338"/>
      <c r="CO253" s="338"/>
      <c r="CP253" s="338"/>
      <c r="CQ253" s="338"/>
      <c r="CR253" s="338"/>
      <c r="CS253" s="338"/>
      <c r="CT253" s="338"/>
      <c r="CU253" s="338"/>
      <c r="CV253" s="338"/>
      <c r="CW253" s="338"/>
      <c r="CX253" s="338"/>
      <c r="CY253" s="338"/>
      <c r="CZ253" s="338"/>
    </row>
    <row r="254" s="507" customFormat="true" ht="12.75" x14ac:dyDescent="0.2">
      <c r="AC254" s="172"/>
      <c r="AD254" s="172"/>
      <c r="AE254" s="172"/>
      <c r="AF254" s="172"/>
      <c r="AG254" s="172"/>
      <c r="AH254" s="172"/>
      <c r="AI254" s="172"/>
      <c r="AJ254" s="172"/>
      <c r="AK254" s="172"/>
      <c r="AL254" s="172"/>
      <c r="AM254" s="172"/>
      <c r="AN254" s="172"/>
      <c r="AO254" s="172"/>
      <c r="AP254" s="172"/>
      <c r="AQ254" s="172"/>
      <c r="AR254" s="172"/>
      <c r="AS254" s="172"/>
      <c r="AT254" s="172"/>
      <c r="AU254" s="172"/>
      <c r="AV254" s="172"/>
      <c r="AW254" s="172"/>
      <c r="AX254" s="172"/>
      <c r="AY254" s="172"/>
      <c r="AZ254" s="172"/>
      <c r="BA254" s="506"/>
      <c r="BB254" s="366"/>
      <c r="BC254" s="506"/>
      <c r="BD254" s="506"/>
      <c r="BE254" s="506"/>
      <c r="BF254" s="506"/>
      <c r="BG254" s="506"/>
      <c r="BH254" s="506"/>
      <c r="BI254" s="506"/>
      <c r="BJ254" s="506"/>
      <c r="BK254" s="506"/>
      <c r="BL254" s="506"/>
      <c r="BM254" s="506"/>
      <c r="BN254" s="506"/>
      <c r="BO254" s="506"/>
      <c r="BP254" s="506"/>
      <c r="BQ254" s="506"/>
      <c r="BR254" s="506"/>
      <c r="BS254" s="506"/>
      <c r="BT254" s="506"/>
      <c r="BU254" s="506"/>
      <c r="BV254" s="506"/>
      <c r="BW254" s="506"/>
      <c r="BX254" s="506"/>
      <c r="BY254" s="506"/>
      <c r="BZ254" s="338"/>
      <c r="CA254" s="338"/>
      <c r="CB254" s="338"/>
      <c r="CC254" s="338"/>
      <c r="CD254" s="338"/>
      <c r="CE254" s="338"/>
      <c r="CF254" s="338"/>
      <c r="CG254" s="338"/>
      <c r="CH254" s="338"/>
      <c r="CI254" s="338"/>
      <c r="CJ254" s="338"/>
      <c r="CK254" s="338"/>
      <c r="CL254" s="338"/>
      <c r="CM254" s="338"/>
      <c r="CN254" s="338"/>
      <c r="CO254" s="338"/>
      <c r="CP254" s="338"/>
      <c r="CQ254" s="338"/>
      <c r="CR254" s="338"/>
      <c r="CS254" s="338"/>
      <c r="CT254" s="338"/>
      <c r="CU254" s="338"/>
      <c r="CV254" s="338"/>
      <c r="CW254" s="338"/>
      <c r="CX254" s="338"/>
      <c r="CY254" s="338"/>
      <c r="CZ254" s="338"/>
    </row>
    <row r="255" s="507" customFormat="true" ht="12.75" x14ac:dyDescent="0.2">
      <c r="AC255" s="172"/>
      <c r="AD255" s="172"/>
      <c r="AE255" s="172"/>
      <c r="AF255" s="172"/>
      <c r="AG255" s="172"/>
      <c r="AH255" s="172"/>
      <c r="AI255" s="172"/>
      <c r="AJ255" s="172"/>
      <c r="AK255" s="172"/>
      <c r="AL255" s="172"/>
      <c r="AM255" s="172"/>
      <c r="AN255" s="172"/>
      <c r="AO255" s="172"/>
      <c r="AP255" s="172"/>
      <c r="AQ255" s="172"/>
      <c r="AR255" s="172"/>
      <c r="AS255" s="172"/>
      <c r="AT255" s="172"/>
      <c r="AU255" s="172"/>
      <c r="AV255" s="172"/>
      <c r="AW255" s="172"/>
      <c r="AX255" s="172"/>
      <c r="AY255" s="172"/>
      <c r="AZ255" s="172"/>
      <c r="BA255" s="506"/>
      <c r="BB255" s="366"/>
      <c r="BC255" s="506"/>
      <c r="BD255" s="506"/>
      <c r="BE255" s="506"/>
      <c r="BF255" s="506"/>
      <c r="BG255" s="506"/>
      <c r="BH255" s="506"/>
      <c r="BI255" s="506"/>
      <c r="BJ255" s="506"/>
      <c r="BK255" s="506"/>
      <c r="BL255" s="506"/>
      <c r="BM255" s="506"/>
      <c r="BN255" s="506"/>
      <c r="BO255" s="506"/>
      <c r="BP255" s="506"/>
      <c r="BQ255" s="506"/>
      <c r="BR255" s="506"/>
      <c r="BS255" s="506"/>
      <c r="BT255" s="506"/>
      <c r="BU255" s="506"/>
      <c r="BV255" s="506"/>
      <c r="BW255" s="506"/>
      <c r="BX255" s="506"/>
      <c r="BY255" s="506"/>
      <c r="BZ255" s="338"/>
      <c r="CA255" s="338"/>
      <c r="CB255" s="338"/>
      <c r="CC255" s="338"/>
      <c r="CD255" s="338"/>
      <c r="CE255" s="338"/>
      <c r="CF255" s="338"/>
      <c r="CG255" s="338"/>
      <c r="CH255" s="338"/>
      <c r="CI255" s="338"/>
      <c r="CJ255" s="338"/>
      <c r="CK255" s="338"/>
      <c r="CL255" s="338"/>
      <c r="CM255" s="338"/>
      <c r="CN255" s="338"/>
      <c r="CO255" s="338"/>
      <c r="CP255" s="338"/>
      <c r="CQ255" s="338"/>
      <c r="CR255" s="338"/>
      <c r="CS255" s="338"/>
      <c r="CT255" s="338"/>
      <c r="CU255" s="338"/>
      <c r="CV255" s="338"/>
      <c r="CW255" s="338"/>
      <c r="CX255" s="338"/>
      <c r="CY255" s="338"/>
      <c r="CZ255" s="338"/>
    </row>
    <row r="256" s="507" customFormat="true" ht="12.75" x14ac:dyDescent="0.2">
      <c r="AC256" s="172"/>
      <c r="AD256" s="172"/>
      <c r="AE256" s="172"/>
      <c r="AF256" s="172"/>
      <c r="AG256" s="172"/>
      <c r="AH256" s="172"/>
      <c r="AI256" s="172"/>
      <c r="AJ256" s="172"/>
      <c r="AK256" s="172"/>
      <c r="AL256" s="172"/>
      <c r="AM256" s="172"/>
      <c r="AN256" s="172"/>
      <c r="AO256" s="172"/>
      <c r="AP256" s="172"/>
      <c r="AQ256" s="172"/>
      <c r="AR256" s="172"/>
      <c r="AS256" s="172"/>
      <c r="AT256" s="172"/>
      <c r="AU256" s="172"/>
      <c r="AV256" s="172"/>
      <c r="AW256" s="172"/>
      <c r="AX256" s="172"/>
      <c r="AY256" s="172"/>
      <c r="AZ256" s="172"/>
      <c r="BA256" s="506"/>
      <c r="BB256" s="366"/>
      <c r="BC256" s="506"/>
      <c r="BD256" s="506"/>
      <c r="BE256" s="506"/>
      <c r="BF256" s="506"/>
      <c r="BG256" s="506"/>
      <c r="BH256" s="506"/>
      <c r="BI256" s="506"/>
      <c r="BJ256" s="506"/>
      <c r="BK256" s="506"/>
      <c r="BL256" s="506"/>
      <c r="BM256" s="506"/>
      <c r="BN256" s="506"/>
      <c r="BO256" s="506"/>
      <c r="BP256" s="506"/>
      <c r="BQ256" s="506"/>
      <c r="BR256" s="506"/>
      <c r="BS256" s="506"/>
      <c r="BT256" s="506"/>
      <c r="BU256" s="506"/>
      <c r="BV256" s="506"/>
      <c r="BW256" s="506"/>
      <c r="BX256" s="506"/>
      <c r="BY256" s="506"/>
      <c r="BZ256" s="338"/>
      <c r="CA256" s="338"/>
      <c r="CB256" s="338"/>
      <c r="CC256" s="338"/>
      <c r="CD256" s="338"/>
      <c r="CE256" s="338"/>
      <c r="CF256" s="338"/>
      <c r="CG256" s="338"/>
      <c r="CH256" s="338"/>
      <c r="CI256" s="338"/>
      <c r="CJ256" s="338"/>
      <c r="CK256" s="338"/>
      <c r="CL256" s="338"/>
      <c r="CM256" s="338"/>
      <c r="CN256" s="338"/>
      <c r="CO256" s="338"/>
      <c r="CP256" s="338"/>
      <c r="CQ256" s="338"/>
      <c r="CR256" s="338"/>
      <c r="CS256" s="338"/>
      <c r="CT256" s="338"/>
      <c r="CU256" s="338"/>
      <c r="CV256" s="338"/>
      <c r="CW256" s="338"/>
      <c r="CX256" s="338"/>
      <c r="CY256" s="338"/>
      <c r="CZ256" s="338"/>
    </row>
    <row r="257" s="507" customFormat="true" ht="18" customHeight="true" x14ac:dyDescent="0.2">
      <c r="AC257" s="172"/>
      <c r="AD257" s="172"/>
      <c r="AE257" s="172"/>
      <c r="AF257" s="172"/>
      <c r="AG257" s="172"/>
      <c r="AH257" s="172"/>
      <c r="AI257" s="172"/>
      <c r="AJ257" s="172"/>
      <c r="AK257" s="172"/>
      <c r="AL257" s="172"/>
      <c r="AM257" s="172"/>
      <c r="AN257" s="172"/>
      <c r="AO257" s="172"/>
      <c r="AP257" s="172"/>
      <c r="AQ257" s="172"/>
      <c r="AR257" s="172"/>
      <c r="AS257" s="172"/>
      <c r="AT257" s="172"/>
      <c r="AU257" s="172"/>
      <c r="AV257" s="172"/>
      <c r="AW257" s="172"/>
      <c r="AX257" s="172"/>
      <c r="AY257" s="172"/>
      <c r="AZ257" s="172"/>
      <c r="BA257" s="506"/>
      <c r="BB257" s="366"/>
      <c r="BC257" s="506"/>
      <c r="BD257" s="506"/>
      <c r="BE257" s="506"/>
      <c r="BF257" s="506"/>
      <c r="BG257" s="506"/>
      <c r="BH257" s="506"/>
      <c r="BI257" s="506"/>
      <c r="BJ257" s="506"/>
      <c r="BK257" s="506"/>
      <c r="BL257" s="506"/>
      <c r="BM257" s="506"/>
      <c r="BN257" s="506"/>
      <c r="BO257" s="506"/>
      <c r="BP257" s="506"/>
      <c r="BQ257" s="506"/>
      <c r="BR257" s="506"/>
      <c r="BS257" s="506"/>
      <c r="BT257" s="506"/>
      <c r="BU257" s="506"/>
      <c r="BV257" s="506"/>
      <c r="BW257" s="506"/>
      <c r="BX257" s="506"/>
      <c r="BY257" s="506"/>
      <c r="BZ257" s="338"/>
      <c r="CA257" s="338"/>
      <c r="CB257" s="338"/>
      <c r="CC257" s="338"/>
      <c r="CD257" s="338"/>
      <c r="CE257" s="338"/>
      <c r="CF257" s="338"/>
      <c r="CG257" s="338"/>
      <c r="CH257" s="338"/>
      <c r="CI257" s="338"/>
      <c r="CJ257" s="338"/>
      <c r="CK257" s="338"/>
      <c r="CL257" s="338"/>
      <c r="CM257" s="338"/>
      <c r="CN257" s="338"/>
      <c r="CO257" s="338"/>
      <c r="CP257" s="338"/>
      <c r="CQ257" s="338"/>
      <c r="CR257" s="338"/>
      <c r="CS257" s="338"/>
      <c r="CT257" s="338"/>
      <c r="CU257" s="338"/>
      <c r="CV257" s="338"/>
      <c r="CW257" s="338"/>
      <c r="CX257" s="338"/>
      <c r="CY257" s="338"/>
      <c r="CZ257" s="338"/>
    </row>
    <row r="258" s="507" customFormat="true" ht="18" customHeight="true" x14ac:dyDescent="0.2">
      <c r="AC258" s="172"/>
      <c r="AD258" s="172"/>
      <c r="AE258" s="172"/>
      <c r="AF258" s="172"/>
      <c r="AG258" s="172"/>
      <c r="AH258" s="172"/>
      <c r="AI258" s="172"/>
      <c r="AJ258" s="172"/>
      <c r="AK258" s="172"/>
      <c r="AL258" s="172"/>
      <c r="AM258" s="172"/>
      <c r="AN258" s="172"/>
      <c r="AO258" s="172"/>
      <c r="AP258" s="172"/>
      <c r="AQ258" s="172"/>
      <c r="AR258" s="172"/>
      <c r="AS258" s="172"/>
      <c r="AT258" s="172"/>
      <c r="AU258" s="172"/>
      <c r="AV258" s="172"/>
      <c r="AW258" s="172"/>
      <c r="AX258" s="172"/>
      <c r="AY258" s="172"/>
      <c r="AZ258" s="172"/>
      <c r="BA258" s="506"/>
      <c r="BB258" s="366"/>
      <c r="BC258" s="506"/>
      <c r="BD258" s="506"/>
      <c r="BE258" s="506"/>
      <c r="BF258" s="506"/>
      <c r="BG258" s="506"/>
      <c r="BH258" s="506"/>
      <c r="BI258" s="506"/>
      <c r="BJ258" s="506"/>
      <c r="BK258" s="506"/>
      <c r="BL258" s="506"/>
      <c r="BM258" s="506"/>
      <c r="BN258" s="506"/>
      <c r="BO258" s="506"/>
      <c r="BP258" s="506"/>
      <c r="BQ258" s="506"/>
      <c r="BR258" s="506"/>
      <c r="BS258" s="506"/>
      <c r="BT258" s="506"/>
      <c r="BU258" s="506"/>
      <c r="BV258" s="506"/>
      <c r="BW258" s="506"/>
      <c r="BX258" s="506"/>
      <c r="BY258" s="506"/>
      <c r="BZ258" s="338"/>
      <c r="CA258" s="338"/>
      <c r="CB258" s="338"/>
      <c r="CC258" s="338"/>
      <c r="CD258" s="338"/>
      <c r="CE258" s="338"/>
      <c r="CF258" s="338"/>
      <c r="CG258" s="338"/>
      <c r="CH258" s="338"/>
      <c r="CI258" s="338"/>
      <c r="CJ258" s="338"/>
      <c r="CK258" s="338"/>
      <c r="CL258" s="338"/>
      <c r="CM258" s="338"/>
      <c r="CN258" s="338"/>
      <c r="CO258" s="338"/>
      <c r="CP258" s="338"/>
      <c r="CQ258" s="338"/>
      <c r="CR258" s="338"/>
      <c r="CS258" s="338"/>
      <c r="CT258" s="338"/>
      <c r="CU258" s="338"/>
      <c r="CV258" s="338"/>
      <c r="CW258" s="338"/>
      <c r="CX258" s="338"/>
      <c r="CY258" s="338"/>
      <c r="CZ258" s="338"/>
    </row>
    <row r="259" s="309" customFormat="true" ht="15" customHeight="true" x14ac:dyDescent="0.2">
      <c r="AC259" s="174"/>
      <c r="AD259" s="174"/>
      <c r="AE259" s="174"/>
      <c r="AF259" s="174"/>
      <c r="AG259" s="174"/>
      <c r="AH259" s="174"/>
      <c r="AI259" s="174"/>
      <c r="AJ259" s="174"/>
      <c r="AK259" s="174"/>
      <c r="AL259" s="174"/>
      <c r="AM259" s="174"/>
      <c r="AN259" s="174"/>
      <c r="AO259" s="174"/>
      <c r="AP259" s="174"/>
      <c r="AQ259" s="174"/>
      <c r="AR259" s="174"/>
      <c r="AS259" s="174"/>
      <c r="AT259" s="174"/>
      <c r="AU259" s="174"/>
      <c r="AV259" s="174"/>
      <c r="AW259" s="174"/>
      <c r="AX259" s="174"/>
      <c r="AY259" s="174"/>
      <c r="AZ259" s="174"/>
      <c r="BA259" s="344" t="s">
        <v>131</v>
      </c>
      <c r="BB259" s="311" t="s">
        <v>85</v>
      </c>
      <c r="BC259" s="973" t="s">
        <v>115</v>
      </c>
      <c r="BD259" s="974"/>
      <c r="BE259" s="974"/>
      <c r="BF259" s="974"/>
      <c r="BG259" s="975"/>
      <c r="BH259" s="973" t="s">
        <v>38</v>
      </c>
      <c r="BI259" s="974"/>
      <c r="BJ259" s="974"/>
      <c r="BK259" s="974"/>
      <c r="BL259" s="975"/>
      <c r="BM259" s="973" t="s">
        <v>37</v>
      </c>
      <c r="BN259" s="974"/>
      <c r="BO259" s="974"/>
      <c r="BP259" s="974"/>
      <c r="BQ259" s="976"/>
      <c r="BR259" s="14" t="s">
        <v>142</v>
      </c>
      <c r="BS259" s="426"/>
      <c r="BT259" s="426"/>
      <c r="BU259" s="426"/>
      <c r="BV259" s="426"/>
      <c r="BW259" s="426"/>
      <c r="BX259" s="426"/>
      <c r="BY259" s="426"/>
      <c r="BZ259" s="440"/>
      <c r="CA259" s="440"/>
      <c r="CB259" s="440"/>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309" customFormat="true" ht="24" x14ac:dyDescent="0.2">
      <c r="AC260" s="174"/>
      <c r="AD260" s="174"/>
      <c r="AE260" s="174"/>
      <c r="AF260" s="174"/>
      <c r="AG260" s="174"/>
      <c r="AH260" s="174"/>
      <c r="AI260" s="174"/>
      <c r="AJ260" s="174"/>
      <c r="AK260" s="174"/>
      <c r="AL260" s="174"/>
      <c r="AM260" s="174"/>
      <c r="AN260" s="174"/>
      <c r="AO260" s="174"/>
      <c r="AP260" s="174"/>
      <c r="AQ260" s="174"/>
      <c r="AR260" s="174"/>
      <c r="AS260" s="174"/>
      <c r="AT260" s="174"/>
      <c r="AU260" s="174"/>
      <c r="AV260" s="174"/>
      <c r="AW260" s="174"/>
      <c r="AX260" s="174"/>
      <c r="AY260" s="174"/>
      <c r="AZ260" s="174"/>
      <c r="BA260" s="329" t="s">
        <v>119</v>
      </c>
      <c r="BB260" s="328"/>
      <c r="BC260" s="457" t="s">
        <v>0</v>
      </c>
      <c r="BD260" s="563" t="s">
        <v>1</v>
      </c>
      <c r="BE260" s="563" t="s">
        <v>2</v>
      </c>
      <c r="BF260" s="563" t="s">
        <v>3</v>
      </c>
      <c r="BG260" s="458" t="s">
        <v>4</v>
      </c>
      <c r="BH260" s="457" t="s">
        <v>0</v>
      </c>
      <c r="BI260" s="563" t="s">
        <v>1</v>
      </c>
      <c r="BJ260" s="563" t="s">
        <v>2</v>
      </c>
      <c r="BK260" s="563" t="s">
        <v>3</v>
      </c>
      <c r="BL260" s="458" t="s">
        <v>4</v>
      </c>
      <c r="BM260" s="457" t="s">
        <v>0</v>
      </c>
      <c r="BN260" s="563" t="s">
        <v>1</v>
      </c>
      <c r="BO260" s="563" t="s">
        <v>2</v>
      </c>
      <c r="BP260" s="563" t="s">
        <v>3</v>
      </c>
      <c r="BQ260" s="458" t="s">
        <v>4</v>
      </c>
      <c r="BR260" s="457" t="s">
        <v>157</v>
      </c>
      <c r="BS260" s="563" t="s">
        <v>158</v>
      </c>
      <c r="BT260" s="563" t="s">
        <v>159</v>
      </c>
      <c r="BU260" s="563" t="s">
        <v>160</v>
      </c>
      <c r="BV260" s="563" t="s">
        <v>161</v>
      </c>
      <c r="BW260" s="563" t="s">
        <v>162</v>
      </c>
      <c r="BX260" s="563" t="s">
        <v>163</v>
      </c>
      <c r="BY260" s="564" t="s">
        <v>164</v>
      </c>
      <c r="BZ260" s="564" t="s">
        <v>165</v>
      </c>
      <c r="CA260" s="564" t="s">
        <v>166</v>
      </c>
      <c r="CB260" s="564" t="s">
        <v>167</v>
      </c>
      <c r="CC260" s="173"/>
      <c r="CD260" s="173"/>
      <c r="CE260" s="173"/>
      <c r="CF260" s="173"/>
      <c r="CG260" s="173"/>
      <c r="CH260" s="173"/>
      <c r="CI260" s="173"/>
      <c r="CJ260" s="173"/>
      <c r="CK260" s="173"/>
      <c r="CL260" s="173"/>
      <c r="CM260" s="173"/>
      <c r="CN260" s="173"/>
      <c r="CO260" s="173"/>
      <c r="CP260" s="173"/>
      <c r="CQ260" s="173"/>
      <c r="CR260" s="173"/>
      <c r="CS260" s="173"/>
      <c r="CT260" s="173"/>
      <c r="CU260" s="173"/>
      <c r="CV260" s="173"/>
      <c r="CW260" s="173"/>
      <c r="CX260" s="173"/>
      <c r="CY260" s="173"/>
      <c r="CZ260" s="173"/>
    </row>
    <row r="261" s="309" customFormat="true" ht="15" customHeight="true" x14ac:dyDescent="0.2">
      <c r="AC261" s="174"/>
      <c r="AD261" s="174"/>
      <c r="AE261" s="174"/>
      <c r="AF261" s="174"/>
      <c r="AG261" s="174"/>
      <c r="AH261" s="174"/>
      <c r="AI261" s="174"/>
      <c r="AJ261" s="174"/>
      <c r="AK261" s="174"/>
      <c r="AL261" s="174"/>
      <c r="AM261" s="174"/>
      <c r="AN261" s="174"/>
      <c r="AO261" s="174"/>
      <c r="AP261" s="174"/>
      <c r="AQ261" s="174"/>
      <c r="AR261" s="174"/>
      <c r="AS261" s="174"/>
      <c r="AT261" s="174"/>
      <c r="AU261" s="174"/>
      <c r="AV261" s="174"/>
      <c r="AW261" s="174"/>
      <c r="AX261" s="174"/>
      <c r="AY261" s="174"/>
      <c r="AZ261" s="174"/>
      <c r="BA261" s="977" t="s">
        <v>73</v>
      </c>
      <c r="BB261" s="596" t="s">
        <v>49</v>
      </c>
      <c r="BC261" s="46" t="s">
        <v>35</v>
      </c>
      <c r="BD261" s="42" t="s">
        <v>35</v>
      </c>
      <c r="BE261" s="42" t="s">
        <v>35</v>
      </c>
      <c r="BF261" s="42" t="s">
        <v>35</v>
      </c>
      <c r="BG261" s="37" t="s">
        <v>35</v>
      </c>
      <c r="BH261" s="46" t="s">
        <v>35</v>
      </c>
      <c r="BI261" s="42" t="s">
        <v>35</v>
      </c>
      <c r="BJ261" s="42" t="s">
        <v>35</v>
      </c>
      <c r="BK261" s="42" t="s">
        <v>35</v>
      </c>
      <c r="BL261" s="37" t="s">
        <v>35</v>
      </c>
      <c r="BM261" s="46" t="s">
        <v>35</v>
      </c>
      <c r="BN261" s="42" t="s">
        <v>35</v>
      </c>
      <c r="BO261" s="42" t="s">
        <v>35</v>
      </c>
      <c r="BP261" s="42" t="s">
        <v>35</v>
      </c>
      <c r="BQ261" s="37" t="s">
        <v>35</v>
      </c>
      <c r="BR261" s="46" t="s">
        <v>35</v>
      </c>
      <c r="BS261" s="42" t="s">
        <v>35</v>
      </c>
      <c r="BT261" s="42" t="s">
        <v>35</v>
      </c>
      <c r="BU261" s="42" t="s">
        <v>35</v>
      </c>
      <c r="BV261" s="42" t="s">
        <v>35</v>
      </c>
      <c r="BW261" s="42" t="s">
        <v>35</v>
      </c>
      <c r="BX261" s="42" t="s">
        <v>35</v>
      </c>
      <c r="BY261" s="31" t="s">
        <v>35</v>
      </c>
      <c r="BZ261" s="31" t="s">
        <v>35</v>
      </c>
      <c r="CA261" s="31" t="s">
        <v>35</v>
      </c>
      <c r="CB261" s="31" t="s">
        <v>35</v>
      </c>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09" customFormat="true" ht="15" customHeight="true" x14ac:dyDescent="0.2">
      <c r="AC262" s="174"/>
      <c r="AD262" s="174"/>
      <c r="AE262" s="174"/>
      <c r="AF262" s="174"/>
      <c r="AG262" s="174"/>
      <c r="AH262" s="174"/>
      <c r="AI262" s="174"/>
      <c r="AJ262" s="174"/>
      <c r="AK262" s="174"/>
      <c r="AL262" s="174"/>
      <c r="AM262" s="174"/>
      <c r="AN262" s="174"/>
      <c r="AO262" s="174"/>
      <c r="AP262" s="174"/>
      <c r="AQ262" s="174"/>
      <c r="AR262" s="174"/>
      <c r="AS262" s="174"/>
      <c r="AT262" s="174"/>
      <c r="AU262" s="174"/>
      <c r="AV262" s="174"/>
      <c r="AW262" s="174"/>
      <c r="AX262" s="174"/>
      <c r="AY262" s="174"/>
      <c r="AZ262" s="174"/>
      <c r="BA262" s="970"/>
      <c r="BB262" s="594" t="s">
        <v>48</v>
      </c>
      <c r="BC262" s="45" t="s">
        <v>35</v>
      </c>
      <c r="BD262" s="41" t="s">
        <v>35</v>
      </c>
      <c r="BE262" s="41" t="s">
        <v>35</v>
      </c>
      <c r="BF262" s="41" t="s">
        <v>35</v>
      </c>
      <c r="BG262" s="36" t="s">
        <v>35</v>
      </c>
      <c r="BH262" s="45" t="s">
        <v>35</v>
      </c>
      <c r="BI262" s="41" t="s">
        <v>35</v>
      </c>
      <c r="BJ262" s="41" t="s">
        <v>35</v>
      </c>
      <c r="BK262" s="41" t="s">
        <v>35</v>
      </c>
      <c r="BL262" s="36" t="s">
        <v>35</v>
      </c>
      <c r="BM262" s="45" t="s">
        <v>35</v>
      </c>
      <c r="BN262" s="41" t="s">
        <v>35</v>
      </c>
      <c r="BO262" s="41" t="s">
        <v>35</v>
      </c>
      <c r="BP262" s="41" t="s">
        <v>35</v>
      </c>
      <c r="BQ262" s="36" t="s">
        <v>35</v>
      </c>
      <c r="BR262" s="45" t="s">
        <v>35</v>
      </c>
      <c r="BS262" s="41" t="s">
        <v>35</v>
      </c>
      <c r="BT262" s="41" t="s">
        <v>35</v>
      </c>
      <c r="BU262" s="41" t="s">
        <v>35</v>
      </c>
      <c r="BV262" s="41" t="s">
        <v>35</v>
      </c>
      <c r="BW262" s="41" t="s">
        <v>35</v>
      </c>
      <c r="BX262" s="41" t="s">
        <v>35</v>
      </c>
      <c r="BY262" s="30" t="s">
        <v>35</v>
      </c>
      <c r="BZ262" s="30" t="s">
        <v>35</v>
      </c>
      <c r="CA262" s="30" t="s">
        <v>35</v>
      </c>
      <c r="CB262" s="30" t="s">
        <v>35</v>
      </c>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09" customFormat="true" ht="15" customHeight="true" x14ac:dyDescent="0.2">
      <c r="AC263" s="174"/>
      <c r="AD263" s="174"/>
      <c r="AE263" s="174"/>
      <c r="AF263" s="174"/>
      <c r="AG263" s="174"/>
      <c r="AH263" s="174"/>
      <c r="AI263" s="174"/>
      <c r="AJ263" s="174"/>
      <c r="AK263" s="174"/>
      <c r="AL263" s="174"/>
      <c r="AM263" s="174"/>
      <c r="AN263" s="174"/>
      <c r="AO263" s="174"/>
      <c r="AP263" s="174"/>
      <c r="AQ263" s="174"/>
      <c r="AR263" s="174"/>
      <c r="AS263" s="174"/>
      <c r="AT263" s="174"/>
      <c r="AU263" s="174"/>
      <c r="AV263" s="174"/>
      <c r="AW263" s="174"/>
      <c r="AX263" s="174"/>
      <c r="AY263" s="174"/>
      <c r="AZ263" s="174"/>
      <c r="BA263" s="970"/>
      <c r="BB263" s="594" t="s">
        <v>113</v>
      </c>
      <c r="BC263" s="45" t="s">
        <v>35</v>
      </c>
      <c r="BD263" s="41" t="s">
        <v>35</v>
      </c>
      <c r="BE263" s="41" t="s">
        <v>35</v>
      </c>
      <c r="BF263" s="41" t="s">
        <v>35</v>
      </c>
      <c r="BG263" s="36" t="s">
        <v>35</v>
      </c>
      <c r="BH263" s="45" t="s">
        <v>35</v>
      </c>
      <c r="BI263" s="41" t="s">
        <v>35</v>
      </c>
      <c r="BJ263" s="41" t="s">
        <v>35</v>
      </c>
      <c r="BK263" s="41" t="s">
        <v>35</v>
      </c>
      <c r="BL263" s="36" t="s">
        <v>35</v>
      </c>
      <c r="BM263" s="45" t="s">
        <v>35</v>
      </c>
      <c r="BN263" s="41" t="s">
        <v>35</v>
      </c>
      <c r="BO263" s="41" t="s">
        <v>35</v>
      </c>
      <c r="BP263" s="41" t="s">
        <v>35</v>
      </c>
      <c r="BQ263" s="36" t="s">
        <v>35</v>
      </c>
      <c r="BR263" s="45" t="s">
        <v>35</v>
      </c>
      <c r="BS263" s="41" t="s">
        <v>35</v>
      </c>
      <c r="BT263" s="41" t="s">
        <v>35</v>
      </c>
      <c r="BU263" s="41" t="s">
        <v>35</v>
      </c>
      <c r="BV263" s="41" t="s">
        <v>35</v>
      </c>
      <c r="BW263" s="41" t="s">
        <v>35</v>
      </c>
      <c r="BX263" s="41" t="s">
        <v>35</v>
      </c>
      <c r="BY263" s="30" t="s">
        <v>35</v>
      </c>
      <c r="BZ263" s="30" t="s">
        <v>35</v>
      </c>
      <c r="CA263" s="30" t="s">
        <v>35</v>
      </c>
      <c r="CB263" s="30" t="s">
        <v>35</v>
      </c>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09" customFormat="true" ht="15" customHeight="true" x14ac:dyDescent="0.2">
      <c r="AC264" s="174"/>
      <c r="AD264" s="174"/>
      <c r="AE264" s="174"/>
      <c r="AF264" s="174"/>
      <c r="AG264" s="174"/>
      <c r="AH264" s="174"/>
      <c r="AI264" s="174"/>
      <c r="AJ264" s="174"/>
      <c r="AK264" s="174"/>
      <c r="AL264" s="174"/>
      <c r="AM264" s="174"/>
      <c r="AN264" s="174"/>
      <c r="AO264" s="174"/>
      <c r="AP264" s="174"/>
      <c r="AQ264" s="174"/>
      <c r="AR264" s="174"/>
      <c r="AS264" s="174"/>
      <c r="AT264" s="174"/>
      <c r="AU264" s="174"/>
      <c r="AV264" s="174"/>
      <c r="AW264" s="174"/>
      <c r="AX264" s="174"/>
      <c r="AY264" s="174"/>
      <c r="AZ264" s="174"/>
      <c r="BA264" s="970" t="s">
        <v>74</v>
      </c>
      <c r="BB264" s="594" t="s">
        <v>89</v>
      </c>
      <c r="BC264" s="45" t="s">
        <v>35</v>
      </c>
      <c r="BD264" s="41" t="s">
        <v>35</v>
      </c>
      <c r="BE264" s="41" t="s">
        <v>35</v>
      </c>
      <c r="BF264" s="41" t="s">
        <v>35</v>
      </c>
      <c r="BG264" s="36" t="s">
        <v>35</v>
      </c>
      <c r="BH264" s="45" t="s">
        <v>35</v>
      </c>
      <c r="BI264" s="41" t="s">
        <v>35</v>
      </c>
      <c r="BJ264" s="41" t="s">
        <v>35</v>
      </c>
      <c r="BK264" s="41" t="s">
        <v>35</v>
      </c>
      <c r="BL264" s="36" t="s">
        <v>35</v>
      </c>
      <c r="BM264" s="45" t="s">
        <v>35</v>
      </c>
      <c r="BN264" s="41" t="s">
        <v>35</v>
      </c>
      <c r="BO264" s="41" t="s">
        <v>35</v>
      </c>
      <c r="BP264" s="41" t="s">
        <v>35</v>
      </c>
      <c r="BQ264" s="36" t="s">
        <v>35</v>
      </c>
      <c r="BR264" s="45" t="s">
        <v>35</v>
      </c>
      <c r="BS264" s="41" t="s">
        <v>35</v>
      </c>
      <c r="BT264" s="41" t="s">
        <v>35</v>
      </c>
      <c r="BU264" s="41" t="s">
        <v>35</v>
      </c>
      <c r="BV264" s="41" t="s">
        <v>35</v>
      </c>
      <c r="BW264" s="41" t="s">
        <v>35</v>
      </c>
      <c r="BX264" s="41" t="s">
        <v>35</v>
      </c>
      <c r="BY264" s="30" t="s">
        <v>35</v>
      </c>
      <c r="BZ264" s="30" t="s">
        <v>35</v>
      </c>
      <c r="CA264" s="30" t="s">
        <v>35</v>
      </c>
      <c r="CB264" s="30" t="s">
        <v>35</v>
      </c>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09" customFormat="true" ht="15" customHeight="true" x14ac:dyDescent="0.2">
      <c r="AC265" s="174"/>
      <c r="AD265" s="174"/>
      <c r="AE265" s="174"/>
      <c r="AF265" s="174"/>
      <c r="AG265" s="174"/>
      <c r="AH265" s="174"/>
      <c r="AI265" s="174"/>
      <c r="AJ265" s="174"/>
      <c r="AK265" s="174"/>
      <c r="AL265" s="174"/>
      <c r="AM265" s="174"/>
      <c r="AN265" s="174"/>
      <c r="AO265" s="174"/>
      <c r="AP265" s="174"/>
      <c r="AQ265" s="174"/>
      <c r="AR265" s="174"/>
      <c r="AS265" s="174"/>
      <c r="AT265" s="174"/>
      <c r="AU265" s="174"/>
      <c r="AV265" s="174"/>
      <c r="AW265" s="174"/>
      <c r="AX265" s="174"/>
      <c r="AY265" s="174"/>
      <c r="AZ265" s="174"/>
      <c r="BA265" s="970"/>
      <c r="BB265" s="594" t="s">
        <v>90</v>
      </c>
      <c r="BC265" s="45" t="s">
        <v>35</v>
      </c>
      <c r="BD265" s="41" t="s">
        <v>35</v>
      </c>
      <c r="BE265" s="41" t="s">
        <v>35</v>
      </c>
      <c r="BF265" s="41" t="s">
        <v>35</v>
      </c>
      <c r="BG265" s="36" t="s">
        <v>35</v>
      </c>
      <c r="BH265" s="45" t="s">
        <v>35</v>
      </c>
      <c r="BI265" s="41" t="s">
        <v>35</v>
      </c>
      <c r="BJ265" s="41" t="s">
        <v>35</v>
      </c>
      <c r="BK265" s="41" t="s">
        <v>35</v>
      </c>
      <c r="BL265" s="36" t="s">
        <v>35</v>
      </c>
      <c r="BM265" s="45" t="s">
        <v>35</v>
      </c>
      <c r="BN265" s="41" t="s">
        <v>35</v>
      </c>
      <c r="BO265" s="41" t="s">
        <v>35</v>
      </c>
      <c r="BP265" s="41" t="s">
        <v>35</v>
      </c>
      <c r="BQ265" s="36" t="s">
        <v>35</v>
      </c>
      <c r="BR265" s="45" t="s">
        <v>35</v>
      </c>
      <c r="BS265" s="41" t="s">
        <v>35</v>
      </c>
      <c r="BT265" s="41" t="s">
        <v>35</v>
      </c>
      <c r="BU265" s="41" t="s">
        <v>35</v>
      </c>
      <c r="BV265" s="41" t="s">
        <v>35</v>
      </c>
      <c r="BW265" s="41" t="s">
        <v>35</v>
      </c>
      <c r="BX265" s="41" t="s">
        <v>35</v>
      </c>
      <c r="BY265" s="30" t="s">
        <v>35</v>
      </c>
      <c r="BZ265" s="30" t="s">
        <v>35</v>
      </c>
      <c r="CA265" s="30" t="s">
        <v>35</v>
      </c>
      <c r="CB265" s="30" t="s">
        <v>35</v>
      </c>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09" customFormat="true" ht="15" customHeight="true" x14ac:dyDescent="0.2">
      <c r="AC266" s="174"/>
      <c r="AD266" s="174"/>
      <c r="AE266" s="174"/>
      <c r="AF266" s="174"/>
      <c r="AG266" s="174"/>
      <c r="AH266" s="174"/>
      <c r="AI266" s="174"/>
      <c r="AJ266" s="174"/>
      <c r="AK266" s="174"/>
      <c r="AL266" s="174"/>
      <c r="AM266" s="174"/>
      <c r="AN266" s="174"/>
      <c r="AO266" s="174"/>
      <c r="AP266" s="174"/>
      <c r="AQ266" s="174"/>
      <c r="AR266" s="174"/>
      <c r="AS266" s="174"/>
      <c r="AT266" s="174"/>
      <c r="AU266" s="174"/>
      <c r="AV266" s="174"/>
      <c r="AW266" s="174"/>
      <c r="AX266" s="174"/>
      <c r="AY266" s="174"/>
      <c r="AZ266" s="174"/>
      <c r="BA266" s="970"/>
      <c r="BB266" s="594" t="s">
        <v>91</v>
      </c>
      <c r="BC266" s="45" t="s">
        <v>35</v>
      </c>
      <c r="BD266" s="41" t="s">
        <v>35</v>
      </c>
      <c r="BE266" s="41" t="s">
        <v>35</v>
      </c>
      <c r="BF266" s="41" t="s">
        <v>35</v>
      </c>
      <c r="BG266" s="36" t="s">
        <v>35</v>
      </c>
      <c r="BH266" s="45" t="s">
        <v>35</v>
      </c>
      <c r="BI266" s="41" t="s">
        <v>35</v>
      </c>
      <c r="BJ266" s="41" t="s">
        <v>35</v>
      </c>
      <c r="BK266" s="41" t="s">
        <v>35</v>
      </c>
      <c r="BL266" s="36" t="s">
        <v>35</v>
      </c>
      <c r="BM266" s="45" t="s">
        <v>35</v>
      </c>
      <c r="BN266" s="41" t="s">
        <v>35</v>
      </c>
      <c r="BO266" s="41" t="s">
        <v>35</v>
      </c>
      <c r="BP266" s="41" t="s">
        <v>35</v>
      </c>
      <c r="BQ266" s="36" t="s">
        <v>35</v>
      </c>
      <c r="BR266" s="45" t="s">
        <v>35</v>
      </c>
      <c r="BS266" s="41" t="s">
        <v>35</v>
      </c>
      <c r="BT266" s="41" t="s">
        <v>35</v>
      </c>
      <c r="BU266" s="41" t="s">
        <v>35</v>
      </c>
      <c r="BV266" s="41" t="s">
        <v>35</v>
      </c>
      <c r="BW266" s="41" t="s">
        <v>35</v>
      </c>
      <c r="BX266" s="41" t="s">
        <v>35</v>
      </c>
      <c r="BY266" s="30" t="s">
        <v>35</v>
      </c>
      <c r="BZ266" s="30" t="s">
        <v>35</v>
      </c>
      <c r="CA266" s="30" t="s">
        <v>35</v>
      </c>
      <c r="CB266" s="30" t="s">
        <v>35</v>
      </c>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09" customFormat="true" ht="15" customHeight="true" x14ac:dyDescent="0.2">
      <c r="AC267" s="174"/>
      <c r="AD267" s="174"/>
      <c r="AE267" s="174"/>
      <c r="AF267" s="174"/>
      <c r="AG267" s="174"/>
      <c r="AH267" s="174"/>
      <c r="AI267" s="174"/>
      <c r="AJ267" s="174"/>
      <c r="AK267" s="174"/>
      <c r="AL267" s="174"/>
      <c r="AM267" s="174"/>
      <c r="AN267" s="174"/>
      <c r="AO267" s="174"/>
      <c r="AP267" s="174"/>
      <c r="AQ267" s="174"/>
      <c r="AR267" s="174"/>
      <c r="AS267" s="174"/>
      <c r="AT267" s="174"/>
      <c r="AU267" s="174"/>
      <c r="AV267" s="174"/>
      <c r="AW267" s="174"/>
      <c r="AX267" s="174"/>
      <c r="AY267" s="174"/>
      <c r="AZ267" s="174"/>
      <c r="BA267" s="970"/>
      <c r="BB267" s="594" t="s">
        <v>113</v>
      </c>
      <c r="BC267" s="45" t="s">
        <v>35</v>
      </c>
      <c r="BD267" s="41" t="s">
        <v>35</v>
      </c>
      <c r="BE267" s="41" t="s">
        <v>35</v>
      </c>
      <c r="BF267" s="41" t="s">
        <v>35</v>
      </c>
      <c r="BG267" s="36" t="s">
        <v>35</v>
      </c>
      <c r="BH267" s="45" t="s">
        <v>35</v>
      </c>
      <c r="BI267" s="41" t="s">
        <v>35</v>
      </c>
      <c r="BJ267" s="41" t="s">
        <v>35</v>
      </c>
      <c r="BK267" s="41" t="s">
        <v>35</v>
      </c>
      <c r="BL267" s="36" t="s">
        <v>35</v>
      </c>
      <c r="BM267" s="45" t="s">
        <v>35</v>
      </c>
      <c r="BN267" s="41" t="s">
        <v>35</v>
      </c>
      <c r="BO267" s="41" t="s">
        <v>35</v>
      </c>
      <c r="BP267" s="41" t="s">
        <v>35</v>
      </c>
      <c r="BQ267" s="36" t="s">
        <v>35</v>
      </c>
      <c r="BR267" s="45" t="s">
        <v>35</v>
      </c>
      <c r="BS267" s="41" t="s">
        <v>35</v>
      </c>
      <c r="BT267" s="41" t="s">
        <v>35</v>
      </c>
      <c r="BU267" s="41" t="s">
        <v>35</v>
      </c>
      <c r="BV267" s="41" t="s">
        <v>35</v>
      </c>
      <c r="BW267" s="41" t="s">
        <v>35</v>
      </c>
      <c r="BX267" s="41" t="s">
        <v>35</v>
      </c>
      <c r="BY267" s="30" t="s">
        <v>35</v>
      </c>
      <c r="BZ267" s="30" t="s">
        <v>35</v>
      </c>
      <c r="CA267" s="30" t="s">
        <v>35</v>
      </c>
      <c r="CB267" s="30" t="s">
        <v>35</v>
      </c>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09" customFormat="true" ht="15" customHeight="true" x14ac:dyDescent="0.2">
      <c r="AC268" s="174"/>
      <c r="AD268" s="174"/>
      <c r="AE268" s="174"/>
      <c r="AF268" s="174"/>
      <c r="AG268" s="174"/>
      <c r="AH268" s="174"/>
      <c r="AI268" s="174"/>
      <c r="AJ268" s="174"/>
      <c r="AK268" s="174"/>
      <c r="AL268" s="174"/>
      <c r="AM268" s="174"/>
      <c r="AN268" s="174"/>
      <c r="AO268" s="174"/>
      <c r="AP268" s="174"/>
      <c r="AQ268" s="174"/>
      <c r="AR268" s="174"/>
      <c r="AS268" s="174"/>
      <c r="AT268" s="174"/>
      <c r="AU268" s="174"/>
      <c r="AV268" s="174"/>
      <c r="AW268" s="174"/>
      <c r="AX268" s="174"/>
      <c r="AY268" s="174"/>
      <c r="AZ268" s="174"/>
      <c r="BA268" s="970" t="s">
        <v>116</v>
      </c>
      <c r="BB268" s="594" t="s">
        <v>89</v>
      </c>
      <c r="BC268" s="45" t="s">
        <v>35</v>
      </c>
      <c r="BD268" s="41" t="s">
        <v>35</v>
      </c>
      <c r="BE268" s="41" t="s">
        <v>35</v>
      </c>
      <c r="BF268" s="41" t="s">
        <v>35</v>
      </c>
      <c r="BG268" s="36" t="s">
        <v>35</v>
      </c>
      <c r="BH268" s="45" t="s">
        <v>35</v>
      </c>
      <c r="BI268" s="41" t="s">
        <v>35</v>
      </c>
      <c r="BJ268" s="41" t="s">
        <v>35</v>
      </c>
      <c r="BK268" s="41" t="s">
        <v>35</v>
      </c>
      <c r="BL268" s="36" t="s">
        <v>35</v>
      </c>
      <c r="BM268" s="45" t="s">
        <v>35</v>
      </c>
      <c r="BN268" s="41" t="s">
        <v>35</v>
      </c>
      <c r="BO268" s="41" t="s">
        <v>35</v>
      </c>
      <c r="BP268" s="41" t="s">
        <v>35</v>
      </c>
      <c r="BQ268" s="36" t="s">
        <v>35</v>
      </c>
      <c r="BR268" s="45" t="s">
        <v>35</v>
      </c>
      <c r="BS268" s="41" t="s">
        <v>35</v>
      </c>
      <c r="BT268" s="41" t="s">
        <v>35</v>
      </c>
      <c r="BU268" s="41" t="s">
        <v>35</v>
      </c>
      <c r="BV268" s="41" t="s">
        <v>35</v>
      </c>
      <c r="BW268" s="41" t="s">
        <v>35</v>
      </c>
      <c r="BX268" s="41" t="s">
        <v>35</v>
      </c>
      <c r="BY268" s="30" t="s">
        <v>35</v>
      </c>
      <c r="BZ268" s="30" t="s">
        <v>35</v>
      </c>
      <c r="CA268" s="30" t="s">
        <v>35</v>
      </c>
      <c r="CB268" s="30" t="s">
        <v>35</v>
      </c>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09" customFormat="true" ht="15" customHeight="true" x14ac:dyDescent="0.2">
      <c r="AC269" s="174"/>
      <c r="AD269" s="174"/>
      <c r="AE269" s="174"/>
      <c r="AF269" s="174"/>
      <c r="AG269" s="174"/>
      <c r="AH269" s="174"/>
      <c r="AI269" s="174"/>
      <c r="AJ269" s="174"/>
      <c r="AK269" s="174"/>
      <c r="AL269" s="174"/>
      <c r="AM269" s="174"/>
      <c r="AN269" s="174"/>
      <c r="AO269" s="174"/>
      <c r="AP269" s="174"/>
      <c r="AQ269" s="174"/>
      <c r="AR269" s="174"/>
      <c r="AS269" s="174"/>
      <c r="AT269" s="174"/>
      <c r="AU269" s="174"/>
      <c r="AV269" s="174"/>
      <c r="AW269" s="174"/>
      <c r="AX269" s="174"/>
      <c r="AY269" s="174"/>
      <c r="AZ269" s="174"/>
      <c r="BA269" s="970"/>
      <c r="BB269" s="594" t="s">
        <v>90</v>
      </c>
      <c r="BC269" s="45" t="s">
        <v>35</v>
      </c>
      <c r="BD269" s="41" t="s">
        <v>35</v>
      </c>
      <c r="BE269" s="41" t="s">
        <v>35</v>
      </c>
      <c r="BF269" s="41" t="s">
        <v>35</v>
      </c>
      <c r="BG269" s="36" t="s">
        <v>35</v>
      </c>
      <c r="BH269" s="45" t="s">
        <v>35</v>
      </c>
      <c r="BI269" s="41" t="s">
        <v>35</v>
      </c>
      <c r="BJ269" s="41" t="s">
        <v>35</v>
      </c>
      <c r="BK269" s="41" t="s">
        <v>35</v>
      </c>
      <c r="BL269" s="36" t="s">
        <v>35</v>
      </c>
      <c r="BM269" s="45" t="s">
        <v>35</v>
      </c>
      <c r="BN269" s="41" t="s">
        <v>35</v>
      </c>
      <c r="BO269" s="41" t="s">
        <v>35</v>
      </c>
      <c r="BP269" s="41" t="s">
        <v>35</v>
      </c>
      <c r="BQ269" s="36" t="s">
        <v>35</v>
      </c>
      <c r="BR269" s="45" t="s">
        <v>35</v>
      </c>
      <c r="BS269" s="41" t="s">
        <v>35</v>
      </c>
      <c r="BT269" s="41" t="s">
        <v>35</v>
      </c>
      <c r="BU269" s="41" t="s">
        <v>35</v>
      </c>
      <c r="BV269" s="41" t="s">
        <v>35</v>
      </c>
      <c r="BW269" s="41" t="s">
        <v>35</v>
      </c>
      <c r="BX269" s="41" t="s">
        <v>35</v>
      </c>
      <c r="BY269" s="30" t="s">
        <v>35</v>
      </c>
      <c r="BZ269" s="30" t="s">
        <v>35</v>
      </c>
      <c r="CA269" s="30" t="s">
        <v>35</v>
      </c>
      <c r="CB269" s="30" t="s">
        <v>35</v>
      </c>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09" customFormat="true" ht="15" customHeight="true" x14ac:dyDescent="0.2">
      <c r="AC270" s="174"/>
      <c r="AD270" s="174"/>
      <c r="AE270" s="174"/>
      <c r="AF270" s="174"/>
      <c r="AG270" s="174"/>
      <c r="AH270" s="174"/>
      <c r="AI270" s="174"/>
      <c r="AJ270" s="174"/>
      <c r="AK270" s="174"/>
      <c r="AL270" s="174"/>
      <c r="AM270" s="174"/>
      <c r="AN270" s="174"/>
      <c r="AO270" s="174"/>
      <c r="AP270" s="174"/>
      <c r="AQ270" s="174"/>
      <c r="AR270" s="174"/>
      <c r="AS270" s="174"/>
      <c r="AT270" s="174"/>
      <c r="AU270" s="174"/>
      <c r="AV270" s="174"/>
      <c r="AW270" s="174"/>
      <c r="AX270" s="174"/>
      <c r="AY270" s="174"/>
      <c r="AZ270" s="174"/>
      <c r="BA270" s="970"/>
      <c r="BB270" s="594" t="s">
        <v>91</v>
      </c>
      <c r="BC270" s="45" t="s">
        <v>35</v>
      </c>
      <c r="BD270" s="41" t="s">
        <v>35</v>
      </c>
      <c r="BE270" s="41" t="s">
        <v>35</v>
      </c>
      <c r="BF270" s="41" t="s">
        <v>35</v>
      </c>
      <c r="BG270" s="36" t="s">
        <v>35</v>
      </c>
      <c r="BH270" s="45" t="s">
        <v>35</v>
      </c>
      <c r="BI270" s="41" t="s">
        <v>35</v>
      </c>
      <c r="BJ270" s="41" t="s">
        <v>35</v>
      </c>
      <c r="BK270" s="41" t="s">
        <v>35</v>
      </c>
      <c r="BL270" s="36" t="s">
        <v>35</v>
      </c>
      <c r="BM270" s="45" t="s">
        <v>35</v>
      </c>
      <c r="BN270" s="41" t="s">
        <v>35</v>
      </c>
      <c r="BO270" s="41" t="s">
        <v>35</v>
      </c>
      <c r="BP270" s="41" t="s">
        <v>35</v>
      </c>
      <c r="BQ270" s="36" t="s">
        <v>35</v>
      </c>
      <c r="BR270" s="45" t="s">
        <v>35</v>
      </c>
      <c r="BS270" s="41" t="s">
        <v>35</v>
      </c>
      <c r="BT270" s="41" t="s">
        <v>35</v>
      </c>
      <c r="BU270" s="41" t="s">
        <v>35</v>
      </c>
      <c r="BV270" s="41" t="s">
        <v>35</v>
      </c>
      <c r="BW270" s="41" t="s">
        <v>35</v>
      </c>
      <c r="BX270" s="41" t="s">
        <v>35</v>
      </c>
      <c r="BY270" s="30" t="s">
        <v>35</v>
      </c>
      <c r="BZ270" s="30" t="s">
        <v>35</v>
      </c>
      <c r="CA270" s="30" t="s">
        <v>35</v>
      </c>
      <c r="CB270" s="30" t="s">
        <v>35</v>
      </c>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09" customFormat="true" ht="15" customHeight="true" x14ac:dyDescent="0.2">
      <c r="AC271" s="174"/>
      <c r="AD271" s="174"/>
      <c r="AE271" s="174"/>
      <c r="AF271" s="174"/>
      <c r="AG271" s="174"/>
      <c r="AH271" s="174"/>
      <c r="AI271" s="174"/>
      <c r="AJ271" s="174"/>
      <c r="AK271" s="174"/>
      <c r="AL271" s="174"/>
      <c r="AM271" s="174"/>
      <c r="AN271" s="174"/>
      <c r="AO271" s="174"/>
      <c r="AP271" s="174"/>
      <c r="AQ271" s="174"/>
      <c r="AR271" s="174"/>
      <c r="AS271" s="174"/>
      <c r="AT271" s="174"/>
      <c r="AU271" s="174"/>
      <c r="AV271" s="174"/>
      <c r="AW271" s="174"/>
      <c r="AX271" s="174"/>
      <c r="AY271" s="174"/>
      <c r="AZ271" s="174"/>
      <c r="BA271" s="970" t="s">
        <v>75</v>
      </c>
      <c r="BB271" s="594" t="s">
        <v>49</v>
      </c>
      <c r="BC271" s="45" t="s">
        <v>35</v>
      </c>
      <c r="BD271" s="38" t="s">
        <v>35</v>
      </c>
      <c r="BE271" s="38" t="s">
        <v>35</v>
      </c>
      <c r="BF271" s="38" t="s">
        <v>35</v>
      </c>
      <c r="BG271" s="33" t="s">
        <v>35</v>
      </c>
      <c r="BH271" s="45" t="s">
        <v>35</v>
      </c>
      <c r="BI271" s="38" t="s">
        <v>35</v>
      </c>
      <c r="BJ271" s="38" t="s">
        <v>35</v>
      </c>
      <c r="BK271" s="38" t="s">
        <v>35</v>
      </c>
      <c r="BL271" s="33" t="s">
        <v>35</v>
      </c>
      <c r="BM271" s="45" t="s">
        <v>35</v>
      </c>
      <c r="BN271" s="38" t="s">
        <v>35</v>
      </c>
      <c r="BO271" s="38" t="s">
        <v>35</v>
      </c>
      <c r="BP271" s="38" t="s">
        <v>35</v>
      </c>
      <c r="BQ271" s="33" t="s">
        <v>35</v>
      </c>
      <c r="BR271" s="45" t="s">
        <v>35</v>
      </c>
      <c r="BS271" s="38" t="s">
        <v>35</v>
      </c>
      <c r="BT271" s="38" t="s">
        <v>35</v>
      </c>
      <c r="BU271" s="38" t="s">
        <v>35</v>
      </c>
      <c r="BV271" s="38" t="s">
        <v>35</v>
      </c>
      <c r="BW271" s="38" t="s">
        <v>35</v>
      </c>
      <c r="BX271" s="38" t="s">
        <v>35</v>
      </c>
      <c r="BY271" s="28" t="s">
        <v>35</v>
      </c>
      <c r="BZ271" s="28" t="s">
        <v>35</v>
      </c>
      <c r="CA271" s="28" t="s">
        <v>35</v>
      </c>
      <c r="CB271" s="28" t="s">
        <v>35</v>
      </c>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09" customFormat="true" ht="15" customHeight="true" x14ac:dyDescent="0.2">
      <c r="AC272" s="174"/>
      <c r="AD272" s="174"/>
      <c r="AE272" s="174"/>
      <c r="AF272" s="174"/>
      <c r="AG272" s="174"/>
      <c r="AH272" s="174"/>
      <c r="AI272" s="174"/>
      <c r="AJ272" s="174"/>
      <c r="AK272" s="174"/>
      <c r="AL272" s="174"/>
      <c r="AM272" s="174"/>
      <c r="AN272" s="174"/>
      <c r="AO272" s="174"/>
      <c r="AP272" s="174"/>
      <c r="AQ272" s="174"/>
      <c r="AR272" s="174"/>
      <c r="AS272" s="174"/>
      <c r="AT272" s="174"/>
      <c r="AU272" s="174"/>
      <c r="AV272" s="174"/>
      <c r="AW272" s="174"/>
      <c r="AX272" s="174"/>
      <c r="AY272" s="174"/>
      <c r="AZ272" s="174"/>
      <c r="BA272" s="970"/>
      <c r="BB272" s="594" t="s">
        <v>48</v>
      </c>
      <c r="BC272" s="45" t="s">
        <v>35</v>
      </c>
      <c r="BD272" s="38" t="s">
        <v>35</v>
      </c>
      <c r="BE272" s="38" t="s">
        <v>35</v>
      </c>
      <c r="BF272" s="38" t="s">
        <v>35</v>
      </c>
      <c r="BG272" s="33" t="s">
        <v>35</v>
      </c>
      <c r="BH272" s="45" t="s">
        <v>35</v>
      </c>
      <c r="BI272" s="38" t="s">
        <v>35</v>
      </c>
      <c r="BJ272" s="38" t="s">
        <v>35</v>
      </c>
      <c r="BK272" s="38" t="s">
        <v>35</v>
      </c>
      <c r="BL272" s="33" t="s">
        <v>35</v>
      </c>
      <c r="BM272" s="45" t="s">
        <v>35</v>
      </c>
      <c r="BN272" s="38" t="s">
        <v>35</v>
      </c>
      <c r="BO272" s="38" t="s">
        <v>35</v>
      </c>
      <c r="BP272" s="38" t="s">
        <v>35</v>
      </c>
      <c r="BQ272" s="33" t="s">
        <v>35</v>
      </c>
      <c r="BR272" s="45" t="s">
        <v>35</v>
      </c>
      <c r="BS272" s="38" t="s">
        <v>35</v>
      </c>
      <c r="BT272" s="38" t="s">
        <v>35</v>
      </c>
      <c r="BU272" s="38" t="s">
        <v>35</v>
      </c>
      <c r="BV272" s="38" t="s">
        <v>35</v>
      </c>
      <c r="BW272" s="38" t="s">
        <v>35</v>
      </c>
      <c r="BX272" s="38" t="s">
        <v>35</v>
      </c>
      <c r="BY272" s="28" t="s">
        <v>35</v>
      </c>
      <c r="BZ272" s="28" t="s">
        <v>35</v>
      </c>
      <c r="CA272" s="28" t="s">
        <v>35</v>
      </c>
      <c r="CB272" s="28" t="s">
        <v>35</v>
      </c>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09" customFormat="true" ht="15" customHeight="true" x14ac:dyDescent="0.2">
      <c r="AC273" s="174"/>
      <c r="AD273" s="174"/>
      <c r="AE273" s="174"/>
      <c r="AF273" s="174"/>
      <c r="AG273" s="174"/>
      <c r="AH273" s="174"/>
      <c r="AI273" s="174"/>
      <c r="AJ273" s="174"/>
      <c r="AK273" s="174"/>
      <c r="AL273" s="174"/>
      <c r="AM273" s="174"/>
      <c r="AN273" s="174"/>
      <c r="AO273" s="174"/>
      <c r="AP273" s="174"/>
      <c r="AQ273" s="174"/>
      <c r="AR273" s="174"/>
      <c r="AS273" s="174"/>
      <c r="AT273" s="174"/>
      <c r="AU273" s="174"/>
      <c r="AV273" s="174"/>
      <c r="AW273" s="174"/>
      <c r="AX273" s="174"/>
      <c r="AY273" s="174"/>
      <c r="AZ273" s="174"/>
      <c r="BA273" s="970"/>
      <c r="BB273" s="594" t="s">
        <v>113</v>
      </c>
      <c r="BC273" s="45" t="s">
        <v>35</v>
      </c>
      <c r="BD273" s="38" t="s">
        <v>35</v>
      </c>
      <c r="BE273" s="38" t="s">
        <v>35</v>
      </c>
      <c r="BF273" s="38" t="s">
        <v>35</v>
      </c>
      <c r="BG273" s="33" t="s">
        <v>35</v>
      </c>
      <c r="BH273" s="45" t="s">
        <v>35</v>
      </c>
      <c r="BI273" s="38" t="s">
        <v>35</v>
      </c>
      <c r="BJ273" s="38" t="s">
        <v>35</v>
      </c>
      <c r="BK273" s="38" t="s">
        <v>35</v>
      </c>
      <c r="BL273" s="33" t="s">
        <v>35</v>
      </c>
      <c r="BM273" s="45" t="s">
        <v>35</v>
      </c>
      <c r="BN273" s="38" t="s">
        <v>35</v>
      </c>
      <c r="BO273" s="38" t="s">
        <v>35</v>
      </c>
      <c r="BP273" s="38" t="s">
        <v>35</v>
      </c>
      <c r="BQ273" s="33" t="s">
        <v>35</v>
      </c>
      <c r="BR273" s="45" t="s">
        <v>35</v>
      </c>
      <c r="BS273" s="38" t="s">
        <v>35</v>
      </c>
      <c r="BT273" s="38" t="s">
        <v>35</v>
      </c>
      <c r="BU273" s="38" t="s">
        <v>35</v>
      </c>
      <c r="BV273" s="38" t="s">
        <v>35</v>
      </c>
      <c r="BW273" s="38" t="s">
        <v>35</v>
      </c>
      <c r="BX273" s="38" t="s">
        <v>35</v>
      </c>
      <c r="BY273" s="28" t="s">
        <v>35</v>
      </c>
      <c r="BZ273" s="28" t="s">
        <v>35</v>
      </c>
      <c r="CA273" s="28" t="s">
        <v>35</v>
      </c>
      <c r="CB273" s="28" t="s">
        <v>35</v>
      </c>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09" customFormat="true" ht="15" customHeight="true" x14ac:dyDescent="0.2">
      <c r="AC274" s="174"/>
      <c r="AD274" s="174"/>
      <c r="AE274" s="174"/>
      <c r="AF274" s="174"/>
      <c r="AG274" s="174"/>
      <c r="AH274" s="174"/>
      <c r="AI274" s="174"/>
      <c r="AJ274" s="174"/>
      <c r="AK274" s="174"/>
      <c r="AL274" s="174"/>
      <c r="AM274" s="174"/>
      <c r="AN274" s="174"/>
      <c r="AO274" s="174"/>
      <c r="AP274" s="174"/>
      <c r="AQ274" s="174"/>
      <c r="AR274" s="174"/>
      <c r="AS274" s="174"/>
      <c r="AT274" s="174"/>
      <c r="AU274" s="174"/>
      <c r="AV274" s="174"/>
      <c r="AW274" s="174"/>
      <c r="AX274" s="174"/>
      <c r="AY274" s="174"/>
      <c r="AZ274" s="174"/>
      <c r="BA274" s="970" t="s">
        <v>76</v>
      </c>
      <c r="BB274" s="594" t="s">
        <v>49</v>
      </c>
      <c r="BC274" s="45" t="s">
        <v>35</v>
      </c>
      <c r="BD274" s="41" t="s">
        <v>35</v>
      </c>
      <c r="BE274" s="41" t="s">
        <v>35</v>
      </c>
      <c r="BF274" s="41" t="s">
        <v>35</v>
      </c>
      <c r="BG274" s="36" t="s">
        <v>35</v>
      </c>
      <c r="BH274" s="45" t="s">
        <v>35</v>
      </c>
      <c r="BI274" s="41" t="s">
        <v>35</v>
      </c>
      <c r="BJ274" s="41" t="s">
        <v>35</v>
      </c>
      <c r="BK274" s="41" t="s">
        <v>35</v>
      </c>
      <c r="BL274" s="36" t="s">
        <v>35</v>
      </c>
      <c r="BM274" s="45" t="s">
        <v>35</v>
      </c>
      <c r="BN274" s="41" t="s">
        <v>35</v>
      </c>
      <c r="BO274" s="41" t="s">
        <v>35</v>
      </c>
      <c r="BP274" s="41" t="s">
        <v>35</v>
      </c>
      <c r="BQ274" s="36" t="s">
        <v>35</v>
      </c>
      <c r="BR274" s="45" t="s">
        <v>35</v>
      </c>
      <c r="BS274" s="41" t="s">
        <v>35</v>
      </c>
      <c r="BT274" s="41" t="s">
        <v>35</v>
      </c>
      <c r="BU274" s="41" t="s">
        <v>35</v>
      </c>
      <c r="BV274" s="41" t="s">
        <v>35</v>
      </c>
      <c r="BW274" s="41" t="s">
        <v>35</v>
      </c>
      <c r="BX274" s="41" t="s">
        <v>35</v>
      </c>
      <c r="BY274" s="30" t="s">
        <v>35</v>
      </c>
      <c r="BZ274" s="30" t="s">
        <v>35</v>
      </c>
      <c r="CA274" s="30" t="s">
        <v>35</v>
      </c>
      <c r="CB274" s="30" t="s">
        <v>35</v>
      </c>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09" customFormat="true" ht="15" customHeight="true" x14ac:dyDescent="0.2">
      <c r="AC275" s="174"/>
      <c r="AD275" s="174"/>
      <c r="AE275" s="174"/>
      <c r="AF275" s="174"/>
      <c r="AG275" s="174"/>
      <c r="AH275" s="174"/>
      <c r="AI275" s="174"/>
      <c r="AJ275" s="174"/>
      <c r="AK275" s="174"/>
      <c r="AL275" s="174"/>
      <c r="AM275" s="174"/>
      <c r="AN275" s="174"/>
      <c r="AO275" s="174"/>
      <c r="AP275" s="174"/>
      <c r="AQ275" s="174"/>
      <c r="AR275" s="174"/>
      <c r="AS275" s="174"/>
      <c r="AT275" s="174"/>
      <c r="AU275" s="174"/>
      <c r="AV275" s="174"/>
      <c r="AW275" s="174"/>
      <c r="AX275" s="174"/>
      <c r="AY275" s="174"/>
      <c r="AZ275" s="174"/>
      <c r="BA275" s="970"/>
      <c r="BB275" s="594" t="s">
        <v>48</v>
      </c>
      <c r="BC275" s="45" t="s">
        <v>35</v>
      </c>
      <c r="BD275" s="41" t="s">
        <v>35</v>
      </c>
      <c r="BE275" s="41" t="s">
        <v>35</v>
      </c>
      <c r="BF275" s="41" t="s">
        <v>35</v>
      </c>
      <c r="BG275" s="36" t="s">
        <v>35</v>
      </c>
      <c r="BH275" s="45" t="s">
        <v>35</v>
      </c>
      <c r="BI275" s="41" t="s">
        <v>35</v>
      </c>
      <c r="BJ275" s="41" t="s">
        <v>35</v>
      </c>
      <c r="BK275" s="41" t="s">
        <v>35</v>
      </c>
      <c r="BL275" s="36" t="s">
        <v>35</v>
      </c>
      <c r="BM275" s="45" t="s">
        <v>35</v>
      </c>
      <c r="BN275" s="41" t="s">
        <v>35</v>
      </c>
      <c r="BO275" s="41" t="s">
        <v>35</v>
      </c>
      <c r="BP275" s="41" t="s">
        <v>35</v>
      </c>
      <c r="BQ275" s="36" t="s">
        <v>35</v>
      </c>
      <c r="BR275" s="45" t="s">
        <v>35</v>
      </c>
      <c r="BS275" s="41" t="s">
        <v>35</v>
      </c>
      <c r="BT275" s="41" t="s">
        <v>35</v>
      </c>
      <c r="BU275" s="41" t="s">
        <v>35</v>
      </c>
      <c r="BV275" s="41" t="s">
        <v>35</v>
      </c>
      <c r="BW275" s="41" t="s">
        <v>35</v>
      </c>
      <c r="BX275" s="41" t="s">
        <v>35</v>
      </c>
      <c r="BY275" s="30" t="s">
        <v>35</v>
      </c>
      <c r="BZ275" s="30" t="s">
        <v>35</v>
      </c>
      <c r="CA275" s="30" t="s">
        <v>35</v>
      </c>
      <c r="CB275" s="30" t="s">
        <v>35</v>
      </c>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09" customFormat="true" ht="15" customHeight="true" x14ac:dyDescent="0.2">
      <c r="AC276" s="174"/>
      <c r="AD276" s="174"/>
      <c r="AE276" s="174"/>
      <c r="AF276" s="174"/>
      <c r="AG276" s="174"/>
      <c r="AH276" s="174"/>
      <c r="AI276" s="174"/>
      <c r="AJ276" s="174"/>
      <c r="AK276" s="174"/>
      <c r="AL276" s="174"/>
      <c r="AM276" s="174"/>
      <c r="AN276" s="174"/>
      <c r="AO276" s="174"/>
      <c r="AP276" s="174"/>
      <c r="AQ276" s="174"/>
      <c r="AR276" s="174"/>
      <c r="AS276" s="174"/>
      <c r="AT276" s="174"/>
      <c r="AU276" s="174"/>
      <c r="AV276" s="174"/>
      <c r="AW276" s="174"/>
      <c r="AX276" s="174"/>
      <c r="AY276" s="174"/>
      <c r="AZ276" s="174"/>
      <c r="BA276" s="970"/>
      <c r="BB276" s="594" t="s">
        <v>114</v>
      </c>
      <c r="BC276" s="45" t="s">
        <v>35</v>
      </c>
      <c r="BD276" s="41" t="s">
        <v>35</v>
      </c>
      <c r="BE276" s="41" t="s">
        <v>35</v>
      </c>
      <c r="BF276" s="41" t="s">
        <v>35</v>
      </c>
      <c r="BG276" s="36" t="s">
        <v>35</v>
      </c>
      <c r="BH276" s="45" t="s">
        <v>35</v>
      </c>
      <c r="BI276" s="41" t="s">
        <v>35</v>
      </c>
      <c r="BJ276" s="41" t="s">
        <v>35</v>
      </c>
      <c r="BK276" s="41" t="s">
        <v>35</v>
      </c>
      <c r="BL276" s="36" t="s">
        <v>35</v>
      </c>
      <c r="BM276" s="45" t="s">
        <v>35</v>
      </c>
      <c r="BN276" s="41" t="s">
        <v>35</v>
      </c>
      <c r="BO276" s="41" t="s">
        <v>35</v>
      </c>
      <c r="BP276" s="41" t="s">
        <v>35</v>
      </c>
      <c r="BQ276" s="36" t="s">
        <v>35</v>
      </c>
      <c r="BR276" s="45" t="s">
        <v>35</v>
      </c>
      <c r="BS276" s="41" t="s">
        <v>35</v>
      </c>
      <c r="BT276" s="41" t="s">
        <v>35</v>
      </c>
      <c r="BU276" s="41" t="s">
        <v>35</v>
      </c>
      <c r="BV276" s="41" t="s">
        <v>35</v>
      </c>
      <c r="BW276" s="41" t="s">
        <v>35</v>
      </c>
      <c r="BX276" s="41" t="s">
        <v>35</v>
      </c>
      <c r="BY276" s="30" t="s">
        <v>35</v>
      </c>
      <c r="BZ276" s="30" t="s">
        <v>35</v>
      </c>
      <c r="CA276" s="30" t="s">
        <v>35</v>
      </c>
      <c r="CB276" s="30" t="s">
        <v>35</v>
      </c>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09" customFormat="true" ht="15" customHeight="true" x14ac:dyDescent="0.2">
      <c r="AC277" s="174"/>
      <c r="AD277" s="174"/>
      <c r="AE277" s="174"/>
      <c r="AF277" s="174"/>
      <c r="AG277" s="174"/>
      <c r="AH277" s="174"/>
      <c r="AI277" s="174"/>
      <c r="AJ277" s="174"/>
      <c r="AK277" s="174"/>
      <c r="AL277" s="174"/>
      <c r="AM277" s="174"/>
      <c r="AN277" s="174"/>
      <c r="AO277" s="174"/>
      <c r="AP277" s="174"/>
      <c r="AQ277" s="174"/>
      <c r="AR277" s="174"/>
      <c r="AS277" s="174"/>
      <c r="AT277" s="174"/>
      <c r="AU277" s="174"/>
      <c r="AV277" s="174"/>
      <c r="AW277" s="174"/>
      <c r="AX277" s="174"/>
      <c r="AY277" s="174"/>
      <c r="AZ277" s="174"/>
      <c r="BA277" s="970" t="s">
        <v>77</v>
      </c>
      <c r="BB277" s="594" t="s">
        <v>78</v>
      </c>
      <c r="BC277" s="45" t="s">
        <v>35</v>
      </c>
      <c r="BD277" s="41" t="s">
        <v>35</v>
      </c>
      <c r="BE277" s="41" t="s">
        <v>35</v>
      </c>
      <c r="BF277" s="41" t="s">
        <v>35</v>
      </c>
      <c r="BG277" s="36" t="s">
        <v>35</v>
      </c>
      <c r="BH277" s="45" t="s">
        <v>35</v>
      </c>
      <c r="BI277" s="41" t="s">
        <v>35</v>
      </c>
      <c r="BJ277" s="41" t="s">
        <v>35</v>
      </c>
      <c r="BK277" s="41" t="s">
        <v>35</v>
      </c>
      <c r="BL277" s="36" t="s">
        <v>35</v>
      </c>
      <c r="BM277" s="45" t="s">
        <v>35</v>
      </c>
      <c r="BN277" s="41" t="s">
        <v>35</v>
      </c>
      <c r="BO277" s="41" t="s">
        <v>35</v>
      </c>
      <c r="BP277" s="41" t="s">
        <v>35</v>
      </c>
      <c r="BQ277" s="36" t="s">
        <v>35</v>
      </c>
      <c r="BR277" s="45" t="s">
        <v>35</v>
      </c>
      <c r="BS277" s="41" t="s">
        <v>35</v>
      </c>
      <c r="BT277" s="41" t="s">
        <v>35</v>
      </c>
      <c r="BU277" s="41" t="s">
        <v>35</v>
      </c>
      <c r="BV277" s="41" t="s">
        <v>35</v>
      </c>
      <c r="BW277" s="41" t="s">
        <v>35</v>
      </c>
      <c r="BX277" s="41" t="s">
        <v>35</v>
      </c>
      <c r="BY277" s="30" t="s">
        <v>35</v>
      </c>
      <c r="BZ277" s="30" t="s">
        <v>35</v>
      </c>
      <c r="CA277" s="30" t="s">
        <v>35</v>
      </c>
      <c r="CB277" s="30" t="s">
        <v>35</v>
      </c>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09" customFormat="true" ht="15" customHeight="true" x14ac:dyDescent="0.2">
      <c r="AC278" s="174"/>
      <c r="AD278" s="174"/>
      <c r="AE278" s="174"/>
      <c r="AF278" s="174"/>
      <c r="AG278" s="174"/>
      <c r="AH278" s="174"/>
      <c r="AI278" s="174"/>
      <c r="AJ278" s="174"/>
      <c r="AK278" s="174"/>
      <c r="AL278" s="174"/>
      <c r="AM278" s="174"/>
      <c r="AN278" s="174"/>
      <c r="AO278" s="174"/>
      <c r="AP278" s="174"/>
      <c r="AQ278" s="174"/>
      <c r="AR278" s="174"/>
      <c r="AS278" s="174"/>
      <c r="AT278" s="174"/>
      <c r="AU278" s="174"/>
      <c r="AV278" s="174"/>
      <c r="AW278" s="174"/>
      <c r="AX278" s="174"/>
      <c r="AY278" s="174"/>
      <c r="AZ278" s="174"/>
      <c r="BA278" s="970"/>
      <c r="BB278" s="594" t="s">
        <v>79</v>
      </c>
      <c r="BC278" s="45" t="s">
        <v>35</v>
      </c>
      <c r="BD278" s="41" t="s">
        <v>35</v>
      </c>
      <c r="BE278" s="41" t="s">
        <v>35</v>
      </c>
      <c r="BF278" s="41" t="s">
        <v>35</v>
      </c>
      <c r="BG278" s="36" t="s">
        <v>35</v>
      </c>
      <c r="BH278" s="45" t="s">
        <v>35</v>
      </c>
      <c r="BI278" s="41" t="s">
        <v>35</v>
      </c>
      <c r="BJ278" s="41" t="s">
        <v>35</v>
      </c>
      <c r="BK278" s="41" t="s">
        <v>35</v>
      </c>
      <c r="BL278" s="36" t="s">
        <v>35</v>
      </c>
      <c r="BM278" s="45" t="s">
        <v>35</v>
      </c>
      <c r="BN278" s="41" t="s">
        <v>35</v>
      </c>
      <c r="BO278" s="41" t="s">
        <v>35</v>
      </c>
      <c r="BP278" s="41" t="s">
        <v>35</v>
      </c>
      <c r="BQ278" s="36" t="s">
        <v>35</v>
      </c>
      <c r="BR278" s="45" t="s">
        <v>35</v>
      </c>
      <c r="BS278" s="41" t="s">
        <v>35</v>
      </c>
      <c r="BT278" s="41" t="s">
        <v>35</v>
      </c>
      <c r="BU278" s="41" t="s">
        <v>35</v>
      </c>
      <c r="BV278" s="41" t="s">
        <v>35</v>
      </c>
      <c r="BW278" s="41" t="s">
        <v>35</v>
      </c>
      <c r="BX278" s="41" t="s">
        <v>35</v>
      </c>
      <c r="BY278" s="30" t="s">
        <v>35</v>
      </c>
      <c r="BZ278" s="30" t="s">
        <v>35</v>
      </c>
      <c r="CA278" s="30" t="s">
        <v>35</v>
      </c>
      <c r="CB278" s="30" t="s">
        <v>35</v>
      </c>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09" customFormat="true" ht="15" customHeight="true" x14ac:dyDescent="0.2">
      <c r="AC279" s="174"/>
      <c r="AD279" s="174"/>
      <c r="AE279" s="174"/>
      <c r="AF279" s="174"/>
      <c r="AG279" s="174"/>
      <c r="AH279" s="174"/>
      <c r="AI279" s="174"/>
      <c r="AJ279" s="174"/>
      <c r="AK279" s="174"/>
      <c r="AL279" s="174"/>
      <c r="AM279" s="174"/>
      <c r="AN279" s="174"/>
      <c r="AO279" s="174"/>
      <c r="AP279" s="174"/>
      <c r="AQ279" s="174"/>
      <c r="AR279" s="174"/>
      <c r="AS279" s="174"/>
      <c r="AT279" s="174"/>
      <c r="AU279" s="174"/>
      <c r="AV279" s="174"/>
      <c r="AW279" s="174"/>
      <c r="AX279" s="174"/>
      <c r="AY279" s="174"/>
      <c r="AZ279" s="174"/>
      <c r="BA279" s="970"/>
      <c r="BB279" s="594" t="s">
        <v>80</v>
      </c>
      <c r="BC279" s="45" t="s">
        <v>35</v>
      </c>
      <c r="BD279" s="38" t="s">
        <v>35</v>
      </c>
      <c r="BE279" s="38" t="s">
        <v>35</v>
      </c>
      <c r="BF279" s="38" t="s">
        <v>35</v>
      </c>
      <c r="BG279" s="33" t="s">
        <v>35</v>
      </c>
      <c r="BH279" s="45" t="s">
        <v>35</v>
      </c>
      <c r="BI279" s="38" t="s">
        <v>35</v>
      </c>
      <c r="BJ279" s="38" t="s">
        <v>35</v>
      </c>
      <c r="BK279" s="38" t="s">
        <v>35</v>
      </c>
      <c r="BL279" s="33" t="s">
        <v>35</v>
      </c>
      <c r="BM279" s="45" t="s">
        <v>35</v>
      </c>
      <c r="BN279" s="38" t="s">
        <v>35</v>
      </c>
      <c r="BO279" s="38" t="s">
        <v>35</v>
      </c>
      <c r="BP279" s="38" t="s">
        <v>35</v>
      </c>
      <c r="BQ279" s="33" t="s">
        <v>35</v>
      </c>
      <c r="BR279" s="45" t="s">
        <v>35</v>
      </c>
      <c r="BS279" s="38" t="s">
        <v>35</v>
      </c>
      <c r="BT279" s="38" t="s">
        <v>35</v>
      </c>
      <c r="BU279" s="38" t="s">
        <v>35</v>
      </c>
      <c r="BV279" s="38" t="s">
        <v>35</v>
      </c>
      <c r="BW279" s="38" t="s">
        <v>35</v>
      </c>
      <c r="BX279" s="38" t="s">
        <v>35</v>
      </c>
      <c r="BY279" s="28" t="s">
        <v>35</v>
      </c>
      <c r="BZ279" s="28" t="s">
        <v>35</v>
      </c>
      <c r="CA279" s="28" t="s">
        <v>35</v>
      </c>
      <c r="CB279" s="28" t="s">
        <v>35</v>
      </c>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309" customFormat="true" ht="15" customHeight="true" x14ac:dyDescent="0.2">
      <c r="AC280" s="174"/>
      <c r="AD280" s="174"/>
      <c r="AE280" s="174"/>
      <c r="AF280" s="174"/>
      <c r="AG280" s="174"/>
      <c r="AH280" s="174"/>
      <c r="AI280" s="174"/>
      <c r="AJ280" s="174"/>
      <c r="AK280" s="174"/>
      <c r="AL280" s="174"/>
      <c r="AM280" s="174"/>
      <c r="AN280" s="174"/>
      <c r="AO280" s="174"/>
      <c r="AP280" s="174"/>
      <c r="AQ280" s="174"/>
      <c r="AR280" s="174"/>
      <c r="AS280" s="174"/>
      <c r="AT280" s="174"/>
      <c r="AU280" s="174"/>
      <c r="AV280" s="174"/>
      <c r="AW280" s="174"/>
      <c r="AX280" s="174"/>
      <c r="AY280" s="174"/>
      <c r="AZ280" s="174"/>
      <c r="BA280" s="970"/>
      <c r="BB280" s="594" t="s">
        <v>81</v>
      </c>
      <c r="BC280" s="45" t="s">
        <v>35</v>
      </c>
      <c r="BD280" s="38" t="s">
        <v>35</v>
      </c>
      <c r="BE280" s="38" t="s">
        <v>35</v>
      </c>
      <c r="BF280" s="38" t="s">
        <v>35</v>
      </c>
      <c r="BG280" s="33" t="s">
        <v>35</v>
      </c>
      <c r="BH280" s="45" t="s">
        <v>35</v>
      </c>
      <c r="BI280" s="38" t="s">
        <v>35</v>
      </c>
      <c r="BJ280" s="38" t="s">
        <v>35</v>
      </c>
      <c r="BK280" s="38" t="s">
        <v>35</v>
      </c>
      <c r="BL280" s="33" t="s">
        <v>35</v>
      </c>
      <c r="BM280" s="45" t="s">
        <v>35</v>
      </c>
      <c r="BN280" s="38" t="s">
        <v>35</v>
      </c>
      <c r="BO280" s="38" t="s">
        <v>35</v>
      </c>
      <c r="BP280" s="38" t="s">
        <v>35</v>
      </c>
      <c r="BQ280" s="33" t="s">
        <v>35</v>
      </c>
      <c r="BR280" s="45" t="s">
        <v>35</v>
      </c>
      <c r="BS280" s="38" t="s">
        <v>35</v>
      </c>
      <c r="BT280" s="38" t="s">
        <v>35</v>
      </c>
      <c r="BU280" s="38" t="s">
        <v>35</v>
      </c>
      <c r="BV280" s="38" t="s">
        <v>35</v>
      </c>
      <c r="BW280" s="38" t="s">
        <v>35</v>
      </c>
      <c r="BX280" s="38" t="s">
        <v>35</v>
      </c>
      <c r="BY280" s="28" t="s">
        <v>35</v>
      </c>
      <c r="BZ280" s="28" t="s">
        <v>35</v>
      </c>
      <c r="CA280" s="28" t="s">
        <v>35</v>
      </c>
      <c r="CB280" s="28" t="s">
        <v>35</v>
      </c>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309" customFormat="true" ht="15" customHeight="true" x14ac:dyDescent="0.2">
      <c r="AC281" s="174"/>
      <c r="AD281" s="174"/>
      <c r="AE281" s="174"/>
      <c r="AF281" s="174"/>
      <c r="AG281" s="174"/>
      <c r="AH281" s="174"/>
      <c r="AI281" s="174"/>
      <c r="AJ281" s="174"/>
      <c r="AK281" s="174"/>
      <c r="AL281" s="174"/>
      <c r="AM281" s="174"/>
      <c r="AN281" s="174"/>
      <c r="AO281" s="174"/>
      <c r="AP281" s="174"/>
      <c r="AQ281" s="174"/>
      <c r="AR281" s="174"/>
      <c r="AS281" s="174"/>
      <c r="AT281" s="174"/>
      <c r="AU281" s="174"/>
      <c r="AV281" s="174"/>
      <c r="AW281" s="174"/>
      <c r="AX281" s="174"/>
      <c r="AY281" s="174"/>
      <c r="AZ281" s="174"/>
      <c r="BA281" s="970"/>
      <c r="BB281" s="594" t="s">
        <v>82</v>
      </c>
      <c r="BC281" s="45" t="s">
        <v>35</v>
      </c>
      <c r="BD281" s="38" t="s">
        <v>35</v>
      </c>
      <c r="BE281" s="38" t="s">
        <v>35</v>
      </c>
      <c r="BF281" s="38" t="s">
        <v>35</v>
      </c>
      <c r="BG281" s="33" t="s">
        <v>35</v>
      </c>
      <c r="BH281" s="45" t="s">
        <v>35</v>
      </c>
      <c r="BI281" s="38" t="s">
        <v>35</v>
      </c>
      <c r="BJ281" s="38" t="s">
        <v>35</v>
      </c>
      <c r="BK281" s="38" t="s">
        <v>35</v>
      </c>
      <c r="BL281" s="33" t="s">
        <v>35</v>
      </c>
      <c r="BM281" s="45" t="s">
        <v>35</v>
      </c>
      <c r="BN281" s="38" t="s">
        <v>35</v>
      </c>
      <c r="BO281" s="38" t="s">
        <v>35</v>
      </c>
      <c r="BP281" s="38" t="s">
        <v>35</v>
      </c>
      <c r="BQ281" s="33" t="s">
        <v>35</v>
      </c>
      <c r="BR281" s="45" t="s">
        <v>35</v>
      </c>
      <c r="BS281" s="38" t="s">
        <v>35</v>
      </c>
      <c r="BT281" s="38" t="s">
        <v>35</v>
      </c>
      <c r="BU281" s="38" t="s">
        <v>35</v>
      </c>
      <c r="BV281" s="38" t="s">
        <v>35</v>
      </c>
      <c r="BW281" s="38" t="s">
        <v>35</v>
      </c>
      <c r="BX281" s="38" t="s">
        <v>35</v>
      </c>
      <c r="BY281" s="28" t="s">
        <v>35</v>
      </c>
      <c r="BZ281" s="28" t="s">
        <v>35</v>
      </c>
      <c r="CA281" s="28" t="s">
        <v>35</v>
      </c>
      <c r="CB281" s="28" t="s">
        <v>35</v>
      </c>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309" customFormat="true" ht="15" customHeight="true" x14ac:dyDescent="0.2">
      <c r="AC282" s="174"/>
      <c r="AD282" s="174"/>
      <c r="AE282" s="174"/>
      <c r="AF282" s="174"/>
      <c r="AG282" s="174"/>
      <c r="AH282" s="174"/>
      <c r="AI282" s="174"/>
      <c r="AJ282" s="174"/>
      <c r="AK282" s="174"/>
      <c r="AL282" s="174"/>
      <c r="AM282" s="174"/>
      <c r="AN282" s="174"/>
      <c r="AO282" s="174"/>
      <c r="AP282" s="174"/>
      <c r="AQ282" s="174"/>
      <c r="AR282" s="174"/>
      <c r="AS282" s="174"/>
      <c r="AT282" s="174"/>
      <c r="AU282" s="174"/>
      <c r="AV282" s="174"/>
      <c r="AW282" s="174"/>
      <c r="AX282" s="174"/>
      <c r="AY282" s="174"/>
      <c r="AZ282" s="174"/>
      <c r="BA282" s="970"/>
      <c r="BB282" s="594" t="s">
        <v>83</v>
      </c>
      <c r="BC282" s="45" t="s">
        <v>35</v>
      </c>
      <c r="BD282" s="38" t="s">
        <v>35</v>
      </c>
      <c r="BE282" s="38" t="s">
        <v>35</v>
      </c>
      <c r="BF282" s="38" t="s">
        <v>35</v>
      </c>
      <c r="BG282" s="33" t="s">
        <v>35</v>
      </c>
      <c r="BH282" s="45" t="s">
        <v>35</v>
      </c>
      <c r="BI282" s="38" t="s">
        <v>35</v>
      </c>
      <c r="BJ282" s="38" t="s">
        <v>35</v>
      </c>
      <c r="BK282" s="38" t="s">
        <v>35</v>
      </c>
      <c r="BL282" s="33" t="s">
        <v>35</v>
      </c>
      <c r="BM282" s="45" t="s">
        <v>35</v>
      </c>
      <c r="BN282" s="38" t="s">
        <v>35</v>
      </c>
      <c r="BO282" s="38" t="s">
        <v>35</v>
      </c>
      <c r="BP282" s="38" t="s">
        <v>35</v>
      </c>
      <c r="BQ282" s="33" t="s">
        <v>35</v>
      </c>
      <c r="BR282" s="45" t="s">
        <v>35</v>
      </c>
      <c r="BS282" s="38" t="s">
        <v>35</v>
      </c>
      <c r="BT282" s="38" t="s">
        <v>35</v>
      </c>
      <c r="BU282" s="38" t="s">
        <v>35</v>
      </c>
      <c r="BV282" s="38" t="s">
        <v>35</v>
      </c>
      <c r="BW282" s="38" t="s">
        <v>35</v>
      </c>
      <c r="BX282" s="38" t="s">
        <v>35</v>
      </c>
      <c r="BY282" s="28" t="s">
        <v>35</v>
      </c>
      <c r="BZ282" s="28" t="s">
        <v>35</v>
      </c>
      <c r="CA282" s="28" t="s">
        <v>35</v>
      </c>
      <c r="CB282" s="28" t="s">
        <v>35</v>
      </c>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309" customFormat="true" ht="15" customHeight="true" x14ac:dyDescent="0.2">
      <c r="AC283" s="174"/>
      <c r="AD283" s="174"/>
      <c r="AE283" s="174"/>
      <c r="AF283" s="174"/>
      <c r="AG283" s="174"/>
      <c r="AH283" s="174"/>
      <c r="AI283" s="174"/>
      <c r="AJ283" s="174"/>
      <c r="AK283" s="174"/>
      <c r="AL283" s="174"/>
      <c r="AM283" s="174"/>
      <c r="AN283" s="174"/>
      <c r="AO283" s="174"/>
      <c r="AP283" s="174"/>
      <c r="AQ283" s="174"/>
      <c r="AR283" s="174"/>
      <c r="AS283" s="174"/>
      <c r="AT283" s="174"/>
      <c r="AU283" s="174"/>
      <c r="AV283" s="174"/>
      <c r="AW283" s="174"/>
      <c r="AX283" s="174"/>
      <c r="AY283" s="174"/>
      <c r="AZ283" s="174"/>
      <c r="BA283" s="970"/>
      <c r="BB283" s="594" t="s">
        <v>84</v>
      </c>
      <c r="BC283" s="45" t="s">
        <v>35</v>
      </c>
      <c r="BD283" s="38" t="s">
        <v>35</v>
      </c>
      <c r="BE283" s="38" t="s">
        <v>35</v>
      </c>
      <c r="BF283" s="38" t="s">
        <v>35</v>
      </c>
      <c r="BG283" s="33" t="s">
        <v>35</v>
      </c>
      <c r="BH283" s="45" t="s">
        <v>35</v>
      </c>
      <c r="BI283" s="38" t="s">
        <v>35</v>
      </c>
      <c r="BJ283" s="38" t="s">
        <v>35</v>
      </c>
      <c r="BK283" s="38" t="s">
        <v>35</v>
      </c>
      <c r="BL283" s="33" t="s">
        <v>35</v>
      </c>
      <c r="BM283" s="45" t="s">
        <v>35</v>
      </c>
      <c r="BN283" s="38" t="s">
        <v>35</v>
      </c>
      <c r="BO283" s="38" t="s">
        <v>35</v>
      </c>
      <c r="BP283" s="38" t="s">
        <v>35</v>
      </c>
      <c r="BQ283" s="33" t="s">
        <v>35</v>
      </c>
      <c r="BR283" s="45" t="s">
        <v>35</v>
      </c>
      <c r="BS283" s="38" t="s">
        <v>35</v>
      </c>
      <c r="BT283" s="38" t="s">
        <v>35</v>
      </c>
      <c r="BU283" s="38" t="s">
        <v>35</v>
      </c>
      <c r="BV283" s="38" t="s">
        <v>35</v>
      </c>
      <c r="BW283" s="38" t="s">
        <v>35</v>
      </c>
      <c r="BX283" s="38" t="s">
        <v>35</v>
      </c>
      <c r="BY283" s="28" t="s">
        <v>35</v>
      </c>
      <c r="BZ283" s="28" t="s">
        <v>35</v>
      </c>
      <c r="CA283" s="28" t="s">
        <v>35</v>
      </c>
      <c r="CB283" s="28" t="s">
        <v>35</v>
      </c>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309" customFormat="true" ht="15" customHeight="true" x14ac:dyDescent="0.2">
      <c r="AC284" s="174"/>
      <c r="AD284" s="174"/>
      <c r="AE284" s="174"/>
      <c r="AF284" s="174"/>
      <c r="AG284" s="174"/>
      <c r="AH284" s="174"/>
      <c r="AI284" s="174"/>
      <c r="AJ284" s="174"/>
      <c r="AK284" s="174"/>
      <c r="AL284" s="174"/>
      <c r="AM284" s="174"/>
      <c r="AN284" s="174"/>
      <c r="AO284" s="174"/>
      <c r="AP284" s="174"/>
      <c r="AQ284" s="174"/>
      <c r="AR284" s="174"/>
      <c r="AS284" s="174"/>
      <c r="AT284" s="174"/>
      <c r="AU284" s="174"/>
      <c r="AV284" s="174"/>
      <c r="AW284" s="174"/>
      <c r="AX284" s="174"/>
      <c r="AY284" s="174"/>
      <c r="AZ284" s="174"/>
      <c r="BA284" s="972"/>
      <c r="BB284" s="597" t="s">
        <v>114</v>
      </c>
      <c r="BC284" s="44" t="s">
        <v>35</v>
      </c>
      <c r="BD284" s="40" t="s">
        <v>35</v>
      </c>
      <c r="BE284" s="40" t="s">
        <v>35</v>
      </c>
      <c r="BF284" s="40" t="s">
        <v>35</v>
      </c>
      <c r="BG284" s="35" t="s">
        <v>35</v>
      </c>
      <c r="BH284" s="44" t="s">
        <v>35</v>
      </c>
      <c r="BI284" s="40" t="s">
        <v>35</v>
      </c>
      <c r="BJ284" s="40" t="s">
        <v>35</v>
      </c>
      <c r="BK284" s="40" t="s">
        <v>35</v>
      </c>
      <c r="BL284" s="35" t="s">
        <v>35</v>
      </c>
      <c r="BM284" s="44" t="s">
        <v>35</v>
      </c>
      <c r="BN284" s="40" t="s">
        <v>35</v>
      </c>
      <c r="BO284" s="40" t="s">
        <v>35</v>
      </c>
      <c r="BP284" s="40" t="s">
        <v>35</v>
      </c>
      <c r="BQ284" s="35" t="s">
        <v>35</v>
      </c>
      <c r="BR284" s="44" t="s">
        <v>35</v>
      </c>
      <c r="BS284" s="40" t="s">
        <v>35</v>
      </c>
      <c r="BT284" s="40" t="s">
        <v>35</v>
      </c>
      <c r="BU284" s="40" t="s">
        <v>35</v>
      </c>
      <c r="BV284" s="40" t="s">
        <v>35</v>
      </c>
      <c r="BW284" s="40" t="s">
        <v>35</v>
      </c>
      <c r="BX284" s="40" t="s">
        <v>35</v>
      </c>
      <c r="BY284" s="29" t="s">
        <v>35</v>
      </c>
      <c r="BZ284" s="29" t="s">
        <v>35</v>
      </c>
      <c r="CA284" s="29" t="s">
        <v>35</v>
      </c>
      <c r="CB284" s="29" t="s">
        <v>35</v>
      </c>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309" customFormat="true" ht="15" customHeight="true" x14ac:dyDescent="0.2">
      <c r="AC285" s="174"/>
      <c r="AD285" s="174"/>
      <c r="AE285" s="174"/>
      <c r="AF285" s="174"/>
      <c r="AG285" s="174"/>
      <c r="AH285" s="174"/>
      <c r="AI285" s="174"/>
      <c r="AJ285" s="174"/>
      <c r="AK285" s="174"/>
      <c r="AL285" s="174"/>
      <c r="AM285" s="174"/>
      <c r="AN285" s="174"/>
      <c r="AO285" s="174"/>
      <c r="AP285" s="174"/>
      <c r="AQ285" s="174"/>
      <c r="AR285" s="174"/>
      <c r="AS285" s="174"/>
      <c r="AT285" s="174"/>
      <c r="AU285" s="174"/>
      <c r="AV285" s="174"/>
      <c r="AW285" s="174"/>
      <c r="AX285" s="174"/>
      <c r="AY285" s="174"/>
      <c r="AZ285" s="174"/>
      <c r="BA285" s="306"/>
      <c r="BB285" s="304"/>
      <c r="BC285" s="304"/>
      <c r="BD285" s="304"/>
      <c r="BE285" s="304"/>
      <c r="BF285" s="304"/>
      <c r="BG285" s="304"/>
      <c r="BH285" s="304"/>
      <c r="BI285" s="304"/>
      <c r="BJ285" s="304"/>
      <c r="BK285" s="304"/>
      <c r="BL285" s="304"/>
      <c r="BM285" s="304"/>
      <c r="BN285" s="304"/>
      <c r="BO285" s="304"/>
      <c r="BP285" s="304"/>
      <c r="BQ285" s="304"/>
      <c r="BR285" s="304"/>
      <c r="BS285" s="304"/>
      <c r="BT285" s="304"/>
      <c r="BU285" s="304"/>
      <c r="BV285" s="304"/>
      <c r="BW285" s="304"/>
      <c r="BX285" s="304"/>
      <c r="BY285" s="306"/>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309" customFormat="true" ht="15" customHeight="true" x14ac:dyDescent="0.2">
      <c r="AC286" s="174"/>
      <c r="AD286" s="174"/>
      <c r="AE286" s="174"/>
      <c r="AF286" s="174"/>
      <c r="AG286" s="174"/>
      <c r="AH286" s="174"/>
      <c r="AI286" s="174"/>
      <c r="AJ286" s="174"/>
      <c r="AK286" s="174"/>
      <c r="AL286" s="174"/>
      <c r="AM286" s="174"/>
      <c r="AN286" s="174"/>
      <c r="AO286" s="174"/>
      <c r="AP286" s="174"/>
      <c r="AQ286" s="174"/>
      <c r="AR286" s="174"/>
      <c r="AS286" s="174"/>
      <c r="AT286" s="174"/>
      <c r="AU286" s="174"/>
      <c r="AV286" s="174"/>
      <c r="AW286" s="174"/>
      <c r="AX286" s="174"/>
      <c r="AY286" s="174"/>
      <c r="AZ286" s="174"/>
      <c r="BA286" s="306"/>
      <c r="BB286" s="304"/>
      <c r="BC286" s="304"/>
      <c r="BD286" s="304"/>
      <c r="BE286" s="304"/>
      <c r="BF286" s="304"/>
      <c r="BG286" s="304"/>
      <c r="BH286" s="304"/>
      <c r="BI286" s="304"/>
      <c r="BJ286" s="304"/>
      <c r="BK286" s="304"/>
      <c r="BL286" s="304"/>
      <c r="BM286" s="304"/>
      <c r="BN286" s="304"/>
      <c r="BO286" s="304"/>
      <c r="BP286" s="304"/>
      <c r="BQ286" s="304"/>
      <c r="BR286" s="304"/>
      <c r="BS286" s="304"/>
      <c r="BT286" s="304"/>
      <c r="BU286" s="304"/>
      <c r="BV286" s="304"/>
      <c r="BW286" s="304"/>
      <c r="BX286" s="304"/>
      <c r="BY286" s="306"/>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309" customFormat="true" ht="15" customHeight="true" x14ac:dyDescent="0.2">
      <c r="AC287" s="174"/>
      <c r="AD287" s="174"/>
      <c r="AE287" s="174"/>
      <c r="AF287" s="174"/>
      <c r="AG287" s="174"/>
      <c r="AH287" s="174"/>
      <c r="AI287" s="174"/>
      <c r="AJ287" s="174"/>
      <c r="AK287" s="174"/>
      <c r="AL287" s="174"/>
      <c r="AM287" s="174"/>
      <c r="AN287" s="174"/>
      <c r="AO287" s="174"/>
      <c r="AP287" s="174"/>
      <c r="AQ287" s="174"/>
      <c r="AR287" s="174"/>
      <c r="AS287" s="174"/>
      <c r="AT287" s="174"/>
      <c r="AU287" s="174"/>
      <c r="AV287" s="174"/>
      <c r="AW287" s="174"/>
      <c r="AX287" s="174"/>
      <c r="AY287" s="174"/>
      <c r="AZ287" s="174"/>
      <c r="BA287" s="306"/>
      <c r="BB287" s="304"/>
      <c r="BC287" s="304"/>
      <c r="BD287" s="304"/>
      <c r="BE287" s="304"/>
      <c r="BF287" s="304"/>
      <c r="BG287" s="304"/>
      <c r="BH287" s="304"/>
      <c r="BI287" s="304"/>
      <c r="BJ287" s="304"/>
      <c r="BK287" s="304"/>
      <c r="BL287" s="304"/>
      <c r="BM287" s="304"/>
      <c r="BN287" s="304"/>
      <c r="BO287" s="304"/>
      <c r="BP287" s="304"/>
      <c r="BQ287" s="304"/>
      <c r="BR287" s="304"/>
      <c r="BS287" s="304"/>
      <c r="BT287" s="304"/>
      <c r="BU287" s="304"/>
      <c r="BV287" s="304"/>
      <c r="BW287" s="304"/>
      <c r="BX287" s="304"/>
      <c r="BY287" s="306"/>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309" customFormat="true" ht="15" customHeight="true" x14ac:dyDescent="0.2">
      <c r="AC288" s="174"/>
      <c r="AD288" s="174"/>
      <c r="AE288" s="174"/>
      <c r="AF288" s="174"/>
      <c r="AG288" s="174"/>
      <c r="AH288" s="174"/>
      <c r="AI288" s="174"/>
      <c r="AJ288" s="174"/>
      <c r="AK288" s="174"/>
      <c r="AL288" s="174"/>
      <c r="AM288" s="174"/>
      <c r="AN288" s="174"/>
      <c r="AO288" s="174"/>
      <c r="AP288" s="174"/>
      <c r="AQ288" s="174"/>
      <c r="AR288" s="174"/>
      <c r="AS288" s="174"/>
      <c r="AT288" s="174"/>
      <c r="AU288" s="174"/>
      <c r="AV288" s="174"/>
      <c r="AW288" s="174"/>
      <c r="AX288" s="174"/>
      <c r="AY288" s="174"/>
      <c r="AZ288" s="174"/>
      <c r="BA288" s="306"/>
      <c r="BB288" s="304"/>
      <c r="BC288" s="304"/>
      <c r="BD288" s="304"/>
      <c r="BE288" s="304"/>
      <c r="BF288" s="304"/>
      <c r="BG288" s="304"/>
      <c r="BH288" s="304"/>
      <c r="BI288" s="304"/>
      <c r="BJ288" s="304"/>
      <c r="BK288" s="304"/>
      <c r="BL288" s="304"/>
      <c r="BM288" s="304"/>
      <c r="BN288" s="304"/>
      <c r="BO288" s="304"/>
      <c r="BP288" s="304"/>
      <c r="BQ288" s="304"/>
      <c r="BR288" s="304"/>
      <c r="BS288" s="304"/>
      <c r="BT288" s="304"/>
      <c r="BU288" s="304"/>
      <c r="BV288" s="304"/>
      <c r="BW288" s="304"/>
      <c r="BX288" s="304"/>
      <c r="BY288" s="306"/>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309" customFormat="true" ht="15" customHeight="true" x14ac:dyDescent="0.2">
      <c r="AC289" s="174"/>
      <c r="AD289" s="174"/>
      <c r="AE289" s="174"/>
      <c r="AF289" s="174"/>
      <c r="AG289" s="174"/>
      <c r="AH289" s="174"/>
      <c r="AI289" s="174"/>
      <c r="AJ289" s="174"/>
      <c r="AK289" s="174"/>
      <c r="AL289" s="174"/>
      <c r="AM289" s="174"/>
      <c r="AN289" s="174"/>
      <c r="AO289" s="174"/>
      <c r="AP289" s="174"/>
      <c r="AQ289" s="174"/>
      <c r="AR289" s="174"/>
      <c r="AS289" s="174"/>
      <c r="AT289" s="174"/>
      <c r="AU289" s="174"/>
      <c r="AV289" s="174"/>
      <c r="AW289" s="174"/>
      <c r="AX289" s="174"/>
      <c r="AY289" s="174"/>
      <c r="AZ289" s="174"/>
      <c r="BA289" s="306"/>
      <c r="BB289" s="304"/>
      <c r="BC289" s="304"/>
      <c r="BD289" s="304"/>
      <c r="BE289" s="304"/>
      <c r="BF289" s="304"/>
      <c r="BG289" s="304"/>
      <c r="BH289" s="304"/>
      <c r="BI289" s="304"/>
      <c r="BJ289" s="304"/>
      <c r="BK289" s="304"/>
      <c r="BL289" s="304"/>
      <c r="BM289" s="304"/>
      <c r="BN289" s="304"/>
      <c r="BO289" s="304"/>
      <c r="BP289" s="304"/>
      <c r="BQ289" s="304"/>
      <c r="BR289" s="304"/>
      <c r="BS289" s="304"/>
      <c r="BT289" s="304"/>
      <c r="BU289" s="304"/>
      <c r="BV289" s="304"/>
      <c r="BW289" s="304"/>
      <c r="BX289" s="304"/>
      <c r="BY289" s="306"/>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309" customFormat="true" ht="15" customHeight="true" x14ac:dyDescent="0.2">
      <c r="AC290" s="174"/>
      <c r="AD290" s="174"/>
      <c r="AE290" s="174"/>
      <c r="AF290" s="174"/>
      <c r="AG290" s="174"/>
      <c r="AH290" s="174"/>
      <c r="AI290" s="174"/>
      <c r="AJ290" s="174"/>
      <c r="AK290" s="174"/>
      <c r="AL290" s="174"/>
      <c r="AM290" s="174"/>
      <c r="AN290" s="174"/>
      <c r="AO290" s="174"/>
      <c r="AP290" s="174"/>
      <c r="AQ290" s="174"/>
      <c r="AR290" s="174"/>
      <c r="AS290" s="174"/>
      <c r="AT290" s="174"/>
      <c r="AU290" s="174"/>
      <c r="AV290" s="174"/>
      <c r="AW290" s="174"/>
      <c r="AX290" s="174"/>
      <c r="AY290" s="174"/>
      <c r="AZ290" s="174"/>
      <c r="BA290" s="306"/>
      <c r="BB290" s="304"/>
      <c r="BC290" s="304"/>
      <c r="BD290" s="304"/>
      <c r="BE290" s="304"/>
      <c r="BF290" s="304"/>
      <c r="BG290" s="304"/>
      <c r="BH290" s="304"/>
      <c r="BI290" s="304"/>
      <c r="BJ290" s="304"/>
      <c r="BK290" s="304"/>
      <c r="BL290" s="304"/>
      <c r="BM290" s="304"/>
      <c r="BN290" s="304"/>
      <c r="BO290" s="304"/>
      <c r="BP290" s="304"/>
      <c r="BQ290" s="304"/>
      <c r="BR290" s="304"/>
      <c r="BS290" s="304"/>
      <c r="BT290" s="304"/>
      <c r="BU290" s="304"/>
      <c r="BV290" s="304"/>
      <c r="BW290" s="304"/>
      <c r="BX290" s="304"/>
      <c r="BY290" s="306"/>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309" customFormat="true" ht="15" customHeight="true" x14ac:dyDescent="0.2">
      <c r="AC291" s="174"/>
      <c r="AD291" s="174"/>
      <c r="AE291" s="174"/>
      <c r="AF291" s="174"/>
      <c r="AG291" s="174"/>
      <c r="AH291" s="174"/>
      <c r="AI291" s="174"/>
      <c r="AJ291" s="174"/>
      <c r="AK291" s="174"/>
      <c r="AL291" s="174"/>
      <c r="AM291" s="174"/>
      <c r="AN291" s="174"/>
      <c r="AO291" s="174"/>
      <c r="AP291" s="174"/>
      <c r="AQ291" s="174"/>
      <c r="AR291" s="174"/>
      <c r="AS291" s="174"/>
      <c r="AT291" s="174"/>
      <c r="AU291" s="174"/>
      <c r="AV291" s="174"/>
      <c r="AW291" s="174"/>
      <c r="AX291" s="174"/>
      <c r="AY291" s="174"/>
      <c r="AZ291" s="174"/>
      <c r="BA291" s="306"/>
      <c r="BB291" s="304"/>
      <c r="BC291" s="304"/>
      <c r="BD291" s="304"/>
      <c r="BE291" s="304"/>
      <c r="BF291" s="304"/>
      <c r="BG291" s="304"/>
      <c r="BH291" s="304"/>
      <c r="BI291" s="304"/>
      <c r="BJ291" s="304"/>
      <c r="BK291" s="304"/>
      <c r="BL291" s="304"/>
      <c r="BM291" s="304"/>
      <c r="BN291" s="304"/>
      <c r="BO291" s="304"/>
      <c r="BP291" s="304"/>
      <c r="BQ291" s="304"/>
      <c r="BR291" s="304"/>
      <c r="BS291" s="304"/>
      <c r="BT291" s="304"/>
      <c r="BU291" s="304"/>
      <c r="BV291" s="304"/>
      <c r="BW291" s="304"/>
      <c r="BX291" s="304"/>
      <c r="BY291" s="306"/>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309" customFormat="true" ht="15" customHeight="true" x14ac:dyDescent="0.2">
      <c r="AC292" s="174"/>
      <c r="AD292" s="174"/>
      <c r="AE292" s="174"/>
      <c r="AF292" s="174"/>
      <c r="AG292" s="174"/>
      <c r="AH292" s="174"/>
      <c r="AI292" s="174"/>
      <c r="AJ292" s="174"/>
      <c r="AK292" s="174"/>
      <c r="AL292" s="174"/>
      <c r="AM292" s="174"/>
      <c r="AN292" s="174"/>
      <c r="AO292" s="174"/>
      <c r="AP292" s="174"/>
      <c r="AQ292" s="174"/>
      <c r="AR292" s="174"/>
      <c r="AS292" s="174"/>
      <c r="AT292" s="174"/>
      <c r="AU292" s="174"/>
      <c r="AV292" s="174"/>
      <c r="AW292" s="174"/>
      <c r="AX292" s="174"/>
      <c r="AY292" s="174"/>
      <c r="AZ292" s="174"/>
      <c r="BA292" s="306"/>
      <c r="BB292" s="304"/>
      <c r="BC292" s="304"/>
      <c r="BD292" s="304"/>
      <c r="BE292" s="304"/>
      <c r="BF292" s="304"/>
      <c r="BG292" s="304"/>
      <c r="BH292" s="304"/>
      <c r="BI292" s="304"/>
      <c r="BJ292" s="304"/>
      <c r="BK292" s="304"/>
      <c r="BL292" s="304"/>
      <c r="BM292" s="304"/>
      <c r="BN292" s="304"/>
      <c r="BO292" s="304"/>
      <c r="BP292" s="304"/>
      <c r="BQ292" s="304"/>
      <c r="BR292" s="304"/>
      <c r="BS292" s="304"/>
      <c r="BT292" s="304"/>
      <c r="BU292" s="304"/>
      <c r="BV292" s="304"/>
      <c r="BW292" s="304"/>
      <c r="BX292" s="304"/>
      <c r="BY292" s="306"/>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309" customFormat="true" ht="15" customHeight="true" x14ac:dyDescent="0.2">
      <c r="AC293" s="174"/>
      <c r="AD293" s="174"/>
      <c r="AE293" s="174"/>
      <c r="AF293" s="174"/>
      <c r="AG293" s="174"/>
      <c r="AH293" s="174"/>
      <c r="AI293" s="174"/>
      <c r="AJ293" s="174"/>
      <c r="AK293" s="174"/>
      <c r="AL293" s="174"/>
      <c r="AM293" s="174"/>
      <c r="AN293" s="174"/>
      <c r="AO293" s="174"/>
      <c r="AP293" s="174"/>
      <c r="AQ293" s="174"/>
      <c r="AR293" s="174"/>
      <c r="AS293" s="174"/>
      <c r="AT293" s="174"/>
      <c r="AU293" s="174"/>
      <c r="AV293" s="174"/>
      <c r="AW293" s="174"/>
      <c r="AX293" s="174"/>
      <c r="AY293" s="174"/>
      <c r="AZ293" s="174"/>
      <c r="BA293" s="306"/>
      <c r="BB293" s="304"/>
      <c r="BC293" s="304"/>
      <c r="BD293" s="304"/>
      <c r="BE293" s="304"/>
      <c r="BF293" s="304"/>
      <c r="BG293" s="304"/>
      <c r="BH293" s="304"/>
      <c r="BI293" s="304"/>
      <c r="BJ293" s="304"/>
      <c r="BK293" s="304"/>
      <c r="BL293" s="304"/>
      <c r="BM293" s="304"/>
      <c r="BN293" s="304"/>
      <c r="BO293" s="304"/>
      <c r="BP293" s="304"/>
      <c r="BQ293" s="304"/>
      <c r="BR293" s="304"/>
      <c r="BS293" s="304"/>
      <c r="BT293" s="304"/>
      <c r="BU293" s="304"/>
      <c r="BV293" s="304"/>
      <c r="BW293" s="304"/>
      <c r="BX293" s="304"/>
      <c r="BY293" s="306"/>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309" customFormat="true" ht="15" customHeight="true" x14ac:dyDescent="0.2">
      <c r="AC294" s="174"/>
      <c r="AD294" s="174"/>
      <c r="AE294" s="174"/>
      <c r="AF294" s="174"/>
      <c r="AG294" s="174"/>
      <c r="AH294" s="174"/>
      <c r="AI294" s="174"/>
      <c r="AJ294" s="174"/>
      <c r="AK294" s="174"/>
      <c r="AL294" s="174"/>
      <c r="AM294" s="174"/>
      <c r="AN294" s="174"/>
      <c r="AO294" s="174"/>
      <c r="AP294" s="174"/>
      <c r="AQ294" s="174"/>
      <c r="AR294" s="174"/>
      <c r="AS294" s="174"/>
      <c r="AT294" s="174"/>
      <c r="AU294" s="174"/>
      <c r="AV294" s="174"/>
      <c r="AW294" s="174"/>
      <c r="AX294" s="174"/>
      <c r="AY294" s="174"/>
      <c r="AZ294" s="174"/>
      <c r="BA294" s="306"/>
      <c r="BB294" s="304"/>
      <c r="BC294" s="304"/>
      <c r="BD294" s="304"/>
      <c r="BE294" s="304"/>
      <c r="BF294" s="304"/>
      <c r="BG294" s="304"/>
      <c r="BH294" s="304"/>
      <c r="BI294" s="304"/>
      <c r="BJ294" s="304"/>
      <c r="BK294" s="304"/>
      <c r="BL294" s="304"/>
      <c r="BM294" s="304"/>
      <c r="BN294" s="304"/>
      <c r="BO294" s="304"/>
      <c r="BP294" s="304"/>
      <c r="BQ294" s="304"/>
      <c r="BR294" s="304"/>
      <c r="BS294" s="304"/>
      <c r="BT294" s="304"/>
      <c r="BU294" s="304"/>
      <c r="BV294" s="304"/>
      <c r="BW294" s="304"/>
      <c r="BX294" s="304"/>
      <c r="BY294" s="306"/>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309" customFormat="true" ht="15" customHeight="true" x14ac:dyDescent="0.2">
      <c r="AC295" s="174"/>
      <c r="AD295" s="174"/>
      <c r="AE295" s="174"/>
      <c r="AF295" s="174"/>
      <c r="AG295" s="174"/>
      <c r="AH295" s="174"/>
      <c r="AI295" s="174"/>
      <c r="AJ295" s="174"/>
      <c r="AK295" s="174"/>
      <c r="AL295" s="174"/>
      <c r="AM295" s="174"/>
      <c r="AN295" s="174"/>
      <c r="AO295" s="174"/>
      <c r="AP295" s="174"/>
      <c r="AQ295" s="174"/>
      <c r="AR295" s="174"/>
      <c r="AS295" s="174"/>
      <c r="AT295" s="174"/>
      <c r="AU295" s="174"/>
      <c r="AV295" s="174"/>
      <c r="AW295" s="174"/>
      <c r="AX295" s="174"/>
      <c r="AY295" s="174"/>
      <c r="AZ295" s="174"/>
      <c r="BA295" s="306"/>
      <c r="BB295" s="304"/>
      <c r="BC295" s="304"/>
      <c r="BD295" s="304"/>
      <c r="BE295" s="304"/>
      <c r="BF295" s="304"/>
      <c r="BG295" s="304"/>
      <c r="BH295" s="304"/>
      <c r="BI295" s="304"/>
      <c r="BJ295" s="304"/>
      <c r="BK295" s="304"/>
      <c r="BL295" s="304"/>
      <c r="BM295" s="304"/>
      <c r="BN295" s="304"/>
      <c r="BO295" s="304"/>
      <c r="BP295" s="304"/>
      <c r="BQ295" s="304"/>
      <c r="BR295" s="304"/>
      <c r="BS295" s="304"/>
      <c r="BT295" s="304"/>
      <c r="BU295" s="304"/>
      <c r="BV295" s="304"/>
      <c r="BW295" s="304"/>
      <c r="BX295" s="304"/>
      <c r="BY295" s="306"/>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309" customFormat="true" ht="15" customHeight="true" x14ac:dyDescent="0.2">
      <c r="AC296" s="174"/>
      <c r="AD296" s="174"/>
      <c r="AE296" s="174"/>
      <c r="AF296" s="174"/>
      <c r="AG296" s="174"/>
      <c r="AH296" s="174"/>
      <c r="AI296" s="174"/>
      <c r="AJ296" s="174"/>
      <c r="AK296" s="174"/>
      <c r="AL296" s="174"/>
      <c r="AM296" s="174"/>
      <c r="AN296" s="174"/>
      <c r="AO296" s="174"/>
      <c r="AP296" s="174"/>
      <c r="AQ296" s="174"/>
      <c r="AR296" s="174"/>
      <c r="AS296" s="174"/>
      <c r="AT296" s="174"/>
      <c r="AU296" s="174"/>
      <c r="AV296" s="174"/>
      <c r="AW296" s="174"/>
      <c r="AX296" s="174"/>
      <c r="AY296" s="174"/>
      <c r="AZ296" s="174"/>
      <c r="BA296" s="306"/>
      <c r="BB296" s="304"/>
      <c r="BC296" s="304"/>
      <c r="BD296" s="304"/>
      <c r="BE296" s="304"/>
      <c r="BF296" s="304"/>
      <c r="BG296" s="304"/>
      <c r="BH296" s="304"/>
      <c r="BI296" s="304"/>
      <c r="BJ296" s="304"/>
      <c r="BK296" s="304"/>
      <c r="BL296" s="304"/>
      <c r="BM296" s="304"/>
      <c r="BN296" s="304"/>
      <c r="BO296" s="304"/>
      <c r="BP296" s="304"/>
      <c r="BQ296" s="304"/>
      <c r="BR296" s="304"/>
      <c r="BS296" s="304"/>
      <c r="BT296" s="304"/>
      <c r="BU296" s="304"/>
      <c r="BV296" s="304"/>
      <c r="BW296" s="304"/>
      <c r="BX296" s="304"/>
      <c r="BY296" s="306"/>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309" customFormat="true" ht="15" customHeight="true" x14ac:dyDescent="0.2">
      <c r="AC297" s="174"/>
      <c r="AD297" s="174"/>
      <c r="AE297" s="174"/>
      <c r="AF297" s="174"/>
      <c r="AG297" s="174"/>
      <c r="AH297" s="174"/>
      <c r="AI297" s="174"/>
      <c r="AJ297" s="174"/>
      <c r="AK297" s="174"/>
      <c r="AL297" s="174"/>
      <c r="AM297" s="174"/>
      <c r="AN297" s="174"/>
      <c r="AO297" s="174"/>
      <c r="AP297" s="174"/>
      <c r="AQ297" s="174"/>
      <c r="AR297" s="174"/>
      <c r="AS297" s="174"/>
      <c r="AT297" s="174"/>
      <c r="AU297" s="174"/>
      <c r="AV297" s="174"/>
      <c r="AW297" s="174"/>
      <c r="AX297" s="174"/>
      <c r="AY297" s="174"/>
      <c r="AZ297" s="174"/>
      <c r="BA297" s="306"/>
      <c r="BB297" s="304"/>
      <c r="BC297" s="304"/>
      <c r="BD297" s="304"/>
      <c r="BE297" s="304"/>
      <c r="BF297" s="304"/>
      <c r="BG297" s="304"/>
      <c r="BH297" s="304"/>
      <c r="BI297" s="304"/>
      <c r="BJ297" s="304"/>
      <c r="BK297" s="304"/>
      <c r="BL297" s="304"/>
      <c r="BM297" s="304"/>
      <c r="BN297" s="304"/>
      <c r="BO297" s="304"/>
      <c r="BP297" s="304"/>
      <c r="BQ297" s="304"/>
      <c r="BR297" s="304"/>
      <c r="BS297" s="304"/>
      <c r="BT297" s="304"/>
      <c r="BU297" s="304"/>
      <c r="BV297" s="304"/>
      <c r="BW297" s="304"/>
      <c r="BX297" s="304"/>
      <c r="BY297" s="306"/>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309" customFormat="true" ht="15" customHeight="true" x14ac:dyDescent="0.2">
      <c r="AC298" s="174"/>
      <c r="AD298" s="174"/>
      <c r="AE298" s="174"/>
      <c r="AF298" s="174"/>
      <c r="AG298" s="174"/>
      <c r="AH298" s="174"/>
      <c r="AI298" s="174"/>
      <c r="AJ298" s="174"/>
      <c r="AK298" s="174"/>
      <c r="AL298" s="174"/>
      <c r="AM298" s="174"/>
      <c r="AN298" s="174"/>
      <c r="AO298" s="174"/>
      <c r="AP298" s="174"/>
      <c r="AQ298" s="174"/>
      <c r="AR298" s="174"/>
      <c r="AS298" s="174"/>
      <c r="AT298" s="174"/>
      <c r="AU298" s="174"/>
      <c r="AV298" s="174"/>
      <c r="AW298" s="174"/>
      <c r="AX298" s="174"/>
      <c r="AY298" s="174"/>
      <c r="AZ298" s="174"/>
      <c r="BA298" s="306"/>
      <c r="BB298" s="304"/>
      <c r="BC298" s="304"/>
      <c r="BD298" s="304"/>
      <c r="BE298" s="304"/>
      <c r="BF298" s="304"/>
      <c r="BG298" s="304"/>
      <c r="BH298" s="304"/>
      <c r="BI298" s="304"/>
      <c r="BJ298" s="304"/>
      <c r="BK298" s="304"/>
      <c r="BL298" s="304"/>
      <c r="BM298" s="304"/>
      <c r="BN298" s="304"/>
      <c r="BO298" s="304"/>
      <c r="BP298" s="304"/>
      <c r="BQ298" s="304"/>
      <c r="BR298" s="304"/>
      <c r="BS298" s="304"/>
      <c r="BT298" s="304"/>
      <c r="BU298" s="304"/>
      <c r="BV298" s="304"/>
      <c r="BW298" s="304"/>
      <c r="BX298" s="304"/>
      <c r="BY298" s="306"/>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309" customFormat="true" ht="15" customHeight="true" x14ac:dyDescent="0.2">
      <c r="AC299" s="174"/>
      <c r="AD299" s="174"/>
      <c r="AE299" s="174"/>
      <c r="AF299" s="174"/>
      <c r="AG299" s="174"/>
      <c r="AH299" s="174"/>
      <c r="AI299" s="174"/>
      <c r="AJ299" s="174"/>
      <c r="AK299" s="174"/>
      <c r="AL299" s="174"/>
      <c r="AM299" s="174"/>
      <c r="AN299" s="174"/>
      <c r="AO299" s="174"/>
      <c r="AP299" s="174"/>
      <c r="AQ299" s="174"/>
      <c r="AR299" s="174"/>
      <c r="AS299" s="174"/>
      <c r="AT299" s="174"/>
      <c r="AU299" s="174"/>
      <c r="AV299" s="174"/>
      <c r="AW299" s="174"/>
      <c r="AX299" s="174"/>
      <c r="AY299" s="174"/>
      <c r="AZ299" s="174"/>
      <c r="BA299" s="306"/>
      <c r="BB299" s="304"/>
      <c r="BC299" s="304"/>
      <c r="BD299" s="304"/>
      <c r="BE299" s="304"/>
      <c r="BF299" s="304"/>
      <c r="BG299" s="304"/>
      <c r="BH299" s="304"/>
      <c r="BI299" s="304"/>
      <c r="BJ299" s="304"/>
      <c r="BK299" s="304"/>
      <c r="BL299" s="304"/>
      <c r="BM299" s="304"/>
      <c r="BN299" s="304"/>
      <c r="BO299" s="304"/>
      <c r="BP299" s="304"/>
      <c r="BQ299" s="304"/>
      <c r="BR299" s="304"/>
      <c r="BS299" s="304"/>
      <c r="BT299" s="304"/>
      <c r="BU299" s="304"/>
      <c r="BV299" s="304"/>
      <c r="BW299" s="304"/>
      <c r="BX299" s="304"/>
      <c r="BY299" s="306"/>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309" customFormat="true" ht="15" customHeight="true" x14ac:dyDescent="0.2">
      <c r="AC300" s="174"/>
      <c r="AD300" s="174"/>
      <c r="AE300" s="174"/>
      <c r="AF300" s="174"/>
      <c r="AG300" s="174"/>
      <c r="AH300" s="174"/>
      <c r="AI300" s="174"/>
      <c r="AJ300" s="174"/>
      <c r="AK300" s="174"/>
      <c r="AL300" s="174"/>
      <c r="AM300" s="174"/>
      <c r="AN300" s="174"/>
      <c r="AO300" s="174"/>
      <c r="AP300" s="174"/>
      <c r="AQ300" s="174"/>
      <c r="AR300" s="174"/>
      <c r="AS300" s="174"/>
      <c r="AT300" s="174"/>
      <c r="AU300" s="174"/>
      <c r="AV300" s="174"/>
      <c r="AW300" s="174"/>
      <c r="AX300" s="174"/>
      <c r="AY300" s="174"/>
      <c r="AZ300" s="174"/>
      <c r="BA300" s="306"/>
      <c r="BB300" s="304"/>
      <c r="BC300" s="304"/>
      <c r="BD300" s="304"/>
      <c r="BE300" s="304"/>
      <c r="BF300" s="304"/>
      <c r="BG300" s="304"/>
      <c r="BH300" s="304"/>
      <c r="BI300" s="304"/>
      <c r="BJ300" s="304"/>
      <c r="BK300" s="304"/>
      <c r="BL300" s="304"/>
      <c r="BM300" s="304"/>
      <c r="BN300" s="304"/>
      <c r="BO300" s="304"/>
      <c r="BP300" s="304"/>
      <c r="BQ300" s="304"/>
      <c r="BR300" s="304"/>
      <c r="BS300" s="304"/>
      <c r="BT300" s="304"/>
      <c r="BU300" s="304"/>
      <c r="BV300" s="304"/>
      <c r="BW300" s="304"/>
      <c r="BX300" s="304"/>
      <c r="BY300" s="306"/>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309" customFormat="true" ht="15" customHeight="true" x14ac:dyDescent="0.2">
      <c r="AC301" s="174"/>
      <c r="AD301" s="174"/>
      <c r="AE301" s="174"/>
      <c r="AF301" s="174"/>
      <c r="AG301" s="174"/>
      <c r="AH301" s="174"/>
      <c r="AI301" s="174"/>
      <c r="AJ301" s="174"/>
      <c r="AK301" s="174"/>
      <c r="AL301" s="174"/>
      <c r="AM301" s="174"/>
      <c r="AN301" s="174"/>
      <c r="AO301" s="174"/>
      <c r="AP301" s="174"/>
      <c r="AQ301" s="174"/>
      <c r="AR301" s="174"/>
      <c r="AS301" s="174"/>
      <c r="AT301" s="174"/>
      <c r="AU301" s="174"/>
      <c r="AV301" s="174"/>
      <c r="AW301" s="174"/>
      <c r="AX301" s="174"/>
      <c r="AY301" s="174"/>
      <c r="AZ301" s="174"/>
      <c r="BA301" s="306"/>
      <c r="BB301" s="304"/>
      <c r="BC301" s="304"/>
      <c r="BD301" s="304"/>
      <c r="BE301" s="304"/>
      <c r="BF301" s="304"/>
      <c r="BG301" s="304"/>
      <c r="BH301" s="304"/>
      <c r="BI301" s="304"/>
      <c r="BJ301" s="304"/>
      <c r="BK301" s="304"/>
      <c r="BL301" s="304"/>
      <c r="BM301" s="304"/>
      <c r="BN301" s="304"/>
      <c r="BO301" s="304"/>
      <c r="BP301" s="304"/>
      <c r="BQ301" s="304"/>
      <c r="BR301" s="304"/>
      <c r="BS301" s="304"/>
      <c r="BT301" s="304"/>
      <c r="BU301" s="304"/>
      <c r="BV301" s="304"/>
      <c r="BW301" s="304"/>
      <c r="BX301" s="304"/>
      <c r="BY301" s="306"/>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309" customFormat="true" ht="15" customHeight="true" x14ac:dyDescent="0.2">
      <c r="AC302" s="174"/>
      <c r="AD302" s="174"/>
      <c r="AE302" s="174"/>
      <c r="AF302" s="174"/>
      <c r="AG302" s="174"/>
      <c r="AH302" s="174"/>
      <c r="AI302" s="174"/>
      <c r="AJ302" s="174"/>
      <c r="AK302" s="174"/>
      <c r="AL302" s="174"/>
      <c r="AM302" s="174"/>
      <c r="AN302" s="174"/>
      <c r="AO302" s="174"/>
      <c r="AP302" s="174"/>
      <c r="AQ302" s="174"/>
      <c r="AR302" s="174"/>
      <c r="AS302" s="174"/>
      <c r="AT302" s="174"/>
      <c r="AU302" s="174"/>
      <c r="AV302" s="174"/>
      <c r="AW302" s="174"/>
      <c r="AX302" s="174"/>
      <c r="AY302" s="174"/>
      <c r="AZ302" s="174"/>
      <c r="BA302" s="306"/>
      <c r="BB302" s="304"/>
      <c r="BC302" s="304"/>
      <c r="BD302" s="304"/>
      <c r="BE302" s="304"/>
      <c r="BF302" s="304"/>
      <c r="BG302" s="304"/>
      <c r="BH302" s="304"/>
      <c r="BI302" s="304"/>
      <c r="BJ302" s="304"/>
      <c r="BK302" s="304"/>
      <c r="BL302" s="304"/>
      <c r="BM302" s="304"/>
      <c r="BN302" s="304"/>
      <c r="BO302" s="304"/>
      <c r="BP302" s="304"/>
      <c r="BQ302" s="304"/>
      <c r="BR302" s="304"/>
      <c r="BS302" s="304"/>
      <c r="BT302" s="304"/>
      <c r="BU302" s="304"/>
      <c r="BV302" s="304"/>
      <c r="BW302" s="304"/>
      <c r="BX302" s="304"/>
      <c r="BY302" s="306"/>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309" customFormat="true" ht="15" customHeight="true" x14ac:dyDescent="0.2">
      <c r="AC303" s="174"/>
      <c r="AD303" s="174"/>
      <c r="AE303" s="174"/>
      <c r="AF303" s="174"/>
      <c r="AG303" s="174"/>
      <c r="AH303" s="174"/>
      <c r="AI303" s="174"/>
      <c r="AJ303" s="174"/>
      <c r="AK303" s="174"/>
      <c r="AL303" s="174"/>
      <c r="AM303" s="174"/>
      <c r="AN303" s="174"/>
      <c r="AO303" s="174"/>
      <c r="AP303" s="174"/>
      <c r="AQ303" s="174"/>
      <c r="AR303" s="174"/>
      <c r="AS303" s="174"/>
      <c r="AT303" s="174"/>
      <c r="AU303" s="174"/>
      <c r="AV303" s="174"/>
      <c r="AW303" s="174"/>
      <c r="AX303" s="174"/>
      <c r="AY303" s="174"/>
      <c r="AZ303" s="174"/>
      <c r="BA303" s="306"/>
      <c r="BB303" s="304"/>
      <c r="BC303" s="304"/>
      <c r="BD303" s="304"/>
      <c r="BE303" s="304"/>
      <c r="BF303" s="304"/>
      <c r="BG303" s="304"/>
      <c r="BH303" s="304"/>
      <c r="BI303" s="304"/>
      <c r="BJ303" s="304"/>
      <c r="BK303" s="304"/>
      <c r="BL303" s="304"/>
      <c r="BM303" s="304"/>
      <c r="BN303" s="304"/>
      <c r="BO303" s="304"/>
      <c r="BP303" s="304"/>
      <c r="BQ303" s="304"/>
      <c r="BR303" s="304"/>
      <c r="BS303" s="304"/>
      <c r="BT303" s="304"/>
      <c r="BU303" s="304"/>
      <c r="BV303" s="304"/>
      <c r="BW303" s="304"/>
      <c r="BX303" s="304"/>
      <c r="BY303" s="306"/>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309" customFormat="true" ht="15" customHeight="true" x14ac:dyDescent="0.2">
      <c r="AC304" s="174"/>
      <c r="AD304" s="174"/>
      <c r="AE304" s="174"/>
      <c r="AF304" s="174"/>
      <c r="AG304" s="174"/>
      <c r="AH304" s="174"/>
      <c r="AI304" s="174"/>
      <c r="AJ304" s="174"/>
      <c r="AK304" s="174"/>
      <c r="AL304" s="174"/>
      <c r="AM304" s="174"/>
      <c r="AN304" s="174"/>
      <c r="AO304" s="174"/>
      <c r="AP304" s="174"/>
      <c r="AQ304" s="174"/>
      <c r="AR304" s="174"/>
      <c r="AS304" s="174"/>
      <c r="AT304" s="174"/>
      <c r="AU304" s="174"/>
      <c r="AV304" s="174"/>
      <c r="AW304" s="174"/>
      <c r="AX304" s="174"/>
      <c r="AY304" s="174"/>
      <c r="AZ304" s="174"/>
      <c r="BA304" s="306"/>
      <c r="BB304" s="304"/>
      <c r="BC304" s="304"/>
      <c r="BD304" s="304"/>
      <c r="BE304" s="304"/>
      <c r="BF304" s="304"/>
      <c r="BG304" s="304"/>
      <c r="BH304" s="304"/>
      <c r="BI304" s="304"/>
      <c r="BJ304" s="304"/>
      <c r="BK304" s="304"/>
      <c r="BL304" s="304"/>
      <c r="BM304" s="304"/>
      <c r="BN304" s="304"/>
      <c r="BO304" s="304"/>
      <c r="BP304" s="304"/>
      <c r="BQ304" s="304"/>
      <c r="BR304" s="304"/>
      <c r="BS304" s="304"/>
      <c r="BT304" s="304"/>
      <c r="BU304" s="304"/>
      <c r="BV304" s="304"/>
      <c r="BW304" s="304"/>
      <c r="BX304" s="304"/>
      <c r="BY304" s="306"/>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309" customFormat="true" ht="15" customHeight="true" x14ac:dyDescent="0.2">
      <c r="AC305" s="174"/>
      <c r="AD305" s="174"/>
      <c r="AE305" s="174"/>
      <c r="AF305" s="174"/>
      <c r="AG305" s="174"/>
      <c r="AH305" s="174"/>
      <c r="AI305" s="174"/>
      <c r="AJ305" s="174"/>
      <c r="AK305" s="174"/>
      <c r="AL305" s="174"/>
      <c r="AM305" s="174"/>
      <c r="AN305" s="174"/>
      <c r="AO305" s="174"/>
      <c r="AP305" s="174"/>
      <c r="AQ305" s="174"/>
      <c r="AR305" s="174"/>
      <c r="AS305" s="174"/>
      <c r="AT305" s="174"/>
      <c r="AU305" s="174"/>
      <c r="AV305" s="174"/>
      <c r="AW305" s="174"/>
      <c r="AX305" s="174"/>
      <c r="AY305" s="174"/>
      <c r="AZ305" s="174"/>
      <c r="BA305" s="306"/>
      <c r="BB305" s="304"/>
      <c r="BC305" s="304"/>
      <c r="BD305" s="304"/>
      <c r="BE305" s="304"/>
      <c r="BF305" s="304"/>
      <c r="BG305" s="304"/>
      <c r="BH305" s="304"/>
      <c r="BI305" s="304"/>
      <c r="BJ305" s="304"/>
      <c r="BK305" s="304"/>
      <c r="BL305" s="304"/>
      <c r="BM305" s="304"/>
      <c r="BN305" s="304"/>
      <c r="BO305" s="304"/>
      <c r="BP305" s="304"/>
      <c r="BQ305" s="304"/>
      <c r="BR305" s="304"/>
      <c r="BS305" s="304"/>
      <c r="BT305" s="304"/>
      <c r="BU305" s="304"/>
      <c r="BV305" s="304"/>
      <c r="BW305" s="304"/>
      <c r="BX305" s="304"/>
      <c r="BY305" s="306"/>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309" customFormat="true" ht="15" customHeight="true" x14ac:dyDescent="0.2">
      <c r="AC306" s="174"/>
      <c r="AD306" s="174"/>
      <c r="AE306" s="174"/>
      <c r="AF306" s="174"/>
      <c r="AG306" s="174"/>
      <c r="AH306" s="174"/>
      <c r="AI306" s="174"/>
      <c r="AJ306" s="174"/>
      <c r="AK306" s="174"/>
      <c r="AL306" s="174"/>
      <c r="AM306" s="174"/>
      <c r="AN306" s="174"/>
      <c r="AO306" s="174"/>
      <c r="AP306" s="174"/>
      <c r="AQ306" s="174"/>
      <c r="AR306" s="174"/>
      <c r="AS306" s="174"/>
      <c r="AT306" s="174"/>
      <c r="AU306" s="174"/>
      <c r="AV306" s="174"/>
      <c r="AW306" s="174"/>
      <c r="AX306" s="174"/>
      <c r="AY306" s="174"/>
      <c r="AZ306" s="174"/>
      <c r="BA306" s="306"/>
      <c r="BB306" s="304"/>
      <c r="BC306" s="304"/>
      <c r="BD306" s="304"/>
      <c r="BE306" s="304"/>
      <c r="BF306" s="304"/>
      <c r="BG306" s="304"/>
      <c r="BH306" s="304"/>
      <c r="BI306" s="304"/>
      <c r="BJ306" s="304"/>
      <c r="BK306" s="304"/>
      <c r="BL306" s="304"/>
      <c r="BM306" s="304"/>
      <c r="BN306" s="304"/>
      <c r="BO306" s="304"/>
      <c r="BP306" s="304"/>
      <c r="BQ306" s="304"/>
      <c r="BR306" s="304"/>
      <c r="BS306" s="304"/>
      <c r="BT306" s="304"/>
      <c r="BU306" s="304"/>
      <c r="BV306" s="304"/>
      <c r="BW306" s="304"/>
      <c r="BX306" s="304"/>
      <c r="BY306" s="306"/>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309" customFormat="true" ht="15" customHeight="true" x14ac:dyDescent="0.2">
      <c r="AC307" s="174"/>
      <c r="AD307" s="174"/>
      <c r="AE307" s="174"/>
      <c r="AF307" s="174"/>
      <c r="AG307" s="174"/>
      <c r="AH307" s="174"/>
      <c r="AI307" s="174"/>
      <c r="AJ307" s="174"/>
      <c r="AK307" s="174"/>
      <c r="AL307" s="174"/>
      <c r="AM307" s="174"/>
      <c r="AN307" s="174"/>
      <c r="AO307" s="174"/>
      <c r="AP307" s="174"/>
      <c r="AQ307" s="174"/>
      <c r="AR307" s="174"/>
      <c r="AS307" s="174"/>
      <c r="AT307" s="174"/>
      <c r="AU307" s="174"/>
      <c r="AV307" s="174"/>
      <c r="AW307" s="174"/>
      <c r="AX307" s="174"/>
      <c r="AY307" s="174"/>
      <c r="AZ307" s="174"/>
      <c r="BA307" s="306"/>
      <c r="BB307" s="304"/>
      <c r="BC307" s="304"/>
      <c r="BD307" s="304"/>
      <c r="BE307" s="304"/>
      <c r="BF307" s="304"/>
      <c r="BG307" s="304"/>
      <c r="BH307" s="304"/>
      <c r="BI307" s="304"/>
      <c r="BJ307" s="304"/>
      <c r="BK307" s="304"/>
      <c r="BL307" s="304"/>
      <c r="BM307" s="304"/>
      <c r="BN307" s="304"/>
      <c r="BO307" s="304"/>
      <c r="BP307" s="304"/>
      <c r="BQ307" s="304"/>
      <c r="BR307" s="304"/>
      <c r="BS307" s="304"/>
      <c r="BT307" s="304"/>
      <c r="BU307" s="304"/>
      <c r="BV307" s="304"/>
      <c r="BW307" s="304"/>
      <c r="BX307" s="304"/>
      <c r="BY307" s="306"/>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309" customFormat="true" ht="15" customHeight="true" x14ac:dyDescent="0.2">
      <c r="AC308" s="174"/>
      <c r="AD308" s="174"/>
      <c r="AE308" s="174"/>
      <c r="AF308" s="174"/>
      <c r="AG308" s="174"/>
      <c r="AH308" s="174"/>
      <c r="AI308" s="174"/>
      <c r="AJ308" s="174"/>
      <c r="AK308" s="174"/>
      <c r="AL308" s="174"/>
      <c r="AM308" s="174"/>
      <c r="AN308" s="174"/>
      <c r="AO308" s="174"/>
      <c r="AP308" s="174"/>
      <c r="AQ308" s="174"/>
      <c r="AR308" s="174"/>
      <c r="AS308" s="174"/>
      <c r="AT308" s="174"/>
      <c r="AU308" s="174"/>
      <c r="AV308" s="174"/>
      <c r="AW308" s="174"/>
      <c r="AX308" s="174"/>
      <c r="AY308" s="174"/>
      <c r="AZ308" s="174"/>
      <c r="BA308" s="306"/>
      <c r="BB308" s="304"/>
      <c r="BC308" s="304"/>
      <c r="BD308" s="304"/>
      <c r="BE308" s="304"/>
      <c r="BF308" s="304"/>
      <c r="BG308" s="304"/>
      <c r="BH308" s="304"/>
      <c r="BI308" s="304"/>
      <c r="BJ308" s="304"/>
      <c r="BK308" s="304"/>
      <c r="BL308" s="304"/>
      <c r="BM308" s="304"/>
      <c r="BN308" s="304"/>
      <c r="BO308" s="304"/>
      <c r="BP308" s="304"/>
      <c r="BQ308" s="304"/>
      <c r="BR308" s="304"/>
      <c r="BS308" s="304"/>
      <c r="BT308" s="304"/>
      <c r="BU308" s="304"/>
      <c r="BV308" s="304"/>
      <c r="BW308" s="304"/>
      <c r="BX308" s="304"/>
      <c r="BY308" s="306"/>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309" customFormat="true" ht="15" customHeight="true" x14ac:dyDescent="0.2">
      <c r="AC309" s="174"/>
      <c r="AD309" s="174"/>
      <c r="AE309" s="174"/>
      <c r="AF309" s="174"/>
      <c r="AG309" s="174"/>
      <c r="AH309" s="174"/>
      <c r="AI309" s="174"/>
      <c r="AJ309" s="174"/>
      <c r="AK309" s="174"/>
      <c r="AL309" s="174"/>
      <c r="AM309" s="174"/>
      <c r="AN309" s="174"/>
      <c r="AO309" s="174"/>
      <c r="AP309" s="174"/>
      <c r="AQ309" s="174"/>
      <c r="AR309" s="174"/>
      <c r="AS309" s="174"/>
      <c r="AT309" s="174"/>
      <c r="AU309" s="174"/>
      <c r="AV309" s="174"/>
      <c r="AW309" s="174"/>
      <c r="AX309" s="174"/>
      <c r="AY309" s="174"/>
      <c r="AZ309" s="174"/>
      <c r="BA309" s="306"/>
      <c r="BB309" s="304"/>
      <c r="BC309" s="304"/>
      <c r="BD309" s="304"/>
      <c r="BE309" s="304"/>
      <c r="BF309" s="304"/>
      <c r="BG309" s="304"/>
      <c r="BH309" s="304"/>
      <c r="BI309" s="304"/>
      <c r="BJ309" s="304"/>
      <c r="BK309" s="304"/>
      <c r="BL309" s="304"/>
      <c r="BM309" s="304"/>
      <c r="BN309" s="304"/>
      <c r="BO309" s="304"/>
      <c r="BP309" s="304"/>
      <c r="BQ309" s="304"/>
      <c r="BR309" s="304"/>
      <c r="BS309" s="304"/>
      <c r="BT309" s="304"/>
      <c r="BU309" s="304"/>
      <c r="BV309" s="304"/>
      <c r="BW309" s="304"/>
      <c r="BX309" s="304"/>
      <c r="BY309" s="306"/>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309" customFormat="true" ht="15" customHeight="true" x14ac:dyDescent="0.2">
      <c r="AC310" s="174"/>
      <c r="AD310" s="174"/>
      <c r="AE310" s="174"/>
      <c r="AF310" s="174"/>
      <c r="AG310" s="174"/>
      <c r="AH310" s="174"/>
      <c r="AI310" s="174"/>
      <c r="AJ310" s="174"/>
      <c r="AK310" s="174"/>
      <c r="AL310" s="174"/>
      <c r="AM310" s="174"/>
      <c r="AN310" s="174"/>
      <c r="AO310" s="174"/>
      <c r="AP310" s="174"/>
      <c r="AQ310" s="174"/>
      <c r="AR310" s="174"/>
      <c r="AS310" s="174"/>
      <c r="AT310" s="174"/>
      <c r="AU310" s="174"/>
      <c r="AV310" s="174"/>
      <c r="AW310" s="174"/>
      <c r="AX310" s="174"/>
      <c r="AY310" s="174"/>
      <c r="AZ310" s="174"/>
      <c r="BA310" s="306"/>
      <c r="BB310" s="304"/>
      <c r="BC310" s="304"/>
      <c r="BD310" s="304"/>
      <c r="BE310" s="304"/>
      <c r="BF310" s="304"/>
      <c r="BG310" s="304"/>
      <c r="BH310" s="304"/>
      <c r="BI310" s="304"/>
      <c r="BJ310" s="304"/>
      <c r="BK310" s="304"/>
      <c r="BL310" s="304"/>
      <c r="BM310" s="304"/>
      <c r="BN310" s="304"/>
      <c r="BO310" s="304"/>
      <c r="BP310" s="304"/>
      <c r="BQ310" s="304"/>
      <c r="BR310" s="304"/>
      <c r="BS310" s="304"/>
      <c r="BT310" s="304"/>
      <c r="BU310" s="304"/>
      <c r="BV310" s="304"/>
      <c r="BW310" s="304"/>
      <c r="BX310" s="304"/>
      <c r="BY310" s="306"/>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309" customFormat="true" ht="15" customHeight="true" x14ac:dyDescent="0.2">
      <c r="AC311" s="174"/>
      <c r="AD311" s="174"/>
      <c r="AE311" s="174"/>
      <c r="AF311" s="174"/>
      <c r="AG311" s="174"/>
      <c r="AH311" s="174"/>
      <c r="AI311" s="174"/>
      <c r="AJ311" s="174"/>
      <c r="AK311" s="174"/>
      <c r="AL311" s="174"/>
      <c r="AM311" s="174"/>
      <c r="AN311" s="174"/>
      <c r="AO311" s="174"/>
      <c r="AP311" s="174"/>
      <c r="AQ311" s="174"/>
      <c r="AR311" s="174"/>
      <c r="AS311" s="174"/>
      <c r="AT311" s="174"/>
      <c r="AU311" s="174"/>
      <c r="AV311" s="174"/>
      <c r="AW311" s="174"/>
      <c r="AX311" s="174"/>
      <c r="AY311" s="174"/>
      <c r="AZ311" s="174"/>
      <c r="BA311" s="306"/>
      <c r="BB311" s="304"/>
      <c r="BC311" s="304"/>
      <c r="BD311" s="304"/>
      <c r="BE311" s="304"/>
      <c r="BF311" s="304"/>
      <c r="BG311" s="304"/>
      <c r="BH311" s="304"/>
      <c r="BI311" s="304"/>
      <c r="BJ311" s="304"/>
      <c r="BK311" s="304"/>
      <c r="BL311" s="304"/>
      <c r="BM311" s="304"/>
      <c r="BN311" s="304"/>
      <c r="BO311" s="304"/>
      <c r="BP311" s="304"/>
      <c r="BQ311" s="304"/>
      <c r="BR311" s="304"/>
      <c r="BS311" s="304"/>
      <c r="BT311" s="304"/>
      <c r="BU311" s="304"/>
      <c r="BV311" s="304"/>
      <c r="BW311" s="304"/>
      <c r="BX311" s="304"/>
      <c r="BY311" s="306"/>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309" customFormat="true" ht="15" customHeight="true" x14ac:dyDescent="0.2">
      <c r="AC312" s="174"/>
      <c r="AD312" s="174"/>
      <c r="AE312" s="174"/>
      <c r="AF312" s="174"/>
      <c r="AG312" s="174"/>
      <c r="AH312" s="174"/>
      <c r="AI312" s="174"/>
      <c r="AJ312" s="174"/>
      <c r="AK312" s="174"/>
      <c r="AL312" s="174"/>
      <c r="AM312" s="174"/>
      <c r="AN312" s="174"/>
      <c r="AO312" s="174"/>
      <c r="AP312" s="174"/>
      <c r="AQ312" s="174"/>
      <c r="AR312" s="174"/>
      <c r="AS312" s="174"/>
      <c r="AT312" s="174"/>
      <c r="AU312" s="174"/>
      <c r="AV312" s="174"/>
      <c r="AW312" s="174"/>
      <c r="AX312" s="174"/>
      <c r="AY312" s="174"/>
      <c r="AZ312" s="174"/>
      <c r="BA312" s="306"/>
      <c r="BB312" s="304"/>
      <c r="BC312" s="304"/>
      <c r="BD312" s="304"/>
      <c r="BE312" s="304"/>
      <c r="BF312" s="304"/>
      <c r="BG312" s="304"/>
      <c r="BH312" s="304"/>
      <c r="BI312" s="304"/>
      <c r="BJ312" s="304"/>
      <c r="BK312" s="304"/>
      <c r="BL312" s="304"/>
      <c r="BM312" s="304"/>
      <c r="BN312" s="304"/>
      <c r="BO312" s="304"/>
      <c r="BP312" s="304"/>
      <c r="BQ312" s="304"/>
      <c r="BR312" s="304"/>
      <c r="BS312" s="304"/>
      <c r="BT312" s="304"/>
      <c r="BU312" s="304"/>
      <c r="BV312" s="304"/>
      <c r="BW312" s="304"/>
      <c r="BX312" s="304"/>
      <c r="BY312" s="306"/>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309" customFormat="true" ht="15" customHeight="true" x14ac:dyDescent="0.2">
      <c r="AC313" s="174"/>
      <c r="AD313" s="174"/>
      <c r="AE313" s="174"/>
      <c r="AF313" s="174"/>
      <c r="AG313" s="174"/>
      <c r="AH313" s="174"/>
      <c r="AI313" s="174"/>
      <c r="AJ313" s="174"/>
      <c r="AK313" s="174"/>
      <c r="AL313" s="174"/>
      <c r="AM313" s="174"/>
      <c r="AN313" s="174"/>
      <c r="AO313" s="174"/>
      <c r="AP313" s="174"/>
      <c r="AQ313" s="174"/>
      <c r="AR313" s="174"/>
      <c r="AS313" s="174"/>
      <c r="AT313" s="174"/>
      <c r="AU313" s="174"/>
      <c r="AV313" s="174"/>
      <c r="AW313" s="174"/>
      <c r="AX313" s="174"/>
      <c r="AY313" s="174"/>
      <c r="AZ313" s="174"/>
      <c r="BA313" s="306"/>
      <c r="BB313" s="304"/>
      <c r="BC313" s="304"/>
      <c r="BD313" s="304"/>
      <c r="BE313" s="304"/>
      <c r="BF313" s="304"/>
      <c r="BG313" s="304"/>
      <c r="BH313" s="304"/>
      <c r="BI313" s="304"/>
      <c r="BJ313" s="304"/>
      <c r="BK313" s="304"/>
      <c r="BL313" s="304"/>
      <c r="BM313" s="304"/>
      <c r="BN313" s="304"/>
      <c r="BO313" s="304"/>
      <c r="BP313" s="304"/>
      <c r="BQ313" s="304"/>
      <c r="BR313" s="304"/>
      <c r="BS313" s="304"/>
      <c r="BT313" s="304"/>
      <c r="BU313" s="304"/>
      <c r="BV313" s="304"/>
      <c r="BW313" s="304"/>
      <c r="BX313" s="304"/>
      <c r="BY313" s="306"/>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309" customFormat="true" ht="15" customHeight="true" x14ac:dyDescent="0.2">
      <c r="AC314" s="174"/>
      <c r="AD314" s="174"/>
      <c r="AE314" s="174"/>
      <c r="AF314" s="174"/>
      <c r="AG314" s="174"/>
      <c r="AH314" s="174"/>
      <c r="AI314" s="174"/>
      <c r="AJ314" s="174"/>
      <c r="AK314" s="174"/>
      <c r="AL314" s="174"/>
      <c r="AM314" s="174"/>
      <c r="AN314" s="174"/>
      <c r="AO314" s="174"/>
      <c r="AP314" s="174"/>
      <c r="AQ314" s="174"/>
      <c r="AR314" s="174"/>
      <c r="AS314" s="174"/>
      <c r="AT314" s="174"/>
      <c r="AU314" s="174"/>
      <c r="AV314" s="174"/>
      <c r="AW314" s="174"/>
      <c r="AX314" s="174"/>
      <c r="AY314" s="174"/>
      <c r="AZ314" s="174"/>
      <c r="BA314" s="306"/>
      <c r="BB314" s="304"/>
      <c r="BC314" s="304"/>
      <c r="BD314" s="304"/>
      <c r="BE314" s="304"/>
      <c r="BF314" s="304"/>
      <c r="BG314" s="304"/>
      <c r="BH314" s="304"/>
      <c r="BI314" s="304"/>
      <c r="BJ314" s="304"/>
      <c r="BK314" s="304"/>
      <c r="BL314" s="304"/>
      <c r="BM314" s="304"/>
      <c r="BN314" s="304"/>
      <c r="BO314" s="304"/>
      <c r="BP314" s="304"/>
      <c r="BQ314" s="304"/>
      <c r="BR314" s="304"/>
      <c r="BS314" s="304"/>
      <c r="BT314" s="304"/>
      <c r="BU314" s="304"/>
      <c r="BV314" s="304"/>
      <c r="BW314" s="304"/>
      <c r="BX314" s="304"/>
      <c r="BY314" s="306"/>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309" customFormat="true" ht="15" customHeight="true" x14ac:dyDescent="0.2">
      <c r="AC315" s="174"/>
      <c r="AD315" s="174"/>
      <c r="AE315" s="174"/>
      <c r="AF315" s="174"/>
      <c r="AG315" s="174"/>
      <c r="AH315" s="174"/>
      <c r="AI315" s="174"/>
      <c r="AJ315" s="174"/>
      <c r="AK315" s="174"/>
      <c r="AL315" s="174"/>
      <c r="AM315" s="174"/>
      <c r="AN315" s="174"/>
      <c r="AO315" s="174"/>
      <c r="AP315" s="174"/>
      <c r="AQ315" s="174"/>
      <c r="AR315" s="174"/>
      <c r="AS315" s="174"/>
      <c r="AT315" s="174"/>
      <c r="AU315" s="174"/>
      <c r="AV315" s="174"/>
      <c r="AW315" s="174"/>
      <c r="AX315" s="174"/>
      <c r="AY315" s="174"/>
      <c r="AZ315" s="174"/>
      <c r="BA315" s="306"/>
      <c r="BB315" s="304"/>
      <c r="BC315" s="304"/>
      <c r="BD315" s="304"/>
      <c r="BE315" s="304"/>
      <c r="BF315" s="304"/>
      <c r="BG315" s="304"/>
      <c r="BH315" s="304"/>
      <c r="BI315" s="304"/>
      <c r="BJ315" s="304"/>
      <c r="BK315" s="304"/>
      <c r="BL315" s="304"/>
      <c r="BM315" s="304"/>
      <c r="BN315" s="304"/>
      <c r="BO315" s="304"/>
      <c r="BP315" s="304"/>
      <c r="BQ315" s="304"/>
      <c r="BR315" s="304"/>
      <c r="BS315" s="304"/>
      <c r="BT315" s="304"/>
      <c r="BU315" s="304"/>
      <c r="BV315" s="304"/>
      <c r="BW315" s="304"/>
      <c r="BX315" s="304"/>
      <c r="BY315" s="306"/>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309" customFormat="true" ht="15" customHeight="true" x14ac:dyDescent="0.2">
      <c r="AC316" s="174"/>
      <c r="AD316" s="174"/>
      <c r="AE316" s="174"/>
      <c r="AF316" s="174"/>
      <c r="AG316" s="174"/>
      <c r="AH316" s="174"/>
      <c r="AI316" s="174"/>
      <c r="AJ316" s="174"/>
      <c r="AK316" s="174"/>
      <c r="AL316" s="174"/>
      <c r="AM316" s="174"/>
      <c r="AN316" s="174"/>
      <c r="AO316" s="174"/>
      <c r="AP316" s="174"/>
      <c r="AQ316" s="174"/>
      <c r="AR316" s="174"/>
      <c r="AS316" s="174"/>
      <c r="AT316" s="174"/>
      <c r="AU316" s="174"/>
      <c r="AV316" s="174"/>
      <c r="AW316" s="174"/>
      <c r="AX316" s="174"/>
      <c r="AY316" s="174"/>
      <c r="AZ316" s="174"/>
      <c r="BA316" s="306"/>
      <c r="BB316" s="304"/>
      <c r="BC316" s="304"/>
      <c r="BD316" s="304"/>
      <c r="BE316" s="304"/>
      <c r="BF316" s="304"/>
      <c r="BG316" s="304"/>
      <c r="BH316" s="304"/>
      <c r="BI316" s="304"/>
      <c r="BJ316" s="304"/>
      <c r="BK316" s="304"/>
      <c r="BL316" s="304"/>
      <c r="BM316" s="304"/>
      <c r="BN316" s="304"/>
      <c r="BO316" s="304"/>
      <c r="BP316" s="304"/>
      <c r="BQ316" s="304"/>
      <c r="BR316" s="304"/>
      <c r="BS316" s="304"/>
      <c r="BT316" s="304"/>
      <c r="BU316" s="304"/>
      <c r="BV316" s="304"/>
      <c r="BW316" s="304"/>
      <c r="BX316" s="304"/>
      <c r="BY316" s="306"/>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309" customFormat="true" ht="15" customHeight="true" x14ac:dyDescent="0.2">
      <c r="AC317" s="174"/>
      <c r="AD317" s="174"/>
      <c r="AE317" s="174"/>
      <c r="AF317" s="174"/>
      <c r="AG317" s="174"/>
      <c r="AH317" s="174"/>
      <c r="AI317" s="174"/>
      <c r="AJ317" s="174"/>
      <c r="AK317" s="174"/>
      <c r="AL317" s="174"/>
      <c r="AM317" s="174"/>
      <c r="AN317" s="174"/>
      <c r="AO317" s="174"/>
      <c r="AP317" s="174"/>
      <c r="AQ317" s="174"/>
      <c r="AR317" s="174"/>
      <c r="AS317" s="174"/>
      <c r="AT317" s="174"/>
      <c r="AU317" s="174"/>
      <c r="AV317" s="174"/>
      <c r="AW317" s="174"/>
      <c r="AX317" s="174"/>
      <c r="AY317" s="174"/>
      <c r="AZ317" s="174"/>
      <c r="BA317" s="306"/>
      <c r="BB317" s="304"/>
      <c r="BC317" s="304"/>
      <c r="BD317" s="304"/>
      <c r="BE317" s="304"/>
      <c r="BF317" s="304"/>
      <c r="BG317" s="304"/>
      <c r="BH317" s="304"/>
      <c r="BI317" s="304"/>
      <c r="BJ317" s="304"/>
      <c r="BK317" s="304"/>
      <c r="BL317" s="304"/>
      <c r="BM317" s="304"/>
      <c r="BN317" s="304"/>
      <c r="BO317" s="304"/>
      <c r="BP317" s="304"/>
      <c r="BQ317" s="304"/>
      <c r="BR317" s="304"/>
      <c r="BS317" s="304"/>
      <c r="BT317" s="304"/>
      <c r="BU317" s="304"/>
      <c r="BV317" s="304"/>
      <c r="BW317" s="304"/>
      <c r="BX317" s="304"/>
      <c r="BY317" s="306"/>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309" customFormat="true" ht="15" customHeight="true" x14ac:dyDescent="0.2">
      <c r="AC318" s="174"/>
      <c r="AD318" s="174"/>
      <c r="AE318" s="174"/>
      <c r="AF318" s="174"/>
      <c r="AG318" s="174"/>
      <c r="AH318" s="174"/>
      <c r="AI318" s="174"/>
      <c r="AJ318" s="174"/>
      <c r="AK318" s="174"/>
      <c r="AL318" s="174"/>
      <c r="AM318" s="174"/>
      <c r="AN318" s="174"/>
      <c r="AO318" s="174"/>
      <c r="AP318" s="174"/>
      <c r="AQ318" s="174"/>
      <c r="AR318" s="174"/>
      <c r="AS318" s="174"/>
      <c r="AT318" s="174"/>
      <c r="AU318" s="174"/>
      <c r="AV318" s="174"/>
      <c r="AW318" s="174"/>
      <c r="AX318" s="174"/>
      <c r="AY318" s="174"/>
      <c r="AZ318" s="174"/>
      <c r="BA318" s="306"/>
      <c r="BB318" s="304"/>
      <c r="BC318" s="304"/>
      <c r="BD318" s="304"/>
      <c r="BE318" s="304"/>
      <c r="BF318" s="304"/>
      <c r="BG318" s="304"/>
      <c r="BH318" s="304"/>
      <c r="BI318" s="304"/>
      <c r="BJ318" s="304"/>
      <c r="BK318" s="304"/>
      <c r="BL318" s="304"/>
      <c r="BM318" s="304"/>
      <c r="BN318" s="304"/>
      <c r="BO318" s="304"/>
      <c r="BP318" s="304"/>
      <c r="BQ318" s="304"/>
      <c r="BR318" s="304"/>
      <c r="BS318" s="304"/>
      <c r="BT318" s="304"/>
      <c r="BU318" s="304"/>
      <c r="BV318" s="304"/>
      <c r="BW318" s="304"/>
      <c r="BX318" s="304"/>
      <c r="BY318" s="306"/>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309" customFormat="true" ht="15" customHeight="true" x14ac:dyDescent="0.2">
      <c r="AC319" s="174"/>
      <c r="AD319" s="174"/>
      <c r="AE319" s="174"/>
      <c r="AF319" s="174"/>
      <c r="AG319" s="174"/>
      <c r="AH319" s="174"/>
      <c r="AI319" s="174"/>
      <c r="AJ319" s="174"/>
      <c r="AK319" s="174"/>
      <c r="AL319" s="174"/>
      <c r="AM319" s="174"/>
      <c r="AN319" s="174"/>
      <c r="AO319" s="174"/>
      <c r="AP319" s="174"/>
      <c r="AQ319" s="174"/>
      <c r="AR319" s="174"/>
      <c r="AS319" s="174"/>
      <c r="AT319" s="174"/>
      <c r="AU319" s="174"/>
      <c r="AV319" s="174"/>
      <c r="AW319" s="174"/>
      <c r="AX319" s="174"/>
      <c r="AY319" s="174"/>
      <c r="AZ319" s="174"/>
      <c r="BA319" s="306"/>
      <c r="BB319" s="304"/>
      <c r="BC319" s="304"/>
      <c r="BD319" s="304"/>
      <c r="BE319" s="304"/>
      <c r="BF319" s="304"/>
      <c r="BG319" s="304"/>
      <c r="BH319" s="304"/>
      <c r="BI319" s="304"/>
      <c r="BJ319" s="304"/>
      <c r="BK319" s="304"/>
      <c r="BL319" s="304"/>
      <c r="BM319" s="304"/>
      <c r="BN319" s="304"/>
      <c r="BO319" s="304"/>
      <c r="BP319" s="304"/>
      <c r="BQ319" s="304"/>
      <c r="BR319" s="304"/>
      <c r="BS319" s="304"/>
      <c r="BT319" s="304"/>
      <c r="BU319" s="304"/>
      <c r="BV319" s="304"/>
      <c r="BW319" s="304"/>
      <c r="BX319" s="304"/>
      <c r="BY319" s="306"/>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309" customFormat="true" ht="15" customHeight="true" x14ac:dyDescent="0.2">
      <c r="AC320" s="174"/>
      <c r="AD320" s="174"/>
      <c r="AE320" s="174"/>
      <c r="AF320" s="174"/>
      <c r="AG320" s="174"/>
      <c r="AH320" s="174"/>
      <c r="AI320" s="174"/>
      <c r="AJ320" s="174"/>
      <c r="AK320" s="174"/>
      <c r="AL320" s="174"/>
      <c r="AM320" s="174"/>
      <c r="AN320" s="174"/>
      <c r="AO320" s="174"/>
      <c r="AP320" s="174"/>
      <c r="AQ320" s="174"/>
      <c r="AR320" s="174"/>
      <c r="AS320" s="174"/>
      <c r="AT320" s="174"/>
      <c r="AU320" s="174"/>
      <c r="AV320" s="174"/>
      <c r="AW320" s="174"/>
      <c r="AX320" s="174"/>
      <c r="AY320" s="174"/>
      <c r="AZ320" s="174"/>
      <c r="BA320" s="306"/>
      <c r="BB320" s="304"/>
      <c r="BC320" s="304"/>
      <c r="BD320" s="304"/>
      <c r="BE320" s="304"/>
      <c r="BF320" s="304"/>
      <c r="BG320" s="304"/>
      <c r="BH320" s="304"/>
      <c r="BI320" s="304"/>
      <c r="BJ320" s="304"/>
      <c r="BK320" s="304"/>
      <c r="BL320" s="304"/>
      <c r="BM320" s="304"/>
      <c r="BN320" s="304"/>
      <c r="BO320" s="304"/>
      <c r="BP320" s="304"/>
      <c r="BQ320" s="304"/>
      <c r="BR320" s="304"/>
      <c r="BS320" s="304"/>
      <c r="BT320" s="304"/>
      <c r="BU320" s="304"/>
      <c r="BV320" s="304"/>
      <c r="BW320" s="304"/>
      <c r="BX320" s="304"/>
      <c r="BY320" s="306"/>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309" customFormat="true" ht="15" customHeight="true" x14ac:dyDescent="0.2">
      <c r="AC321" s="174"/>
      <c r="AD321" s="174"/>
      <c r="AE321" s="174"/>
      <c r="AF321" s="174"/>
      <c r="AG321" s="174"/>
      <c r="AH321" s="174"/>
      <c r="AI321" s="174"/>
      <c r="AJ321" s="174"/>
      <c r="AK321" s="174"/>
      <c r="AL321" s="174"/>
      <c r="AM321" s="174"/>
      <c r="AN321" s="174"/>
      <c r="AO321" s="174"/>
      <c r="AP321" s="174"/>
      <c r="AQ321" s="174"/>
      <c r="AR321" s="174"/>
      <c r="AS321" s="174"/>
      <c r="AT321" s="174"/>
      <c r="AU321" s="174"/>
      <c r="AV321" s="174"/>
      <c r="AW321" s="174"/>
      <c r="AX321" s="174"/>
      <c r="AY321" s="174"/>
      <c r="AZ321" s="174"/>
      <c r="BA321" s="306"/>
      <c r="BB321" s="304"/>
      <c r="BC321" s="304"/>
      <c r="BD321" s="304"/>
      <c r="BE321" s="304"/>
      <c r="BF321" s="304"/>
      <c r="BG321" s="304"/>
      <c r="BH321" s="304"/>
      <c r="BI321" s="304"/>
      <c r="BJ321" s="304"/>
      <c r="BK321" s="304"/>
      <c r="BL321" s="304"/>
      <c r="BM321" s="304"/>
      <c r="BN321" s="304"/>
      <c r="BO321" s="304"/>
      <c r="BP321" s="304"/>
      <c r="BQ321" s="304"/>
      <c r="BR321" s="304"/>
      <c r="BS321" s="304"/>
      <c r="BT321" s="304"/>
      <c r="BU321" s="304"/>
      <c r="BV321" s="304"/>
      <c r="BW321" s="304"/>
      <c r="BX321" s="304"/>
      <c r="BY321" s="306"/>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309" customFormat="true" ht="15" customHeight="true" x14ac:dyDescent="0.2">
      <c r="AC322" s="174"/>
      <c r="AD322" s="174"/>
      <c r="AE322" s="174"/>
      <c r="AF322" s="174"/>
      <c r="AG322" s="174"/>
      <c r="AH322" s="174"/>
      <c r="AI322" s="174"/>
      <c r="AJ322" s="174"/>
      <c r="AK322" s="174"/>
      <c r="AL322" s="174"/>
      <c r="AM322" s="174"/>
      <c r="AN322" s="174"/>
      <c r="AO322" s="174"/>
      <c r="AP322" s="174"/>
      <c r="AQ322" s="174"/>
      <c r="AR322" s="174"/>
      <c r="AS322" s="174"/>
      <c r="AT322" s="174"/>
      <c r="AU322" s="174"/>
      <c r="AV322" s="174"/>
      <c r="AW322" s="174"/>
      <c r="AX322" s="174"/>
      <c r="AY322" s="174"/>
      <c r="AZ322" s="174"/>
      <c r="BA322" s="306"/>
      <c r="BB322" s="304"/>
      <c r="BC322" s="304"/>
      <c r="BD322" s="304"/>
      <c r="BE322" s="304"/>
      <c r="BF322" s="304"/>
      <c r="BG322" s="304"/>
      <c r="BH322" s="304"/>
      <c r="BI322" s="304"/>
      <c r="BJ322" s="304"/>
      <c r="BK322" s="304"/>
      <c r="BL322" s="304"/>
      <c r="BM322" s="304"/>
      <c r="BN322" s="304"/>
      <c r="BO322" s="304"/>
      <c r="BP322" s="304"/>
      <c r="BQ322" s="304"/>
      <c r="BR322" s="304"/>
      <c r="BS322" s="304"/>
      <c r="BT322" s="304"/>
      <c r="BU322" s="304"/>
      <c r="BV322" s="304"/>
      <c r="BW322" s="304"/>
      <c r="BX322" s="304"/>
      <c r="BY322" s="306"/>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309" customFormat="true" ht="15" customHeight="true" x14ac:dyDescent="0.2">
      <c r="AC323" s="174"/>
      <c r="AD323" s="174"/>
      <c r="AE323" s="174"/>
      <c r="AF323" s="174"/>
      <c r="AG323" s="174"/>
      <c r="AH323" s="174"/>
      <c r="AI323" s="174"/>
      <c r="AJ323" s="174"/>
      <c r="AK323" s="174"/>
      <c r="AL323" s="174"/>
      <c r="AM323" s="174"/>
      <c r="AN323" s="174"/>
      <c r="AO323" s="174"/>
      <c r="AP323" s="174"/>
      <c r="AQ323" s="174"/>
      <c r="AR323" s="174"/>
      <c r="AS323" s="174"/>
      <c r="AT323" s="174"/>
      <c r="AU323" s="174"/>
      <c r="AV323" s="174"/>
      <c r="AW323" s="174"/>
      <c r="AX323" s="174"/>
      <c r="AY323" s="174"/>
      <c r="AZ323" s="174"/>
      <c r="BA323" s="306"/>
      <c r="BB323" s="304"/>
      <c r="BC323" s="304"/>
      <c r="BD323" s="304"/>
      <c r="BE323" s="304"/>
      <c r="BF323" s="304"/>
      <c r="BG323" s="304"/>
      <c r="BH323" s="304"/>
      <c r="BI323" s="304"/>
      <c r="BJ323" s="304"/>
      <c r="BK323" s="304"/>
      <c r="BL323" s="304"/>
      <c r="BM323" s="304"/>
      <c r="BN323" s="304"/>
      <c r="BO323" s="304"/>
      <c r="BP323" s="304"/>
      <c r="BQ323" s="304"/>
      <c r="BR323" s="304"/>
      <c r="BS323" s="304"/>
      <c r="BT323" s="304"/>
      <c r="BU323" s="304"/>
      <c r="BV323" s="304"/>
      <c r="BW323" s="304"/>
      <c r="BX323" s="304"/>
      <c r="BY323" s="306"/>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309" customFormat="true" ht="15" customHeight="true" x14ac:dyDescent="0.2">
      <c r="AC324" s="174"/>
      <c r="AD324" s="174"/>
      <c r="AE324" s="174"/>
      <c r="AF324" s="174"/>
      <c r="AG324" s="174"/>
      <c r="AH324" s="174"/>
      <c r="AI324" s="174"/>
      <c r="AJ324" s="174"/>
      <c r="AK324" s="174"/>
      <c r="AL324" s="174"/>
      <c r="AM324" s="174"/>
      <c r="AN324" s="174"/>
      <c r="AO324" s="174"/>
      <c r="AP324" s="174"/>
      <c r="AQ324" s="174"/>
      <c r="AR324" s="174"/>
      <c r="AS324" s="174"/>
      <c r="AT324" s="174"/>
      <c r="AU324" s="174"/>
      <c r="AV324" s="174"/>
      <c r="AW324" s="174"/>
      <c r="AX324" s="174"/>
      <c r="AY324" s="174"/>
      <c r="AZ324" s="174"/>
      <c r="BA324" s="306"/>
      <c r="BB324" s="304"/>
      <c r="BC324" s="304"/>
      <c r="BD324" s="304"/>
      <c r="BE324" s="304"/>
      <c r="BF324" s="304"/>
      <c r="BG324" s="304"/>
      <c r="BH324" s="304"/>
      <c r="BI324" s="304"/>
      <c r="BJ324" s="304"/>
      <c r="BK324" s="304"/>
      <c r="BL324" s="304"/>
      <c r="BM324" s="304"/>
      <c r="BN324" s="304"/>
      <c r="BO324" s="304"/>
      <c r="BP324" s="304"/>
      <c r="BQ324" s="304"/>
      <c r="BR324" s="304"/>
      <c r="BS324" s="304"/>
      <c r="BT324" s="304"/>
      <c r="BU324" s="304"/>
      <c r="BV324" s="304"/>
      <c r="BW324" s="304"/>
      <c r="BX324" s="304"/>
      <c r="BY324" s="306"/>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309" customFormat="true" ht="15" customHeight="true" x14ac:dyDescent="0.2">
      <c r="AC325" s="174"/>
      <c r="AD325" s="174"/>
      <c r="AE325" s="174"/>
      <c r="AF325" s="174"/>
      <c r="AG325" s="174"/>
      <c r="AH325" s="174"/>
      <c r="AI325" s="174"/>
      <c r="AJ325" s="174"/>
      <c r="AK325" s="174"/>
      <c r="AL325" s="174"/>
      <c r="AM325" s="174"/>
      <c r="AN325" s="174"/>
      <c r="AO325" s="174"/>
      <c r="AP325" s="174"/>
      <c r="AQ325" s="174"/>
      <c r="AR325" s="174"/>
      <c r="AS325" s="174"/>
      <c r="AT325" s="174"/>
      <c r="AU325" s="174"/>
      <c r="AV325" s="174"/>
      <c r="AW325" s="174"/>
      <c r="AX325" s="174"/>
      <c r="AY325" s="174"/>
      <c r="AZ325" s="174"/>
      <c r="BA325" s="306"/>
      <c r="BB325" s="304"/>
      <c r="BC325" s="304"/>
      <c r="BD325" s="304"/>
      <c r="BE325" s="304"/>
      <c r="BF325" s="304"/>
      <c r="BG325" s="304"/>
      <c r="BH325" s="304"/>
      <c r="BI325" s="304"/>
      <c r="BJ325" s="304"/>
      <c r="BK325" s="304"/>
      <c r="BL325" s="304"/>
      <c r="BM325" s="304"/>
      <c r="BN325" s="304"/>
      <c r="BO325" s="304"/>
      <c r="BP325" s="304"/>
      <c r="BQ325" s="304"/>
      <c r="BR325" s="304"/>
      <c r="BS325" s="304"/>
      <c r="BT325" s="304"/>
      <c r="BU325" s="304"/>
      <c r="BV325" s="304"/>
      <c r="BW325" s="304"/>
      <c r="BX325" s="304"/>
      <c r="BY325" s="306"/>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309" customFormat="true" ht="15" customHeight="true" x14ac:dyDescent="0.2">
      <c r="AC326" s="174"/>
      <c r="AD326" s="174"/>
      <c r="AE326" s="174"/>
      <c r="AF326" s="174"/>
      <c r="AG326" s="174"/>
      <c r="AH326" s="174"/>
      <c r="AI326" s="174"/>
      <c r="AJ326" s="174"/>
      <c r="AK326" s="174"/>
      <c r="AL326" s="174"/>
      <c r="AM326" s="174"/>
      <c r="AN326" s="174"/>
      <c r="AO326" s="174"/>
      <c r="AP326" s="174"/>
      <c r="AQ326" s="174"/>
      <c r="AR326" s="174"/>
      <c r="AS326" s="174"/>
      <c r="AT326" s="174"/>
      <c r="AU326" s="174"/>
      <c r="AV326" s="174"/>
      <c r="AW326" s="174"/>
      <c r="AX326" s="174"/>
      <c r="AY326" s="174"/>
      <c r="AZ326" s="174"/>
      <c r="BA326" s="306"/>
      <c r="BB326" s="304"/>
      <c r="BC326" s="304"/>
      <c r="BD326" s="304"/>
      <c r="BE326" s="304"/>
      <c r="BF326" s="304"/>
      <c r="BG326" s="304"/>
      <c r="BH326" s="304"/>
      <c r="BI326" s="304"/>
      <c r="BJ326" s="304"/>
      <c r="BK326" s="304"/>
      <c r="BL326" s="304"/>
      <c r="BM326" s="304"/>
      <c r="BN326" s="304"/>
      <c r="BO326" s="304"/>
      <c r="BP326" s="304"/>
      <c r="BQ326" s="304"/>
      <c r="BR326" s="304"/>
      <c r="BS326" s="304"/>
      <c r="BT326" s="304"/>
      <c r="BU326" s="304"/>
      <c r="BV326" s="304"/>
      <c r="BW326" s="304"/>
      <c r="BX326" s="304"/>
      <c r="BY326" s="306"/>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309" customFormat="true" ht="15" customHeight="true" x14ac:dyDescent="0.2">
      <c r="AC327" s="174"/>
      <c r="AD327" s="174"/>
      <c r="AE327" s="174"/>
      <c r="AF327" s="174"/>
      <c r="AG327" s="174"/>
      <c r="AH327" s="174"/>
      <c r="AI327" s="174"/>
      <c r="AJ327" s="174"/>
      <c r="AK327" s="174"/>
      <c r="AL327" s="174"/>
      <c r="AM327" s="174"/>
      <c r="AN327" s="174"/>
      <c r="AO327" s="174"/>
      <c r="AP327" s="174"/>
      <c r="AQ327" s="174"/>
      <c r="AR327" s="174"/>
      <c r="AS327" s="174"/>
      <c r="AT327" s="174"/>
      <c r="AU327" s="174"/>
      <c r="AV327" s="174"/>
      <c r="AW327" s="174"/>
      <c r="AX327" s="174"/>
      <c r="AY327" s="174"/>
      <c r="AZ327" s="174"/>
      <c r="BA327" s="306"/>
      <c r="BB327" s="304"/>
      <c r="BC327" s="304"/>
      <c r="BD327" s="304"/>
      <c r="BE327" s="304"/>
      <c r="BF327" s="304"/>
      <c r="BG327" s="304"/>
      <c r="BH327" s="304"/>
      <c r="BI327" s="304"/>
      <c r="BJ327" s="304"/>
      <c r="BK327" s="304"/>
      <c r="BL327" s="304"/>
      <c r="BM327" s="304"/>
      <c r="BN327" s="304"/>
      <c r="BO327" s="304"/>
      <c r="BP327" s="304"/>
      <c r="BQ327" s="304"/>
      <c r="BR327" s="304"/>
      <c r="BS327" s="304"/>
      <c r="BT327" s="304"/>
      <c r="BU327" s="304"/>
      <c r="BV327" s="304"/>
      <c r="BW327" s="304"/>
      <c r="BX327" s="304"/>
      <c r="BY327" s="306"/>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309" customFormat="true" ht="15" customHeight="true" x14ac:dyDescent="0.2">
      <c r="AC328" s="174"/>
      <c r="AD328" s="174"/>
      <c r="AE328" s="174"/>
      <c r="AF328" s="174"/>
      <c r="AG328" s="174"/>
      <c r="AH328" s="174"/>
      <c r="AI328" s="174"/>
      <c r="AJ328" s="174"/>
      <c r="AK328" s="174"/>
      <c r="AL328" s="174"/>
      <c r="AM328" s="174"/>
      <c r="AN328" s="174"/>
      <c r="AO328" s="174"/>
      <c r="AP328" s="174"/>
      <c r="AQ328" s="174"/>
      <c r="AR328" s="174"/>
      <c r="AS328" s="174"/>
      <c r="AT328" s="174"/>
      <c r="AU328" s="174"/>
      <c r="AV328" s="174"/>
      <c r="AW328" s="174"/>
      <c r="AX328" s="174"/>
      <c r="AY328" s="174"/>
      <c r="AZ328" s="174"/>
      <c r="BA328" s="306"/>
      <c r="BB328" s="304"/>
      <c r="BC328" s="304"/>
      <c r="BD328" s="304"/>
      <c r="BE328" s="304"/>
      <c r="BF328" s="304"/>
      <c r="BG328" s="304"/>
      <c r="BH328" s="304"/>
      <c r="BI328" s="304"/>
      <c r="BJ328" s="304"/>
      <c r="BK328" s="304"/>
      <c r="BL328" s="304"/>
      <c r="BM328" s="304"/>
      <c r="BN328" s="304"/>
      <c r="BO328" s="304"/>
      <c r="BP328" s="304"/>
      <c r="BQ328" s="304"/>
      <c r="BR328" s="304"/>
      <c r="BS328" s="304"/>
      <c r="BT328" s="304"/>
      <c r="BU328" s="304"/>
      <c r="BV328" s="304"/>
      <c r="BW328" s="304"/>
      <c r="BX328" s="304"/>
      <c r="BY328" s="306"/>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309" customFormat="true" ht="250.15" customHeight="true" x14ac:dyDescent="0.2">
      <c r="AC329" s="174"/>
      <c r="AD329" s="174"/>
      <c r="AE329" s="174"/>
      <c r="AF329" s="174"/>
      <c r="AG329" s="174"/>
      <c r="AH329" s="174"/>
      <c r="AI329" s="174"/>
      <c r="AJ329" s="174"/>
      <c r="AK329" s="174"/>
      <c r="AL329" s="174"/>
      <c r="AM329" s="174"/>
      <c r="AN329" s="174"/>
      <c r="AO329" s="174"/>
      <c r="AP329" s="174"/>
      <c r="AQ329" s="174"/>
      <c r="AR329" s="174"/>
      <c r="AS329" s="174"/>
      <c r="AT329" s="174"/>
      <c r="AU329" s="174"/>
      <c r="AV329" s="174"/>
      <c r="AW329" s="174"/>
      <c r="AX329" s="174"/>
      <c r="AY329" s="174"/>
      <c r="AZ329" s="174"/>
      <c r="BA329" s="306"/>
      <c r="BB329" s="304"/>
      <c r="BC329" s="304"/>
      <c r="BD329" s="304"/>
      <c r="BE329" s="304"/>
      <c r="BF329" s="304"/>
      <c r="BG329" s="304"/>
      <c r="BH329" s="304"/>
      <c r="BI329" s="304"/>
      <c r="BJ329" s="304"/>
      <c r="BK329" s="304"/>
      <c r="BL329" s="304"/>
      <c r="BM329" s="304"/>
      <c r="BN329" s="304"/>
      <c r="BO329" s="304"/>
      <c r="BP329" s="304"/>
      <c r="BQ329" s="304"/>
      <c r="BR329" s="304"/>
      <c r="BS329" s="304"/>
      <c r="BT329" s="304"/>
      <c r="BU329" s="304"/>
      <c r="BV329" s="304"/>
      <c r="BW329" s="304"/>
      <c r="BX329" s="304"/>
      <c r="BY329" s="306"/>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s="507" customFormat="true" ht="19.15" customHeight="true" x14ac:dyDescent="0.2">
      <c r="AC330" s="172"/>
      <c r="AD330" s="172"/>
      <c r="AE330" s="172"/>
      <c r="AF330" s="172"/>
      <c r="AG330" s="172"/>
      <c r="AH330" s="172"/>
      <c r="AI330" s="172"/>
      <c r="AJ330" s="172"/>
      <c r="AK330" s="172"/>
      <c r="AL330" s="172"/>
      <c r="AM330" s="172"/>
      <c r="AN330" s="172"/>
      <c r="AO330" s="172"/>
      <c r="AP330" s="172"/>
      <c r="AQ330" s="172"/>
      <c r="AR330" s="172"/>
      <c r="AS330" s="172"/>
      <c r="AT330" s="172"/>
      <c r="AU330" s="172"/>
      <c r="AV330" s="172"/>
      <c r="AW330" s="172"/>
      <c r="AX330" s="172"/>
      <c r="AY330" s="172"/>
      <c r="AZ330" s="172"/>
      <c r="BA330" s="309"/>
      <c r="BB330" s="309"/>
      <c r="BC330" s="506"/>
      <c r="BD330" s="506"/>
      <c r="BE330" s="506"/>
      <c r="BF330" s="506"/>
      <c r="BG330" s="506"/>
      <c r="BH330" s="506"/>
      <c r="BI330" s="506"/>
      <c r="BJ330" s="506"/>
      <c r="BK330" s="506"/>
      <c r="BL330" s="506"/>
      <c r="BM330" s="506"/>
      <c r="BN330" s="506"/>
      <c r="BO330" s="506"/>
      <c r="BP330" s="506"/>
      <c r="BQ330" s="506"/>
      <c r="BR330" s="506"/>
      <c r="BS330" s="506"/>
      <c r="BT330" s="506"/>
      <c r="BU330" s="506"/>
      <c r="BV330" s="506"/>
      <c r="BW330" s="506"/>
      <c r="BX330" s="506"/>
      <c r="BY330" s="506"/>
      <c r="BZ330" s="338"/>
      <c r="CA330" s="338"/>
      <c r="CB330" s="338"/>
      <c r="CC330" s="338"/>
      <c r="CD330" s="338"/>
      <c r="CE330" s="338"/>
      <c r="CF330" s="338"/>
      <c r="CG330" s="338"/>
      <c r="CH330" s="338"/>
      <c r="CI330" s="338"/>
      <c r="CJ330" s="338"/>
      <c r="CK330" s="338"/>
      <c r="CL330" s="338"/>
      <c r="CM330" s="338"/>
      <c r="CN330" s="338"/>
      <c r="CO330" s="338"/>
      <c r="CP330" s="338"/>
      <c r="CQ330" s="338"/>
      <c r="CR330" s="338"/>
      <c r="CS330" s="338"/>
      <c r="CT330" s="338"/>
      <c r="CU330" s="338"/>
      <c r="CV330" s="338"/>
      <c r="CW330" s="338"/>
      <c r="CX330" s="338"/>
      <c r="CY330" s="338"/>
      <c r="CZ330" s="338"/>
    </row>
    <row r="331" s="507" customFormat="true" ht="12.75" x14ac:dyDescent="0.2">
      <c r="AC331" s="172"/>
      <c r="AD331" s="172"/>
      <c r="AE331" s="172"/>
      <c r="AF331" s="172"/>
      <c r="AG331" s="172"/>
      <c r="AH331" s="172"/>
      <c r="AI331" s="172"/>
      <c r="AJ331" s="172"/>
      <c r="AK331" s="172"/>
      <c r="AL331" s="172"/>
      <c r="AM331" s="172"/>
      <c r="AN331" s="172"/>
      <c r="AO331" s="172"/>
      <c r="AP331" s="172"/>
      <c r="AQ331" s="172"/>
      <c r="AR331" s="172"/>
      <c r="AS331" s="172"/>
      <c r="AT331" s="172"/>
      <c r="AU331" s="172"/>
      <c r="AV331" s="172"/>
      <c r="AW331" s="172"/>
      <c r="AX331" s="172"/>
      <c r="AY331" s="172"/>
      <c r="AZ331" s="172"/>
      <c r="BA331" s="309"/>
      <c r="BB331" s="309"/>
      <c r="BC331" s="506"/>
      <c r="BD331" s="506"/>
      <c r="BE331" s="506"/>
      <c r="BF331" s="506"/>
      <c r="BG331" s="506"/>
      <c r="BH331" s="506"/>
      <c r="BI331" s="506"/>
      <c r="BJ331" s="506"/>
      <c r="BK331" s="506"/>
      <c r="BL331" s="506"/>
      <c r="BM331" s="506"/>
      <c r="BN331" s="506"/>
      <c r="BO331" s="506"/>
      <c r="BP331" s="506"/>
      <c r="BQ331" s="506"/>
      <c r="BR331" s="506"/>
      <c r="BS331" s="506"/>
      <c r="BT331" s="506"/>
      <c r="BU331" s="506"/>
      <c r="BV331" s="506"/>
      <c r="BW331" s="506"/>
      <c r="BX331" s="506"/>
      <c r="BY331" s="506"/>
      <c r="BZ331" s="338"/>
      <c r="CA331" s="338"/>
      <c r="CB331" s="338"/>
      <c r="CC331" s="338"/>
      <c r="CD331" s="338"/>
      <c r="CE331" s="338"/>
      <c r="CF331" s="338"/>
      <c r="CG331" s="338"/>
      <c r="CH331" s="338"/>
      <c r="CI331" s="338"/>
      <c r="CJ331" s="338"/>
      <c r="CK331" s="338"/>
      <c r="CL331" s="338"/>
      <c r="CM331" s="338"/>
      <c r="CN331" s="338"/>
      <c r="CO331" s="338"/>
      <c r="CP331" s="338"/>
      <c r="CQ331" s="338"/>
      <c r="CR331" s="338"/>
      <c r="CS331" s="338"/>
      <c r="CT331" s="338"/>
      <c r="CU331" s="338"/>
      <c r="CV331" s="338"/>
      <c r="CW331" s="338"/>
      <c r="CX331" s="338"/>
      <c r="CY331" s="338"/>
      <c r="CZ331" s="338"/>
    </row>
    <row r="332" s="507" customFormat="true" ht="12.75" x14ac:dyDescent="0.2">
      <c r="AC332" s="172"/>
      <c r="AD332" s="172"/>
      <c r="AE332" s="172"/>
      <c r="AF332" s="172"/>
      <c r="AG332" s="172"/>
      <c r="AH332" s="172"/>
      <c r="AI332" s="172"/>
      <c r="AJ332" s="172"/>
      <c r="AK332" s="172"/>
      <c r="AL332" s="172"/>
      <c r="AM332" s="172"/>
      <c r="AN332" s="172"/>
      <c r="AO332" s="172"/>
      <c r="AP332" s="172"/>
      <c r="AQ332" s="172"/>
      <c r="AR332" s="172"/>
      <c r="AS332" s="172"/>
      <c r="AT332" s="172"/>
      <c r="AU332" s="172"/>
      <c r="AV332" s="172"/>
      <c r="AW332" s="172"/>
      <c r="AX332" s="172"/>
      <c r="AY332" s="172"/>
      <c r="AZ332" s="172"/>
      <c r="BA332" s="309"/>
      <c r="BB332" s="309"/>
      <c r="BC332" s="506"/>
      <c r="BD332" s="506"/>
      <c r="BE332" s="506"/>
      <c r="BF332" s="506"/>
      <c r="BG332" s="506"/>
      <c r="BH332" s="506"/>
      <c r="BI332" s="506"/>
      <c r="BJ332" s="506"/>
      <c r="BK332" s="506"/>
      <c r="BL332" s="506"/>
      <c r="BM332" s="506"/>
      <c r="BN332" s="506"/>
      <c r="BO332" s="506"/>
      <c r="BP332" s="506"/>
      <c r="BQ332" s="506"/>
      <c r="BR332" s="506"/>
      <c r="BS332" s="506"/>
      <c r="BT332" s="506"/>
      <c r="BU332" s="506"/>
      <c r="BV332" s="506"/>
      <c r="BW332" s="506"/>
      <c r="BX332" s="506"/>
      <c r="BY332" s="506"/>
      <c r="BZ332" s="338"/>
      <c r="CA332" s="338"/>
      <c r="CB332" s="338"/>
      <c r="CC332" s="338"/>
      <c r="CD332" s="338"/>
      <c r="CE332" s="338"/>
      <c r="CF332" s="338"/>
      <c r="CG332" s="338"/>
      <c r="CH332" s="338"/>
      <c r="CI332" s="338"/>
      <c r="CJ332" s="338"/>
      <c r="CK332" s="338"/>
      <c r="CL332" s="338"/>
      <c r="CM332" s="338"/>
      <c r="CN332" s="338"/>
      <c r="CO332" s="338"/>
      <c r="CP332" s="338"/>
      <c r="CQ332" s="338"/>
      <c r="CR332" s="338"/>
      <c r="CS332" s="338"/>
      <c r="CT332" s="338"/>
      <c r="CU332" s="338"/>
      <c r="CV332" s="338"/>
      <c r="CW332" s="338"/>
      <c r="CX332" s="338"/>
      <c r="CY332" s="338"/>
      <c r="CZ332" s="338"/>
    </row>
    <row r="333" s="507" customFormat="true" ht="12.75" x14ac:dyDescent="0.2">
      <c r="AC333" s="172"/>
      <c r="AD333" s="172"/>
      <c r="AE333" s="172"/>
      <c r="AF333" s="172"/>
      <c r="AG333" s="172"/>
      <c r="AH333" s="172"/>
      <c r="AI333" s="172"/>
      <c r="AJ333" s="172"/>
      <c r="AK333" s="172"/>
      <c r="AL333" s="172"/>
      <c r="AM333" s="172"/>
      <c r="AN333" s="172"/>
      <c r="AO333" s="172"/>
      <c r="AP333" s="172"/>
      <c r="AQ333" s="172"/>
      <c r="AR333" s="172"/>
      <c r="AS333" s="172"/>
      <c r="AT333" s="172"/>
      <c r="AU333" s="172"/>
      <c r="AV333" s="172"/>
      <c r="AW333" s="172"/>
      <c r="AX333" s="172"/>
      <c r="AY333" s="172"/>
      <c r="AZ333" s="172"/>
      <c r="BA333" s="309"/>
      <c r="BB333" s="309"/>
      <c r="BC333" s="506"/>
      <c r="BD333" s="506"/>
      <c r="BE333" s="506"/>
      <c r="BF333" s="506"/>
      <c r="BG333" s="506"/>
      <c r="BH333" s="506"/>
      <c r="BI333" s="506"/>
      <c r="BJ333" s="506"/>
      <c r="BK333" s="506"/>
      <c r="BL333" s="506"/>
      <c r="BM333" s="506"/>
      <c r="BN333" s="506"/>
      <c r="BO333" s="506"/>
      <c r="BP333" s="506"/>
      <c r="BQ333" s="506"/>
      <c r="BR333" s="506"/>
      <c r="BS333" s="506"/>
      <c r="BT333" s="506"/>
      <c r="BU333" s="506"/>
      <c r="BV333" s="506"/>
      <c r="BW333" s="506"/>
      <c r="BX333" s="506"/>
      <c r="BY333" s="506"/>
      <c r="BZ333" s="338"/>
      <c r="CA333" s="338"/>
      <c r="CB333" s="338"/>
      <c r="CC333" s="338"/>
      <c r="CD333" s="338"/>
      <c r="CE333" s="338"/>
      <c r="CF333" s="338"/>
      <c r="CG333" s="338"/>
      <c r="CH333" s="338"/>
      <c r="CI333" s="338"/>
      <c r="CJ333" s="338"/>
      <c r="CK333" s="338"/>
      <c r="CL333" s="338"/>
      <c r="CM333" s="338"/>
      <c r="CN333" s="338"/>
      <c r="CO333" s="338"/>
      <c r="CP333" s="338"/>
      <c r="CQ333" s="338"/>
      <c r="CR333" s="338"/>
      <c r="CS333" s="338"/>
      <c r="CT333" s="338"/>
      <c r="CU333" s="338"/>
      <c r="CV333" s="338"/>
      <c r="CW333" s="338"/>
      <c r="CX333" s="338"/>
      <c r="CY333" s="338"/>
      <c r="CZ333" s="338"/>
    </row>
    <row r="334" s="507" customFormat="true" ht="12.75" x14ac:dyDescent="0.2">
      <c r="AC334" s="172"/>
      <c r="AD334" s="172"/>
      <c r="AE334" s="172"/>
      <c r="AF334" s="172"/>
      <c r="AG334" s="172"/>
      <c r="AH334" s="172"/>
      <c r="AI334" s="172"/>
      <c r="AJ334" s="172"/>
      <c r="AK334" s="172"/>
      <c r="AL334" s="172"/>
      <c r="AM334" s="172"/>
      <c r="AN334" s="172"/>
      <c r="AO334" s="172"/>
      <c r="AP334" s="172"/>
      <c r="AQ334" s="172"/>
      <c r="AR334" s="172"/>
      <c r="AS334" s="172"/>
      <c r="AT334" s="172"/>
      <c r="AU334" s="172"/>
      <c r="AV334" s="172"/>
      <c r="AW334" s="172"/>
      <c r="AX334" s="172"/>
      <c r="AY334" s="172"/>
      <c r="AZ334" s="172"/>
      <c r="BA334" s="309"/>
      <c r="BB334" s="309"/>
      <c r="BC334" s="506"/>
      <c r="BD334" s="506"/>
      <c r="BE334" s="506"/>
      <c r="BF334" s="506"/>
      <c r="BG334" s="506"/>
      <c r="BH334" s="506"/>
      <c r="BI334" s="506"/>
      <c r="BJ334" s="506"/>
      <c r="BK334" s="506"/>
      <c r="BL334" s="506"/>
      <c r="BM334" s="506"/>
      <c r="BN334" s="506"/>
      <c r="BO334" s="506"/>
      <c r="BP334" s="506"/>
      <c r="BQ334" s="506"/>
      <c r="BR334" s="506"/>
      <c r="BS334" s="506"/>
      <c r="BT334" s="506"/>
      <c r="BU334" s="506"/>
      <c r="BV334" s="506"/>
      <c r="BW334" s="506"/>
      <c r="BX334" s="506"/>
      <c r="BY334" s="506"/>
      <c r="BZ334" s="338"/>
      <c r="CA334" s="338"/>
      <c r="CB334" s="338"/>
      <c r="CC334" s="338"/>
      <c r="CD334" s="338"/>
      <c r="CE334" s="338"/>
      <c r="CF334" s="338"/>
      <c r="CG334" s="338"/>
      <c r="CH334" s="338"/>
      <c r="CI334" s="338"/>
      <c r="CJ334" s="338"/>
      <c r="CK334" s="338"/>
      <c r="CL334" s="338"/>
      <c r="CM334" s="338"/>
      <c r="CN334" s="338"/>
      <c r="CO334" s="338"/>
      <c r="CP334" s="338"/>
      <c r="CQ334" s="338"/>
      <c r="CR334" s="338"/>
      <c r="CS334" s="338"/>
      <c r="CT334" s="338"/>
      <c r="CU334" s="338"/>
      <c r="CV334" s="338"/>
      <c r="CW334" s="338"/>
      <c r="CX334" s="338"/>
      <c r="CY334" s="338"/>
      <c r="CZ334" s="338"/>
    </row>
    <row r="335" s="507" customFormat="true" ht="12.75" x14ac:dyDescent="0.2">
      <c r="AC335" s="172"/>
      <c r="AD335" s="172"/>
      <c r="AE335" s="172"/>
      <c r="AF335" s="172"/>
      <c r="AG335" s="172"/>
      <c r="AH335" s="172"/>
      <c r="AI335" s="172"/>
      <c r="AJ335" s="172"/>
      <c r="AK335" s="172"/>
      <c r="AL335" s="172"/>
      <c r="AM335" s="172"/>
      <c r="AN335" s="172"/>
      <c r="AO335" s="172"/>
      <c r="AP335" s="172"/>
      <c r="AQ335" s="172"/>
      <c r="AR335" s="172"/>
      <c r="AS335" s="172"/>
      <c r="AT335" s="172"/>
      <c r="AU335" s="172"/>
      <c r="AV335" s="172"/>
      <c r="AW335" s="172"/>
      <c r="AX335" s="172"/>
      <c r="AY335" s="172"/>
      <c r="AZ335" s="172"/>
      <c r="BA335" s="309"/>
      <c r="BB335" s="309"/>
      <c r="BC335" s="506"/>
      <c r="BD335" s="506"/>
      <c r="BE335" s="506"/>
      <c r="BF335" s="506"/>
      <c r="BG335" s="506"/>
      <c r="BH335" s="506"/>
      <c r="BI335" s="506"/>
      <c r="BJ335" s="506"/>
      <c r="BK335" s="506"/>
      <c r="BL335" s="506"/>
      <c r="BM335" s="506"/>
      <c r="BN335" s="506"/>
      <c r="BO335" s="506"/>
      <c r="BP335" s="506"/>
      <c r="BQ335" s="506"/>
      <c r="BR335" s="506"/>
      <c r="BS335" s="506"/>
      <c r="BT335" s="506"/>
      <c r="BU335" s="506"/>
      <c r="BV335" s="506"/>
      <c r="BW335" s="506"/>
      <c r="BX335" s="506"/>
      <c r="BY335" s="506"/>
      <c r="BZ335" s="338"/>
      <c r="CA335" s="338"/>
      <c r="CB335" s="338"/>
      <c r="CC335" s="338"/>
      <c r="CD335" s="338"/>
      <c r="CE335" s="338"/>
      <c r="CF335" s="338"/>
      <c r="CG335" s="338"/>
      <c r="CH335" s="338"/>
      <c r="CI335" s="338"/>
      <c r="CJ335" s="338"/>
      <c r="CK335" s="338"/>
      <c r="CL335" s="338"/>
      <c r="CM335" s="338"/>
      <c r="CN335" s="338"/>
      <c r="CO335" s="338"/>
      <c r="CP335" s="338"/>
      <c r="CQ335" s="338"/>
      <c r="CR335" s="338"/>
      <c r="CS335" s="338"/>
      <c r="CT335" s="338"/>
      <c r="CU335" s="338"/>
      <c r="CV335" s="338"/>
      <c r="CW335" s="338"/>
      <c r="CX335" s="338"/>
      <c r="CY335" s="338"/>
      <c r="CZ335" s="338"/>
    </row>
    <row r="336" s="507" customFormat="true" ht="12.75" x14ac:dyDescent="0.2">
      <c r="AC336" s="172"/>
      <c r="AD336" s="172"/>
      <c r="AE336" s="172"/>
      <c r="AF336" s="172"/>
      <c r="AG336" s="172"/>
      <c r="AH336" s="172"/>
      <c r="AI336" s="172"/>
      <c r="AJ336" s="172"/>
      <c r="AK336" s="172"/>
      <c r="AL336" s="172"/>
      <c r="AM336" s="172"/>
      <c r="AN336" s="172"/>
      <c r="AO336" s="172"/>
      <c r="AP336" s="172"/>
      <c r="AQ336" s="172"/>
      <c r="AR336" s="172"/>
      <c r="AS336" s="172"/>
      <c r="AT336" s="172"/>
      <c r="AU336" s="172"/>
      <c r="AV336" s="172"/>
      <c r="AW336" s="172"/>
      <c r="AX336" s="172"/>
      <c r="AY336" s="172"/>
      <c r="AZ336" s="172"/>
      <c r="BA336" s="309"/>
      <c r="BB336" s="309"/>
      <c r="BC336" s="506"/>
      <c r="BD336" s="506"/>
      <c r="BE336" s="506"/>
      <c r="BF336" s="506"/>
      <c r="BG336" s="506"/>
      <c r="BH336" s="506"/>
      <c r="BI336" s="506"/>
      <c r="BJ336" s="506"/>
      <c r="BK336" s="506"/>
      <c r="BL336" s="506"/>
      <c r="BM336" s="506"/>
      <c r="BN336" s="506"/>
      <c r="BO336" s="506"/>
      <c r="BP336" s="506"/>
      <c r="BQ336" s="506"/>
      <c r="BR336" s="506"/>
      <c r="BS336" s="506"/>
      <c r="BT336" s="506"/>
      <c r="BU336" s="506"/>
      <c r="BV336" s="506"/>
      <c r="BW336" s="506"/>
      <c r="BX336" s="506"/>
      <c r="BY336" s="506"/>
      <c r="BZ336" s="338"/>
      <c r="CA336" s="338"/>
      <c r="CB336" s="338"/>
      <c r="CC336" s="338"/>
      <c r="CD336" s="338"/>
      <c r="CE336" s="338"/>
      <c r="CF336" s="338"/>
      <c r="CG336" s="338"/>
      <c r="CH336" s="338"/>
      <c r="CI336" s="338"/>
      <c r="CJ336" s="338"/>
      <c r="CK336" s="338"/>
      <c r="CL336" s="338"/>
      <c r="CM336" s="338"/>
      <c r="CN336" s="338"/>
      <c r="CO336" s="338"/>
      <c r="CP336" s="338"/>
      <c r="CQ336" s="338"/>
      <c r="CR336" s="338"/>
      <c r="CS336" s="338"/>
      <c r="CT336" s="338"/>
      <c r="CU336" s="338"/>
      <c r="CV336" s="338"/>
      <c r="CW336" s="338"/>
      <c r="CX336" s="338"/>
      <c r="CY336" s="338"/>
      <c r="CZ336" s="338"/>
    </row>
    <row r="337" s="507" customFormat="true" ht="18" customHeight="true" x14ac:dyDescent="0.2">
      <c r="AC337" s="172"/>
      <c r="AD337" s="172"/>
      <c r="AE337" s="172"/>
      <c r="AF337" s="172"/>
      <c r="AG337" s="172"/>
      <c r="AH337" s="172"/>
      <c r="AI337" s="172"/>
      <c r="AJ337" s="172"/>
      <c r="AK337" s="172"/>
      <c r="AL337" s="172"/>
      <c r="AM337" s="172"/>
      <c r="AN337" s="172"/>
      <c r="AO337" s="172"/>
      <c r="AP337" s="172"/>
      <c r="AQ337" s="172"/>
      <c r="AR337" s="172"/>
      <c r="AS337" s="172"/>
      <c r="AT337" s="172"/>
      <c r="AU337" s="172"/>
      <c r="AV337" s="172"/>
      <c r="AW337" s="172"/>
      <c r="AX337" s="172"/>
      <c r="AY337" s="172"/>
      <c r="AZ337" s="172"/>
      <c r="BA337" s="309"/>
      <c r="BB337" s="309"/>
      <c r="BC337" s="506"/>
      <c r="BD337" s="506"/>
      <c r="BE337" s="506"/>
      <c r="BF337" s="506"/>
      <c r="BG337" s="506"/>
      <c r="BH337" s="506"/>
      <c r="BI337" s="506"/>
      <c r="BJ337" s="506"/>
      <c r="BK337" s="506"/>
      <c r="BL337" s="506"/>
      <c r="BM337" s="506"/>
      <c r="BN337" s="506"/>
      <c r="BO337" s="506"/>
      <c r="BP337" s="506"/>
      <c r="BQ337" s="506"/>
      <c r="BR337" s="506"/>
      <c r="BS337" s="506"/>
      <c r="BT337" s="506"/>
      <c r="BU337" s="506"/>
      <c r="BV337" s="506"/>
      <c r="BW337" s="506"/>
      <c r="BX337" s="506"/>
      <c r="BY337" s="506"/>
      <c r="BZ337" s="338"/>
      <c r="CA337" s="338"/>
      <c r="CB337" s="338"/>
      <c r="CC337" s="338"/>
      <c r="CD337" s="338"/>
      <c r="CE337" s="338"/>
      <c r="CF337" s="338"/>
      <c r="CG337" s="338"/>
      <c r="CH337" s="338"/>
      <c r="CI337" s="338"/>
      <c r="CJ337" s="338"/>
      <c r="CK337" s="338"/>
      <c r="CL337" s="338"/>
      <c r="CM337" s="338"/>
      <c r="CN337" s="338"/>
      <c r="CO337" s="338"/>
      <c r="CP337" s="338"/>
      <c r="CQ337" s="338"/>
      <c r="CR337" s="338"/>
      <c r="CS337" s="338"/>
      <c r="CT337" s="338"/>
      <c r="CU337" s="338"/>
      <c r="CV337" s="338"/>
      <c r="CW337" s="338"/>
      <c r="CX337" s="338"/>
      <c r="CY337" s="338"/>
      <c r="CZ337" s="338"/>
    </row>
    <row r="338" s="507" customFormat="true" ht="18" customHeight="true" x14ac:dyDescent="0.2">
      <c r="AC338" s="172"/>
      <c r="AD338" s="172"/>
      <c r="AE338" s="172"/>
      <c r="AF338" s="172"/>
      <c r="AG338" s="172"/>
      <c r="AH338" s="172"/>
      <c r="AI338" s="172"/>
      <c r="AJ338" s="172"/>
      <c r="AK338" s="172"/>
      <c r="AL338" s="172"/>
      <c r="AM338" s="172"/>
      <c r="AN338" s="172"/>
      <c r="AO338" s="172"/>
      <c r="AP338" s="172"/>
      <c r="AQ338" s="172"/>
      <c r="AR338" s="172"/>
      <c r="AS338" s="172"/>
      <c r="AT338" s="172"/>
      <c r="AU338" s="172"/>
      <c r="AV338" s="172"/>
      <c r="AW338" s="172"/>
      <c r="AX338" s="172"/>
      <c r="AY338" s="172"/>
      <c r="AZ338" s="172"/>
      <c r="BA338" s="309"/>
      <c r="BB338" s="309"/>
      <c r="BC338" s="506"/>
      <c r="BD338" s="506"/>
      <c r="BE338" s="506"/>
      <c r="BF338" s="506"/>
      <c r="BG338" s="506"/>
      <c r="BH338" s="506"/>
      <c r="BI338" s="506"/>
      <c r="BJ338" s="506"/>
      <c r="BK338" s="506"/>
      <c r="BL338" s="506"/>
      <c r="BM338" s="506"/>
      <c r="BN338" s="506"/>
      <c r="BO338" s="506"/>
      <c r="BP338" s="506"/>
      <c r="BQ338" s="506"/>
      <c r="BR338" s="506"/>
      <c r="BS338" s="506"/>
      <c r="BT338" s="506"/>
      <c r="BU338" s="506"/>
      <c r="BV338" s="506"/>
      <c r="BW338" s="506"/>
      <c r="BX338" s="506"/>
      <c r="BY338" s="506"/>
      <c r="BZ338" s="338"/>
      <c r="CA338" s="338"/>
      <c r="CB338" s="338"/>
      <c r="CC338" s="338"/>
      <c r="CD338" s="338"/>
      <c r="CE338" s="338"/>
      <c r="CF338" s="338"/>
      <c r="CG338" s="338"/>
      <c r="CH338" s="338"/>
      <c r="CI338" s="338"/>
      <c r="CJ338" s="338"/>
      <c r="CK338" s="338"/>
      <c r="CL338" s="338"/>
      <c r="CM338" s="338"/>
      <c r="CN338" s="338"/>
      <c r="CO338" s="338"/>
      <c r="CP338" s="338"/>
      <c r="CQ338" s="338"/>
      <c r="CR338" s="338"/>
      <c r="CS338" s="338"/>
      <c r="CT338" s="338"/>
      <c r="CU338" s="338"/>
      <c r="CV338" s="338"/>
      <c r="CW338" s="338"/>
      <c r="CX338" s="338"/>
      <c r="CY338" s="338"/>
      <c r="CZ338" s="338"/>
    </row>
    <row r="339" s="309" customFormat="true" ht="15" customHeight="true" x14ac:dyDescent="0.2">
      <c r="AC339" s="174"/>
      <c r="AD339" s="174"/>
      <c r="AE339" s="174"/>
      <c r="AF339" s="174"/>
      <c r="AG339" s="174"/>
      <c r="AH339" s="174"/>
      <c r="AI339" s="174"/>
      <c r="AJ339" s="174"/>
      <c r="AK339" s="174"/>
      <c r="AL339" s="174"/>
      <c r="AM339" s="174"/>
      <c r="AN339" s="174"/>
      <c r="AO339" s="174"/>
      <c r="AP339" s="174"/>
      <c r="AQ339" s="174"/>
      <c r="AR339" s="174"/>
      <c r="AS339" s="174"/>
      <c r="AT339" s="174"/>
      <c r="AU339" s="174"/>
      <c r="AV339" s="174"/>
      <c r="AW339" s="174"/>
      <c r="AX339" s="174"/>
      <c r="AY339" s="174"/>
      <c r="AZ339" s="174"/>
      <c r="BA339" s="344" t="s">
        <v>131</v>
      </c>
      <c r="BB339" s="291" t="s">
        <v>130</v>
      </c>
      <c r="BC339" s="973" t="s">
        <v>115</v>
      </c>
      <c r="BD339" s="974"/>
      <c r="BE339" s="974"/>
      <c r="BF339" s="974"/>
      <c r="BG339" s="975"/>
      <c r="BH339" s="973" t="s">
        <v>38</v>
      </c>
      <c r="BI339" s="974"/>
      <c r="BJ339" s="974"/>
      <c r="BK339" s="974"/>
      <c r="BL339" s="975"/>
      <c r="BM339" s="973" t="s">
        <v>37</v>
      </c>
      <c r="BN339" s="974"/>
      <c r="BO339" s="974"/>
      <c r="BP339" s="974"/>
      <c r="BQ339" s="976"/>
      <c r="BR339" s="14" t="s">
        <v>142</v>
      </c>
      <c r="BS339" s="426"/>
      <c r="BT339" s="426"/>
      <c r="BU339" s="426"/>
      <c r="BV339" s="426"/>
      <c r="BW339" s="426"/>
      <c r="BX339" s="426"/>
      <c r="BY339" s="426"/>
      <c r="BZ339" s="440"/>
      <c r="CA339" s="440"/>
      <c r="CB339" s="440"/>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309" customFormat="true" ht="24" x14ac:dyDescent="0.2">
      <c r="AC340" s="174"/>
      <c r="AD340" s="174"/>
      <c r="AE340" s="174"/>
      <c r="AF340" s="174"/>
      <c r="AG340" s="174"/>
      <c r="AH340" s="174"/>
      <c r="AI340" s="174"/>
      <c r="AJ340" s="174"/>
      <c r="AK340" s="174"/>
      <c r="AL340" s="174"/>
      <c r="AM340" s="174"/>
      <c r="AN340" s="174"/>
      <c r="AO340" s="174"/>
      <c r="AP340" s="174"/>
      <c r="AQ340" s="174"/>
      <c r="AR340" s="174"/>
      <c r="AS340" s="174"/>
      <c r="AT340" s="174"/>
      <c r="AU340" s="174"/>
      <c r="AV340" s="174"/>
      <c r="AW340" s="174"/>
      <c r="AX340" s="174"/>
      <c r="AY340" s="174"/>
      <c r="AZ340" s="174"/>
      <c r="BA340" s="329" t="s">
        <v>127</v>
      </c>
      <c r="BB340" s="328"/>
      <c r="BC340" s="457" t="s">
        <v>0</v>
      </c>
      <c r="BD340" s="563" t="s">
        <v>1</v>
      </c>
      <c r="BE340" s="563" t="s">
        <v>2</v>
      </c>
      <c r="BF340" s="563" t="s">
        <v>3</v>
      </c>
      <c r="BG340" s="458" t="s">
        <v>4</v>
      </c>
      <c r="BH340" s="457" t="s">
        <v>0</v>
      </c>
      <c r="BI340" s="563" t="s">
        <v>1</v>
      </c>
      <c r="BJ340" s="563" t="s">
        <v>2</v>
      </c>
      <c r="BK340" s="563" t="s">
        <v>3</v>
      </c>
      <c r="BL340" s="458" t="s">
        <v>4</v>
      </c>
      <c r="BM340" s="457" t="s">
        <v>0</v>
      </c>
      <c r="BN340" s="563" t="s">
        <v>1</v>
      </c>
      <c r="BO340" s="563" t="s">
        <v>2</v>
      </c>
      <c r="BP340" s="563" t="s">
        <v>3</v>
      </c>
      <c r="BQ340" s="458" t="s">
        <v>4</v>
      </c>
      <c r="BR340" s="457" t="s">
        <v>157</v>
      </c>
      <c r="BS340" s="563" t="s">
        <v>158</v>
      </c>
      <c r="BT340" s="563" t="s">
        <v>159</v>
      </c>
      <c r="BU340" s="563" t="s">
        <v>160</v>
      </c>
      <c r="BV340" s="563" t="s">
        <v>161</v>
      </c>
      <c r="BW340" s="563" t="s">
        <v>162</v>
      </c>
      <c r="BX340" s="563" t="s">
        <v>163</v>
      </c>
      <c r="BY340" s="564" t="s">
        <v>164</v>
      </c>
      <c r="BZ340" s="564" t="s">
        <v>165</v>
      </c>
      <c r="CA340" s="564" t="s">
        <v>166</v>
      </c>
      <c r="CB340" s="564" t="s">
        <v>167</v>
      </c>
      <c r="CC340" s="173"/>
      <c r="CD340" s="173"/>
      <c r="CE340" s="173"/>
      <c r="CF340" s="173"/>
      <c r="CG340" s="173"/>
      <c r="CH340" s="173"/>
      <c r="CI340" s="173"/>
      <c r="CJ340" s="173"/>
      <c r="CK340" s="173"/>
      <c r="CL340" s="173"/>
      <c r="CM340" s="173"/>
      <c r="CN340" s="173"/>
      <c r="CO340" s="173"/>
      <c r="CP340" s="173"/>
      <c r="CQ340" s="173"/>
      <c r="CR340" s="173"/>
      <c r="CS340" s="173"/>
      <c r="CT340" s="173"/>
      <c r="CU340" s="173"/>
      <c r="CV340" s="173"/>
      <c r="CW340" s="173"/>
      <c r="CX340" s="173"/>
      <c r="CY340" s="173"/>
      <c r="CZ340" s="173"/>
    </row>
    <row r="341" s="309" customFormat="true" ht="15" customHeight="true" x14ac:dyDescent="0.2">
      <c r="AC341" s="174"/>
      <c r="AD341" s="174"/>
      <c r="AE341" s="174"/>
      <c r="AF341" s="174"/>
      <c r="AG341" s="174"/>
      <c r="AH341" s="174"/>
      <c r="AI341" s="174"/>
      <c r="AJ341" s="174"/>
      <c r="AK341" s="174"/>
      <c r="AL341" s="174"/>
      <c r="AM341" s="174"/>
      <c r="AN341" s="174"/>
      <c r="AO341" s="174"/>
      <c r="AP341" s="174"/>
      <c r="AQ341" s="174"/>
      <c r="AR341" s="174"/>
      <c r="AS341" s="174"/>
      <c r="AT341" s="174"/>
      <c r="AU341" s="174"/>
      <c r="AV341" s="174"/>
      <c r="AW341" s="174"/>
      <c r="AX341" s="174"/>
      <c r="AY341" s="174"/>
      <c r="AZ341" s="174"/>
      <c r="BA341" s="969" t="s">
        <v>155</v>
      </c>
      <c r="BB341" s="596" t="s">
        <v>49</v>
      </c>
      <c r="BC341" s="46" t="s">
        <v>35</v>
      </c>
      <c r="BD341" s="42" t="s">
        <v>35</v>
      </c>
      <c r="BE341" s="42" t="s">
        <v>35</v>
      </c>
      <c r="BF341" s="42" t="s">
        <v>35</v>
      </c>
      <c r="BG341" s="37" t="s">
        <v>35</v>
      </c>
      <c r="BH341" s="46" t="s">
        <v>35</v>
      </c>
      <c r="BI341" s="42" t="s">
        <v>35</v>
      </c>
      <c r="BJ341" s="42" t="s">
        <v>35</v>
      </c>
      <c r="BK341" s="42" t="s">
        <v>35</v>
      </c>
      <c r="BL341" s="37" t="s">
        <v>35</v>
      </c>
      <c r="BM341" s="46" t="s">
        <v>35</v>
      </c>
      <c r="BN341" s="42" t="s">
        <v>35</v>
      </c>
      <c r="BO341" s="42" t="s">
        <v>35</v>
      </c>
      <c r="BP341" s="42" t="s">
        <v>35</v>
      </c>
      <c r="BQ341" s="37" t="s">
        <v>35</v>
      </c>
      <c r="BR341" s="46" t="s">
        <v>35</v>
      </c>
      <c r="BS341" s="42" t="s">
        <v>35</v>
      </c>
      <c r="BT341" s="42" t="s">
        <v>35</v>
      </c>
      <c r="BU341" s="42" t="s">
        <v>35</v>
      </c>
      <c r="BV341" s="42" t="s">
        <v>35</v>
      </c>
      <c r="BW341" s="42" t="s">
        <v>35</v>
      </c>
      <c r="BX341" s="42" t="s">
        <v>35</v>
      </c>
      <c r="BY341" s="31" t="s">
        <v>35</v>
      </c>
      <c r="BZ341" s="31" t="s">
        <v>35</v>
      </c>
      <c r="CA341" s="31" t="s">
        <v>35</v>
      </c>
      <c r="CB341" s="31" t="s">
        <v>35</v>
      </c>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309" customFormat="true" ht="15" customHeight="true" x14ac:dyDescent="0.2">
      <c r="AC342" s="174"/>
      <c r="AD342" s="174"/>
      <c r="AE342" s="174"/>
      <c r="AF342" s="174"/>
      <c r="AG342" s="174"/>
      <c r="AH342" s="174"/>
      <c r="AI342" s="174"/>
      <c r="AJ342" s="174"/>
      <c r="AK342" s="174"/>
      <c r="AL342" s="174"/>
      <c r="AM342" s="174"/>
      <c r="AN342" s="174"/>
      <c r="AO342" s="174"/>
      <c r="AP342" s="174"/>
      <c r="AQ342" s="174"/>
      <c r="AR342" s="174"/>
      <c r="AS342" s="174"/>
      <c r="AT342" s="174"/>
      <c r="AU342" s="174"/>
      <c r="AV342" s="174"/>
      <c r="AW342" s="174"/>
      <c r="AX342" s="174"/>
      <c r="AY342" s="174"/>
      <c r="AZ342" s="174"/>
      <c r="BA342" s="970"/>
      <c r="BB342" s="594" t="s">
        <v>48</v>
      </c>
      <c r="BC342" s="45" t="s">
        <v>35</v>
      </c>
      <c r="BD342" s="41" t="s">
        <v>35</v>
      </c>
      <c r="BE342" s="41" t="s">
        <v>35</v>
      </c>
      <c r="BF342" s="41" t="s">
        <v>35</v>
      </c>
      <c r="BG342" s="36" t="s">
        <v>35</v>
      </c>
      <c r="BH342" s="45" t="s">
        <v>35</v>
      </c>
      <c r="BI342" s="41" t="s">
        <v>35</v>
      </c>
      <c r="BJ342" s="41" t="s">
        <v>35</v>
      </c>
      <c r="BK342" s="41" t="s">
        <v>35</v>
      </c>
      <c r="BL342" s="36" t="s">
        <v>35</v>
      </c>
      <c r="BM342" s="45" t="s">
        <v>35</v>
      </c>
      <c r="BN342" s="41" t="s">
        <v>35</v>
      </c>
      <c r="BO342" s="41" t="s">
        <v>35</v>
      </c>
      <c r="BP342" s="41" t="s">
        <v>35</v>
      </c>
      <c r="BQ342" s="36" t="s">
        <v>35</v>
      </c>
      <c r="BR342" s="45" t="s">
        <v>35</v>
      </c>
      <c r="BS342" s="41" t="s">
        <v>35</v>
      </c>
      <c r="BT342" s="41" t="s">
        <v>35</v>
      </c>
      <c r="BU342" s="41" t="s">
        <v>35</v>
      </c>
      <c r="BV342" s="41" t="s">
        <v>35</v>
      </c>
      <c r="BW342" s="41" t="s">
        <v>35</v>
      </c>
      <c r="BX342" s="41" t="s">
        <v>35</v>
      </c>
      <c r="BY342" s="30" t="s">
        <v>35</v>
      </c>
      <c r="BZ342" s="30" t="s">
        <v>35</v>
      </c>
      <c r="CA342" s="30" t="s">
        <v>35</v>
      </c>
      <c r="CB342" s="30" t="s">
        <v>35</v>
      </c>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309" customFormat="true" ht="15" customHeight="true" x14ac:dyDescent="0.2">
      <c r="AC343" s="174"/>
      <c r="AD343" s="174"/>
      <c r="AE343" s="174"/>
      <c r="AF343" s="174"/>
      <c r="AG343" s="174"/>
      <c r="AH343" s="174"/>
      <c r="AI343" s="174"/>
      <c r="AJ343" s="174"/>
      <c r="AK343" s="174"/>
      <c r="AL343" s="174"/>
      <c r="AM343" s="174"/>
      <c r="AN343" s="174"/>
      <c r="AO343" s="174"/>
      <c r="AP343" s="174"/>
      <c r="AQ343" s="174"/>
      <c r="AR343" s="174"/>
      <c r="AS343" s="174"/>
      <c r="AT343" s="174"/>
      <c r="AU343" s="174"/>
      <c r="AV343" s="174"/>
      <c r="AW343" s="174"/>
      <c r="AX343" s="174"/>
      <c r="AY343" s="174"/>
      <c r="AZ343" s="174"/>
      <c r="BA343" s="971" t="s">
        <v>150</v>
      </c>
      <c r="BB343" s="594" t="s">
        <v>49</v>
      </c>
      <c r="BC343" s="45" t="s">
        <v>35</v>
      </c>
      <c r="BD343" s="41" t="s">
        <v>35</v>
      </c>
      <c r="BE343" s="41" t="s">
        <v>35</v>
      </c>
      <c r="BF343" s="41" t="s">
        <v>35</v>
      </c>
      <c r="BG343" s="36" t="s">
        <v>35</v>
      </c>
      <c r="BH343" s="45" t="s">
        <v>35</v>
      </c>
      <c r="BI343" s="41" t="s">
        <v>35</v>
      </c>
      <c r="BJ343" s="41" t="s">
        <v>35</v>
      </c>
      <c r="BK343" s="41" t="s">
        <v>35</v>
      </c>
      <c r="BL343" s="36" t="s">
        <v>35</v>
      </c>
      <c r="BM343" s="45" t="s">
        <v>35</v>
      </c>
      <c r="BN343" s="41" t="s">
        <v>35</v>
      </c>
      <c r="BO343" s="41" t="s">
        <v>35</v>
      </c>
      <c r="BP343" s="41" t="s">
        <v>35</v>
      </c>
      <c r="BQ343" s="36" t="s">
        <v>35</v>
      </c>
      <c r="BR343" s="45" t="s">
        <v>35</v>
      </c>
      <c r="BS343" s="41" t="s">
        <v>35</v>
      </c>
      <c r="BT343" s="41" t="s">
        <v>35</v>
      </c>
      <c r="BU343" s="41" t="s">
        <v>35</v>
      </c>
      <c r="BV343" s="41" t="s">
        <v>35</v>
      </c>
      <c r="BW343" s="41" t="s">
        <v>35</v>
      </c>
      <c r="BX343" s="41" t="s">
        <v>35</v>
      </c>
      <c r="BY343" s="30" t="s">
        <v>35</v>
      </c>
      <c r="BZ343" s="30" t="s">
        <v>35</v>
      </c>
      <c r="CA343" s="30" t="s">
        <v>35</v>
      </c>
      <c r="CB343" s="30" t="s">
        <v>35</v>
      </c>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309" customFormat="true" ht="15" customHeight="true" x14ac:dyDescent="0.2">
      <c r="AC344" s="174"/>
      <c r="AD344" s="174"/>
      <c r="AE344" s="174"/>
      <c r="AF344" s="174"/>
      <c r="AG344" s="174"/>
      <c r="AH344" s="174"/>
      <c r="AI344" s="174"/>
      <c r="AJ344" s="174"/>
      <c r="AK344" s="174"/>
      <c r="AL344" s="174"/>
      <c r="AM344" s="174"/>
      <c r="AN344" s="174"/>
      <c r="AO344" s="174"/>
      <c r="AP344" s="174"/>
      <c r="AQ344" s="174"/>
      <c r="AR344" s="174"/>
      <c r="AS344" s="174"/>
      <c r="AT344" s="174"/>
      <c r="AU344" s="174"/>
      <c r="AV344" s="174"/>
      <c r="AW344" s="174"/>
      <c r="AX344" s="174"/>
      <c r="AY344" s="174"/>
      <c r="AZ344" s="174"/>
      <c r="BA344" s="970"/>
      <c r="BB344" s="594" t="s">
        <v>48</v>
      </c>
      <c r="BC344" s="45" t="s">
        <v>35</v>
      </c>
      <c r="BD344" s="41" t="s">
        <v>35</v>
      </c>
      <c r="BE344" s="41" t="s">
        <v>35</v>
      </c>
      <c r="BF344" s="41" t="s">
        <v>35</v>
      </c>
      <c r="BG344" s="36" t="s">
        <v>35</v>
      </c>
      <c r="BH344" s="45" t="s">
        <v>35</v>
      </c>
      <c r="BI344" s="41" t="s">
        <v>35</v>
      </c>
      <c r="BJ344" s="41" t="s">
        <v>35</v>
      </c>
      <c r="BK344" s="41" t="s">
        <v>35</v>
      </c>
      <c r="BL344" s="36" t="s">
        <v>35</v>
      </c>
      <c r="BM344" s="45" t="s">
        <v>35</v>
      </c>
      <c r="BN344" s="41" t="s">
        <v>35</v>
      </c>
      <c r="BO344" s="41" t="s">
        <v>35</v>
      </c>
      <c r="BP344" s="41" t="s">
        <v>35</v>
      </c>
      <c r="BQ344" s="36" t="s">
        <v>35</v>
      </c>
      <c r="BR344" s="45" t="s">
        <v>35</v>
      </c>
      <c r="BS344" s="41" t="s">
        <v>35</v>
      </c>
      <c r="BT344" s="41" t="s">
        <v>35</v>
      </c>
      <c r="BU344" s="41" t="s">
        <v>35</v>
      </c>
      <c r="BV344" s="41" t="s">
        <v>35</v>
      </c>
      <c r="BW344" s="41" t="s">
        <v>35</v>
      </c>
      <c r="BX344" s="41" t="s">
        <v>35</v>
      </c>
      <c r="BY344" s="30" t="s">
        <v>35</v>
      </c>
      <c r="BZ344" s="30" t="s">
        <v>35</v>
      </c>
      <c r="CA344" s="30" t="s">
        <v>35</v>
      </c>
      <c r="CB344" s="30" t="s">
        <v>35</v>
      </c>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309" customFormat="true" ht="15" customHeight="true" x14ac:dyDescent="0.2">
      <c r="AC345" s="174"/>
      <c r="AD345" s="174"/>
      <c r="AE345" s="174"/>
      <c r="AF345" s="174"/>
      <c r="AG345" s="174"/>
      <c r="AH345" s="174"/>
      <c r="AI345" s="174"/>
      <c r="AJ345" s="174"/>
      <c r="AK345" s="174"/>
      <c r="AL345" s="174"/>
      <c r="AM345" s="174"/>
      <c r="AN345" s="174"/>
      <c r="AO345" s="174"/>
      <c r="AP345" s="174"/>
      <c r="AQ345" s="174"/>
      <c r="AR345" s="174"/>
      <c r="AS345" s="174"/>
      <c r="AT345" s="174"/>
      <c r="AU345" s="174"/>
      <c r="AV345" s="174"/>
      <c r="AW345" s="174"/>
      <c r="AX345" s="174"/>
      <c r="AY345" s="174"/>
      <c r="AZ345" s="174"/>
      <c r="BA345" s="971" t="s">
        <v>151</v>
      </c>
      <c r="BB345" s="594" t="s">
        <v>49</v>
      </c>
      <c r="BC345" s="45" t="s">
        <v>35</v>
      </c>
      <c r="BD345" s="41" t="s">
        <v>35</v>
      </c>
      <c r="BE345" s="41" t="s">
        <v>35</v>
      </c>
      <c r="BF345" s="41" t="s">
        <v>35</v>
      </c>
      <c r="BG345" s="36" t="s">
        <v>35</v>
      </c>
      <c r="BH345" s="45" t="s">
        <v>35</v>
      </c>
      <c r="BI345" s="41" t="s">
        <v>35</v>
      </c>
      <c r="BJ345" s="41" t="s">
        <v>35</v>
      </c>
      <c r="BK345" s="41" t="s">
        <v>35</v>
      </c>
      <c r="BL345" s="36" t="s">
        <v>35</v>
      </c>
      <c r="BM345" s="45" t="s">
        <v>35</v>
      </c>
      <c r="BN345" s="41" t="s">
        <v>35</v>
      </c>
      <c r="BO345" s="41" t="s">
        <v>35</v>
      </c>
      <c r="BP345" s="41" t="s">
        <v>35</v>
      </c>
      <c r="BQ345" s="36" t="s">
        <v>35</v>
      </c>
      <c r="BR345" s="45" t="s">
        <v>35</v>
      </c>
      <c r="BS345" s="41" t="s">
        <v>35</v>
      </c>
      <c r="BT345" s="41" t="s">
        <v>35</v>
      </c>
      <c r="BU345" s="41" t="s">
        <v>35</v>
      </c>
      <c r="BV345" s="41" t="s">
        <v>35</v>
      </c>
      <c r="BW345" s="41" t="s">
        <v>35</v>
      </c>
      <c r="BX345" s="41" t="s">
        <v>35</v>
      </c>
      <c r="BY345" s="30" t="s">
        <v>35</v>
      </c>
      <c r="BZ345" s="30" t="s">
        <v>35</v>
      </c>
      <c r="CA345" s="30" t="s">
        <v>35</v>
      </c>
      <c r="CB345" s="30" t="s">
        <v>35</v>
      </c>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309" customFormat="true" ht="15" customHeight="true" x14ac:dyDescent="0.2">
      <c r="AC346" s="174"/>
      <c r="AD346" s="174"/>
      <c r="AE346" s="174"/>
      <c r="AF346" s="174"/>
      <c r="AG346" s="174"/>
      <c r="AH346" s="174"/>
      <c r="AI346" s="174"/>
      <c r="AJ346" s="174"/>
      <c r="AK346" s="174"/>
      <c r="AL346" s="174"/>
      <c r="AM346" s="174"/>
      <c r="AN346" s="174"/>
      <c r="AO346" s="174"/>
      <c r="AP346" s="174"/>
      <c r="AQ346" s="174"/>
      <c r="AR346" s="174"/>
      <c r="AS346" s="174"/>
      <c r="AT346" s="174"/>
      <c r="AU346" s="174"/>
      <c r="AV346" s="174"/>
      <c r="AW346" s="174"/>
      <c r="AX346" s="174"/>
      <c r="AY346" s="174"/>
      <c r="AZ346" s="174"/>
      <c r="BA346" s="970"/>
      <c r="BB346" s="594" t="s">
        <v>48</v>
      </c>
      <c r="BC346" s="45" t="s">
        <v>35</v>
      </c>
      <c r="BD346" s="41" t="s">
        <v>35</v>
      </c>
      <c r="BE346" s="41" t="s">
        <v>35</v>
      </c>
      <c r="BF346" s="41" t="s">
        <v>35</v>
      </c>
      <c r="BG346" s="36" t="s">
        <v>35</v>
      </c>
      <c r="BH346" s="45" t="s">
        <v>35</v>
      </c>
      <c r="BI346" s="41" t="s">
        <v>35</v>
      </c>
      <c r="BJ346" s="41" t="s">
        <v>35</v>
      </c>
      <c r="BK346" s="41" t="s">
        <v>35</v>
      </c>
      <c r="BL346" s="36" t="s">
        <v>35</v>
      </c>
      <c r="BM346" s="45" t="s">
        <v>35</v>
      </c>
      <c r="BN346" s="41" t="s">
        <v>35</v>
      </c>
      <c r="BO346" s="41" t="s">
        <v>35</v>
      </c>
      <c r="BP346" s="41" t="s">
        <v>35</v>
      </c>
      <c r="BQ346" s="36" t="s">
        <v>35</v>
      </c>
      <c r="BR346" s="45" t="s">
        <v>35</v>
      </c>
      <c r="BS346" s="41" t="s">
        <v>35</v>
      </c>
      <c r="BT346" s="41" t="s">
        <v>35</v>
      </c>
      <c r="BU346" s="41" t="s">
        <v>35</v>
      </c>
      <c r="BV346" s="41" t="s">
        <v>35</v>
      </c>
      <c r="BW346" s="41" t="s">
        <v>35</v>
      </c>
      <c r="BX346" s="41" t="s">
        <v>35</v>
      </c>
      <c r="BY346" s="30" t="s">
        <v>35</v>
      </c>
      <c r="BZ346" s="30" t="s">
        <v>35</v>
      </c>
      <c r="CA346" s="30" t="s">
        <v>35</v>
      </c>
      <c r="CB346" s="30" t="s">
        <v>35</v>
      </c>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309" customFormat="true" ht="15" customHeight="true" x14ac:dyDescent="0.2">
      <c r="AC347" s="174"/>
      <c r="AD347" s="174"/>
      <c r="AE347" s="174"/>
      <c r="AF347" s="174"/>
      <c r="AG347" s="174"/>
      <c r="AH347" s="174"/>
      <c r="AI347" s="174"/>
      <c r="AJ347" s="174"/>
      <c r="AK347" s="174"/>
      <c r="AL347" s="174"/>
      <c r="AM347" s="174"/>
      <c r="AN347" s="174"/>
      <c r="AO347" s="174"/>
      <c r="AP347" s="174"/>
      <c r="AQ347" s="174"/>
      <c r="AR347" s="174"/>
      <c r="AS347" s="174"/>
      <c r="AT347" s="174"/>
      <c r="AU347" s="174"/>
      <c r="AV347" s="174"/>
      <c r="AW347" s="174"/>
      <c r="AX347" s="174"/>
      <c r="AY347" s="174"/>
      <c r="AZ347" s="174"/>
      <c r="BA347" s="971" t="s">
        <v>152</v>
      </c>
      <c r="BB347" s="594" t="s">
        <v>49</v>
      </c>
      <c r="BC347" s="45" t="s">
        <v>35</v>
      </c>
      <c r="BD347" s="41" t="s">
        <v>35</v>
      </c>
      <c r="BE347" s="41" t="s">
        <v>35</v>
      </c>
      <c r="BF347" s="41" t="s">
        <v>35</v>
      </c>
      <c r="BG347" s="36" t="s">
        <v>35</v>
      </c>
      <c r="BH347" s="45" t="s">
        <v>35</v>
      </c>
      <c r="BI347" s="41" t="s">
        <v>35</v>
      </c>
      <c r="BJ347" s="41" t="s">
        <v>35</v>
      </c>
      <c r="BK347" s="41" t="s">
        <v>35</v>
      </c>
      <c r="BL347" s="36" t="s">
        <v>35</v>
      </c>
      <c r="BM347" s="45" t="s">
        <v>35</v>
      </c>
      <c r="BN347" s="41" t="s">
        <v>35</v>
      </c>
      <c r="BO347" s="41" t="s">
        <v>35</v>
      </c>
      <c r="BP347" s="41" t="s">
        <v>35</v>
      </c>
      <c r="BQ347" s="36" t="s">
        <v>35</v>
      </c>
      <c r="BR347" s="45" t="s">
        <v>35</v>
      </c>
      <c r="BS347" s="41" t="s">
        <v>35</v>
      </c>
      <c r="BT347" s="41" t="s">
        <v>35</v>
      </c>
      <c r="BU347" s="41" t="s">
        <v>35</v>
      </c>
      <c r="BV347" s="41" t="s">
        <v>35</v>
      </c>
      <c r="BW347" s="41" t="s">
        <v>35</v>
      </c>
      <c r="BX347" s="41" t="s">
        <v>35</v>
      </c>
      <c r="BY347" s="30" t="s">
        <v>35</v>
      </c>
      <c r="BZ347" s="30" t="s">
        <v>35</v>
      </c>
      <c r="CA347" s="30" t="s">
        <v>35</v>
      </c>
      <c r="CB347" s="30" t="s">
        <v>35</v>
      </c>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309" customFormat="true" ht="15" customHeight="true" x14ac:dyDescent="0.2">
      <c r="AC348" s="174"/>
      <c r="AD348" s="174"/>
      <c r="AE348" s="174"/>
      <c r="AF348" s="174"/>
      <c r="AG348" s="174"/>
      <c r="AH348" s="174"/>
      <c r="AI348" s="174"/>
      <c r="AJ348" s="174"/>
      <c r="AK348" s="174"/>
      <c r="AL348" s="174"/>
      <c r="AM348" s="174"/>
      <c r="AN348" s="174"/>
      <c r="AO348" s="174"/>
      <c r="AP348" s="174"/>
      <c r="AQ348" s="174"/>
      <c r="AR348" s="174"/>
      <c r="AS348" s="174"/>
      <c r="AT348" s="174"/>
      <c r="AU348" s="174"/>
      <c r="AV348" s="174"/>
      <c r="AW348" s="174"/>
      <c r="AX348" s="174"/>
      <c r="AY348" s="174"/>
      <c r="AZ348" s="174"/>
      <c r="BA348" s="970"/>
      <c r="BB348" s="594" t="s">
        <v>48</v>
      </c>
      <c r="BC348" s="45" t="s">
        <v>35</v>
      </c>
      <c r="BD348" s="41" t="s">
        <v>35</v>
      </c>
      <c r="BE348" s="41" t="s">
        <v>35</v>
      </c>
      <c r="BF348" s="41" t="s">
        <v>35</v>
      </c>
      <c r="BG348" s="36" t="s">
        <v>35</v>
      </c>
      <c r="BH348" s="45" t="s">
        <v>35</v>
      </c>
      <c r="BI348" s="41" t="s">
        <v>35</v>
      </c>
      <c r="BJ348" s="41" t="s">
        <v>35</v>
      </c>
      <c r="BK348" s="41" t="s">
        <v>35</v>
      </c>
      <c r="BL348" s="36" t="s">
        <v>35</v>
      </c>
      <c r="BM348" s="45" t="s">
        <v>35</v>
      </c>
      <c r="BN348" s="41" t="s">
        <v>35</v>
      </c>
      <c r="BO348" s="41" t="s">
        <v>35</v>
      </c>
      <c r="BP348" s="41" t="s">
        <v>35</v>
      </c>
      <c r="BQ348" s="36" t="s">
        <v>35</v>
      </c>
      <c r="BR348" s="45" t="s">
        <v>35</v>
      </c>
      <c r="BS348" s="41" t="s">
        <v>35</v>
      </c>
      <c r="BT348" s="41" t="s">
        <v>35</v>
      </c>
      <c r="BU348" s="41" t="s">
        <v>35</v>
      </c>
      <c r="BV348" s="41" t="s">
        <v>35</v>
      </c>
      <c r="BW348" s="41" t="s">
        <v>35</v>
      </c>
      <c r="BX348" s="41" t="s">
        <v>35</v>
      </c>
      <c r="BY348" s="30" t="s">
        <v>35</v>
      </c>
      <c r="BZ348" s="30" t="s">
        <v>35</v>
      </c>
      <c r="CA348" s="30" t="s">
        <v>35</v>
      </c>
      <c r="CB348" s="30" t="s">
        <v>35</v>
      </c>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309" customFormat="true" ht="15" customHeight="true" x14ac:dyDescent="0.2">
      <c r="AC349" s="174"/>
      <c r="AD349" s="174"/>
      <c r="AE349" s="174"/>
      <c r="AF349" s="174"/>
      <c r="AG349" s="174"/>
      <c r="AH349" s="174"/>
      <c r="AI349" s="174"/>
      <c r="AJ349" s="174"/>
      <c r="AK349" s="174"/>
      <c r="AL349" s="174"/>
      <c r="AM349" s="174"/>
      <c r="AN349" s="174"/>
      <c r="AO349" s="174"/>
      <c r="AP349" s="174"/>
      <c r="AQ349" s="174"/>
      <c r="AR349" s="174"/>
      <c r="AS349" s="174"/>
      <c r="AT349" s="174"/>
      <c r="AU349" s="174"/>
      <c r="AV349" s="174"/>
      <c r="AW349" s="174"/>
      <c r="AX349" s="174"/>
      <c r="AY349" s="174"/>
      <c r="AZ349" s="174"/>
      <c r="BA349" s="971" t="s">
        <v>153</v>
      </c>
      <c r="BB349" s="594" t="s">
        <v>49</v>
      </c>
      <c r="BC349" s="45" t="s">
        <v>35</v>
      </c>
      <c r="BD349" s="41" t="s">
        <v>35</v>
      </c>
      <c r="BE349" s="41" t="s">
        <v>35</v>
      </c>
      <c r="BF349" s="41" t="s">
        <v>35</v>
      </c>
      <c r="BG349" s="36" t="s">
        <v>35</v>
      </c>
      <c r="BH349" s="45" t="s">
        <v>35</v>
      </c>
      <c r="BI349" s="41" t="s">
        <v>35</v>
      </c>
      <c r="BJ349" s="41" t="s">
        <v>35</v>
      </c>
      <c r="BK349" s="41" t="s">
        <v>35</v>
      </c>
      <c r="BL349" s="36" t="s">
        <v>35</v>
      </c>
      <c r="BM349" s="45" t="s">
        <v>35</v>
      </c>
      <c r="BN349" s="41" t="s">
        <v>35</v>
      </c>
      <c r="BO349" s="41" t="s">
        <v>35</v>
      </c>
      <c r="BP349" s="41" t="s">
        <v>35</v>
      </c>
      <c r="BQ349" s="36" t="s">
        <v>35</v>
      </c>
      <c r="BR349" s="45" t="s">
        <v>35</v>
      </c>
      <c r="BS349" s="41" t="s">
        <v>35</v>
      </c>
      <c r="BT349" s="41" t="s">
        <v>35</v>
      </c>
      <c r="BU349" s="41" t="s">
        <v>35</v>
      </c>
      <c r="BV349" s="41" t="s">
        <v>35</v>
      </c>
      <c r="BW349" s="41" t="s">
        <v>35</v>
      </c>
      <c r="BX349" s="41" t="s">
        <v>35</v>
      </c>
      <c r="BY349" s="30" t="s">
        <v>35</v>
      </c>
      <c r="BZ349" s="30" t="s">
        <v>35</v>
      </c>
      <c r="CA349" s="30" t="s">
        <v>35</v>
      </c>
      <c r="CB349" s="30" t="s">
        <v>35</v>
      </c>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309" customFormat="true" ht="15" customHeight="true" x14ac:dyDescent="0.2">
      <c r="AC350" s="174"/>
      <c r="AD350" s="174"/>
      <c r="AE350" s="174"/>
      <c r="AF350" s="174"/>
      <c r="AG350" s="174"/>
      <c r="AH350" s="174"/>
      <c r="AI350" s="174"/>
      <c r="AJ350" s="174"/>
      <c r="AK350" s="174"/>
      <c r="AL350" s="174"/>
      <c r="AM350" s="174"/>
      <c r="AN350" s="174"/>
      <c r="AO350" s="174"/>
      <c r="AP350" s="174"/>
      <c r="AQ350" s="174"/>
      <c r="AR350" s="174"/>
      <c r="AS350" s="174"/>
      <c r="AT350" s="174"/>
      <c r="AU350" s="174"/>
      <c r="AV350" s="174"/>
      <c r="AW350" s="174"/>
      <c r="AX350" s="174"/>
      <c r="AY350" s="174"/>
      <c r="AZ350" s="174"/>
      <c r="BA350" s="970"/>
      <c r="BB350" s="594" t="s">
        <v>48</v>
      </c>
      <c r="BC350" s="45" t="s">
        <v>35</v>
      </c>
      <c r="BD350" s="41" t="s">
        <v>35</v>
      </c>
      <c r="BE350" s="41" t="s">
        <v>35</v>
      </c>
      <c r="BF350" s="41" t="s">
        <v>35</v>
      </c>
      <c r="BG350" s="36" t="s">
        <v>35</v>
      </c>
      <c r="BH350" s="45" t="s">
        <v>35</v>
      </c>
      <c r="BI350" s="41" t="s">
        <v>35</v>
      </c>
      <c r="BJ350" s="41" t="s">
        <v>35</v>
      </c>
      <c r="BK350" s="41" t="s">
        <v>35</v>
      </c>
      <c r="BL350" s="36" t="s">
        <v>35</v>
      </c>
      <c r="BM350" s="45" t="s">
        <v>35</v>
      </c>
      <c r="BN350" s="41" t="s">
        <v>35</v>
      </c>
      <c r="BO350" s="41" t="s">
        <v>35</v>
      </c>
      <c r="BP350" s="41" t="s">
        <v>35</v>
      </c>
      <c r="BQ350" s="36" t="s">
        <v>35</v>
      </c>
      <c r="BR350" s="45" t="s">
        <v>35</v>
      </c>
      <c r="BS350" s="41" t="s">
        <v>35</v>
      </c>
      <c r="BT350" s="41" t="s">
        <v>35</v>
      </c>
      <c r="BU350" s="41" t="s">
        <v>35</v>
      </c>
      <c r="BV350" s="41" t="s">
        <v>35</v>
      </c>
      <c r="BW350" s="41" t="s">
        <v>35</v>
      </c>
      <c r="BX350" s="41" t="s">
        <v>35</v>
      </c>
      <c r="BY350" s="30" t="s">
        <v>35</v>
      </c>
      <c r="BZ350" s="30" t="s">
        <v>35</v>
      </c>
      <c r="CA350" s="30" t="s">
        <v>35</v>
      </c>
      <c r="CB350" s="30" t="s">
        <v>35</v>
      </c>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309" customFormat="true" ht="15" customHeight="true" x14ac:dyDescent="0.2">
      <c r="AC351" s="174"/>
      <c r="AD351" s="174"/>
      <c r="AE351" s="174"/>
      <c r="AF351" s="174"/>
      <c r="AG351" s="174"/>
      <c r="AH351" s="174"/>
      <c r="AI351" s="174"/>
      <c r="AJ351" s="174"/>
      <c r="AK351" s="174"/>
      <c r="AL351" s="174"/>
      <c r="AM351" s="174"/>
      <c r="AN351" s="174"/>
      <c r="AO351" s="174"/>
      <c r="AP351" s="174"/>
      <c r="AQ351" s="174"/>
      <c r="AR351" s="174"/>
      <c r="AS351" s="174"/>
      <c r="AT351" s="174"/>
      <c r="AU351" s="174"/>
      <c r="AV351" s="174"/>
      <c r="AW351" s="174"/>
      <c r="AX351" s="174"/>
      <c r="AY351" s="174"/>
      <c r="AZ351" s="174"/>
      <c r="BA351" s="971" t="s">
        <v>154</v>
      </c>
      <c r="BB351" s="594" t="s">
        <v>49</v>
      </c>
      <c r="BC351" s="45" t="s">
        <v>35</v>
      </c>
      <c r="BD351" s="41" t="s">
        <v>35</v>
      </c>
      <c r="BE351" s="41" t="s">
        <v>35</v>
      </c>
      <c r="BF351" s="41" t="s">
        <v>35</v>
      </c>
      <c r="BG351" s="36" t="s">
        <v>35</v>
      </c>
      <c r="BH351" s="45" t="s">
        <v>35</v>
      </c>
      <c r="BI351" s="41" t="s">
        <v>35</v>
      </c>
      <c r="BJ351" s="41" t="s">
        <v>35</v>
      </c>
      <c r="BK351" s="41" t="s">
        <v>35</v>
      </c>
      <c r="BL351" s="36" t="s">
        <v>35</v>
      </c>
      <c r="BM351" s="45" t="s">
        <v>35</v>
      </c>
      <c r="BN351" s="41" t="s">
        <v>35</v>
      </c>
      <c r="BO351" s="41" t="s">
        <v>35</v>
      </c>
      <c r="BP351" s="41" t="s">
        <v>35</v>
      </c>
      <c r="BQ351" s="36" t="s">
        <v>35</v>
      </c>
      <c r="BR351" s="45" t="s">
        <v>35</v>
      </c>
      <c r="BS351" s="41" t="s">
        <v>35</v>
      </c>
      <c r="BT351" s="41" t="s">
        <v>35</v>
      </c>
      <c r="BU351" s="41" t="s">
        <v>35</v>
      </c>
      <c r="BV351" s="41" t="s">
        <v>35</v>
      </c>
      <c r="BW351" s="41" t="s">
        <v>35</v>
      </c>
      <c r="BX351" s="41" t="s">
        <v>35</v>
      </c>
      <c r="BY351" s="30" t="s">
        <v>35</v>
      </c>
      <c r="BZ351" s="30" t="s">
        <v>35</v>
      </c>
      <c r="CA351" s="30" t="s">
        <v>35</v>
      </c>
      <c r="CB351" s="30" t="s">
        <v>35</v>
      </c>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309" customFormat="true" ht="15" customHeight="true" x14ac:dyDescent="0.2">
      <c r="AC352" s="174"/>
      <c r="AD352" s="174"/>
      <c r="AE352" s="174"/>
      <c r="AF352" s="174"/>
      <c r="AG352" s="174"/>
      <c r="AH352" s="174"/>
      <c r="AI352" s="174"/>
      <c r="AJ352" s="174"/>
      <c r="AK352" s="174"/>
      <c r="AL352" s="174"/>
      <c r="AM352" s="174"/>
      <c r="AN352" s="174"/>
      <c r="AO352" s="174"/>
      <c r="AP352" s="174"/>
      <c r="AQ352" s="174"/>
      <c r="AR352" s="174"/>
      <c r="AS352" s="174"/>
      <c r="AT352" s="174"/>
      <c r="AU352" s="174"/>
      <c r="AV352" s="174"/>
      <c r="AW352" s="174"/>
      <c r="AX352" s="174"/>
      <c r="AY352" s="174"/>
      <c r="AZ352" s="174"/>
      <c r="BA352" s="970"/>
      <c r="BB352" s="594" t="s">
        <v>48</v>
      </c>
      <c r="BC352" s="45" t="s">
        <v>35</v>
      </c>
      <c r="BD352" s="41" t="s">
        <v>35</v>
      </c>
      <c r="BE352" s="41" t="s">
        <v>35</v>
      </c>
      <c r="BF352" s="41" t="s">
        <v>35</v>
      </c>
      <c r="BG352" s="36" t="s">
        <v>35</v>
      </c>
      <c r="BH352" s="45" t="s">
        <v>35</v>
      </c>
      <c r="BI352" s="41" t="s">
        <v>35</v>
      </c>
      <c r="BJ352" s="41" t="s">
        <v>35</v>
      </c>
      <c r="BK352" s="41" t="s">
        <v>35</v>
      </c>
      <c r="BL352" s="36" t="s">
        <v>35</v>
      </c>
      <c r="BM352" s="45" t="s">
        <v>35</v>
      </c>
      <c r="BN352" s="41" t="s">
        <v>35</v>
      </c>
      <c r="BO352" s="41" t="s">
        <v>35</v>
      </c>
      <c r="BP352" s="41" t="s">
        <v>35</v>
      </c>
      <c r="BQ352" s="36" t="s">
        <v>35</v>
      </c>
      <c r="BR352" s="45" t="s">
        <v>35</v>
      </c>
      <c r="BS352" s="41" t="s">
        <v>35</v>
      </c>
      <c r="BT352" s="41" t="s">
        <v>35</v>
      </c>
      <c r="BU352" s="41" t="s">
        <v>35</v>
      </c>
      <c r="BV352" s="41" t="s">
        <v>35</v>
      </c>
      <c r="BW352" s="41" t="s">
        <v>35</v>
      </c>
      <c r="BX352" s="41" t="s">
        <v>35</v>
      </c>
      <c r="BY352" s="30" t="s">
        <v>35</v>
      </c>
      <c r="BZ352" s="30" t="s">
        <v>35</v>
      </c>
      <c r="CA352" s="30" t="s">
        <v>35</v>
      </c>
      <c r="CB352" s="30" t="s">
        <v>35</v>
      </c>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309" customFormat="true" ht="15" customHeight="true" x14ac:dyDescent="0.2">
      <c r="AC353" s="174"/>
      <c r="AD353" s="174"/>
      <c r="AE353" s="174"/>
      <c r="AF353" s="174"/>
      <c r="AG353" s="174"/>
      <c r="AH353" s="174"/>
      <c r="AI353" s="174"/>
      <c r="AJ353" s="174"/>
      <c r="AK353" s="174"/>
      <c r="AL353" s="174"/>
      <c r="AM353" s="174"/>
      <c r="AN353" s="174"/>
      <c r="AO353" s="174"/>
      <c r="AP353" s="174"/>
      <c r="AQ353" s="174"/>
      <c r="AR353" s="174"/>
      <c r="AS353" s="174"/>
      <c r="AT353" s="174"/>
      <c r="AU353" s="174"/>
      <c r="AV353" s="174"/>
      <c r="AW353" s="174"/>
      <c r="AX353" s="174"/>
      <c r="AY353" s="174"/>
      <c r="AZ353" s="174"/>
      <c r="BA353" s="971" t="s">
        <v>143</v>
      </c>
      <c r="BB353" s="594" t="s">
        <v>49</v>
      </c>
      <c r="BC353" s="45" t="s">
        <v>35</v>
      </c>
      <c r="BD353" s="41" t="s">
        <v>35</v>
      </c>
      <c r="BE353" s="41" t="s">
        <v>35</v>
      </c>
      <c r="BF353" s="41" t="s">
        <v>35</v>
      </c>
      <c r="BG353" s="36" t="s">
        <v>35</v>
      </c>
      <c r="BH353" s="45" t="s">
        <v>35</v>
      </c>
      <c r="BI353" s="41" t="s">
        <v>35</v>
      </c>
      <c r="BJ353" s="41" t="s">
        <v>35</v>
      </c>
      <c r="BK353" s="41" t="s">
        <v>35</v>
      </c>
      <c r="BL353" s="36" t="s">
        <v>35</v>
      </c>
      <c r="BM353" s="45" t="s">
        <v>35</v>
      </c>
      <c r="BN353" s="41" t="s">
        <v>35</v>
      </c>
      <c r="BO353" s="41" t="s">
        <v>35</v>
      </c>
      <c r="BP353" s="41" t="s">
        <v>35</v>
      </c>
      <c r="BQ353" s="36" t="s">
        <v>35</v>
      </c>
      <c r="BR353" s="45" t="s">
        <v>35</v>
      </c>
      <c r="BS353" s="41" t="s">
        <v>35</v>
      </c>
      <c r="BT353" s="41" t="s">
        <v>35</v>
      </c>
      <c r="BU353" s="41" t="s">
        <v>35</v>
      </c>
      <c r="BV353" s="41" t="s">
        <v>35</v>
      </c>
      <c r="BW353" s="41" t="s">
        <v>35</v>
      </c>
      <c r="BX353" s="41" t="s">
        <v>35</v>
      </c>
      <c r="BY353" s="30" t="s">
        <v>35</v>
      </c>
      <c r="BZ353" s="30" t="s">
        <v>35</v>
      </c>
      <c r="CA353" s="30" t="s">
        <v>35</v>
      </c>
      <c r="CB353" s="30" t="s">
        <v>35</v>
      </c>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309" customFormat="true" ht="15" customHeight="true" x14ac:dyDescent="0.2">
      <c r="AC354" s="174"/>
      <c r="AD354" s="174"/>
      <c r="AE354" s="174"/>
      <c r="AF354" s="174"/>
      <c r="AG354" s="174"/>
      <c r="AH354" s="174"/>
      <c r="AI354" s="174"/>
      <c r="AJ354" s="174"/>
      <c r="AK354" s="174"/>
      <c r="AL354" s="174"/>
      <c r="AM354" s="174"/>
      <c r="AN354" s="174"/>
      <c r="AO354" s="174"/>
      <c r="AP354" s="174"/>
      <c r="AQ354" s="174"/>
      <c r="AR354" s="174"/>
      <c r="AS354" s="174"/>
      <c r="AT354" s="174"/>
      <c r="AU354" s="174"/>
      <c r="AV354" s="174"/>
      <c r="AW354" s="174"/>
      <c r="AX354" s="174"/>
      <c r="AY354" s="174"/>
      <c r="AZ354" s="174"/>
      <c r="BA354" s="972"/>
      <c r="BB354" s="597" t="s">
        <v>48</v>
      </c>
      <c r="BC354" s="44" t="s">
        <v>35</v>
      </c>
      <c r="BD354" s="40" t="s">
        <v>35</v>
      </c>
      <c r="BE354" s="40" t="s">
        <v>35</v>
      </c>
      <c r="BF354" s="40" t="s">
        <v>35</v>
      </c>
      <c r="BG354" s="35" t="s">
        <v>35</v>
      </c>
      <c r="BH354" s="44" t="s">
        <v>35</v>
      </c>
      <c r="BI354" s="40" t="s">
        <v>35</v>
      </c>
      <c r="BJ354" s="40" t="s">
        <v>35</v>
      </c>
      <c r="BK354" s="40" t="s">
        <v>35</v>
      </c>
      <c r="BL354" s="35" t="s">
        <v>35</v>
      </c>
      <c r="BM354" s="44" t="s">
        <v>35</v>
      </c>
      <c r="BN354" s="40" t="s">
        <v>35</v>
      </c>
      <c r="BO354" s="40" t="s">
        <v>35</v>
      </c>
      <c r="BP354" s="40" t="s">
        <v>35</v>
      </c>
      <c r="BQ354" s="35" t="s">
        <v>35</v>
      </c>
      <c r="BR354" s="44" t="s">
        <v>35</v>
      </c>
      <c r="BS354" s="40" t="s">
        <v>35</v>
      </c>
      <c r="BT354" s="40" t="s">
        <v>35</v>
      </c>
      <c r="BU354" s="40" t="s">
        <v>35</v>
      </c>
      <c r="BV354" s="40" t="s">
        <v>35</v>
      </c>
      <c r="BW354" s="40" t="s">
        <v>35</v>
      </c>
      <c r="BX354" s="40" t="s">
        <v>35</v>
      </c>
      <c r="BY354" s="29" t="s">
        <v>35</v>
      </c>
      <c r="BZ354" s="29" t="s">
        <v>35</v>
      </c>
      <c r="CA354" s="29" t="s">
        <v>35</v>
      </c>
      <c r="CB354" s="29" t="s">
        <v>35</v>
      </c>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309" customFormat="true" ht="15" customHeight="true" x14ac:dyDescent="0.2">
      <c r="AC355" s="174"/>
      <c r="AD355" s="174"/>
      <c r="AE355" s="174"/>
      <c r="AF355" s="174"/>
      <c r="AG355" s="174"/>
      <c r="AH355" s="174"/>
      <c r="AI355" s="174"/>
      <c r="AJ355" s="174"/>
      <c r="AK355" s="174"/>
      <c r="AL355" s="174"/>
      <c r="AM355" s="174"/>
      <c r="AN355" s="174"/>
      <c r="AO355" s="174"/>
      <c r="AP355" s="174"/>
      <c r="AQ355" s="174"/>
      <c r="AR355" s="174"/>
      <c r="AS355" s="174"/>
      <c r="AT355" s="174"/>
      <c r="AU355" s="174"/>
      <c r="AV355" s="174"/>
      <c r="AW355" s="174"/>
      <c r="AX355" s="174"/>
      <c r="AY355" s="174"/>
      <c r="AZ355" s="174"/>
      <c r="BA355" s="370"/>
      <c r="BC355" s="436"/>
      <c r="BD355" s="436"/>
      <c r="BE355" s="436"/>
      <c r="BF355" s="436"/>
      <c r="BG355" s="436"/>
      <c r="BH355" s="436"/>
      <c r="BI355" s="436"/>
      <c r="BJ355" s="436"/>
      <c r="BK355" s="436"/>
      <c r="BL355" s="436"/>
      <c r="BM355" s="436"/>
      <c r="BN355" s="436"/>
      <c r="BO355" s="436"/>
      <c r="BP355" s="436"/>
      <c r="BQ355" s="436"/>
      <c r="BR355" s="436"/>
      <c r="BS355" s="436"/>
      <c r="BT355" s="436"/>
      <c r="BU355" s="436"/>
      <c r="BV355" s="436"/>
      <c r="BW355" s="436"/>
      <c r="BX355" s="436"/>
      <c r="BY355" s="436"/>
      <c r="BZ355" s="437"/>
      <c r="CA355" s="437"/>
      <c r="CB355" s="437"/>
      <c r="CC355" s="437"/>
      <c r="CD355" s="437"/>
      <c r="CE355" s="437"/>
      <c r="CF355" s="437"/>
      <c r="CG355" s="437"/>
      <c r="CH355" s="437"/>
      <c r="CI355" s="437"/>
      <c r="CJ355" s="437"/>
      <c r="CK355" s="437"/>
      <c r="CL355" s="437"/>
      <c r="CM355" s="437"/>
      <c r="CN355" s="437"/>
      <c r="CO355" s="437"/>
      <c r="CP355" s="437"/>
      <c r="CQ355" s="437"/>
      <c r="CR355" s="437"/>
      <c r="CS355" s="437"/>
      <c r="CT355" s="437"/>
      <c r="CU355" s="437"/>
      <c r="CV355" s="437"/>
      <c r="CW355" s="437"/>
      <c r="CX355" s="437"/>
      <c r="CY355" s="437"/>
      <c r="CZ355" s="437"/>
    </row>
    <row r="356" s="309" customFormat="true" ht="15" customHeight="true" x14ac:dyDescent="0.2">
      <c r="AC356" s="174"/>
      <c r="AD356" s="174"/>
      <c r="AE356" s="174"/>
      <c r="AF356" s="174"/>
      <c r="AG356" s="174"/>
      <c r="AH356" s="174"/>
      <c r="AI356" s="174"/>
      <c r="AJ356" s="174"/>
      <c r="AK356" s="174"/>
      <c r="AL356" s="174"/>
      <c r="AM356" s="174"/>
      <c r="AN356" s="174"/>
      <c r="AO356" s="174"/>
      <c r="AP356" s="174"/>
      <c r="AQ356" s="174"/>
      <c r="AR356" s="174"/>
      <c r="AS356" s="174"/>
      <c r="AT356" s="174"/>
      <c r="AU356" s="174"/>
      <c r="AV356" s="174"/>
      <c r="AW356" s="174"/>
      <c r="AX356" s="174"/>
      <c r="AY356" s="174"/>
      <c r="AZ356" s="174"/>
      <c r="BA356" s="370"/>
      <c r="BC356" s="370"/>
      <c r="BD356" s="370"/>
      <c r="BE356" s="370"/>
      <c r="BF356" s="370"/>
      <c r="BG356" s="370"/>
      <c r="BH356" s="370"/>
      <c r="BI356" s="370"/>
      <c r="BJ356" s="370"/>
      <c r="BK356" s="370"/>
      <c r="BL356" s="370"/>
      <c r="BM356" s="370"/>
      <c r="BN356" s="370"/>
      <c r="BO356" s="370"/>
      <c r="BP356" s="370"/>
      <c r="BQ356" s="370"/>
      <c r="BR356" s="370"/>
      <c r="BS356" s="370"/>
      <c r="BT356" s="370"/>
      <c r="BU356" s="370"/>
      <c r="BV356" s="370"/>
      <c r="BW356" s="370"/>
      <c r="BX356" s="370"/>
      <c r="BY356" s="370"/>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09" customFormat="true" ht="15" customHeight="true" x14ac:dyDescent="0.2">
      <c r="AC357" s="174"/>
      <c r="AD357" s="174"/>
      <c r="AE357" s="174"/>
      <c r="AF357" s="174"/>
      <c r="AG357" s="174"/>
      <c r="AH357" s="174"/>
      <c r="AI357" s="174"/>
      <c r="AJ357" s="174"/>
      <c r="AK357" s="174"/>
      <c r="AL357" s="174"/>
      <c r="AM357" s="174"/>
      <c r="AN357" s="174"/>
      <c r="AO357" s="174"/>
      <c r="AP357" s="174"/>
      <c r="AQ357" s="174"/>
      <c r="AR357" s="174"/>
      <c r="AS357" s="174"/>
      <c r="AT357" s="174"/>
      <c r="AU357" s="174"/>
      <c r="AV357" s="174"/>
      <c r="AW357" s="174"/>
      <c r="AX357" s="174"/>
      <c r="AY357" s="174"/>
      <c r="AZ357" s="174"/>
      <c r="BA357" s="370"/>
      <c r="BC357" s="370"/>
      <c r="BD357" s="370"/>
      <c r="BE357" s="370"/>
      <c r="BF357" s="370"/>
      <c r="BG357" s="370"/>
      <c r="BH357" s="370"/>
      <c r="BI357" s="370"/>
      <c r="BJ357" s="370"/>
      <c r="BK357" s="370"/>
      <c r="BL357" s="370"/>
      <c r="BM357" s="370"/>
      <c r="BN357" s="370"/>
      <c r="BO357" s="370"/>
      <c r="BP357" s="370"/>
      <c r="BQ357" s="370"/>
      <c r="BR357" s="370"/>
      <c r="BS357" s="370"/>
      <c r="BT357" s="370"/>
      <c r="BU357" s="370"/>
      <c r="BV357" s="370"/>
      <c r="BW357" s="370"/>
      <c r="BX357" s="370"/>
      <c r="BY357" s="370"/>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09" customFormat="true" ht="15" customHeight="true" x14ac:dyDescent="0.2">
      <c r="AC358" s="174"/>
      <c r="AD358" s="174"/>
      <c r="AE358" s="174"/>
      <c r="AF358" s="174"/>
      <c r="AG358" s="174"/>
      <c r="AH358" s="174"/>
      <c r="AI358" s="174"/>
      <c r="AJ358" s="174"/>
      <c r="AK358" s="174"/>
      <c r="AL358" s="174"/>
      <c r="AM358" s="174"/>
      <c r="AN358" s="174"/>
      <c r="AO358" s="174"/>
      <c r="AP358" s="174"/>
      <c r="AQ358" s="174"/>
      <c r="AR358" s="174"/>
      <c r="AS358" s="174"/>
      <c r="AT358" s="174"/>
      <c r="AU358" s="174"/>
      <c r="AV358" s="174"/>
      <c r="AW358" s="174"/>
      <c r="AX358" s="174"/>
      <c r="AY358" s="174"/>
      <c r="AZ358" s="174"/>
      <c r="BA358" s="370"/>
      <c r="BC358" s="370"/>
      <c r="BD358" s="370"/>
      <c r="BE358" s="370"/>
      <c r="BF358" s="370"/>
      <c r="BG358" s="370"/>
      <c r="BH358" s="370"/>
      <c r="BI358" s="370"/>
      <c r="BJ358" s="370"/>
      <c r="BK358" s="370"/>
      <c r="BL358" s="370"/>
      <c r="BM358" s="370"/>
      <c r="BN358" s="370"/>
      <c r="BO358" s="370"/>
      <c r="BP358" s="370"/>
      <c r="BQ358" s="370"/>
      <c r="BR358" s="370"/>
      <c r="BS358" s="370"/>
      <c r="BT358" s="370"/>
      <c r="BU358" s="370"/>
      <c r="BV358" s="370"/>
      <c r="BW358" s="370"/>
      <c r="BX358" s="370"/>
      <c r="BY358" s="370"/>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09" customFormat="true" ht="15" customHeight="true" x14ac:dyDescent="0.2">
      <c r="AC359" s="174"/>
      <c r="AD359" s="174"/>
      <c r="AE359" s="174"/>
      <c r="AF359" s="174"/>
      <c r="AG359" s="174"/>
      <c r="AH359" s="174"/>
      <c r="AI359" s="174"/>
      <c r="AJ359" s="174"/>
      <c r="AK359" s="174"/>
      <c r="AL359" s="174"/>
      <c r="AM359" s="174"/>
      <c r="AN359" s="174"/>
      <c r="AO359" s="174"/>
      <c r="AP359" s="174"/>
      <c r="AQ359" s="174"/>
      <c r="AR359" s="174"/>
      <c r="AS359" s="174"/>
      <c r="AT359" s="174"/>
      <c r="AU359" s="174"/>
      <c r="AV359" s="174"/>
      <c r="AW359" s="174"/>
      <c r="AX359" s="174"/>
      <c r="AY359" s="174"/>
      <c r="AZ359" s="174"/>
      <c r="BA359" s="370"/>
      <c r="BC359" s="370"/>
      <c r="BD359" s="370"/>
      <c r="BE359" s="370"/>
      <c r="BF359" s="370"/>
      <c r="BG359" s="370"/>
      <c r="BH359" s="370"/>
      <c r="BI359" s="370"/>
      <c r="BJ359" s="370"/>
      <c r="BK359" s="370"/>
      <c r="BL359" s="370"/>
      <c r="BM359" s="370"/>
      <c r="BN359" s="370"/>
      <c r="BO359" s="370"/>
      <c r="BP359" s="370"/>
      <c r="BQ359" s="370"/>
      <c r="BR359" s="370"/>
      <c r="BS359" s="370"/>
      <c r="BT359" s="370"/>
      <c r="BU359" s="370"/>
      <c r="BV359" s="370"/>
      <c r="BW359" s="370"/>
      <c r="BX359" s="370"/>
      <c r="BY359" s="370"/>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09" customFormat="true" ht="15" customHeight="true" x14ac:dyDescent="0.2">
      <c r="AC360" s="174"/>
      <c r="AD360" s="174"/>
      <c r="AE360" s="174"/>
      <c r="AF360" s="174"/>
      <c r="AG360" s="174"/>
      <c r="AH360" s="174"/>
      <c r="AI360" s="174"/>
      <c r="AJ360" s="174"/>
      <c r="AK360" s="174"/>
      <c r="AL360" s="174"/>
      <c r="AM360" s="174"/>
      <c r="AN360" s="174"/>
      <c r="AO360" s="174"/>
      <c r="AP360" s="174"/>
      <c r="AQ360" s="174"/>
      <c r="AR360" s="174"/>
      <c r="AS360" s="174"/>
      <c r="AT360" s="174"/>
      <c r="AU360" s="174"/>
      <c r="AV360" s="174"/>
      <c r="AW360" s="174"/>
      <c r="AX360" s="174"/>
      <c r="AY360" s="174"/>
      <c r="AZ360" s="174"/>
      <c r="BA360" s="370"/>
      <c r="BC360" s="370"/>
      <c r="BD360" s="370"/>
      <c r="BE360" s="370"/>
      <c r="BF360" s="370"/>
      <c r="BG360" s="370"/>
      <c r="BH360" s="370"/>
      <c r="BI360" s="370"/>
      <c r="BJ360" s="370"/>
      <c r="BK360" s="370"/>
      <c r="BL360" s="370"/>
      <c r="BM360" s="370"/>
      <c r="BN360" s="370"/>
      <c r="BO360" s="370"/>
      <c r="BP360" s="370"/>
      <c r="BQ360" s="370"/>
      <c r="BR360" s="370"/>
      <c r="BS360" s="370"/>
      <c r="BT360" s="370"/>
      <c r="BU360" s="370"/>
      <c r="BV360" s="370"/>
      <c r="BW360" s="370"/>
      <c r="BX360" s="370"/>
      <c r="BY360" s="370"/>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09" customFormat="true" ht="15" customHeight="true" x14ac:dyDescent="0.2">
      <c r="AC361" s="174"/>
      <c r="AD361" s="174"/>
      <c r="AE361" s="174"/>
      <c r="AF361" s="174"/>
      <c r="AG361" s="174"/>
      <c r="AH361" s="174"/>
      <c r="AI361" s="174"/>
      <c r="AJ361" s="174"/>
      <c r="AK361" s="174"/>
      <c r="AL361" s="174"/>
      <c r="AM361" s="174"/>
      <c r="AN361" s="174"/>
      <c r="AO361" s="174"/>
      <c r="AP361" s="174"/>
      <c r="AQ361" s="174"/>
      <c r="AR361" s="174"/>
      <c r="AS361" s="174"/>
      <c r="AT361" s="174"/>
      <c r="AU361" s="174"/>
      <c r="AV361" s="174"/>
      <c r="AW361" s="174"/>
      <c r="AX361" s="174"/>
      <c r="AY361" s="174"/>
      <c r="AZ361" s="174"/>
      <c r="BA361" s="370"/>
      <c r="BC361" s="370"/>
      <c r="BD361" s="370"/>
      <c r="BE361" s="370"/>
      <c r="BF361" s="370"/>
      <c r="BG361" s="370"/>
      <c r="BH361" s="370"/>
      <c r="BI361" s="370"/>
      <c r="BJ361" s="370"/>
      <c r="BK361" s="370"/>
      <c r="BL361" s="370"/>
      <c r="BM361" s="370"/>
      <c r="BN361" s="370"/>
      <c r="BO361" s="370"/>
      <c r="BP361" s="370"/>
      <c r="BQ361" s="370"/>
      <c r="BR361" s="370"/>
      <c r="BS361" s="370"/>
      <c r="BT361" s="370"/>
      <c r="BU361" s="370"/>
      <c r="BV361" s="370"/>
      <c r="BW361" s="370"/>
      <c r="BX361" s="370"/>
      <c r="BY361" s="370"/>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09" customFormat="true" ht="15" customHeight="true" x14ac:dyDescent="0.2">
      <c r="AC362" s="174"/>
      <c r="AD362" s="174"/>
      <c r="AE362" s="174"/>
      <c r="AF362" s="174"/>
      <c r="AG362" s="174"/>
      <c r="AH362" s="174"/>
      <c r="AI362" s="174"/>
      <c r="AJ362" s="174"/>
      <c r="AK362" s="174"/>
      <c r="AL362" s="174"/>
      <c r="AM362" s="174"/>
      <c r="AN362" s="174"/>
      <c r="AO362" s="174"/>
      <c r="AP362" s="174"/>
      <c r="AQ362" s="174"/>
      <c r="AR362" s="174"/>
      <c r="AS362" s="174"/>
      <c r="AT362" s="174"/>
      <c r="AU362" s="174"/>
      <c r="AV362" s="174"/>
      <c r="AW362" s="174"/>
      <c r="AX362" s="174"/>
      <c r="AY362" s="174"/>
      <c r="AZ362" s="174"/>
      <c r="BA362" s="370"/>
      <c r="BC362" s="370"/>
      <c r="BD362" s="370"/>
      <c r="BE362" s="370"/>
      <c r="BF362" s="370"/>
      <c r="BG362" s="370"/>
      <c r="BH362" s="370"/>
      <c r="BI362" s="370"/>
      <c r="BJ362" s="370"/>
      <c r="BK362" s="370"/>
      <c r="BL362" s="370"/>
      <c r="BM362" s="370"/>
      <c r="BN362" s="370"/>
      <c r="BO362" s="370"/>
      <c r="BP362" s="370"/>
      <c r="BQ362" s="370"/>
      <c r="BR362" s="370"/>
      <c r="BS362" s="370"/>
      <c r="BT362" s="370"/>
      <c r="BU362" s="370"/>
      <c r="BV362" s="370"/>
      <c r="BW362" s="370"/>
      <c r="BX362" s="370"/>
      <c r="BY362" s="370"/>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05" customFormat="true" ht="15" customHeight="true" x14ac:dyDescent="0.2">
      <c r="B363" s="307"/>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A363" s="370"/>
      <c r="BB363" s="309"/>
      <c r="BC363" s="370"/>
      <c r="BD363" s="370"/>
      <c r="BE363" s="370"/>
      <c r="BF363" s="370"/>
      <c r="BG363" s="370"/>
      <c r="BH363" s="370"/>
      <c r="BI363" s="370"/>
      <c r="BJ363" s="370"/>
      <c r="BK363" s="370"/>
      <c r="BL363" s="370"/>
      <c r="BM363" s="370"/>
      <c r="BN363" s="370"/>
      <c r="BO363" s="370"/>
      <c r="BP363" s="370"/>
      <c r="BQ363" s="370"/>
      <c r="BR363" s="370"/>
      <c r="BS363" s="370"/>
      <c r="BT363" s="370"/>
      <c r="BU363" s="370"/>
      <c r="BV363" s="370"/>
      <c r="BW363" s="370"/>
      <c r="BX363" s="370"/>
      <c r="BY363" s="370"/>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05" customFormat="true" ht="15" customHeight="true" x14ac:dyDescent="0.2">
      <c r="B364" s="307"/>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A364" s="370"/>
      <c r="BB364" s="309"/>
      <c r="BC364" s="370"/>
      <c r="BD364" s="370"/>
      <c r="BE364" s="370"/>
      <c r="BF364" s="370"/>
      <c r="BG364" s="370"/>
      <c r="BH364" s="370"/>
      <c r="BI364" s="370"/>
      <c r="BJ364" s="370"/>
      <c r="BK364" s="370"/>
      <c r="BL364" s="370"/>
      <c r="BM364" s="370"/>
      <c r="BN364" s="370"/>
      <c r="BO364" s="370"/>
      <c r="BP364" s="370"/>
      <c r="BQ364" s="370"/>
      <c r="BR364" s="370"/>
      <c r="BS364" s="370"/>
      <c r="BT364" s="370"/>
      <c r="BU364" s="370"/>
      <c r="BV364" s="370"/>
      <c r="BW364" s="370"/>
      <c r="BX364" s="370"/>
      <c r="BY364" s="370"/>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05" customFormat="true" ht="15" customHeight="true" x14ac:dyDescent="0.2">
      <c r="B365" s="307"/>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A365" s="370"/>
      <c r="BB365" s="309"/>
      <c r="BC365" s="370"/>
      <c r="BD365" s="370"/>
      <c r="BE365" s="370"/>
      <c r="BF365" s="370"/>
      <c r="BG365" s="370"/>
      <c r="BH365" s="370"/>
      <c r="BI365" s="370"/>
      <c r="BJ365" s="370"/>
      <c r="BK365" s="370"/>
      <c r="BL365" s="370"/>
      <c r="BM365" s="370"/>
      <c r="BN365" s="370"/>
      <c r="BO365" s="370"/>
      <c r="BP365" s="370"/>
      <c r="BQ365" s="370"/>
      <c r="BR365" s="370"/>
      <c r="BS365" s="370"/>
      <c r="BT365" s="370"/>
      <c r="BU365" s="370"/>
      <c r="BV365" s="370"/>
      <c r="BW365" s="370"/>
      <c r="BX365" s="370"/>
      <c r="BY365" s="370"/>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05" customFormat="true" ht="15" customHeight="true" x14ac:dyDescent="0.2">
      <c r="B366" s="307"/>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A366" s="370"/>
      <c r="BB366" s="309"/>
      <c r="BC366" s="370"/>
      <c r="BD366" s="370"/>
      <c r="BE366" s="370"/>
      <c r="BF366" s="370"/>
      <c r="BG366" s="370"/>
      <c r="BH366" s="370"/>
      <c r="BI366" s="370"/>
      <c r="BJ366" s="370"/>
      <c r="BK366" s="370"/>
      <c r="BL366" s="370"/>
      <c r="BM366" s="370"/>
      <c r="BN366" s="370"/>
      <c r="BO366" s="370"/>
      <c r="BP366" s="370"/>
      <c r="BQ366" s="370"/>
      <c r="BR366" s="370"/>
      <c r="BS366" s="370"/>
      <c r="BT366" s="370"/>
      <c r="BU366" s="370"/>
      <c r="BV366" s="370"/>
      <c r="BW366" s="370"/>
      <c r="BX366" s="370"/>
      <c r="BY366" s="370"/>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05" customFormat="true" ht="15" customHeight="true" x14ac:dyDescent="0.2">
      <c r="B367" s="307"/>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A367" s="370"/>
      <c r="BB367" s="309"/>
      <c r="BC367" s="370"/>
      <c r="BD367" s="370"/>
      <c r="BE367" s="370"/>
      <c r="BF367" s="370"/>
      <c r="BG367" s="370"/>
      <c r="BH367" s="370"/>
      <c r="BI367" s="370"/>
      <c r="BJ367" s="370"/>
      <c r="BK367" s="370"/>
      <c r="BL367" s="370"/>
      <c r="BM367" s="370"/>
      <c r="BN367" s="370"/>
      <c r="BO367" s="370"/>
      <c r="BP367" s="370"/>
      <c r="BQ367" s="370"/>
      <c r="BR367" s="370"/>
      <c r="BS367" s="370"/>
      <c r="BT367" s="370"/>
      <c r="BU367" s="370"/>
      <c r="BV367" s="370"/>
      <c r="BW367" s="370"/>
      <c r="BX367" s="370"/>
      <c r="BY367" s="370"/>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05" customFormat="true" ht="15" customHeight="true" x14ac:dyDescent="0.2">
      <c r="B368" s="307"/>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A368" s="370"/>
      <c r="BB368" s="309"/>
      <c r="BC368" s="370"/>
      <c r="BD368" s="370"/>
      <c r="BE368" s="370"/>
      <c r="BF368" s="370"/>
      <c r="BG368" s="370"/>
      <c r="BH368" s="370"/>
      <c r="BI368" s="370"/>
      <c r="BJ368" s="370"/>
      <c r="BK368" s="370"/>
      <c r="BL368" s="370"/>
      <c r="BM368" s="370"/>
      <c r="BN368" s="370"/>
      <c r="BO368" s="370"/>
      <c r="BP368" s="370"/>
      <c r="BQ368" s="370"/>
      <c r="BR368" s="370"/>
      <c r="BS368" s="370"/>
      <c r="BT368" s="370"/>
      <c r="BU368" s="370"/>
      <c r="BV368" s="370"/>
      <c r="BW368" s="370"/>
      <c r="BX368" s="370"/>
      <c r="BY368" s="370"/>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05" customFormat="true" ht="15" customHeight="true" x14ac:dyDescent="0.2">
      <c r="B369" s="307"/>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A369" s="370"/>
      <c r="BB369" s="309"/>
      <c r="BC369" s="370"/>
      <c r="BD369" s="370"/>
      <c r="BE369" s="370"/>
      <c r="BF369" s="370"/>
      <c r="BG369" s="370"/>
      <c r="BH369" s="370"/>
      <c r="BI369" s="370"/>
      <c r="BJ369" s="370"/>
      <c r="BK369" s="370"/>
      <c r="BL369" s="370"/>
      <c r="BM369" s="370"/>
      <c r="BN369" s="370"/>
      <c r="BO369" s="370"/>
      <c r="BP369" s="370"/>
      <c r="BQ369" s="370"/>
      <c r="BR369" s="370"/>
      <c r="BS369" s="370"/>
      <c r="BT369" s="370"/>
      <c r="BU369" s="370"/>
      <c r="BV369" s="370"/>
      <c r="BW369" s="370"/>
      <c r="BX369" s="370"/>
      <c r="BY369" s="370"/>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05" customFormat="true" ht="15" customHeight="true" x14ac:dyDescent="0.2">
      <c r="B370" s="307"/>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A370" s="370"/>
      <c r="BB370" s="309"/>
      <c r="BC370" s="370"/>
      <c r="BD370" s="370"/>
      <c r="BE370" s="370"/>
      <c r="BF370" s="370"/>
      <c r="BG370" s="370"/>
      <c r="BH370" s="370"/>
      <c r="BI370" s="370"/>
      <c r="BJ370" s="370"/>
      <c r="BK370" s="370"/>
      <c r="BL370" s="370"/>
      <c r="BM370" s="370"/>
      <c r="BN370" s="370"/>
      <c r="BO370" s="370"/>
      <c r="BP370" s="370"/>
      <c r="BQ370" s="370"/>
      <c r="BR370" s="370"/>
      <c r="BS370" s="370"/>
      <c r="BT370" s="370"/>
      <c r="BU370" s="370"/>
      <c r="BV370" s="370"/>
      <c r="BW370" s="370"/>
      <c r="BX370" s="370"/>
      <c r="BY370" s="370"/>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09" customFormat="true" ht="15" customHeight="true" x14ac:dyDescent="0.2">
      <c r="AC371" s="174"/>
      <c r="AD371" s="174"/>
      <c r="AE371" s="174"/>
      <c r="AF371" s="174"/>
      <c r="AG371" s="174"/>
      <c r="AH371" s="174"/>
      <c r="AI371" s="174"/>
      <c r="AJ371" s="174"/>
      <c r="AK371" s="174"/>
      <c r="AL371" s="174"/>
      <c r="AM371" s="174"/>
      <c r="AN371" s="174"/>
      <c r="AO371" s="174"/>
      <c r="AP371" s="174"/>
      <c r="AQ371" s="174"/>
      <c r="AR371" s="174"/>
      <c r="AS371" s="174"/>
      <c r="AT371" s="174"/>
      <c r="AU371" s="174"/>
      <c r="AV371" s="174"/>
      <c r="AW371" s="174"/>
      <c r="AX371" s="174"/>
      <c r="AY371" s="174"/>
      <c r="AZ371" s="174"/>
      <c r="BA371" s="370"/>
      <c r="BC371" s="370"/>
      <c r="BD371" s="370"/>
      <c r="BE371" s="370"/>
      <c r="BF371" s="370"/>
      <c r="BG371" s="370"/>
      <c r="BH371" s="370"/>
      <c r="BI371" s="370"/>
      <c r="BJ371" s="370"/>
      <c r="BK371" s="370"/>
      <c r="BL371" s="370"/>
      <c r="BM371" s="370"/>
      <c r="BN371" s="370"/>
      <c r="BO371" s="370"/>
      <c r="BP371" s="370"/>
      <c r="BQ371" s="370"/>
      <c r="BR371" s="370"/>
      <c r="BS371" s="370"/>
      <c r="BT371" s="370"/>
      <c r="BU371" s="370"/>
      <c r="BV371" s="370"/>
      <c r="BW371" s="370"/>
      <c r="BX371" s="370"/>
      <c r="BY371" s="370"/>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09" customFormat="true" ht="15" customHeight="true" x14ac:dyDescent="0.2">
      <c r="AC372" s="174"/>
      <c r="AD372" s="174"/>
      <c r="AE372" s="174"/>
      <c r="AF372" s="174"/>
      <c r="AG372" s="174"/>
      <c r="AH372" s="174"/>
      <c r="AI372" s="174"/>
      <c r="AJ372" s="174"/>
      <c r="AK372" s="174"/>
      <c r="AL372" s="174"/>
      <c r="AM372" s="174"/>
      <c r="AN372" s="174"/>
      <c r="AO372" s="174"/>
      <c r="AP372" s="174"/>
      <c r="AQ372" s="174"/>
      <c r="AR372" s="174"/>
      <c r="AS372" s="174"/>
      <c r="AT372" s="174"/>
      <c r="AU372" s="174"/>
      <c r="AV372" s="174"/>
      <c r="AW372" s="174"/>
      <c r="AX372" s="174"/>
      <c r="AY372" s="174"/>
      <c r="AZ372" s="174"/>
      <c r="BA372" s="370"/>
      <c r="BC372" s="370"/>
      <c r="BD372" s="370"/>
      <c r="BE372" s="370"/>
      <c r="BF372" s="370"/>
      <c r="BG372" s="370"/>
      <c r="BH372" s="370"/>
      <c r="BI372" s="370"/>
      <c r="BJ372" s="370"/>
      <c r="BK372" s="370"/>
      <c r="BL372" s="370"/>
      <c r="BM372" s="370"/>
      <c r="BN372" s="370"/>
      <c r="BO372" s="370"/>
      <c r="BP372" s="370"/>
      <c r="BQ372" s="370"/>
      <c r="BR372" s="370"/>
      <c r="BS372" s="370"/>
      <c r="BT372" s="370"/>
      <c r="BU372" s="370"/>
      <c r="BV372" s="370"/>
      <c r="BW372" s="370"/>
      <c r="BX372" s="370"/>
      <c r="BY372" s="370"/>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09" customFormat="true" ht="15" customHeight="true" x14ac:dyDescent="0.2">
      <c r="AC373" s="174"/>
      <c r="AD373" s="174"/>
      <c r="AE373" s="174"/>
      <c r="AF373" s="174"/>
      <c r="AG373" s="174"/>
      <c r="AH373" s="174"/>
      <c r="AI373" s="174"/>
      <c r="AJ373" s="174"/>
      <c r="AK373" s="174"/>
      <c r="AL373" s="174"/>
      <c r="AM373" s="174"/>
      <c r="AN373" s="174"/>
      <c r="AO373" s="174"/>
      <c r="AP373" s="174"/>
      <c r="AQ373" s="174"/>
      <c r="AR373" s="174"/>
      <c r="AS373" s="174"/>
      <c r="AT373" s="174"/>
      <c r="AU373" s="174"/>
      <c r="AV373" s="174"/>
      <c r="AW373" s="174"/>
      <c r="AX373" s="174"/>
      <c r="AY373" s="174"/>
      <c r="AZ373" s="174"/>
      <c r="BA373" s="370"/>
      <c r="BC373" s="370"/>
      <c r="BD373" s="370"/>
      <c r="BE373" s="370"/>
      <c r="BF373" s="370"/>
      <c r="BG373" s="370"/>
      <c r="BH373" s="370"/>
      <c r="BI373" s="370"/>
      <c r="BJ373" s="370"/>
      <c r="BK373" s="370"/>
      <c r="BL373" s="370"/>
      <c r="BM373" s="370"/>
      <c r="BN373" s="370"/>
      <c r="BO373" s="370"/>
      <c r="BP373" s="370"/>
      <c r="BQ373" s="370"/>
      <c r="BR373" s="370"/>
      <c r="BS373" s="370"/>
      <c r="BT373" s="370"/>
      <c r="BU373" s="370"/>
      <c r="BV373" s="370"/>
      <c r="BW373" s="370"/>
      <c r="BX373" s="370"/>
      <c r="BY373" s="370"/>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05" customFormat="true" ht="15" customHeight="true" x14ac:dyDescent="0.2">
      <c r="B374" s="307"/>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A374" s="370"/>
      <c r="BB374" s="309"/>
      <c r="BC374" s="370"/>
      <c r="BD374" s="370"/>
      <c r="BE374" s="370"/>
      <c r="BF374" s="370"/>
      <c r="BG374" s="370"/>
      <c r="BH374" s="370"/>
      <c r="BI374" s="370"/>
      <c r="BJ374" s="370"/>
      <c r="BK374" s="370"/>
      <c r="BL374" s="370"/>
      <c r="BM374" s="370"/>
      <c r="BN374" s="370"/>
      <c r="BO374" s="370"/>
      <c r="BP374" s="370"/>
      <c r="BQ374" s="370"/>
      <c r="BR374" s="370"/>
      <c r="BS374" s="370"/>
      <c r="BT374" s="370"/>
      <c r="BU374" s="370"/>
      <c r="BV374" s="370"/>
      <c r="BW374" s="370"/>
      <c r="BX374" s="370"/>
      <c r="BY374" s="370"/>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05" customFormat="true" ht="15" customHeight="true" x14ac:dyDescent="0.2">
      <c r="B375" s="307"/>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AZ375" s="343"/>
      <c r="BA375" s="306"/>
      <c r="BB375" s="304"/>
      <c r="BC375" s="304"/>
      <c r="BD375" s="304"/>
      <c r="BE375" s="304"/>
      <c r="BF375" s="304"/>
      <c r="BG375" s="304"/>
      <c r="BH375" s="304"/>
      <c r="BI375" s="304"/>
      <c r="BJ375" s="304"/>
      <c r="BK375" s="304"/>
      <c r="BL375" s="304"/>
      <c r="BM375" s="304"/>
      <c r="BN375" s="304"/>
      <c r="BO375" s="304"/>
      <c r="BP375" s="304"/>
      <c r="BQ375" s="304"/>
      <c r="BR375" s="304"/>
      <c r="BS375" s="304"/>
      <c r="BT375" s="304"/>
      <c r="BU375" s="304"/>
      <c r="BV375" s="304"/>
      <c r="BW375" s="304"/>
      <c r="BX375" s="304"/>
      <c r="BY375" s="306"/>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05" customFormat="true" ht="15" customHeight="true" x14ac:dyDescent="0.2">
      <c r="B376" s="307"/>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AZ376" s="343"/>
      <c r="BA376" s="306"/>
      <c r="BB376" s="304"/>
      <c r="BC376" s="304"/>
      <c r="BD376" s="304"/>
      <c r="BE376" s="304"/>
      <c r="BF376" s="304"/>
      <c r="BG376" s="304"/>
      <c r="BH376" s="304"/>
      <c r="BI376" s="304"/>
      <c r="BJ376" s="304"/>
      <c r="BK376" s="304"/>
      <c r="BL376" s="304"/>
      <c r="BM376" s="304"/>
      <c r="BN376" s="304"/>
      <c r="BO376" s="304"/>
      <c r="BP376" s="304"/>
      <c r="BQ376" s="304"/>
      <c r="BR376" s="304"/>
      <c r="BS376" s="304"/>
      <c r="BT376" s="304"/>
      <c r="BU376" s="304"/>
      <c r="BV376" s="304"/>
      <c r="BW376" s="304"/>
      <c r="BX376" s="304"/>
      <c r="BY376" s="306"/>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05" customFormat="true" ht="15" customHeight="true" x14ac:dyDescent="0.2">
      <c r="B377" s="307"/>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AZ377" s="343"/>
      <c r="BA377" s="306"/>
      <c r="BB377" s="304"/>
      <c r="BC377" s="304"/>
      <c r="BD377" s="304"/>
      <c r="BE377" s="304"/>
      <c r="BF377" s="304"/>
      <c r="BG377" s="304"/>
      <c r="BH377" s="304"/>
      <c r="BI377" s="304"/>
      <c r="BJ377" s="304"/>
      <c r="BK377" s="304"/>
      <c r="BL377" s="304"/>
      <c r="BM377" s="304"/>
      <c r="BN377" s="304"/>
      <c r="BO377" s="304"/>
      <c r="BP377" s="304"/>
      <c r="BQ377" s="304"/>
      <c r="BR377" s="304"/>
      <c r="BS377" s="304"/>
      <c r="BT377" s="304"/>
      <c r="BU377" s="304"/>
      <c r="BV377" s="304"/>
      <c r="BW377" s="304"/>
      <c r="BX377" s="304"/>
      <c r="BY377" s="306"/>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05" customFormat="true" ht="15" customHeight="true" x14ac:dyDescent="0.2">
      <c r="B378" s="307"/>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AZ378" s="343"/>
      <c r="BA378" s="306"/>
      <c r="BB378" s="304"/>
      <c r="BC378" s="304"/>
      <c r="BD378" s="304"/>
      <c r="BE378" s="304"/>
      <c r="BF378" s="304"/>
      <c r="BG378" s="304"/>
      <c r="BH378" s="304"/>
      <c r="BI378" s="304"/>
      <c r="BJ378" s="304"/>
      <c r="BK378" s="304"/>
      <c r="BL378" s="304"/>
      <c r="BM378" s="304"/>
      <c r="BN378" s="304"/>
      <c r="BO378" s="304"/>
      <c r="BP378" s="304"/>
      <c r="BQ378" s="304"/>
      <c r="BR378" s="304"/>
      <c r="BS378" s="304"/>
      <c r="BT378" s="304"/>
      <c r="BU378" s="304"/>
      <c r="BV378" s="304"/>
      <c r="BW378" s="304"/>
      <c r="BX378" s="304"/>
      <c r="BY378" s="306"/>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05" customFormat="true" ht="15" customHeight="true" x14ac:dyDescent="0.2">
      <c r="B379" s="307"/>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AZ379" s="343"/>
      <c r="BA379" s="306"/>
      <c r="BB379" s="304"/>
      <c r="BC379" s="304"/>
      <c r="BD379" s="304"/>
      <c r="BE379" s="304"/>
      <c r="BF379" s="304"/>
      <c r="BG379" s="304"/>
      <c r="BH379" s="304"/>
      <c r="BI379" s="304"/>
      <c r="BJ379" s="304"/>
      <c r="BK379" s="304"/>
      <c r="BL379" s="304"/>
      <c r="BM379" s="304"/>
      <c r="BN379" s="304"/>
      <c r="BO379" s="304"/>
      <c r="BP379" s="304"/>
      <c r="BQ379" s="304"/>
      <c r="BR379" s="304"/>
      <c r="BS379" s="304"/>
      <c r="BT379" s="304"/>
      <c r="BU379" s="304"/>
      <c r="BV379" s="304"/>
      <c r="BW379" s="304"/>
      <c r="BX379" s="304"/>
      <c r="BY379" s="306"/>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05" customFormat="true" ht="15" customHeight="true" x14ac:dyDescent="0.2">
      <c r="B380" s="307"/>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AZ380" s="343"/>
      <c r="BA380" s="306"/>
      <c r="BB380" s="304"/>
      <c r="BC380" s="304"/>
      <c r="BD380" s="304"/>
      <c r="BE380" s="304"/>
      <c r="BF380" s="304"/>
      <c r="BG380" s="304"/>
      <c r="BH380" s="304"/>
      <c r="BI380" s="304"/>
      <c r="BJ380" s="304"/>
      <c r="BK380" s="304"/>
      <c r="BL380" s="304"/>
      <c r="BM380" s="304"/>
      <c r="BN380" s="304"/>
      <c r="BO380" s="304"/>
      <c r="BP380" s="304"/>
      <c r="BQ380" s="304"/>
      <c r="BR380" s="304"/>
      <c r="BS380" s="304"/>
      <c r="BT380" s="304"/>
      <c r="BU380" s="304"/>
      <c r="BV380" s="304"/>
      <c r="BW380" s="304"/>
      <c r="BX380" s="304"/>
      <c r="BY380" s="306"/>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05" customFormat="true" ht="15" customHeight="true" x14ac:dyDescent="0.2">
      <c r="B381" s="307"/>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AZ381" s="343"/>
      <c r="BA381" s="306"/>
      <c r="BB381" s="304"/>
      <c r="BC381" s="304"/>
      <c r="BD381" s="304"/>
      <c r="BE381" s="304"/>
      <c r="BF381" s="304"/>
      <c r="BG381" s="304"/>
      <c r="BH381" s="304"/>
      <c r="BI381" s="304"/>
      <c r="BJ381" s="304"/>
      <c r="BK381" s="304"/>
      <c r="BL381" s="304"/>
      <c r="BM381" s="304"/>
      <c r="BN381" s="304"/>
      <c r="BO381" s="304"/>
      <c r="BP381" s="304"/>
      <c r="BQ381" s="304"/>
      <c r="BR381" s="304"/>
      <c r="BS381" s="304"/>
      <c r="BT381" s="304"/>
      <c r="BU381" s="304"/>
      <c r="BV381" s="304"/>
      <c r="BW381" s="304"/>
      <c r="BX381" s="304"/>
      <c r="BY381" s="306"/>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05" customFormat="true" ht="15" customHeight="true" x14ac:dyDescent="0.2">
      <c r="B382" s="307"/>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AZ382" s="343"/>
      <c r="BA382" s="306"/>
      <c r="BB382" s="304"/>
      <c r="BC382" s="304"/>
      <c r="BD382" s="304"/>
      <c r="BE382" s="304"/>
      <c r="BF382" s="304"/>
      <c r="BG382" s="304"/>
      <c r="BH382" s="304"/>
      <c r="BI382" s="304"/>
      <c r="BJ382" s="304"/>
      <c r="BK382" s="304"/>
      <c r="BL382" s="304"/>
      <c r="BM382" s="304"/>
      <c r="BN382" s="304"/>
      <c r="BO382" s="304"/>
      <c r="BP382" s="304"/>
      <c r="BQ382" s="304"/>
      <c r="BR382" s="304"/>
      <c r="BS382" s="304"/>
      <c r="BT382" s="304"/>
      <c r="BU382" s="304"/>
      <c r="BV382" s="304"/>
      <c r="BW382" s="304"/>
      <c r="BX382" s="304"/>
      <c r="BY382" s="306"/>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05" customFormat="true" ht="15" customHeight="true" x14ac:dyDescent="0.2">
      <c r="B383" s="307"/>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AZ383" s="343"/>
      <c r="BA383" s="306"/>
      <c r="BB383" s="304"/>
      <c r="BC383" s="304"/>
      <c r="BD383" s="304"/>
      <c r="BE383" s="304"/>
      <c r="BF383" s="304"/>
      <c r="BG383" s="304"/>
      <c r="BH383" s="304"/>
      <c r="BI383" s="304"/>
      <c r="BJ383" s="304"/>
      <c r="BK383" s="304"/>
      <c r="BL383" s="304"/>
      <c r="BM383" s="304"/>
      <c r="BN383" s="304"/>
      <c r="BO383" s="304"/>
      <c r="BP383" s="304"/>
      <c r="BQ383" s="304"/>
      <c r="BR383" s="304"/>
      <c r="BS383" s="304"/>
      <c r="BT383" s="304"/>
      <c r="BU383" s="304"/>
      <c r="BV383" s="304"/>
      <c r="BW383" s="304"/>
      <c r="BX383" s="304"/>
      <c r="BY383" s="306"/>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05" customFormat="true" ht="15" customHeight="true" x14ac:dyDescent="0.2">
      <c r="B384" s="307"/>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AZ384" s="343"/>
      <c r="BA384" s="306"/>
      <c r="BB384" s="304"/>
      <c r="BC384" s="304"/>
      <c r="BD384" s="304"/>
      <c r="BE384" s="304"/>
      <c r="BF384" s="304"/>
      <c r="BG384" s="304"/>
      <c r="BH384" s="304"/>
      <c r="BI384" s="304"/>
      <c r="BJ384" s="304"/>
      <c r="BK384" s="304"/>
      <c r="BL384" s="304"/>
      <c r="BM384" s="304"/>
      <c r="BN384" s="304"/>
      <c r="BO384" s="304"/>
      <c r="BP384" s="304"/>
      <c r="BQ384" s="304"/>
      <c r="BR384" s="304"/>
      <c r="BS384" s="304"/>
      <c r="BT384" s="304"/>
      <c r="BU384" s="304"/>
      <c r="BV384" s="304"/>
      <c r="BW384" s="304"/>
      <c r="BX384" s="304"/>
      <c r="BY384" s="306"/>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05" customFormat="true" ht="15" customHeight="true" x14ac:dyDescent="0.2">
      <c r="B385" s="307"/>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AZ385" s="343"/>
      <c r="BA385" s="306"/>
      <c r="BB385" s="304"/>
      <c r="BC385" s="304"/>
      <c r="BD385" s="304"/>
      <c r="BE385" s="304"/>
      <c r="BF385" s="304"/>
      <c r="BG385" s="304"/>
      <c r="BH385" s="304"/>
      <c r="BI385" s="304"/>
      <c r="BJ385" s="304"/>
      <c r="BK385" s="304"/>
      <c r="BL385" s="304"/>
      <c r="BM385" s="304"/>
      <c r="BN385" s="304"/>
      <c r="BO385" s="304"/>
      <c r="BP385" s="304"/>
      <c r="BQ385" s="304"/>
      <c r="BR385" s="304"/>
      <c r="BS385" s="304"/>
      <c r="BT385" s="304"/>
      <c r="BU385" s="304"/>
      <c r="BV385" s="304"/>
      <c r="BW385" s="304"/>
      <c r="BX385" s="304"/>
      <c r="BY385" s="306"/>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05" customFormat="true" ht="15" customHeight="true" x14ac:dyDescent="0.2">
      <c r="B386" s="307"/>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AZ386" s="343"/>
      <c r="BA386" s="306"/>
      <c r="BB386" s="304"/>
      <c r="BC386" s="304"/>
      <c r="BD386" s="304"/>
      <c r="BE386" s="304"/>
      <c r="BF386" s="304"/>
      <c r="BG386" s="304"/>
      <c r="BH386" s="304"/>
      <c r="BI386" s="304"/>
      <c r="BJ386" s="304"/>
      <c r="BK386" s="304"/>
      <c r="BL386" s="304"/>
      <c r="BM386" s="304"/>
      <c r="BN386" s="304"/>
      <c r="BO386" s="304"/>
      <c r="BP386" s="304"/>
      <c r="BQ386" s="304"/>
      <c r="BR386" s="304"/>
      <c r="BS386" s="304"/>
      <c r="BT386" s="304"/>
      <c r="BU386" s="304"/>
      <c r="BV386" s="304"/>
      <c r="BW386" s="304"/>
      <c r="BX386" s="304"/>
      <c r="BY386" s="306"/>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05" customFormat="true" ht="15" customHeight="true" x14ac:dyDescent="0.2">
      <c r="B387" s="307"/>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AZ387" s="343"/>
      <c r="BA387" s="306"/>
      <c r="BB387" s="304"/>
      <c r="BC387" s="304"/>
      <c r="BD387" s="304"/>
      <c r="BE387" s="304"/>
      <c r="BF387" s="304"/>
      <c r="BG387" s="304"/>
      <c r="BH387" s="304"/>
      <c r="BI387" s="304"/>
      <c r="BJ387" s="304"/>
      <c r="BK387" s="304"/>
      <c r="BL387" s="304"/>
      <c r="BM387" s="304"/>
      <c r="BN387" s="304"/>
      <c r="BO387" s="304"/>
      <c r="BP387" s="304"/>
      <c r="BQ387" s="304"/>
      <c r="BR387" s="304"/>
      <c r="BS387" s="304"/>
      <c r="BT387" s="304"/>
      <c r="BU387" s="304"/>
      <c r="BV387" s="304"/>
      <c r="BW387" s="304"/>
      <c r="BX387" s="304"/>
      <c r="BY387" s="306"/>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05" customFormat="true" ht="15" customHeight="true" x14ac:dyDescent="0.2">
      <c r="B388" s="307"/>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AZ388" s="343"/>
      <c r="BA388" s="306"/>
      <c r="BB388" s="304"/>
      <c r="BC388" s="304"/>
      <c r="BD388" s="304"/>
      <c r="BE388" s="304"/>
      <c r="BF388" s="304"/>
      <c r="BG388" s="304"/>
      <c r="BH388" s="304"/>
      <c r="BI388" s="304"/>
      <c r="BJ388" s="304"/>
      <c r="BK388" s="304"/>
      <c r="BL388" s="304"/>
      <c r="BM388" s="304"/>
      <c r="BN388" s="304"/>
      <c r="BO388" s="304"/>
      <c r="BP388" s="304"/>
      <c r="BQ388" s="304"/>
      <c r="BR388" s="304"/>
      <c r="BS388" s="304"/>
      <c r="BT388" s="304"/>
      <c r="BU388" s="304"/>
      <c r="BV388" s="304"/>
      <c r="BW388" s="304"/>
      <c r="BX388" s="304"/>
      <c r="BY388" s="306"/>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05" customFormat="true" ht="15" customHeight="true" x14ac:dyDescent="0.2">
      <c r="B389" s="307"/>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AZ389" s="343"/>
      <c r="BA389" s="306"/>
      <c r="BB389" s="304"/>
      <c r="BC389" s="304"/>
      <c r="BD389" s="304"/>
      <c r="BE389" s="304"/>
      <c r="BF389" s="304"/>
      <c r="BG389" s="304"/>
      <c r="BH389" s="304"/>
      <c r="BI389" s="304"/>
      <c r="BJ389" s="304"/>
      <c r="BK389" s="304"/>
      <c r="BL389" s="304"/>
      <c r="BM389" s="304"/>
      <c r="BN389" s="304"/>
      <c r="BO389" s="304"/>
      <c r="BP389" s="304"/>
      <c r="BQ389" s="304"/>
      <c r="BR389" s="304"/>
      <c r="BS389" s="304"/>
      <c r="BT389" s="304"/>
      <c r="BU389" s="304"/>
      <c r="BV389" s="304"/>
      <c r="BW389" s="304"/>
      <c r="BX389" s="304"/>
      <c r="BY389" s="306"/>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544" customFormat="true" ht="15" customHeight="true" x14ac:dyDescent="0.2">
      <c r="B390" s="5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AZ390" s="343"/>
      <c r="BA390" s="306"/>
      <c r="BB390" s="304"/>
      <c r="BC390" s="304"/>
      <c r="BD390" s="304"/>
      <c r="BE390" s="304"/>
      <c r="BF390" s="304"/>
      <c r="BG390" s="304"/>
      <c r="BH390" s="304"/>
      <c r="BI390" s="304"/>
      <c r="BJ390" s="304"/>
      <c r="BK390" s="304"/>
      <c r="BL390" s="304"/>
      <c r="BM390" s="304"/>
      <c r="BN390" s="304"/>
      <c r="BO390" s="304"/>
      <c r="BP390" s="304"/>
      <c r="BQ390" s="304"/>
      <c r="BR390" s="304"/>
      <c r="BS390" s="304"/>
      <c r="BT390" s="304"/>
      <c r="BU390" s="304"/>
      <c r="BV390" s="304"/>
      <c r="BW390" s="304"/>
      <c r="BX390" s="304"/>
      <c r="BY390" s="306"/>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544" customFormat="true" ht="15" customHeight="true" x14ac:dyDescent="0.2">
      <c r="B391" s="5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AZ391" s="343"/>
      <c r="BA391" s="306"/>
      <c r="BB391" s="304"/>
      <c r="BC391" s="304"/>
      <c r="BD391" s="304"/>
      <c r="BE391" s="304"/>
      <c r="BF391" s="304"/>
      <c r="BG391" s="304"/>
      <c r="BH391" s="304"/>
      <c r="BI391" s="304"/>
      <c r="BJ391" s="304"/>
      <c r="BK391" s="304"/>
      <c r="BL391" s="304"/>
      <c r="BM391" s="304"/>
      <c r="BN391" s="304"/>
      <c r="BO391" s="304"/>
      <c r="BP391" s="304"/>
      <c r="BQ391" s="304"/>
      <c r="BR391" s="304"/>
      <c r="BS391" s="304"/>
      <c r="BT391" s="304"/>
      <c r="BU391" s="304"/>
      <c r="BV391" s="304"/>
      <c r="BW391" s="304"/>
      <c r="BX391" s="304"/>
      <c r="BY391" s="306"/>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544" customFormat="true" ht="15" customHeight="true" x14ac:dyDescent="0.2">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AZ392" s="343"/>
      <c r="BA392" s="306"/>
      <c r="BB392" s="304"/>
      <c r="BC392" s="304"/>
      <c r="BD392" s="304"/>
      <c r="BE392" s="304"/>
      <c r="BF392" s="304"/>
      <c r="BG392" s="304"/>
      <c r="BH392" s="304"/>
      <c r="BI392" s="304"/>
      <c r="BJ392" s="304"/>
      <c r="BK392" s="304"/>
      <c r="BL392" s="304"/>
      <c r="BM392" s="304"/>
      <c r="BN392" s="304"/>
      <c r="BO392" s="304"/>
      <c r="BP392" s="304"/>
      <c r="BQ392" s="304"/>
      <c r="BR392" s="304"/>
      <c r="BS392" s="304"/>
      <c r="BT392" s="304"/>
      <c r="BU392" s="304"/>
      <c r="BV392" s="304"/>
      <c r="BW392" s="304"/>
      <c r="BX392" s="304"/>
      <c r="BY392" s="306"/>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544" customFormat="true" ht="15" customHeight="true" x14ac:dyDescent="0.2">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AZ393" s="343"/>
      <c r="BA393" s="306"/>
      <c r="BB393" s="304"/>
      <c r="BC393" s="304"/>
      <c r="BD393" s="304"/>
      <c r="BE393" s="304"/>
      <c r="BF393" s="304"/>
      <c r="BG393" s="304"/>
      <c r="BH393" s="304"/>
      <c r="BI393" s="304"/>
      <c r="BJ393" s="304"/>
      <c r="BK393" s="304"/>
      <c r="BL393" s="304"/>
      <c r="BM393" s="304"/>
      <c r="BN393" s="304"/>
      <c r="BO393" s="304"/>
      <c r="BP393" s="304"/>
      <c r="BQ393" s="304"/>
      <c r="BR393" s="304"/>
      <c r="BS393" s="304"/>
      <c r="BT393" s="304"/>
      <c r="BU393" s="304"/>
      <c r="BV393" s="304"/>
      <c r="BW393" s="304"/>
      <c r="BX393" s="304"/>
      <c r="BY393" s="306"/>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544" customFormat="true" ht="15" customHeight="true" x14ac:dyDescent="0.2">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AZ394" s="343"/>
      <c r="BA394" s="306"/>
      <c r="BB394" s="304"/>
      <c r="BC394" s="304"/>
      <c r="BD394" s="304"/>
      <c r="BE394" s="304"/>
      <c r="BF394" s="304"/>
      <c r="BG394" s="304"/>
      <c r="BH394" s="304"/>
      <c r="BI394" s="304"/>
      <c r="BJ394" s="304"/>
      <c r="BK394" s="304"/>
      <c r="BL394" s="304"/>
      <c r="BM394" s="304"/>
      <c r="BN394" s="304"/>
      <c r="BO394" s="304"/>
      <c r="BP394" s="304"/>
      <c r="BQ394" s="304"/>
      <c r="BR394" s="304"/>
      <c r="BS394" s="304"/>
      <c r="BT394" s="304"/>
      <c r="BU394" s="304"/>
      <c r="BV394" s="304"/>
      <c r="BW394" s="304"/>
      <c r="BX394" s="304"/>
      <c r="BY394" s="306"/>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544" customFormat="true" ht="15" customHeight="true" x14ac:dyDescent="0.2">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AZ395" s="343"/>
      <c r="BA395" s="306"/>
      <c r="BB395" s="304"/>
      <c r="BC395" s="304"/>
      <c r="BD395" s="304"/>
      <c r="BE395" s="304"/>
      <c r="BF395" s="304"/>
      <c r="BG395" s="304"/>
      <c r="BH395" s="304"/>
      <c r="BI395" s="304"/>
      <c r="BJ395" s="304"/>
      <c r="BK395" s="304"/>
      <c r="BL395" s="304"/>
      <c r="BM395" s="304"/>
      <c r="BN395" s="304"/>
      <c r="BO395" s="304"/>
      <c r="BP395" s="304"/>
      <c r="BQ395" s="304"/>
      <c r="BR395" s="304"/>
      <c r="BS395" s="304"/>
      <c r="BT395" s="304"/>
      <c r="BU395" s="304"/>
      <c r="BV395" s="304"/>
      <c r="BW395" s="304"/>
      <c r="BX395" s="304"/>
      <c r="BY395" s="306"/>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544" customFormat="true" ht="15" customHeight="true" x14ac:dyDescent="0.2">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AZ396" s="343"/>
      <c r="BA396" s="306"/>
      <c r="BB396" s="304"/>
      <c r="BC396" s="304"/>
      <c r="BD396" s="304"/>
      <c r="BE396" s="304"/>
      <c r="BF396" s="304"/>
      <c r="BG396" s="304"/>
      <c r="BH396" s="304"/>
      <c r="BI396" s="304"/>
      <c r="BJ396" s="304"/>
      <c r="BK396" s="304"/>
      <c r="BL396" s="304"/>
      <c r="BM396" s="304"/>
      <c r="BN396" s="304"/>
      <c r="BO396" s="304"/>
      <c r="BP396" s="304"/>
      <c r="BQ396" s="304"/>
      <c r="BR396" s="304"/>
      <c r="BS396" s="304"/>
      <c r="BT396" s="304"/>
      <c r="BU396" s="304"/>
      <c r="BV396" s="304"/>
      <c r="BW396" s="304"/>
      <c r="BX396" s="304"/>
      <c r="BY396" s="306"/>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544" customFormat="true" ht="15" customHeight="true" x14ac:dyDescent="0.2">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AZ397" s="343"/>
      <c r="BA397" s="306"/>
      <c r="BB397" s="304"/>
      <c r="BC397" s="304"/>
      <c r="BD397" s="304"/>
      <c r="BE397" s="304"/>
      <c r="BF397" s="304"/>
      <c r="BG397" s="304"/>
      <c r="BH397" s="304"/>
      <c r="BI397" s="304"/>
      <c r="BJ397" s="304"/>
      <c r="BK397" s="304"/>
      <c r="BL397" s="304"/>
      <c r="BM397" s="304"/>
      <c r="BN397" s="304"/>
      <c r="BO397" s="304"/>
      <c r="BP397" s="304"/>
      <c r="BQ397" s="304"/>
      <c r="BR397" s="304"/>
      <c r="BS397" s="304"/>
      <c r="BT397" s="304"/>
      <c r="BU397" s="304"/>
      <c r="BV397" s="304"/>
      <c r="BW397" s="304"/>
      <c r="BX397" s="304"/>
      <c r="BY397" s="306"/>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544" customFormat="true" ht="15" customHeight="true" x14ac:dyDescent="0.2">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AZ398" s="343"/>
      <c r="BA398" s="306"/>
      <c r="BB398" s="304"/>
      <c r="BC398" s="304"/>
      <c r="BD398" s="304"/>
      <c r="BE398" s="304"/>
      <c r="BF398" s="304"/>
      <c r="BG398" s="304"/>
      <c r="BH398" s="304"/>
      <c r="BI398" s="304"/>
      <c r="BJ398" s="304"/>
      <c r="BK398" s="304"/>
      <c r="BL398" s="304"/>
      <c r="BM398" s="304"/>
      <c r="BN398" s="304"/>
      <c r="BO398" s="304"/>
      <c r="BP398" s="304"/>
      <c r="BQ398" s="304"/>
      <c r="BR398" s="304"/>
      <c r="BS398" s="304"/>
      <c r="BT398" s="304"/>
      <c r="BU398" s="304"/>
      <c r="BV398" s="304"/>
      <c r="BW398" s="304"/>
      <c r="BX398" s="304"/>
      <c r="BY398" s="306"/>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519" customFormat="true" ht="15" customHeight="true" x14ac:dyDescent="0.25">
      <c r="A399" s="310"/>
      <c r="B399" s="310"/>
      <c r="C399" s="1002" t="s">
        <v>132</v>
      </c>
      <c r="D399" s="1003"/>
      <c r="E399" s="1003"/>
      <c r="F399" s="1003"/>
      <c r="G399" s="310"/>
      <c r="H399" s="1007" t="s">
        <v>133</v>
      </c>
      <c r="I399" s="1008"/>
      <c r="J399" s="1008"/>
      <c r="K399" s="1008"/>
      <c r="M399" s="1007" t="s">
        <v>134</v>
      </c>
      <c r="N399" s="1008"/>
      <c r="O399" s="1008"/>
      <c r="P399" s="1008"/>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10"/>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345" customFormat="true" ht="15" customHeight="true" x14ac:dyDescent="0.2">
      <c r="C400" s="1009" t="s">
        <v>206</v>
      </c>
      <c r="D400" s="887"/>
      <c r="E400" s="887"/>
      <c r="F400" s="507"/>
      <c r="G400" s="507"/>
      <c r="H400" s="1010" t="s">
        <v>206</v>
      </c>
      <c r="I400" s="1010"/>
      <c r="J400" s="1010"/>
      <c r="K400" s="507"/>
      <c r="L400" s="507"/>
      <c r="M400" s="1010" t="s">
        <v>206</v>
      </c>
      <c r="N400" s="1010"/>
      <c r="O400" s="1010"/>
      <c r="P400" s="507"/>
      <c r="Q400" s="507"/>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A400" s="519"/>
      <c r="BB400" s="310"/>
      <c r="BC400" s="519"/>
      <c r="BD400" s="519"/>
      <c r="BE400" s="519"/>
      <c r="BF400" s="519"/>
      <c r="BG400" s="519"/>
      <c r="BH400" s="519"/>
      <c r="BI400" s="519"/>
      <c r="BJ400" s="519"/>
      <c r="BK400" s="519"/>
      <c r="BL400" s="519"/>
      <c r="BM400" s="519"/>
      <c r="BN400" s="519"/>
      <c r="BO400" s="519"/>
      <c r="BP400" s="519"/>
      <c r="BQ400" s="519"/>
      <c r="BR400" s="519"/>
      <c r="BS400" s="519"/>
      <c r="BT400" s="519"/>
      <c r="BU400" s="519"/>
      <c r="BV400" s="519"/>
      <c r="BW400" s="519"/>
      <c r="BX400" s="519"/>
      <c r="BY400" s="519"/>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345" customFormat="true" ht="25.15" customHeight="true" x14ac:dyDescent="0.2">
      <c r="C401" s="1009"/>
      <c r="D401" s="887"/>
      <c r="E401" s="520" t="s">
        <v>207</v>
      </c>
      <c r="F401" s="507"/>
      <c r="G401" s="507"/>
      <c r="H401" s="1010"/>
      <c r="I401" s="1010"/>
      <c r="J401" s="521" t="s">
        <v>207</v>
      </c>
      <c r="K401" s="507"/>
      <c r="L401" s="507"/>
      <c r="M401" s="1010"/>
      <c r="N401" s="1010"/>
      <c r="O401" s="522" t="s">
        <v>207</v>
      </c>
      <c r="P401" s="507"/>
      <c r="Q401" s="507"/>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A401" s="519"/>
      <c r="BB401" s="310"/>
      <c r="BC401" s="519"/>
      <c r="BD401" s="519"/>
      <c r="BE401" s="519"/>
      <c r="BF401" s="519"/>
      <c r="BG401" s="519"/>
      <c r="BH401" s="519"/>
      <c r="BI401" s="519"/>
      <c r="BJ401" s="519"/>
      <c r="BK401" s="519"/>
      <c r="BL401" s="519"/>
      <c r="BM401" s="519"/>
      <c r="BN401" s="519"/>
      <c r="BO401" s="519"/>
      <c r="BP401" s="519"/>
      <c r="BQ401" s="519"/>
      <c r="BR401" s="519"/>
      <c r="BS401" s="519"/>
      <c r="BT401" s="519"/>
      <c r="BU401" s="519"/>
      <c r="BV401" s="519"/>
      <c r="BW401" s="519"/>
      <c r="BX401" s="519"/>
      <c r="BY401" s="519"/>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345" customFormat="true" ht="25.15" customHeight="true" x14ac:dyDescent="0.2">
      <c r="B402" s="1004" t="s">
        <v>140</v>
      </c>
      <c r="C402" s="887"/>
      <c r="D402" s="887"/>
      <c r="E402" s="523" t="s">
        <v>208</v>
      </c>
      <c r="F402" s="507"/>
      <c r="G402" s="507"/>
      <c r="H402" s="1010"/>
      <c r="I402" s="1010"/>
      <c r="J402" s="524" t="s">
        <v>208</v>
      </c>
      <c r="K402" s="507"/>
      <c r="L402" s="507"/>
      <c r="M402" s="1010"/>
      <c r="N402" s="1010"/>
      <c r="O402" s="525" t="s">
        <v>208</v>
      </c>
      <c r="P402" s="507"/>
      <c r="Q402" s="507"/>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A402" s="519"/>
      <c r="BB402" s="310"/>
      <c r="BC402" s="519"/>
      <c r="BD402" s="519"/>
      <c r="BE402" s="519"/>
      <c r="BF402" s="519"/>
      <c r="BG402" s="519"/>
      <c r="BH402" s="519"/>
      <c r="BI402" s="519"/>
      <c r="BJ402" s="519"/>
      <c r="BK402" s="519"/>
      <c r="BL402" s="519"/>
      <c r="BM402" s="519"/>
      <c r="BN402" s="519"/>
      <c r="BO402" s="519"/>
      <c r="BP402" s="519"/>
      <c r="BQ402" s="519"/>
      <c r="BR402" s="519"/>
      <c r="BS402" s="519"/>
      <c r="BT402" s="519"/>
      <c r="BU402" s="519"/>
      <c r="BV402" s="519"/>
      <c r="BW402" s="519"/>
      <c r="BX402" s="519"/>
      <c r="BY402" s="519"/>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5" customFormat="true" ht="25.15" customHeight="true" x14ac:dyDescent="0.2">
      <c r="B403" s="887"/>
      <c r="C403" s="1005" t="s">
        <v>209</v>
      </c>
      <c r="D403" s="1006"/>
      <c r="E403" s="615">
        <v>-0.83258835894637462</v>
      </c>
      <c r="F403" s="614"/>
      <c r="G403" s="614"/>
      <c r="H403" s="1006" t="s">
        <v>209</v>
      </c>
      <c r="I403" s="1006"/>
      <c r="J403" s="616">
        <v>-0.76506729765855974</v>
      </c>
      <c r="K403" s="614"/>
      <c r="L403" s="614"/>
      <c r="M403" s="1006" t="s">
        <v>210</v>
      </c>
      <c r="N403" s="1006"/>
      <c r="O403" s="617">
        <v>0.74310332583964855</v>
      </c>
      <c r="P403" s="614"/>
      <c r="Q403" s="614"/>
      <c r="AC403" s="338"/>
      <c r="AD403" s="338"/>
      <c r="AE403" s="338"/>
      <c r="AF403" s="338"/>
      <c r="AG403" s="338"/>
      <c r="AH403" s="338"/>
      <c r="AI403" s="338"/>
      <c r="AJ403" s="338"/>
      <c r="AK403" s="338"/>
      <c r="AL403" s="338"/>
      <c r="AM403" s="338"/>
      <c r="AN403" s="338"/>
      <c r="AO403" s="338"/>
      <c r="AP403" s="338"/>
      <c r="AQ403" s="338"/>
      <c r="AR403" s="338"/>
      <c r="AS403" s="338"/>
      <c r="AT403" s="338"/>
      <c r="AU403" s="338"/>
      <c r="AV403" s="338"/>
      <c r="AW403" s="338"/>
      <c r="AX403" s="338"/>
      <c r="AY403" s="338"/>
      <c r="AZ403" s="338"/>
      <c r="BA403" s="340"/>
      <c r="BB403" s="419"/>
      <c r="BC403" s="340"/>
      <c r="BD403" s="340"/>
      <c r="BE403" s="340"/>
      <c r="BF403" s="340"/>
      <c r="BG403" s="340"/>
      <c r="BH403" s="340"/>
      <c r="BI403" s="340"/>
      <c r="BJ403" s="340"/>
      <c r="BK403" s="340"/>
      <c r="BL403" s="340"/>
      <c r="BM403" s="340"/>
      <c r="BN403" s="340"/>
      <c r="BO403" s="340"/>
      <c r="BP403" s="340"/>
      <c r="BQ403" s="340"/>
      <c r="BR403" s="340"/>
      <c r="BS403" s="340"/>
      <c r="BT403" s="340"/>
      <c r="BU403" s="340"/>
      <c r="BV403" s="340"/>
      <c r="BW403" s="340"/>
      <c r="BX403" s="340"/>
      <c r="BY403" s="340"/>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5" customFormat="true" ht="25.15" customHeight="true" x14ac:dyDescent="0.2">
      <c r="B404" s="887"/>
      <c r="C404" s="1005" t="s">
        <v>210</v>
      </c>
      <c r="D404" s="1006"/>
      <c r="E404" s="618">
        <v>0.76495542660341453</v>
      </c>
      <c r="F404" s="614"/>
      <c r="G404" s="614"/>
      <c r="H404" s="1006" t="s">
        <v>211</v>
      </c>
      <c r="I404" s="1006"/>
      <c r="J404" s="619">
        <v>0.69907685203709624</v>
      </c>
      <c r="K404" s="614"/>
      <c r="L404" s="614"/>
      <c r="M404" s="1006" t="s">
        <v>209</v>
      </c>
      <c r="N404" s="1006"/>
      <c r="O404" s="620">
        <v>-0.73362395442865258</v>
      </c>
      <c r="P404" s="614"/>
      <c r="Q404" s="614"/>
      <c r="AC404" s="338"/>
      <c r="AD404" s="338"/>
      <c r="AE404" s="338"/>
      <c r="AF404" s="338"/>
      <c r="AG404" s="338"/>
      <c r="AH404" s="338"/>
      <c r="AI404" s="338"/>
      <c r="AJ404" s="338"/>
      <c r="AK404" s="338"/>
      <c r="AL404" s="338"/>
      <c r="AM404" s="338"/>
      <c r="AN404" s="338"/>
      <c r="AO404" s="338"/>
      <c r="AP404" s="338"/>
      <c r="AQ404" s="338"/>
      <c r="AR404" s="338"/>
      <c r="AS404" s="338"/>
      <c r="AT404" s="338"/>
      <c r="AU404" s="338"/>
      <c r="AV404" s="338"/>
      <c r="AW404" s="338"/>
      <c r="AX404" s="338"/>
      <c r="AY404" s="338"/>
      <c r="AZ404" s="338"/>
      <c r="BA404" s="340"/>
      <c r="BB404" s="419"/>
      <c r="BC404" s="340"/>
      <c r="BD404" s="340"/>
      <c r="BE404" s="340"/>
      <c r="BF404" s="340"/>
      <c r="BG404" s="340"/>
      <c r="BH404" s="340"/>
      <c r="BI404" s="340"/>
      <c r="BJ404" s="340"/>
      <c r="BK404" s="340"/>
      <c r="BL404" s="340"/>
      <c r="BM404" s="340"/>
      <c r="BN404" s="340"/>
      <c r="BO404" s="340"/>
      <c r="BP404" s="340"/>
      <c r="BQ404" s="340"/>
      <c r="BR404" s="340"/>
      <c r="BS404" s="340"/>
      <c r="BT404" s="340"/>
      <c r="BU404" s="340"/>
      <c r="BV404" s="340"/>
      <c r="BW404" s="340"/>
      <c r="BX404" s="340"/>
      <c r="BY404" s="340"/>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5" customFormat="true" ht="25.15" customHeight="true" x14ac:dyDescent="0.2">
      <c r="B405" s="887"/>
      <c r="C405" s="1005" t="s">
        <v>211</v>
      </c>
      <c r="D405" s="1006"/>
      <c r="E405" s="618">
        <v>0.76265217002435615</v>
      </c>
      <c r="F405" s="614"/>
      <c r="G405" s="614"/>
      <c r="H405" s="1006" t="s">
        <v>212</v>
      </c>
      <c r="I405" s="1006"/>
      <c r="J405" s="619">
        <v>0.65984546567324898</v>
      </c>
      <c r="K405" s="614"/>
      <c r="L405" s="614"/>
      <c r="M405" s="1006" t="s">
        <v>213</v>
      </c>
      <c r="N405" s="1006"/>
      <c r="O405" s="620">
        <v>-0.72929729925211939</v>
      </c>
      <c r="P405" s="614"/>
      <c r="Q405" s="614"/>
      <c r="AC405" s="338"/>
      <c r="AD405" s="338"/>
      <c r="AE405" s="338"/>
      <c r="AF405" s="338"/>
      <c r="AG405" s="338"/>
      <c r="AH405" s="338"/>
      <c r="AI405" s="338"/>
      <c r="AJ405" s="338"/>
      <c r="AK405" s="338"/>
      <c r="AL405" s="338"/>
      <c r="AM405" s="338"/>
      <c r="AN405" s="338"/>
      <c r="AO405" s="338"/>
      <c r="AP405" s="338"/>
      <c r="AQ405" s="338"/>
      <c r="AR405" s="338"/>
      <c r="AS405" s="338"/>
      <c r="AT405" s="338"/>
      <c r="AU405" s="338"/>
      <c r="AV405" s="338"/>
      <c r="AW405" s="338"/>
      <c r="AX405" s="338"/>
      <c r="AY405" s="338"/>
      <c r="AZ405" s="338"/>
      <c r="BA405" s="340"/>
      <c r="BB405" s="419"/>
      <c r="BC405" s="340"/>
      <c r="BD405" s="340"/>
      <c r="BE405" s="340"/>
      <c r="BF405" s="340"/>
      <c r="BG405" s="340"/>
      <c r="BH405" s="340"/>
      <c r="BI405" s="340"/>
      <c r="BJ405" s="340"/>
      <c r="BK405" s="340"/>
      <c r="BL405" s="340"/>
      <c r="BM405" s="340"/>
      <c r="BN405" s="340"/>
      <c r="BO405" s="340"/>
      <c r="BP405" s="340"/>
      <c r="BQ405" s="340"/>
      <c r="BR405" s="340"/>
      <c r="BS405" s="340"/>
      <c r="BT405" s="340"/>
      <c r="BU405" s="340"/>
      <c r="BV405" s="340"/>
      <c r="BW405" s="340"/>
      <c r="BX405" s="340"/>
      <c r="BY405" s="340"/>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5" customFormat="true" ht="25.15" customHeight="true" x14ac:dyDescent="0.2">
      <c r="B406" s="887"/>
      <c r="C406" s="1005" t="s">
        <v>214</v>
      </c>
      <c r="D406" s="1006"/>
      <c r="E406" s="618">
        <v>0.75066233718718955</v>
      </c>
      <c r="F406" s="614"/>
      <c r="G406" s="614"/>
      <c r="H406" s="1006" t="s">
        <v>210</v>
      </c>
      <c r="I406" s="1006"/>
      <c r="J406" s="619">
        <v>0.64521630005541231</v>
      </c>
      <c r="K406" s="614"/>
      <c r="L406" s="614"/>
      <c r="M406" s="1006" t="s">
        <v>215</v>
      </c>
      <c r="N406" s="1006"/>
      <c r="O406" s="620">
        <v>0.68454576573549886</v>
      </c>
      <c r="P406" s="614"/>
      <c r="Q406" s="614"/>
      <c r="AC406" s="338"/>
      <c r="AD406" s="338"/>
      <c r="AE406" s="338"/>
      <c r="AF406" s="338"/>
      <c r="AG406" s="338"/>
      <c r="AH406" s="338"/>
      <c r="AI406" s="338"/>
      <c r="AJ406" s="338"/>
      <c r="AK406" s="338"/>
      <c r="AL406" s="338"/>
      <c r="AM406" s="338"/>
      <c r="AN406" s="338"/>
      <c r="AO406" s="338"/>
      <c r="AP406" s="338"/>
      <c r="AQ406" s="338"/>
      <c r="AR406" s="338"/>
      <c r="AS406" s="338"/>
      <c r="AT406" s="338"/>
      <c r="AU406" s="338"/>
      <c r="AV406" s="338"/>
      <c r="AW406" s="338"/>
      <c r="AX406" s="338"/>
      <c r="AY406" s="338"/>
      <c r="AZ406" s="338"/>
      <c r="BA406" s="340"/>
      <c r="BB406" s="419"/>
      <c r="BC406" s="340"/>
      <c r="BD406" s="340"/>
      <c r="BE406" s="340"/>
      <c r="BF406" s="340"/>
      <c r="BG406" s="340"/>
      <c r="BH406" s="340"/>
      <c r="BI406" s="340"/>
      <c r="BJ406" s="340"/>
      <c r="BK406" s="340"/>
      <c r="BL406" s="340"/>
      <c r="BM406" s="340"/>
      <c r="BN406" s="340"/>
      <c r="BO406" s="340"/>
      <c r="BP406" s="340"/>
      <c r="BQ406" s="340"/>
      <c r="BR406" s="340"/>
      <c r="BS406" s="340"/>
      <c r="BT406" s="340"/>
      <c r="BU406" s="340"/>
      <c r="BV406" s="340"/>
      <c r="BW406" s="340"/>
      <c r="BX406" s="340"/>
      <c r="BY406" s="340"/>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5" customFormat="true" ht="25.15" customHeight="true" x14ac:dyDescent="0.2">
      <c r="B407" s="887"/>
      <c r="C407" s="1005" t="s">
        <v>213</v>
      </c>
      <c r="D407" s="1006"/>
      <c r="E407" s="618">
        <v>-0.71747828657680279</v>
      </c>
      <c r="F407" s="614"/>
      <c r="G407" s="614"/>
      <c r="H407" s="1006" t="s">
        <v>214</v>
      </c>
      <c r="I407" s="1006"/>
      <c r="J407" s="619">
        <v>0.63498826869697589</v>
      </c>
      <c r="K407" s="614"/>
      <c r="L407" s="614"/>
      <c r="M407" s="1006" t="s">
        <v>216</v>
      </c>
      <c r="N407" s="1006"/>
      <c r="O407" s="620">
        <v>0.43305204430026312</v>
      </c>
      <c r="P407" s="614"/>
      <c r="Q407" s="614"/>
      <c r="AC407" s="338"/>
      <c r="AD407" s="338"/>
      <c r="AE407" s="338"/>
      <c r="AF407" s="338"/>
      <c r="AG407" s="338"/>
      <c r="AH407" s="338"/>
      <c r="AI407" s="338"/>
      <c r="AJ407" s="338"/>
      <c r="AK407" s="338"/>
      <c r="AL407" s="338"/>
      <c r="AM407" s="338"/>
      <c r="AN407" s="338"/>
      <c r="AO407" s="338"/>
      <c r="AP407" s="338"/>
      <c r="AQ407" s="338"/>
      <c r="AR407" s="338"/>
      <c r="AS407" s="338"/>
      <c r="AT407" s="338"/>
      <c r="AU407" s="338"/>
      <c r="AV407" s="338"/>
      <c r="AW407" s="338"/>
      <c r="AX407" s="338"/>
      <c r="AY407" s="338"/>
      <c r="AZ407" s="338"/>
      <c r="BA407" s="340"/>
      <c r="BB407" s="419"/>
      <c r="BC407" s="340"/>
      <c r="BD407" s="340"/>
      <c r="BE407" s="340"/>
      <c r="BF407" s="340"/>
      <c r="BG407" s="340"/>
      <c r="BH407" s="340"/>
      <c r="BI407" s="340"/>
      <c r="BJ407" s="340"/>
      <c r="BK407" s="340"/>
      <c r="BL407" s="340"/>
      <c r="BM407" s="340"/>
      <c r="BN407" s="340"/>
      <c r="BO407" s="340"/>
      <c r="BP407" s="340"/>
      <c r="BQ407" s="340"/>
      <c r="BR407" s="340"/>
      <c r="BS407" s="340"/>
      <c r="BT407" s="340"/>
      <c r="BU407" s="340"/>
      <c r="BV407" s="340"/>
      <c r="BW407" s="340"/>
      <c r="BX407" s="340"/>
      <c r="BY407" s="340"/>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5" customFormat="true" ht="25.15" customHeight="true" x14ac:dyDescent="0.2">
      <c r="B408" s="887"/>
      <c r="C408" s="1005" t="s">
        <v>212</v>
      </c>
      <c r="D408" s="1006"/>
      <c r="E408" s="618">
        <v>0.70837630907615712</v>
      </c>
      <c r="F408" s="614"/>
      <c r="G408" s="614"/>
      <c r="H408" s="1006" t="s">
        <v>217</v>
      </c>
      <c r="I408" s="1006"/>
      <c r="J408" s="619">
        <v>0.60594791947149007</v>
      </c>
      <c r="K408" s="614"/>
      <c r="L408" s="614"/>
      <c r="M408" s="1006" t="s">
        <v>218</v>
      </c>
      <c r="N408" s="1006"/>
      <c r="O408" s="620">
        <v>0.42479667564374723</v>
      </c>
      <c r="P408" s="614"/>
      <c r="Q408" s="614"/>
      <c r="AC408" s="338"/>
      <c r="AD408" s="338"/>
      <c r="AE408" s="338"/>
      <c r="AF408" s="338"/>
      <c r="AG408" s="338"/>
      <c r="AH408" s="338"/>
      <c r="AI408" s="338"/>
      <c r="AJ408" s="338"/>
      <c r="AK408" s="338"/>
      <c r="AL408" s="338"/>
      <c r="AM408" s="338"/>
      <c r="AN408" s="338"/>
      <c r="AO408" s="338"/>
      <c r="AP408" s="338"/>
      <c r="AQ408" s="338"/>
      <c r="AR408" s="338"/>
      <c r="AS408" s="338"/>
      <c r="AT408" s="338"/>
      <c r="AU408" s="338"/>
      <c r="AV408" s="338"/>
      <c r="AW408" s="338"/>
      <c r="AX408" s="338"/>
      <c r="AY408" s="338"/>
      <c r="AZ408" s="338"/>
      <c r="BA408" s="340"/>
      <c r="BB408" s="419"/>
      <c r="BC408" s="340"/>
      <c r="BD408" s="340"/>
      <c r="BE408" s="340"/>
      <c r="BF408" s="340"/>
      <c r="BG408" s="340"/>
      <c r="BH408" s="340"/>
      <c r="BI408" s="340"/>
      <c r="BJ408" s="340"/>
      <c r="BK408" s="340"/>
      <c r="BL408" s="340"/>
      <c r="BM408" s="340"/>
      <c r="BN408" s="340"/>
      <c r="BO408" s="340"/>
      <c r="BP408" s="340"/>
      <c r="BQ408" s="340"/>
      <c r="BR408" s="340"/>
      <c r="BS408" s="340"/>
      <c r="BT408" s="340"/>
      <c r="BU408" s="340"/>
      <c r="BV408" s="340"/>
      <c r="BW408" s="340"/>
      <c r="BX408" s="340"/>
      <c r="BY408" s="340"/>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5" customFormat="true" ht="25.15" customHeight="true" x14ac:dyDescent="0.2">
      <c r="B409" s="887"/>
      <c r="C409" s="1005" t="s">
        <v>217</v>
      </c>
      <c r="D409" s="1006"/>
      <c r="E409" s="618">
        <v>0.6870273691211638</v>
      </c>
      <c r="F409" s="614"/>
      <c r="G409" s="614"/>
      <c r="H409" s="1006" t="s">
        <v>219</v>
      </c>
      <c r="I409" s="1006"/>
      <c r="J409" s="619">
        <v>0.54316963012973363</v>
      </c>
      <c r="K409" s="614"/>
      <c r="L409" s="614"/>
      <c r="M409" s="1006" t="s">
        <v>220</v>
      </c>
      <c r="N409" s="1006"/>
      <c r="O409" s="620">
        <v>0.40366118075098933</v>
      </c>
      <c r="P409" s="614"/>
      <c r="Q409" s="614"/>
      <c r="AC409" s="338"/>
      <c r="AD409" s="338"/>
      <c r="AE409" s="338"/>
      <c r="AF409" s="338"/>
      <c r="AG409" s="338"/>
      <c r="AH409" s="338"/>
      <c r="AI409" s="338"/>
      <c r="AJ409" s="338"/>
      <c r="AK409" s="338"/>
      <c r="AL409" s="338"/>
      <c r="AM409" s="338"/>
      <c r="AN409" s="338"/>
      <c r="AO409" s="338"/>
      <c r="AP409" s="338"/>
      <c r="AQ409" s="338"/>
      <c r="AR409" s="338"/>
      <c r="AS409" s="338"/>
      <c r="AT409" s="338"/>
      <c r="AU409" s="338"/>
      <c r="AV409" s="338"/>
      <c r="AW409" s="338"/>
      <c r="AX409" s="338"/>
      <c r="AY409" s="338"/>
      <c r="AZ409" s="338"/>
      <c r="BA409" s="340"/>
      <c r="BB409" s="419"/>
      <c r="BC409" s="340"/>
      <c r="BD409" s="340"/>
      <c r="BE409" s="340"/>
      <c r="BF409" s="340"/>
      <c r="BG409" s="340"/>
      <c r="BH409" s="340"/>
      <c r="BI409" s="340"/>
      <c r="BJ409" s="340"/>
      <c r="BK409" s="340"/>
      <c r="BL409" s="340"/>
      <c r="BM409" s="340"/>
      <c r="BN409" s="340"/>
      <c r="BO409" s="340"/>
      <c r="BP409" s="340"/>
      <c r="BQ409" s="340"/>
      <c r="BR409" s="340"/>
      <c r="BS409" s="340"/>
      <c r="BT409" s="340"/>
      <c r="BU409" s="340"/>
      <c r="BV409" s="340"/>
      <c r="BW409" s="340"/>
      <c r="BX409" s="340"/>
      <c r="BY409" s="340"/>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5" customFormat="true" ht="25.15" customHeight="true" x14ac:dyDescent="0.2">
      <c r="B410" s="887"/>
      <c r="C410" s="1005" t="s">
        <v>215</v>
      </c>
      <c r="D410" s="1006"/>
      <c r="E410" s="618">
        <v>0.59976751532385197</v>
      </c>
      <c r="F410" s="614"/>
      <c r="G410" s="614"/>
      <c r="H410" s="1006" t="s">
        <v>221</v>
      </c>
      <c r="I410" s="1006"/>
      <c r="J410" s="619">
        <v>0.54281196302190582</v>
      </c>
      <c r="K410" s="614"/>
      <c r="L410" s="614"/>
      <c r="M410" s="1006" t="s">
        <v>214</v>
      </c>
      <c r="N410" s="1006"/>
      <c r="O410" s="620">
        <v>0.39459370770014734</v>
      </c>
      <c r="P410" s="614"/>
      <c r="Q410" s="614"/>
      <c r="AC410" s="338"/>
      <c r="AD410" s="338"/>
      <c r="AE410" s="338"/>
      <c r="AF410" s="338"/>
      <c r="AG410" s="338"/>
      <c r="AH410" s="338"/>
      <c r="AI410" s="338"/>
      <c r="AJ410" s="338"/>
      <c r="AK410" s="338"/>
      <c r="AL410" s="338"/>
      <c r="AM410" s="338"/>
      <c r="AN410" s="338"/>
      <c r="AO410" s="338"/>
      <c r="AP410" s="338"/>
      <c r="AQ410" s="338"/>
      <c r="AR410" s="338"/>
      <c r="AS410" s="338"/>
      <c r="AT410" s="338"/>
      <c r="AU410" s="338"/>
      <c r="AV410" s="338"/>
      <c r="AW410" s="338"/>
      <c r="AX410" s="338"/>
      <c r="AY410" s="338"/>
      <c r="AZ410" s="338"/>
      <c r="BA410" s="340"/>
      <c r="BB410" s="419"/>
      <c r="BC410" s="340"/>
      <c r="BD410" s="340"/>
      <c r="BE410" s="340"/>
      <c r="BF410" s="340"/>
      <c r="BG410" s="340"/>
      <c r="BH410" s="340"/>
      <c r="BI410" s="340"/>
      <c r="BJ410" s="340"/>
      <c r="BK410" s="340"/>
      <c r="BL410" s="340"/>
      <c r="BM410" s="340"/>
      <c r="BN410" s="340"/>
      <c r="BO410" s="340"/>
      <c r="BP410" s="340"/>
      <c r="BQ410" s="340"/>
      <c r="BR410" s="340"/>
      <c r="BS410" s="340"/>
      <c r="BT410" s="340"/>
      <c r="BU410" s="340"/>
      <c r="BV410" s="340"/>
      <c r="BW410" s="340"/>
      <c r="BX410" s="340"/>
      <c r="BY410" s="340"/>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5" customFormat="true" ht="25.15" customHeight="true" x14ac:dyDescent="0.2">
      <c r="B411" s="887"/>
      <c r="C411" s="1005" t="s">
        <v>221</v>
      </c>
      <c r="D411" s="1006"/>
      <c r="E411" s="618">
        <v>0.5545747032284799</v>
      </c>
      <c r="F411" s="614"/>
      <c r="G411" s="614"/>
      <c r="H411" s="1006" t="s">
        <v>213</v>
      </c>
      <c r="I411" s="1006"/>
      <c r="J411" s="619">
        <v>-0.53523605701986843</v>
      </c>
      <c r="K411" s="614"/>
      <c r="L411" s="614"/>
      <c r="M411" s="1006" t="s">
        <v>222</v>
      </c>
      <c r="N411" s="1006"/>
      <c r="O411" s="620">
        <v>0.35177826887328828</v>
      </c>
      <c r="P411" s="614"/>
      <c r="Q411" s="614"/>
      <c r="AC411" s="338"/>
      <c r="AD411" s="338"/>
      <c r="AE411" s="338"/>
      <c r="AF411" s="338"/>
      <c r="AG411" s="338"/>
      <c r="AH411" s="338"/>
      <c r="AI411" s="338"/>
      <c r="AJ411" s="338"/>
      <c r="AK411" s="338"/>
      <c r="AL411" s="338"/>
      <c r="AM411" s="338"/>
      <c r="AN411" s="338"/>
      <c r="AO411" s="338"/>
      <c r="AP411" s="338"/>
      <c r="AQ411" s="338"/>
      <c r="AR411" s="338"/>
      <c r="AS411" s="338"/>
      <c r="AT411" s="338"/>
      <c r="AU411" s="338"/>
      <c r="AV411" s="338"/>
      <c r="AW411" s="338"/>
      <c r="AX411" s="338"/>
      <c r="AY411" s="338"/>
      <c r="AZ411" s="338"/>
      <c r="BA411" s="340"/>
      <c r="BB411" s="419"/>
      <c r="BC411" s="340"/>
      <c r="BD411" s="340"/>
      <c r="BE411" s="340"/>
      <c r="BF411" s="340"/>
      <c r="BG411" s="340"/>
      <c r="BH411" s="340"/>
      <c r="BI411" s="340"/>
      <c r="BJ411" s="340"/>
      <c r="BK411" s="340"/>
      <c r="BL411" s="340"/>
      <c r="BM411" s="340"/>
      <c r="BN411" s="340"/>
      <c r="BO411" s="340"/>
      <c r="BP411" s="340"/>
      <c r="BQ411" s="340"/>
      <c r="BR411" s="340"/>
      <c r="BS411" s="340"/>
      <c r="BT411" s="340"/>
      <c r="BU411" s="340"/>
      <c r="BV411" s="340"/>
      <c r="BW411" s="340"/>
      <c r="BX411" s="340"/>
      <c r="BY411" s="340"/>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5" customFormat="true" ht="25.15" customHeight="true" x14ac:dyDescent="0.2">
      <c r="B412" s="887"/>
      <c r="C412" s="1005" t="s">
        <v>219</v>
      </c>
      <c r="D412" s="1006"/>
      <c r="E412" s="618">
        <v>0.54489664133415061</v>
      </c>
      <c r="F412" s="614"/>
      <c r="G412" s="614"/>
      <c r="H412" s="1006" t="s">
        <v>223</v>
      </c>
      <c r="I412" s="1006"/>
      <c r="J412" s="619">
        <v>0.4808498932413795</v>
      </c>
      <c r="K412" s="614"/>
      <c r="L412" s="614"/>
      <c r="M412" s="1006" t="s">
        <v>224</v>
      </c>
      <c r="N412" s="1006"/>
      <c r="O412" s="620">
        <v>0.33982572653704163</v>
      </c>
      <c r="P412" s="614"/>
      <c r="Q412" s="614"/>
      <c r="AC412" s="338"/>
      <c r="AD412" s="338"/>
      <c r="AE412" s="338"/>
      <c r="AF412" s="338"/>
      <c r="AG412" s="338"/>
      <c r="AH412" s="338"/>
      <c r="AI412" s="338"/>
      <c r="AJ412" s="338"/>
      <c r="AK412" s="338"/>
      <c r="AL412" s="338"/>
      <c r="AM412" s="338"/>
      <c r="AN412" s="338"/>
      <c r="AO412" s="338"/>
      <c r="AP412" s="338"/>
      <c r="AQ412" s="338"/>
      <c r="AR412" s="338"/>
      <c r="AS412" s="338"/>
      <c r="AT412" s="338"/>
      <c r="AU412" s="338"/>
      <c r="AV412" s="338"/>
      <c r="AW412" s="338"/>
      <c r="AX412" s="338"/>
      <c r="AY412" s="338"/>
      <c r="AZ412" s="338"/>
      <c r="BA412" s="340"/>
      <c r="BB412" s="419"/>
      <c r="BC412" s="340"/>
      <c r="BD412" s="340"/>
      <c r="BE412" s="340"/>
      <c r="BF412" s="340"/>
      <c r="BG412" s="340"/>
      <c r="BH412" s="340"/>
      <c r="BI412" s="340"/>
      <c r="BJ412" s="340"/>
      <c r="BK412" s="340"/>
      <c r="BL412" s="340"/>
      <c r="BM412" s="340"/>
      <c r="BN412" s="340"/>
      <c r="BO412" s="340"/>
      <c r="BP412" s="340"/>
      <c r="BQ412" s="340"/>
      <c r="BR412" s="340"/>
      <c r="BS412" s="340"/>
      <c r="BT412" s="340"/>
      <c r="BU412" s="340"/>
      <c r="BV412" s="340"/>
      <c r="BW412" s="340"/>
      <c r="BX412" s="340"/>
      <c r="BY412" s="340"/>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5" customFormat="true" ht="25.15" customHeight="true" x14ac:dyDescent="0.2">
      <c r="B413" s="887"/>
      <c r="C413" s="1005" t="s">
        <v>225</v>
      </c>
      <c r="D413" s="1006"/>
      <c r="E413" s="618">
        <v>0.5017077161068545</v>
      </c>
      <c r="F413" s="614"/>
      <c r="G413" s="614"/>
      <c r="H413" s="1006" t="s">
        <v>226</v>
      </c>
      <c r="I413" s="1006"/>
      <c r="J413" s="619">
        <v>-0.47683608594330207</v>
      </c>
      <c r="K413" s="614"/>
      <c r="L413" s="614"/>
      <c r="M413" s="1006" t="s">
        <v>227</v>
      </c>
      <c r="N413" s="1006"/>
      <c r="O413" s="620">
        <v>0.31345687660089983</v>
      </c>
      <c r="P413" s="614"/>
      <c r="Q413" s="614"/>
      <c r="AC413" s="338"/>
      <c r="AD413" s="338"/>
      <c r="AE413" s="338"/>
      <c r="AF413" s="338"/>
      <c r="AG413" s="338"/>
      <c r="AH413" s="338"/>
      <c r="AI413" s="338"/>
      <c r="AJ413" s="338"/>
      <c r="AK413" s="338"/>
      <c r="AL413" s="338"/>
      <c r="AM413" s="338"/>
      <c r="AN413" s="338"/>
      <c r="AO413" s="338"/>
      <c r="AP413" s="338"/>
      <c r="AQ413" s="338"/>
      <c r="AR413" s="338"/>
      <c r="AS413" s="338"/>
      <c r="AT413" s="338"/>
      <c r="AU413" s="338"/>
      <c r="AV413" s="338"/>
      <c r="AW413" s="338"/>
      <c r="AX413" s="338"/>
      <c r="AY413" s="338"/>
      <c r="AZ413" s="338"/>
      <c r="BA413" s="340"/>
      <c r="BB413" s="419"/>
      <c r="BC413" s="340"/>
      <c r="BD413" s="340"/>
      <c r="BE413" s="340"/>
      <c r="BF413" s="340"/>
      <c r="BG413" s="340"/>
      <c r="BH413" s="340"/>
      <c r="BI413" s="340"/>
      <c r="BJ413" s="340"/>
      <c r="BK413" s="340"/>
      <c r="BL413" s="340"/>
      <c r="BM413" s="340"/>
      <c r="BN413" s="340"/>
      <c r="BO413" s="340"/>
      <c r="BP413" s="340"/>
      <c r="BQ413" s="340"/>
      <c r="BR413" s="340"/>
      <c r="BS413" s="340"/>
      <c r="BT413" s="340"/>
      <c r="BU413" s="340"/>
      <c r="BV413" s="340"/>
      <c r="BW413" s="340"/>
      <c r="BX413" s="340"/>
      <c r="BY413" s="340"/>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5" customFormat="true" ht="25.15" customHeight="true" x14ac:dyDescent="0.2">
      <c r="B414" s="887"/>
      <c r="C414" s="1005" t="s">
        <v>223</v>
      </c>
      <c r="D414" s="1006"/>
      <c r="E414" s="618">
        <v>0.47807389919790377</v>
      </c>
      <c r="F414" s="614"/>
      <c r="G414" s="614"/>
      <c r="H414" s="1006" t="s">
        <v>225</v>
      </c>
      <c r="I414" s="1006"/>
      <c r="J414" s="619">
        <v>0.47200479853517546</v>
      </c>
      <c r="K414" s="614"/>
      <c r="L414" s="614"/>
      <c r="M414" s="1006" t="s">
        <v>228</v>
      </c>
      <c r="N414" s="1006"/>
      <c r="O414" s="620">
        <v>-0.26089469029244122</v>
      </c>
      <c r="P414" s="614"/>
      <c r="Q414" s="614"/>
      <c r="AC414" s="338"/>
      <c r="AD414" s="338"/>
      <c r="AE414" s="338"/>
      <c r="AF414" s="338"/>
      <c r="AG414" s="338"/>
      <c r="AH414" s="338"/>
      <c r="AI414" s="338"/>
      <c r="AJ414" s="338"/>
      <c r="AK414" s="338"/>
      <c r="AL414" s="338"/>
      <c r="AM414" s="338"/>
      <c r="AN414" s="338"/>
      <c r="AO414" s="338"/>
      <c r="AP414" s="338"/>
      <c r="AQ414" s="338"/>
      <c r="AR414" s="338"/>
      <c r="AS414" s="338"/>
      <c r="AT414" s="338"/>
      <c r="AU414" s="338"/>
      <c r="AV414" s="338"/>
      <c r="AW414" s="338"/>
      <c r="AX414" s="338"/>
      <c r="AY414" s="338"/>
      <c r="AZ414" s="338"/>
      <c r="BA414" s="340"/>
      <c r="BB414" s="419"/>
      <c r="BC414" s="340"/>
      <c r="BD414" s="340"/>
      <c r="BE414" s="340"/>
      <c r="BF414" s="340"/>
      <c r="BG414" s="340"/>
      <c r="BH414" s="340"/>
      <c r="BI414" s="340"/>
      <c r="BJ414" s="340"/>
      <c r="BK414" s="340"/>
      <c r="BL414" s="340"/>
      <c r="BM414" s="340"/>
      <c r="BN414" s="340"/>
      <c r="BO414" s="340"/>
      <c r="BP414" s="340"/>
      <c r="BQ414" s="340"/>
      <c r="BR414" s="340"/>
      <c r="BS414" s="340"/>
      <c r="BT414" s="340"/>
      <c r="BU414" s="340"/>
      <c r="BV414" s="340"/>
      <c r="BW414" s="340"/>
      <c r="BX414" s="340"/>
      <c r="BY414" s="340"/>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5" customFormat="true" ht="25.15" customHeight="true" x14ac:dyDescent="0.2">
      <c r="B415" s="887"/>
      <c r="C415" s="1005" t="s">
        <v>229</v>
      </c>
      <c r="D415" s="1006"/>
      <c r="E415" s="618">
        <v>0.47685735941795682</v>
      </c>
      <c r="F415" s="614"/>
      <c r="G415" s="614"/>
      <c r="H415" s="1006" t="s">
        <v>224</v>
      </c>
      <c r="I415" s="1006"/>
      <c r="J415" s="619">
        <v>0.45365845080854406</v>
      </c>
      <c r="K415" s="614"/>
      <c r="L415" s="614"/>
      <c r="M415" s="1006" t="s">
        <v>230</v>
      </c>
      <c r="N415" s="1006"/>
      <c r="O415" s="620">
        <v>0.25308764844959247</v>
      </c>
      <c r="P415" s="614"/>
      <c r="Q415" s="614"/>
      <c r="AC415" s="338"/>
      <c r="AD415" s="338"/>
      <c r="AE415" s="338"/>
      <c r="AF415" s="338"/>
      <c r="AG415" s="338"/>
      <c r="AH415" s="338"/>
      <c r="AI415" s="338"/>
      <c r="AJ415" s="338"/>
      <c r="AK415" s="338"/>
      <c r="AL415" s="338"/>
      <c r="AM415" s="338"/>
      <c r="AN415" s="338"/>
      <c r="AO415" s="338"/>
      <c r="AP415" s="338"/>
      <c r="AQ415" s="338"/>
      <c r="AR415" s="338"/>
      <c r="AS415" s="338"/>
      <c r="AT415" s="338"/>
      <c r="AU415" s="338"/>
      <c r="AV415" s="338"/>
      <c r="AW415" s="338"/>
      <c r="AX415" s="338"/>
      <c r="AY415" s="338"/>
      <c r="AZ415" s="338"/>
      <c r="BA415" s="340"/>
      <c r="BB415" s="419"/>
      <c r="BC415" s="340"/>
      <c r="BD415" s="340"/>
      <c r="BE415" s="340"/>
      <c r="BF415" s="340"/>
      <c r="BG415" s="340"/>
      <c r="BH415" s="340"/>
      <c r="BI415" s="340"/>
      <c r="BJ415" s="340"/>
      <c r="BK415" s="340"/>
      <c r="BL415" s="340"/>
      <c r="BM415" s="340"/>
      <c r="BN415" s="340"/>
      <c r="BO415" s="340"/>
      <c r="BP415" s="340"/>
      <c r="BQ415" s="340"/>
      <c r="BR415" s="340"/>
      <c r="BS415" s="340"/>
      <c r="BT415" s="340"/>
      <c r="BU415" s="340"/>
      <c r="BV415" s="340"/>
      <c r="BW415" s="340"/>
      <c r="BX415" s="340"/>
      <c r="BY415" s="340"/>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5" customFormat="true" ht="25.15" customHeight="true" x14ac:dyDescent="0.2">
      <c r="B416" s="887"/>
      <c r="C416" s="1005" t="s">
        <v>231</v>
      </c>
      <c r="D416" s="1006"/>
      <c r="E416" s="618">
        <v>0.46128789527516806</v>
      </c>
      <c r="F416" s="614"/>
      <c r="G416" s="614"/>
      <c r="H416" s="1006" t="s">
        <v>231</v>
      </c>
      <c r="I416" s="1006"/>
      <c r="J416" s="619">
        <v>0.45308991295354628</v>
      </c>
      <c r="K416" s="614"/>
      <c r="L416" s="614"/>
      <c r="M416" s="1006" t="s">
        <v>232</v>
      </c>
      <c r="N416" s="1006"/>
      <c r="O416" s="620">
        <v>0.24919726466977782</v>
      </c>
      <c r="P416" s="614"/>
      <c r="Q416" s="614"/>
      <c r="AC416" s="338"/>
      <c r="AD416" s="338"/>
      <c r="AE416" s="338"/>
      <c r="AF416" s="338"/>
      <c r="AG416" s="338"/>
      <c r="AH416" s="338"/>
      <c r="AI416" s="338"/>
      <c r="AJ416" s="338"/>
      <c r="AK416" s="338"/>
      <c r="AL416" s="338"/>
      <c r="AM416" s="338"/>
      <c r="AN416" s="338"/>
      <c r="AO416" s="338"/>
      <c r="AP416" s="338"/>
      <c r="AQ416" s="338"/>
      <c r="AR416" s="338"/>
      <c r="AS416" s="338"/>
      <c r="AT416" s="338"/>
      <c r="AU416" s="338"/>
      <c r="AV416" s="338"/>
      <c r="AW416" s="338"/>
      <c r="AX416" s="338"/>
      <c r="AY416" s="338"/>
      <c r="AZ416" s="338"/>
      <c r="BA416" s="340"/>
      <c r="BB416" s="419"/>
      <c r="BC416" s="340"/>
      <c r="BD416" s="340"/>
      <c r="BE416" s="340"/>
      <c r="BF416" s="340"/>
      <c r="BG416" s="340"/>
      <c r="BH416" s="340"/>
      <c r="BI416" s="340"/>
      <c r="BJ416" s="340"/>
      <c r="BK416" s="340"/>
      <c r="BL416" s="340"/>
      <c r="BM416" s="340"/>
      <c r="BN416" s="340"/>
      <c r="BO416" s="340"/>
      <c r="BP416" s="340"/>
      <c r="BQ416" s="340"/>
      <c r="BR416" s="340"/>
      <c r="BS416" s="340"/>
      <c r="BT416" s="340"/>
      <c r="BU416" s="340"/>
      <c r="BV416" s="340"/>
      <c r="BW416" s="340"/>
      <c r="BX416" s="340"/>
      <c r="BY416" s="340"/>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5" customFormat="true" ht="25.15" customHeight="true" x14ac:dyDescent="0.2">
      <c r="B417" s="887"/>
      <c r="C417" s="1005" t="s">
        <v>224</v>
      </c>
      <c r="D417" s="1006"/>
      <c r="E417" s="618">
        <v>0.44248792383400842</v>
      </c>
      <c r="F417" s="614"/>
      <c r="G417" s="614"/>
      <c r="H417" s="1006" t="s">
        <v>229</v>
      </c>
      <c r="I417" s="1006"/>
      <c r="J417" s="619">
        <v>0.45139649363984446</v>
      </c>
      <c r="K417" s="614"/>
      <c r="L417" s="614"/>
      <c r="M417" s="1006" t="s">
        <v>233</v>
      </c>
      <c r="N417" s="1006"/>
      <c r="O417" s="620">
        <v>0.23510731953450217</v>
      </c>
      <c r="P417" s="614"/>
      <c r="Q417" s="614"/>
      <c r="AC417" s="338"/>
      <c r="AD417" s="338"/>
      <c r="AE417" s="338"/>
      <c r="AF417" s="338"/>
      <c r="AG417" s="338"/>
      <c r="AH417" s="338"/>
      <c r="AI417" s="338"/>
      <c r="AJ417" s="338"/>
      <c r="AK417" s="338"/>
      <c r="AL417" s="338"/>
      <c r="AM417" s="338"/>
      <c r="AN417" s="338"/>
      <c r="AO417" s="338"/>
      <c r="AP417" s="338"/>
      <c r="AQ417" s="338"/>
      <c r="AR417" s="338"/>
      <c r="AS417" s="338"/>
      <c r="AT417" s="338"/>
      <c r="AU417" s="338"/>
      <c r="AV417" s="338"/>
      <c r="AW417" s="338"/>
      <c r="AX417" s="338"/>
      <c r="AY417" s="338"/>
      <c r="AZ417" s="338"/>
      <c r="BA417" s="340"/>
      <c r="BB417" s="419"/>
      <c r="BC417" s="340"/>
      <c r="BD417" s="340"/>
      <c r="BE417" s="340"/>
      <c r="BF417" s="340"/>
      <c r="BG417" s="340"/>
      <c r="BH417" s="340"/>
      <c r="BI417" s="340"/>
      <c r="BJ417" s="340"/>
      <c r="BK417" s="340"/>
      <c r="BL417" s="340"/>
      <c r="BM417" s="340"/>
      <c r="BN417" s="340"/>
      <c r="BO417" s="340"/>
      <c r="BP417" s="340"/>
      <c r="BQ417" s="340"/>
      <c r="BR417" s="340"/>
      <c r="BS417" s="340"/>
      <c r="BT417" s="340"/>
      <c r="BU417" s="340"/>
      <c r="BV417" s="340"/>
      <c r="BW417" s="340"/>
      <c r="BX417" s="340"/>
      <c r="BY417" s="340"/>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5" customFormat="true" ht="25.15" customHeight="true" x14ac:dyDescent="0.2">
      <c r="B418" s="887"/>
      <c r="C418" s="1005" t="s">
        <v>216</v>
      </c>
      <c r="D418" s="1006"/>
      <c r="E418" s="618">
        <v>-0.42913605525915088</v>
      </c>
      <c r="F418" s="614"/>
      <c r="G418" s="614"/>
      <c r="H418" s="1006" t="s">
        <v>215</v>
      </c>
      <c r="I418" s="1006"/>
      <c r="J418" s="619">
        <v>0.43158162923520815</v>
      </c>
      <c r="K418" s="614"/>
      <c r="L418" s="614"/>
      <c r="M418" s="1006" t="s">
        <v>234</v>
      </c>
      <c r="N418" s="1006"/>
      <c r="O418" s="620">
        <v>0.23200748807652283</v>
      </c>
      <c r="P418" s="614"/>
      <c r="Q418" s="614"/>
      <c r="AC418" s="338"/>
      <c r="AD418" s="338"/>
      <c r="AE418" s="338"/>
      <c r="AF418" s="338"/>
      <c r="AG418" s="338"/>
      <c r="AH418" s="338"/>
      <c r="AI418" s="338"/>
      <c r="AJ418" s="338"/>
      <c r="AK418" s="338"/>
      <c r="AL418" s="338"/>
      <c r="AM418" s="338"/>
      <c r="AN418" s="338"/>
      <c r="AO418" s="338"/>
      <c r="AP418" s="338"/>
      <c r="AQ418" s="338"/>
      <c r="AR418" s="338"/>
      <c r="AS418" s="338"/>
      <c r="AT418" s="338"/>
      <c r="AU418" s="338"/>
      <c r="AV418" s="338"/>
      <c r="AW418" s="338"/>
      <c r="AX418" s="338"/>
      <c r="AY418" s="338"/>
      <c r="AZ418" s="338"/>
      <c r="BA418" s="340"/>
      <c r="BB418" s="419"/>
      <c r="BC418" s="340"/>
      <c r="BD418" s="340"/>
      <c r="BE418" s="340"/>
      <c r="BF418" s="340"/>
      <c r="BG418" s="340"/>
      <c r="BH418" s="340"/>
      <c r="BI418" s="340"/>
      <c r="BJ418" s="340"/>
      <c r="BK418" s="340"/>
      <c r="BL418" s="340"/>
      <c r="BM418" s="340"/>
      <c r="BN418" s="340"/>
      <c r="BO418" s="340"/>
      <c r="BP418" s="340"/>
      <c r="BQ418" s="340"/>
      <c r="BR418" s="340"/>
      <c r="BS418" s="340"/>
      <c r="BT418" s="340"/>
      <c r="BU418" s="340"/>
      <c r="BV418" s="340"/>
      <c r="BW418" s="340"/>
      <c r="BX418" s="340"/>
      <c r="BY418" s="340"/>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5" customFormat="true" ht="25.15" customHeight="true" x14ac:dyDescent="0.2">
      <c r="B419" s="887"/>
      <c r="C419" s="1005" t="s">
        <v>228</v>
      </c>
      <c r="D419" s="1006"/>
      <c r="E419" s="618">
        <v>-0.42643475391100172</v>
      </c>
      <c r="F419" s="614"/>
      <c r="G419" s="614"/>
      <c r="H419" s="1006" t="s">
        <v>235</v>
      </c>
      <c r="I419" s="1006"/>
      <c r="J419" s="619">
        <v>0.40357330453713985</v>
      </c>
      <c r="K419" s="614"/>
      <c r="L419" s="614"/>
      <c r="M419" s="1006" t="s">
        <v>236</v>
      </c>
      <c r="N419" s="1006"/>
      <c r="O419" s="620">
        <v>0.2081963034719683</v>
      </c>
      <c r="P419" s="614"/>
      <c r="Q419" s="614"/>
      <c r="AC419" s="338"/>
      <c r="AD419" s="338"/>
      <c r="AE419" s="338"/>
      <c r="AF419" s="338"/>
      <c r="AG419" s="338"/>
      <c r="AH419" s="338"/>
      <c r="AI419" s="338"/>
      <c r="AJ419" s="338"/>
      <c r="AK419" s="338"/>
      <c r="AL419" s="338"/>
      <c r="AM419" s="338"/>
      <c r="AN419" s="338"/>
      <c r="AO419" s="338"/>
      <c r="AP419" s="338"/>
      <c r="AQ419" s="338"/>
      <c r="AR419" s="338"/>
      <c r="AS419" s="338"/>
      <c r="AT419" s="338"/>
      <c r="AU419" s="338"/>
      <c r="AV419" s="338"/>
      <c r="AW419" s="338"/>
      <c r="AX419" s="338"/>
      <c r="AY419" s="338"/>
      <c r="AZ419" s="338"/>
      <c r="BA419" s="340"/>
      <c r="BB419" s="419"/>
      <c r="BC419" s="340"/>
      <c r="BD419" s="340"/>
      <c r="BE419" s="340"/>
      <c r="BF419" s="340"/>
      <c r="BG419" s="340"/>
      <c r="BH419" s="340"/>
      <c r="BI419" s="340"/>
      <c r="BJ419" s="340"/>
      <c r="BK419" s="340"/>
      <c r="BL419" s="340"/>
      <c r="BM419" s="340"/>
      <c r="BN419" s="340"/>
      <c r="BO419" s="340"/>
      <c r="BP419" s="340"/>
      <c r="BQ419" s="340"/>
      <c r="BR419" s="340"/>
      <c r="BS419" s="340"/>
      <c r="BT419" s="340"/>
      <c r="BU419" s="340"/>
      <c r="BV419" s="340"/>
      <c r="BW419" s="340"/>
      <c r="BX419" s="340"/>
      <c r="BY419" s="340"/>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5" customFormat="true" ht="25.15" customHeight="true" x14ac:dyDescent="0.2">
      <c r="B420" s="887"/>
      <c r="C420" s="1005" t="s">
        <v>218</v>
      </c>
      <c r="D420" s="1006"/>
      <c r="E420" s="618">
        <v>-0.42509175058296483</v>
      </c>
      <c r="F420" s="614"/>
      <c r="G420" s="614"/>
      <c r="H420" s="1006" t="s">
        <v>228</v>
      </c>
      <c r="I420" s="1006"/>
      <c r="J420" s="619">
        <v>-0.36850570385045611</v>
      </c>
      <c r="K420" s="614"/>
      <c r="L420" s="614"/>
      <c r="M420" s="1006" t="s">
        <v>237</v>
      </c>
      <c r="N420" s="1006"/>
      <c r="O420" s="620">
        <v>-0.16713476060228499</v>
      </c>
      <c r="P420" s="614"/>
      <c r="Q420" s="614"/>
      <c r="AC420" s="338"/>
      <c r="AD420" s="338"/>
      <c r="AE420" s="338"/>
      <c r="AF420" s="338"/>
      <c r="AG420" s="338"/>
      <c r="AH420" s="338"/>
      <c r="AI420" s="338"/>
      <c r="AJ420" s="338"/>
      <c r="AK420" s="338"/>
      <c r="AL420" s="338"/>
      <c r="AM420" s="338"/>
      <c r="AN420" s="338"/>
      <c r="AO420" s="338"/>
      <c r="AP420" s="338"/>
      <c r="AQ420" s="338"/>
      <c r="AR420" s="338"/>
      <c r="AS420" s="338"/>
      <c r="AT420" s="338"/>
      <c r="AU420" s="338"/>
      <c r="AV420" s="338"/>
      <c r="AW420" s="338"/>
      <c r="AX420" s="338"/>
      <c r="AY420" s="338"/>
      <c r="AZ420" s="338"/>
      <c r="BA420" s="340"/>
      <c r="BB420" s="419"/>
      <c r="BC420" s="340"/>
      <c r="BD420" s="340"/>
      <c r="BE420" s="340"/>
      <c r="BF420" s="340"/>
      <c r="BG420" s="340"/>
      <c r="BH420" s="340"/>
      <c r="BI420" s="340"/>
      <c r="BJ420" s="340"/>
      <c r="BK420" s="340"/>
      <c r="BL420" s="340"/>
      <c r="BM420" s="340"/>
      <c r="BN420" s="340"/>
      <c r="BO420" s="340"/>
      <c r="BP420" s="340"/>
      <c r="BQ420" s="340"/>
      <c r="BR420" s="340"/>
      <c r="BS420" s="340"/>
      <c r="BT420" s="340"/>
      <c r="BU420" s="340"/>
      <c r="BV420" s="340"/>
      <c r="BW420" s="340"/>
      <c r="BX420" s="340"/>
      <c r="BY420" s="340"/>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5" customFormat="true" ht="25.15" customHeight="true" x14ac:dyDescent="0.2">
      <c r="B421" s="887"/>
      <c r="C421" s="1005" t="s">
        <v>235</v>
      </c>
      <c r="D421" s="1006"/>
      <c r="E421" s="618">
        <v>0.38860750085624823</v>
      </c>
      <c r="F421" s="614"/>
      <c r="G421" s="614"/>
      <c r="H421" s="1006" t="s">
        <v>238</v>
      </c>
      <c r="I421" s="1006"/>
      <c r="J421" s="619">
        <v>0.31773682174281342</v>
      </c>
      <c r="K421" s="614"/>
      <c r="L421" s="614"/>
      <c r="M421" s="1006" t="s">
        <v>239</v>
      </c>
      <c r="N421" s="1006"/>
      <c r="O421" s="620">
        <v>0.15496707511094707</v>
      </c>
      <c r="P421" s="614"/>
      <c r="Q421" s="614"/>
      <c r="AC421" s="338"/>
      <c r="AD421" s="338"/>
      <c r="AE421" s="338"/>
      <c r="AF421" s="338"/>
      <c r="AG421" s="338"/>
      <c r="AH421" s="338"/>
      <c r="AI421" s="338"/>
      <c r="AJ421" s="338"/>
      <c r="AK421" s="338"/>
      <c r="AL421" s="338"/>
      <c r="AM421" s="338"/>
      <c r="AN421" s="338"/>
      <c r="AO421" s="338"/>
      <c r="AP421" s="338"/>
      <c r="AQ421" s="338"/>
      <c r="AR421" s="338"/>
      <c r="AS421" s="338"/>
      <c r="AT421" s="338"/>
      <c r="AU421" s="338"/>
      <c r="AV421" s="338"/>
      <c r="AW421" s="338"/>
      <c r="AX421" s="338"/>
      <c r="AY421" s="338"/>
      <c r="AZ421" s="338"/>
      <c r="BA421" s="340"/>
      <c r="BB421" s="419"/>
      <c r="BC421" s="340"/>
      <c r="BD421" s="340"/>
      <c r="BE421" s="340"/>
      <c r="BF421" s="340"/>
      <c r="BG421" s="340"/>
      <c r="BH421" s="340"/>
      <c r="BI421" s="340"/>
      <c r="BJ421" s="340"/>
      <c r="BK421" s="340"/>
      <c r="BL421" s="340"/>
      <c r="BM421" s="340"/>
      <c r="BN421" s="340"/>
      <c r="BO421" s="340"/>
      <c r="BP421" s="340"/>
      <c r="BQ421" s="340"/>
      <c r="BR421" s="340"/>
      <c r="BS421" s="340"/>
      <c r="BT421" s="340"/>
      <c r="BU421" s="340"/>
      <c r="BV421" s="340"/>
      <c r="BW421" s="340"/>
      <c r="BX421" s="340"/>
      <c r="BY421" s="340"/>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5" customFormat="true" ht="25.15" customHeight="true" x14ac:dyDescent="0.2">
      <c r="B422" s="887"/>
      <c r="C422" s="1005" t="s">
        <v>238</v>
      </c>
      <c r="D422" s="1006"/>
      <c r="E422" s="618">
        <v>0.29819346349943227</v>
      </c>
      <c r="F422" s="614"/>
      <c r="G422" s="614"/>
      <c r="H422" s="1006" t="s">
        <v>240</v>
      </c>
      <c r="I422" s="1006"/>
      <c r="J422" s="619">
        <v>0.28229384475863717</v>
      </c>
      <c r="K422" s="614"/>
      <c r="L422" s="614"/>
      <c r="M422" s="1006" t="s">
        <v>241</v>
      </c>
      <c r="N422" s="1006"/>
      <c r="O422" s="620">
        <v>-0.14945259331484445</v>
      </c>
      <c r="P422" s="614"/>
      <c r="Q422" s="614"/>
      <c r="AC422" s="338"/>
      <c r="AD422" s="338"/>
      <c r="AE422" s="338"/>
      <c r="AF422" s="338"/>
      <c r="AG422" s="338"/>
      <c r="AH422" s="338"/>
      <c r="AI422" s="338"/>
      <c r="AJ422" s="338"/>
      <c r="AK422" s="338"/>
      <c r="AL422" s="338"/>
      <c r="AM422" s="338"/>
      <c r="AN422" s="338"/>
      <c r="AO422" s="338"/>
      <c r="AP422" s="338"/>
      <c r="AQ422" s="338"/>
      <c r="AR422" s="338"/>
      <c r="AS422" s="338"/>
      <c r="AT422" s="338"/>
      <c r="AU422" s="338"/>
      <c r="AV422" s="338"/>
      <c r="AW422" s="338"/>
      <c r="AX422" s="338"/>
      <c r="AY422" s="338"/>
      <c r="AZ422" s="338"/>
      <c r="BA422" s="340"/>
      <c r="BB422" s="419"/>
      <c r="BC422" s="340"/>
      <c r="BD422" s="340"/>
      <c r="BE422" s="340"/>
      <c r="BF422" s="340"/>
      <c r="BG422" s="340"/>
      <c r="BH422" s="340"/>
      <c r="BI422" s="340"/>
      <c r="BJ422" s="340"/>
      <c r="BK422" s="340"/>
      <c r="BL422" s="340"/>
      <c r="BM422" s="340"/>
      <c r="BN422" s="340"/>
      <c r="BO422" s="340"/>
      <c r="BP422" s="340"/>
      <c r="BQ422" s="340"/>
      <c r="BR422" s="340"/>
      <c r="BS422" s="340"/>
      <c r="BT422" s="340"/>
      <c r="BU422" s="340"/>
      <c r="BV422" s="340"/>
      <c r="BW422" s="340"/>
      <c r="BX422" s="340"/>
      <c r="BY422" s="340"/>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5" customFormat="true" ht="25.15" customHeight="true" x14ac:dyDescent="0.2">
      <c r="B423" s="887"/>
      <c r="C423" s="1005" t="s">
        <v>240</v>
      </c>
      <c r="D423" s="1006"/>
      <c r="E423" s="618">
        <v>0.29087442688344595</v>
      </c>
      <c r="F423" s="614"/>
      <c r="G423" s="614"/>
      <c r="H423" s="1006" t="s">
        <v>242</v>
      </c>
      <c r="I423" s="1006"/>
      <c r="J423" s="619">
        <v>0.24687501661163963</v>
      </c>
      <c r="K423" s="614"/>
      <c r="L423" s="614"/>
      <c r="M423" s="1006" t="s">
        <v>243</v>
      </c>
      <c r="N423" s="1006"/>
      <c r="O423" s="620">
        <v>0.14117114602942069</v>
      </c>
      <c r="P423" s="614"/>
      <c r="Q423" s="614"/>
      <c r="AC423" s="338"/>
      <c r="AD423" s="338"/>
      <c r="AE423" s="338"/>
      <c r="AF423" s="338"/>
      <c r="AG423" s="338"/>
      <c r="AH423" s="338"/>
      <c r="AI423" s="338"/>
      <c r="AJ423" s="338"/>
      <c r="AK423" s="338"/>
      <c r="AL423" s="338"/>
      <c r="AM423" s="338"/>
      <c r="AN423" s="338"/>
      <c r="AO423" s="338"/>
      <c r="AP423" s="338"/>
      <c r="AQ423" s="338"/>
      <c r="AR423" s="338"/>
      <c r="AS423" s="338"/>
      <c r="AT423" s="338"/>
      <c r="AU423" s="338"/>
      <c r="AV423" s="338"/>
      <c r="AW423" s="338"/>
      <c r="AX423" s="338"/>
      <c r="AY423" s="338"/>
      <c r="AZ423" s="338"/>
      <c r="BA423" s="340"/>
      <c r="BB423" s="419"/>
      <c r="BC423" s="340"/>
      <c r="BD423" s="340"/>
      <c r="BE423" s="340"/>
      <c r="BF423" s="340"/>
      <c r="BG423" s="340"/>
      <c r="BH423" s="340"/>
      <c r="BI423" s="340"/>
      <c r="BJ423" s="340"/>
      <c r="BK423" s="340"/>
      <c r="BL423" s="340"/>
      <c r="BM423" s="340"/>
      <c r="BN423" s="340"/>
      <c r="BO423" s="340"/>
      <c r="BP423" s="340"/>
      <c r="BQ423" s="340"/>
      <c r="BR423" s="340"/>
      <c r="BS423" s="340"/>
      <c r="BT423" s="340"/>
      <c r="BU423" s="340"/>
      <c r="BV423" s="340"/>
      <c r="BW423" s="340"/>
      <c r="BX423" s="340"/>
      <c r="BY423" s="340"/>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5" customFormat="true" ht="25.15" customHeight="true" x14ac:dyDescent="0.2">
      <c r="B424" s="887"/>
      <c r="C424" s="1005" t="s">
        <v>222</v>
      </c>
      <c r="D424" s="1006"/>
      <c r="E424" s="618">
        <v>0.26205496018523805</v>
      </c>
      <c r="F424" s="614"/>
      <c r="G424" s="614"/>
      <c r="H424" s="1006" t="s">
        <v>236</v>
      </c>
      <c r="I424" s="1006"/>
      <c r="J424" s="619">
        <v>-0.24673957460340573</v>
      </c>
      <c r="K424" s="614"/>
      <c r="L424" s="614"/>
      <c r="M424" s="1006" t="s">
        <v>244</v>
      </c>
      <c r="N424" s="1006"/>
      <c r="O424" s="620">
        <v>0.11213095357170172</v>
      </c>
      <c r="P424" s="614"/>
      <c r="Q424" s="614"/>
      <c r="AC424" s="338"/>
      <c r="AD424" s="338"/>
      <c r="AE424" s="338"/>
      <c r="AF424" s="338"/>
      <c r="AG424" s="338"/>
      <c r="AH424" s="338"/>
      <c r="AI424" s="338"/>
      <c r="AJ424" s="338"/>
      <c r="AK424" s="338"/>
      <c r="AL424" s="338"/>
      <c r="AM424" s="338"/>
      <c r="AN424" s="338"/>
      <c r="AO424" s="338"/>
      <c r="AP424" s="338"/>
      <c r="AQ424" s="338"/>
      <c r="AR424" s="338"/>
      <c r="AS424" s="338"/>
      <c r="AT424" s="338"/>
      <c r="AU424" s="338"/>
      <c r="AV424" s="338"/>
      <c r="AW424" s="338"/>
      <c r="AX424" s="338"/>
      <c r="AY424" s="338"/>
      <c r="AZ424" s="338"/>
      <c r="BA424" s="340"/>
      <c r="BB424" s="419"/>
      <c r="BC424" s="340"/>
      <c r="BD424" s="340"/>
      <c r="BE424" s="340"/>
      <c r="BF424" s="340"/>
      <c r="BG424" s="340"/>
      <c r="BH424" s="340"/>
      <c r="BI424" s="340"/>
      <c r="BJ424" s="340"/>
      <c r="BK424" s="340"/>
      <c r="BL424" s="340"/>
      <c r="BM424" s="340"/>
      <c r="BN424" s="340"/>
      <c r="BO424" s="340"/>
      <c r="BP424" s="340"/>
      <c r="BQ424" s="340"/>
      <c r="BR424" s="340"/>
      <c r="BS424" s="340"/>
      <c r="BT424" s="340"/>
      <c r="BU424" s="340"/>
      <c r="BV424" s="340"/>
      <c r="BW424" s="340"/>
      <c r="BX424" s="340"/>
      <c r="BY424" s="340"/>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5" customFormat="true" ht="25.15" customHeight="true" x14ac:dyDescent="0.2">
      <c r="B425" s="887"/>
      <c r="C425" s="1005" t="s">
        <v>245</v>
      </c>
      <c r="D425" s="1006"/>
      <c r="E425" s="618">
        <v>0.23929490811453011</v>
      </c>
      <c r="F425" s="614"/>
      <c r="G425" s="614"/>
      <c r="H425" s="1006" t="s">
        <v>246</v>
      </c>
      <c r="I425" s="1006"/>
      <c r="J425" s="619">
        <v>0.209833325623691</v>
      </c>
      <c r="K425" s="614"/>
      <c r="L425" s="614"/>
      <c r="M425" s="1006" t="s">
        <v>247</v>
      </c>
      <c r="N425" s="1006"/>
      <c r="O425" s="620">
        <v>0.10798873852430205</v>
      </c>
      <c r="P425" s="614"/>
      <c r="Q425" s="614"/>
      <c r="AC425" s="338"/>
      <c r="AD425" s="338"/>
      <c r="AE425" s="338"/>
      <c r="AF425" s="338"/>
      <c r="AG425" s="338"/>
      <c r="AH425" s="338"/>
      <c r="AI425" s="338"/>
      <c r="AJ425" s="338"/>
      <c r="AK425" s="338"/>
      <c r="AL425" s="338"/>
      <c r="AM425" s="338"/>
      <c r="AN425" s="338"/>
      <c r="AO425" s="338"/>
      <c r="AP425" s="338"/>
      <c r="AQ425" s="338"/>
      <c r="AR425" s="338"/>
      <c r="AS425" s="338"/>
      <c r="AT425" s="338"/>
      <c r="AU425" s="338"/>
      <c r="AV425" s="338"/>
      <c r="AW425" s="338"/>
      <c r="AX425" s="338"/>
      <c r="AY425" s="338"/>
      <c r="AZ425" s="338"/>
      <c r="BA425" s="340"/>
      <c r="BB425" s="419"/>
      <c r="BC425" s="340"/>
      <c r="BD425" s="340"/>
      <c r="BE425" s="340"/>
      <c r="BF425" s="340"/>
      <c r="BG425" s="340"/>
      <c r="BH425" s="340"/>
      <c r="BI425" s="340"/>
      <c r="BJ425" s="340"/>
      <c r="BK425" s="340"/>
      <c r="BL425" s="340"/>
      <c r="BM425" s="340"/>
      <c r="BN425" s="340"/>
      <c r="BO425" s="340"/>
      <c r="BP425" s="340"/>
      <c r="BQ425" s="340"/>
      <c r="BR425" s="340"/>
      <c r="BS425" s="340"/>
      <c r="BT425" s="340"/>
      <c r="BU425" s="340"/>
      <c r="BV425" s="340"/>
      <c r="BW425" s="340"/>
      <c r="BX425" s="340"/>
      <c r="BY425" s="340"/>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5" customFormat="true" ht="25.15" customHeight="true" x14ac:dyDescent="0.2">
      <c r="B426" s="887"/>
      <c r="C426" s="1005" t="s">
        <v>242</v>
      </c>
      <c r="D426" s="1006"/>
      <c r="E426" s="618">
        <v>0.23591202079264773</v>
      </c>
      <c r="F426" s="614"/>
      <c r="G426" s="614"/>
      <c r="H426" s="1006" t="s">
        <v>245</v>
      </c>
      <c r="I426" s="1006"/>
      <c r="J426" s="619">
        <v>0.19538006847878173</v>
      </c>
      <c r="K426" s="614"/>
      <c r="L426" s="614"/>
      <c r="M426" s="1006" t="s">
        <v>248</v>
      </c>
      <c r="N426" s="1006"/>
      <c r="O426" s="620">
        <v>8.6458090025719844E-2</v>
      </c>
      <c r="P426" s="614"/>
      <c r="Q426" s="614"/>
      <c r="AC426" s="338"/>
      <c r="AD426" s="338"/>
      <c r="AE426" s="338"/>
      <c r="AF426" s="338"/>
      <c r="AG426" s="338"/>
      <c r="AH426" s="338"/>
      <c r="AI426" s="338"/>
      <c r="AJ426" s="338"/>
      <c r="AK426" s="338"/>
      <c r="AL426" s="338"/>
      <c r="AM426" s="338"/>
      <c r="AN426" s="338"/>
      <c r="AO426" s="338"/>
      <c r="AP426" s="338"/>
      <c r="AQ426" s="338"/>
      <c r="AR426" s="338"/>
      <c r="AS426" s="338"/>
      <c r="AT426" s="338"/>
      <c r="AU426" s="338"/>
      <c r="AV426" s="338"/>
      <c r="AW426" s="338"/>
      <c r="AX426" s="338"/>
      <c r="AY426" s="338"/>
      <c r="AZ426" s="338"/>
      <c r="BA426" s="340"/>
      <c r="BB426" s="419"/>
      <c r="BC426" s="340"/>
      <c r="BD426" s="340"/>
      <c r="BE426" s="340"/>
      <c r="BF426" s="340"/>
      <c r="BG426" s="340"/>
      <c r="BH426" s="340"/>
      <c r="BI426" s="340"/>
      <c r="BJ426" s="340"/>
      <c r="BK426" s="340"/>
      <c r="BL426" s="340"/>
      <c r="BM426" s="340"/>
      <c r="BN426" s="340"/>
      <c r="BO426" s="340"/>
      <c r="BP426" s="340"/>
      <c r="BQ426" s="340"/>
      <c r="BR426" s="340"/>
      <c r="BS426" s="340"/>
      <c r="BT426" s="340"/>
      <c r="BU426" s="340"/>
      <c r="BV426" s="340"/>
      <c r="BW426" s="340"/>
      <c r="BX426" s="340"/>
      <c r="BY426" s="340"/>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5" customFormat="true" ht="25.15" customHeight="true" x14ac:dyDescent="0.2">
      <c r="B427" s="887"/>
      <c r="C427" s="1005" t="s">
        <v>234</v>
      </c>
      <c r="D427" s="1006"/>
      <c r="E427" s="618">
        <v>-0.22407245990960289</v>
      </c>
      <c r="F427" s="614"/>
      <c r="G427" s="614"/>
      <c r="H427" s="1006" t="s">
        <v>222</v>
      </c>
      <c r="I427" s="1006"/>
      <c r="J427" s="619">
        <v>0.19381808096147593</v>
      </c>
      <c r="K427" s="614"/>
      <c r="L427" s="614"/>
      <c r="M427" s="1006" t="s">
        <v>240</v>
      </c>
      <c r="N427" s="1006"/>
      <c r="O427" s="620">
        <v>7.8837155608393092E-2</v>
      </c>
      <c r="P427" s="614"/>
      <c r="Q427" s="614"/>
      <c r="AC427" s="338"/>
      <c r="AD427" s="338"/>
      <c r="AE427" s="338"/>
      <c r="AF427" s="338"/>
      <c r="AG427" s="338"/>
      <c r="AH427" s="338"/>
      <c r="AI427" s="338"/>
      <c r="AJ427" s="338"/>
      <c r="AK427" s="338"/>
      <c r="AL427" s="338"/>
      <c r="AM427" s="338"/>
      <c r="AN427" s="338"/>
      <c r="AO427" s="338"/>
      <c r="AP427" s="338"/>
      <c r="AQ427" s="338"/>
      <c r="AR427" s="338"/>
      <c r="AS427" s="338"/>
      <c r="AT427" s="338"/>
      <c r="AU427" s="338"/>
      <c r="AV427" s="338"/>
      <c r="AW427" s="338"/>
      <c r="AX427" s="338"/>
      <c r="AY427" s="338"/>
      <c r="AZ427" s="338"/>
      <c r="BA427" s="340"/>
      <c r="BB427" s="419"/>
      <c r="BC427" s="340"/>
      <c r="BD427" s="340"/>
      <c r="BE427" s="340"/>
      <c r="BF427" s="340"/>
      <c r="BG427" s="340"/>
      <c r="BH427" s="340"/>
      <c r="BI427" s="340"/>
      <c r="BJ427" s="340"/>
      <c r="BK427" s="340"/>
      <c r="BL427" s="340"/>
      <c r="BM427" s="340"/>
      <c r="BN427" s="340"/>
      <c r="BO427" s="340"/>
      <c r="BP427" s="340"/>
      <c r="BQ427" s="340"/>
      <c r="BR427" s="340"/>
      <c r="BS427" s="340"/>
      <c r="BT427" s="340"/>
      <c r="BU427" s="340"/>
      <c r="BV427" s="340"/>
      <c r="BW427" s="340"/>
      <c r="BX427" s="340"/>
      <c r="BY427" s="340"/>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5" customFormat="true" ht="25.15" customHeight="true" x14ac:dyDescent="0.2">
      <c r="B428" s="887"/>
      <c r="C428" s="1005" t="s">
        <v>246</v>
      </c>
      <c r="D428" s="1006"/>
      <c r="E428" s="618">
        <v>0.20969934607266288</v>
      </c>
      <c r="F428" s="614"/>
      <c r="G428" s="614"/>
      <c r="H428" s="1006" t="s">
        <v>249</v>
      </c>
      <c r="I428" s="1006"/>
      <c r="J428" s="619">
        <v>0.1879842904357886</v>
      </c>
      <c r="K428" s="614"/>
      <c r="L428" s="614"/>
      <c r="M428" s="1006" t="s">
        <v>226</v>
      </c>
      <c r="N428" s="1006"/>
      <c r="O428" s="620">
        <v>7.76779131997168E-2</v>
      </c>
      <c r="P428" s="614"/>
      <c r="Q428" s="614"/>
      <c r="AC428" s="338"/>
      <c r="AD428" s="338"/>
      <c r="AE428" s="338"/>
      <c r="AF428" s="338"/>
      <c r="AG428" s="338"/>
      <c r="AH428" s="338"/>
      <c r="AI428" s="338"/>
      <c r="AJ428" s="338"/>
      <c r="AK428" s="338"/>
      <c r="AL428" s="338"/>
      <c r="AM428" s="338"/>
      <c r="AN428" s="338"/>
      <c r="AO428" s="338"/>
      <c r="AP428" s="338"/>
      <c r="AQ428" s="338"/>
      <c r="AR428" s="338"/>
      <c r="AS428" s="338"/>
      <c r="AT428" s="338"/>
      <c r="AU428" s="338"/>
      <c r="AV428" s="338"/>
      <c r="AW428" s="338"/>
      <c r="AX428" s="338"/>
      <c r="AY428" s="338"/>
      <c r="AZ428" s="338"/>
      <c r="BA428" s="340"/>
      <c r="BB428" s="419"/>
      <c r="BC428" s="340"/>
      <c r="BD428" s="340"/>
      <c r="BE428" s="340"/>
      <c r="BF428" s="340"/>
      <c r="BG428" s="340"/>
      <c r="BH428" s="340"/>
      <c r="BI428" s="340"/>
      <c r="BJ428" s="340"/>
      <c r="BK428" s="340"/>
      <c r="BL428" s="340"/>
      <c r="BM428" s="340"/>
      <c r="BN428" s="340"/>
      <c r="BO428" s="340"/>
      <c r="BP428" s="340"/>
      <c r="BQ428" s="340"/>
      <c r="BR428" s="340"/>
      <c r="BS428" s="340"/>
      <c r="BT428" s="340"/>
      <c r="BU428" s="340"/>
      <c r="BV428" s="340"/>
      <c r="BW428" s="340"/>
      <c r="BX428" s="340"/>
      <c r="BY428" s="340"/>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5" customFormat="true" ht="25.15" customHeight="true" x14ac:dyDescent="0.2">
      <c r="B429" s="887"/>
      <c r="C429" s="1005" t="s">
        <v>243</v>
      </c>
      <c r="D429" s="1006"/>
      <c r="E429" s="618">
        <v>-0.17991170207880458</v>
      </c>
      <c r="F429" s="614"/>
      <c r="G429" s="614"/>
      <c r="H429" s="1006" t="s">
        <v>237</v>
      </c>
      <c r="I429" s="1006"/>
      <c r="J429" s="619">
        <v>-0.11802791487307608</v>
      </c>
      <c r="K429" s="614"/>
      <c r="L429" s="614"/>
      <c r="M429" s="1006" t="s">
        <v>250</v>
      </c>
      <c r="N429" s="1006"/>
      <c r="O429" s="620">
        <v>5.5380119609471423E-2</v>
      </c>
      <c r="P429" s="614"/>
      <c r="Q429" s="614"/>
      <c r="AC429" s="338"/>
      <c r="AD429" s="338"/>
      <c r="AE429" s="338"/>
      <c r="AF429" s="338"/>
      <c r="AG429" s="338"/>
      <c r="AH429" s="338"/>
      <c r="AI429" s="338"/>
      <c r="AJ429" s="338"/>
      <c r="AK429" s="338"/>
      <c r="AL429" s="338"/>
      <c r="AM429" s="338"/>
      <c r="AN429" s="338"/>
      <c r="AO429" s="338"/>
      <c r="AP429" s="338"/>
      <c r="AQ429" s="338"/>
      <c r="AR429" s="338"/>
      <c r="AS429" s="338"/>
      <c r="AT429" s="338"/>
      <c r="AU429" s="338"/>
      <c r="AV429" s="338"/>
      <c r="AW429" s="338"/>
      <c r="AX429" s="338"/>
      <c r="AY429" s="338"/>
      <c r="AZ429" s="338"/>
      <c r="BA429" s="340"/>
      <c r="BB429" s="419"/>
      <c r="BC429" s="340"/>
      <c r="BD429" s="340"/>
      <c r="BE429" s="340"/>
      <c r="BF429" s="340"/>
      <c r="BG429" s="340"/>
      <c r="BH429" s="340"/>
      <c r="BI429" s="340"/>
      <c r="BJ429" s="340"/>
      <c r="BK429" s="340"/>
      <c r="BL429" s="340"/>
      <c r="BM429" s="340"/>
      <c r="BN429" s="340"/>
      <c r="BO429" s="340"/>
      <c r="BP429" s="340"/>
      <c r="BQ429" s="340"/>
      <c r="BR429" s="340"/>
      <c r="BS429" s="340"/>
      <c r="BT429" s="340"/>
      <c r="BU429" s="340"/>
      <c r="BV429" s="340"/>
      <c r="BW429" s="340"/>
      <c r="BX429" s="340"/>
      <c r="BY429" s="340"/>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5" customFormat="true" ht="25.15" customHeight="true" x14ac:dyDescent="0.2">
      <c r="B430" s="887"/>
      <c r="C430" s="1005" t="s">
        <v>226</v>
      </c>
      <c r="D430" s="1006"/>
      <c r="E430" s="618">
        <v>-0.17083021805909021</v>
      </c>
      <c r="F430" s="614"/>
      <c r="G430" s="614"/>
      <c r="H430" s="1006" t="s">
        <v>239</v>
      </c>
      <c r="I430" s="1006"/>
      <c r="J430" s="619">
        <v>0.11369693572410393</v>
      </c>
      <c r="K430" s="614"/>
      <c r="L430" s="614"/>
      <c r="M430" s="1006" t="s">
        <v>235</v>
      </c>
      <c r="N430" s="1006"/>
      <c r="O430" s="620">
        <v>4.56575392093891E-2</v>
      </c>
      <c r="P430" s="614"/>
      <c r="Q430" s="614"/>
      <c r="AC430" s="338"/>
      <c r="AD430" s="338"/>
      <c r="AE430" s="338"/>
      <c r="AF430" s="338"/>
      <c r="AG430" s="338"/>
      <c r="AH430" s="338"/>
      <c r="AI430" s="338"/>
      <c r="AJ430" s="338"/>
      <c r="AK430" s="338"/>
      <c r="AL430" s="338"/>
      <c r="AM430" s="338"/>
      <c r="AN430" s="338"/>
      <c r="AO430" s="338"/>
      <c r="AP430" s="338"/>
      <c r="AQ430" s="338"/>
      <c r="AR430" s="338"/>
      <c r="AS430" s="338"/>
      <c r="AT430" s="338"/>
      <c r="AU430" s="338"/>
      <c r="AV430" s="338"/>
      <c r="AW430" s="338"/>
      <c r="AX430" s="338"/>
      <c r="AY430" s="338"/>
      <c r="AZ430" s="338"/>
      <c r="BA430" s="340"/>
      <c r="BB430" s="419"/>
      <c r="BC430" s="340"/>
      <c r="BD430" s="340"/>
      <c r="BE430" s="340"/>
      <c r="BF430" s="340"/>
      <c r="BG430" s="340"/>
      <c r="BH430" s="340"/>
      <c r="BI430" s="340"/>
      <c r="BJ430" s="340"/>
      <c r="BK430" s="340"/>
      <c r="BL430" s="340"/>
      <c r="BM430" s="340"/>
      <c r="BN430" s="340"/>
      <c r="BO430" s="340"/>
      <c r="BP430" s="340"/>
      <c r="BQ430" s="340"/>
      <c r="BR430" s="340"/>
      <c r="BS430" s="340"/>
      <c r="BT430" s="340"/>
      <c r="BU430" s="340"/>
      <c r="BV430" s="340"/>
      <c r="BW430" s="340"/>
      <c r="BX430" s="340"/>
      <c r="BY430" s="340"/>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5" customFormat="true" ht="25.15" customHeight="true" x14ac:dyDescent="0.2">
      <c r="B431" s="887"/>
      <c r="C431" s="1005" t="s">
        <v>249</v>
      </c>
      <c r="D431" s="1006"/>
      <c r="E431" s="618">
        <v>0.16111587682188802</v>
      </c>
      <c r="F431" s="614"/>
      <c r="G431" s="614"/>
      <c r="H431" s="1006" t="s">
        <v>241</v>
      </c>
      <c r="I431" s="1006"/>
      <c r="J431" s="619">
        <v>-9.0479168218972825E-2</v>
      </c>
      <c r="K431" s="614"/>
      <c r="L431" s="614"/>
      <c r="M431" s="1006" t="s">
        <v>251</v>
      </c>
      <c r="N431" s="1006"/>
      <c r="O431" s="620">
        <v>4.4408567733846639E-2</v>
      </c>
      <c r="P431" s="614"/>
      <c r="Q431" s="614"/>
      <c r="AC431" s="338"/>
      <c r="AD431" s="338"/>
      <c r="AE431" s="338"/>
      <c r="AF431" s="338"/>
      <c r="AG431" s="338"/>
      <c r="AH431" s="338"/>
      <c r="AI431" s="338"/>
      <c r="AJ431" s="338"/>
      <c r="AK431" s="338"/>
      <c r="AL431" s="338"/>
      <c r="AM431" s="338"/>
      <c r="AN431" s="338"/>
      <c r="AO431" s="338"/>
      <c r="AP431" s="338"/>
      <c r="AQ431" s="338"/>
      <c r="AR431" s="338"/>
      <c r="AS431" s="338"/>
      <c r="AT431" s="338"/>
      <c r="AU431" s="338"/>
      <c r="AV431" s="338"/>
      <c r="AW431" s="338"/>
      <c r="AX431" s="338"/>
      <c r="AY431" s="338"/>
      <c r="AZ431" s="338"/>
      <c r="BA431" s="340"/>
      <c r="BB431" s="419"/>
      <c r="BC431" s="340"/>
      <c r="BD431" s="340"/>
      <c r="BE431" s="340"/>
      <c r="BF431" s="340"/>
      <c r="BG431" s="340"/>
      <c r="BH431" s="340"/>
      <c r="BI431" s="340"/>
      <c r="BJ431" s="340"/>
      <c r="BK431" s="340"/>
      <c r="BL431" s="340"/>
      <c r="BM431" s="340"/>
      <c r="BN431" s="340"/>
      <c r="BO431" s="340"/>
      <c r="BP431" s="340"/>
      <c r="BQ431" s="340"/>
      <c r="BR431" s="340"/>
      <c r="BS431" s="340"/>
      <c r="BT431" s="340"/>
      <c r="BU431" s="340"/>
      <c r="BV431" s="340"/>
      <c r="BW431" s="340"/>
      <c r="BX431" s="340"/>
      <c r="BY431" s="340"/>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5" customFormat="true" ht="25.15" customHeight="true" x14ac:dyDescent="0.2">
      <c r="B432" s="887"/>
      <c r="C432" s="1005" t="s">
        <v>239</v>
      </c>
      <c r="D432" s="1006"/>
      <c r="E432" s="618">
        <v>0.15418046312134864</v>
      </c>
      <c r="F432" s="614"/>
      <c r="G432" s="614"/>
      <c r="H432" s="1006" t="s">
        <v>250</v>
      </c>
      <c r="I432" s="1006"/>
      <c r="J432" s="619">
        <v>-8.3284970900175587E-2</v>
      </c>
      <c r="K432" s="614"/>
      <c r="L432" s="614"/>
      <c r="M432" s="1006" t="s">
        <v>249</v>
      </c>
      <c r="N432" s="1006"/>
      <c r="O432" s="620">
        <v>3.9354794243728855E-2</v>
      </c>
      <c r="P432" s="614"/>
      <c r="Q432" s="614"/>
      <c r="AC432" s="338"/>
      <c r="AD432" s="338"/>
      <c r="AE432" s="338"/>
      <c r="AF432" s="338"/>
      <c r="AG432" s="338"/>
      <c r="AH432" s="338"/>
      <c r="AI432" s="338"/>
      <c r="AJ432" s="338"/>
      <c r="AK432" s="338"/>
      <c r="AL432" s="338"/>
      <c r="AM432" s="338"/>
      <c r="AN432" s="338"/>
      <c r="AO432" s="338"/>
      <c r="AP432" s="338"/>
      <c r="AQ432" s="338"/>
      <c r="AR432" s="338"/>
      <c r="AS432" s="338"/>
      <c r="AT432" s="338"/>
      <c r="AU432" s="338"/>
      <c r="AV432" s="338"/>
      <c r="AW432" s="338"/>
      <c r="AX432" s="338"/>
      <c r="AY432" s="338"/>
      <c r="AZ432" s="338"/>
      <c r="BA432" s="340"/>
      <c r="BB432" s="419"/>
      <c r="BC432" s="340"/>
      <c r="BD432" s="340"/>
      <c r="BE432" s="340"/>
      <c r="BF432" s="340"/>
      <c r="BG432" s="340"/>
      <c r="BH432" s="340"/>
      <c r="BI432" s="340"/>
      <c r="BJ432" s="340"/>
      <c r="BK432" s="340"/>
      <c r="BL432" s="340"/>
      <c r="BM432" s="340"/>
      <c r="BN432" s="340"/>
      <c r="BO432" s="340"/>
      <c r="BP432" s="340"/>
      <c r="BQ432" s="340"/>
      <c r="BR432" s="340"/>
      <c r="BS432" s="340"/>
      <c r="BT432" s="340"/>
      <c r="BU432" s="340"/>
      <c r="BV432" s="340"/>
      <c r="BW432" s="340"/>
      <c r="BX432" s="340"/>
      <c r="BY432" s="340"/>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5" customFormat="true" ht="25.15" customHeight="true" x14ac:dyDescent="0.2">
      <c r="B433" s="887"/>
      <c r="C433" s="1005" t="s">
        <v>232</v>
      </c>
      <c r="D433" s="1006"/>
      <c r="E433" s="618">
        <v>-0.15172154464296733</v>
      </c>
      <c r="F433" s="614"/>
      <c r="G433" s="614"/>
      <c r="H433" s="1006" t="s">
        <v>248</v>
      </c>
      <c r="I433" s="1006"/>
      <c r="J433" s="619">
        <v>7.6321679605205861E-2</v>
      </c>
      <c r="K433" s="614"/>
      <c r="L433" s="614"/>
      <c r="M433" s="1006" t="s">
        <v>245</v>
      </c>
      <c r="N433" s="1006"/>
      <c r="O433" s="620">
        <v>2.8799553723822084E-2</v>
      </c>
      <c r="P433" s="614"/>
      <c r="Q433" s="614"/>
      <c r="AC433" s="338"/>
      <c r="AD433" s="338"/>
      <c r="AE433" s="338"/>
      <c r="AF433" s="338"/>
      <c r="AG433" s="338"/>
      <c r="AH433" s="338"/>
      <c r="AI433" s="338"/>
      <c r="AJ433" s="338"/>
      <c r="AK433" s="338"/>
      <c r="AL433" s="338"/>
      <c r="AM433" s="338"/>
      <c r="AN433" s="338"/>
      <c r="AO433" s="338"/>
      <c r="AP433" s="338"/>
      <c r="AQ433" s="338"/>
      <c r="AR433" s="338"/>
      <c r="AS433" s="338"/>
      <c r="AT433" s="338"/>
      <c r="AU433" s="338"/>
      <c r="AV433" s="338"/>
      <c r="AW433" s="338"/>
      <c r="AX433" s="338"/>
      <c r="AY433" s="338"/>
      <c r="AZ433" s="338"/>
      <c r="BA433" s="340"/>
      <c r="BB433" s="419"/>
      <c r="BC433" s="340"/>
      <c r="BD433" s="340"/>
      <c r="BE433" s="340"/>
      <c r="BF433" s="340"/>
      <c r="BG433" s="340"/>
      <c r="BH433" s="340"/>
      <c r="BI433" s="340"/>
      <c r="BJ433" s="340"/>
      <c r="BK433" s="340"/>
      <c r="BL433" s="340"/>
      <c r="BM433" s="340"/>
      <c r="BN433" s="340"/>
      <c r="BO433" s="340"/>
      <c r="BP433" s="340"/>
      <c r="BQ433" s="340"/>
      <c r="BR433" s="340"/>
      <c r="BS433" s="340"/>
      <c r="BT433" s="340"/>
      <c r="BU433" s="340"/>
      <c r="BV433" s="340"/>
      <c r="BW433" s="340"/>
      <c r="BX433" s="340"/>
      <c r="BY433" s="340"/>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5" customFormat="true" ht="25.15" customHeight="true" x14ac:dyDescent="0.2">
      <c r="B434" s="887"/>
      <c r="C434" s="1005" t="s">
        <v>251</v>
      </c>
      <c r="D434" s="1006"/>
      <c r="E434" s="618">
        <v>-0.12932420504640735</v>
      </c>
      <c r="F434" s="614"/>
      <c r="G434" s="614"/>
      <c r="H434" s="1006" t="s">
        <v>220</v>
      </c>
      <c r="I434" s="1006"/>
      <c r="J434" s="621">
        <v>6.9397782248403178E-2</v>
      </c>
      <c r="K434" s="614"/>
      <c r="L434" s="614"/>
      <c r="M434" s="1006" t="s">
        <v>246</v>
      </c>
      <c r="N434" s="1006"/>
      <c r="O434" s="622">
        <v>6.2045193205986686E-3</v>
      </c>
      <c r="P434" s="614"/>
      <c r="Q434" s="614"/>
      <c r="AC434" s="338"/>
      <c r="AD434" s="338"/>
      <c r="AE434" s="338"/>
      <c r="AF434" s="338"/>
      <c r="AG434" s="338"/>
      <c r="AH434" s="338"/>
      <c r="AI434" s="338"/>
      <c r="AJ434" s="338"/>
      <c r="AK434" s="338"/>
      <c r="AL434" s="338"/>
      <c r="AM434" s="338"/>
      <c r="AN434" s="338"/>
      <c r="AO434" s="338"/>
      <c r="AP434" s="338"/>
      <c r="AQ434" s="338"/>
      <c r="AR434" s="338"/>
      <c r="AS434" s="338"/>
      <c r="AT434" s="338"/>
      <c r="AU434" s="338"/>
      <c r="AV434" s="338"/>
      <c r="AW434" s="338"/>
      <c r="AX434" s="338"/>
      <c r="AY434" s="338"/>
      <c r="AZ434" s="338"/>
      <c r="BA434" s="340"/>
      <c r="BB434" s="419"/>
      <c r="BC434" s="340"/>
      <c r="BD434" s="340"/>
      <c r="BE434" s="340"/>
      <c r="BF434" s="340"/>
      <c r="BG434" s="340"/>
      <c r="BH434" s="340"/>
      <c r="BI434" s="340"/>
      <c r="BJ434" s="340"/>
      <c r="BK434" s="340"/>
      <c r="BL434" s="340"/>
      <c r="BM434" s="340"/>
      <c r="BN434" s="340"/>
      <c r="BO434" s="340"/>
      <c r="BP434" s="340"/>
      <c r="BQ434" s="340"/>
      <c r="BR434" s="340"/>
      <c r="BS434" s="340"/>
      <c r="BT434" s="340"/>
      <c r="BU434" s="340"/>
      <c r="BV434" s="340"/>
      <c r="BW434" s="340"/>
      <c r="BX434" s="340"/>
      <c r="BY434" s="340"/>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5" customFormat="true" ht="25.15" customHeight="true" x14ac:dyDescent="0.2">
      <c r="B435" s="887"/>
      <c r="C435" s="1005" t="s">
        <v>230</v>
      </c>
      <c r="D435" s="1006"/>
      <c r="E435" s="618">
        <v>-0.12816549143536246</v>
      </c>
      <c r="F435" s="614"/>
      <c r="G435" s="614"/>
      <c r="H435" s="1006"/>
      <c r="I435" s="1006"/>
      <c r="J435" s="614"/>
      <c r="K435" s="614"/>
      <c r="L435" s="614"/>
      <c r="M435" s="1006"/>
      <c r="N435" s="1006"/>
      <c r="O435" s="614"/>
      <c r="P435" s="614"/>
      <c r="Q435" s="614"/>
      <c r="AC435" s="338"/>
      <c r="AD435" s="338"/>
      <c r="AE435" s="338"/>
      <c r="AF435" s="338"/>
      <c r="AG435" s="338"/>
      <c r="AH435" s="338"/>
      <c r="AI435" s="338"/>
      <c r="AJ435" s="338"/>
      <c r="AK435" s="338"/>
      <c r="AL435" s="338"/>
      <c r="AM435" s="338"/>
      <c r="AN435" s="338"/>
      <c r="AO435" s="338"/>
      <c r="AP435" s="338"/>
      <c r="AQ435" s="338"/>
      <c r="AR435" s="338"/>
      <c r="AS435" s="338"/>
      <c r="AT435" s="338"/>
      <c r="AU435" s="338"/>
      <c r="AV435" s="338"/>
      <c r="AW435" s="338"/>
      <c r="AX435" s="338"/>
      <c r="AY435" s="338"/>
      <c r="AZ435" s="338"/>
      <c r="BA435" s="340"/>
      <c r="BB435" s="419"/>
      <c r="BC435" s="340"/>
      <c r="BD435" s="340"/>
      <c r="BE435" s="340"/>
      <c r="BF435" s="340"/>
      <c r="BG435" s="340"/>
      <c r="BH435" s="340"/>
      <c r="BI435" s="340"/>
      <c r="BJ435" s="340"/>
      <c r="BK435" s="340"/>
      <c r="BL435" s="340"/>
      <c r="BM435" s="340"/>
      <c r="BN435" s="340"/>
      <c r="BO435" s="340"/>
      <c r="BP435" s="340"/>
      <c r="BQ435" s="340"/>
      <c r="BR435" s="340"/>
      <c r="BS435" s="340"/>
      <c r="BT435" s="340"/>
      <c r="BU435" s="340"/>
      <c r="BV435" s="340"/>
      <c r="BW435" s="340"/>
      <c r="BX435" s="340"/>
      <c r="BY435" s="340"/>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5" customFormat="true" ht="25.15" customHeight="true" x14ac:dyDescent="0.2">
      <c r="B436" s="887"/>
      <c r="C436" s="1005" t="s">
        <v>237</v>
      </c>
      <c r="D436" s="1006"/>
      <c r="E436" s="618">
        <v>-0.12804933321703801</v>
      </c>
      <c r="F436" s="614"/>
      <c r="G436" s="614"/>
      <c r="H436" s="1006"/>
      <c r="I436" s="1006"/>
      <c r="J436" s="614"/>
      <c r="K436" s="614"/>
      <c r="L436" s="614"/>
      <c r="M436" s="1006"/>
      <c r="N436" s="1006"/>
      <c r="O436" s="614"/>
      <c r="P436" s="614"/>
      <c r="Q436" s="614"/>
      <c r="AC436" s="338"/>
      <c r="AD436" s="338"/>
      <c r="AE436" s="338"/>
      <c r="AF436" s="338"/>
      <c r="AG436" s="338"/>
      <c r="AH436" s="338"/>
      <c r="AI436" s="338"/>
      <c r="AJ436" s="338"/>
      <c r="AK436" s="338"/>
      <c r="AL436" s="338"/>
      <c r="AM436" s="338"/>
      <c r="AN436" s="338"/>
      <c r="AO436" s="338"/>
      <c r="AP436" s="338"/>
      <c r="AQ436" s="338"/>
      <c r="AR436" s="338"/>
      <c r="AS436" s="338"/>
      <c r="AT436" s="338"/>
      <c r="AU436" s="338"/>
      <c r="AV436" s="338"/>
      <c r="AW436" s="338"/>
      <c r="AX436" s="338"/>
      <c r="AY436" s="338"/>
      <c r="AZ436" s="338"/>
      <c r="BA436" s="340"/>
      <c r="BB436" s="419"/>
      <c r="BC436" s="340"/>
      <c r="BD436" s="340"/>
      <c r="BE436" s="340"/>
      <c r="BF436" s="340"/>
      <c r="BG436" s="340"/>
      <c r="BH436" s="340"/>
      <c r="BI436" s="340"/>
      <c r="BJ436" s="340"/>
      <c r="BK436" s="340"/>
      <c r="BL436" s="340"/>
      <c r="BM436" s="340"/>
      <c r="BN436" s="340"/>
      <c r="BO436" s="340"/>
      <c r="BP436" s="340"/>
      <c r="BQ436" s="340"/>
      <c r="BR436" s="340"/>
      <c r="BS436" s="340"/>
      <c r="BT436" s="340"/>
      <c r="BU436" s="340"/>
      <c r="BV436" s="340"/>
      <c r="BW436" s="340"/>
      <c r="BX436" s="340"/>
      <c r="BY436" s="340"/>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5" customFormat="true" ht="25.15" customHeight="true" x14ac:dyDescent="0.2">
      <c r="B437" s="887"/>
      <c r="C437" s="1005" t="s">
        <v>220</v>
      </c>
      <c r="D437" s="1006"/>
      <c r="E437" s="618">
        <v>0.1151809012450422</v>
      </c>
      <c r="F437" s="614"/>
      <c r="G437" s="614"/>
      <c r="H437" s="1006"/>
      <c r="I437" s="1006"/>
      <c r="J437" s="614"/>
      <c r="K437" s="614"/>
      <c r="L437" s="614"/>
      <c r="M437" s="1006"/>
      <c r="N437" s="1006"/>
      <c r="O437" s="614"/>
      <c r="P437" s="614"/>
      <c r="Q437" s="614"/>
      <c r="AC437" s="338"/>
      <c r="AD437" s="338"/>
      <c r="AE437" s="338"/>
      <c r="AF437" s="338"/>
      <c r="AG437" s="338"/>
      <c r="AH437" s="338"/>
      <c r="AI437" s="338"/>
      <c r="AJ437" s="338"/>
      <c r="AK437" s="338"/>
      <c r="AL437" s="338"/>
      <c r="AM437" s="338"/>
      <c r="AN437" s="338"/>
      <c r="AO437" s="338"/>
      <c r="AP437" s="338"/>
      <c r="AQ437" s="338"/>
      <c r="AR437" s="338"/>
      <c r="AS437" s="338"/>
      <c r="AT437" s="338"/>
      <c r="AU437" s="338"/>
      <c r="AV437" s="338"/>
      <c r="AW437" s="338"/>
      <c r="AX437" s="338"/>
      <c r="AY437" s="338"/>
      <c r="AZ437" s="338"/>
      <c r="BA437" s="340"/>
      <c r="BB437" s="419"/>
      <c r="BC437" s="340"/>
      <c r="BD437" s="340"/>
      <c r="BE437" s="340"/>
      <c r="BF437" s="340"/>
      <c r="BG437" s="340"/>
      <c r="BH437" s="340"/>
      <c r="BI437" s="340"/>
      <c r="BJ437" s="340"/>
      <c r="BK437" s="340"/>
      <c r="BL437" s="340"/>
      <c r="BM437" s="340"/>
      <c r="BN437" s="340"/>
      <c r="BO437" s="340"/>
      <c r="BP437" s="340"/>
      <c r="BQ437" s="340"/>
      <c r="BR437" s="340"/>
      <c r="BS437" s="340"/>
      <c r="BT437" s="340"/>
      <c r="BU437" s="340"/>
      <c r="BV437" s="340"/>
      <c r="BW437" s="340"/>
      <c r="BX437" s="340"/>
      <c r="BY437" s="340"/>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5" customFormat="true" ht="25.15" customHeight="true" x14ac:dyDescent="0.2">
      <c r="B438" s="887"/>
      <c r="C438" s="1005" t="s">
        <v>227</v>
      </c>
      <c r="D438" s="1006"/>
      <c r="E438" s="618">
        <v>-0.10148024346197336</v>
      </c>
      <c r="F438" s="614"/>
      <c r="G438" s="614"/>
      <c r="H438" s="1006" t="s">
        <v>252</v>
      </c>
      <c r="I438" s="1006"/>
      <c r="J438" s="1006"/>
      <c r="K438" s="614"/>
      <c r="L438" s="614"/>
      <c r="M438" s="1006" t="s">
        <v>252</v>
      </c>
      <c r="N438" s="1006"/>
      <c r="O438" s="1006"/>
      <c r="P438" s="614"/>
      <c r="Q438" s="614"/>
      <c r="AC438" s="338"/>
      <c r="AD438" s="338"/>
      <c r="AE438" s="338"/>
      <c r="AF438" s="338"/>
      <c r="AG438" s="338"/>
      <c r="AH438" s="338"/>
      <c r="AI438" s="338"/>
      <c r="AJ438" s="338"/>
      <c r="AK438" s="338"/>
      <c r="AL438" s="338"/>
      <c r="AM438" s="338"/>
      <c r="AN438" s="338"/>
      <c r="AO438" s="338"/>
      <c r="AP438" s="338"/>
      <c r="AQ438" s="338"/>
      <c r="AR438" s="338"/>
      <c r="AS438" s="338"/>
      <c r="AT438" s="338"/>
      <c r="AU438" s="338"/>
      <c r="AV438" s="338"/>
      <c r="AW438" s="338"/>
      <c r="AX438" s="338"/>
      <c r="AY438" s="338"/>
      <c r="AZ438" s="338"/>
      <c r="BA438" s="340"/>
      <c r="BB438" s="419"/>
      <c r="BC438" s="340"/>
      <c r="BD438" s="340"/>
      <c r="BE438" s="340"/>
      <c r="BF438" s="340"/>
      <c r="BG438" s="340"/>
      <c r="BH438" s="340"/>
      <c r="BI438" s="340"/>
      <c r="BJ438" s="340"/>
      <c r="BK438" s="340"/>
      <c r="BL438" s="340"/>
      <c r="BM438" s="340"/>
      <c r="BN438" s="340"/>
      <c r="BO438" s="340"/>
      <c r="BP438" s="340"/>
      <c r="BQ438" s="340"/>
      <c r="BR438" s="340"/>
      <c r="BS438" s="340"/>
      <c r="BT438" s="340"/>
      <c r="BU438" s="340"/>
      <c r="BV438" s="340"/>
      <c r="BW438" s="340"/>
      <c r="BX438" s="340"/>
      <c r="BY438" s="340"/>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5" customFormat="true" ht="25.15" customHeight="true" x14ac:dyDescent="0.2">
      <c r="B439" s="887"/>
      <c r="C439" s="1005" t="s">
        <v>248</v>
      </c>
      <c r="D439" s="1006"/>
      <c r="E439" s="618">
        <v>8.8731813336035359E-2</v>
      </c>
      <c r="F439" s="614"/>
      <c r="G439" s="614"/>
      <c r="H439" s="1006"/>
      <c r="I439" s="1006"/>
      <c r="J439" s="598" t="s">
        <v>253</v>
      </c>
      <c r="K439" s="614"/>
      <c r="L439" s="614"/>
      <c r="M439" s="1006"/>
      <c r="N439" s="1006"/>
      <c r="O439" s="599" t="s">
        <v>253</v>
      </c>
      <c r="P439" s="614"/>
      <c r="Q439" s="614"/>
      <c r="AC439" s="338"/>
      <c r="AD439" s="338"/>
      <c r="AE439" s="338"/>
      <c r="AF439" s="338"/>
      <c r="AG439" s="338"/>
      <c r="AH439" s="338"/>
      <c r="AI439" s="338"/>
      <c r="AJ439" s="338"/>
      <c r="AK439" s="338"/>
      <c r="AL439" s="338"/>
      <c r="AM439" s="338"/>
      <c r="AN439" s="338"/>
      <c r="AO439" s="338"/>
      <c r="AP439" s="338"/>
      <c r="AQ439" s="338"/>
      <c r="AR439" s="338"/>
      <c r="AS439" s="338"/>
      <c r="AT439" s="338"/>
      <c r="AU439" s="338"/>
      <c r="AV439" s="338"/>
      <c r="AW439" s="338"/>
      <c r="AX439" s="338"/>
      <c r="AY439" s="338"/>
      <c r="AZ439" s="338"/>
      <c r="BA439" s="340"/>
      <c r="BB439" s="419"/>
      <c r="BC439" s="340"/>
      <c r="BD439" s="340"/>
      <c r="BE439" s="340"/>
      <c r="BF439" s="340"/>
      <c r="BG439" s="340"/>
      <c r="BH439" s="340"/>
      <c r="BI439" s="340"/>
      <c r="BJ439" s="340"/>
      <c r="BK439" s="340"/>
      <c r="BL439" s="340"/>
      <c r="BM439" s="340"/>
      <c r="BN439" s="340"/>
      <c r="BO439" s="340"/>
      <c r="BP439" s="340"/>
      <c r="BQ439" s="340"/>
      <c r="BR439" s="340"/>
      <c r="BS439" s="340"/>
      <c r="BT439" s="340"/>
      <c r="BU439" s="340"/>
      <c r="BV439" s="340"/>
      <c r="BW439" s="340"/>
      <c r="BX439" s="340"/>
      <c r="BY439" s="340"/>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5" customFormat="true" ht="25.15" customHeight="true" x14ac:dyDescent="0.2">
      <c r="B440" s="887"/>
      <c r="C440" s="1005" t="s">
        <v>236</v>
      </c>
      <c r="D440" s="1006"/>
      <c r="E440" s="618">
        <v>7.6955744835179904E-2</v>
      </c>
      <c r="F440" s="614"/>
      <c r="G440" s="614"/>
      <c r="H440" s="1006" t="s">
        <v>241</v>
      </c>
      <c r="I440" s="1006"/>
      <c r="J440" s="616">
        <v>8.1864798815971824E-3</v>
      </c>
      <c r="K440" s="614"/>
      <c r="L440" s="614"/>
      <c r="M440" s="1006" t="s">
        <v>241</v>
      </c>
      <c r="N440" s="1006"/>
      <c r="O440" s="617">
        <v>2.233607764853229E-2</v>
      </c>
      <c r="P440" s="614"/>
      <c r="Q440" s="614"/>
      <c r="AC440" s="338"/>
      <c r="AD440" s="338"/>
      <c r="AE440" s="338"/>
      <c r="AF440" s="338"/>
      <c r="AG440" s="338"/>
      <c r="AH440" s="338"/>
      <c r="AI440" s="338"/>
      <c r="AJ440" s="338"/>
      <c r="AK440" s="338"/>
      <c r="AL440" s="338"/>
      <c r="AM440" s="338"/>
      <c r="AN440" s="338"/>
      <c r="AO440" s="338"/>
      <c r="AP440" s="338"/>
      <c r="AQ440" s="338"/>
      <c r="AR440" s="338"/>
      <c r="AS440" s="338"/>
      <c r="AT440" s="338"/>
      <c r="AU440" s="338"/>
      <c r="AV440" s="338"/>
      <c r="AW440" s="338"/>
      <c r="AX440" s="338"/>
      <c r="AY440" s="338"/>
      <c r="AZ440" s="338"/>
      <c r="BA440" s="340"/>
      <c r="BB440" s="419"/>
      <c r="BC440" s="340"/>
      <c r="BD440" s="340"/>
      <c r="BE440" s="340"/>
      <c r="BF440" s="340"/>
      <c r="BG440" s="340"/>
      <c r="BH440" s="340"/>
      <c r="BI440" s="340"/>
      <c r="BJ440" s="340"/>
      <c r="BK440" s="340"/>
      <c r="BL440" s="340"/>
      <c r="BM440" s="340"/>
      <c r="BN440" s="340"/>
      <c r="BO440" s="340"/>
      <c r="BP440" s="340"/>
      <c r="BQ440" s="340"/>
      <c r="BR440" s="340"/>
      <c r="BS440" s="340"/>
      <c r="BT440" s="340"/>
      <c r="BU440" s="340"/>
      <c r="BV440" s="340"/>
      <c r="BW440" s="340"/>
      <c r="BX440" s="340"/>
      <c r="BY440" s="340"/>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5" customFormat="true" ht="25.15" customHeight="true" x14ac:dyDescent="0.2">
      <c r="B441" s="887"/>
      <c r="C441" s="1005" t="s">
        <v>250</v>
      </c>
      <c r="D441" s="1006"/>
      <c r="E441" s="618">
        <v>-6.824989581444052E-2</v>
      </c>
      <c r="F441" s="614"/>
      <c r="G441" s="614"/>
      <c r="H441" s="1006" t="s">
        <v>240</v>
      </c>
      <c r="I441" s="1006"/>
      <c r="J441" s="619">
        <v>7.9689814788613547E-2</v>
      </c>
      <c r="K441" s="614"/>
      <c r="L441" s="614"/>
      <c r="M441" s="1006" t="s">
        <v>240</v>
      </c>
      <c r="N441" s="1006"/>
      <c r="O441" s="620">
        <v>6.2152971044219865E-3</v>
      </c>
      <c r="P441" s="614"/>
      <c r="Q441" s="614"/>
      <c r="AC441" s="338"/>
      <c r="AD441" s="338"/>
      <c r="AE441" s="338"/>
      <c r="AF441" s="338"/>
      <c r="AG441" s="338"/>
      <c r="AH441" s="338"/>
      <c r="AI441" s="338"/>
      <c r="AJ441" s="338"/>
      <c r="AK441" s="338"/>
      <c r="AL441" s="338"/>
      <c r="AM441" s="338"/>
      <c r="AN441" s="338"/>
      <c r="AO441" s="338"/>
      <c r="AP441" s="338"/>
      <c r="AQ441" s="338"/>
      <c r="AR441" s="338"/>
      <c r="AS441" s="338"/>
      <c r="AT441" s="338"/>
      <c r="AU441" s="338"/>
      <c r="AV441" s="338"/>
      <c r="AW441" s="338"/>
      <c r="AX441" s="338"/>
      <c r="AY441" s="338"/>
      <c r="AZ441" s="338"/>
      <c r="BA441" s="340"/>
      <c r="BB441" s="419"/>
      <c r="BC441" s="340"/>
      <c r="BD441" s="340"/>
      <c r="BE441" s="340"/>
      <c r="BF441" s="340"/>
      <c r="BG441" s="340"/>
      <c r="BH441" s="340"/>
      <c r="BI441" s="340"/>
      <c r="BJ441" s="340"/>
      <c r="BK441" s="340"/>
      <c r="BL441" s="340"/>
      <c r="BM441" s="340"/>
      <c r="BN441" s="340"/>
      <c r="BO441" s="340"/>
      <c r="BP441" s="340"/>
      <c r="BQ441" s="340"/>
      <c r="BR441" s="340"/>
      <c r="BS441" s="340"/>
      <c r="BT441" s="340"/>
      <c r="BU441" s="340"/>
      <c r="BV441" s="340"/>
      <c r="BW441" s="340"/>
      <c r="BX441" s="340"/>
      <c r="BY441" s="340"/>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5" customFormat="true" ht="25.15" customHeight="true" x14ac:dyDescent="0.2">
      <c r="B442" s="887"/>
      <c r="C442" s="1005" t="s">
        <v>241</v>
      </c>
      <c r="D442" s="1006"/>
      <c r="E442" s="618">
        <v>-5.3507573366122711E-2</v>
      </c>
      <c r="F442" s="614"/>
      <c r="G442" s="614"/>
      <c r="H442" s="1006" t="s">
        <v>210</v>
      </c>
      <c r="I442" s="1006"/>
      <c r="J442" s="619">
        <v>0.41630407385719587</v>
      </c>
      <c r="K442" s="614"/>
      <c r="L442" s="614"/>
      <c r="M442" s="1006" t="s">
        <v>210</v>
      </c>
      <c r="N442" s="1006"/>
      <c r="O442" s="620">
        <v>0.55220255287394693</v>
      </c>
      <c r="P442" s="614"/>
      <c r="Q442" s="614"/>
      <c r="AC442" s="338"/>
      <c r="AD442" s="338"/>
      <c r="AE442" s="338"/>
      <c r="AF442" s="338"/>
      <c r="AG442" s="338"/>
      <c r="AH442" s="338"/>
      <c r="AI442" s="338"/>
      <c r="AJ442" s="338"/>
      <c r="AK442" s="338"/>
      <c r="AL442" s="338"/>
      <c r="AM442" s="338"/>
      <c r="AN442" s="338"/>
      <c r="AO442" s="338"/>
      <c r="AP442" s="338"/>
      <c r="AQ442" s="338"/>
      <c r="AR442" s="338"/>
      <c r="AS442" s="338"/>
      <c r="AT442" s="338"/>
      <c r="AU442" s="338"/>
      <c r="AV442" s="338"/>
      <c r="AW442" s="338"/>
      <c r="AX442" s="338"/>
      <c r="AY442" s="338"/>
      <c r="AZ442" s="338"/>
      <c r="BA442" s="340"/>
      <c r="BB442" s="419"/>
      <c r="BC442" s="340"/>
      <c r="BD442" s="340"/>
      <c r="BE442" s="340"/>
      <c r="BF442" s="340"/>
      <c r="BG442" s="340"/>
      <c r="BH442" s="340"/>
      <c r="BI442" s="340"/>
      <c r="BJ442" s="340"/>
      <c r="BK442" s="340"/>
      <c r="BL442" s="340"/>
      <c r="BM442" s="340"/>
      <c r="BN442" s="340"/>
      <c r="BO442" s="340"/>
      <c r="BP442" s="340"/>
      <c r="BQ442" s="340"/>
      <c r="BR442" s="340"/>
      <c r="BS442" s="340"/>
      <c r="BT442" s="340"/>
      <c r="BU442" s="340"/>
      <c r="BV442" s="340"/>
      <c r="BW442" s="340"/>
      <c r="BX442" s="340"/>
      <c r="BY442" s="340"/>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5" customFormat="true" ht="25.15" customHeight="true" x14ac:dyDescent="0.2">
      <c r="B443" s="887"/>
      <c r="C443" s="1005" t="s">
        <v>244</v>
      </c>
      <c r="D443" s="1006"/>
      <c r="E443" s="618">
        <v>-4.5402624256411096E-2</v>
      </c>
      <c r="F443" s="614"/>
      <c r="G443" s="614"/>
      <c r="H443" s="1006" t="s">
        <v>209</v>
      </c>
      <c r="I443" s="1006"/>
      <c r="J443" s="619">
        <v>0.58532796994657121</v>
      </c>
      <c r="K443" s="614"/>
      <c r="L443" s="614"/>
      <c r="M443" s="1006" t="s">
        <v>209</v>
      </c>
      <c r="N443" s="1006"/>
      <c r="O443" s="620">
        <v>0.53820410651153372</v>
      </c>
      <c r="P443" s="614"/>
      <c r="Q443" s="614"/>
      <c r="AC443" s="338"/>
      <c r="AD443" s="338"/>
      <c r="AE443" s="338"/>
      <c r="AF443" s="338"/>
      <c r="AG443" s="338"/>
      <c r="AH443" s="338"/>
      <c r="AI443" s="338"/>
      <c r="AJ443" s="338"/>
      <c r="AK443" s="338"/>
      <c r="AL443" s="338"/>
      <c r="AM443" s="338"/>
      <c r="AN443" s="338"/>
      <c r="AO443" s="338"/>
      <c r="AP443" s="338"/>
      <c r="AQ443" s="338"/>
      <c r="AR443" s="338"/>
      <c r="AS443" s="338"/>
      <c r="AT443" s="338"/>
      <c r="AU443" s="338"/>
      <c r="AV443" s="338"/>
      <c r="AW443" s="338"/>
      <c r="AX443" s="338"/>
      <c r="AY443" s="338"/>
      <c r="AZ443" s="338"/>
      <c r="BA443" s="340"/>
      <c r="BB443" s="419"/>
      <c r="BC443" s="340"/>
      <c r="BD443" s="340"/>
      <c r="BE443" s="340"/>
      <c r="BF443" s="340"/>
      <c r="BG443" s="340"/>
      <c r="BH443" s="340"/>
      <c r="BI443" s="340"/>
      <c r="BJ443" s="340"/>
      <c r="BK443" s="340"/>
      <c r="BL443" s="340"/>
      <c r="BM443" s="340"/>
      <c r="BN443" s="340"/>
      <c r="BO443" s="340"/>
      <c r="BP443" s="340"/>
      <c r="BQ443" s="340"/>
      <c r="BR443" s="340"/>
      <c r="BS443" s="340"/>
      <c r="BT443" s="340"/>
      <c r="BU443" s="340"/>
      <c r="BV443" s="340"/>
      <c r="BW443" s="340"/>
      <c r="BX443" s="340"/>
      <c r="BY443" s="340"/>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5" customFormat="true" ht="25.15" customHeight="true" x14ac:dyDescent="0.2">
      <c r="B444" s="887"/>
      <c r="C444" s="1005" t="s">
        <v>233</v>
      </c>
      <c r="D444" s="1006"/>
      <c r="E444" s="618">
        <v>-4.1241388984350154E-2</v>
      </c>
      <c r="F444" s="614"/>
      <c r="G444" s="614"/>
      <c r="H444" s="1006" t="s">
        <v>246</v>
      </c>
      <c r="I444" s="1006"/>
      <c r="J444" s="619">
        <v>4.4030024542297937E-2</v>
      </c>
      <c r="K444" s="614"/>
      <c r="L444" s="614"/>
      <c r="M444" s="1006" t="s">
        <v>246</v>
      </c>
      <c r="N444" s="1006"/>
      <c r="O444" s="620">
        <v>3.8496059999682162E-5</v>
      </c>
      <c r="P444" s="614"/>
      <c r="Q444" s="614"/>
      <c r="AC444" s="338"/>
      <c r="AD444" s="338"/>
      <c r="AE444" s="338"/>
      <c r="AF444" s="338"/>
      <c r="AG444" s="338"/>
      <c r="AH444" s="338"/>
      <c r="AI444" s="338"/>
      <c r="AJ444" s="338"/>
      <c r="AK444" s="338"/>
      <c r="AL444" s="338"/>
      <c r="AM444" s="338"/>
      <c r="AN444" s="338"/>
      <c r="AO444" s="338"/>
      <c r="AP444" s="338"/>
      <c r="AQ444" s="338"/>
      <c r="AR444" s="338"/>
      <c r="AS444" s="338"/>
      <c r="AT444" s="338"/>
      <c r="AU444" s="338"/>
      <c r="AV444" s="338"/>
      <c r="AW444" s="338"/>
      <c r="AX444" s="338"/>
      <c r="AY444" s="338"/>
      <c r="AZ444" s="338"/>
      <c r="BA444" s="340"/>
      <c r="BB444" s="419"/>
      <c r="BC444" s="340"/>
      <c r="BD444" s="340"/>
      <c r="BE444" s="340"/>
      <c r="BF444" s="340"/>
      <c r="BG444" s="340"/>
      <c r="BH444" s="340"/>
      <c r="BI444" s="340"/>
      <c r="BJ444" s="340"/>
      <c r="BK444" s="340"/>
      <c r="BL444" s="340"/>
      <c r="BM444" s="340"/>
      <c r="BN444" s="340"/>
      <c r="BO444" s="340"/>
      <c r="BP444" s="340"/>
      <c r="BQ444" s="340"/>
      <c r="BR444" s="340"/>
      <c r="BS444" s="340"/>
      <c r="BT444" s="340"/>
      <c r="BU444" s="340"/>
      <c r="BV444" s="340"/>
      <c r="BW444" s="340"/>
      <c r="BX444" s="340"/>
      <c r="BY444" s="340"/>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5" customFormat="true" ht="25.15" customHeight="true" x14ac:dyDescent="0.2">
      <c r="B445" s="887"/>
      <c r="C445" s="1005" t="s">
        <v>247</v>
      </c>
      <c r="D445" s="1006"/>
      <c r="E445" s="623">
        <v>-4.072162440077301E-2</v>
      </c>
      <c r="F445" s="614"/>
      <c r="G445" s="614"/>
      <c r="H445" s="1006" t="s">
        <v>248</v>
      </c>
      <c r="I445" s="1006"/>
      <c r="J445" s="619">
        <v>5.8249987777596966E-3</v>
      </c>
      <c r="K445" s="614"/>
      <c r="L445" s="614"/>
      <c r="M445" s="1006" t="s">
        <v>248</v>
      </c>
      <c r="N445" s="1006"/>
      <c r="O445" s="620">
        <v>7.475001330895477E-3</v>
      </c>
      <c r="P445" s="614"/>
      <c r="Q445" s="614"/>
      <c r="AC445" s="338"/>
      <c r="AD445" s="338"/>
      <c r="AE445" s="338"/>
      <c r="AF445" s="338"/>
      <c r="AG445" s="338"/>
      <c r="AH445" s="338"/>
      <c r="AI445" s="338"/>
      <c r="AJ445" s="338"/>
      <c r="AK445" s="338"/>
      <c r="AL445" s="338"/>
      <c r="AM445" s="338"/>
      <c r="AN445" s="338"/>
      <c r="AO445" s="338"/>
      <c r="AP445" s="338"/>
      <c r="AQ445" s="338"/>
      <c r="AR445" s="338"/>
      <c r="AS445" s="338"/>
      <c r="AT445" s="338"/>
      <c r="AU445" s="338"/>
      <c r="AV445" s="338"/>
      <c r="AW445" s="338"/>
      <c r="AX445" s="338"/>
      <c r="AY445" s="338"/>
      <c r="AZ445" s="338"/>
      <c r="BA445" s="340"/>
      <c r="BB445" s="419"/>
      <c r="BC445" s="340"/>
      <c r="BD445" s="340"/>
      <c r="BE445" s="340"/>
      <c r="BF445" s="340"/>
      <c r="BG445" s="340"/>
      <c r="BH445" s="340"/>
      <c r="BI445" s="340"/>
      <c r="BJ445" s="340"/>
      <c r="BK445" s="340"/>
      <c r="BL445" s="340"/>
      <c r="BM445" s="340"/>
      <c r="BN445" s="340"/>
      <c r="BO445" s="340"/>
      <c r="BP445" s="340"/>
      <c r="BQ445" s="340"/>
      <c r="BR445" s="340"/>
      <c r="BS445" s="340"/>
      <c r="BT445" s="340"/>
      <c r="BU445" s="340"/>
      <c r="BV445" s="340"/>
      <c r="BW445" s="340"/>
      <c r="BX445" s="340"/>
      <c r="BY445" s="340"/>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5" customFormat="true" ht="25.15" customHeight="true" x14ac:dyDescent="0.2">
      <c r="C446" s="1005"/>
      <c r="D446" s="1006"/>
      <c r="E446" s="614"/>
      <c r="F446" s="614"/>
      <c r="G446" s="614"/>
      <c r="H446" s="1006" t="s">
        <v>245</v>
      </c>
      <c r="I446" s="1006"/>
      <c r="J446" s="619">
        <v>3.8173371158773436E-2</v>
      </c>
      <c r="K446" s="614"/>
      <c r="L446" s="614"/>
      <c r="M446" s="1006" t="s">
        <v>245</v>
      </c>
      <c r="N446" s="1006"/>
      <c r="O446" s="620">
        <v>8.2941429469131443E-4</v>
      </c>
      <c r="P446" s="614"/>
      <c r="Q446" s="614"/>
      <c r="AC446" s="338"/>
      <c r="AD446" s="338"/>
      <c r="AE446" s="338"/>
      <c r="AF446" s="338"/>
      <c r="AG446" s="338"/>
      <c r="AH446" s="338"/>
      <c r="AI446" s="338"/>
      <c r="AJ446" s="338"/>
      <c r="AK446" s="338"/>
      <c r="AL446" s="338"/>
      <c r="AM446" s="338"/>
      <c r="AN446" s="338"/>
      <c r="AO446" s="338"/>
      <c r="AP446" s="338"/>
      <c r="AQ446" s="338"/>
      <c r="AR446" s="338"/>
      <c r="AS446" s="338"/>
      <c r="AT446" s="338"/>
      <c r="AU446" s="338"/>
      <c r="AV446" s="338"/>
      <c r="AW446" s="338"/>
      <c r="AX446" s="338"/>
      <c r="AY446" s="338"/>
      <c r="AZ446" s="338"/>
      <c r="BA446" s="340"/>
      <c r="BB446" s="419"/>
      <c r="BC446" s="340"/>
      <c r="BD446" s="340"/>
      <c r="BE446" s="340"/>
      <c r="BF446" s="340"/>
      <c r="BG446" s="340"/>
      <c r="BH446" s="340"/>
      <c r="BI446" s="340"/>
      <c r="BJ446" s="340"/>
      <c r="BK446" s="340"/>
      <c r="BL446" s="340"/>
      <c r="BM446" s="340"/>
      <c r="BN446" s="340"/>
      <c r="BO446" s="340"/>
      <c r="BP446" s="340"/>
      <c r="BQ446" s="340"/>
      <c r="BR446" s="340"/>
      <c r="BS446" s="340"/>
      <c r="BT446" s="340"/>
      <c r="BU446" s="340"/>
      <c r="BV446" s="340"/>
      <c r="BW446" s="340"/>
      <c r="BX446" s="340"/>
      <c r="BY446" s="340"/>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5" customFormat="true" ht="25.15" customHeight="true" x14ac:dyDescent="0.2">
      <c r="C447" s="1005"/>
      <c r="D447" s="1006"/>
      <c r="E447" s="614"/>
      <c r="F447" s="614"/>
      <c r="G447" s="614"/>
      <c r="H447" s="1006" t="s">
        <v>239</v>
      </c>
      <c r="I447" s="1006"/>
      <c r="J447" s="619">
        <v>1.2926993193051021E-2</v>
      </c>
      <c r="K447" s="614"/>
      <c r="L447" s="614"/>
      <c r="M447" s="1006" t="s">
        <v>239</v>
      </c>
      <c r="N447" s="1006"/>
      <c r="O447" s="620">
        <v>2.4014794368441911E-2</v>
      </c>
      <c r="P447" s="614"/>
      <c r="Q447" s="614"/>
      <c r="AC447" s="338"/>
      <c r="AD447" s="338"/>
      <c r="AE447" s="338"/>
      <c r="AF447" s="338"/>
      <c r="AG447" s="338"/>
      <c r="AH447" s="338"/>
      <c r="AI447" s="338"/>
      <c r="AJ447" s="338"/>
      <c r="AK447" s="338"/>
      <c r="AL447" s="338"/>
      <c r="AM447" s="338"/>
      <c r="AN447" s="338"/>
      <c r="AO447" s="338"/>
      <c r="AP447" s="338"/>
      <c r="AQ447" s="338"/>
      <c r="AR447" s="338"/>
      <c r="AS447" s="338"/>
      <c r="AT447" s="338"/>
      <c r="AU447" s="338"/>
      <c r="AV447" s="338"/>
      <c r="AW447" s="338"/>
      <c r="AX447" s="338"/>
      <c r="AY447" s="338"/>
      <c r="AZ447" s="338"/>
      <c r="BA447" s="340"/>
      <c r="BB447" s="419"/>
      <c r="BC447" s="340"/>
      <c r="BD447" s="340"/>
      <c r="BE447" s="340"/>
      <c r="BF447" s="340"/>
      <c r="BG447" s="340"/>
      <c r="BH447" s="340"/>
      <c r="BI447" s="340"/>
      <c r="BJ447" s="340"/>
      <c r="BK447" s="340"/>
      <c r="BL447" s="340"/>
      <c r="BM447" s="340"/>
      <c r="BN447" s="340"/>
      <c r="BO447" s="340"/>
      <c r="BP447" s="340"/>
      <c r="BQ447" s="340"/>
      <c r="BR447" s="340"/>
      <c r="BS447" s="340"/>
      <c r="BT447" s="340"/>
      <c r="BU447" s="340"/>
      <c r="BV447" s="340"/>
      <c r="BW447" s="340"/>
      <c r="BX447" s="340"/>
      <c r="BY447" s="340"/>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5" customFormat="true" ht="25.15" customHeight="true" x14ac:dyDescent="0.2">
      <c r="C448" s="1005"/>
      <c r="D448" s="1006"/>
      <c r="E448" s="614"/>
      <c r="F448" s="614"/>
      <c r="G448" s="614"/>
      <c r="H448" s="1006" t="s">
        <v>215</v>
      </c>
      <c r="I448" s="1006"/>
      <c r="J448" s="619">
        <v>0.18626270269331668</v>
      </c>
      <c r="K448" s="614"/>
      <c r="L448" s="614"/>
      <c r="M448" s="1006" t="s">
        <v>215</v>
      </c>
      <c r="N448" s="1006"/>
      <c r="O448" s="620">
        <v>0.46860290538640048</v>
      </c>
      <c r="P448" s="614"/>
      <c r="Q448" s="614"/>
      <c r="AC448" s="338"/>
      <c r="AD448" s="338"/>
      <c r="AE448" s="338"/>
      <c r="AF448" s="338"/>
      <c r="AG448" s="338"/>
      <c r="AH448" s="338"/>
      <c r="AI448" s="338"/>
      <c r="AJ448" s="338"/>
      <c r="AK448" s="338"/>
      <c r="AL448" s="338"/>
      <c r="AM448" s="338"/>
      <c r="AN448" s="338"/>
      <c r="AO448" s="338"/>
      <c r="AP448" s="338"/>
      <c r="AQ448" s="338"/>
      <c r="AR448" s="338"/>
      <c r="AS448" s="338"/>
      <c r="AT448" s="338"/>
      <c r="AU448" s="338"/>
      <c r="AV448" s="338"/>
      <c r="AW448" s="338"/>
      <c r="AX448" s="338"/>
      <c r="AY448" s="338"/>
      <c r="AZ448" s="338"/>
      <c r="BA448" s="340"/>
      <c r="BB448" s="419"/>
      <c r="BC448" s="340"/>
      <c r="BD448" s="340"/>
      <c r="BE448" s="340"/>
      <c r="BF448" s="340"/>
      <c r="BG448" s="340"/>
      <c r="BH448" s="340"/>
      <c r="BI448" s="340"/>
      <c r="BJ448" s="340"/>
      <c r="BK448" s="340"/>
      <c r="BL448" s="340"/>
      <c r="BM448" s="340"/>
      <c r="BN448" s="340"/>
      <c r="BO448" s="340"/>
      <c r="BP448" s="340"/>
      <c r="BQ448" s="340"/>
      <c r="BR448" s="340"/>
      <c r="BS448" s="340"/>
      <c r="BT448" s="340"/>
      <c r="BU448" s="340"/>
      <c r="BV448" s="340"/>
      <c r="BW448" s="340"/>
      <c r="BX448" s="340"/>
      <c r="BY448" s="340"/>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5" customFormat="true" ht="25.15" customHeight="true" x14ac:dyDescent="0.2">
      <c r="C449" s="1005" t="s">
        <v>252</v>
      </c>
      <c r="D449" s="1006"/>
      <c r="E449" s="1006"/>
      <c r="F449" s="614"/>
      <c r="G449" s="614"/>
      <c r="H449" s="1006" t="s">
        <v>236</v>
      </c>
      <c r="I449" s="1006"/>
      <c r="J449" s="619">
        <v>6.0880417675469624E-2</v>
      </c>
      <c r="K449" s="614"/>
      <c r="L449" s="614"/>
      <c r="M449" s="1006" t="s">
        <v>236</v>
      </c>
      <c r="N449" s="1006"/>
      <c r="O449" s="620">
        <v>4.334570077939192E-2</v>
      </c>
      <c r="P449" s="614"/>
      <c r="Q449" s="614"/>
      <c r="AC449" s="338"/>
      <c r="AD449" s="338"/>
      <c r="AE449" s="338"/>
      <c r="AF449" s="338"/>
      <c r="AG449" s="338"/>
      <c r="AH449" s="338"/>
      <c r="AI449" s="338"/>
      <c r="AJ449" s="338"/>
      <c r="AK449" s="338"/>
      <c r="AL449" s="338"/>
      <c r="AM449" s="338"/>
      <c r="AN449" s="338"/>
      <c r="AO449" s="338"/>
      <c r="AP449" s="338"/>
      <c r="AQ449" s="338"/>
      <c r="AR449" s="338"/>
      <c r="AS449" s="338"/>
      <c r="AT449" s="338"/>
      <c r="AU449" s="338"/>
      <c r="AV449" s="338"/>
      <c r="AW449" s="338"/>
      <c r="AX449" s="338"/>
      <c r="AY449" s="338"/>
      <c r="AZ449" s="338"/>
      <c r="BA449" s="340"/>
      <c r="BB449" s="419"/>
      <c r="BC449" s="340"/>
      <c r="BD449" s="340"/>
      <c r="BE449" s="340"/>
      <c r="BF449" s="340"/>
      <c r="BG449" s="340"/>
      <c r="BH449" s="340"/>
      <c r="BI449" s="340"/>
      <c r="BJ449" s="340"/>
      <c r="BK449" s="340"/>
      <c r="BL449" s="340"/>
      <c r="BM449" s="340"/>
      <c r="BN449" s="340"/>
      <c r="BO449" s="340"/>
      <c r="BP449" s="340"/>
      <c r="BQ449" s="340"/>
      <c r="BR449" s="340"/>
      <c r="BS449" s="340"/>
      <c r="BT449" s="340"/>
      <c r="BU449" s="340"/>
      <c r="BV449" s="340"/>
      <c r="BW449" s="340"/>
      <c r="BX449" s="340"/>
      <c r="BY449" s="340"/>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5" customFormat="true" ht="25.15" customHeight="true" x14ac:dyDescent="0.2">
      <c r="C450" s="1005"/>
      <c r="D450" s="1006"/>
      <c r="E450" s="600" t="s">
        <v>253</v>
      </c>
      <c r="F450" s="614"/>
      <c r="G450" s="614"/>
      <c r="H450" s="1006" t="s">
        <v>213</v>
      </c>
      <c r="I450" s="1006"/>
      <c r="J450" s="619">
        <v>0.28647763673417587</v>
      </c>
      <c r="K450" s="614"/>
      <c r="L450" s="614"/>
      <c r="M450" s="1006" t="s">
        <v>213</v>
      </c>
      <c r="N450" s="1006"/>
      <c r="O450" s="620">
        <v>0.53187455069643541</v>
      </c>
      <c r="P450" s="614"/>
      <c r="Q450" s="614"/>
      <c r="AC450" s="338"/>
      <c r="AD450" s="338"/>
      <c r="AE450" s="338"/>
      <c r="AF450" s="338"/>
      <c r="AG450" s="338"/>
      <c r="AH450" s="338"/>
      <c r="AI450" s="338"/>
      <c r="AJ450" s="338"/>
      <c r="AK450" s="338"/>
      <c r="AL450" s="338"/>
      <c r="AM450" s="338"/>
      <c r="AN450" s="338"/>
      <c r="AO450" s="338"/>
      <c r="AP450" s="338"/>
      <c r="AQ450" s="338"/>
      <c r="AR450" s="338"/>
      <c r="AS450" s="338"/>
      <c r="AT450" s="338"/>
      <c r="AU450" s="338"/>
      <c r="AV450" s="338"/>
      <c r="AW450" s="338"/>
      <c r="AX450" s="338"/>
      <c r="AY450" s="338"/>
      <c r="AZ450" s="338"/>
      <c r="BA450" s="340"/>
      <c r="BB450" s="419"/>
      <c r="BC450" s="340"/>
      <c r="BD450" s="340"/>
      <c r="BE450" s="340"/>
      <c r="BF450" s="340"/>
      <c r="BG450" s="340"/>
      <c r="BH450" s="340"/>
      <c r="BI450" s="340"/>
      <c r="BJ450" s="340"/>
      <c r="BK450" s="340"/>
      <c r="BL450" s="340"/>
      <c r="BM450" s="340"/>
      <c r="BN450" s="340"/>
      <c r="BO450" s="340"/>
      <c r="BP450" s="340"/>
      <c r="BQ450" s="340"/>
      <c r="BR450" s="340"/>
      <c r="BS450" s="340"/>
      <c r="BT450" s="340"/>
      <c r="BU450" s="340"/>
      <c r="BV450" s="340"/>
      <c r="BW450" s="340"/>
      <c r="BX450" s="340"/>
      <c r="BY450" s="340"/>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5" customFormat="true" ht="25.15" customHeight="true" x14ac:dyDescent="0.2">
      <c r="C451" s="1005" t="s">
        <v>241</v>
      </c>
      <c r="D451" s="1006"/>
      <c r="E451" s="615">
        <v>2.8630604075310043E-3</v>
      </c>
      <c r="F451" s="614"/>
      <c r="G451" s="614"/>
      <c r="H451" s="1006" t="s">
        <v>249</v>
      </c>
      <c r="I451" s="1006"/>
      <c r="J451" s="619">
        <v>3.5338093450646924E-2</v>
      </c>
      <c r="K451" s="614"/>
      <c r="L451" s="614"/>
      <c r="M451" s="1006" t="s">
        <v>249</v>
      </c>
      <c r="N451" s="1006"/>
      <c r="O451" s="620">
        <v>1.5487998299662338E-3</v>
      </c>
      <c r="P451" s="614"/>
      <c r="Q451" s="614"/>
      <c r="AC451" s="338"/>
      <c r="AD451" s="338"/>
      <c r="AE451" s="338"/>
      <c r="AF451" s="338"/>
      <c r="AG451" s="338"/>
      <c r="AH451" s="338"/>
      <c r="AI451" s="338"/>
      <c r="AJ451" s="338"/>
      <c r="AK451" s="338"/>
      <c r="AL451" s="338"/>
      <c r="AM451" s="338"/>
      <c r="AN451" s="338"/>
      <c r="AO451" s="338"/>
      <c r="AP451" s="338"/>
      <c r="AQ451" s="338"/>
      <c r="AR451" s="338"/>
      <c r="AS451" s="338"/>
      <c r="AT451" s="338"/>
      <c r="AU451" s="338"/>
      <c r="AV451" s="338"/>
      <c r="AW451" s="338"/>
      <c r="AX451" s="338"/>
      <c r="AY451" s="338"/>
      <c r="AZ451" s="338"/>
      <c r="BA451" s="340"/>
      <c r="BB451" s="419"/>
      <c r="BC451" s="340"/>
      <c r="BD451" s="340"/>
      <c r="BE451" s="340"/>
      <c r="BF451" s="340"/>
      <c r="BG451" s="340"/>
      <c r="BH451" s="340"/>
      <c r="BI451" s="340"/>
      <c r="BJ451" s="340"/>
      <c r="BK451" s="340"/>
      <c r="BL451" s="340"/>
      <c r="BM451" s="340"/>
      <c r="BN451" s="340"/>
      <c r="BO451" s="340"/>
      <c r="BP451" s="340"/>
      <c r="BQ451" s="340"/>
      <c r="BR451" s="340"/>
      <c r="BS451" s="340"/>
      <c r="BT451" s="340"/>
      <c r="BU451" s="340"/>
      <c r="BV451" s="340"/>
      <c r="BW451" s="340"/>
      <c r="BX451" s="340"/>
      <c r="BY451" s="340"/>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5" customFormat="true" ht="25.15" customHeight="true" x14ac:dyDescent="0.2">
      <c r="C452" s="1005" t="s">
        <v>240</v>
      </c>
      <c r="D452" s="1006"/>
      <c r="E452" s="618">
        <v>8.4607932214773141E-2</v>
      </c>
      <c r="F452" s="614"/>
      <c r="G452" s="614"/>
      <c r="H452" s="1006" t="s">
        <v>214</v>
      </c>
      <c r="I452" s="1006"/>
      <c r="J452" s="619">
        <v>0.40321010138278285</v>
      </c>
      <c r="K452" s="614"/>
      <c r="L452" s="614"/>
      <c r="M452" s="1006" t="s">
        <v>214</v>
      </c>
      <c r="N452" s="1006"/>
      <c r="O452" s="620">
        <v>0.15570419415654932</v>
      </c>
      <c r="P452" s="614"/>
      <c r="Q452" s="614"/>
      <c r="AC452" s="338"/>
      <c r="AD452" s="338"/>
      <c r="AE452" s="338"/>
      <c r="AF452" s="338"/>
      <c r="AG452" s="338"/>
      <c r="AH452" s="338"/>
      <c r="AI452" s="338"/>
      <c r="AJ452" s="338"/>
      <c r="AK452" s="338"/>
      <c r="AL452" s="338"/>
      <c r="AM452" s="338"/>
      <c r="AN452" s="338"/>
      <c r="AO452" s="338"/>
      <c r="AP452" s="338"/>
      <c r="AQ452" s="338"/>
      <c r="AR452" s="338"/>
      <c r="AS452" s="338"/>
      <c r="AT452" s="338"/>
      <c r="AU452" s="338"/>
      <c r="AV452" s="338"/>
      <c r="AW452" s="338"/>
      <c r="AX452" s="338"/>
      <c r="AY452" s="338"/>
      <c r="AZ452" s="338"/>
      <c r="BA452" s="340"/>
      <c r="BB452" s="419"/>
      <c r="BC452" s="340"/>
      <c r="BD452" s="340"/>
      <c r="BE452" s="340"/>
      <c r="BF452" s="340"/>
      <c r="BG452" s="340"/>
      <c r="BH452" s="340"/>
      <c r="BI452" s="340"/>
      <c r="BJ452" s="340"/>
      <c r="BK452" s="340"/>
      <c r="BL452" s="340"/>
      <c r="BM452" s="340"/>
      <c r="BN452" s="340"/>
      <c r="BO452" s="340"/>
      <c r="BP452" s="340"/>
      <c r="BQ452" s="340"/>
      <c r="BR452" s="340"/>
      <c r="BS452" s="340"/>
      <c r="BT452" s="340"/>
      <c r="BU452" s="340"/>
      <c r="BV452" s="340"/>
      <c r="BW452" s="340"/>
      <c r="BX452" s="340"/>
      <c r="BY452" s="340"/>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5" customFormat="true" ht="25.15" customHeight="true" x14ac:dyDescent="0.2">
      <c r="C453" s="1005" t="s">
        <v>210</v>
      </c>
      <c r="D453" s="1006"/>
      <c r="E453" s="618">
        <v>0.58515680469001197</v>
      </c>
      <c r="F453" s="614"/>
      <c r="G453" s="614"/>
      <c r="H453" s="1006" t="s">
        <v>220</v>
      </c>
      <c r="I453" s="1006"/>
      <c r="J453" s="619">
        <v>4.816052180996783E-3</v>
      </c>
      <c r="K453" s="614"/>
      <c r="L453" s="614"/>
      <c r="M453" s="1006" t="s">
        <v>220</v>
      </c>
      <c r="N453" s="1006"/>
      <c r="O453" s="620">
        <v>0.16294234884528289</v>
      </c>
      <c r="P453" s="614"/>
      <c r="Q453" s="614"/>
      <c r="AC453" s="338"/>
      <c r="AD453" s="338"/>
      <c r="AE453" s="338"/>
      <c r="AF453" s="338"/>
      <c r="AG453" s="338"/>
      <c r="AH453" s="338"/>
      <c r="AI453" s="338"/>
      <c r="AJ453" s="338"/>
      <c r="AK453" s="338"/>
      <c r="AL453" s="338"/>
      <c r="AM453" s="338"/>
      <c r="AN453" s="338"/>
      <c r="AO453" s="338"/>
      <c r="AP453" s="338"/>
      <c r="AQ453" s="338"/>
      <c r="AR453" s="338"/>
      <c r="AS453" s="338"/>
      <c r="AT453" s="338"/>
      <c r="AU453" s="338"/>
      <c r="AV453" s="338"/>
      <c r="AW453" s="338"/>
      <c r="AX453" s="338"/>
      <c r="AY453" s="338"/>
      <c r="AZ453" s="338"/>
      <c r="BA453" s="340"/>
      <c r="BB453" s="419"/>
      <c r="BC453" s="340"/>
      <c r="BD453" s="340"/>
      <c r="BE453" s="340"/>
      <c r="BF453" s="340"/>
      <c r="BG453" s="340"/>
      <c r="BH453" s="340"/>
      <c r="BI453" s="340"/>
      <c r="BJ453" s="340"/>
      <c r="BK453" s="340"/>
      <c r="BL453" s="340"/>
      <c r="BM453" s="340"/>
      <c r="BN453" s="340"/>
      <c r="BO453" s="340"/>
      <c r="BP453" s="340"/>
      <c r="BQ453" s="340"/>
      <c r="BR453" s="340"/>
      <c r="BS453" s="340"/>
      <c r="BT453" s="340"/>
      <c r="BU453" s="340"/>
      <c r="BV453" s="340"/>
      <c r="BW453" s="340"/>
      <c r="BX453" s="340"/>
      <c r="BY453" s="340"/>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5" customFormat="true" ht="25.15" customHeight="true" x14ac:dyDescent="0.2">
      <c r="C454" s="1005" t="s">
        <v>209</v>
      </c>
      <c r="D454" s="1006"/>
      <c r="E454" s="618">
        <v>0.69320337545301713</v>
      </c>
      <c r="F454" s="614"/>
      <c r="G454" s="614"/>
      <c r="H454" s="1006" t="s">
        <v>226</v>
      </c>
      <c r="I454" s="1006"/>
      <c r="J454" s="619">
        <v>0.22737265285772815</v>
      </c>
      <c r="K454" s="614"/>
      <c r="L454" s="614"/>
      <c r="M454" s="1006" t="s">
        <v>226</v>
      </c>
      <c r="N454" s="1006"/>
      <c r="O454" s="620">
        <v>6.0338581990627372E-3</v>
      </c>
      <c r="P454" s="614"/>
      <c r="Q454" s="614"/>
      <c r="AC454" s="338"/>
      <c r="AD454" s="338"/>
      <c r="AE454" s="338"/>
      <c r="AF454" s="338"/>
      <c r="AG454" s="338"/>
      <c r="AH454" s="338"/>
      <c r="AI454" s="338"/>
      <c r="AJ454" s="338"/>
      <c r="AK454" s="338"/>
      <c r="AL454" s="338"/>
      <c r="AM454" s="338"/>
      <c r="AN454" s="338"/>
      <c r="AO454" s="338"/>
      <c r="AP454" s="338"/>
      <c r="AQ454" s="338"/>
      <c r="AR454" s="338"/>
      <c r="AS454" s="338"/>
      <c r="AT454" s="338"/>
      <c r="AU454" s="338"/>
      <c r="AV454" s="338"/>
      <c r="AW454" s="338"/>
      <c r="AX454" s="338"/>
      <c r="AY454" s="338"/>
      <c r="AZ454" s="338"/>
      <c r="BA454" s="340"/>
      <c r="BB454" s="419"/>
      <c r="BC454" s="340"/>
      <c r="BD454" s="340"/>
      <c r="BE454" s="340"/>
      <c r="BF454" s="340"/>
      <c r="BG454" s="340"/>
      <c r="BH454" s="340"/>
      <c r="BI454" s="340"/>
      <c r="BJ454" s="340"/>
      <c r="BK454" s="340"/>
      <c r="BL454" s="340"/>
      <c r="BM454" s="340"/>
      <c r="BN454" s="340"/>
      <c r="BO454" s="340"/>
      <c r="BP454" s="340"/>
      <c r="BQ454" s="340"/>
      <c r="BR454" s="340"/>
      <c r="BS454" s="340"/>
      <c r="BT454" s="340"/>
      <c r="BU454" s="340"/>
      <c r="BV454" s="340"/>
      <c r="BW454" s="340"/>
      <c r="BX454" s="340"/>
      <c r="BY454" s="340"/>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5" customFormat="true" ht="25.15" customHeight="true" x14ac:dyDescent="0.2">
      <c r="C455" s="1005" t="s">
        <v>246</v>
      </c>
      <c r="D455" s="1006"/>
      <c r="E455" s="618">
        <v>4.3973815743302433E-2</v>
      </c>
      <c r="F455" s="614"/>
      <c r="G455" s="614"/>
      <c r="H455" s="1006" t="s">
        <v>228</v>
      </c>
      <c r="I455" s="1006"/>
      <c r="J455" s="619">
        <v>0.13579645377032007</v>
      </c>
      <c r="K455" s="614"/>
      <c r="L455" s="614"/>
      <c r="M455" s="1006" t="s">
        <v>228</v>
      </c>
      <c r="N455" s="1006"/>
      <c r="O455" s="620">
        <v>6.8066039422788827E-2</v>
      </c>
      <c r="P455" s="614"/>
      <c r="Q455" s="614"/>
      <c r="AC455" s="338"/>
      <c r="AD455" s="338"/>
      <c r="AE455" s="338"/>
      <c r="AF455" s="338"/>
      <c r="AG455" s="338"/>
      <c r="AH455" s="338"/>
      <c r="AI455" s="338"/>
      <c r="AJ455" s="338"/>
      <c r="AK455" s="338"/>
      <c r="AL455" s="338"/>
      <c r="AM455" s="338"/>
      <c r="AN455" s="338"/>
      <c r="AO455" s="338"/>
      <c r="AP455" s="338"/>
      <c r="AQ455" s="338"/>
      <c r="AR455" s="338"/>
      <c r="AS455" s="338"/>
      <c r="AT455" s="338"/>
      <c r="AU455" s="338"/>
      <c r="AV455" s="338"/>
      <c r="AW455" s="338"/>
      <c r="AX455" s="338"/>
      <c r="AY455" s="338"/>
      <c r="AZ455" s="338"/>
      <c r="BA455" s="340"/>
      <c r="BB455" s="419"/>
      <c r="BC455" s="340"/>
      <c r="BD455" s="340"/>
      <c r="BE455" s="340"/>
      <c r="BF455" s="340"/>
      <c r="BG455" s="340"/>
      <c r="BH455" s="340"/>
      <c r="BI455" s="340"/>
      <c r="BJ455" s="340"/>
      <c r="BK455" s="340"/>
      <c r="BL455" s="340"/>
      <c r="BM455" s="340"/>
      <c r="BN455" s="340"/>
      <c r="BO455" s="340"/>
      <c r="BP455" s="340"/>
      <c r="BQ455" s="340"/>
      <c r="BR455" s="340"/>
      <c r="BS455" s="340"/>
      <c r="BT455" s="340"/>
      <c r="BU455" s="340"/>
      <c r="BV455" s="340"/>
      <c r="BW455" s="340"/>
      <c r="BX455" s="340"/>
      <c r="BY455" s="340"/>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5" customFormat="true" ht="25.15" customHeight="true" x14ac:dyDescent="0.2">
      <c r="C456" s="1005" t="s">
        <v>248</v>
      </c>
      <c r="D456" s="1006"/>
      <c r="E456" s="618">
        <v>7.8733346979010226E-3</v>
      </c>
      <c r="F456" s="614"/>
      <c r="G456" s="614"/>
      <c r="H456" s="1006" t="s">
        <v>250</v>
      </c>
      <c r="I456" s="1006"/>
      <c r="J456" s="619">
        <v>6.9363863778430946E-3</v>
      </c>
      <c r="K456" s="614"/>
      <c r="L456" s="614"/>
      <c r="M456" s="1006" t="s">
        <v>250</v>
      </c>
      <c r="N456" s="1006"/>
      <c r="O456" s="620">
        <v>3.0669576479593614E-3</v>
      </c>
      <c r="P456" s="614"/>
      <c r="Q456" s="614"/>
      <c r="AC456" s="338"/>
      <c r="AD456" s="338"/>
      <c r="AE456" s="338"/>
      <c r="AF456" s="338"/>
      <c r="AG456" s="338"/>
      <c r="AH456" s="338"/>
      <c r="AI456" s="338"/>
      <c r="AJ456" s="338"/>
      <c r="AK456" s="338"/>
      <c r="AL456" s="338"/>
      <c r="AM456" s="338"/>
      <c r="AN456" s="338"/>
      <c r="AO456" s="338"/>
      <c r="AP456" s="338"/>
      <c r="AQ456" s="338"/>
      <c r="AR456" s="338"/>
      <c r="AS456" s="338"/>
      <c r="AT456" s="338"/>
      <c r="AU456" s="338"/>
      <c r="AV456" s="338"/>
      <c r="AW456" s="338"/>
      <c r="AX456" s="338"/>
      <c r="AY456" s="338"/>
      <c r="AZ456" s="338"/>
      <c r="BA456" s="340"/>
      <c r="BB456" s="419"/>
      <c r="BC456" s="340"/>
      <c r="BD456" s="340"/>
      <c r="BE456" s="340"/>
      <c r="BF456" s="340"/>
      <c r="BG456" s="340"/>
      <c r="BH456" s="340"/>
      <c r="BI456" s="340"/>
      <c r="BJ456" s="340"/>
      <c r="BK456" s="340"/>
      <c r="BL456" s="340"/>
      <c r="BM456" s="340"/>
      <c r="BN456" s="340"/>
      <c r="BO456" s="340"/>
      <c r="BP456" s="340"/>
      <c r="BQ456" s="340"/>
      <c r="BR456" s="340"/>
      <c r="BS456" s="340"/>
      <c r="BT456" s="340"/>
      <c r="BU456" s="340"/>
      <c r="BV456" s="340"/>
      <c r="BW456" s="340"/>
      <c r="BX456" s="340"/>
      <c r="BY456" s="340"/>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5" customFormat="true" ht="25.15" customHeight="true" x14ac:dyDescent="0.2">
      <c r="C457" s="1005" t="s">
        <v>245</v>
      </c>
      <c r="D457" s="1006"/>
      <c r="E457" s="618">
        <v>5.7262053049541406E-2</v>
      </c>
      <c r="F457" s="614"/>
      <c r="G457" s="614"/>
      <c r="H457" s="1006" t="s">
        <v>237</v>
      </c>
      <c r="I457" s="1006"/>
      <c r="J457" s="619">
        <v>1.3930588689286094E-2</v>
      </c>
      <c r="K457" s="614"/>
      <c r="L457" s="614"/>
      <c r="M457" s="1006" t="s">
        <v>237</v>
      </c>
      <c r="N457" s="1006"/>
      <c r="O457" s="620">
        <v>2.7934028201583114E-2</v>
      </c>
      <c r="P457" s="614"/>
      <c r="Q457" s="614"/>
      <c r="AC457" s="338"/>
      <c r="AD457" s="338"/>
      <c r="AE457" s="338"/>
      <c r="AF457" s="338"/>
      <c r="AG457" s="338"/>
      <c r="AH457" s="338"/>
      <c r="AI457" s="338"/>
      <c r="AJ457" s="338"/>
      <c r="AK457" s="338"/>
      <c r="AL457" s="338"/>
      <c r="AM457" s="338"/>
      <c r="AN457" s="338"/>
      <c r="AO457" s="338"/>
      <c r="AP457" s="338"/>
      <c r="AQ457" s="338"/>
      <c r="AR457" s="338"/>
      <c r="AS457" s="338"/>
      <c r="AT457" s="338"/>
      <c r="AU457" s="338"/>
      <c r="AV457" s="338"/>
      <c r="AW457" s="338"/>
      <c r="AX457" s="338"/>
      <c r="AY457" s="338"/>
      <c r="AZ457" s="338"/>
      <c r="BA457" s="340"/>
      <c r="BB457" s="419"/>
      <c r="BC457" s="340"/>
      <c r="BD457" s="340"/>
      <c r="BE457" s="340"/>
      <c r="BF457" s="340"/>
      <c r="BG457" s="340"/>
      <c r="BH457" s="340"/>
      <c r="BI457" s="340"/>
      <c r="BJ457" s="340"/>
      <c r="BK457" s="340"/>
      <c r="BL457" s="340"/>
      <c r="BM457" s="340"/>
      <c r="BN457" s="340"/>
      <c r="BO457" s="340"/>
      <c r="BP457" s="340"/>
      <c r="BQ457" s="340"/>
      <c r="BR457" s="340"/>
      <c r="BS457" s="340"/>
      <c r="BT457" s="340"/>
      <c r="BU457" s="340"/>
      <c r="BV457" s="340"/>
      <c r="BW457" s="340"/>
      <c r="BX457" s="340"/>
      <c r="BY457" s="340"/>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5" customFormat="true" ht="25.15" customHeight="true" x14ac:dyDescent="0.2">
      <c r="C458" s="1005" t="s">
        <v>239</v>
      </c>
      <c r="D458" s="1006"/>
      <c r="E458" s="618">
        <v>2.377161520831355E-2</v>
      </c>
      <c r="F458" s="614"/>
      <c r="G458" s="614"/>
      <c r="H458" s="1006" t="s">
        <v>217</v>
      </c>
      <c r="I458" s="1006"/>
      <c r="J458" s="619">
        <v>0.36717288111182744</v>
      </c>
      <c r="K458" s="614"/>
      <c r="L458" s="614"/>
      <c r="M458" s="1006" t="s">
        <v>235</v>
      </c>
      <c r="N458" s="1006"/>
      <c r="O458" s="620">
        <v>2.084610886656903E-3</v>
      </c>
      <c r="P458" s="614"/>
      <c r="Q458" s="614"/>
      <c r="AC458" s="338"/>
      <c r="AD458" s="338"/>
      <c r="AE458" s="338"/>
      <c r="AF458" s="338"/>
      <c r="AG458" s="338"/>
      <c r="AH458" s="338"/>
      <c r="AI458" s="338"/>
      <c r="AJ458" s="338"/>
      <c r="AK458" s="338"/>
      <c r="AL458" s="338"/>
      <c r="AM458" s="338"/>
      <c r="AN458" s="338"/>
      <c r="AO458" s="338"/>
      <c r="AP458" s="338"/>
      <c r="AQ458" s="338"/>
      <c r="AR458" s="338"/>
      <c r="AS458" s="338"/>
      <c r="AT458" s="338"/>
      <c r="AU458" s="338"/>
      <c r="AV458" s="338"/>
      <c r="AW458" s="338"/>
      <c r="AX458" s="338"/>
      <c r="AY458" s="338"/>
      <c r="AZ458" s="338"/>
      <c r="BA458" s="340"/>
      <c r="BB458" s="419"/>
      <c r="BC458" s="340"/>
      <c r="BD458" s="340"/>
      <c r="BE458" s="340"/>
      <c r="BF458" s="340"/>
      <c r="BG458" s="340"/>
      <c r="BH458" s="340"/>
      <c r="BI458" s="340"/>
      <c r="BJ458" s="340"/>
      <c r="BK458" s="340"/>
      <c r="BL458" s="340"/>
      <c r="BM458" s="340"/>
      <c r="BN458" s="340"/>
      <c r="BO458" s="340"/>
      <c r="BP458" s="340"/>
      <c r="BQ458" s="340"/>
      <c r="BR458" s="340"/>
      <c r="BS458" s="340"/>
      <c r="BT458" s="340"/>
      <c r="BU458" s="340"/>
      <c r="BV458" s="340"/>
      <c r="BW458" s="340"/>
      <c r="BX458" s="340"/>
      <c r="BY458" s="340"/>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5" customFormat="true" ht="25.15" customHeight="true" x14ac:dyDescent="0.2">
      <c r="C459" s="1005" t="s">
        <v>215</v>
      </c>
      <c r="D459" s="1006"/>
      <c r="E459" s="618">
        <v>0.35972107243774704</v>
      </c>
      <c r="F459" s="614"/>
      <c r="G459" s="614"/>
      <c r="H459" s="1006" t="s">
        <v>231</v>
      </c>
      <c r="I459" s="1006"/>
      <c r="J459" s="619">
        <v>0.20529046922025215</v>
      </c>
      <c r="K459" s="614"/>
      <c r="L459" s="614"/>
      <c r="M459" s="1006" t="s">
        <v>222</v>
      </c>
      <c r="N459" s="1006"/>
      <c r="O459" s="620">
        <v>0.1237479504514875</v>
      </c>
      <c r="P459" s="614"/>
      <c r="Q459" s="614"/>
      <c r="AC459" s="338"/>
      <c r="AD459" s="338"/>
      <c r="AE459" s="338"/>
      <c r="AF459" s="338"/>
      <c r="AG459" s="338"/>
      <c r="AH459" s="338"/>
      <c r="AI459" s="338"/>
      <c r="AJ459" s="338"/>
      <c r="AK459" s="338"/>
      <c r="AL459" s="338"/>
      <c r="AM459" s="338"/>
      <c r="AN459" s="338"/>
      <c r="AO459" s="338"/>
      <c r="AP459" s="338"/>
      <c r="AQ459" s="338"/>
      <c r="AR459" s="338"/>
      <c r="AS459" s="338"/>
      <c r="AT459" s="338"/>
      <c r="AU459" s="338"/>
      <c r="AV459" s="338"/>
      <c r="AW459" s="338"/>
      <c r="AX459" s="338"/>
      <c r="AY459" s="338"/>
      <c r="AZ459" s="338"/>
      <c r="BA459" s="340"/>
      <c r="BB459" s="419"/>
      <c r="BC459" s="340"/>
      <c r="BD459" s="340"/>
      <c r="BE459" s="340"/>
      <c r="BF459" s="340"/>
      <c r="BG459" s="340"/>
      <c r="BH459" s="340"/>
      <c r="BI459" s="340"/>
      <c r="BJ459" s="340"/>
      <c r="BK459" s="340"/>
      <c r="BL459" s="340"/>
      <c r="BM459" s="340"/>
      <c r="BN459" s="340"/>
      <c r="BO459" s="340"/>
      <c r="BP459" s="340"/>
      <c r="BQ459" s="340"/>
      <c r="BR459" s="340"/>
      <c r="BS459" s="340"/>
      <c r="BT459" s="340"/>
      <c r="BU459" s="340"/>
      <c r="BV459" s="340"/>
      <c r="BW459" s="340"/>
      <c r="BX459" s="340"/>
      <c r="BY459" s="340"/>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5" customFormat="true" ht="25.15" customHeight="true" x14ac:dyDescent="0.2">
      <c r="C460" s="1005" t="s">
        <v>236</v>
      </c>
      <c r="D460" s="1006"/>
      <c r="E460" s="618">
        <v>5.9221866631373188E-3</v>
      </c>
      <c r="F460" s="614"/>
      <c r="G460" s="614"/>
      <c r="H460" s="1006" t="s">
        <v>225</v>
      </c>
      <c r="I460" s="1006"/>
      <c r="J460" s="619">
        <v>0.22278852984023156</v>
      </c>
      <c r="K460" s="614"/>
      <c r="L460" s="614"/>
      <c r="M460" s="1006" t="s">
        <v>224</v>
      </c>
      <c r="N460" s="1006"/>
      <c r="O460" s="620">
        <v>0.1154815244164282</v>
      </c>
      <c r="P460" s="614"/>
      <c r="Q460" s="614"/>
      <c r="AC460" s="338"/>
      <c r="AD460" s="338"/>
      <c r="AE460" s="338"/>
      <c r="AF460" s="338"/>
      <c r="AG460" s="338"/>
      <c r="AH460" s="338"/>
      <c r="AI460" s="338"/>
      <c r="AJ460" s="338"/>
      <c r="AK460" s="338"/>
      <c r="AL460" s="338"/>
      <c r="AM460" s="338"/>
      <c r="AN460" s="338"/>
      <c r="AO460" s="338"/>
      <c r="AP460" s="338"/>
      <c r="AQ460" s="338"/>
      <c r="AR460" s="338"/>
      <c r="AS460" s="338"/>
      <c r="AT460" s="338"/>
      <c r="AU460" s="338"/>
      <c r="AV460" s="338"/>
      <c r="AW460" s="338"/>
      <c r="AX460" s="338"/>
      <c r="AY460" s="338"/>
      <c r="AZ460" s="338"/>
      <c r="BA460" s="340"/>
      <c r="BB460" s="419"/>
      <c r="BC460" s="340"/>
      <c r="BD460" s="340"/>
      <c r="BE460" s="340"/>
      <c r="BF460" s="340"/>
      <c r="BG460" s="340"/>
      <c r="BH460" s="340"/>
      <c r="BI460" s="340"/>
      <c r="BJ460" s="340"/>
      <c r="BK460" s="340"/>
      <c r="BL460" s="340"/>
      <c r="BM460" s="340"/>
      <c r="BN460" s="340"/>
      <c r="BO460" s="340"/>
      <c r="BP460" s="340"/>
      <c r="BQ460" s="340"/>
      <c r="BR460" s="340"/>
      <c r="BS460" s="340"/>
      <c r="BT460" s="340"/>
      <c r="BU460" s="340"/>
      <c r="BV460" s="340"/>
      <c r="BW460" s="340"/>
      <c r="BX460" s="340"/>
      <c r="BY460" s="340"/>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5" customFormat="true" ht="25.15" customHeight="true" x14ac:dyDescent="0.2">
      <c r="C461" s="1005" t="s">
        <v>213</v>
      </c>
      <c r="D461" s="1006"/>
      <c r="E461" s="618">
        <v>0.51477509170918478</v>
      </c>
      <c r="F461" s="614"/>
      <c r="G461" s="614"/>
      <c r="H461" s="1006" t="s">
        <v>221</v>
      </c>
      <c r="I461" s="1006"/>
      <c r="J461" s="619">
        <v>0.29464482719969487</v>
      </c>
      <c r="K461" s="614"/>
      <c r="L461" s="614"/>
      <c r="M461" s="1006" t="s">
        <v>244</v>
      </c>
      <c r="N461" s="1006"/>
      <c r="O461" s="620">
        <v>1.2573350748899127E-2</v>
      </c>
      <c r="P461" s="614"/>
      <c r="Q461" s="614"/>
      <c r="AC461" s="338"/>
      <c r="AD461" s="338"/>
      <c r="AE461" s="338"/>
      <c r="AF461" s="338"/>
      <c r="AG461" s="338"/>
      <c r="AH461" s="338"/>
      <c r="AI461" s="338"/>
      <c r="AJ461" s="338"/>
      <c r="AK461" s="338"/>
      <c r="AL461" s="338"/>
      <c r="AM461" s="338"/>
      <c r="AN461" s="338"/>
      <c r="AO461" s="338"/>
      <c r="AP461" s="338"/>
      <c r="AQ461" s="338"/>
      <c r="AR461" s="338"/>
      <c r="AS461" s="338"/>
      <c r="AT461" s="338"/>
      <c r="AU461" s="338"/>
      <c r="AV461" s="338"/>
      <c r="AW461" s="338"/>
      <c r="AX461" s="338"/>
      <c r="AY461" s="338"/>
      <c r="AZ461" s="338"/>
      <c r="BA461" s="340"/>
      <c r="BB461" s="419"/>
      <c r="BC461" s="340"/>
      <c r="BD461" s="340"/>
      <c r="BE461" s="340"/>
      <c r="BF461" s="340"/>
      <c r="BG461" s="340"/>
      <c r="BH461" s="340"/>
      <c r="BI461" s="340"/>
      <c r="BJ461" s="340"/>
      <c r="BK461" s="340"/>
      <c r="BL461" s="340"/>
      <c r="BM461" s="340"/>
      <c r="BN461" s="340"/>
      <c r="BO461" s="340"/>
      <c r="BP461" s="340"/>
      <c r="BQ461" s="340"/>
      <c r="BR461" s="340"/>
      <c r="BS461" s="340"/>
      <c r="BT461" s="340"/>
      <c r="BU461" s="340"/>
      <c r="BV461" s="340"/>
      <c r="BW461" s="340"/>
      <c r="BX461" s="340"/>
      <c r="BY461" s="340"/>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5" customFormat="true" ht="25.15" customHeight="true" x14ac:dyDescent="0.2">
      <c r="C462" s="1005" t="s">
        <v>249</v>
      </c>
      <c r="D462" s="1006"/>
      <c r="E462" s="618">
        <v>2.5958325764085792E-2</v>
      </c>
      <c r="F462" s="614"/>
      <c r="G462" s="614"/>
      <c r="H462" s="1006" t="s">
        <v>229</v>
      </c>
      <c r="I462" s="1006"/>
      <c r="J462" s="619">
        <v>0.20375879447034614</v>
      </c>
      <c r="K462" s="614"/>
      <c r="L462" s="614"/>
      <c r="M462" s="1006" t="s">
        <v>234</v>
      </c>
      <c r="N462" s="1006"/>
      <c r="O462" s="620">
        <v>5.3827474523577883E-2</v>
      </c>
      <c r="P462" s="614"/>
      <c r="Q462" s="614"/>
      <c r="AC462" s="338"/>
      <c r="AD462" s="338"/>
      <c r="AE462" s="338"/>
      <c r="AF462" s="338"/>
      <c r="AG462" s="338"/>
      <c r="AH462" s="338"/>
      <c r="AI462" s="338"/>
      <c r="AJ462" s="338"/>
      <c r="AK462" s="338"/>
      <c r="AL462" s="338"/>
      <c r="AM462" s="338"/>
      <c r="AN462" s="338"/>
      <c r="AO462" s="338"/>
      <c r="AP462" s="338"/>
      <c r="AQ462" s="338"/>
      <c r="AR462" s="338"/>
      <c r="AS462" s="338"/>
      <c r="AT462" s="338"/>
      <c r="AU462" s="338"/>
      <c r="AV462" s="338"/>
      <c r="AW462" s="338"/>
      <c r="AX462" s="338"/>
      <c r="AY462" s="338"/>
      <c r="AZ462" s="338"/>
      <c r="BA462" s="340"/>
      <c r="BB462" s="419"/>
      <c r="BC462" s="340"/>
      <c r="BD462" s="340"/>
      <c r="BE462" s="340"/>
      <c r="BF462" s="340"/>
      <c r="BG462" s="340"/>
      <c r="BH462" s="340"/>
      <c r="BI462" s="340"/>
      <c r="BJ462" s="340"/>
      <c r="BK462" s="340"/>
      <c r="BL462" s="340"/>
      <c r="BM462" s="340"/>
      <c r="BN462" s="340"/>
      <c r="BO462" s="340"/>
      <c r="BP462" s="340"/>
      <c r="BQ462" s="340"/>
      <c r="BR462" s="340"/>
      <c r="BS462" s="340"/>
      <c r="BT462" s="340"/>
      <c r="BU462" s="340"/>
      <c r="BV462" s="340"/>
      <c r="BW462" s="340"/>
      <c r="BX462" s="340"/>
      <c r="BY462" s="340"/>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5" customFormat="true" ht="25.15" customHeight="true" x14ac:dyDescent="0.2">
      <c r="C463" s="1005" t="s">
        <v>214</v>
      </c>
      <c r="D463" s="1006"/>
      <c r="E463" s="618">
        <v>0.56349394447133383</v>
      </c>
      <c r="F463" s="614"/>
      <c r="G463" s="614"/>
      <c r="H463" s="1006" t="s">
        <v>211</v>
      </c>
      <c r="I463" s="1006"/>
      <c r="J463" s="619">
        <v>0.48870844505409616</v>
      </c>
      <c r="K463" s="614"/>
      <c r="L463" s="614"/>
      <c r="M463" s="1006" t="s">
        <v>230</v>
      </c>
      <c r="N463" s="1006"/>
      <c r="O463" s="620">
        <v>6.4053357797744501E-2</v>
      </c>
      <c r="P463" s="614"/>
      <c r="Q463" s="614"/>
      <c r="AC463" s="338"/>
      <c r="AD463" s="338"/>
      <c r="AE463" s="338"/>
      <c r="AF463" s="338"/>
      <c r="AG463" s="338"/>
      <c r="AH463" s="338"/>
      <c r="AI463" s="338"/>
      <c r="AJ463" s="338"/>
      <c r="AK463" s="338"/>
      <c r="AL463" s="338"/>
      <c r="AM463" s="338"/>
      <c r="AN463" s="338"/>
      <c r="AO463" s="338"/>
      <c r="AP463" s="338"/>
      <c r="AQ463" s="338"/>
      <c r="AR463" s="338"/>
      <c r="AS463" s="338"/>
      <c r="AT463" s="338"/>
      <c r="AU463" s="338"/>
      <c r="AV463" s="338"/>
      <c r="AW463" s="338"/>
      <c r="AX463" s="338"/>
      <c r="AY463" s="338"/>
      <c r="AZ463" s="338"/>
      <c r="BA463" s="340"/>
      <c r="BB463" s="419"/>
      <c r="BC463" s="340"/>
      <c r="BD463" s="340"/>
      <c r="BE463" s="340"/>
      <c r="BF463" s="340"/>
      <c r="BG463" s="340"/>
      <c r="BH463" s="340"/>
      <c r="BI463" s="340"/>
      <c r="BJ463" s="340"/>
      <c r="BK463" s="340"/>
      <c r="BL463" s="340"/>
      <c r="BM463" s="340"/>
      <c r="BN463" s="340"/>
      <c r="BO463" s="340"/>
      <c r="BP463" s="340"/>
      <c r="BQ463" s="340"/>
      <c r="BR463" s="340"/>
      <c r="BS463" s="340"/>
      <c r="BT463" s="340"/>
      <c r="BU463" s="340"/>
      <c r="BV463" s="340"/>
      <c r="BW463" s="340"/>
      <c r="BX463" s="340"/>
      <c r="BY463" s="340"/>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5" customFormat="true" ht="25.15" customHeight="true" x14ac:dyDescent="0.2">
      <c r="C464" s="1005" t="s">
        <v>220</v>
      </c>
      <c r="D464" s="1006"/>
      <c r="E464" s="618">
        <v>1.3266640011620163E-2</v>
      </c>
      <c r="F464" s="614"/>
      <c r="G464" s="614"/>
      <c r="H464" s="1006" t="s">
        <v>219</v>
      </c>
      <c r="I464" s="1006"/>
      <c r="J464" s="619">
        <v>0.29503324709527162</v>
      </c>
      <c r="K464" s="614"/>
      <c r="L464" s="614"/>
      <c r="M464" s="1006" t="s">
        <v>251</v>
      </c>
      <c r="N464" s="1006"/>
      <c r="O464" s="620">
        <v>1.9721208881716447E-3</v>
      </c>
      <c r="P464" s="614"/>
      <c r="Q464" s="614"/>
      <c r="AC464" s="338"/>
      <c r="AD464" s="338"/>
      <c r="AE464" s="338"/>
      <c r="AF464" s="338"/>
      <c r="AG464" s="338"/>
      <c r="AH464" s="338"/>
      <c r="AI464" s="338"/>
      <c r="AJ464" s="338"/>
      <c r="AK464" s="338"/>
      <c r="AL464" s="338"/>
      <c r="AM464" s="338"/>
      <c r="AN464" s="338"/>
      <c r="AO464" s="338"/>
      <c r="AP464" s="338"/>
      <c r="AQ464" s="338"/>
      <c r="AR464" s="338"/>
      <c r="AS464" s="338"/>
      <c r="AT464" s="338"/>
      <c r="AU464" s="338"/>
      <c r="AV464" s="338"/>
      <c r="AW464" s="338"/>
      <c r="AX464" s="338"/>
      <c r="AY464" s="338"/>
      <c r="AZ464" s="338"/>
      <c r="BA464" s="340"/>
      <c r="BB464" s="419"/>
      <c r="BC464" s="340"/>
      <c r="BD464" s="340"/>
      <c r="BE464" s="340"/>
      <c r="BF464" s="340"/>
      <c r="BG464" s="340"/>
      <c r="BH464" s="340"/>
      <c r="BI464" s="340"/>
      <c r="BJ464" s="340"/>
      <c r="BK464" s="340"/>
      <c r="BL464" s="340"/>
      <c r="BM464" s="340"/>
      <c r="BN464" s="340"/>
      <c r="BO464" s="340"/>
      <c r="BP464" s="340"/>
      <c r="BQ464" s="340"/>
      <c r="BR464" s="340"/>
      <c r="BS464" s="340"/>
      <c r="BT464" s="340"/>
      <c r="BU464" s="340"/>
      <c r="BV464" s="340"/>
      <c r="BW464" s="340"/>
      <c r="BX464" s="340"/>
      <c r="BY464" s="340"/>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5" customFormat="true" ht="25.15" customHeight="true" x14ac:dyDescent="0.2">
      <c r="C465" s="1005" t="s">
        <v>226</v>
      </c>
      <c r="D465" s="1006"/>
      <c r="E465" s="618">
        <v>2.9182963402116312E-2</v>
      </c>
      <c r="F465" s="614"/>
      <c r="G465" s="614"/>
      <c r="H465" s="1006" t="s">
        <v>212</v>
      </c>
      <c r="I465" s="1006"/>
      <c r="J465" s="619">
        <v>0.43539603856954678</v>
      </c>
      <c r="K465" s="614"/>
      <c r="L465" s="614"/>
      <c r="M465" s="1006" t="s">
        <v>233</v>
      </c>
      <c r="N465" s="1006"/>
      <c r="O465" s="620">
        <v>5.5275451698698505E-2</v>
      </c>
      <c r="P465" s="614"/>
      <c r="Q465" s="614"/>
      <c r="AC465" s="338"/>
      <c r="AD465" s="338"/>
      <c r="AE465" s="338"/>
      <c r="AF465" s="338"/>
      <c r="AG465" s="338"/>
      <c r="AH465" s="338"/>
      <c r="AI465" s="338"/>
      <c r="AJ465" s="338"/>
      <c r="AK465" s="338"/>
      <c r="AL465" s="338"/>
      <c r="AM465" s="338"/>
      <c r="AN465" s="338"/>
      <c r="AO465" s="338"/>
      <c r="AP465" s="338"/>
      <c r="AQ465" s="338"/>
      <c r="AR465" s="338"/>
      <c r="AS465" s="338"/>
      <c r="AT465" s="338"/>
      <c r="AU465" s="338"/>
      <c r="AV465" s="338"/>
      <c r="AW465" s="338"/>
      <c r="AX465" s="338"/>
      <c r="AY465" s="338"/>
      <c r="AZ465" s="338"/>
      <c r="BA465" s="340"/>
      <c r="BB465" s="419"/>
      <c r="BC465" s="340"/>
      <c r="BD465" s="340"/>
      <c r="BE465" s="340"/>
      <c r="BF465" s="340"/>
      <c r="BG465" s="340"/>
      <c r="BH465" s="340"/>
      <c r="BI465" s="340"/>
      <c r="BJ465" s="340"/>
      <c r="BK465" s="340"/>
      <c r="BL465" s="340"/>
      <c r="BM465" s="340"/>
      <c r="BN465" s="340"/>
      <c r="BO465" s="340"/>
      <c r="BP465" s="340"/>
      <c r="BQ465" s="340"/>
      <c r="BR465" s="340"/>
      <c r="BS465" s="340"/>
      <c r="BT465" s="340"/>
      <c r="BU465" s="340"/>
      <c r="BV465" s="340"/>
      <c r="BW465" s="340"/>
      <c r="BX465" s="340"/>
      <c r="BY465" s="340"/>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5" customFormat="true" ht="25.15" customHeight="true" x14ac:dyDescent="0.2">
      <c r="C466" s="1005" t="s">
        <v>228</v>
      </c>
      <c r="D466" s="1006"/>
      <c r="E466" s="618">
        <v>0.1818465993431366</v>
      </c>
      <c r="F466" s="614"/>
      <c r="G466" s="614"/>
      <c r="H466" s="1006" t="s">
        <v>238</v>
      </c>
      <c r="I466" s="1006"/>
      <c r="J466" s="619">
        <v>0.10095668789122439</v>
      </c>
      <c r="K466" s="614"/>
      <c r="L466" s="614"/>
      <c r="M466" s="1006" t="s">
        <v>227</v>
      </c>
      <c r="N466" s="1006"/>
      <c r="O466" s="620">
        <v>9.8255213488391738E-2</v>
      </c>
      <c r="P466" s="614"/>
      <c r="Q466" s="614"/>
      <c r="AC466" s="338"/>
      <c r="AD466" s="338"/>
      <c r="AE466" s="338"/>
      <c r="AF466" s="338"/>
      <c r="AG466" s="338"/>
      <c r="AH466" s="338"/>
      <c r="AI466" s="338"/>
      <c r="AJ466" s="338"/>
      <c r="AK466" s="338"/>
      <c r="AL466" s="338"/>
      <c r="AM466" s="338"/>
      <c r="AN466" s="338"/>
      <c r="AO466" s="338"/>
      <c r="AP466" s="338"/>
      <c r="AQ466" s="338"/>
      <c r="AR466" s="338"/>
      <c r="AS466" s="338"/>
      <c r="AT466" s="338"/>
      <c r="AU466" s="338"/>
      <c r="AV466" s="338"/>
      <c r="AW466" s="338"/>
      <c r="AX466" s="338"/>
      <c r="AY466" s="338"/>
      <c r="AZ466" s="338"/>
      <c r="BA466" s="340"/>
      <c r="BB466" s="419"/>
      <c r="BC466" s="340"/>
      <c r="BD466" s="340"/>
      <c r="BE466" s="340"/>
      <c r="BF466" s="340"/>
      <c r="BG466" s="340"/>
      <c r="BH466" s="340"/>
      <c r="BI466" s="340"/>
      <c r="BJ466" s="340"/>
      <c r="BK466" s="340"/>
      <c r="BL466" s="340"/>
      <c r="BM466" s="340"/>
      <c r="BN466" s="340"/>
      <c r="BO466" s="340"/>
      <c r="BP466" s="340"/>
      <c r="BQ466" s="340"/>
      <c r="BR466" s="340"/>
      <c r="BS466" s="340"/>
      <c r="BT466" s="340"/>
      <c r="BU466" s="340"/>
      <c r="BV466" s="340"/>
      <c r="BW466" s="340"/>
      <c r="BX466" s="340"/>
      <c r="BY466" s="340"/>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5" customFormat="true" ht="25.15" customHeight="true" x14ac:dyDescent="0.2">
      <c r="C467" s="1005" t="s">
        <v>250</v>
      </c>
      <c r="D467" s="1006"/>
      <c r="E467" s="618">
        <v>4.6580482786819852E-3</v>
      </c>
      <c r="F467" s="614"/>
      <c r="G467" s="614"/>
      <c r="H467" s="1006" t="s">
        <v>242</v>
      </c>
      <c r="I467" s="1006"/>
      <c r="J467" s="619">
        <v>6.0947273826997342E-2</v>
      </c>
      <c r="K467" s="614"/>
      <c r="L467" s="614"/>
      <c r="M467" s="1006" t="s">
        <v>232</v>
      </c>
      <c r="N467" s="1006"/>
      <c r="O467" s="620">
        <v>6.2099276718899296E-2</v>
      </c>
      <c r="P467" s="614"/>
      <c r="Q467" s="614"/>
      <c r="AC467" s="338"/>
      <c r="AD467" s="338"/>
      <c r="AE467" s="338"/>
      <c r="AF467" s="338"/>
      <c r="AG467" s="338"/>
      <c r="AH467" s="338"/>
      <c r="AI467" s="338"/>
      <c r="AJ467" s="338"/>
      <c r="AK467" s="338"/>
      <c r="AL467" s="338"/>
      <c r="AM467" s="338"/>
      <c r="AN467" s="338"/>
      <c r="AO467" s="338"/>
      <c r="AP467" s="338"/>
      <c r="AQ467" s="338"/>
      <c r="AR467" s="338"/>
      <c r="AS467" s="338"/>
      <c r="AT467" s="338"/>
      <c r="AU467" s="338"/>
      <c r="AV467" s="338"/>
      <c r="AW467" s="338"/>
      <c r="AX467" s="338"/>
      <c r="AY467" s="338"/>
      <c r="AZ467" s="338"/>
      <c r="BA467" s="340"/>
      <c r="BB467" s="419"/>
      <c r="BC467" s="340"/>
      <c r="BD467" s="340"/>
      <c r="BE467" s="340"/>
      <c r="BF467" s="340"/>
      <c r="BG467" s="340"/>
      <c r="BH467" s="340"/>
      <c r="BI467" s="340"/>
      <c r="BJ467" s="340"/>
      <c r="BK467" s="340"/>
      <c r="BL467" s="340"/>
      <c r="BM467" s="340"/>
      <c r="BN467" s="340"/>
      <c r="BO467" s="340"/>
      <c r="BP467" s="340"/>
      <c r="BQ467" s="340"/>
      <c r="BR467" s="340"/>
      <c r="BS467" s="340"/>
      <c r="BT467" s="340"/>
      <c r="BU467" s="340"/>
      <c r="BV467" s="340"/>
      <c r="BW467" s="340"/>
      <c r="BX467" s="340"/>
      <c r="BY467" s="340"/>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5" customFormat="true" ht="25.15" customHeight="true" x14ac:dyDescent="0.2">
      <c r="C468" s="1005" t="s">
        <v>237</v>
      </c>
      <c r="D468" s="1006"/>
      <c r="E468" s="618">
        <v>1.6396631737328034E-2</v>
      </c>
      <c r="F468" s="614"/>
      <c r="G468" s="614"/>
      <c r="H468" s="1006" t="s">
        <v>223</v>
      </c>
      <c r="I468" s="1006"/>
      <c r="J468" s="619">
        <v>0.23121661983024605</v>
      </c>
      <c r="K468" s="614"/>
      <c r="L468" s="614"/>
      <c r="M468" s="1006" t="s">
        <v>218</v>
      </c>
      <c r="N468" s="1006"/>
      <c r="O468" s="620">
        <v>0.180452215637979</v>
      </c>
      <c r="P468" s="614"/>
      <c r="Q468" s="614"/>
      <c r="AC468" s="338"/>
      <c r="AD468" s="338"/>
      <c r="AE468" s="338"/>
      <c r="AF468" s="338"/>
      <c r="AG468" s="338"/>
      <c r="AH468" s="338"/>
      <c r="AI468" s="338"/>
      <c r="AJ468" s="338"/>
      <c r="AK468" s="338"/>
      <c r="AL468" s="338"/>
      <c r="AM468" s="338"/>
      <c r="AN468" s="338"/>
      <c r="AO468" s="338"/>
      <c r="AP468" s="338"/>
      <c r="AQ468" s="338"/>
      <c r="AR468" s="338"/>
      <c r="AS468" s="338"/>
      <c r="AT468" s="338"/>
      <c r="AU468" s="338"/>
      <c r="AV468" s="338"/>
      <c r="AW468" s="338"/>
      <c r="AX468" s="338"/>
      <c r="AY468" s="338"/>
      <c r="AZ468" s="338"/>
      <c r="BA468" s="340"/>
      <c r="BB468" s="419"/>
      <c r="BC468" s="340"/>
      <c r="BD468" s="340"/>
      <c r="BE468" s="340"/>
      <c r="BF468" s="340"/>
      <c r="BG468" s="340"/>
      <c r="BH468" s="340"/>
      <c r="BI468" s="340"/>
      <c r="BJ468" s="340"/>
      <c r="BK468" s="340"/>
      <c r="BL468" s="340"/>
      <c r="BM468" s="340"/>
      <c r="BN468" s="340"/>
      <c r="BO468" s="340"/>
      <c r="BP468" s="340"/>
      <c r="BQ468" s="340"/>
      <c r="BR468" s="340"/>
      <c r="BS468" s="340"/>
      <c r="BT468" s="340"/>
      <c r="BU468" s="340"/>
      <c r="BV468" s="340"/>
      <c r="BW468" s="340"/>
      <c r="BX468" s="340"/>
      <c r="BY468" s="340"/>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5" customFormat="true" ht="25.15" customHeight="true" x14ac:dyDescent="0.2">
      <c r="C469" s="1005" t="s">
        <v>217</v>
      </c>
      <c r="D469" s="1006"/>
      <c r="E469" s="618">
        <v>0.47200660592154786</v>
      </c>
      <c r="F469" s="614"/>
      <c r="G469" s="614"/>
      <c r="H469" s="1006" t="s">
        <v>235</v>
      </c>
      <c r="I469" s="1006"/>
      <c r="J469" s="619">
        <v>0.16287141213502704</v>
      </c>
      <c r="K469" s="614"/>
      <c r="L469" s="614"/>
      <c r="M469" s="1006" t="s">
        <v>216</v>
      </c>
      <c r="N469" s="1006"/>
      <c r="O469" s="620">
        <v>0.18753407307263706</v>
      </c>
      <c r="P469" s="614"/>
      <c r="Q469" s="614"/>
      <c r="AC469" s="338"/>
      <c r="AD469" s="338"/>
      <c r="AE469" s="338"/>
      <c r="AF469" s="338"/>
      <c r="AG469" s="338"/>
      <c r="AH469" s="338"/>
      <c r="AI469" s="338"/>
      <c r="AJ469" s="338"/>
      <c r="AK469" s="338"/>
      <c r="AL469" s="338"/>
      <c r="AM469" s="338"/>
      <c r="AN469" s="338"/>
      <c r="AO469" s="338"/>
      <c r="AP469" s="338"/>
      <c r="AQ469" s="338"/>
      <c r="AR469" s="338"/>
      <c r="AS469" s="338"/>
      <c r="AT469" s="338"/>
      <c r="AU469" s="338"/>
      <c r="AV469" s="338"/>
      <c r="AW469" s="338"/>
      <c r="AX469" s="338"/>
      <c r="AY469" s="338"/>
      <c r="AZ469" s="338"/>
      <c r="BA469" s="340"/>
      <c r="BB469" s="419"/>
      <c r="BC469" s="340"/>
      <c r="BD469" s="340"/>
      <c r="BE469" s="340"/>
      <c r="BF469" s="340"/>
      <c r="BG469" s="340"/>
      <c r="BH469" s="340"/>
      <c r="BI469" s="340"/>
      <c r="BJ469" s="340"/>
      <c r="BK469" s="340"/>
      <c r="BL469" s="340"/>
      <c r="BM469" s="340"/>
      <c r="BN469" s="340"/>
      <c r="BO469" s="340"/>
      <c r="BP469" s="340"/>
      <c r="BQ469" s="340"/>
      <c r="BR469" s="340"/>
      <c r="BS469" s="340"/>
      <c r="BT469" s="340"/>
      <c r="BU469" s="340"/>
      <c r="BV469" s="340"/>
      <c r="BW469" s="340"/>
      <c r="BX469" s="340"/>
      <c r="BY469" s="340"/>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5" customFormat="true" ht="25.15" customHeight="true" x14ac:dyDescent="0.2">
      <c r="C470" s="1005" t="s">
        <v>231</v>
      </c>
      <c r="D470" s="1006"/>
      <c r="E470" s="618">
        <v>0.21278652232739442</v>
      </c>
      <c r="F470" s="614"/>
      <c r="G470" s="614"/>
      <c r="H470" s="1006" t="s">
        <v>222</v>
      </c>
      <c r="I470" s="1006"/>
      <c r="J470" s="619">
        <v>3.7565448507589236E-2</v>
      </c>
      <c r="K470" s="614"/>
      <c r="L470" s="614"/>
      <c r="M470" s="1006" t="s">
        <v>247</v>
      </c>
      <c r="N470" s="1006"/>
      <c r="O470" s="620">
        <v>1.1661567648070076E-2</v>
      </c>
      <c r="P470" s="614"/>
      <c r="Q470" s="614"/>
      <c r="AC470" s="338"/>
      <c r="AD470" s="338"/>
      <c r="AE470" s="338"/>
      <c r="AF470" s="338"/>
      <c r="AG470" s="338"/>
      <c r="AH470" s="338"/>
      <c r="AI470" s="338"/>
      <c r="AJ470" s="338"/>
      <c r="AK470" s="338"/>
      <c r="AL470" s="338"/>
      <c r="AM470" s="338"/>
      <c r="AN470" s="338"/>
      <c r="AO470" s="338"/>
      <c r="AP470" s="338"/>
      <c r="AQ470" s="338"/>
      <c r="AR470" s="338"/>
      <c r="AS470" s="338"/>
      <c r="AT470" s="338"/>
      <c r="AU470" s="338"/>
      <c r="AV470" s="338"/>
      <c r="AW470" s="338"/>
      <c r="AX470" s="338"/>
      <c r="AY470" s="338"/>
      <c r="AZ470" s="338"/>
      <c r="BA470" s="340"/>
      <c r="BB470" s="419"/>
      <c r="BC470" s="340"/>
      <c r="BD470" s="340"/>
      <c r="BE470" s="340"/>
      <c r="BF470" s="340"/>
      <c r="BG470" s="340"/>
      <c r="BH470" s="340"/>
      <c r="BI470" s="340"/>
      <c r="BJ470" s="340"/>
      <c r="BK470" s="340"/>
      <c r="BL470" s="340"/>
      <c r="BM470" s="340"/>
      <c r="BN470" s="340"/>
      <c r="BO470" s="340"/>
      <c r="BP470" s="340"/>
      <c r="BQ470" s="340"/>
      <c r="BR470" s="340"/>
      <c r="BS470" s="340"/>
      <c r="BT470" s="340"/>
      <c r="BU470" s="340"/>
      <c r="BV470" s="340"/>
      <c r="BW470" s="340"/>
      <c r="BX470" s="340"/>
      <c r="BY470" s="340"/>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5" customFormat="true" ht="25.15" customHeight="true" x14ac:dyDescent="0.2">
      <c r="C471" s="1005" t="s">
        <v>225</v>
      </c>
      <c r="D471" s="1006"/>
      <c r="E471" s="618">
        <v>0.2517106324011561</v>
      </c>
      <c r="F471" s="614"/>
      <c r="G471" s="614"/>
      <c r="H471" s="1006" t="s">
        <v>224</v>
      </c>
      <c r="I471" s="1006"/>
      <c r="J471" s="621">
        <v>0.20580598999000818</v>
      </c>
      <c r="K471" s="614"/>
      <c r="L471" s="614"/>
      <c r="M471" s="1006" t="s">
        <v>243</v>
      </c>
      <c r="N471" s="1006"/>
      <c r="O471" s="622">
        <v>1.9929292471260018E-2</v>
      </c>
      <c r="P471" s="614"/>
      <c r="Q471" s="614"/>
      <c r="AC471" s="338"/>
      <c r="AD471" s="338"/>
      <c r="AE471" s="338"/>
      <c r="AF471" s="338"/>
      <c r="AG471" s="338"/>
      <c r="AH471" s="338"/>
      <c r="AI471" s="338"/>
      <c r="AJ471" s="338"/>
      <c r="AK471" s="338"/>
      <c r="AL471" s="338"/>
      <c r="AM471" s="338"/>
      <c r="AN471" s="338"/>
      <c r="AO471" s="338"/>
      <c r="AP471" s="338"/>
      <c r="AQ471" s="338"/>
      <c r="AR471" s="338"/>
      <c r="AS471" s="338"/>
      <c r="AT471" s="338"/>
      <c r="AU471" s="338"/>
      <c r="AV471" s="338"/>
      <c r="AW471" s="338"/>
      <c r="AX471" s="338"/>
      <c r="AY471" s="338"/>
      <c r="AZ471" s="338"/>
      <c r="BA471" s="340"/>
      <c r="BB471" s="419"/>
      <c r="BC471" s="340"/>
      <c r="BD471" s="340"/>
      <c r="BE471" s="340"/>
      <c r="BF471" s="340"/>
      <c r="BG471" s="340"/>
      <c r="BH471" s="340"/>
      <c r="BI471" s="340"/>
      <c r="BJ471" s="340"/>
      <c r="BK471" s="340"/>
      <c r="BL471" s="340"/>
      <c r="BM471" s="340"/>
      <c r="BN471" s="340"/>
      <c r="BO471" s="340"/>
      <c r="BP471" s="340"/>
      <c r="BQ471" s="340"/>
      <c r="BR471" s="340"/>
      <c r="BS471" s="340"/>
      <c r="BT471" s="340"/>
      <c r="BU471" s="340"/>
      <c r="BV471" s="340"/>
      <c r="BW471" s="340"/>
      <c r="BX471" s="340"/>
      <c r="BY471" s="340"/>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5" customFormat="true" ht="25.15" customHeight="true" x14ac:dyDescent="0.2">
      <c r="C472" s="1005" t="s">
        <v>221</v>
      </c>
      <c r="D472" s="1006"/>
      <c r="E472" s="618">
        <v>0.30755310146095655</v>
      </c>
      <c r="F472" s="614"/>
      <c r="G472" s="614"/>
      <c r="H472" s="1006"/>
      <c r="I472" s="1006"/>
      <c r="J472" s="614"/>
      <c r="K472" s="614"/>
      <c r="L472" s="614"/>
      <c r="M472" s="1006"/>
      <c r="N472" s="1006"/>
      <c r="O472" s="614"/>
      <c r="P472" s="614"/>
      <c r="Q472" s="614"/>
      <c r="AC472" s="338"/>
      <c r="AD472" s="338"/>
      <c r="AE472" s="338"/>
      <c r="AF472" s="338"/>
      <c r="AG472" s="338"/>
      <c r="AH472" s="338"/>
      <c r="AI472" s="338"/>
      <c r="AJ472" s="338"/>
      <c r="AK472" s="338"/>
      <c r="AL472" s="338"/>
      <c r="AM472" s="338"/>
      <c r="AN472" s="338"/>
      <c r="AO472" s="338"/>
      <c r="AP472" s="338"/>
      <c r="AQ472" s="338"/>
      <c r="AR472" s="338"/>
      <c r="AS472" s="338"/>
      <c r="AT472" s="338"/>
      <c r="AU472" s="338"/>
      <c r="AV472" s="338"/>
      <c r="AW472" s="338"/>
      <c r="AX472" s="338"/>
      <c r="AY472" s="338"/>
      <c r="AZ472" s="338"/>
      <c r="BA472" s="340"/>
      <c r="BB472" s="419"/>
      <c r="BC472" s="340"/>
      <c r="BD472" s="340"/>
      <c r="BE472" s="340"/>
      <c r="BF472" s="340"/>
      <c r="BG472" s="340"/>
      <c r="BH472" s="340"/>
      <c r="BI472" s="340"/>
      <c r="BJ472" s="340"/>
      <c r="BK472" s="340"/>
      <c r="BL472" s="340"/>
      <c r="BM472" s="340"/>
      <c r="BN472" s="340"/>
      <c r="BO472" s="340"/>
      <c r="BP472" s="340"/>
      <c r="BQ472" s="340"/>
      <c r="BR472" s="340"/>
      <c r="BS472" s="340"/>
      <c r="BT472" s="340"/>
      <c r="BU472" s="340"/>
      <c r="BV472" s="340"/>
      <c r="BW472" s="340"/>
      <c r="BX472" s="340"/>
      <c r="BY472" s="340"/>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5" customFormat="true" ht="25.15" customHeight="true" x14ac:dyDescent="0.2">
      <c r="C473" s="1005" t="s">
        <v>229</v>
      </c>
      <c r="D473" s="1006"/>
      <c r="E473" s="618">
        <v>0.22739294123106646</v>
      </c>
      <c r="F473" s="614"/>
      <c r="G473" s="614"/>
      <c r="H473" s="1006"/>
      <c r="I473" s="1006"/>
      <c r="J473" s="614"/>
      <c r="K473" s="614"/>
      <c r="L473" s="614"/>
      <c r="M473" s="1006"/>
      <c r="N473" s="1006"/>
      <c r="O473" s="614"/>
      <c r="P473" s="614"/>
      <c r="Q473" s="614"/>
      <c r="AC473" s="338"/>
      <c r="AD473" s="338"/>
      <c r="AE473" s="338"/>
      <c r="AF473" s="338"/>
      <c r="AG473" s="338"/>
      <c r="AH473" s="338"/>
      <c r="AI473" s="338"/>
      <c r="AJ473" s="338"/>
      <c r="AK473" s="338"/>
      <c r="AL473" s="338"/>
      <c r="AM473" s="338"/>
      <c r="AN473" s="338"/>
      <c r="AO473" s="338"/>
      <c r="AP473" s="338"/>
      <c r="AQ473" s="338"/>
      <c r="AR473" s="338"/>
      <c r="AS473" s="338"/>
      <c r="AT473" s="338"/>
      <c r="AU473" s="338"/>
      <c r="AV473" s="338"/>
      <c r="AW473" s="338"/>
      <c r="AX473" s="338"/>
      <c r="AY473" s="338"/>
      <c r="AZ473" s="338"/>
      <c r="BA473" s="340"/>
      <c r="BB473" s="419"/>
      <c r="BC473" s="340"/>
      <c r="BD473" s="340"/>
      <c r="BE473" s="340"/>
      <c r="BF473" s="340"/>
      <c r="BG473" s="340"/>
      <c r="BH473" s="340"/>
      <c r="BI473" s="340"/>
      <c r="BJ473" s="340"/>
      <c r="BK473" s="340"/>
      <c r="BL473" s="340"/>
      <c r="BM473" s="340"/>
      <c r="BN473" s="340"/>
      <c r="BO473" s="340"/>
      <c r="BP473" s="340"/>
      <c r="BQ473" s="340"/>
      <c r="BR473" s="340"/>
      <c r="BS473" s="340"/>
      <c r="BT473" s="340"/>
      <c r="BU473" s="340"/>
      <c r="BV473" s="340"/>
      <c r="BW473" s="340"/>
      <c r="BX473" s="340"/>
      <c r="BY473" s="340"/>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5" customFormat="true" ht="25.15" customHeight="true" x14ac:dyDescent="0.2">
      <c r="C474" s="1005" t="s">
        <v>211</v>
      </c>
      <c r="D474" s="1006"/>
      <c r="E474" s="618">
        <v>0.58163833244285945</v>
      </c>
      <c r="F474" s="614"/>
      <c r="G474" s="614"/>
      <c r="H474" s="1006" t="s">
        <v>254</v>
      </c>
      <c r="I474" s="1006"/>
      <c r="J474" s="1006"/>
      <c r="K474" s="1006"/>
      <c r="L474" s="1006"/>
      <c r="M474" s="1006" t="s">
        <v>254</v>
      </c>
      <c r="N474" s="1006"/>
      <c r="O474" s="1006"/>
      <c r="P474" s="1006"/>
      <c r="Q474" s="1006"/>
      <c r="AC474" s="338"/>
      <c r="AD474" s="338"/>
      <c r="AE474" s="338"/>
      <c r="AF474" s="338"/>
      <c r="AG474" s="338"/>
      <c r="AH474" s="338"/>
      <c r="AI474" s="338"/>
      <c r="AJ474" s="338"/>
      <c r="AK474" s="338"/>
      <c r="AL474" s="338"/>
      <c r="AM474" s="338"/>
      <c r="AN474" s="338"/>
      <c r="AO474" s="338"/>
      <c r="AP474" s="338"/>
      <c r="AQ474" s="338"/>
      <c r="AR474" s="338"/>
      <c r="AS474" s="338"/>
      <c r="AT474" s="338"/>
      <c r="AU474" s="338"/>
      <c r="AV474" s="338"/>
      <c r="AW474" s="338"/>
      <c r="AX474" s="338"/>
      <c r="AY474" s="338"/>
      <c r="AZ474" s="338"/>
      <c r="BA474" s="340"/>
      <c r="BB474" s="419"/>
      <c r="BC474" s="340"/>
      <c r="BD474" s="340"/>
      <c r="BE474" s="340"/>
      <c r="BF474" s="340"/>
      <c r="BG474" s="340"/>
      <c r="BH474" s="340"/>
      <c r="BI474" s="340"/>
      <c r="BJ474" s="340"/>
      <c r="BK474" s="340"/>
      <c r="BL474" s="340"/>
      <c r="BM474" s="340"/>
      <c r="BN474" s="340"/>
      <c r="BO474" s="340"/>
      <c r="BP474" s="340"/>
      <c r="BQ474" s="340"/>
      <c r="BR474" s="340"/>
      <c r="BS474" s="340"/>
      <c r="BT474" s="340"/>
      <c r="BU474" s="340"/>
      <c r="BV474" s="340"/>
      <c r="BW474" s="340"/>
      <c r="BX474" s="340"/>
      <c r="BY474" s="340"/>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5" customFormat="true" ht="25.15" customHeight="true" x14ac:dyDescent="0.2">
      <c r="C475" s="1005" t="s">
        <v>219</v>
      </c>
      <c r="D475" s="1006"/>
      <c r="E475" s="618">
        <v>0.29691234973723796</v>
      </c>
      <c r="F475" s="614"/>
      <c r="G475" s="614"/>
      <c r="H475" s="1006" t="s">
        <v>207</v>
      </c>
      <c r="I475" s="1006"/>
      <c r="J475" s="1011" t="s">
        <v>255</v>
      </c>
      <c r="K475" s="1012"/>
      <c r="L475" s="1013"/>
      <c r="M475" s="1006" t="s">
        <v>207</v>
      </c>
      <c r="N475" s="1006"/>
      <c r="O475" s="1011" t="s">
        <v>255</v>
      </c>
      <c r="P475" s="1012"/>
      <c r="Q475" s="1013"/>
      <c r="AC475" s="338"/>
      <c r="AD475" s="338"/>
      <c r="AE475" s="338"/>
      <c r="AF475" s="338"/>
      <c r="AG475" s="338"/>
      <c r="AH475" s="338"/>
      <c r="AI475" s="338"/>
      <c r="AJ475" s="338"/>
      <c r="AK475" s="338"/>
      <c r="AL475" s="338"/>
      <c r="AM475" s="338"/>
      <c r="AN475" s="338"/>
      <c r="AO475" s="338"/>
      <c r="AP475" s="338"/>
      <c r="AQ475" s="338"/>
      <c r="AR475" s="338"/>
      <c r="AS475" s="338"/>
      <c r="AT475" s="338"/>
      <c r="AU475" s="338"/>
      <c r="AV475" s="338"/>
      <c r="AW475" s="338"/>
      <c r="AX475" s="338"/>
      <c r="AY475" s="338"/>
      <c r="AZ475" s="338"/>
      <c r="BA475" s="340"/>
      <c r="BB475" s="419"/>
      <c r="BC475" s="340"/>
      <c r="BD475" s="340"/>
      <c r="BE475" s="340"/>
      <c r="BF475" s="340"/>
      <c r="BG475" s="340"/>
      <c r="BH475" s="340"/>
      <c r="BI475" s="340"/>
      <c r="BJ475" s="340"/>
      <c r="BK475" s="340"/>
      <c r="BL475" s="340"/>
      <c r="BM475" s="340"/>
      <c r="BN475" s="340"/>
      <c r="BO475" s="340"/>
      <c r="BP475" s="340"/>
      <c r="BQ475" s="340"/>
      <c r="BR475" s="340"/>
      <c r="BS475" s="340"/>
      <c r="BT475" s="340"/>
      <c r="BU475" s="340"/>
      <c r="BV475" s="340"/>
      <c r="BW475" s="340"/>
      <c r="BX475" s="340"/>
      <c r="BY475" s="340"/>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5" customFormat="true" ht="25.15" customHeight="true" x14ac:dyDescent="0.2">
      <c r="C476" s="1005" t="s">
        <v>212</v>
      </c>
      <c r="D476" s="1006"/>
      <c r="E476" s="618">
        <v>0.50179699526035926</v>
      </c>
      <c r="F476" s="614"/>
      <c r="G476" s="614"/>
      <c r="H476" s="1006"/>
      <c r="I476" s="1006"/>
      <c r="J476" s="601" t="s">
        <v>190</v>
      </c>
      <c r="K476" s="602" t="s">
        <v>256</v>
      </c>
      <c r="L476" s="603" t="s">
        <v>257</v>
      </c>
      <c r="M476" s="1006"/>
      <c r="N476" s="1006"/>
      <c r="O476" s="604" t="s">
        <v>190</v>
      </c>
      <c r="P476" s="605" t="s">
        <v>256</v>
      </c>
      <c r="Q476" s="606" t="s">
        <v>257</v>
      </c>
      <c r="AC476" s="338"/>
      <c r="AD476" s="338"/>
      <c r="AE476" s="338"/>
      <c r="AF476" s="338"/>
      <c r="AG476" s="338"/>
      <c r="AH476" s="338"/>
      <c r="AI476" s="338"/>
      <c r="AJ476" s="338"/>
      <c r="AK476" s="338"/>
      <c r="AL476" s="338"/>
      <c r="AM476" s="338"/>
      <c r="AN476" s="338"/>
      <c r="AO476" s="338"/>
      <c r="AP476" s="338"/>
      <c r="AQ476" s="338"/>
      <c r="AR476" s="338"/>
      <c r="AS476" s="338"/>
      <c r="AT476" s="338"/>
      <c r="AU476" s="338"/>
      <c r="AV476" s="338"/>
      <c r="AW476" s="338"/>
      <c r="AX476" s="338"/>
      <c r="AY476" s="338"/>
      <c r="AZ476" s="338"/>
      <c r="BA476" s="340"/>
      <c r="BB476" s="419"/>
      <c r="BC476" s="340"/>
      <c r="BD476" s="340"/>
      <c r="BE476" s="340"/>
      <c r="BF476" s="340"/>
      <c r="BG476" s="340"/>
      <c r="BH476" s="340"/>
      <c r="BI476" s="340"/>
      <c r="BJ476" s="340"/>
      <c r="BK476" s="340"/>
      <c r="BL476" s="340"/>
      <c r="BM476" s="340"/>
      <c r="BN476" s="340"/>
      <c r="BO476" s="340"/>
      <c r="BP476" s="340"/>
      <c r="BQ476" s="340"/>
      <c r="BR476" s="340"/>
      <c r="BS476" s="340"/>
      <c r="BT476" s="340"/>
      <c r="BU476" s="340"/>
      <c r="BV476" s="340"/>
      <c r="BW476" s="340"/>
      <c r="BX476" s="340"/>
      <c r="BY476" s="340"/>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5" customFormat="true" ht="25.15" customHeight="true" x14ac:dyDescent="0.2">
      <c r="C477" s="1005" t="s">
        <v>238</v>
      </c>
      <c r="D477" s="1006"/>
      <c r="E477" s="618">
        <v>8.8919341673787247E-2</v>
      </c>
      <c r="F477" s="614"/>
      <c r="G477" s="614"/>
      <c r="H477" s="1006" t="s">
        <v>208</v>
      </c>
      <c r="I477" s="1006"/>
      <c r="J477" s="624">
        <v>5.8636414767007849</v>
      </c>
      <c r="K477" s="625">
        <v>18.323879614689954</v>
      </c>
      <c r="L477" s="626">
        <v>18.323879614689954</v>
      </c>
      <c r="M477" s="1006" t="s">
        <v>208</v>
      </c>
      <c r="N477" s="1006"/>
      <c r="O477" s="627">
        <v>3.6093826038067851</v>
      </c>
      <c r="P477" s="628">
        <v>11.279320636896204</v>
      </c>
      <c r="Q477" s="629">
        <v>11.279320636896204</v>
      </c>
      <c r="AC477" s="338"/>
      <c r="AD477" s="338"/>
      <c r="AE477" s="338"/>
      <c r="AF477" s="338"/>
      <c r="AG477" s="338"/>
      <c r="AH477" s="338"/>
      <c r="AI477" s="338"/>
      <c r="AJ477" s="338"/>
      <c r="AK477" s="338"/>
      <c r="AL477" s="338"/>
      <c r="AM477" s="338"/>
      <c r="AN477" s="338"/>
      <c r="AO477" s="338"/>
      <c r="AP477" s="338"/>
      <c r="AQ477" s="338"/>
      <c r="AR477" s="338"/>
      <c r="AS477" s="338"/>
      <c r="AT477" s="338"/>
      <c r="AU477" s="338"/>
      <c r="AV477" s="338"/>
      <c r="AW477" s="338"/>
      <c r="AX477" s="338"/>
      <c r="AY477" s="338"/>
      <c r="AZ477" s="338"/>
      <c r="BA477" s="340"/>
      <c r="BB477" s="419"/>
      <c r="BC477" s="340"/>
      <c r="BD477" s="340"/>
      <c r="BE477" s="340"/>
      <c r="BF477" s="340"/>
      <c r="BG477" s="340"/>
      <c r="BH477" s="340"/>
      <c r="BI477" s="340"/>
      <c r="BJ477" s="340"/>
      <c r="BK477" s="340"/>
      <c r="BL477" s="340"/>
      <c r="BM477" s="340"/>
      <c r="BN477" s="340"/>
      <c r="BO477" s="340"/>
      <c r="BP477" s="340"/>
      <c r="BQ477" s="340"/>
      <c r="BR477" s="340"/>
      <c r="BS477" s="340"/>
      <c r="BT477" s="340"/>
      <c r="BU477" s="340"/>
      <c r="BV477" s="340"/>
      <c r="BW477" s="340"/>
      <c r="BX477" s="340"/>
      <c r="BY477" s="340"/>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5" customFormat="true" ht="25.15" customHeight="true" x14ac:dyDescent="0.2">
      <c r="C478" s="1005" t="s">
        <v>242</v>
      </c>
      <c r="D478" s="1006"/>
      <c r="E478" s="618">
        <v>5.5654481554470656E-2</v>
      </c>
      <c r="F478" s="614"/>
      <c r="G478" s="614"/>
      <c r="H478" s="1006"/>
      <c r="I478" s="1006"/>
      <c r="J478" s="614"/>
      <c r="K478" s="614"/>
      <c r="L478" s="614"/>
      <c r="M478" s="1006"/>
      <c r="N478" s="1006"/>
      <c r="O478" s="614"/>
      <c r="P478" s="614"/>
      <c r="Q478" s="614"/>
      <c r="AC478" s="338"/>
      <c r="AD478" s="338"/>
      <c r="AE478" s="338"/>
      <c r="AF478" s="338"/>
      <c r="AG478" s="338"/>
      <c r="AH478" s="338"/>
      <c r="AI478" s="338"/>
      <c r="AJ478" s="338"/>
      <c r="AK478" s="338"/>
      <c r="AL478" s="338"/>
      <c r="AM478" s="338"/>
      <c r="AN478" s="338"/>
      <c r="AO478" s="338"/>
      <c r="AP478" s="338"/>
      <c r="AQ478" s="338"/>
      <c r="AR478" s="338"/>
      <c r="AS478" s="338"/>
      <c r="AT478" s="338"/>
      <c r="AU478" s="338"/>
      <c r="AV478" s="338"/>
      <c r="AW478" s="338"/>
      <c r="AX478" s="338"/>
      <c r="AY478" s="338"/>
      <c r="AZ478" s="338"/>
      <c r="BA478" s="340"/>
      <c r="BB478" s="419"/>
      <c r="BC478" s="340"/>
      <c r="BD478" s="340"/>
      <c r="BE478" s="340"/>
      <c r="BF478" s="340"/>
      <c r="BG478" s="340"/>
      <c r="BH478" s="340"/>
      <c r="BI478" s="340"/>
      <c r="BJ478" s="340"/>
      <c r="BK478" s="340"/>
      <c r="BL478" s="340"/>
      <c r="BM478" s="340"/>
      <c r="BN478" s="340"/>
      <c r="BO478" s="340"/>
      <c r="BP478" s="340"/>
      <c r="BQ478" s="340"/>
      <c r="BR478" s="340"/>
      <c r="BS478" s="340"/>
      <c r="BT478" s="340"/>
      <c r="BU478" s="340"/>
      <c r="BV478" s="340"/>
      <c r="BW478" s="340"/>
      <c r="BX478" s="340"/>
      <c r="BY478" s="340"/>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5" customFormat="true" ht="25.15" customHeight="true" x14ac:dyDescent="0.2">
      <c r="C479" s="1005" t="s">
        <v>223</v>
      </c>
      <c r="D479" s="1006"/>
      <c r="E479" s="618">
        <v>0.22855465309428746</v>
      </c>
      <c r="F479" s="614"/>
      <c r="G479" s="614"/>
      <c r="H479" s="1006"/>
      <c r="I479" s="1006"/>
      <c r="J479" s="614"/>
      <c r="K479" s="614"/>
      <c r="L479" s="614"/>
      <c r="M479" s="1006"/>
      <c r="N479" s="1006"/>
      <c r="O479" s="614"/>
      <c r="P479" s="614"/>
      <c r="Q479" s="614"/>
      <c r="AC479" s="338"/>
      <c r="AD479" s="338"/>
      <c r="AE479" s="338"/>
      <c r="AF479" s="338"/>
      <c r="AG479" s="338"/>
      <c r="AH479" s="338"/>
      <c r="AI479" s="338"/>
      <c r="AJ479" s="338"/>
      <c r="AK479" s="338"/>
      <c r="AL479" s="338"/>
      <c r="AM479" s="338"/>
      <c r="AN479" s="338"/>
      <c r="AO479" s="338"/>
      <c r="AP479" s="338"/>
      <c r="AQ479" s="338"/>
      <c r="AR479" s="338"/>
      <c r="AS479" s="338"/>
      <c r="AT479" s="338"/>
      <c r="AU479" s="338"/>
      <c r="AV479" s="338"/>
      <c r="AW479" s="338"/>
      <c r="AX479" s="338"/>
      <c r="AY479" s="338"/>
      <c r="AZ479" s="338"/>
      <c r="BA479" s="340"/>
      <c r="BB479" s="419"/>
      <c r="BC479" s="340"/>
      <c r="BD479" s="340"/>
      <c r="BE479" s="340"/>
      <c r="BF479" s="340"/>
      <c r="BG479" s="340"/>
      <c r="BH479" s="340"/>
      <c r="BI479" s="340"/>
      <c r="BJ479" s="340"/>
      <c r="BK479" s="340"/>
      <c r="BL479" s="340"/>
      <c r="BM479" s="340"/>
      <c r="BN479" s="340"/>
      <c r="BO479" s="340"/>
      <c r="BP479" s="340"/>
      <c r="BQ479" s="340"/>
      <c r="BR479" s="340"/>
      <c r="BS479" s="340"/>
      <c r="BT479" s="340"/>
      <c r="BU479" s="340"/>
      <c r="BV479" s="340"/>
      <c r="BW479" s="340"/>
      <c r="BX479" s="340"/>
      <c r="BY479" s="340"/>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5" customFormat="true" ht="25.15" customHeight="true" x14ac:dyDescent="0.2">
      <c r="C480" s="1005" t="s">
        <v>235</v>
      </c>
      <c r="D480" s="1006"/>
      <c r="E480" s="618">
        <v>0.15101578972173896</v>
      </c>
      <c r="F480" s="614"/>
      <c r="G480" s="614"/>
      <c r="H480" s="1006" t="s">
        <v>258</v>
      </c>
      <c r="I480" s="1006"/>
      <c r="J480" s="1006"/>
      <c r="K480" s="614"/>
      <c r="L480" s="614"/>
      <c r="M480" s="1006" t="s">
        <v>258</v>
      </c>
      <c r="N480" s="1006"/>
      <c r="O480" s="1006"/>
      <c r="P480" s="614"/>
      <c r="Q480" s="614"/>
      <c r="AC480" s="338"/>
      <c r="AD480" s="338"/>
      <c r="AE480" s="338"/>
      <c r="AF480" s="338"/>
      <c r="AG480" s="338"/>
      <c r="AH480" s="338"/>
      <c r="AI480" s="338"/>
      <c r="AJ480" s="338"/>
      <c r="AK480" s="338"/>
      <c r="AL480" s="338"/>
      <c r="AM480" s="338"/>
      <c r="AN480" s="338"/>
      <c r="AO480" s="338"/>
      <c r="AP480" s="338"/>
      <c r="AQ480" s="338"/>
      <c r="AR480" s="338"/>
      <c r="AS480" s="338"/>
      <c r="AT480" s="338"/>
      <c r="AU480" s="338"/>
      <c r="AV480" s="338"/>
      <c r="AW480" s="338"/>
      <c r="AX480" s="338"/>
      <c r="AY480" s="338"/>
      <c r="AZ480" s="338"/>
      <c r="BA480" s="340"/>
      <c r="BB480" s="419"/>
      <c r="BC480" s="340"/>
      <c r="BD480" s="340"/>
      <c r="BE480" s="340"/>
      <c r="BF480" s="340"/>
      <c r="BG480" s="340"/>
      <c r="BH480" s="340"/>
      <c r="BI480" s="340"/>
      <c r="BJ480" s="340"/>
      <c r="BK480" s="340"/>
      <c r="BL480" s="340"/>
      <c r="BM480" s="340"/>
      <c r="BN480" s="340"/>
      <c r="BO480" s="340"/>
      <c r="BP480" s="340"/>
      <c r="BQ480" s="340"/>
      <c r="BR480" s="340"/>
      <c r="BS480" s="340"/>
      <c r="BT480" s="340"/>
      <c r="BU480" s="340"/>
      <c r="BV480" s="340"/>
      <c r="BW480" s="340"/>
      <c r="BX480" s="340"/>
      <c r="BY480" s="340"/>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5" customFormat="true" ht="25.15" customHeight="true" x14ac:dyDescent="0.2">
      <c r="C481" s="1005" t="s">
        <v>222</v>
      </c>
      <c r="D481" s="1006"/>
      <c r="E481" s="618">
        <v>6.8672802157686702E-2</v>
      </c>
      <c r="F481" s="614"/>
      <c r="G481" s="614"/>
      <c r="H481" s="1006"/>
      <c r="I481" s="1006"/>
      <c r="J481" s="607" t="s">
        <v>207</v>
      </c>
      <c r="K481" s="614"/>
      <c r="L481" s="614"/>
      <c r="M481" s="1006"/>
      <c r="N481" s="1006"/>
      <c r="O481" s="608" t="s">
        <v>207</v>
      </c>
      <c r="P481" s="614"/>
      <c r="Q481" s="614"/>
      <c r="AC481" s="338"/>
      <c r="AD481" s="338"/>
      <c r="AE481" s="338"/>
      <c r="AF481" s="338"/>
      <c r="AG481" s="338"/>
      <c r="AH481" s="338"/>
      <c r="AI481" s="338"/>
      <c r="AJ481" s="338"/>
      <c r="AK481" s="338"/>
      <c r="AL481" s="338"/>
      <c r="AM481" s="338"/>
      <c r="AN481" s="338"/>
      <c r="AO481" s="338"/>
      <c r="AP481" s="338"/>
      <c r="AQ481" s="338"/>
      <c r="AR481" s="338"/>
      <c r="AS481" s="338"/>
      <c r="AT481" s="338"/>
      <c r="AU481" s="338"/>
      <c r="AV481" s="338"/>
      <c r="AW481" s="338"/>
      <c r="AX481" s="338"/>
      <c r="AY481" s="338"/>
      <c r="AZ481" s="338"/>
      <c r="BA481" s="340"/>
      <c r="BB481" s="419"/>
      <c r="BC481" s="340"/>
      <c r="BD481" s="340"/>
      <c r="BE481" s="340"/>
      <c r="BF481" s="340"/>
      <c r="BG481" s="340"/>
      <c r="BH481" s="340"/>
      <c r="BI481" s="340"/>
      <c r="BJ481" s="340"/>
      <c r="BK481" s="340"/>
      <c r="BL481" s="340"/>
      <c r="BM481" s="340"/>
      <c r="BN481" s="340"/>
      <c r="BO481" s="340"/>
      <c r="BP481" s="340"/>
      <c r="BQ481" s="340"/>
      <c r="BR481" s="340"/>
      <c r="BS481" s="340"/>
      <c r="BT481" s="340"/>
      <c r="BU481" s="340"/>
      <c r="BV481" s="340"/>
      <c r="BW481" s="340"/>
      <c r="BX481" s="340"/>
      <c r="BY481" s="340"/>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5" customFormat="true" ht="25.15" customHeight="true" x14ac:dyDescent="0.2">
      <c r="C482" s="1005" t="s">
        <v>224</v>
      </c>
      <c r="D482" s="1006"/>
      <c r="E482" s="618">
        <v>0.19579556273893123</v>
      </c>
      <c r="F482" s="614"/>
      <c r="G482" s="614"/>
      <c r="H482" s="1006"/>
      <c r="I482" s="1006"/>
      <c r="J482" s="630" t="s">
        <v>208</v>
      </c>
      <c r="K482" s="614"/>
      <c r="L482" s="614"/>
      <c r="M482" s="1006"/>
      <c r="N482" s="1006"/>
      <c r="O482" s="631" t="s">
        <v>208</v>
      </c>
      <c r="P482" s="614"/>
      <c r="Q482" s="614"/>
      <c r="AC482" s="338"/>
      <c r="AD482" s="338"/>
      <c r="AE482" s="338"/>
      <c r="AF482" s="338"/>
      <c r="AG482" s="338"/>
      <c r="AH482" s="338"/>
      <c r="AI482" s="338"/>
      <c r="AJ482" s="338"/>
      <c r="AK482" s="338"/>
      <c r="AL482" s="338"/>
      <c r="AM482" s="338"/>
      <c r="AN482" s="338"/>
      <c r="AO482" s="338"/>
      <c r="AP482" s="338"/>
      <c r="AQ482" s="338"/>
      <c r="AR482" s="338"/>
      <c r="AS482" s="338"/>
      <c r="AT482" s="338"/>
      <c r="AU482" s="338"/>
      <c r="AV482" s="338"/>
      <c r="AW482" s="338"/>
      <c r="AX482" s="338"/>
      <c r="AY482" s="338"/>
      <c r="AZ482" s="338"/>
      <c r="BA482" s="340"/>
      <c r="BB482" s="419"/>
      <c r="BC482" s="340"/>
      <c r="BD482" s="340"/>
      <c r="BE482" s="340"/>
      <c r="BF482" s="340"/>
      <c r="BG482" s="340"/>
      <c r="BH482" s="340"/>
      <c r="BI482" s="340"/>
      <c r="BJ482" s="340"/>
      <c r="BK482" s="340"/>
      <c r="BL482" s="340"/>
      <c r="BM482" s="340"/>
      <c r="BN482" s="340"/>
      <c r="BO482" s="340"/>
      <c r="BP482" s="340"/>
      <c r="BQ482" s="340"/>
      <c r="BR482" s="340"/>
      <c r="BS482" s="340"/>
      <c r="BT482" s="340"/>
      <c r="BU482" s="340"/>
      <c r="BV482" s="340"/>
      <c r="BW482" s="340"/>
      <c r="BX482" s="340"/>
      <c r="BY482" s="340"/>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5" customFormat="true" ht="25.15" customHeight="true" x14ac:dyDescent="0.2">
      <c r="C483" s="1005" t="s">
        <v>244</v>
      </c>
      <c r="D483" s="1006"/>
      <c r="E483" s="618">
        <v>2.0613982893688491E-3</v>
      </c>
      <c r="F483" s="614"/>
      <c r="G483" s="614"/>
      <c r="H483" s="1006" t="s">
        <v>241</v>
      </c>
      <c r="I483" s="1006"/>
      <c r="J483" s="616">
        <v>-1.5430542364926702E-2</v>
      </c>
      <c r="K483" s="614"/>
      <c r="L483" s="614"/>
      <c r="M483" s="1006" t="s">
        <v>241</v>
      </c>
      <c r="N483" s="1006"/>
      <c r="O483" s="617">
        <v>-4.1406691869467674E-2</v>
      </c>
      <c r="P483" s="614"/>
      <c r="Q483" s="614"/>
      <c r="AC483" s="338"/>
      <c r="AD483" s="338"/>
      <c r="AE483" s="338"/>
      <c r="AF483" s="338"/>
      <c r="AG483" s="338"/>
      <c r="AH483" s="338"/>
      <c r="AI483" s="338"/>
      <c r="AJ483" s="338"/>
      <c r="AK483" s="338"/>
      <c r="AL483" s="338"/>
      <c r="AM483" s="338"/>
      <c r="AN483" s="338"/>
      <c r="AO483" s="338"/>
      <c r="AP483" s="338"/>
      <c r="AQ483" s="338"/>
      <c r="AR483" s="338"/>
      <c r="AS483" s="338"/>
      <c r="AT483" s="338"/>
      <c r="AU483" s="338"/>
      <c r="AV483" s="338"/>
      <c r="AW483" s="338"/>
      <c r="AX483" s="338"/>
      <c r="AY483" s="338"/>
      <c r="AZ483" s="338"/>
      <c r="BA483" s="340"/>
      <c r="BB483" s="419"/>
      <c r="BC483" s="340"/>
      <c r="BD483" s="340"/>
      <c r="BE483" s="340"/>
      <c r="BF483" s="340"/>
      <c r="BG483" s="340"/>
      <c r="BH483" s="340"/>
      <c r="BI483" s="340"/>
      <c r="BJ483" s="340"/>
      <c r="BK483" s="340"/>
      <c r="BL483" s="340"/>
      <c r="BM483" s="340"/>
      <c r="BN483" s="340"/>
      <c r="BO483" s="340"/>
      <c r="BP483" s="340"/>
      <c r="BQ483" s="340"/>
      <c r="BR483" s="340"/>
      <c r="BS483" s="340"/>
      <c r="BT483" s="340"/>
      <c r="BU483" s="340"/>
      <c r="BV483" s="340"/>
      <c r="BW483" s="340"/>
      <c r="BX483" s="340"/>
      <c r="BY483" s="340"/>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5" customFormat="true" ht="25.15" customHeight="true" x14ac:dyDescent="0.2">
      <c r="C484" s="1005" t="s">
        <v>234</v>
      </c>
      <c r="D484" s="1006"/>
      <c r="E484" s="618">
        <v>5.0208467289940599E-2</v>
      </c>
      <c r="F484" s="614"/>
      <c r="G484" s="614"/>
      <c r="H484" s="1006" t="s">
        <v>240</v>
      </c>
      <c r="I484" s="1006"/>
      <c r="J484" s="619">
        <v>4.8143094334865716E-2</v>
      </c>
      <c r="K484" s="614"/>
      <c r="L484" s="614"/>
      <c r="M484" s="1006" t="s">
        <v>240</v>
      </c>
      <c r="N484" s="1006"/>
      <c r="O484" s="620">
        <v>2.1842282811815023E-2</v>
      </c>
      <c r="P484" s="614"/>
      <c r="Q484" s="614"/>
      <c r="AC484" s="338"/>
      <c r="AD484" s="338"/>
      <c r="AE484" s="338"/>
      <c r="AF484" s="338"/>
      <c r="AG484" s="338"/>
      <c r="AH484" s="338"/>
      <c r="AI484" s="338"/>
      <c r="AJ484" s="338"/>
      <c r="AK484" s="338"/>
      <c r="AL484" s="338"/>
      <c r="AM484" s="338"/>
      <c r="AN484" s="338"/>
      <c r="AO484" s="338"/>
      <c r="AP484" s="338"/>
      <c r="AQ484" s="338"/>
      <c r="AR484" s="338"/>
      <c r="AS484" s="338"/>
      <c r="AT484" s="338"/>
      <c r="AU484" s="338"/>
      <c r="AV484" s="338"/>
      <c r="AW484" s="338"/>
      <c r="AX484" s="338"/>
      <c r="AY484" s="338"/>
      <c r="AZ484" s="338"/>
      <c r="BA484" s="340"/>
      <c r="BB484" s="419"/>
      <c r="BC484" s="340"/>
      <c r="BD484" s="340"/>
      <c r="BE484" s="340"/>
      <c r="BF484" s="340"/>
      <c r="BG484" s="340"/>
      <c r="BH484" s="340"/>
      <c r="BI484" s="340"/>
      <c r="BJ484" s="340"/>
      <c r="BK484" s="340"/>
      <c r="BL484" s="340"/>
      <c r="BM484" s="340"/>
      <c r="BN484" s="340"/>
      <c r="BO484" s="340"/>
      <c r="BP484" s="340"/>
      <c r="BQ484" s="340"/>
      <c r="BR484" s="340"/>
      <c r="BS484" s="340"/>
      <c r="BT484" s="340"/>
      <c r="BU484" s="340"/>
      <c r="BV484" s="340"/>
      <c r="BW484" s="340"/>
      <c r="BX484" s="340"/>
      <c r="BY484" s="340"/>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5" customFormat="true" ht="25.15" customHeight="true" x14ac:dyDescent="0.2">
      <c r="C485" s="1005" t="s">
        <v>230</v>
      </c>
      <c r="D485" s="1006"/>
      <c r="E485" s="618">
        <v>1.642639319486797E-2</v>
      </c>
      <c r="F485" s="614"/>
      <c r="G485" s="614"/>
      <c r="H485" s="1006" t="s">
        <v>210</v>
      </c>
      <c r="I485" s="1006"/>
      <c r="J485" s="619">
        <v>0.11003679242995726</v>
      </c>
      <c r="K485" s="614"/>
      <c r="L485" s="614"/>
      <c r="M485" s="1006" t="s">
        <v>210</v>
      </c>
      <c r="N485" s="1006"/>
      <c r="O485" s="620">
        <v>0.20588100719937638</v>
      </c>
      <c r="P485" s="614"/>
      <c r="Q485" s="614"/>
      <c r="AC485" s="338"/>
      <c r="AD485" s="338"/>
      <c r="AE485" s="338"/>
      <c r="AF485" s="338"/>
      <c r="AG485" s="338"/>
      <c r="AH485" s="338"/>
      <c r="AI485" s="338"/>
      <c r="AJ485" s="338"/>
      <c r="AK485" s="338"/>
      <c r="AL485" s="338"/>
      <c r="AM485" s="338"/>
      <c r="AN485" s="338"/>
      <c r="AO485" s="338"/>
      <c r="AP485" s="338"/>
      <c r="AQ485" s="338"/>
      <c r="AR485" s="338"/>
      <c r="AS485" s="338"/>
      <c r="AT485" s="338"/>
      <c r="AU485" s="338"/>
      <c r="AV485" s="338"/>
      <c r="AW485" s="338"/>
      <c r="AX485" s="338"/>
      <c r="AY485" s="338"/>
      <c r="AZ485" s="338"/>
      <c r="BA485" s="340"/>
      <c r="BB485" s="419"/>
      <c r="BC485" s="340"/>
      <c r="BD485" s="340"/>
      <c r="BE485" s="340"/>
      <c r="BF485" s="340"/>
      <c r="BG485" s="340"/>
      <c r="BH485" s="340"/>
      <c r="BI485" s="340"/>
      <c r="BJ485" s="340"/>
      <c r="BK485" s="340"/>
      <c r="BL485" s="340"/>
      <c r="BM485" s="340"/>
      <c r="BN485" s="340"/>
      <c r="BO485" s="340"/>
      <c r="BP485" s="340"/>
      <c r="BQ485" s="340"/>
      <c r="BR485" s="340"/>
      <c r="BS485" s="340"/>
      <c r="BT485" s="340"/>
      <c r="BU485" s="340"/>
      <c r="BV485" s="340"/>
      <c r="BW485" s="340"/>
      <c r="BX485" s="340"/>
      <c r="BY485" s="340"/>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5" customFormat="true" ht="25.15" customHeight="true" x14ac:dyDescent="0.2">
      <c r="C486" s="1005" t="s">
        <v>251</v>
      </c>
      <c r="D486" s="1006"/>
      <c r="E486" s="618">
        <v>1.6724750010885213E-2</v>
      </c>
      <c r="F486" s="614"/>
      <c r="G486" s="614"/>
      <c r="H486" s="1006" t="s">
        <v>209</v>
      </c>
      <c r="I486" s="1006"/>
      <c r="J486" s="619">
        <v>-0.13047647962423339</v>
      </c>
      <c r="K486" s="614"/>
      <c r="L486" s="614"/>
      <c r="M486" s="1006" t="s">
        <v>209</v>
      </c>
      <c r="N486" s="1006"/>
      <c r="O486" s="620">
        <v>-0.20325469338022123</v>
      </c>
      <c r="P486" s="614"/>
      <c r="Q486" s="614"/>
      <c r="AC486" s="338"/>
      <c r="AD486" s="338"/>
      <c r="AE486" s="338"/>
      <c r="AF486" s="338"/>
      <c r="AG486" s="338"/>
      <c r="AH486" s="338"/>
      <c r="AI486" s="338"/>
      <c r="AJ486" s="338"/>
      <c r="AK486" s="338"/>
      <c r="AL486" s="338"/>
      <c r="AM486" s="338"/>
      <c r="AN486" s="338"/>
      <c r="AO486" s="338"/>
      <c r="AP486" s="338"/>
      <c r="AQ486" s="338"/>
      <c r="AR486" s="338"/>
      <c r="AS486" s="338"/>
      <c r="AT486" s="338"/>
      <c r="AU486" s="338"/>
      <c r="AV486" s="338"/>
      <c r="AW486" s="338"/>
      <c r="AX486" s="338"/>
      <c r="AY486" s="338"/>
      <c r="AZ486" s="338"/>
      <c r="BA486" s="340"/>
      <c r="BB486" s="419"/>
      <c r="BC486" s="340"/>
      <c r="BD486" s="340"/>
      <c r="BE486" s="340"/>
      <c r="BF486" s="340"/>
      <c r="BG486" s="340"/>
      <c r="BH486" s="340"/>
      <c r="BI486" s="340"/>
      <c r="BJ486" s="340"/>
      <c r="BK486" s="340"/>
      <c r="BL486" s="340"/>
      <c r="BM486" s="340"/>
      <c r="BN486" s="340"/>
      <c r="BO486" s="340"/>
      <c r="BP486" s="340"/>
      <c r="BQ486" s="340"/>
      <c r="BR486" s="340"/>
      <c r="BS486" s="340"/>
      <c r="BT486" s="340"/>
      <c r="BU486" s="340"/>
      <c r="BV486" s="340"/>
      <c r="BW486" s="340"/>
      <c r="BX486" s="340"/>
      <c r="BY486" s="340"/>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5" customFormat="true" ht="25.15" customHeight="true" x14ac:dyDescent="0.2">
      <c r="C487" s="1005" t="s">
        <v>233</v>
      </c>
      <c r="D487" s="1006"/>
      <c r="E487" s="618">
        <v>1.7008521653584783E-3</v>
      </c>
      <c r="F487" s="614"/>
      <c r="G487" s="614"/>
      <c r="H487" s="1006" t="s">
        <v>246</v>
      </c>
      <c r="I487" s="1006"/>
      <c r="J487" s="619">
        <v>3.5785497196147653E-2</v>
      </c>
      <c r="K487" s="614"/>
      <c r="L487" s="614"/>
      <c r="M487" s="1006" t="s">
        <v>246</v>
      </c>
      <c r="N487" s="1006"/>
      <c r="O487" s="620">
        <v>1.7189974025072364E-3</v>
      </c>
      <c r="P487" s="614"/>
      <c r="Q487" s="614"/>
      <c r="AC487" s="338"/>
      <c r="AD487" s="338"/>
      <c r="AE487" s="338"/>
      <c r="AF487" s="338"/>
      <c r="AG487" s="338"/>
      <c r="AH487" s="338"/>
      <c r="AI487" s="338"/>
      <c r="AJ487" s="338"/>
      <c r="AK487" s="338"/>
      <c r="AL487" s="338"/>
      <c r="AM487" s="338"/>
      <c r="AN487" s="338"/>
      <c r="AO487" s="338"/>
      <c r="AP487" s="338"/>
      <c r="AQ487" s="338"/>
      <c r="AR487" s="338"/>
      <c r="AS487" s="338"/>
      <c r="AT487" s="338"/>
      <c r="AU487" s="338"/>
      <c r="AV487" s="338"/>
      <c r="AW487" s="338"/>
      <c r="AX487" s="338"/>
      <c r="AY487" s="338"/>
      <c r="AZ487" s="338"/>
      <c r="BA487" s="340"/>
      <c r="BB487" s="419"/>
      <c r="BC487" s="340"/>
      <c r="BD487" s="340"/>
      <c r="BE487" s="340"/>
      <c r="BF487" s="340"/>
      <c r="BG487" s="340"/>
      <c r="BH487" s="340"/>
      <c r="BI487" s="340"/>
      <c r="BJ487" s="340"/>
      <c r="BK487" s="340"/>
      <c r="BL487" s="340"/>
      <c r="BM487" s="340"/>
      <c r="BN487" s="340"/>
      <c r="BO487" s="340"/>
      <c r="BP487" s="340"/>
      <c r="BQ487" s="340"/>
      <c r="BR487" s="340"/>
      <c r="BS487" s="340"/>
      <c r="BT487" s="340"/>
      <c r="BU487" s="340"/>
      <c r="BV487" s="340"/>
      <c r="BW487" s="340"/>
      <c r="BX487" s="340"/>
      <c r="BY487" s="340"/>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5" customFormat="true" ht="25.15" customHeight="true" x14ac:dyDescent="0.2">
      <c r="C488" s="1005" t="s">
        <v>227</v>
      </c>
      <c r="D488" s="1006"/>
      <c r="E488" s="618">
        <v>1.0298239813101387E-2</v>
      </c>
      <c r="F488" s="614"/>
      <c r="G488" s="614"/>
      <c r="H488" s="1006" t="s">
        <v>248</v>
      </c>
      <c r="I488" s="1006"/>
      <c r="J488" s="619">
        <v>1.3016089047816195E-2</v>
      </c>
      <c r="K488" s="614"/>
      <c r="L488" s="614"/>
      <c r="M488" s="1006" t="s">
        <v>248</v>
      </c>
      <c r="N488" s="1006"/>
      <c r="O488" s="620">
        <v>2.3953706081071384E-2</v>
      </c>
      <c r="P488" s="614"/>
      <c r="Q488" s="614"/>
      <c r="AC488" s="338"/>
      <c r="AD488" s="338"/>
      <c r="AE488" s="338"/>
      <c r="AF488" s="338"/>
      <c r="AG488" s="338"/>
      <c r="AH488" s="338"/>
      <c r="AI488" s="338"/>
      <c r="AJ488" s="338"/>
      <c r="AK488" s="338"/>
      <c r="AL488" s="338"/>
      <c r="AM488" s="338"/>
      <c r="AN488" s="338"/>
      <c r="AO488" s="338"/>
      <c r="AP488" s="338"/>
      <c r="AQ488" s="338"/>
      <c r="AR488" s="338"/>
      <c r="AS488" s="338"/>
      <c r="AT488" s="338"/>
      <c r="AU488" s="338"/>
      <c r="AV488" s="338"/>
      <c r="AW488" s="338"/>
      <c r="AX488" s="338"/>
      <c r="AY488" s="338"/>
      <c r="AZ488" s="338"/>
      <c r="BA488" s="340"/>
      <c r="BB488" s="419"/>
      <c r="BC488" s="340"/>
      <c r="BD488" s="340"/>
      <c r="BE488" s="340"/>
      <c r="BF488" s="340"/>
      <c r="BG488" s="340"/>
      <c r="BH488" s="340"/>
      <c r="BI488" s="340"/>
      <c r="BJ488" s="340"/>
      <c r="BK488" s="340"/>
      <c r="BL488" s="340"/>
      <c r="BM488" s="340"/>
      <c r="BN488" s="340"/>
      <c r="BO488" s="340"/>
      <c r="BP488" s="340"/>
      <c r="BQ488" s="340"/>
      <c r="BR488" s="340"/>
      <c r="BS488" s="340"/>
      <c r="BT488" s="340"/>
      <c r="BU488" s="340"/>
      <c r="BV488" s="340"/>
      <c r="BW488" s="340"/>
      <c r="BX488" s="340"/>
      <c r="BY488" s="340"/>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5" customFormat="true" ht="25.15" customHeight="true" x14ac:dyDescent="0.2">
      <c r="C489" s="1005" t="s">
        <v>232</v>
      </c>
      <c r="D489" s="1006"/>
      <c r="E489" s="618">
        <v>2.3019427108847929E-2</v>
      </c>
      <c r="F489" s="614"/>
      <c r="G489" s="614"/>
      <c r="H489" s="1006" t="s">
        <v>245</v>
      </c>
      <c r="I489" s="1006"/>
      <c r="J489" s="619">
        <v>3.3320602778175577E-2</v>
      </c>
      <c r="K489" s="614"/>
      <c r="L489" s="614"/>
      <c r="M489" s="1006" t="s">
        <v>245</v>
      </c>
      <c r="N489" s="1006"/>
      <c r="O489" s="620">
        <v>7.9790803262163017E-3</v>
      </c>
      <c r="P489" s="614"/>
      <c r="Q489" s="614"/>
      <c r="AC489" s="338"/>
      <c r="AD489" s="338"/>
      <c r="AE489" s="338"/>
      <c r="AF489" s="338"/>
      <c r="AG489" s="338"/>
      <c r="AH489" s="338"/>
      <c r="AI489" s="338"/>
      <c r="AJ489" s="338"/>
      <c r="AK489" s="338"/>
      <c r="AL489" s="338"/>
      <c r="AM489" s="338"/>
      <c r="AN489" s="338"/>
      <c r="AO489" s="338"/>
      <c r="AP489" s="338"/>
      <c r="AQ489" s="338"/>
      <c r="AR489" s="338"/>
      <c r="AS489" s="338"/>
      <c r="AT489" s="338"/>
      <c r="AU489" s="338"/>
      <c r="AV489" s="338"/>
      <c r="AW489" s="338"/>
      <c r="AX489" s="338"/>
      <c r="AY489" s="338"/>
      <c r="AZ489" s="338"/>
      <c r="BA489" s="340"/>
      <c r="BB489" s="419"/>
      <c r="BC489" s="340"/>
      <c r="BD489" s="340"/>
      <c r="BE489" s="340"/>
      <c r="BF489" s="340"/>
      <c r="BG489" s="340"/>
      <c r="BH489" s="340"/>
      <c r="BI489" s="340"/>
      <c r="BJ489" s="340"/>
      <c r="BK489" s="340"/>
      <c r="BL489" s="340"/>
      <c r="BM489" s="340"/>
      <c r="BN489" s="340"/>
      <c r="BO489" s="340"/>
      <c r="BP489" s="340"/>
      <c r="BQ489" s="340"/>
      <c r="BR489" s="340"/>
      <c r="BS489" s="340"/>
      <c r="BT489" s="340"/>
      <c r="BU489" s="340"/>
      <c r="BV489" s="340"/>
      <c r="BW489" s="340"/>
      <c r="BX489" s="340"/>
      <c r="BY489" s="340"/>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5" customFormat="true" ht="25.15" customHeight="true" x14ac:dyDescent="0.2">
      <c r="C490" s="1005" t="s">
        <v>218</v>
      </c>
      <c r="D490" s="1006"/>
      <c r="E490" s="618">
        <v>0.18070299641368959</v>
      </c>
      <c r="F490" s="614"/>
      <c r="G490" s="614"/>
      <c r="H490" s="1006" t="s">
        <v>239</v>
      </c>
      <c r="I490" s="1006"/>
      <c r="J490" s="619">
        <v>1.9390158176600565E-2</v>
      </c>
      <c r="K490" s="614"/>
      <c r="L490" s="614"/>
      <c r="M490" s="1006" t="s">
        <v>239</v>
      </c>
      <c r="N490" s="1006"/>
      <c r="O490" s="620">
        <v>4.2934510447161969E-2</v>
      </c>
      <c r="P490" s="614"/>
      <c r="Q490" s="614"/>
      <c r="AC490" s="338"/>
      <c r="AD490" s="338"/>
      <c r="AE490" s="338"/>
      <c r="AF490" s="338"/>
      <c r="AG490" s="338"/>
      <c r="AH490" s="338"/>
      <c r="AI490" s="338"/>
      <c r="AJ490" s="338"/>
      <c r="AK490" s="338"/>
      <c r="AL490" s="338"/>
      <c r="AM490" s="338"/>
      <c r="AN490" s="338"/>
      <c r="AO490" s="338"/>
      <c r="AP490" s="338"/>
      <c r="AQ490" s="338"/>
      <c r="AR490" s="338"/>
      <c r="AS490" s="338"/>
      <c r="AT490" s="338"/>
      <c r="AU490" s="338"/>
      <c r="AV490" s="338"/>
      <c r="AW490" s="338"/>
      <c r="AX490" s="338"/>
      <c r="AY490" s="338"/>
      <c r="AZ490" s="338"/>
      <c r="BA490" s="340"/>
      <c r="BB490" s="419"/>
      <c r="BC490" s="340"/>
      <c r="BD490" s="340"/>
      <c r="BE490" s="340"/>
      <c r="BF490" s="340"/>
      <c r="BG490" s="340"/>
      <c r="BH490" s="340"/>
      <c r="BI490" s="340"/>
      <c r="BJ490" s="340"/>
      <c r="BK490" s="340"/>
      <c r="BL490" s="340"/>
      <c r="BM490" s="340"/>
      <c r="BN490" s="340"/>
      <c r="BO490" s="340"/>
      <c r="BP490" s="340"/>
      <c r="BQ490" s="340"/>
      <c r="BR490" s="340"/>
      <c r="BS490" s="340"/>
      <c r="BT490" s="340"/>
      <c r="BU490" s="340"/>
      <c r="BV490" s="340"/>
      <c r="BW490" s="340"/>
      <c r="BX490" s="340"/>
      <c r="BY490" s="340"/>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5" customFormat="true" ht="25.15" customHeight="true" x14ac:dyDescent="0.2">
      <c r="C491" s="1005" t="s">
        <v>216</v>
      </c>
      <c r="D491" s="1006"/>
      <c r="E491" s="618">
        <v>0.18415775392338499</v>
      </c>
      <c r="F491" s="614"/>
      <c r="G491" s="614"/>
      <c r="H491" s="1006" t="s">
        <v>215</v>
      </c>
      <c r="I491" s="1006"/>
      <c r="J491" s="619">
        <v>7.3603004370253605E-2</v>
      </c>
      <c r="K491" s="614"/>
      <c r="L491" s="614"/>
      <c r="M491" s="1006" t="s">
        <v>215</v>
      </c>
      <c r="N491" s="1006"/>
      <c r="O491" s="620">
        <v>0.18965730178161616</v>
      </c>
      <c r="P491" s="614"/>
      <c r="Q491" s="614"/>
      <c r="AC491" s="338"/>
      <c r="AD491" s="338"/>
      <c r="AE491" s="338"/>
      <c r="AF491" s="338"/>
      <c r="AG491" s="338"/>
      <c r="AH491" s="338"/>
      <c r="AI491" s="338"/>
      <c r="AJ491" s="338"/>
      <c r="AK491" s="338"/>
      <c r="AL491" s="338"/>
      <c r="AM491" s="338"/>
      <c r="AN491" s="338"/>
      <c r="AO491" s="338"/>
      <c r="AP491" s="338"/>
      <c r="AQ491" s="338"/>
      <c r="AR491" s="338"/>
      <c r="AS491" s="338"/>
      <c r="AT491" s="338"/>
      <c r="AU491" s="338"/>
      <c r="AV491" s="338"/>
      <c r="AW491" s="338"/>
      <c r="AX491" s="338"/>
      <c r="AY491" s="338"/>
      <c r="AZ491" s="338"/>
      <c r="BA491" s="340"/>
      <c r="BB491" s="419"/>
      <c r="BC491" s="340"/>
      <c r="BD491" s="340"/>
      <c r="BE491" s="340"/>
      <c r="BF491" s="340"/>
      <c r="BG491" s="340"/>
      <c r="BH491" s="340"/>
      <c r="BI491" s="340"/>
      <c r="BJ491" s="340"/>
      <c r="BK491" s="340"/>
      <c r="BL491" s="340"/>
      <c r="BM491" s="340"/>
      <c r="BN491" s="340"/>
      <c r="BO491" s="340"/>
      <c r="BP491" s="340"/>
      <c r="BQ491" s="340"/>
      <c r="BR491" s="340"/>
      <c r="BS491" s="340"/>
      <c r="BT491" s="340"/>
      <c r="BU491" s="340"/>
      <c r="BV491" s="340"/>
      <c r="BW491" s="340"/>
      <c r="BX491" s="340"/>
      <c r="BY491" s="340"/>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5" customFormat="true" ht="25.15" customHeight="true" x14ac:dyDescent="0.2">
      <c r="C492" s="1005" t="s">
        <v>247</v>
      </c>
      <c r="D492" s="1006"/>
      <c r="E492" s="618">
        <v>1.6582506938376319E-3</v>
      </c>
      <c r="F492" s="614"/>
      <c r="G492" s="614"/>
      <c r="H492" s="1006" t="s">
        <v>236</v>
      </c>
      <c r="I492" s="1006"/>
      <c r="J492" s="619">
        <v>-4.2079580681019968E-2</v>
      </c>
      <c r="K492" s="614"/>
      <c r="L492" s="614"/>
      <c r="M492" s="1006" t="s">
        <v>236</v>
      </c>
      <c r="N492" s="1006"/>
      <c r="O492" s="620">
        <v>5.7681971219228863E-2</v>
      </c>
      <c r="P492" s="614"/>
      <c r="Q492" s="614"/>
      <c r="AC492" s="338"/>
      <c r="AD492" s="338"/>
      <c r="AE492" s="338"/>
      <c r="AF492" s="338"/>
      <c r="AG492" s="338"/>
      <c r="AH492" s="338"/>
      <c r="AI492" s="338"/>
      <c r="AJ492" s="338"/>
      <c r="AK492" s="338"/>
      <c r="AL492" s="338"/>
      <c r="AM492" s="338"/>
      <c r="AN492" s="338"/>
      <c r="AO492" s="338"/>
      <c r="AP492" s="338"/>
      <c r="AQ492" s="338"/>
      <c r="AR492" s="338"/>
      <c r="AS492" s="338"/>
      <c r="AT492" s="338"/>
      <c r="AU492" s="338"/>
      <c r="AV492" s="338"/>
      <c r="AW492" s="338"/>
      <c r="AX492" s="338"/>
      <c r="AY492" s="338"/>
      <c r="AZ492" s="338"/>
      <c r="BA492" s="340"/>
      <c r="BB492" s="419"/>
      <c r="BC492" s="340"/>
      <c r="BD492" s="340"/>
      <c r="BE492" s="340"/>
      <c r="BF492" s="340"/>
      <c r="BG492" s="340"/>
      <c r="BH492" s="340"/>
      <c r="BI492" s="340"/>
      <c r="BJ492" s="340"/>
      <c r="BK492" s="340"/>
      <c r="BL492" s="340"/>
      <c r="BM492" s="340"/>
      <c r="BN492" s="340"/>
      <c r="BO492" s="340"/>
      <c r="BP492" s="340"/>
      <c r="BQ492" s="340"/>
      <c r="BR492" s="340"/>
      <c r="BS492" s="340"/>
      <c r="BT492" s="340"/>
      <c r="BU492" s="340"/>
      <c r="BV492" s="340"/>
      <c r="BW492" s="340"/>
      <c r="BX492" s="340"/>
      <c r="BY492" s="340"/>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5" customFormat="true" ht="25.15" customHeight="true" x14ac:dyDescent="0.2">
      <c r="C493" s="1005" t="s">
        <v>243</v>
      </c>
      <c r="D493" s="1006"/>
      <c r="E493" s="623">
        <v>3.2368220544892537E-2</v>
      </c>
      <c r="F493" s="614"/>
      <c r="G493" s="614"/>
      <c r="H493" s="1006" t="s">
        <v>213</v>
      </c>
      <c r="I493" s="1006"/>
      <c r="J493" s="619">
        <v>-9.1280488267680107E-2</v>
      </c>
      <c r="K493" s="614"/>
      <c r="L493" s="614"/>
      <c r="M493" s="1006" t="s">
        <v>213</v>
      </c>
      <c r="N493" s="1006"/>
      <c r="O493" s="620">
        <v>-0.20205596893023639</v>
      </c>
      <c r="P493" s="614"/>
      <c r="Q493" s="614"/>
      <c r="AC493" s="338"/>
      <c r="AD493" s="338"/>
      <c r="AE493" s="338"/>
      <c r="AF493" s="338"/>
      <c r="AG493" s="338"/>
      <c r="AH493" s="338"/>
      <c r="AI493" s="338"/>
      <c r="AJ493" s="338"/>
      <c r="AK493" s="338"/>
      <c r="AL493" s="338"/>
      <c r="AM493" s="338"/>
      <c r="AN493" s="338"/>
      <c r="AO493" s="338"/>
      <c r="AP493" s="338"/>
      <c r="AQ493" s="338"/>
      <c r="AR493" s="338"/>
      <c r="AS493" s="338"/>
      <c r="AT493" s="338"/>
      <c r="AU493" s="338"/>
      <c r="AV493" s="338"/>
      <c r="AW493" s="338"/>
      <c r="AX493" s="338"/>
      <c r="AY493" s="338"/>
      <c r="AZ493" s="338"/>
      <c r="BA493" s="340"/>
      <c r="BB493" s="419"/>
      <c r="BC493" s="340"/>
      <c r="BD493" s="340"/>
      <c r="BE493" s="340"/>
      <c r="BF493" s="340"/>
      <c r="BG493" s="340"/>
      <c r="BH493" s="340"/>
      <c r="BI493" s="340"/>
      <c r="BJ493" s="340"/>
      <c r="BK493" s="340"/>
      <c r="BL493" s="340"/>
      <c r="BM493" s="340"/>
      <c r="BN493" s="340"/>
      <c r="BO493" s="340"/>
      <c r="BP493" s="340"/>
      <c r="BQ493" s="340"/>
      <c r="BR493" s="340"/>
      <c r="BS493" s="340"/>
      <c r="BT493" s="340"/>
      <c r="BU493" s="340"/>
      <c r="BV493" s="340"/>
      <c r="BW493" s="340"/>
      <c r="BX493" s="340"/>
      <c r="BY493" s="340"/>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5" customFormat="true" ht="25.15" customHeight="true" x14ac:dyDescent="0.2">
      <c r="C494" s="1005"/>
      <c r="D494" s="1006"/>
      <c r="E494" s="614"/>
      <c r="F494" s="614"/>
      <c r="G494" s="614"/>
      <c r="H494" s="1006" t="s">
        <v>249</v>
      </c>
      <c r="I494" s="1006"/>
      <c r="J494" s="619">
        <v>3.2059308397818204E-2</v>
      </c>
      <c r="K494" s="614"/>
      <c r="L494" s="614"/>
      <c r="M494" s="1006" t="s">
        <v>249</v>
      </c>
      <c r="N494" s="1006"/>
      <c r="O494" s="620">
        <v>1.0903469807335385E-2</v>
      </c>
      <c r="P494" s="614"/>
      <c r="Q494" s="614"/>
      <c r="AC494" s="338"/>
      <c r="AD494" s="338"/>
      <c r="AE494" s="338"/>
      <c r="AF494" s="338"/>
      <c r="AG494" s="338"/>
      <c r="AH494" s="338"/>
      <c r="AI494" s="338"/>
      <c r="AJ494" s="338"/>
      <c r="AK494" s="338"/>
      <c r="AL494" s="338"/>
      <c r="AM494" s="338"/>
      <c r="AN494" s="338"/>
      <c r="AO494" s="338"/>
      <c r="AP494" s="338"/>
      <c r="AQ494" s="338"/>
      <c r="AR494" s="338"/>
      <c r="AS494" s="338"/>
      <c r="AT494" s="338"/>
      <c r="AU494" s="338"/>
      <c r="AV494" s="338"/>
      <c r="AW494" s="338"/>
      <c r="AX494" s="338"/>
      <c r="AY494" s="338"/>
      <c r="AZ494" s="338"/>
      <c r="BA494" s="340"/>
      <c r="BB494" s="419"/>
      <c r="BC494" s="340"/>
      <c r="BD494" s="340"/>
      <c r="BE494" s="340"/>
      <c r="BF494" s="340"/>
      <c r="BG494" s="340"/>
      <c r="BH494" s="340"/>
      <c r="BI494" s="340"/>
      <c r="BJ494" s="340"/>
      <c r="BK494" s="340"/>
      <c r="BL494" s="340"/>
      <c r="BM494" s="340"/>
      <c r="BN494" s="340"/>
      <c r="BO494" s="340"/>
      <c r="BP494" s="340"/>
      <c r="BQ494" s="340"/>
      <c r="BR494" s="340"/>
      <c r="BS494" s="340"/>
      <c r="BT494" s="340"/>
      <c r="BU494" s="340"/>
      <c r="BV494" s="340"/>
      <c r="BW494" s="340"/>
      <c r="BX494" s="340"/>
      <c r="BY494" s="340"/>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5" customFormat="true" ht="25.15" customHeight="true" x14ac:dyDescent="0.2">
      <c r="C495" s="1005"/>
      <c r="D495" s="1006"/>
      <c r="E495" s="614"/>
      <c r="F495" s="614"/>
      <c r="G495" s="614"/>
      <c r="H495" s="1006" t="s">
        <v>214</v>
      </c>
      <c r="I495" s="1006"/>
      <c r="J495" s="619">
        <v>0.10829247852552133</v>
      </c>
      <c r="K495" s="614"/>
      <c r="L495" s="614"/>
      <c r="M495" s="1006" t="s">
        <v>214</v>
      </c>
      <c r="N495" s="1006"/>
      <c r="O495" s="620">
        <v>0.1093244332933762</v>
      </c>
      <c r="P495" s="614"/>
      <c r="Q495" s="614"/>
      <c r="AC495" s="338"/>
      <c r="AD495" s="338"/>
      <c r="AE495" s="338"/>
      <c r="AF495" s="338"/>
      <c r="AG495" s="338"/>
      <c r="AH495" s="338"/>
      <c r="AI495" s="338"/>
      <c r="AJ495" s="338"/>
      <c r="AK495" s="338"/>
      <c r="AL495" s="338"/>
      <c r="AM495" s="338"/>
      <c r="AN495" s="338"/>
      <c r="AO495" s="338"/>
      <c r="AP495" s="338"/>
      <c r="AQ495" s="338"/>
      <c r="AR495" s="338"/>
      <c r="AS495" s="338"/>
      <c r="AT495" s="338"/>
      <c r="AU495" s="338"/>
      <c r="AV495" s="338"/>
      <c r="AW495" s="338"/>
      <c r="AX495" s="338"/>
      <c r="AY495" s="338"/>
      <c r="AZ495" s="338"/>
      <c r="BA495" s="340"/>
      <c r="BB495" s="419"/>
      <c r="BC495" s="340"/>
      <c r="BD495" s="340"/>
      <c r="BE495" s="340"/>
      <c r="BF495" s="340"/>
      <c r="BG495" s="340"/>
      <c r="BH495" s="340"/>
      <c r="BI495" s="340"/>
      <c r="BJ495" s="340"/>
      <c r="BK495" s="340"/>
      <c r="BL495" s="340"/>
      <c r="BM495" s="340"/>
      <c r="BN495" s="340"/>
      <c r="BO495" s="340"/>
      <c r="BP495" s="340"/>
      <c r="BQ495" s="340"/>
      <c r="BR495" s="340"/>
      <c r="BS495" s="340"/>
      <c r="BT495" s="340"/>
      <c r="BU495" s="340"/>
      <c r="BV495" s="340"/>
      <c r="BW495" s="340"/>
      <c r="BX495" s="340"/>
      <c r="BY495" s="340"/>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5" customFormat="true" ht="25.15" customHeight="true" x14ac:dyDescent="0.2">
      <c r="C496" s="1005" t="s">
        <v>254</v>
      </c>
      <c r="D496" s="1006"/>
      <c r="E496" s="1006"/>
      <c r="F496" s="1006"/>
      <c r="G496" s="1006"/>
      <c r="H496" s="1006" t="s">
        <v>220</v>
      </c>
      <c r="I496" s="1006"/>
      <c r="J496" s="619">
        <v>1.1835270373223822E-2</v>
      </c>
      <c r="K496" s="614"/>
      <c r="L496" s="614"/>
      <c r="M496" s="1006" t="s">
        <v>220</v>
      </c>
      <c r="N496" s="1006"/>
      <c r="O496" s="620">
        <v>0.11183662832675355</v>
      </c>
      <c r="P496" s="614"/>
      <c r="Q496" s="614"/>
      <c r="AC496" s="338"/>
      <c r="AD496" s="338"/>
      <c r="AE496" s="338"/>
      <c r="AF496" s="338"/>
      <c r="AG496" s="338"/>
      <c r="AH496" s="338"/>
      <c r="AI496" s="338"/>
      <c r="AJ496" s="338"/>
      <c r="AK496" s="338"/>
      <c r="AL496" s="338"/>
      <c r="AM496" s="338"/>
      <c r="AN496" s="338"/>
      <c r="AO496" s="338"/>
      <c r="AP496" s="338"/>
      <c r="AQ496" s="338"/>
      <c r="AR496" s="338"/>
      <c r="AS496" s="338"/>
      <c r="AT496" s="338"/>
      <c r="AU496" s="338"/>
      <c r="AV496" s="338"/>
      <c r="AW496" s="338"/>
      <c r="AX496" s="338"/>
      <c r="AY496" s="338"/>
      <c r="AZ496" s="338"/>
      <c r="BA496" s="340"/>
      <c r="BB496" s="419"/>
      <c r="BC496" s="340"/>
      <c r="BD496" s="340"/>
      <c r="BE496" s="340"/>
      <c r="BF496" s="340"/>
      <c r="BG496" s="340"/>
      <c r="BH496" s="340"/>
      <c r="BI496" s="340"/>
      <c r="BJ496" s="340"/>
      <c r="BK496" s="340"/>
      <c r="BL496" s="340"/>
      <c r="BM496" s="340"/>
      <c r="BN496" s="340"/>
      <c r="BO496" s="340"/>
      <c r="BP496" s="340"/>
      <c r="BQ496" s="340"/>
      <c r="BR496" s="340"/>
      <c r="BS496" s="340"/>
      <c r="BT496" s="340"/>
      <c r="BU496" s="340"/>
      <c r="BV496" s="340"/>
      <c r="BW496" s="340"/>
      <c r="BX496" s="340"/>
      <c r="BY496" s="340"/>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5" customFormat="true" ht="25.15" customHeight="true" x14ac:dyDescent="0.2">
      <c r="C497" s="1005" t="s">
        <v>207</v>
      </c>
      <c r="D497" s="1006"/>
      <c r="E497" s="1011" t="s">
        <v>255</v>
      </c>
      <c r="F497" s="1012"/>
      <c r="G497" s="1013"/>
      <c r="H497" s="1006" t="s">
        <v>226</v>
      </c>
      <c r="I497" s="1006"/>
      <c r="J497" s="619">
        <v>-8.1320811962670839E-2</v>
      </c>
      <c r="K497" s="614"/>
      <c r="L497" s="614"/>
      <c r="M497" s="1006" t="s">
        <v>226</v>
      </c>
      <c r="N497" s="1006"/>
      <c r="O497" s="620">
        <v>2.1521108102474526E-2</v>
      </c>
      <c r="P497" s="614"/>
      <c r="Q497" s="614"/>
      <c r="AC497" s="338"/>
      <c r="AD497" s="338"/>
      <c r="AE497" s="338"/>
      <c r="AF497" s="338"/>
      <c r="AG497" s="338"/>
      <c r="AH497" s="338"/>
      <c r="AI497" s="338"/>
      <c r="AJ497" s="338"/>
      <c r="AK497" s="338"/>
      <c r="AL497" s="338"/>
      <c r="AM497" s="338"/>
      <c r="AN497" s="338"/>
      <c r="AO497" s="338"/>
      <c r="AP497" s="338"/>
      <c r="AQ497" s="338"/>
      <c r="AR497" s="338"/>
      <c r="AS497" s="338"/>
      <c r="AT497" s="338"/>
      <c r="AU497" s="338"/>
      <c r="AV497" s="338"/>
      <c r="AW497" s="338"/>
      <c r="AX497" s="338"/>
      <c r="AY497" s="338"/>
      <c r="AZ497" s="338"/>
      <c r="BA497" s="340"/>
      <c r="BB497" s="419"/>
      <c r="BC497" s="340"/>
      <c r="BD497" s="340"/>
      <c r="BE497" s="340"/>
      <c r="BF497" s="340"/>
      <c r="BG497" s="340"/>
      <c r="BH497" s="340"/>
      <c r="BI497" s="340"/>
      <c r="BJ497" s="340"/>
      <c r="BK497" s="340"/>
      <c r="BL497" s="340"/>
      <c r="BM497" s="340"/>
      <c r="BN497" s="340"/>
      <c r="BO497" s="340"/>
      <c r="BP497" s="340"/>
      <c r="BQ497" s="340"/>
      <c r="BR497" s="340"/>
      <c r="BS497" s="340"/>
      <c r="BT497" s="340"/>
      <c r="BU497" s="340"/>
      <c r="BV497" s="340"/>
      <c r="BW497" s="340"/>
      <c r="BX497" s="340"/>
      <c r="BY497" s="340"/>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5" customFormat="true" ht="25.15" customHeight="true" x14ac:dyDescent="0.2">
      <c r="C498" s="1006"/>
      <c r="D498" s="1006"/>
      <c r="E498" s="609" t="s">
        <v>190</v>
      </c>
      <c r="F498" s="610" t="s">
        <v>256</v>
      </c>
      <c r="G498" s="611" t="s">
        <v>257</v>
      </c>
      <c r="H498" s="1006" t="s">
        <v>228</v>
      </c>
      <c r="I498" s="1006"/>
      <c r="J498" s="619">
        <v>-6.2845879188677511E-2</v>
      </c>
      <c r="K498" s="614"/>
      <c r="L498" s="614"/>
      <c r="M498" s="1006" t="s">
        <v>228</v>
      </c>
      <c r="N498" s="1006"/>
      <c r="O498" s="620">
        <v>-7.2282359320200038E-2</v>
      </c>
      <c r="P498" s="614"/>
      <c r="Q498" s="614"/>
      <c r="AC498" s="338"/>
      <c r="AD498" s="338"/>
      <c r="AE498" s="338"/>
      <c r="AF498" s="338"/>
      <c r="AG498" s="338"/>
      <c r="AH498" s="338"/>
      <c r="AI498" s="338"/>
      <c r="AJ498" s="338"/>
      <c r="AK498" s="338"/>
      <c r="AL498" s="338"/>
      <c r="AM498" s="338"/>
      <c r="AN498" s="338"/>
      <c r="AO498" s="338"/>
      <c r="AP498" s="338"/>
      <c r="AQ498" s="338"/>
      <c r="AR498" s="338"/>
      <c r="AS498" s="338"/>
      <c r="AT498" s="338"/>
      <c r="AU498" s="338"/>
      <c r="AV498" s="338"/>
      <c r="AW498" s="338"/>
      <c r="AX498" s="338"/>
      <c r="AY498" s="338"/>
      <c r="AZ498" s="338"/>
      <c r="BA498" s="340"/>
      <c r="BB498" s="419"/>
      <c r="BC498" s="340"/>
      <c r="BD498" s="340"/>
      <c r="BE498" s="340"/>
      <c r="BF498" s="340"/>
      <c r="BG498" s="340"/>
      <c r="BH498" s="340"/>
      <c r="BI498" s="340"/>
      <c r="BJ498" s="340"/>
      <c r="BK498" s="340"/>
      <c r="BL498" s="340"/>
      <c r="BM498" s="340"/>
      <c r="BN498" s="340"/>
      <c r="BO498" s="340"/>
      <c r="BP498" s="340"/>
      <c r="BQ498" s="340"/>
      <c r="BR498" s="340"/>
      <c r="BS498" s="340"/>
      <c r="BT498" s="340"/>
      <c r="BU498" s="340"/>
      <c r="BV498" s="340"/>
      <c r="BW498" s="340"/>
      <c r="BX498" s="340"/>
      <c r="BY498" s="340"/>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5" customFormat="true" ht="25.15" customHeight="true" x14ac:dyDescent="0.2">
      <c r="C499" s="1005" t="s">
        <v>208</v>
      </c>
      <c r="D499" s="1006"/>
      <c r="E499" s="632">
        <v>7.3736703564544186</v>
      </c>
      <c r="F499" s="633">
        <v>17.148070596405624</v>
      </c>
      <c r="G499" s="634">
        <v>17.148070596405624</v>
      </c>
      <c r="H499" s="1006" t="s">
        <v>250</v>
      </c>
      <c r="I499" s="1006"/>
      <c r="J499" s="619">
        <v>-1.4203626062594198E-2</v>
      </c>
      <c r="K499" s="614"/>
      <c r="L499" s="614"/>
      <c r="M499" s="1006" t="s">
        <v>250</v>
      </c>
      <c r="N499" s="1006"/>
      <c r="O499" s="620">
        <v>1.5343377438308282E-2</v>
      </c>
      <c r="P499" s="614"/>
      <c r="Q499" s="614"/>
      <c r="AC499" s="338"/>
      <c r="AD499" s="338"/>
      <c r="AE499" s="338"/>
      <c r="AF499" s="338"/>
      <c r="AG499" s="338"/>
      <c r="AH499" s="338"/>
      <c r="AI499" s="338"/>
      <c r="AJ499" s="338"/>
      <c r="AK499" s="338"/>
      <c r="AL499" s="338"/>
      <c r="AM499" s="338"/>
      <c r="AN499" s="338"/>
      <c r="AO499" s="338"/>
      <c r="AP499" s="338"/>
      <c r="AQ499" s="338"/>
      <c r="AR499" s="338"/>
      <c r="AS499" s="338"/>
      <c r="AT499" s="338"/>
      <c r="AU499" s="338"/>
      <c r="AV499" s="338"/>
      <c r="AW499" s="338"/>
      <c r="AX499" s="338"/>
      <c r="AY499" s="338"/>
      <c r="AZ499" s="338"/>
      <c r="BA499" s="340"/>
      <c r="BB499" s="419"/>
      <c r="BC499" s="340"/>
      <c r="BD499" s="340"/>
      <c r="BE499" s="340"/>
      <c r="BF499" s="340"/>
      <c r="BG499" s="340"/>
      <c r="BH499" s="340"/>
      <c r="BI499" s="340"/>
      <c r="BJ499" s="340"/>
      <c r="BK499" s="340"/>
      <c r="BL499" s="340"/>
      <c r="BM499" s="340"/>
      <c r="BN499" s="340"/>
      <c r="BO499" s="340"/>
      <c r="BP499" s="340"/>
      <c r="BQ499" s="340"/>
      <c r="BR499" s="340"/>
      <c r="BS499" s="340"/>
      <c r="BT499" s="340"/>
      <c r="BU499" s="340"/>
      <c r="BV499" s="340"/>
      <c r="BW499" s="340"/>
      <c r="BX499" s="340"/>
      <c r="BY499" s="340"/>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5" customFormat="true" ht="25.15" customHeight="true" x14ac:dyDescent="0.2">
      <c r="C500" s="1005"/>
      <c r="D500" s="1006"/>
      <c r="E500" s="614"/>
      <c r="F500" s="614"/>
      <c r="G500" s="614"/>
      <c r="H500" s="1006" t="s">
        <v>237</v>
      </c>
      <c r="I500" s="1006"/>
      <c r="J500" s="619">
        <v>-2.0128774131580304E-2</v>
      </c>
      <c r="K500" s="614"/>
      <c r="L500" s="614"/>
      <c r="M500" s="1006" t="s">
        <v>237</v>
      </c>
      <c r="N500" s="1006"/>
      <c r="O500" s="620">
        <v>-4.630563698789078E-2</v>
      </c>
      <c r="P500" s="614"/>
      <c r="Q500" s="614"/>
      <c r="AC500" s="338"/>
      <c r="AD500" s="338"/>
      <c r="AE500" s="338"/>
      <c r="AF500" s="338"/>
      <c r="AG500" s="338"/>
      <c r="AH500" s="338"/>
      <c r="AI500" s="338"/>
      <c r="AJ500" s="338"/>
      <c r="AK500" s="338"/>
      <c r="AL500" s="338"/>
      <c r="AM500" s="338"/>
      <c r="AN500" s="338"/>
      <c r="AO500" s="338"/>
      <c r="AP500" s="338"/>
      <c r="AQ500" s="338"/>
      <c r="AR500" s="338"/>
      <c r="AS500" s="338"/>
      <c r="AT500" s="338"/>
      <c r="AU500" s="338"/>
      <c r="AV500" s="338"/>
      <c r="AW500" s="338"/>
      <c r="AX500" s="338"/>
      <c r="AY500" s="338"/>
      <c r="AZ500" s="338"/>
      <c r="BA500" s="340"/>
      <c r="BB500" s="419"/>
      <c r="BC500" s="340"/>
      <c r="BD500" s="340"/>
      <c r="BE500" s="340"/>
      <c r="BF500" s="340"/>
      <c r="BG500" s="340"/>
      <c r="BH500" s="340"/>
      <c r="BI500" s="340"/>
      <c r="BJ500" s="340"/>
      <c r="BK500" s="340"/>
      <c r="BL500" s="340"/>
      <c r="BM500" s="340"/>
      <c r="BN500" s="340"/>
      <c r="BO500" s="340"/>
      <c r="BP500" s="340"/>
      <c r="BQ500" s="340"/>
      <c r="BR500" s="340"/>
      <c r="BS500" s="340"/>
      <c r="BT500" s="340"/>
      <c r="BU500" s="340"/>
      <c r="BV500" s="340"/>
      <c r="BW500" s="340"/>
      <c r="BX500" s="340"/>
      <c r="BY500" s="340"/>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5" customFormat="true" ht="25.15" customHeight="true" x14ac:dyDescent="0.2">
      <c r="C501" s="1005"/>
      <c r="D501" s="1006"/>
      <c r="E501" s="614"/>
      <c r="F501" s="614"/>
      <c r="G501" s="614"/>
      <c r="H501" s="1006" t="s">
        <v>217</v>
      </c>
      <c r="I501" s="1006"/>
      <c r="J501" s="619">
        <v>0.10333986514680815</v>
      </c>
      <c r="K501" s="614"/>
      <c r="L501" s="614"/>
      <c r="M501" s="1006" t="s">
        <v>235</v>
      </c>
      <c r="N501" s="1006"/>
      <c r="O501" s="620">
        <v>1.2649681184043632E-2</v>
      </c>
      <c r="P501" s="614"/>
      <c r="Q501" s="614"/>
      <c r="AC501" s="338"/>
      <c r="AD501" s="338"/>
      <c r="AE501" s="338"/>
      <c r="AF501" s="338"/>
      <c r="AG501" s="338"/>
      <c r="AH501" s="338"/>
      <c r="AI501" s="338"/>
      <c r="AJ501" s="338"/>
      <c r="AK501" s="338"/>
      <c r="AL501" s="338"/>
      <c r="AM501" s="338"/>
      <c r="AN501" s="338"/>
      <c r="AO501" s="338"/>
      <c r="AP501" s="338"/>
      <c r="AQ501" s="338"/>
      <c r="AR501" s="338"/>
      <c r="AS501" s="338"/>
      <c r="AT501" s="338"/>
      <c r="AU501" s="338"/>
      <c r="AV501" s="338"/>
      <c r="AW501" s="338"/>
      <c r="AX501" s="338"/>
      <c r="AY501" s="338"/>
      <c r="AZ501" s="338"/>
      <c r="BA501" s="340"/>
      <c r="BB501" s="419"/>
      <c r="BC501" s="340"/>
      <c r="BD501" s="340"/>
      <c r="BE501" s="340"/>
      <c r="BF501" s="340"/>
      <c r="BG501" s="340"/>
      <c r="BH501" s="340"/>
      <c r="BI501" s="340"/>
      <c r="BJ501" s="340"/>
      <c r="BK501" s="340"/>
      <c r="BL501" s="340"/>
      <c r="BM501" s="340"/>
      <c r="BN501" s="340"/>
      <c r="BO501" s="340"/>
      <c r="BP501" s="340"/>
      <c r="BQ501" s="340"/>
      <c r="BR501" s="340"/>
      <c r="BS501" s="340"/>
      <c r="BT501" s="340"/>
      <c r="BU501" s="340"/>
      <c r="BV501" s="340"/>
      <c r="BW501" s="340"/>
      <c r="BX501" s="340"/>
      <c r="BY501" s="340"/>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5" customFormat="true" ht="25.15" customHeight="true" x14ac:dyDescent="0.2">
      <c r="C502" s="1005" t="s">
        <v>258</v>
      </c>
      <c r="D502" s="1006"/>
      <c r="E502" s="1006"/>
      <c r="F502" s="614"/>
      <c r="G502" s="614"/>
      <c r="H502" s="1006" t="s">
        <v>231</v>
      </c>
      <c r="I502" s="1006"/>
      <c r="J502" s="619">
        <v>7.7271080565532835E-2</v>
      </c>
      <c r="K502" s="614"/>
      <c r="L502" s="614"/>
      <c r="M502" s="1006" t="s">
        <v>222</v>
      </c>
      <c r="N502" s="1006"/>
      <c r="O502" s="620">
        <v>9.7462172201492517E-2</v>
      </c>
      <c r="P502" s="614"/>
      <c r="Q502" s="614"/>
      <c r="AC502" s="338"/>
      <c r="AD502" s="338"/>
      <c r="AE502" s="338"/>
      <c r="AF502" s="338"/>
      <c r="AG502" s="338"/>
      <c r="AH502" s="338"/>
      <c r="AI502" s="338"/>
      <c r="AJ502" s="338"/>
      <c r="AK502" s="338"/>
      <c r="AL502" s="338"/>
      <c r="AM502" s="338"/>
      <c r="AN502" s="338"/>
      <c r="AO502" s="338"/>
      <c r="AP502" s="338"/>
      <c r="AQ502" s="338"/>
      <c r="AR502" s="338"/>
      <c r="AS502" s="338"/>
      <c r="AT502" s="338"/>
      <c r="AU502" s="338"/>
      <c r="AV502" s="338"/>
      <c r="AW502" s="338"/>
      <c r="AX502" s="338"/>
      <c r="AY502" s="338"/>
      <c r="AZ502" s="338"/>
      <c r="BA502" s="340"/>
      <c r="BB502" s="419"/>
      <c r="BC502" s="340"/>
      <c r="BD502" s="340"/>
      <c r="BE502" s="340"/>
      <c r="BF502" s="340"/>
      <c r="BG502" s="340"/>
      <c r="BH502" s="340"/>
      <c r="BI502" s="340"/>
      <c r="BJ502" s="340"/>
      <c r="BK502" s="340"/>
      <c r="BL502" s="340"/>
      <c r="BM502" s="340"/>
      <c r="BN502" s="340"/>
      <c r="BO502" s="340"/>
      <c r="BP502" s="340"/>
      <c r="BQ502" s="340"/>
      <c r="BR502" s="340"/>
      <c r="BS502" s="340"/>
      <c r="BT502" s="340"/>
      <c r="BU502" s="340"/>
      <c r="BV502" s="340"/>
      <c r="BW502" s="340"/>
      <c r="BX502" s="340"/>
      <c r="BY502" s="340"/>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5" customFormat="true" ht="25.15" customHeight="true" x14ac:dyDescent="0.2">
      <c r="C503" s="1005"/>
      <c r="D503" s="1006"/>
      <c r="E503" s="612" t="s">
        <v>207</v>
      </c>
      <c r="F503" s="614"/>
      <c r="G503" s="614"/>
      <c r="H503" s="1006" t="s">
        <v>225</v>
      </c>
      <c r="I503" s="1006"/>
      <c r="J503" s="619">
        <v>8.0496872192934957E-2</v>
      </c>
      <c r="K503" s="614"/>
      <c r="L503" s="614"/>
      <c r="M503" s="1006" t="s">
        <v>224</v>
      </c>
      <c r="N503" s="1006"/>
      <c r="O503" s="620">
        <v>9.4150652296775175E-2</v>
      </c>
      <c r="P503" s="614"/>
      <c r="Q503" s="614"/>
      <c r="AC503" s="338"/>
      <c r="AD503" s="338"/>
      <c r="AE503" s="338"/>
      <c r="AF503" s="338"/>
      <c r="AG503" s="338"/>
      <c r="AH503" s="338"/>
      <c r="AI503" s="338"/>
      <c r="AJ503" s="338"/>
      <c r="AK503" s="338"/>
      <c r="AL503" s="338"/>
      <c r="AM503" s="338"/>
      <c r="AN503" s="338"/>
      <c r="AO503" s="338"/>
      <c r="AP503" s="338"/>
      <c r="AQ503" s="338"/>
      <c r="AR503" s="338"/>
      <c r="AS503" s="338"/>
      <c r="AT503" s="338"/>
      <c r="AU503" s="338"/>
      <c r="AV503" s="338"/>
      <c r="AW503" s="338"/>
      <c r="AX503" s="338"/>
      <c r="AY503" s="338"/>
      <c r="AZ503" s="338"/>
      <c r="BA503" s="340"/>
      <c r="BB503" s="419"/>
      <c r="BC503" s="340"/>
      <c r="BD503" s="340"/>
      <c r="BE503" s="340"/>
      <c r="BF503" s="340"/>
      <c r="BG503" s="340"/>
      <c r="BH503" s="340"/>
      <c r="BI503" s="340"/>
      <c r="BJ503" s="340"/>
      <c r="BK503" s="340"/>
      <c r="BL503" s="340"/>
      <c r="BM503" s="340"/>
      <c r="BN503" s="340"/>
      <c r="BO503" s="340"/>
      <c r="BP503" s="340"/>
      <c r="BQ503" s="340"/>
      <c r="BR503" s="340"/>
      <c r="BS503" s="340"/>
      <c r="BT503" s="340"/>
      <c r="BU503" s="340"/>
      <c r="BV503" s="340"/>
      <c r="BW503" s="340"/>
      <c r="BX503" s="340"/>
      <c r="BY503" s="340"/>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5" customFormat="true" ht="25.15" customHeight="true" x14ac:dyDescent="0.2">
      <c r="C504" s="1006"/>
      <c r="D504" s="1006"/>
      <c r="E504" s="635" t="s">
        <v>208</v>
      </c>
      <c r="F504" s="614"/>
      <c r="G504" s="614"/>
      <c r="H504" s="1006" t="s">
        <v>221</v>
      </c>
      <c r="I504" s="1006"/>
      <c r="J504" s="619">
        <v>9.2572502118141511E-2</v>
      </c>
      <c r="K504" s="614"/>
      <c r="L504" s="614"/>
      <c r="M504" s="1006" t="s">
        <v>244</v>
      </c>
      <c r="N504" s="1006"/>
      <c r="O504" s="620">
        <v>3.1066519092056953E-2</v>
      </c>
      <c r="P504" s="614"/>
      <c r="Q504" s="614"/>
      <c r="AC504" s="338"/>
      <c r="AD504" s="338"/>
      <c r="AE504" s="338"/>
      <c r="AF504" s="338"/>
      <c r="AG504" s="338"/>
      <c r="AH504" s="338"/>
      <c r="AI504" s="338"/>
      <c r="AJ504" s="338"/>
      <c r="AK504" s="338"/>
      <c r="AL504" s="338"/>
      <c r="AM504" s="338"/>
      <c r="AN504" s="338"/>
      <c r="AO504" s="338"/>
      <c r="AP504" s="338"/>
      <c r="AQ504" s="338"/>
      <c r="AR504" s="338"/>
      <c r="AS504" s="338"/>
      <c r="AT504" s="338"/>
      <c r="AU504" s="338"/>
      <c r="AV504" s="338"/>
      <c r="AW504" s="338"/>
      <c r="AX504" s="338"/>
      <c r="AY504" s="338"/>
      <c r="AZ504" s="338"/>
      <c r="BA504" s="340"/>
      <c r="BB504" s="419"/>
      <c r="BC504" s="340"/>
      <c r="BD504" s="340"/>
      <c r="BE504" s="340"/>
      <c r="BF504" s="340"/>
      <c r="BG504" s="340"/>
      <c r="BH504" s="340"/>
      <c r="BI504" s="340"/>
      <c r="BJ504" s="340"/>
      <c r="BK504" s="340"/>
      <c r="BL504" s="340"/>
      <c r="BM504" s="340"/>
      <c r="BN504" s="340"/>
      <c r="BO504" s="340"/>
      <c r="BP504" s="340"/>
      <c r="BQ504" s="340"/>
      <c r="BR504" s="340"/>
      <c r="BS504" s="340"/>
      <c r="BT504" s="340"/>
      <c r="BU504" s="340"/>
      <c r="BV504" s="340"/>
      <c r="BW504" s="340"/>
      <c r="BX504" s="340"/>
      <c r="BY504" s="340"/>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5" customFormat="true" ht="25.15" customHeight="true" x14ac:dyDescent="0.2">
      <c r="C505" s="1005" t="s">
        <v>241</v>
      </c>
      <c r="D505" s="1006"/>
      <c r="E505" s="615">
        <v>-7.2565724774075035E-3</v>
      </c>
      <c r="F505" s="614"/>
      <c r="G505" s="614"/>
      <c r="H505" s="1006" t="s">
        <v>229</v>
      </c>
      <c r="I505" s="1006"/>
      <c r="J505" s="619">
        <v>7.6982280624330671E-2</v>
      </c>
      <c r="K505" s="614"/>
      <c r="L505" s="614"/>
      <c r="M505" s="1006" t="s">
        <v>234</v>
      </c>
      <c r="N505" s="1006"/>
      <c r="O505" s="620">
        <v>6.4278995480231582E-2</v>
      </c>
      <c r="P505" s="614"/>
      <c r="Q505" s="614"/>
      <c r="AC505" s="338"/>
      <c r="AD505" s="338"/>
      <c r="AE505" s="338"/>
      <c r="AF505" s="338"/>
      <c r="AG505" s="338"/>
      <c r="AH505" s="338"/>
      <c r="AI505" s="338"/>
      <c r="AJ505" s="338"/>
      <c r="AK505" s="338"/>
      <c r="AL505" s="338"/>
      <c r="AM505" s="338"/>
      <c r="AN505" s="338"/>
      <c r="AO505" s="338"/>
      <c r="AP505" s="338"/>
      <c r="AQ505" s="338"/>
      <c r="AR505" s="338"/>
      <c r="AS505" s="338"/>
      <c r="AT505" s="338"/>
      <c r="AU505" s="338"/>
      <c r="AV505" s="338"/>
      <c r="AW505" s="338"/>
      <c r="AX505" s="338"/>
      <c r="AY505" s="338"/>
      <c r="AZ505" s="338"/>
      <c r="BA505" s="340"/>
      <c r="BB505" s="419"/>
      <c r="BC505" s="340"/>
      <c r="BD505" s="340"/>
      <c r="BE505" s="340"/>
      <c r="BF505" s="340"/>
      <c r="BG505" s="340"/>
      <c r="BH505" s="340"/>
      <c r="BI505" s="340"/>
      <c r="BJ505" s="340"/>
      <c r="BK505" s="340"/>
      <c r="BL505" s="340"/>
      <c r="BM505" s="340"/>
      <c r="BN505" s="340"/>
      <c r="BO505" s="340"/>
      <c r="BP505" s="340"/>
      <c r="BQ505" s="340"/>
      <c r="BR505" s="340"/>
      <c r="BS505" s="340"/>
      <c r="BT505" s="340"/>
      <c r="BU505" s="340"/>
      <c r="BV505" s="340"/>
      <c r="BW505" s="340"/>
      <c r="BX505" s="340"/>
      <c r="BY505" s="340"/>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5" customFormat="true" ht="25.15" customHeight="true" x14ac:dyDescent="0.2">
      <c r="C506" s="1005" t="s">
        <v>240</v>
      </c>
      <c r="D506" s="1006"/>
      <c r="E506" s="618">
        <v>3.9447712309085517E-2</v>
      </c>
      <c r="F506" s="614"/>
      <c r="G506" s="614"/>
      <c r="H506" s="1006" t="s">
        <v>211</v>
      </c>
      <c r="I506" s="1006"/>
      <c r="J506" s="619">
        <v>0.11922230491323223</v>
      </c>
      <c r="K506" s="614"/>
      <c r="L506" s="614"/>
      <c r="M506" s="1006" t="s">
        <v>230</v>
      </c>
      <c r="N506" s="1006"/>
      <c r="O506" s="620">
        <v>7.0119373929121043E-2</v>
      </c>
      <c r="P506" s="614"/>
      <c r="Q506" s="614"/>
      <c r="AC506" s="338"/>
      <c r="AD506" s="338"/>
      <c r="AE506" s="338"/>
      <c r="AF506" s="338"/>
      <c r="AG506" s="338"/>
      <c r="AH506" s="338"/>
      <c r="AI506" s="338"/>
      <c r="AJ506" s="338"/>
      <c r="AK506" s="338"/>
      <c r="AL506" s="338"/>
      <c r="AM506" s="338"/>
      <c r="AN506" s="338"/>
      <c r="AO506" s="338"/>
      <c r="AP506" s="338"/>
      <c r="AQ506" s="338"/>
      <c r="AR506" s="338"/>
      <c r="AS506" s="338"/>
      <c r="AT506" s="338"/>
      <c r="AU506" s="338"/>
      <c r="AV506" s="338"/>
      <c r="AW506" s="338"/>
      <c r="AX506" s="338"/>
      <c r="AY506" s="338"/>
      <c r="AZ506" s="338"/>
      <c r="BA506" s="340"/>
      <c r="BB506" s="419"/>
      <c r="BC506" s="340"/>
      <c r="BD506" s="340"/>
      <c r="BE506" s="340"/>
      <c r="BF506" s="340"/>
      <c r="BG506" s="340"/>
      <c r="BH506" s="340"/>
      <c r="BI506" s="340"/>
      <c r="BJ506" s="340"/>
      <c r="BK506" s="340"/>
      <c r="BL506" s="340"/>
      <c r="BM506" s="340"/>
      <c r="BN506" s="340"/>
      <c r="BO506" s="340"/>
      <c r="BP506" s="340"/>
      <c r="BQ506" s="340"/>
      <c r="BR506" s="340"/>
      <c r="BS506" s="340"/>
      <c r="BT506" s="340"/>
      <c r="BU506" s="340"/>
      <c r="BV506" s="340"/>
      <c r="BW506" s="340"/>
      <c r="BX506" s="340"/>
      <c r="BY506" s="340"/>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5" customFormat="true" ht="25.15" customHeight="true" x14ac:dyDescent="0.2">
      <c r="C507" s="1005" t="s">
        <v>210</v>
      </c>
      <c r="D507" s="1006"/>
      <c r="E507" s="618">
        <v>0.10374147332662134</v>
      </c>
      <c r="F507" s="614"/>
      <c r="G507" s="614"/>
      <c r="H507" s="1006" t="s">
        <v>219</v>
      </c>
      <c r="I507" s="1006"/>
      <c r="J507" s="619">
        <v>9.2633499556209475E-2</v>
      </c>
      <c r="K507" s="614"/>
      <c r="L507" s="614"/>
      <c r="M507" s="1006" t="s">
        <v>251</v>
      </c>
      <c r="N507" s="1006"/>
      <c r="O507" s="620">
        <v>1.2303646525865478E-2</v>
      </c>
      <c r="P507" s="614"/>
      <c r="Q507" s="614"/>
      <c r="AC507" s="338"/>
      <c r="AD507" s="338"/>
      <c r="AE507" s="338"/>
      <c r="AF507" s="338"/>
      <c r="AG507" s="338"/>
      <c r="AH507" s="338"/>
      <c r="AI507" s="338"/>
      <c r="AJ507" s="338"/>
      <c r="AK507" s="338"/>
      <c r="AL507" s="338"/>
      <c r="AM507" s="338"/>
      <c r="AN507" s="338"/>
      <c r="AO507" s="338"/>
      <c r="AP507" s="338"/>
      <c r="AQ507" s="338"/>
      <c r="AR507" s="338"/>
      <c r="AS507" s="338"/>
      <c r="AT507" s="338"/>
      <c r="AU507" s="338"/>
      <c r="AV507" s="338"/>
      <c r="AW507" s="338"/>
      <c r="AX507" s="338"/>
      <c r="AY507" s="338"/>
      <c r="AZ507" s="338"/>
      <c r="BA507" s="340"/>
      <c r="BB507" s="419"/>
      <c r="BC507" s="340"/>
      <c r="BD507" s="340"/>
      <c r="BE507" s="340"/>
      <c r="BF507" s="340"/>
      <c r="BG507" s="340"/>
      <c r="BH507" s="340"/>
      <c r="BI507" s="340"/>
      <c r="BJ507" s="340"/>
      <c r="BK507" s="340"/>
      <c r="BL507" s="340"/>
      <c r="BM507" s="340"/>
      <c r="BN507" s="340"/>
      <c r="BO507" s="340"/>
      <c r="BP507" s="340"/>
      <c r="BQ507" s="340"/>
      <c r="BR507" s="340"/>
      <c r="BS507" s="340"/>
      <c r="BT507" s="340"/>
      <c r="BU507" s="340"/>
      <c r="BV507" s="340"/>
      <c r="BW507" s="340"/>
      <c r="BX507" s="340"/>
      <c r="BY507" s="340"/>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5" customFormat="true" ht="25.15" customHeight="true" x14ac:dyDescent="0.2">
      <c r="C508" s="1005" t="s">
        <v>209</v>
      </c>
      <c r="D508" s="1006"/>
      <c r="E508" s="618">
        <v>-0.11291369408961743</v>
      </c>
      <c r="F508" s="614"/>
      <c r="G508" s="614"/>
      <c r="H508" s="1006" t="s">
        <v>212</v>
      </c>
      <c r="I508" s="1006"/>
      <c r="J508" s="619">
        <v>0.11253168671637735</v>
      </c>
      <c r="K508" s="614"/>
      <c r="L508" s="614"/>
      <c r="M508" s="1006" t="s">
        <v>233</v>
      </c>
      <c r="N508" s="1006"/>
      <c r="O508" s="620">
        <v>6.5137821434207752E-2</v>
      </c>
      <c r="P508" s="614"/>
      <c r="Q508" s="614"/>
      <c r="AC508" s="338"/>
      <c r="AD508" s="338"/>
      <c r="AE508" s="338"/>
      <c r="AF508" s="338"/>
      <c r="AG508" s="338"/>
      <c r="AH508" s="338"/>
      <c r="AI508" s="338"/>
      <c r="AJ508" s="338"/>
      <c r="AK508" s="338"/>
      <c r="AL508" s="338"/>
      <c r="AM508" s="338"/>
      <c r="AN508" s="338"/>
      <c r="AO508" s="338"/>
      <c r="AP508" s="338"/>
      <c r="AQ508" s="338"/>
      <c r="AR508" s="338"/>
      <c r="AS508" s="338"/>
      <c r="AT508" s="338"/>
      <c r="AU508" s="338"/>
      <c r="AV508" s="338"/>
      <c r="AW508" s="338"/>
      <c r="AX508" s="338"/>
      <c r="AY508" s="338"/>
      <c r="AZ508" s="338"/>
      <c r="BA508" s="340"/>
      <c r="BB508" s="419"/>
      <c r="BC508" s="340"/>
      <c r="BD508" s="340"/>
      <c r="BE508" s="340"/>
      <c r="BF508" s="340"/>
      <c r="BG508" s="340"/>
      <c r="BH508" s="340"/>
      <c r="BI508" s="340"/>
      <c r="BJ508" s="340"/>
      <c r="BK508" s="340"/>
      <c r="BL508" s="340"/>
      <c r="BM508" s="340"/>
      <c r="BN508" s="340"/>
      <c r="BO508" s="340"/>
      <c r="BP508" s="340"/>
      <c r="BQ508" s="340"/>
      <c r="BR508" s="340"/>
      <c r="BS508" s="340"/>
      <c r="BT508" s="340"/>
      <c r="BU508" s="340"/>
      <c r="BV508" s="340"/>
      <c r="BW508" s="340"/>
      <c r="BX508" s="340"/>
      <c r="BY508" s="340"/>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5" customFormat="true" ht="25.15" customHeight="true" x14ac:dyDescent="0.2">
      <c r="C509" s="1005" t="s">
        <v>246</v>
      </c>
      <c r="D509" s="1006"/>
      <c r="E509" s="618">
        <v>2.8438936911399364E-2</v>
      </c>
      <c r="F509" s="614"/>
      <c r="G509" s="614"/>
      <c r="H509" s="1006" t="s">
        <v>238</v>
      </c>
      <c r="I509" s="1006"/>
      <c r="J509" s="619">
        <v>5.4187627774539532E-2</v>
      </c>
      <c r="K509" s="614"/>
      <c r="L509" s="614"/>
      <c r="M509" s="1006" t="s">
        <v>227</v>
      </c>
      <c r="N509" s="1006"/>
      <c r="O509" s="620">
        <v>8.6845012293875284E-2</v>
      </c>
      <c r="P509" s="614"/>
      <c r="Q509" s="614"/>
      <c r="AC509" s="338"/>
      <c r="AD509" s="338"/>
      <c r="AE509" s="338"/>
      <c r="AF509" s="338"/>
      <c r="AG509" s="338"/>
      <c r="AH509" s="338"/>
      <c r="AI509" s="338"/>
      <c r="AJ509" s="338"/>
      <c r="AK509" s="338"/>
      <c r="AL509" s="338"/>
      <c r="AM509" s="338"/>
      <c r="AN509" s="338"/>
      <c r="AO509" s="338"/>
      <c r="AP509" s="338"/>
      <c r="AQ509" s="338"/>
      <c r="AR509" s="338"/>
      <c r="AS509" s="338"/>
      <c r="AT509" s="338"/>
      <c r="AU509" s="338"/>
      <c r="AV509" s="338"/>
      <c r="AW509" s="338"/>
      <c r="AX509" s="338"/>
      <c r="AY509" s="338"/>
      <c r="AZ509" s="338"/>
      <c r="BA509" s="340"/>
      <c r="BB509" s="419"/>
      <c r="BC509" s="340"/>
      <c r="BD509" s="340"/>
      <c r="BE509" s="340"/>
      <c r="BF509" s="340"/>
      <c r="BG509" s="340"/>
      <c r="BH509" s="340"/>
      <c r="BI509" s="340"/>
      <c r="BJ509" s="340"/>
      <c r="BK509" s="340"/>
      <c r="BL509" s="340"/>
      <c r="BM509" s="340"/>
      <c r="BN509" s="340"/>
      <c r="BO509" s="340"/>
      <c r="BP509" s="340"/>
      <c r="BQ509" s="340"/>
      <c r="BR509" s="340"/>
      <c r="BS509" s="340"/>
      <c r="BT509" s="340"/>
      <c r="BU509" s="340"/>
      <c r="BV509" s="340"/>
      <c r="BW509" s="340"/>
      <c r="BX509" s="340"/>
      <c r="BY509" s="340"/>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5" customFormat="true" ht="25.15" customHeight="true" x14ac:dyDescent="0.2">
      <c r="C510" s="1005" t="s">
        <v>248</v>
      </c>
      <c r="D510" s="1006"/>
      <c r="E510" s="618">
        <v>1.2033601862655204E-2</v>
      </c>
      <c r="F510" s="614"/>
      <c r="G510" s="614"/>
      <c r="H510" s="1006" t="s">
        <v>242</v>
      </c>
      <c r="I510" s="1006"/>
      <c r="J510" s="619">
        <v>4.2102679297941224E-2</v>
      </c>
      <c r="K510" s="614"/>
      <c r="L510" s="614"/>
      <c r="M510" s="1006" t="s">
        <v>232</v>
      </c>
      <c r="N510" s="1006"/>
      <c r="O510" s="620">
        <v>6.9041520953459362E-2</v>
      </c>
      <c r="P510" s="614"/>
      <c r="Q510" s="614"/>
      <c r="AC510" s="338"/>
      <c r="AD510" s="338"/>
      <c r="AE510" s="338"/>
      <c r="AF510" s="338"/>
      <c r="AG510" s="338"/>
      <c r="AH510" s="338"/>
      <c r="AI510" s="338"/>
      <c r="AJ510" s="338"/>
      <c r="AK510" s="338"/>
      <c r="AL510" s="338"/>
      <c r="AM510" s="338"/>
      <c r="AN510" s="338"/>
      <c r="AO510" s="338"/>
      <c r="AP510" s="338"/>
      <c r="AQ510" s="338"/>
      <c r="AR510" s="338"/>
      <c r="AS510" s="338"/>
      <c r="AT510" s="338"/>
      <c r="AU510" s="338"/>
      <c r="AV510" s="338"/>
      <c r="AW510" s="338"/>
      <c r="AX510" s="338"/>
      <c r="AY510" s="338"/>
      <c r="AZ510" s="338"/>
      <c r="BA510" s="340"/>
      <c r="BB510" s="419"/>
      <c r="BC510" s="340"/>
      <c r="BD510" s="340"/>
      <c r="BE510" s="340"/>
      <c r="BF510" s="340"/>
      <c r="BG510" s="340"/>
      <c r="BH510" s="340"/>
      <c r="BI510" s="340"/>
      <c r="BJ510" s="340"/>
      <c r="BK510" s="340"/>
      <c r="BL510" s="340"/>
      <c r="BM510" s="340"/>
      <c r="BN510" s="340"/>
      <c r="BO510" s="340"/>
      <c r="BP510" s="340"/>
      <c r="BQ510" s="340"/>
      <c r="BR510" s="340"/>
      <c r="BS510" s="340"/>
      <c r="BT510" s="340"/>
      <c r="BU510" s="340"/>
      <c r="BV510" s="340"/>
      <c r="BW510" s="340"/>
      <c r="BX510" s="340"/>
      <c r="BY510" s="340"/>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5" customFormat="true" ht="25.15" customHeight="true" x14ac:dyDescent="0.2">
      <c r="C511" s="1005" t="s">
        <v>245</v>
      </c>
      <c r="D511" s="1006"/>
      <c r="E511" s="618">
        <v>3.2452618105590698E-2</v>
      </c>
      <c r="F511" s="614"/>
      <c r="G511" s="614"/>
      <c r="H511" s="1006" t="s">
        <v>223</v>
      </c>
      <c r="I511" s="1006"/>
      <c r="J511" s="619">
        <v>8.2005336641409521E-2</v>
      </c>
      <c r="K511" s="614"/>
      <c r="L511" s="614"/>
      <c r="M511" s="1006" t="s">
        <v>218</v>
      </c>
      <c r="N511" s="1006"/>
      <c r="O511" s="620">
        <v>0.11769233751936352</v>
      </c>
      <c r="P511" s="614"/>
      <c r="Q511" s="614"/>
      <c r="AC511" s="338"/>
      <c r="AD511" s="338"/>
      <c r="AE511" s="338"/>
      <c r="AF511" s="338"/>
      <c r="AG511" s="338"/>
      <c r="AH511" s="338"/>
      <c r="AI511" s="338"/>
      <c r="AJ511" s="338"/>
      <c r="AK511" s="338"/>
      <c r="AL511" s="338"/>
      <c r="AM511" s="338"/>
      <c r="AN511" s="338"/>
      <c r="AO511" s="338"/>
      <c r="AP511" s="338"/>
      <c r="AQ511" s="338"/>
      <c r="AR511" s="338"/>
      <c r="AS511" s="338"/>
      <c r="AT511" s="338"/>
      <c r="AU511" s="338"/>
      <c r="AV511" s="338"/>
      <c r="AW511" s="338"/>
      <c r="AX511" s="338"/>
      <c r="AY511" s="338"/>
      <c r="AZ511" s="338"/>
      <c r="BA511" s="340"/>
      <c r="BB511" s="419"/>
      <c r="BC511" s="340"/>
      <c r="BD511" s="340"/>
      <c r="BE511" s="340"/>
      <c r="BF511" s="340"/>
      <c r="BG511" s="340"/>
      <c r="BH511" s="340"/>
      <c r="BI511" s="340"/>
      <c r="BJ511" s="340"/>
      <c r="BK511" s="340"/>
      <c r="BL511" s="340"/>
      <c r="BM511" s="340"/>
      <c r="BN511" s="340"/>
      <c r="BO511" s="340"/>
      <c r="BP511" s="340"/>
      <c r="BQ511" s="340"/>
      <c r="BR511" s="340"/>
      <c r="BS511" s="340"/>
      <c r="BT511" s="340"/>
      <c r="BU511" s="340"/>
      <c r="BV511" s="340"/>
      <c r="BW511" s="340"/>
      <c r="BX511" s="340"/>
      <c r="BY511" s="340"/>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5" customFormat="true" ht="25.15" customHeight="true" x14ac:dyDescent="0.2">
      <c r="C512" s="1005" t="s">
        <v>239</v>
      </c>
      <c r="D512" s="1006"/>
      <c r="E512" s="618">
        <v>2.0909595312514798E-2</v>
      </c>
      <c r="F512" s="614"/>
      <c r="G512" s="614"/>
      <c r="H512" s="1006" t="s">
        <v>235</v>
      </c>
      <c r="I512" s="1006"/>
      <c r="J512" s="619">
        <v>6.882639502103613E-2</v>
      </c>
      <c r="K512" s="614"/>
      <c r="L512" s="614"/>
      <c r="M512" s="1006" t="s">
        <v>216</v>
      </c>
      <c r="N512" s="1006"/>
      <c r="O512" s="620">
        <v>0.11997953440666746</v>
      </c>
      <c r="P512" s="614"/>
      <c r="Q512" s="614"/>
      <c r="AC512" s="338"/>
      <c r="AD512" s="338"/>
      <c r="AE512" s="338"/>
      <c r="AF512" s="338"/>
      <c r="AG512" s="338"/>
      <c r="AH512" s="338"/>
      <c r="AI512" s="338"/>
      <c r="AJ512" s="338"/>
      <c r="AK512" s="338"/>
      <c r="AL512" s="338"/>
      <c r="AM512" s="338"/>
      <c r="AN512" s="338"/>
      <c r="AO512" s="338"/>
      <c r="AP512" s="338"/>
      <c r="AQ512" s="338"/>
      <c r="AR512" s="338"/>
      <c r="AS512" s="338"/>
      <c r="AT512" s="338"/>
      <c r="AU512" s="338"/>
      <c r="AV512" s="338"/>
      <c r="AW512" s="338"/>
      <c r="AX512" s="338"/>
      <c r="AY512" s="338"/>
      <c r="AZ512" s="338"/>
      <c r="BA512" s="340"/>
      <c r="BB512" s="419"/>
      <c r="BC512" s="340"/>
      <c r="BD512" s="340"/>
      <c r="BE512" s="340"/>
      <c r="BF512" s="340"/>
      <c r="BG512" s="340"/>
      <c r="BH512" s="340"/>
      <c r="BI512" s="340"/>
      <c r="BJ512" s="340"/>
      <c r="BK512" s="340"/>
      <c r="BL512" s="340"/>
      <c r="BM512" s="340"/>
      <c r="BN512" s="340"/>
      <c r="BO512" s="340"/>
      <c r="BP512" s="340"/>
      <c r="BQ512" s="340"/>
      <c r="BR512" s="340"/>
      <c r="BS512" s="340"/>
      <c r="BT512" s="340"/>
      <c r="BU512" s="340"/>
      <c r="BV512" s="340"/>
      <c r="BW512" s="340"/>
      <c r="BX512" s="340"/>
      <c r="BY512" s="340"/>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5" customFormat="true" ht="25.15" customHeight="true" x14ac:dyDescent="0.2">
      <c r="C513" s="1005" t="s">
        <v>215</v>
      </c>
      <c r="D513" s="1006"/>
      <c r="E513" s="618">
        <v>8.1339073531929124E-2</v>
      </c>
      <c r="F513" s="614"/>
      <c r="G513" s="614"/>
      <c r="H513" s="1006" t="s">
        <v>222</v>
      </c>
      <c r="I513" s="1006"/>
      <c r="J513" s="619">
        <v>3.3054217542394647E-2</v>
      </c>
      <c r="K513" s="614"/>
      <c r="L513" s="614"/>
      <c r="M513" s="1006" t="s">
        <v>247</v>
      </c>
      <c r="N513" s="1006"/>
      <c r="O513" s="620">
        <v>2.9918894829937745E-2</v>
      </c>
      <c r="P513" s="614"/>
      <c r="Q513" s="614"/>
      <c r="AC513" s="338"/>
      <c r="AD513" s="338"/>
      <c r="AE513" s="338"/>
      <c r="AF513" s="338"/>
      <c r="AG513" s="338"/>
      <c r="AH513" s="338"/>
      <c r="AI513" s="338"/>
      <c r="AJ513" s="338"/>
      <c r="AK513" s="338"/>
      <c r="AL513" s="338"/>
      <c r="AM513" s="338"/>
      <c r="AN513" s="338"/>
      <c r="AO513" s="338"/>
      <c r="AP513" s="338"/>
      <c r="AQ513" s="338"/>
      <c r="AR513" s="338"/>
      <c r="AS513" s="338"/>
      <c r="AT513" s="338"/>
      <c r="AU513" s="338"/>
      <c r="AV513" s="338"/>
      <c r="AW513" s="338"/>
      <c r="AX513" s="338"/>
      <c r="AY513" s="338"/>
      <c r="AZ513" s="338"/>
      <c r="BA513" s="340"/>
      <c r="BB513" s="419"/>
      <c r="BC513" s="340"/>
      <c r="BD513" s="340"/>
      <c r="BE513" s="340"/>
      <c r="BF513" s="340"/>
      <c r="BG513" s="340"/>
      <c r="BH513" s="340"/>
      <c r="BI513" s="340"/>
      <c r="BJ513" s="340"/>
      <c r="BK513" s="340"/>
      <c r="BL513" s="340"/>
      <c r="BM513" s="340"/>
      <c r="BN513" s="340"/>
      <c r="BO513" s="340"/>
      <c r="BP513" s="340"/>
      <c r="BQ513" s="340"/>
      <c r="BR513" s="340"/>
      <c r="BS513" s="340"/>
      <c r="BT513" s="340"/>
      <c r="BU513" s="340"/>
      <c r="BV513" s="340"/>
      <c r="BW513" s="340"/>
      <c r="BX513" s="340"/>
      <c r="BY513" s="340"/>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5" customFormat="true" ht="25.15" customHeight="true" x14ac:dyDescent="0.2">
      <c r="C514" s="1005" t="s">
        <v>236</v>
      </c>
      <c r="D514" s="1006"/>
      <c r="E514" s="618">
        <v>1.0436558879773895E-2</v>
      </c>
      <c r="F514" s="614"/>
      <c r="G514" s="614"/>
      <c r="H514" s="1006" t="s">
        <v>224</v>
      </c>
      <c r="I514" s="1006"/>
      <c r="J514" s="621">
        <v>7.7368040425247461E-2</v>
      </c>
      <c r="K514" s="614"/>
      <c r="L514" s="614"/>
      <c r="M514" s="1006" t="s">
        <v>243</v>
      </c>
      <c r="N514" s="1006"/>
      <c r="O514" s="622">
        <v>3.9112269749549046E-2</v>
      </c>
      <c r="P514" s="614"/>
      <c r="Q514" s="614"/>
      <c r="AC514" s="338"/>
      <c r="AD514" s="338"/>
      <c r="AE514" s="338"/>
      <c r="AF514" s="338"/>
      <c r="AG514" s="338"/>
      <c r="AH514" s="338"/>
      <c r="AI514" s="338"/>
      <c r="AJ514" s="338"/>
      <c r="AK514" s="338"/>
      <c r="AL514" s="338"/>
      <c r="AM514" s="338"/>
      <c r="AN514" s="338"/>
      <c r="AO514" s="338"/>
      <c r="AP514" s="338"/>
      <c r="AQ514" s="338"/>
      <c r="AR514" s="338"/>
      <c r="AS514" s="338"/>
      <c r="AT514" s="338"/>
      <c r="AU514" s="338"/>
      <c r="AV514" s="338"/>
      <c r="AW514" s="338"/>
      <c r="AX514" s="338"/>
      <c r="AY514" s="338"/>
      <c r="AZ514" s="338"/>
      <c r="BA514" s="340"/>
      <c r="BB514" s="419"/>
      <c r="BC514" s="340"/>
      <c r="BD514" s="340"/>
      <c r="BE514" s="340"/>
      <c r="BF514" s="340"/>
      <c r="BG514" s="340"/>
      <c r="BH514" s="340"/>
      <c r="BI514" s="340"/>
      <c r="BJ514" s="340"/>
      <c r="BK514" s="340"/>
      <c r="BL514" s="340"/>
      <c r="BM514" s="340"/>
      <c r="BN514" s="340"/>
      <c r="BO514" s="340"/>
      <c r="BP514" s="340"/>
      <c r="BQ514" s="340"/>
      <c r="BR514" s="340"/>
      <c r="BS514" s="340"/>
      <c r="BT514" s="340"/>
      <c r="BU514" s="340"/>
      <c r="BV514" s="340"/>
      <c r="BW514" s="340"/>
      <c r="BX514" s="340"/>
      <c r="BY514" s="340"/>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5" customFormat="true" ht="25.15" customHeight="true" x14ac:dyDescent="0.2">
      <c r="C515" s="1005" t="s">
        <v>213</v>
      </c>
      <c r="D515" s="1006"/>
      <c r="E515" s="618">
        <v>-9.7302734173459512E-2</v>
      </c>
      <c r="F515" s="614"/>
      <c r="G515" s="614"/>
      <c r="H515" s="1006"/>
      <c r="I515" s="1006"/>
      <c r="J515" s="614"/>
      <c r="K515" s="614"/>
      <c r="L515" s="614"/>
      <c r="M515" s="1006"/>
      <c r="N515" s="1006"/>
      <c r="O515" s="614"/>
      <c r="P515" s="614"/>
      <c r="Q515" s="614"/>
      <c r="AC515" s="338"/>
      <c r="AD515" s="338"/>
      <c r="AE515" s="338"/>
      <c r="AF515" s="338"/>
      <c r="AG515" s="338"/>
      <c r="AH515" s="338"/>
      <c r="AI515" s="338"/>
      <c r="AJ515" s="338"/>
      <c r="AK515" s="338"/>
      <c r="AL515" s="338"/>
      <c r="AM515" s="338"/>
      <c r="AN515" s="338"/>
      <c r="AO515" s="338"/>
      <c r="AP515" s="338"/>
      <c r="AQ515" s="338"/>
      <c r="AR515" s="338"/>
      <c r="AS515" s="338"/>
      <c r="AT515" s="338"/>
      <c r="AU515" s="338"/>
      <c r="AV515" s="338"/>
      <c r="AW515" s="338"/>
      <c r="AX515" s="338"/>
      <c r="AY515" s="338"/>
      <c r="AZ515" s="338"/>
      <c r="BA515" s="340"/>
      <c r="BB515" s="419"/>
      <c r="BC515" s="340"/>
      <c r="BD515" s="340"/>
      <c r="BE515" s="340"/>
      <c r="BF515" s="340"/>
      <c r="BG515" s="340"/>
      <c r="BH515" s="340"/>
      <c r="BI515" s="340"/>
      <c r="BJ515" s="340"/>
      <c r="BK515" s="340"/>
      <c r="BL515" s="340"/>
      <c r="BM515" s="340"/>
      <c r="BN515" s="340"/>
      <c r="BO515" s="340"/>
      <c r="BP515" s="340"/>
      <c r="BQ515" s="340"/>
      <c r="BR515" s="340"/>
      <c r="BS515" s="340"/>
      <c r="BT515" s="340"/>
      <c r="BU515" s="340"/>
      <c r="BV515" s="340"/>
      <c r="BW515" s="340"/>
      <c r="BX515" s="340"/>
      <c r="BY515" s="340"/>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5" customFormat="true" ht="25.15" customHeight="true" x14ac:dyDescent="0.2">
      <c r="C516" s="1005" t="s">
        <v>249</v>
      </c>
      <c r="D516" s="1006"/>
      <c r="E516" s="618">
        <v>2.1850159965566936E-2</v>
      </c>
      <c r="F516" s="614"/>
      <c r="G516" s="614"/>
      <c r="H516" s="1006"/>
      <c r="I516" s="1006"/>
      <c r="J516" s="614"/>
      <c r="K516" s="614"/>
      <c r="L516" s="614"/>
      <c r="M516" s="1006"/>
      <c r="N516" s="1006"/>
      <c r="O516" s="614"/>
      <c r="P516" s="614"/>
      <c r="Q516" s="614"/>
      <c r="AC516" s="338"/>
      <c r="AD516" s="338"/>
      <c r="AE516" s="338"/>
      <c r="AF516" s="338"/>
      <c r="AG516" s="338"/>
      <c r="AH516" s="338"/>
      <c r="AI516" s="338"/>
      <c r="AJ516" s="338"/>
      <c r="AK516" s="338"/>
      <c r="AL516" s="338"/>
      <c r="AM516" s="338"/>
      <c r="AN516" s="338"/>
      <c r="AO516" s="338"/>
      <c r="AP516" s="338"/>
      <c r="AQ516" s="338"/>
      <c r="AR516" s="338"/>
      <c r="AS516" s="338"/>
      <c r="AT516" s="338"/>
      <c r="AU516" s="338"/>
      <c r="AV516" s="338"/>
      <c r="AW516" s="338"/>
      <c r="AX516" s="338"/>
      <c r="AY516" s="338"/>
      <c r="AZ516" s="338"/>
      <c r="BA516" s="340"/>
      <c r="BB516" s="419"/>
      <c r="BC516" s="340"/>
      <c r="BD516" s="340"/>
      <c r="BE516" s="340"/>
      <c r="BF516" s="340"/>
      <c r="BG516" s="340"/>
      <c r="BH516" s="340"/>
      <c r="BI516" s="340"/>
      <c r="BJ516" s="340"/>
      <c r="BK516" s="340"/>
      <c r="BL516" s="340"/>
      <c r="BM516" s="340"/>
      <c r="BN516" s="340"/>
      <c r="BO516" s="340"/>
      <c r="BP516" s="340"/>
      <c r="BQ516" s="340"/>
      <c r="BR516" s="340"/>
      <c r="BS516" s="340"/>
      <c r="BT516" s="340"/>
      <c r="BU516" s="340"/>
      <c r="BV516" s="340"/>
      <c r="BW516" s="340"/>
      <c r="BX516" s="340"/>
      <c r="BY516" s="340"/>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5" customFormat="true" ht="25.15" customHeight="true" x14ac:dyDescent="0.2">
      <c r="C517" s="1005" t="s">
        <v>214</v>
      </c>
      <c r="D517" s="1006"/>
      <c r="E517" s="618">
        <v>0.10180307782949774</v>
      </c>
      <c r="F517" s="614"/>
      <c r="G517" s="614"/>
      <c r="H517" s="1006" t="s">
        <v>259</v>
      </c>
      <c r="I517" s="1006"/>
      <c r="J517" s="1006"/>
      <c r="K517" s="614"/>
      <c r="L517" s="614"/>
      <c r="M517" s="1006" t="s">
        <v>259</v>
      </c>
      <c r="N517" s="1006"/>
      <c r="O517" s="1006"/>
      <c r="P517" s="614"/>
      <c r="Q517" s="614"/>
      <c r="AC517" s="338"/>
      <c r="AD517" s="338"/>
      <c r="AE517" s="338"/>
      <c r="AF517" s="338"/>
      <c r="AG517" s="338"/>
      <c r="AH517" s="338"/>
      <c r="AI517" s="338"/>
      <c r="AJ517" s="338"/>
      <c r="AK517" s="338"/>
      <c r="AL517" s="338"/>
      <c r="AM517" s="338"/>
      <c r="AN517" s="338"/>
      <c r="AO517" s="338"/>
      <c r="AP517" s="338"/>
      <c r="AQ517" s="338"/>
      <c r="AR517" s="338"/>
      <c r="AS517" s="338"/>
      <c r="AT517" s="338"/>
      <c r="AU517" s="338"/>
      <c r="AV517" s="338"/>
      <c r="AW517" s="338"/>
      <c r="AX517" s="338"/>
      <c r="AY517" s="338"/>
      <c r="AZ517" s="338"/>
      <c r="BA517" s="340"/>
      <c r="BB517" s="419"/>
      <c r="BC517" s="340"/>
      <c r="BD517" s="340"/>
      <c r="BE517" s="340"/>
      <c r="BF517" s="340"/>
      <c r="BG517" s="340"/>
      <c r="BH517" s="340"/>
      <c r="BI517" s="340"/>
      <c r="BJ517" s="340"/>
      <c r="BK517" s="340"/>
      <c r="BL517" s="340"/>
      <c r="BM517" s="340"/>
      <c r="BN517" s="340"/>
      <c r="BO517" s="340"/>
      <c r="BP517" s="340"/>
      <c r="BQ517" s="340"/>
      <c r="BR517" s="340"/>
      <c r="BS517" s="340"/>
      <c r="BT517" s="340"/>
      <c r="BU517" s="340"/>
      <c r="BV517" s="340"/>
      <c r="BW517" s="340"/>
      <c r="BX517" s="340"/>
      <c r="BY517" s="340"/>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5" customFormat="true" ht="25.15" customHeight="true" x14ac:dyDescent="0.2">
      <c r="C518" s="1005" t="s">
        <v>220</v>
      </c>
      <c r="D518" s="1006"/>
      <c r="E518" s="618">
        <v>1.5620565563284304E-2</v>
      </c>
      <c r="F518" s="614"/>
      <c r="G518" s="614"/>
      <c r="H518" s="1006" t="s">
        <v>207</v>
      </c>
      <c r="I518" s="1006"/>
      <c r="J518" s="636" t="s">
        <v>208</v>
      </c>
      <c r="K518" s="614"/>
      <c r="L518" s="614"/>
      <c r="M518" s="1006" t="s">
        <v>207</v>
      </c>
      <c r="N518" s="1006"/>
      <c r="O518" s="637" t="s">
        <v>208</v>
      </c>
      <c r="P518" s="614"/>
      <c r="Q518" s="614"/>
      <c r="AC518" s="338"/>
      <c r="AD518" s="338"/>
      <c r="AE518" s="338"/>
      <c r="AF518" s="338"/>
      <c r="AG518" s="338"/>
      <c r="AH518" s="338"/>
      <c r="AI518" s="338"/>
      <c r="AJ518" s="338"/>
      <c r="AK518" s="338"/>
      <c r="AL518" s="338"/>
      <c r="AM518" s="338"/>
      <c r="AN518" s="338"/>
      <c r="AO518" s="338"/>
      <c r="AP518" s="338"/>
      <c r="AQ518" s="338"/>
      <c r="AR518" s="338"/>
      <c r="AS518" s="338"/>
      <c r="AT518" s="338"/>
      <c r="AU518" s="338"/>
      <c r="AV518" s="338"/>
      <c r="AW518" s="338"/>
      <c r="AX518" s="338"/>
      <c r="AY518" s="338"/>
      <c r="AZ518" s="338"/>
      <c r="BA518" s="340"/>
      <c r="BB518" s="419"/>
      <c r="BC518" s="340"/>
      <c r="BD518" s="340"/>
      <c r="BE518" s="340"/>
      <c r="BF518" s="340"/>
      <c r="BG518" s="340"/>
      <c r="BH518" s="340"/>
      <c r="BI518" s="340"/>
      <c r="BJ518" s="340"/>
      <c r="BK518" s="340"/>
      <c r="BL518" s="340"/>
      <c r="BM518" s="340"/>
      <c r="BN518" s="340"/>
      <c r="BO518" s="340"/>
      <c r="BP518" s="340"/>
      <c r="BQ518" s="340"/>
      <c r="BR518" s="340"/>
      <c r="BS518" s="340"/>
      <c r="BT518" s="340"/>
      <c r="BU518" s="340"/>
      <c r="BV518" s="340"/>
      <c r="BW518" s="340"/>
      <c r="BX518" s="340"/>
      <c r="BY518" s="340"/>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5" customFormat="true" ht="25.15" customHeight="true" x14ac:dyDescent="0.2">
      <c r="C519" s="1005" t="s">
        <v>226</v>
      </c>
      <c r="D519" s="1006"/>
      <c r="E519" s="618">
        <v>-2.3167596298844149E-2</v>
      </c>
      <c r="F519" s="614"/>
      <c r="G519" s="614"/>
      <c r="H519" s="1006" t="s">
        <v>208</v>
      </c>
      <c r="I519" s="1006"/>
      <c r="J519" s="638">
        <v>1.0000000000000002</v>
      </c>
      <c r="K519" s="614"/>
      <c r="L519" s="614"/>
      <c r="M519" s="1006" t="s">
        <v>208</v>
      </c>
      <c r="N519" s="1006"/>
      <c r="O519" s="639">
        <v>1</v>
      </c>
      <c r="P519" s="614"/>
      <c r="Q519" s="614"/>
      <c r="AC519" s="338"/>
      <c r="AD519" s="338"/>
      <c r="AE519" s="338"/>
      <c r="AF519" s="338"/>
      <c r="AG519" s="338"/>
      <c r="AH519" s="338"/>
      <c r="AI519" s="338"/>
      <c r="AJ519" s="338"/>
      <c r="AK519" s="338"/>
      <c r="AL519" s="338"/>
      <c r="AM519" s="338"/>
      <c r="AN519" s="338"/>
      <c r="AO519" s="338"/>
      <c r="AP519" s="338"/>
      <c r="AQ519" s="338"/>
      <c r="AR519" s="338"/>
      <c r="AS519" s="338"/>
      <c r="AT519" s="338"/>
      <c r="AU519" s="338"/>
      <c r="AV519" s="338"/>
      <c r="AW519" s="338"/>
      <c r="AX519" s="338"/>
      <c r="AY519" s="338"/>
      <c r="AZ519" s="338"/>
      <c r="BA519" s="340"/>
      <c r="BB519" s="419"/>
      <c r="BC519" s="340"/>
      <c r="BD519" s="340"/>
      <c r="BE519" s="340"/>
      <c r="BF519" s="340"/>
      <c r="BG519" s="340"/>
      <c r="BH519" s="340"/>
      <c r="BI519" s="340"/>
      <c r="BJ519" s="340"/>
      <c r="BK519" s="340"/>
      <c r="BL519" s="340"/>
      <c r="BM519" s="340"/>
      <c r="BN519" s="340"/>
      <c r="BO519" s="340"/>
      <c r="BP519" s="340"/>
      <c r="BQ519" s="340"/>
      <c r="BR519" s="340"/>
      <c r="BS519" s="340"/>
      <c r="BT519" s="340"/>
      <c r="BU519" s="340"/>
      <c r="BV519" s="340"/>
      <c r="BW519" s="340"/>
      <c r="BX519" s="340"/>
      <c r="BY519" s="340"/>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5" customFormat="true" ht="25.15" customHeight="true" x14ac:dyDescent="0.2">
      <c r="C520" s="1005" t="s">
        <v>228</v>
      </c>
      <c r="D520" s="1006"/>
      <c r="E520" s="618">
        <v>-5.7832088132029009E-2</v>
      </c>
      <c r="F520" s="614"/>
      <c r="G520" s="614"/>
      <c r="H520" s="1006"/>
      <c r="I520" s="1006"/>
      <c r="J520" s="614"/>
      <c r="K520" s="614"/>
      <c r="L520" s="614"/>
      <c r="M520" s="1006"/>
      <c r="N520" s="1006"/>
      <c r="O520" s="614"/>
      <c r="P520" s="614"/>
      <c r="Q520" s="614"/>
      <c r="AC520" s="338"/>
      <c r="AD520" s="338"/>
      <c r="AE520" s="338"/>
      <c r="AF520" s="338"/>
      <c r="AG520" s="338"/>
      <c r="AH520" s="338"/>
      <c r="AI520" s="338"/>
      <c r="AJ520" s="338"/>
      <c r="AK520" s="338"/>
      <c r="AL520" s="338"/>
      <c r="AM520" s="338"/>
      <c r="AN520" s="338"/>
      <c r="AO520" s="338"/>
      <c r="AP520" s="338"/>
      <c r="AQ520" s="338"/>
      <c r="AR520" s="338"/>
      <c r="AS520" s="338"/>
      <c r="AT520" s="338"/>
      <c r="AU520" s="338"/>
      <c r="AV520" s="338"/>
      <c r="AW520" s="338"/>
      <c r="AX520" s="338"/>
      <c r="AY520" s="338"/>
      <c r="AZ520" s="338"/>
      <c r="BA520" s="340"/>
      <c r="BB520" s="419"/>
      <c r="BC520" s="340"/>
      <c r="BD520" s="340"/>
      <c r="BE520" s="340"/>
      <c r="BF520" s="340"/>
      <c r="BG520" s="340"/>
      <c r="BH520" s="340"/>
      <c r="BI520" s="340"/>
      <c r="BJ520" s="340"/>
      <c r="BK520" s="340"/>
      <c r="BL520" s="340"/>
      <c r="BM520" s="340"/>
      <c r="BN520" s="340"/>
      <c r="BO520" s="340"/>
      <c r="BP520" s="340"/>
      <c r="BQ520" s="340"/>
      <c r="BR520" s="340"/>
      <c r="BS520" s="340"/>
      <c r="BT520" s="340"/>
      <c r="BU520" s="340"/>
      <c r="BV520" s="340"/>
      <c r="BW520" s="340"/>
      <c r="BX520" s="340"/>
      <c r="BY520" s="340"/>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5" customFormat="true" ht="25.15" customHeight="true" x14ac:dyDescent="0.2">
      <c r="C521" s="1005" t="s">
        <v>250</v>
      </c>
      <c r="D521" s="1006"/>
      <c r="E521" s="618">
        <v>-9.2558919120515216E-3</v>
      </c>
      <c r="F521" s="614"/>
      <c r="G521" s="614"/>
      <c r="H521" s="1006"/>
      <c r="I521" s="1006"/>
      <c r="J521" s="614"/>
      <c r="K521" s="614"/>
      <c r="L521" s="614"/>
      <c r="M521" s="1006"/>
      <c r="N521" s="1006"/>
      <c r="O521" s="614"/>
      <c r="P521" s="614"/>
      <c r="Q521" s="614"/>
      <c r="AC521" s="338"/>
      <c r="AD521" s="338"/>
      <c r="AE521" s="338"/>
      <c r="AF521" s="338"/>
      <c r="AG521" s="338"/>
      <c r="AH521" s="338"/>
      <c r="AI521" s="338"/>
      <c r="AJ521" s="338"/>
      <c r="AK521" s="338"/>
      <c r="AL521" s="338"/>
      <c r="AM521" s="338"/>
      <c r="AN521" s="338"/>
      <c r="AO521" s="338"/>
      <c r="AP521" s="338"/>
      <c r="AQ521" s="338"/>
      <c r="AR521" s="338"/>
      <c r="AS521" s="338"/>
      <c r="AT521" s="338"/>
      <c r="AU521" s="338"/>
      <c r="AV521" s="338"/>
      <c r="AW521" s="338"/>
      <c r="AX521" s="338"/>
      <c r="AY521" s="338"/>
      <c r="AZ521" s="338"/>
      <c r="BA521" s="340"/>
      <c r="BB521" s="419"/>
      <c r="BC521" s="340"/>
      <c r="BD521" s="340"/>
      <c r="BE521" s="340"/>
      <c r="BF521" s="340"/>
      <c r="BG521" s="340"/>
      <c r="BH521" s="340"/>
      <c r="BI521" s="340"/>
      <c r="BJ521" s="340"/>
      <c r="BK521" s="340"/>
      <c r="BL521" s="340"/>
      <c r="BM521" s="340"/>
      <c r="BN521" s="340"/>
      <c r="BO521" s="340"/>
      <c r="BP521" s="340"/>
      <c r="BQ521" s="340"/>
      <c r="BR521" s="340"/>
      <c r="BS521" s="340"/>
      <c r="BT521" s="340"/>
      <c r="BU521" s="340"/>
      <c r="BV521" s="340"/>
      <c r="BW521" s="340"/>
      <c r="BX521" s="340"/>
      <c r="BY521" s="340"/>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5" customFormat="true" ht="25.15" customHeight="true" x14ac:dyDescent="0.2">
      <c r="C522" s="1005" t="s">
        <v>237</v>
      </c>
      <c r="D522" s="1006"/>
      <c r="E522" s="618">
        <v>-1.7365752335938393E-2</v>
      </c>
      <c r="F522" s="614"/>
      <c r="G522" s="614"/>
      <c r="H522" s="1006"/>
      <c r="I522" s="1006"/>
      <c r="J522" s="614"/>
      <c r="K522" s="614"/>
      <c r="L522" s="614"/>
      <c r="M522" s="1006"/>
      <c r="N522" s="1006"/>
      <c r="O522" s="614"/>
      <c r="P522" s="614"/>
      <c r="Q522" s="614"/>
      <c r="AC522" s="338"/>
      <c r="AD522" s="338"/>
      <c r="AE522" s="338"/>
      <c r="AF522" s="338"/>
      <c r="AG522" s="338"/>
      <c r="AH522" s="338"/>
      <c r="AI522" s="338"/>
      <c r="AJ522" s="338"/>
      <c r="AK522" s="338"/>
      <c r="AL522" s="338"/>
      <c r="AM522" s="338"/>
      <c r="AN522" s="338"/>
      <c r="AO522" s="338"/>
      <c r="AP522" s="338"/>
      <c r="AQ522" s="338"/>
      <c r="AR522" s="338"/>
      <c r="AS522" s="338"/>
      <c r="AT522" s="338"/>
      <c r="AU522" s="338"/>
      <c r="AV522" s="338"/>
      <c r="AW522" s="338"/>
      <c r="AX522" s="338"/>
      <c r="AY522" s="338"/>
      <c r="AZ522" s="338"/>
      <c r="BA522" s="340"/>
      <c r="BB522" s="419"/>
      <c r="BC522" s="340"/>
      <c r="BD522" s="340"/>
      <c r="BE522" s="340"/>
      <c r="BF522" s="340"/>
      <c r="BG522" s="340"/>
      <c r="BH522" s="340"/>
      <c r="BI522" s="340"/>
      <c r="BJ522" s="340"/>
      <c r="BK522" s="340"/>
      <c r="BL522" s="340"/>
      <c r="BM522" s="340"/>
      <c r="BN522" s="340"/>
      <c r="BO522" s="340"/>
      <c r="BP522" s="340"/>
      <c r="BQ522" s="340"/>
      <c r="BR522" s="340"/>
      <c r="BS522" s="340"/>
      <c r="BT522" s="340"/>
      <c r="BU522" s="340"/>
      <c r="BV522" s="340"/>
      <c r="BW522" s="340"/>
      <c r="BX522" s="340"/>
      <c r="BY522" s="340"/>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5" customFormat="true" ht="25.15" customHeight="true" x14ac:dyDescent="0.2">
      <c r="C523" s="1005" t="s">
        <v>217</v>
      </c>
      <c r="D523" s="1006"/>
      <c r="E523" s="618">
        <v>9.3173051670229046E-2</v>
      </c>
      <c r="F523" s="614"/>
      <c r="G523" s="614"/>
      <c r="H523" s="1006"/>
      <c r="I523" s="1006"/>
      <c r="J523" s="614"/>
      <c r="K523" s="614"/>
      <c r="L523" s="614"/>
      <c r="M523" s="1006"/>
      <c r="N523" s="1006"/>
      <c r="O523" s="614"/>
      <c r="P523" s="614"/>
      <c r="Q523" s="614"/>
      <c r="AC523" s="338"/>
      <c r="AD523" s="338"/>
      <c r="AE523" s="338"/>
      <c r="AF523" s="338"/>
      <c r="AG523" s="338"/>
      <c r="AH523" s="338"/>
      <c r="AI523" s="338"/>
      <c r="AJ523" s="338"/>
      <c r="AK523" s="338"/>
      <c r="AL523" s="338"/>
      <c r="AM523" s="338"/>
      <c r="AN523" s="338"/>
      <c r="AO523" s="338"/>
      <c r="AP523" s="338"/>
      <c r="AQ523" s="338"/>
      <c r="AR523" s="338"/>
      <c r="AS523" s="338"/>
      <c r="AT523" s="338"/>
      <c r="AU523" s="338"/>
      <c r="AV523" s="338"/>
      <c r="AW523" s="338"/>
      <c r="AX523" s="338"/>
      <c r="AY523" s="338"/>
      <c r="AZ523" s="338"/>
      <c r="BA523" s="340"/>
      <c r="BB523" s="419"/>
      <c r="BC523" s="340"/>
      <c r="BD523" s="340"/>
      <c r="BE523" s="340"/>
      <c r="BF523" s="340"/>
      <c r="BG523" s="340"/>
      <c r="BH523" s="340"/>
      <c r="BI523" s="340"/>
      <c r="BJ523" s="340"/>
      <c r="BK523" s="340"/>
      <c r="BL523" s="340"/>
      <c r="BM523" s="340"/>
      <c r="BN523" s="340"/>
      <c r="BO523" s="340"/>
      <c r="BP523" s="340"/>
      <c r="BQ523" s="340"/>
      <c r="BR523" s="340"/>
      <c r="BS523" s="340"/>
      <c r="BT523" s="340"/>
      <c r="BU523" s="340"/>
      <c r="BV523" s="340"/>
      <c r="BW523" s="340"/>
      <c r="BX523" s="340"/>
      <c r="BY523" s="340"/>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5" customFormat="true" ht="25.15" customHeight="true" x14ac:dyDescent="0.2">
      <c r="C524" s="1005" t="s">
        <v>231</v>
      </c>
      <c r="D524" s="1006"/>
      <c r="E524" s="618">
        <v>6.2558789988677407E-2</v>
      </c>
      <c r="F524" s="614"/>
      <c r="G524" s="614"/>
      <c r="H524" s="1006"/>
      <c r="I524" s="1006"/>
      <c r="J524" s="614"/>
      <c r="K524" s="614"/>
      <c r="L524" s="614"/>
      <c r="M524" s="1006"/>
      <c r="N524" s="1006"/>
      <c r="O524" s="614"/>
      <c r="P524" s="614"/>
      <c r="Q524" s="614"/>
      <c r="AC524" s="338"/>
      <c r="AD524" s="338"/>
      <c r="AE524" s="338"/>
      <c r="AF524" s="338"/>
      <c r="AG524" s="338"/>
      <c r="AH524" s="338"/>
      <c r="AI524" s="338"/>
      <c r="AJ524" s="338"/>
      <c r="AK524" s="338"/>
      <c r="AL524" s="338"/>
      <c r="AM524" s="338"/>
      <c r="AN524" s="338"/>
      <c r="AO524" s="338"/>
      <c r="AP524" s="338"/>
      <c r="AQ524" s="338"/>
      <c r="AR524" s="338"/>
      <c r="AS524" s="338"/>
      <c r="AT524" s="338"/>
      <c r="AU524" s="338"/>
      <c r="AV524" s="338"/>
      <c r="AW524" s="338"/>
      <c r="AX524" s="338"/>
      <c r="AY524" s="338"/>
      <c r="AZ524" s="338"/>
      <c r="BA524" s="340"/>
      <c r="BB524" s="419"/>
      <c r="BC524" s="340"/>
      <c r="BD524" s="340"/>
      <c r="BE524" s="340"/>
      <c r="BF524" s="340"/>
      <c r="BG524" s="340"/>
      <c r="BH524" s="340"/>
      <c r="BI524" s="340"/>
      <c r="BJ524" s="340"/>
      <c r="BK524" s="340"/>
      <c r="BL524" s="340"/>
      <c r="BM524" s="340"/>
      <c r="BN524" s="340"/>
      <c r="BO524" s="340"/>
      <c r="BP524" s="340"/>
      <c r="BQ524" s="340"/>
      <c r="BR524" s="340"/>
      <c r="BS524" s="340"/>
      <c r="BT524" s="340"/>
      <c r="BU524" s="340"/>
      <c r="BV524" s="340"/>
      <c r="BW524" s="340"/>
      <c r="BX524" s="340"/>
      <c r="BY524" s="340"/>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5" customFormat="true" ht="25.15" customHeight="true" x14ac:dyDescent="0.2">
      <c r="C525" s="1005" t="s">
        <v>225</v>
      </c>
      <c r="D525" s="1006"/>
      <c r="E525" s="618">
        <v>6.8040431949564037E-2</v>
      </c>
      <c r="F525" s="614"/>
      <c r="G525" s="614"/>
      <c r="H525" s="1006"/>
      <c r="I525" s="1006"/>
      <c r="J525" s="614"/>
      <c r="K525" s="614"/>
      <c r="L525" s="614"/>
      <c r="M525" s="1006"/>
      <c r="N525" s="1006"/>
      <c r="O525" s="614"/>
      <c r="P525" s="614"/>
      <c r="Q525" s="614"/>
      <c r="AC525" s="338"/>
      <c r="AD525" s="338"/>
      <c r="AE525" s="338"/>
      <c r="AF525" s="338"/>
      <c r="AG525" s="338"/>
      <c r="AH525" s="338"/>
      <c r="AI525" s="338"/>
      <c r="AJ525" s="338"/>
      <c r="AK525" s="338"/>
      <c r="AL525" s="338"/>
      <c r="AM525" s="338"/>
      <c r="AN525" s="338"/>
      <c r="AO525" s="338"/>
      <c r="AP525" s="338"/>
      <c r="AQ525" s="338"/>
      <c r="AR525" s="338"/>
      <c r="AS525" s="338"/>
      <c r="AT525" s="338"/>
      <c r="AU525" s="338"/>
      <c r="AV525" s="338"/>
      <c r="AW525" s="338"/>
      <c r="AX525" s="338"/>
      <c r="AY525" s="338"/>
      <c r="AZ525" s="338"/>
      <c r="BA525" s="340"/>
      <c r="BB525" s="419"/>
      <c r="BC525" s="340"/>
      <c r="BD525" s="340"/>
      <c r="BE525" s="340"/>
      <c r="BF525" s="340"/>
      <c r="BG525" s="340"/>
      <c r="BH525" s="340"/>
      <c r="BI525" s="340"/>
      <c r="BJ525" s="340"/>
      <c r="BK525" s="340"/>
      <c r="BL525" s="340"/>
      <c r="BM525" s="340"/>
      <c r="BN525" s="340"/>
      <c r="BO525" s="340"/>
      <c r="BP525" s="340"/>
      <c r="BQ525" s="340"/>
      <c r="BR525" s="340"/>
      <c r="BS525" s="340"/>
      <c r="BT525" s="340"/>
      <c r="BU525" s="340"/>
      <c r="BV525" s="340"/>
      <c r="BW525" s="340"/>
      <c r="BX525" s="340"/>
      <c r="BY525" s="340"/>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5" customFormat="true" ht="25.15" customHeight="true" x14ac:dyDescent="0.2">
      <c r="C526" s="1005" t="s">
        <v>221</v>
      </c>
      <c r="D526" s="1006"/>
      <c r="E526" s="618">
        <v>7.5210129612458501E-2</v>
      </c>
      <c r="F526" s="614"/>
      <c r="G526" s="614"/>
      <c r="H526" s="1006"/>
      <c r="I526" s="1006"/>
      <c r="J526" s="614"/>
      <c r="K526" s="614"/>
      <c r="L526" s="614"/>
      <c r="M526" s="1006"/>
      <c r="N526" s="1006"/>
      <c r="O526" s="614"/>
      <c r="P526" s="614"/>
      <c r="Q526" s="614"/>
      <c r="AC526" s="338"/>
      <c r="AD526" s="338"/>
      <c r="AE526" s="338"/>
      <c r="AF526" s="338"/>
      <c r="AG526" s="338"/>
      <c r="AH526" s="338"/>
      <c r="AI526" s="338"/>
      <c r="AJ526" s="338"/>
      <c r="AK526" s="338"/>
      <c r="AL526" s="338"/>
      <c r="AM526" s="338"/>
      <c r="AN526" s="338"/>
      <c r="AO526" s="338"/>
      <c r="AP526" s="338"/>
      <c r="AQ526" s="338"/>
      <c r="AR526" s="338"/>
      <c r="AS526" s="338"/>
      <c r="AT526" s="338"/>
      <c r="AU526" s="338"/>
      <c r="AV526" s="338"/>
      <c r="AW526" s="338"/>
      <c r="AX526" s="338"/>
      <c r="AY526" s="338"/>
      <c r="AZ526" s="338"/>
      <c r="BA526" s="340"/>
      <c r="BB526" s="419"/>
      <c r="BC526" s="340"/>
      <c r="BD526" s="340"/>
      <c r="BE526" s="340"/>
      <c r="BF526" s="340"/>
      <c r="BG526" s="340"/>
      <c r="BH526" s="340"/>
      <c r="BI526" s="340"/>
      <c r="BJ526" s="340"/>
      <c r="BK526" s="340"/>
      <c r="BL526" s="340"/>
      <c r="BM526" s="340"/>
      <c r="BN526" s="340"/>
      <c r="BO526" s="340"/>
      <c r="BP526" s="340"/>
      <c r="BQ526" s="340"/>
      <c r="BR526" s="340"/>
      <c r="BS526" s="340"/>
      <c r="BT526" s="340"/>
      <c r="BU526" s="340"/>
      <c r="BV526" s="340"/>
      <c r="BW526" s="340"/>
      <c r="BX526" s="340"/>
      <c r="BY526" s="340"/>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5" customFormat="true" ht="25.15" customHeight="true" x14ac:dyDescent="0.2">
      <c r="C527" s="1005" t="s">
        <v>229</v>
      </c>
      <c r="D527" s="1006"/>
      <c r="E527" s="618">
        <v>6.4670284453460514E-2</v>
      </c>
      <c r="F527" s="614"/>
      <c r="G527" s="614"/>
      <c r="H527" s="1006"/>
      <c r="I527" s="1006"/>
      <c r="J527" s="614"/>
      <c r="K527" s="614"/>
      <c r="L527" s="614"/>
      <c r="M527" s="1006"/>
      <c r="N527" s="1006"/>
      <c r="O527" s="614"/>
      <c r="P527" s="614"/>
      <c r="Q527" s="614"/>
      <c r="AC527" s="338"/>
      <c r="AD527" s="338"/>
      <c r="AE527" s="338"/>
      <c r="AF527" s="338"/>
      <c r="AG527" s="338"/>
      <c r="AH527" s="338"/>
      <c r="AI527" s="338"/>
      <c r="AJ527" s="338"/>
      <c r="AK527" s="338"/>
      <c r="AL527" s="338"/>
      <c r="AM527" s="338"/>
      <c r="AN527" s="338"/>
      <c r="AO527" s="338"/>
      <c r="AP527" s="338"/>
      <c r="AQ527" s="338"/>
      <c r="AR527" s="338"/>
      <c r="AS527" s="338"/>
      <c r="AT527" s="338"/>
      <c r="AU527" s="338"/>
      <c r="AV527" s="338"/>
      <c r="AW527" s="338"/>
      <c r="AX527" s="338"/>
      <c r="AY527" s="338"/>
      <c r="AZ527" s="338"/>
      <c r="BA527" s="340"/>
      <c r="BB527" s="419"/>
      <c r="BC527" s="340"/>
      <c r="BD527" s="340"/>
      <c r="BE527" s="340"/>
      <c r="BF527" s="340"/>
      <c r="BG527" s="340"/>
      <c r="BH527" s="340"/>
      <c r="BI527" s="340"/>
      <c r="BJ527" s="340"/>
      <c r="BK527" s="340"/>
      <c r="BL527" s="340"/>
      <c r="BM527" s="340"/>
      <c r="BN527" s="340"/>
      <c r="BO527" s="340"/>
      <c r="BP527" s="340"/>
      <c r="BQ527" s="340"/>
      <c r="BR527" s="340"/>
      <c r="BS527" s="340"/>
      <c r="BT527" s="340"/>
      <c r="BU527" s="340"/>
      <c r="BV527" s="340"/>
      <c r="BW527" s="340"/>
      <c r="BX527" s="340"/>
      <c r="BY527" s="340"/>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5" customFormat="true" ht="25.15" customHeight="true" x14ac:dyDescent="0.2">
      <c r="C528" s="1005" t="s">
        <v>211</v>
      </c>
      <c r="D528" s="1006"/>
      <c r="E528" s="618">
        <v>0.10342911103379897</v>
      </c>
      <c r="F528" s="614"/>
      <c r="G528" s="614"/>
      <c r="H528" s="1006"/>
      <c r="I528" s="1006"/>
      <c r="J528" s="614"/>
      <c r="K528" s="614"/>
      <c r="L528" s="614"/>
      <c r="M528" s="1006"/>
      <c r="N528" s="1006"/>
      <c r="O528" s="614"/>
      <c r="P528" s="614"/>
      <c r="Q528" s="614"/>
      <c r="AC528" s="338"/>
      <c r="AD528" s="338"/>
      <c r="AE528" s="338"/>
      <c r="AF528" s="338"/>
      <c r="AG528" s="338"/>
      <c r="AH528" s="338"/>
      <c r="AI528" s="338"/>
      <c r="AJ528" s="338"/>
      <c r="AK528" s="338"/>
      <c r="AL528" s="338"/>
      <c r="AM528" s="338"/>
      <c r="AN528" s="338"/>
      <c r="AO528" s="338"/>
      <c r="AP528" s="338"/>
      <c r="AQ528" s="338"/>
      <c r="AR528" s="338"/>
      <c r="AS528" s="338"/>
      <c r="AT528" s="338"/>
      <c r="AU528" s="338"/>
      <c r="AV528" s="338"/>
      <c r="AW528" s="338"/>
      <c r="AX528" s="338"/>
      <c r="AY528" s="338"/>
      <c r="AZ528" s="338"/>
      <c r="BA528" s="340"/>
      <c r="BB528" s="419"/>
      <c r="BC528" s="340"/>
      <c r="BD528" s="340"/>
      <c r="BE528" s="340"/>
      <c r="BF528" s="340"/>
      <c r="BG528" s="340"/>
      <c r="BH528" s="340"/>
      <c r="BI528" s="340"/>
      <c r="BJ528" s="340"/>
      <c r="BK528" s="340"/>
      <c r="BL528" s="340"/>
      <c r="BM528" s="340"/>
      <c r="BN528" s="340"/>
      <c r="BO528" s="340"/>
      <c r="BP528" s="340"/>
      <c r="BQ528" s="340"/>
      <c r="BR528" s="340"/>
      <c r="BS528" s="340"/>
      <c r="BT528" s="340"/>
      <c r="BU528" s="340"/>
      <c r="BV528" s="340"/>
      <c r="BW528" s="340"/>
      <c r="BX528" s="340"/>
      <c r="BY528" s="340"/>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5" customFormat="true" ht="25.15" customHeight="true" x14ac:dyDescent="0.2">
      <c r="C529" s="1005" t="s">
        <v>219</v>
      </c>
      <c r="D529" s="1006"/>
      <c r="E529" s="618">
        <v>7.3897613399164841E-2</v>
      </c>
      <c r="F529" s="614"/>
      <c r="G529" s="614"/>
      <c r="H529" s="1006"/>
      <c r="I529" s="1006"/>
      <c r="J529" s="614"/>
      <c r="K529" s="614"/>
      <c r="L529" s="614"/>
      <c r="M529" s="1006"/>
      <c r="N529" s="1006"/>
      <c r="O529" s="614"/>
      <c r="P529" s="614"/>
      <c r="Q529" s="614"/>
      <c r="AC529" s="338"/>
      <c r="AD529" s="338"/>
      <c r="AE529" s="338"/>
      <c r="AF529" s="338"/>
      <c r="AG529" s="338"/>
      <c r="AH529" s="338"/>
      <c r="AI529" s="338"/>
      <c r="AJ529" s="338"/>
      <c r="AK529" s="338"/>
      <c r="AL529" s="338"/>
      <c r="AM529" s="338"/>
      <c r="AN529" s="338"/>
      <c r="AO529" s="338"/>
      <c r="AP529" s="338"/>
      <c r="AQ529" s="338"/>
      <c r="AR529" s="338"/>
      <c r="AS529" s="338"/>
      <c r="AT529" s="338"/>
      <c r="AU529" s="338"/>
      <c r="AV529" s="338"/>
      <c r="AW529" s="338"/>
      <c r="AX529" s="338"/>
      <c r="AY529" s="338"/>
      <c r="AZ529" s="338"/>
      <c r="BA529" s="340"/>
      <c r="BB529" s="419"/>
      <c r="BC529" s="340"/>
      <c r="BD529" s="340"/>
      <c r="BE529" s="340"/>
      <c r="BF529" s="340"/>
      <c r="BG529" s="340"/>
      <c r="BH529" s="340"/>
      <c r="BI529" s="340"/>
      <c r="BJ529" s="340"/>
      <c r="BK529" s="340"/>
      <c r="BL529" s="340"/>
      <c r="BM529" s="340"/>
      <c r="BN529" s="340"/>
      <c r="BO529" s="340"/>
      <c r="BP529" s="340"/>
      <c r="BQ529" s="340"/>
      <c r="BR529" s="340"/>
      <c r="BS529" s="340"/>
      <c r="BT529" s="340"/>
      <c r="BU529" s="340"/>
      <c r="BV529" s="340"/>
      <c r="BW529" s="340"/>
      <c r="BX529" s="340"/>
      <c r="BY529" s="340"/>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5" customFormat="true" ht="25.15" customHeight="true" x14ac:dyDescent="0.2">
      <c r="C530" s="1005" t="s">
        <v>212</v>
      </c>
      <c r="D530" s="1006"/>
      <c r="E530" s="618">
        <v>9.6068345183900408E-2</v>
      </c>
      <c r="F530" s="614"/>
      <c r="G530" s="614"/>
      <c r="H530" s="1006"/>
      <c r="I530" s="1006"/>
      <c r="J530" s="614"/>
      <c r="K530" s="614"/>
      <c r="L530" s="614"/>
      <c r="M530" s="1006"/>
      <c r="N530" s="1006"/>
      <c r="O530" s="614"/>
      <c r="P530" s="614"/>
      <c r="Q530" s="614"/>
      <c r="AC530" s="338"/>
      <c r="AD530" s="338"/>
      <c r="AE530" s="338"/>
      <c r="AF530" s="338"/>
      <c r="AG530" s="338"/>
      <c r="AH530" s="338"/>
      <c r="AI530" s="338"/>
      <c r="AJ530" s="338"/>
      <c r="AK530" s="338"/>
      <c r="AL530" s="338"/>
      <c r="AM530" s="338"/>
      <c r="AN530" s="338"/>
      <c r="AO530" s="338"/>
      <c r="AP530" s="338"/>
      <c r="AQ530" s="338"/>
      <c r="AR530" s="338"/>
      <c r="AS530" s="338"/>
      <c r="AT530" s="338"/>
      <c r="AU530" s="338"/>
      <c r="AV530" s="338"/>
      <c r="AW530" s="338"/>
      <c r="AX530" s="338"/>
      <c r="AY530" s="338"/>
      <c r="AZ530" s="338"/>
      <c r="BA530" s="340"/>
      <c r="BB530" s="419"/>
      <c r="BC530" s="340"/>
      <c r="BD530" s="340"/>
      <c r="BE530" s="340"/>
      <c r="BF530" s="340"/>
      <c r="BG530" s="340"/>
      <c r="BH530" s="340"/>
      <c r="BI530" s="340"/>
      <c r="BJ530" s="340"/>
      <c r="BK530" s="340"/>
      <c r="BL530" s="340"/>
      <c r="BM530" s="340"/>
      <c r="BN530" s="340"/>
      <c r="BO530" s="340"/>
      <c r="BP530" s="340"/>
      <c r="BQ530" s="340"/>
      <c r="BR530" s="340"/>
      <c r="BS530" s="340"/>
      <c r="BT530" s="340"/>
      <c r="BU530" s="340"/>
      <c r="BV530" s="340"/>
      <c r="BW530" s="340"/>
      <c r="BX530" s="340"/>
      <c r="BY530" s="340"/>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5" customFormat="true" ht="25.15" customHeight="true" x14ac:dyDescent="0.2">
      <c r="C531" s="1005" t="s">
        <v>238</v>
      </c>
      <c r="D531" s="1006"/>
      <c r="E531" s="618">
        <v>4.0440303008448648E-2</v>
      </c>
      <c r="F531" s="614"/>
      <c r="G531" s="614"/>
      <c r="H531" s="1006"/>
      <c r="I531" s="1006"/>
      <c r="J531" s="614"/>
      <c r="K531" s="614"/>
      <c r="L531" s="614"/>
      <c r="M531" s="1006"/>
      <c r="N531" s="1006"/>
      <c r="O531" s="614"/>
      <c r="P531" s="614"/>
      <c r="Q531" s="614"/>
      <c r="AC531" s="338"/>
      <c r="AD531" s="338"/>
      <c r="AE531" s="338"/>
      <c r="AF531" s="338"/>
      <c r="AG531" s="338"/>
      <c r="AH531" s="338"/>
      <c r="AI531" s="338"/>
      <c r="AJ531" s="338"/>
      <c r="AK531" s="338"/>
      <c r="AL531" s="338"/>
      <c r="AM531" s="338"/>
      <c r="AN531" s="338"/>
      <c r="AO531" s="338"/>
      <c r="AP531" s="338"/>
      <c r="AQ531" s="338"/>
      <c r="AR531" s="338"/>
      <c r="AS531" s="338"/>
      <c r="AT531" s="338"/>
      <c r="AU531" s="338"/>
      <c r="AV531" s="338"/>
      <c r="AW531" s="338"/>
      <c r="AX531" s="338"/>
      <c r="AY531" s="338"/>
      <c r="AZ531" s="338"/>
      <c r="BA531" s="340"/>
      <c r="BB531" s="419"/>
      <c r="BC531" s="340"/>
      <c r="BD531" s="340"/>
      <c r="BE531" s="340"/>
      <c r="BF531" s="340"/>
      <c r="BG531" s="340"/>
      <c r="BH531" s="340"/>
      <c r="BI531" s="340"/>
      <c r="BJ531" s="340"/>
      <c r="BK531" s="340"/>
      <c r="BL531" s="340"/>
      <c r="BM531" s="340"/>
      <c r="BN531" s="340"/>
      <c r="BO531" s="340"/>
      <c r="BP531" s="340"/>
      <c r="BQ531" s="340"/>
      <c r="BR531" s="340"/>
      <c r="BS531" s="340"/>
      <c r="BT531" s="340"/>
      <c r="BU531" s="340"/>
      <c r="BV531" s="340"/>
      <c r="BW531" s="340"/>
      <c r="BX531" s="340"/>
      <c r="BY531" s="340"/>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5" customFormat="true" ht="25.15" customHeight="true" x14ac:dyDescent="0.2">
      <c r="C532" s="1005" t="s">
        <v>242</v>
      </c>
      <c r="D532" s="1006"/>
      <c r="E532" s="618">
        <v>3.1993838805954501E-2</v>
      </c>
      <c r="F532" s="614"/>
      <c r="G532" s="614"/>
      <c r="H532" s="1006"/>
      <c r="I532" s="1006"/>
      <c r="J532" s="614"/>
      <c r="K532" s="614"/>
      <c r="L532" s="614"/>
      <c r="M532" s="1006"/>
      <c r="N532" s="1006"/>
      <c r="O532" s="614"/>
      <c r="P532" s="614"/>
      <c r="Q532" s="614"/>
      <c r="AC532" s="338"/>
      <c r="AD532" s="338"/>
      <c r="AE532" s="338"/>
      <c r="AF532" s="338"/>
      <c r="AG532" s="338"/>
      <c r="AH532" s="338"/>
      <c r="AI532" s="338"/>
      <c r="AJ532" s="338"/>
      <c r="AK532" s="338"/>
      <c r="AL532" s="338"/>
      <c r="AM532" s="338"/>
      <c r="AN532" s="338"/>
      <c r="AO532" s="338"/>
      <c r="AP532" s="338"/>
      <c r="AQ532" s="338"/>
      <c r="AR532" s="338"/>
      <c r="AS532" s="338"/>
      <c r="AT532" s="338"/>
      <c r="AU532" s="338"/>
      <c r="AV532" s="338"/>
      <c r="AW532" s="338"/>
      <c r="AX532" s="338"/>
      <c r="AY532" s="338"/>
      <c r="AZ532" s="338"/>
      <c r="BA532" s="340"/>
      <c r="BB532" s="419"/>
      <c r="BC532" s="340"/>
      <c r="BD532" s="340"/>
      <c r="BE532" s="340"/>
      <c r="BF532" s="340"/>
      <c r="BG532" s="340"/>
      <c r="BH532" s="340"/>
      <c r="BI532" s="340"/>
      <c r="BJ532" s="340"/>
      <c r="BK532" s="340"/>
      <c r="BL532" s="340"/>
      <c r="BM532" s="340"/>
      <c r="BN532" s="340"/>
      <c r="BO532" s="340"/>
      <c r="BP532" s="340"/>
      <c r="BQ532" s="340"/>
      <c r="BR532" s="340"/>
      <c r="BS532" s="340"/>
      <c r="BT532" s="340"/>
      <c r="BU532" s="340"/>
      <c r="BV532" s="340"/>
      <c r="BW532" s="340"/>
      <c r="BX532" s="340"/>
      <c r="BY532" s="340"/>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5" customFormat="true" ht="25.15" customHeight="true" x14ac:dyDescent="0.2">
      <c r="C533" s="1005" t="s">
        <v>223</v>
      </c>
      <c r="D533" s="1006"/>
      <c r="E533" s="618">
        <v>6.4835268745019201E-2</v>
      </c>
      <c r="F533" s="614"/>
      <c r="G533" s="614"/>
      <c r="H533" s="1006"/>
      <c r="I533" s="1006"/>
      <c r="J533" s="614"/>
      <c r="K533" s="614"/>
      <c r="L533" s="614"/>
      <c r="M533" s="1006"/>
      <c r="N533" s="1006"/>
      <c r="O533" s="614"/>
      <c r="P533" s="614"/>
      <c r="Q533" s="614"/>
      <c r="AC533" s="338"/>
      <c r="AD533" s="338"/>
      <c r="AE533" s="338"/>
      <c r="AF533" s="338"/>
      <c r="AG533" s="338"/>
      <c r="AH533" s="338"/>
      <c r="AI533" s="338"/>
      <c r="AJ533" s="338"/>
      <c r="AK533" s="338"/>
      <c r="AL533" s="338"/>
      <c r="AM533" s="338"/>
      <c r="AN533" s="338"/>
      <c r="AO533" s="338"/>
      <c r="AP533" s="338"/>
      <c r="AQ533" s="338"/>
      <c r="AR533" s="338"/>
      <c r="AS533" s="338"/>
      <c r="AT533" s="338"/>
      <c r="AU533" s="338"/>
      <c r="AV533" s="338"/>
      <c r="AW533" s="338"/>
      <c r="AX533" s="338"/>
      <c r="AY533" s="338"/>
      <c r="AZ533" s="338"/>
      <c r="BA533" s="340"/>
      <c r="BB533" s="419"/>
      <c r="BC533" s="340"/>
      <c r="BD533" s="340"/>
      <c r="BE533" s="340"/>
      <c r="BF533" s="340"/>
      <c r="BG533" s="340"/>
      <c r="BH533" s="340"/>
      <c r="BI533" s="340"/>
      <c r="BJ533" s="340"/>
      <c r="BK533" s="340"/>
      <c r="BL533" s="340"/>
      <c r="BM533" s="340"/>
      <c r="BN533" s="340"/>
      <c r="BO533" s="340"/>
      <c r="BP533" s="340"/>
      <c r="BQ533" s="340"/>
      <c r="BR533" s="340"/>
      <c r="BS533" s="340"/>
      <c r="BT533" s="340"/>
      <c r="BU533" s="340"/>
      <c r="BV533" s="340"/>
      <c r="BW533" s="340"/>
      <c r="BX533" s="340"/>
      <c r="BY533" s="340"/>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5" customFormat="true" ht="25.15" customHeight="true" x14ac:dyDescent="0.2">
      <c r="C534" s="1005" t="s">
        <v>235</v>
      </c>
      <c r="D534" s="1006"/>
      <c r="E534" s="618">
        <v>5.27020441747965E-2</v>
      </c>
      <c r="F534" s="614"/>
      <c r="G534" s="614"/>
      <c r="H534" s="1006"/>
      <c r="I534" s="1006"/>
      <c r="J534" s="614"/>
      <c r="K534" s="614"/>
      <c r="L534" s="614"/>
      <c r="M534" s="1006"/>
      <c r="N534" s="1006"/>
      <c r="O534" s="614"/>
      <c r="P534" s="614"/>
      <c r="Q534" s="614"/>
      <c r="AC534" s="338"/>
      <c r="AD534" s="338"/>
      <c r="AE534" s="338"/>
      <c r="AF534" s="338"/>
      <c r="AG534" s="338"/>
      <c r="AH534" s="338"/>
      <c r="AI534" s="338"/>
      <c r="AJ534" s="338"/>
      <c r="AK534" s="338"/>
      <c r="AL534" s="338"/>
      <c r="AM534" s="338"/>
      <c r="AN534" s="338"/>
      <c r="AO534" s="338"/>
      <c r="AP534" s="338"/>
      <c r="AQ534" s="338"/>
      <c r="AR534" s="338"/>
      <c r="AS534" s="338"/>
      <c r="AT534" s="338"/>
      <c r="AU534" s="338"/>
      <c r="AV534" s="338"/>
      <c r="AW534" s="338"/>
      <c r="AX534" s="338"/>
      <c r="AY534" s="338"/>
      <c r="AZ534" s="338"/>
      <c r="BA534" s="340"/>
      <c r="BB534" s="419"/>
      <c r="BC534" s="340"/>
      <c r="BD534" s="340"/>
      <c r="BE534" s="340"/>
      <c r="BF534" s="340"/>
      <c r="BG534" s="340"/>
      <c r="BH534" s="340"/>
      <c r="BI534" s="340"/>
      <c r="BJ534" s="340"/>
      <c r="BK534" s="340"/>
      <c r="BL534" s="340"/>
      <c r="BM534" s="340"/>
      <c r="BN534" s="340"/>
      <c r="BO534" s="340"/>
      <c r="BP534" s="340"/>
      <c r="BQ534" s="340"/>
      <c r="BR534" s="340"/>
      <c r="BS534" s="340"/>
      <c r="BT534" s="340"/>
      <c r="BU534" s="340"/>
      <c r="BV534" s="340"/>
      <c r="BW534" s="340"/>
      <c r="BX534" s="340"/>
      <c r="BY534" s="340"/>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5" customFormat="true" ht="25.15" customHeight="true" x14ac:dyDescent="0.2">
      <c r="C535" s="1005" t="s">
        <v>222</v>
      </c>
      <c r="D535" s="1006"/>
      <c r="E535" s="618">
        <v>3.5539283357826357E-2</v>
      </c>
      <c r="F535" s="614"/>
      <c r="G535" s="614"/>
      <c r="H535" s="1006"/>
      <c r="I535" s="1006"/>
      <c r="J535" s="614"/>
      <c r="K535" s="614"/>
      <c r="L535" s="614"/>
      <c r="M535" s="1006"/>
      <c r="N535" s="1006"/>
      <c r="O535" s="614"/>
      <c r="P535" s="614"/>
      <c r="Q535" s="614"/>
      <c r="AC535" s="338"/>
      <c r="AD535" s="338"/>
      <c r="AE535" s="338"/>
      <c r="AF535" s="338"/>
      <c r="AG535" s="338"/>
      <c r="AH535" s="338"/>
      <c r="AI535" s="338"/>
      <c r="AJ535" s="338"/>
      <c r="AK535" s="338"/>
      <c r="AL535" s="338"/>
      <c r="AM535" s="338"/>
      <c r="AN535" s="338"/>
      <c r="AO535" s="338"/>
      <c r="AP535" s="338"/>
      <c r="AQ535" s="338"/>
      <c r="AR535" s="338"/>
      <c r="AS535" s="338"/>
      <c r="AT535" s="338"/>
      <c r="AU535" s="338"/>
      <c r="AV535" s="338"/>
      <c r="AW535" s="338"/>
      <c r="AX535" s="338"/>
      <c r="AY535" s="338"/>
      <c r="AZ535" s="338"/>
      <c r="BA535" s="340"/>
      <c r="BB535" s="419"/>
      <c r="BC535" s="340"/>
      <c r="BD535" s="340"/>
      <c r="BE535" s="340"/>
      <c r="BF535" s="340"/>
      <c r="BG535" s="340"/>
      <c r="BH535" s="340"/>
      <c r="BI535" s="340"/>
      <c r="BJ535" s="340"/>
      <c r="BK535" s="340"/>
      <c r="BL535" s="340"/>
      <c r="BM535" s="340"/>
      <c r="BN535" s="340"/>
      <c r="BO535" s="340"/>
      <c r="BP535" s="340"/>
      <c r="BQ535" s="340"/>
      <c r="BR535" s="340"/>
      <c r="BS535" s="340"/>
      <c r="BT535" s="340"/>
      <c r="BU535" s="340"/>
      <c r="BV535" s="340"/>
      <c r="BW535" s="340"/>
      <c r="BX535" s="340"/>
      <c r="BY535" s="340"/>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5" customFormat="true" ht="25.15" customHeight="true" x14ac:dyDescent="0.2">
      <c r="C536" s="1005" t="s">
        <v>224</v>
      </c>
      <c r="D536" s="1006"/>
      <c r="E536" s="618">
        <v>6.0009181648144068E-2</v>
      </c>
      <c r="F536" s="614"/>
      <c r="G536" s="614"/>
      <c r="H536" s="1006"/>
      <c r="I536" s="1006"/>
      <c r="J536" s="614"/>
      <c r="K536" s="614"/>
      <c r="L536" s="614"/>
      <c r="M536" s="1006"/>
      <c r="N536" s="1006"/>
      <c r="O536" s="614"/>
      <c r="P536" s="614"/>
      <c r="Q536" s="614"/>
      <c r="AC536" s="338"/>
      <c r="AD536" s="338"/>
      <c r="AE536" s="338"/>
      <c r="AF536" s="338"/>
      <c r="AG536" s="338"/>
      <c r="AH536" s="338"/>
      <c r="AI536" s="338"/>
      <c r="AJ536" s="338"/>
      <c r="AK536" s="338"/>
      <c r="AL536" s="338"/>
      <c r="AM536" s="338"/>
      <c r="AN536" s="338"/>
      <c r="AO536" s="338"/>
      <c r="AP536" s="338"/>
      <c r="AQ536" s="338"/>
      <c r="AR536" s="338"/>
      <c r="AS536" s="338"/>
      <c r="AT536" s="338"/>
      <c r="AU536" s="338"/>
      <c r="AV536" s="338"/>
      <c r="AW536" s="338"/>
      <c r="AX536" s="338"/>
      <c r="AY536" s="338"/>
      <c r="AZ536" s="338"/>
      <c r="BA536" s="340"/>
      <c r="BB536" s="419"/>
      <c r="BC536" s="340"/>
      <c r="BD536" s="340"/>
      <c r="BE536" s="340"/>
      <c r="BF536" s="340"/>
      <c r="BG536" s="340"/>
      <c r="BH536" s="340"/>
      <c r="BI536" s="340"/>
      <c r="BJ536" s="340"/>
      <c r="BK536" s="340"/>
      <c r="BL536" s="340"/>
      <c r="BM536" s="340"/>
      <c r="BN536" s="340"/>
      <c r="BO536" s="340"/>
      <c r="BP536" s="340"/>
      <c r="BQ536" s="340"/>
      <c r="BR536" s="340"/>
      <c r="BS536" s="340"/>
      <c r="BT536" s="340"/>
      <c r="BU536" s="340"/>
      <c r="BV536" s="340"/>
      <c r="BW536" s="340"/>
      <c r="BX536" s="340"/>
      <c r="BY536" s="340"/>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5" customFormat="true" ht="25.15" customHeight="true" x14ac:dyDescent="0.2">
      <c r="C537" s="1005" t="s">
        <v>244</v>
      </c>
      <c r="D537" s="1006"/>
      <c r="E537" s="618">
        <v>-6.1573981560850049E-3</v>
      </c>
      <c r="F537" s="614"/>
      <c r="G537" s="614"/>
      <c r="H537" s="1006"/>
      <c r="I537" s="1006"/>
      <c r="J537" s="614"/>
      <c r="K537" s="614"/>
      <c r="L537" s="614"/>
      <c r="M537" s="1006"/>
      <c r="N537" s="1006"/>
      <c r="O537" s="614"/>
      <c r="P537" s="614"/>
      <c r="Q537" s="614"/>
      <c r="AC537" s="338"/>
      <c r="AD537" s="338"/>
      <c r="AE537" s="338"/>
      <c r="AF537" s="338"/>
      <c r="AG537" s="338"/>
      <c r="AH537" s="338"/>
      <c r="AI537" s="338"/>
      <c r="AJ537" s="338"/>
      <c r="AK537" s="338"/>
      <c r="AL537" s="338"/>
      <c r="AM537" s="338"/>
      <c r="AN537" s="338"/>
      <c r="AO537" s="338"/>
      <c r="AP537" s="338"/>
      <c r="AQ537" s="338"/>
      <c r="AR537" s="338"/>
      <c r="AS537" s="338"/>
      <c r="AT537" s="338"/>
      <c r="AU537" s="338"/>
      <c r="AV537" s="338"/>
      <c r="AW537" s="338"/>
      <c r="AX537" s="338"/>
      <c r="AY537" s="338"/>
      <c r="AZ537" s="338"/>
      <c r="BA537" s="340"/>
      <c r="BB537" s="419"/>
      <c r="BC537" s="340"/>
      <c r="BD537" s="340"/>
      <c r="BE537" s="340"/>
      <c r="BF537" s="340"/>
      <c r="BG537" s="340"/>
      <c r="BH537" s="340"/>
      <c r="BI537" s="340"/>
      <c r="BJ537" s="340"/>
      <c r="BK537" s="340"/>
      <c r="BL537" s="340"/>
      <c r="BM537" s="340"/>
      <c r="BN537" s="340"/>
      <c r="BO537" s="340"/>
      <c r="BP537" s="340"/>
      <c r="BQ537" s="340"/>
      <c r="BR537" s="340"/>
      <c r="BS537" s="340"/>
      <c r="BT537" s="340"/>
      <c r="BU537" s="340"/>
      <c r="BV537" s="340"/>
      <c r="BW537" s="340"/>
      <c r="BX537" s="340"/>
      <c r="BY537" s="340"/>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5" customFormat="true" ht="25.15" customHeight="true" x14ac:dyDescent="0.2">
      <c r="C538" s="1005" t="s">
        <v>234</v>
      </c>
      <c r="D538" s="1006"/>
      <c r="E538" s="618">
        <v>-3.038818513407842E-2</v>
      </c>
      <c r="F538" s="614"/>
      <c r="G538" s="614"/>
      <c r="H538" s="1006"/>
      <c r="I538" s="1006"/>
      <c r="J538" s="614"/>
      <c r="K538" s="614"/>
      <c r="L538" s="614"/>
      <c r="M538" s="1006"/>
      <c r="N538" s="1006"/>
      <c r="O538" s="614"/>
      <c r="P538" s="614"/>
      <c r="Q538" s="614"/>
      <c r="AC538" s="338"/>
      <c r="AD538" s="338"/>
      <c r="AE538" s="338"/>
      <c r="AF538" s="338"/>
      <c r="AG538" s="338"/>
      <c r="AH538" s="338"/>
      <c r="AI538" s="338"/>
      <c r="AJ538" s="338"/>
      <c r="AK538" s="338"/>
      <c r="AL538" s="338"/>
      <c r="AM538" s="338"/>
      <c r="AN538" s="338"/>
      <c r="AO538" s="338"/>
      <c r="AP538" s="338"/>
      <c r="AQ538" s="338"/>
      <c r="AR538" s="338"/>
      <c r="AS538" s="338"/>
      <c r="AT538" s="338"/>
      <c r="AU538" s="338"/>
      <c r="AV538" s="338"/>
      <c r="AW538" s="338"/>
      <c r="AX538" s="338"/>
      <c r="AY538" s="338"/>
      <c r="AZ538" s="338"/>
      <c r="BA538" s="340"/>
      <c r="BB538" s="419"/>
      <c r="BC538" s="340"/>
      <c r="BD538" s="340"/>
      <c r="BE538" s="340"/>
      <c r="BF538" s="340"/>
      <c r="BG538" s="340"/>
      <c r="BH538" s="340"/>
      <c r="BI538" s="340"/>
      <c r="BJ538" s="340"/>
      <c r="BK538" s="340"/>
      <c r="BL538" s="340"/>
      <c r="BM538" s="340"/>
      <c r="BN538" s="340"/>
      <c r="BO538" s="340"/>
      <c r="BP538" s="340"/>
      <c r="BQ538" s="340"/>
      <c r="BR538" s="340"/>
      <c r="BS538" s="340"/>
      <c r="BT538" s="340"/>
      <c r="BU538" s="340"/>
      <c r="BV538" s="340"/>
      <c r="BW538" s="340"/>
      <c r="BX538" s="340"/>
      <c r="BY538" s="340"/>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5" customFormat="true" ht="25.15" customHeight="true" x14ac:dyDescent="0.2">
      <c r="C539" s="1005" t="s">
        <v>230</v>
      </c>
      <c r="D539" s="1006"/>
      <c r="E539" s="618">
        <v>-1.7381505442967755E-2</v>
      </c>
      <c r="F539" s="614"/>
      <c r="G539" s="614"/>
      <c r="H539" s="1006"/>
      <c r="I539" s="1006"/>
      <c r="J539" s="614"/>
      <c r="K539" s="614"/>
      <c r="L539" s="614"/>
      <c r="M539" s="1006"/>
      <c r="N539" s="1006"/>
      <c r="O539" s="614"/>
      <c r="P539" s="614"/>
      <c r="Q539" s="614"/>
      <c r="AC539" s="338"/>
      <c r="AD539" s="338"/>
      <c r="AE539" s="338"/>
      <c r="AF539" s="338"/>
      <c r="AG539" s="338"/>
      <c r="AH539" s="338"/>
      <c r="AI539" s="338"/>
      <c r="AJ539" s="338"/>
      <c r="AK539" s="338"/>
      <c r="AL539" s="338"/>
      <c r="AM539" s="338"/>
      <c r="AN539" s="338"/>
      <c r="AO539" s="338"/>
      <c r="AP539" s="338"/>
      <c r="AQ539" s="338"/>
      <c r="AR539" s="338"/>
      <c r="AS539" s="338"/>
      <c r="AT539" s="338"/>
      <c r="AU539" s="338"/>
      <c r="AV539" s="338"/>
      <c r="AW539" s="338"/>
      <c r="AX539" s="338"/>
      <c r="AY539" s="338"/>
      <c r="AZ539" s="338"/>
      <c r="BA539" s="340"/>
      <c r="BB539" s="419"/>
      <c r="BC539" s="340"/>
      <c r="BD539" s="340"/>
      <c r="BE539" s="340"/>
      <c r="BF539" s="340"/>
      <c r="BG539" s="340"/>
      <c r="BH539" s="340"/>
      <c r="BI539" s="340"/>
      <c r="BJ539" s="340"/>
      <c r="BK539" s="340"/>
      <c r="BL539" s="340"/>
      <c r="BM539" s="340"/>
      <c r="BN539" s="340"/>
      <c r="BO539" s="340"/>
      <c r="BP539" s="340"/>
      <c r="BQ539" s="340"/>
      <c r="BR539" s="340"/>
      <c r="BS539" s="340"/>
      <c r="BT539" s="340"/>
      <c r="BU539" s="340"/>
      <c r="BV539" s="340"/>
      <c r="BW539" s="340"/>
      <c r="BX539" s="340"/>
      <c r="BY539" s="340"/>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5" customFormat="true" ht="25.15" customHeight="true" x14ac:dyDescent="0.2">
      <c r="C540" s="1005" t="s">
        <v>251</v>
      </c>
      <c r="D540" s="1006"/>
      <c r="E540" s="618">
        <v>-1.7538647484180735E-2</v>
      </c>
      <c r="F540" s="614"/>
      <c r="G540" s="614"/>
      <c r="H540" s="1006"/>
      <c r="I540" s="1006"/>
      <c r="J540" s="614"/>
      <c r="K540" s="614"/>
      <c r="L540" s="614"/>
      <c r="M540" s="1006"/>
      <c r="N540" s="1006"/>
      <c r="O540" s="614"/>
      <c r="P540" s="614"/>
      <c r="Q540" s="614"/>
      <c r="AC540" s="338"/>
      <c r="AD540" s="338"/>
      <c r="AE540" s="338"/>
      <c r="AF540" s="338"/>
      <c r="AG540" s="338"/>
      <c r="AH540" s="338"/>
      <c r="AI540" s="338"/>
      <c r="AJ540" s="338"/>
      <c r="AK540" s="338"/>
      <c r="AL540" s="338"/>
      <c r="AM540" s="338"/>
      <c r="AN540" s="338"/>
      <c r="AO540" s="338"/>
      <c r="AP540" s="338"/>
      <c r="AQ540" s="338"/>
      <c r="AR540" s="338"/>
      <c r="AS540" s="338"/>
      <c r="AT540" s="338"/>
      <c r="AU540" s="338"/>
      <c r="AV540" s="338"/>
      <c r="AW540" s="338"/>
      <c r="AX540" s="338"/>
      <c r="AY540" s="338"/>
      <c r="AZ540" s="338"/>
      <c r="BA540" s="340"/>
      <c r="BB540" s="419"/>
      <c r="BC540" s="340"/>
      <c r="BD540" s="340"/>
      <c r="BE540" s="340"/>
      <c r="BF540" s="340"/>
      <c r="BG540" s="340"/>
      <c r="BH540" s="340"/>
      <c r="BI540" s="340"/>
      <c r="BJ540" s="340"/>
      <c r="BK540" s="340"/>
      <c r="BL540" s="340"/>
      <c r="BM540" s="340"/>
      <c r="BN540" s="340"/>
      <c r="BO540" s="340"/>
      <c r="BP540" s="340"/>
      <c r="BQ540" s="340"/>
      <c r="BR540" s="340"/>
      <c r="BS540" s="340"/>
      <c r="BT540" s="340"/>
      <c r="BU540" s="340"/>
      <c r="BV540" s="340"/>
      <c r="BW540" s="340"/>
      <c r="BX540" s="340"/>
      <c r="BY540" s="340"/>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5" customFormat="true" ht="25.15" customHeight="true" x14ac:dyDescent="0.2">
      <c r="C541" s="1005" t="s">
        <v>233</v>
      </c>
      <c r="D541" s="1006"/>
      <c r="E541" s="618">
        <v>-5.5930611202669499E-3</v>
      </c>
      <c r="F541" s="614"/>
      <c r="G541" s="614"/>
      <c r="H541" s="1006"/>
      <c r="I541" s="1006"/>
      <c r="J541" s="614"/>
      <c r="K541" s="614"/>
      <c r="L541" s="614"/>
      <c r="M541" s="1006"/>
      <c r="N541" s="1006"/>
      <c r="O541" s="614"/>
      <c r="P541" s="614"/>
      <c r="Q541" s="614"/>
      <c r="AC541" s="338"/>
      <c r="AD541" s="338"/>
      <c r="AE541" s="338"/>
      <c r="AF541" s="338"/>
      <c r="AG541" s="338"/>
      <c r="AH541" s="338"/>
      <c r="AI541" s="338"/>
      <c r="AJ541" s="338"/>
      <c r="AK541" s="338"/>
      <c r="AL541" s="338"/>
      <c r="AM541" s="338"/>
      <c r="AN541" s="338"/>
      <c r="AO541" s="338"/>
      <c r="AP541" s="338"/>
      <c r="AQ541" s="338"/>
      <c r="AR541" s="338"/>
      <c r="AS541" s="338"/>
      <c r="AT541" s="338"/>
      <c r="AU541" s="338"/>
      <c r="AV541" s="338"/>
      <c r="AW541" s="338"/>
      <c r="AX541" s="338"/>
      <c r="AY541" s="338"/>
      <c r="AZ541" s="338"/>
      <c r="BA541" s="340"/>
      <c r="BB541" s="419"/>
      <c r="BC541" s="340"/>
      <c r="BD541" s="340"/>
      <c r="BE541" s="340"/>
      <c r="BF541" s="340"/>
      <c r="BG541" s="340"/>
      <c r="BH541" s="340"/>
      <c r="BI541" s="340"/>
      <c r="BJ541" s="340"/>
      <c r="BK541" s="340"/>
      <c r="BL541" s="340"/>
      <c r="BM541" s="340"/>
      <c r="BN541" s="340"/>
      <c r="BO541" s="340"/>
      <c r="BP541" s="340"/>
      <c r="BQ541" s="340"/>
      <c r="BR541" s="340"/>
      <c r="BS541" s="340"/>
      <c r="BT541" s="340"/>
      <c r="BU541" s="340"/>
      <c r="BV541" s="340"/>
      <c r="BW541" s="340"/>
      <c r="BX541" s="340"/>
      <c r="BY541" s="340"/>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5" customFormat="true" ht="25.15" customHeight="true" x14ac:dyDescent="0.2">
      <c r="C542" s="1005" t="s">
        <v>227</v>
      </c>
      <c r="D542" s="1006"/>
      <c r="E542" s="618">
        <v>-1.3762514264438785E-2</v>
      </c>
      <c r="F542" s="614"/>
      <c r="G542" s="614"/>
      <c r="H542" s="1006"/>
      <c r="I542" s="1006"/>
      <c r="J542" s="614"/>
      <c r="K542" s="614"/>
      <c r="L542" s="614"/>
      <c r="M542" s="1006"/>
      <c r="N542" s="1006"/>
      <c r="O542" s="614"/>
      <c r="P542" s="614"/>
      <c r="Q542" s="614"/>
      <c r="AC542" s="338"/>
      <c r="AD542" s="338"/>
      <c r="AE542" s="338"/>
      <c r="AF542" s="338"/>
      <c r="AG542" s="338"/>
      <c r="AH542" s="338"/>
      <c r="AI542" s="338"/>
      <c r="AJ542" s="338"/>
      <c r="AK542" s="338"/>
      <c r="AL542" s="338"/>
      <c r="AM542" s="338"/>
      <c r="AN542" s="338"/>
      <c r="AO542" s="338"/>
      <c r="AP542" s="338"/>
      <c r="AQ542" s="338"/>
      <c r="AR542" s="338"/>
      <c r="AS542" s="338"/>
      <c r="AT542" s="338"/>
      <c r="AU542" s="338"/>
      <c r="AV542" s="338"/>
      <c r="AW542" s="338"/>
      <c r="AX542" s="338"/>
      <c r="AY542" s="338"/>
      <c r="AZ542" s="338"/>
      <c r="BA542" s="340"/>
      <c r="BB542" s="419"/>
      <c r="BC542" s="340"/>
      <c r="BD542" s="340"/>
      <c r="BE542" s="340"/>
      <c r="BF542" s="340"/>
      <c r="BG542" s="340"/>
      <c r="BH542" s="340"/>
      <c r="BI542" s="340"/>
      <c r="BJ542" s="340"/>
      <c r="BK542" s="340"/>
      <c r="BL542" s="340"/>
      <c r="BM542" s="340"/>
      <c r="BN542" s="340"/>
      <c r="BO542" s="340"/>
      <c r="BP542" s="340"/>
      <c r="BQ542" s="340"/>
      <c r="BR542" s="340"/>
      <c r="BS542" s="340"/>
      <c r="BT542" s="340"/>
      <c r="BU542" s="340"/>
      <c r="BV542" s="340"/>
      <c r="BW542" s="340"/>
      <c r="BX542" s="340"/>
      <c r="BY542" s="340"/>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5" customFormat="true" ht="25.15" customHeight="true" x14ac:dyDescent="0.2">
      <c r="C543" s="1005" t="s">
        <v>232</v>
      </c>
      <c r="D543" s="1006"/>
      <c r="E543" s="618">
        <v>-2.0576122515452624E-2</v>
      </c>
      <c r="F543" s="614"/>
      <c r="G543" s="614"/>
      <c r="H543" s="1006"/>
      <c r="I543" s="1006"/>
      <c r="J543" s="614"/>
      <c r="K543" s="614"/>
      <c r="L543" s="614"/>
      <c r="M543" s="1006"/>
      <c r="N543" s="1006"/>
      <c r="O543" s="614"/>
      <c r="P543" s="614"/>
      <c r="Q543" s="614"/>
      <c r="AC543" s="338"/>
      <c r="AD543" s="338"/>
      <c r="AE543" s="338"/>
      <c r="AF543" s="338"/>
      <c r="AG543" s="338"/>
      <c r="AH543" s="338"/>
      <c r="AI543" s="338"/>
      <c r="AJ543" s="338"/>
      <c r="AK543" s="338"/>
      <c r="AL543" s="338"/>
      <c r="AM543" s="338"/>
      <c r="AN543" s="338"/>
      <c r="AO543" s="338"/>
      <c r="AP543" s="338"/>
      <c r="AQ543" s="338"/>
      <c r="AR543" s="338"/>
      <c r="AS543" s="338"/>
      <c r="AT543" s="338"/>
      <c r="AU543" s="338"/>
      <c r="AV543" s="338"/>
      <c r="AW543" s="338"/>
      <c r="AX543" s="338"/>
      <c r="AY543" s="338"/>
      <c r="AZ543" s="338"/>
      <c r="BA543" s="340"/>
      <c r="BB543" s="419"/>
      <c r="BC543" s="340"/>
      <c r="BD543" s="340"/>
      <c r="BE543" s="340"/>
      <c r="BF543" s="340"/>
      <c r="BG543" s="340"/>
      <c r="BH543" s="340"/>
      <c r="BI543" s="340"/>
      <c r="BJ543" s="340"/>
      <c r="BK543" s="340"/>
      <c r="BL543" s="340"/>
      <c r="BM543" s="340"/>
      <c r="BN543" s="340"/>
      <c r="BO543" s="340"/>
      <c r="BP543" s="340"/>
      <c r="BQ543" s="340"/>
      <c r="BR543" s="340"/>
      <c r="BS543" s="340"/>
      <c r="BT543" s="340"/>
      <c r="BU543" s="340"/>
      <c r="BV543" s="340"/>
      <c r="BW543" s="340"/>
      <c r="BX543" s="340"/>
      <c r="BY543" s="340"/>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5" customFormat="true" ht="25.15" customHeight="true" x14ac:dyDescent="0.2">
      <c r="C544" s="1005" t="s">
        <v>218</v>
      </c>
      <c r="D544" s="1006"/>
      <c r="E544" s="618">
        <v>-5.7649953148619926E-2</v>
      </c>
      <c r="F544" s="614"/>
      <c r="G544" s="614"/>
      <c r="H544" s="1006"/>
      <c r="I544" s="1006"/>
      <c r="J544" s="614"/>
      <c r="K544" s="614"/>
      <c r="L544" s="614"/>
      <c r="M544" s="1006"/>
      <c r="N544" s="1006"/>
      <c r="O544" s="614"/>
      <c r="P544" s="614"/>
      <c r="Q544" s="614"/>
      <c r="AC544" s="338"/>
      <c r="AD544" s="338"/>
      <c r="AE544" s="338"/>
      <c r="AF544" s="338"/>
      <c r="AG544" s="338"/>
      <c r="AH544" s="338"/>
      <c r="AI544" s="338"/>
      <c r="AJ544" s="338"/>
      <c r="AK544" s="338"/>
      <c r="AL544" s="338"/>
      <c r="AM544" s="338"/>
      <c r="AN544" s="338"/>
      <c r="AO544" s="338"/>
      <c r="AP544" s="338"/>
      <c r="AQ544" s="338"/>
      <c r="AR544" s="338"/>
      <c r="AS544" s="338"/>
      <c r="AT544" s="338"/>
      <c r="AU544" s="338"/>
      <c r="AV544" s="338"/>
      <c r="AW544" s="338"/>
      <c r="AX544" s="338"/>
      <c r="AY544" s="338"/>
      <c r="AZ544" s="338"/>
      <c r="BA544" s="340"/>
      <c r="BB544" s="419"/>
      <c r="BC544" s="340"/>
      <c r="BD544" s="340"/>
      <c r="BE544" s="340"/>
      <c r="BF544" s="340"/>
      <c r="BG544" s="340"/>
      <c r="BH544" s="340"/>
      <c r="BI544" s="340"/>
      <c r="BJ544" s="340"/>
      <c r="BK544" s="340"/>
      <c r="BL544" s="340"/>
      <c r="BM544" s="340"/>
      <c r="BN544" s="340"/>
      <c r="BO544" s="340"/>
      <c r="BP544" s="340"/>
      <c r="BQ544" s="340"/>
      <c r="BR544" s="340"/>
      <c r="BS544" s="340"/>
      <c r="BT544" s="340"/>
      <c r="BU544" s="340"/>
      <c r="BV544" s="340"/>
      <c r="BW544" s="340"/>
      <c r="BX544" s="340"/>
      <c r="BY544" s="340"/>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5" customFormat="true" ht="25.15" customHeight="true" x14ac:dyDescent="0.2">
      <c r="C545" s="1005" t="s">
        <v>216</v>
      </c>
      <c r="D545" s="1006"/>
      <c r="E545" s="618">
        <v>-5.8198432329364141E-2</v>
      </c>
      <c r="F545" s="614"/>
      <c r="G545" s="614"/>
      <c r="H545" s="1006"/>
      <c r="I545" s="1006"/>
      <c r="J545" s="614"/>
      <c r="K545" s="614"/>
      <c r="L545" s="614"/>
      <c r="M545" s="1006"/>
      <c r="N545" s="1006"/>
      <c r="O545" s="614"/>
      <c r="P545" s="614"/>
      <c r="Q545" s="614"/>
      <c r="AC545" s="338"/>
      <c r="AD545" s="338"/>
      <c r="AE545" s="338"/>
      <c r="AF545" s="338"/>
      <c r="AG545" s="338"/>
      <c r="AH545" s="338"/>
      <c r="AI545" s="338"/>
      <c r="AJ545" s="338"/>
      <c r="AK545" s="338"/>
      <c r="AL545" s="338"/>
      <c r="AM545" s="338"/>
      <c r="AN545" s="338"/>
      <c r="AO545" s="338"/>
      <c r="AP545" s="338"/>
      <c r="AQ545" s="338"/>
      <c r="AR545" s="338"/>
      <c r="AS545" s="338"/>
      <c r="AT545" s="338"/>
      <c r="AU545" s="338"/>
      <c r="AV545" s="338"/>
      <c r="AW545" s="338"/>
      <c r="AX545" s="338"/>
      <c r="AY545" s="338"/>
      <c r="AZ545" s="338"/>
      <c r="BA545" s="340"/>
      <c r="BB545" s="419"/>
      <c r="BC545" s="340"/>
      <c r="BD545" s="340"/>
      <c r="BE545" s="340"/>
      <c r="BF545" s="340"/>
      <c r="BG545" s="340"/>
      <c r="BH545" s="340"/>
      <c r="BI545" s="340"/>
      <c r="BJ545" s="340"/>
      <c r="BK545" s="340"/>
      <c r="BL545" s="340"/>
      <c r="BM545" s="340"/>
      <c r="BN545" s="340"/>
      <c r="BO545" s="340"/>
      <c r="BP545" s="340"/>
      <c r="BQ545" s="340"/>
      <c r="BR545" s="340"/>
      <c r="BS545" s="340"/>
      <c r="BT545" s="340"/>
      <c r="BU545" s="340"/>
      <c r="BV545" s="340"/>
      <c r="BW545" s="340"/>
      <c r="BX545" s="340"/>
      <c r="BY545" s="340"/>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5" customFormat="true" ht="25.15" customHeight="true" x14ac:dyDescent="0.2">
      <c r="C546" s="1005" t="s">
        <v>247</v>
      </c>
      <c r="D546" s="1006"/>
      <c r="E546" s="618">
        <v>-5.5225718580066462E-3</v>
      </c>
      <c r="F546" s="614"/>
      <c r="G546" s="614"/>
      <c r="H546" s="1006"/>
      <c r="I546" s="1006"/>
      <c r="J546" s="614"/>
      <c r="K546" s="614"/>
      <c r="L546" s="614"/>
      <c r="M546" s="1006"/>
      <c r="N546" s="1006"/>
      <c r="O546" s="614"/>
      <c r="P546" s="614"/>
      <c r="Q546" s="614"/>
      <c r="AC546" s="338"/>
      <c r="AD546" s="338"/>
      <c r="AE546" s="338"/>
      <c r="AF546" s="338"/>
      <c r="AG546" s="338"/>
      <c r="AH546" s="338"/>
      <c r="AI546" s="338"/>
      <c r="AJ546" s="338"/>
      <c r="AK546" s="338"/>
      <c r="AL546" s="338"/>
      <c r="AM546" s="338"/>
      <c r="AN546" s="338"/>
      <c r="AO546" s="338"/>
      <c r="AP546" s="338"/>
      <c r="AQ546" s="338"/>
      <c r="AR546" s="338"/>
      <c r="AS546" s="338"/>
      <c r="AT546" s="338"/>
      <c r="AU546" s="338"/>
      <c r="AV546" s="338"/>
      <c r="AW546" s="338"/>
      <c r="AX546" s="338"/>
      <c r="AY546" s="338"/>
      <c r="AZ546" s="338"/>
      <c r="BA546" s="340"/>
      <c r="BB546" s="419"/>
      <c r="BC546" s="340"/>
      <c r="BD546" s="340"/>
      <c r="BE546" s="340"/>
      <c r="BF546" s="340"/>
      <c r="BG546" s="340"/>
      <c r="BH546" s="340"/>
      <c r="BI546" s="340"/>
      <c r="BJ546" s="340"/>
      <c r="BK546" s="340"/>
      <c r="BL546" s="340"/>
      <c r="BM546" s="340"/>
      <c r="BN546" s="340"/>
      <c r="BO546" s="340"/>
      <c r="BP546" s="340"/>
      <c r="BQ546" s="340"/>
      <c r="BR546" s="340"/>
      <c r="BS546" s="340"/>
      <c r="BT546" s="340"/>
      <c r="BU546" s="340"/>
      <c r="BV546" s="340"/>
      <c r="BW546" s="340"/>
      <c r="BX546" s="340"/>
      <c r="BY546" s="340"/>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5" customFormat="true" ht="25.15" customHeight="true" x14ac:dyDescent="0.2">
      <c r="C547" s="1005" t="s">
        <v>243</v>
      </c>
      <c r="D547" s="1006"/>
      <c r="E547" s="623">
        <v>-2.4399206010249953E-2</v>
      </c>
      <c r="F547" s="614"/>
      <c r="G547" s="614"/>
      <c r="H547" s="1006"/>
      <c r="I547" s="1006"/>
      <c r="J547" s="614"/>
      <c r="K547" s="614"/>
      <c r="L547" s="614"/>
      <c r="M547" s="1006"/>
      <c r="N547" s="1006"/>
      <c r="O547" s="614"/>
      <c r="P547" s="614"/>
      <c r="Q547" s="614"/>
      <c r="AC547" s="338"/>
      <c r="AD547" s="338"/>
      <c r="AE547" s="338"/>
      <c r="AF547" s="338"/>
      <c r="AG547" s="338"/>
      <c r="AH547" s="338"/>
      <c r="AI547" s="338"/>
      <c r="AJ547" s="338"/>
      <c r="AK547" s="338"/>
      <c r="AL547" s="338"/>
      <c r="AM547" s="338"/>
      <c r="AN547" s="338"/>
      <c r="AO547" s="338"/>
      <c r="AP547" s="338"/>
      <c r="AQ547" s="338"/>
      <c r="AR547" s="338"/>
      <c r="AS547" s="338"/>
      <c r="AT547" s="338"/>
      <c r="AU547" s="338"/>
      <c r="AV547" s="338"/>
      <c r="AW547" s="338"/>
      <c r="AX547" s="338"/>
      <c r="AY547" s="338"/>
      <c r="AZ547" s="338"/>
      <c r="BA547" s="340"/>
      <c r="BB547" s="419"/>
      <c r="BC547" s="340"/>
      <c r="BD547" s="340"/>
      <c r="BE547" s="340"/>
      <c r="BF547" s="340"/>
      <c r="BG547" s="340"/>
      <c r="BH547" s="340"/>
      <c r="BI547" s="340"/>
      <c r="BJ547" s="340"/>
      <c r="BK547" s="340"/>
      <c r="BL547" s="340"/>
      <c r="BM547" s="340"/>
      <c r="BN547" s="340"/>
      <c r="BO547" s="340"/>
      <c r="BP547" s="340"/>
      <c r="BQ547" s="340"/>
      <c r="BR547" s="340"/>
      <c r="BS547" s="340"/>
      <c r="BT547" s="340"/>
      <c r="BU547" s="340"/>
      <c r="BV547" s="340"/>
      <c r="BW547" s="340"/>
      <c r="BX547" s="340"/>
      <c r="BY547" s="340"/>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5" customFormat="true" ht="25.15" customHeight="true" x14ac:dyDescent="0.2">
      <c r="C548" s="1005"/>
      <c r="D548" s="1006"/>
      <c r="E548" s="614"/>
      <c r="F548" s="614"/>
      <c r="G548" s="614"/>
      <c r="H548" s="1006"/>
      <c r="I548" s="1006"/>
      <c r="J548" s="614"/>
      <c r="K548" s="614"/>
      <c r="L548" s="614"/>
      <c r="M548" s="1006"/>
      <c r="N548" s="1006"/>
      <c r="O548" s="614"/>
      <c r="P548" s="614"/>
      <c r="Q548" s="614"/>
      <c r="AC548" s="338"/>
      <c r="AD548" s="338"/>
      <c r="AE548" s="338"/>
      <c r="AF548" s="338"/>
      <c r="AG548" s="338"/>
      <c r="AH548" s="338"/>
      <c r="AI548" s="338"/>
      <c r="AJ548" s="338"/>
      <c r="AK548" s="338"/>
      <c r="AL548" s="338"/>
      <c r="AM548" s="338"/>
      <c r="AN548" s="338"/>
      <c r="AO548" s="338"/>
      <c r="AP548" s="338"/>
      <c r="AQ548" s="338"/>
      <c r="AR548" s="338"/>
      <c r="AS548" s="338"/>
      <c r="AT548" s="338"/>
      <c r="AU548" s="338"/>
      <c r="AV548" s="338"/>
      <c r="AW548" s="338"/>
      <c r="AX548" s="338"/>
      <c r="AY548" s="338"/>
      <c r="AZ548" s="338"/>
      <c r="BA548" s="340"/>
      <c r="BB548" s="419"/>
      <c r="BC548" s="340"/>
      <c r="BD548" s="340"/>
      <c r="BE548" s="340"/>
      <c r="BF548" s="340"/>
      <c r="BG548" s="340"/>
      <c r="BH548" s="340"/>
      <c r="BI548" s="340"/>
      <c r="BJ548" s="340"/>
      <c r="BK548" s="340"/>
      <c r="BL548" s="340"/>
      <c r="BM548" s="340"/>
      <c r="BN548" s="340"/>
      <c r="BO548" s="340"/>
      <c r="BP548" s="340"/>
      <c r="BQ548" s="340"/>
      <c r="BR548" s="340"/>
      <c r="BS548" s="340"/>
      <c r="BT548" s="340"/>
      <c r="BU548" s="340"/>
      <c r="BV548" s="340"/>
      <c r="BW548" s="340"/>
      <c r="BX548" s="340"/>
      <c r="BY548" s="340"/>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5" customFormat="true" ht="25.15" customHeight="true" x14ac:dyDescent="0.2">
      <c r="C549" s="1005"/>
      <c r="D549" s="1006"/>
      <c r="E549" s="614"/>
      <c r="F549" s="614"/>
      <c r="G549" s="614"/>
      <c r="H549" s="1006"/>
      <c r="I549" s="1006"/>
      <c r="J549" s="614"/>
      <c r="K549" s="614"/>
      <c r="L549" s="614"/>
      <c r="M549" s="1006"/>
      <c r="N549" s="1006"/>
      <c r="O549" s="614"/>
      <c r="P549" s="614"/>
      <c r="Q549" s="614"/>
      <c r="AC549" s="338"/>
      <c r="AD549" s="338"/>
      <c r="AE549" s="338"/>
      <c r="AF549" s="338"/>
      <c r="AG549" s="338"/>
      <c r="AH549" s="338"/>
      <c r="AI549" s="338"/>
      <c r="AJ549" s="338"/>
      <c r="AK549" s="338"/>
      <c r="AL549" s="338"/>
      <c r="AM549" s="338"/>
      <c r="AN549" s="338"/>
      <c r="AO549" s="338"/>
      <c r="AP549" s="338"/>
      <c r="AQ549" s="338"/>
      <c r="AR549" s="338"/>
      <c r="AS549" s="338"/>
      <c r="AT549" s="338"/>
      <c r="AU549" s="338"/>
      <c r="AV549" s="338"/>
      <c r="AW549" s="338"/>
      <c r="AX549" s="338"/>
      <c r="AY549" s="338"/>
      <c r="AZ549" s="338"/>
      <c r="BA549" s="340"/>
      <c r="BB549" s="419"/>
      <c r="BC549" s="340"/>
      <c r="BD549" s="340"/>
      <c r="BE549" s="340"/>
      <c r="BF549" s="340"/>
      <c r="BG549" s="340"/>
      <c r="BH549" s="340"/>
      <c r="BI549" s="340"/>
      <c r="BJ549" s="340"/>
      <c r="BK549" s="340"/>
      <c r="BL549" s="340"/>
      <c r="BM549" s="340"/>
      <c r="BN549" s="340"/>
      <c r="BO549" s="340"/>
      <c r="BP549" s="340"/>
      <c r="BQ549" s="340"/>
      <c r="BR549" s="340"/>
      <c r="BS549" s="340"/>
      <c r="BT549" s="340"/>
      <c r="BU549" s="340"/>
      <c r="BV549" s="340"/>
      <c r="BW549" s="340"/>
      <c r="BX549" s="340"/>
      <c r="BY549" s="340"/>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5" customFormat="true" ht="25.15" customHeight="true" x14ac:dyDescent="0.2">
      <c r="C550" s="1005" t="s">
        <v>259</v>
      </c>
      <c r="D550" s="1006"/>
      <c r="E550" s="1006"/>
      <c r="F550" s="614"/>
      <c r="G550" s="614"/>
      <c r="H550" s="1006"/>
      <c r="I550" s="1006"/>
      <c r="J550" s="614"/>
      <c r="K550" s="614"/>
      <c r="L550" s="614"/>
      <c r="M550" s="1006"/>
      <c r="N550" s="1006"/>
      <c r="O550" s="614"/>
      <c r="P550" s="614"/>
      <c r="Q550" s="614"/>
      <c r="AC550" s="338"/>
      <c r="AD550" s="338"/>
      <c r="AE550" s="338"/>
      <c r="AF550" s="338"/>
      <c r="AG550" s="338"/>
      <c r="AH550" s="338"/>
      <c r="AI550" s="338"/>
      <c r="AJ550" s="338"/>
      <c r="AK550" s="338"/>
      <c r="AL550" s="338"/>
      <c r="AM550" s="338"/>
      <c r="AN550" s="338"/>
      <c r="AO550" s="338"/>
      <c r="AP550" s="338"/>
      <c r="AQ550" s="338"/>
      <c r="AR550" s="338"/>
      <c r="AS550" s="338"/>
      <c r="AT550" s="338"/>
      <c r="AU550" s="338"/>
      <c r="AV550" s="338"/>
      <c r="AW550" s="338"/>
      <c r="AX550" s="338"/>
      <c r="AY550" s="338"/>
      <c r="AZ550" s="338"/>
      <c r="BA550" s="340"/>
      <c r="BB550" s="419"/>
      <c r="BC550" s="340"/>
      <c r="BD550" s="340"/>
      <c r="BE550" s="340"/>
      <c r="BF550" s="340"/>
      <c r="BG550" s="340"/>
      <c r="BH550" s="340"/>
      <c r="BI550" s="340"/>
      <c r="BJ550" s="340"/>
      <c r="BK550" s="340"/>
      <c r="BL550" s="340"/>
      <c r="BM550" s="340"/>
      <c r="BN550" s="340"/>
      <c r="BO550" s="340"/>
      <c r="BP550" s="340"/>
      <c r="BQ550" s="340"/>
      <c r="BR550" s="340"/>
      <c r="BS550" s="340"/>
      <c r="BT550" s="340"/>
      <c r="BU550" s="340"/>
      <c r="BV550" s="340"/>
      <c r="BW550" s="340"/>
      <c r="BX550" s="340"/>
      <c r="BY550" s="340"/>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5" customFormat="true" ht="25.15" customHeight="true" x14ac:dyDescent="0.2">
      <c r="C551" s="1005" t="s">
        <v>207</v>
      </c>
      <c r="D551" s="1006"/>
      <c r="E551" s="640" t="s">
        <v>208</v>
      </c>
      <c r="F551" s="614"/>
      <c r="G551" s="614"/>
      <c r="H551" s="1006"/>
      <c r="I551" s="1006"/>
      <c r="J551" s="614"/>
      <c r="K551" s="614"/>
      <c r="L551" s="614"/>
      <c r="M551" s="1006"/>
      <c r="N551" s="1006"/>
      <c r="O551" s="614"/>
      <c r="P551" s="614"/>
      <c r="Q551" s="614"/>
      <c r="AC551" s="338"/>
      <c r="AD551" s="338"/>
      <c r="AE551" s="338"/>
      <c r="AF551" s="338"/>
      <c r="AG551" s="338"/>
      <c r="AH551" s="338"/>
      <c r="AI551" s="338"/>
      <c r="AJ551" s="338"/>
      <c r="AK551" s="338"/>
      <c r="AL551" s="338"/>
      <c r="AM551" s="338"/>
      <c r="AN551" s="338"/>
      <c r="AO551" s="338"/>
      <c r="AP551" s="338"/>
      <c r="AQ551" s="338"/>
      <c r="AR551" s="338"/>
      <c r="AS551" s="338"/>
      <c r="AT551" s="338"/>
      <c r="AU551" s="338"/>
      <c r="AV551" s="338"/>
      <c r="AW551" s="338"/>
      <c r="AX551" s="338"/>
      <c r="AY551" s="338"/>
      <c r="AZ551" s="338"/>
      <c r="BA551" s="340"/>
      <c r="BB551" s="419"/>
      <c r="BC551" s="340"/>
      <c r="BD551" s="340"/>
      <c r="BE551" s="340"/>
      <c r="BF551" s="340"/>
      <c r="BG551" s="340"/>
      <c r="BH551" s="340"/>
      <c r="BI551" s="340"/>
      <c r="BJ551" s="340"/>
      <c r="BK551" s="340"/>
      <c r="BL551" s="340"/>
      <c r="BM551" s="340"/>
      <c r="BN551" s="340"/>
      <c r="BO551" s="340"/>
      <c r="BP551" s="340"/>
      <c r="BQ551" s="340"/>
      <c r="BR551" s="340"/>
      <c r="BS551" s="340"/>
      <c r="BT551" s="340"/>
      <c r="BU551" s="340"/>
      <c r="BV551" s="340"/>
      <c r="BW551" s="340"/>
      <c r="BX551" s="340"/>
      <c r="BY551" s="340"/>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5" customFormat="true" ht="25.15" customHeight="true" x14ac:dyDescent="0.2">
      <c r="C552" s="1005" t="s">
        <v>208</v>
      </c>
      <c r="D552" s="1006"/>
      <c r="E552" s="641">
        <v>1.0000000000000002</v>
      </c>
      <c r="F552" s="614"/>
      <c r="G552" s="614"/>
      <c r="H552" s="1006"/>
      <c r="I552" s="1006"/>
      <c r="J552" s="614"/>
      <c r="K552" s="614"/>
      <c r="L552" s="614"/>
      <c r="M552" s="1006"/>
      <c r="N552" s="1006"/>
      <c r="O552" s="614"/>
      <c r="P552" s="614"/>
      <c r="Q552" s="614"/>
      <c r="AC552" s="338"/>
      <c r="AD552" s="338"/>
      <c r="AE552" s="338"/>
      <c r="AF552" s="338"/>
      <c r="AG552" s="338"/>
      <c r="AH552" s="338"/>
      <c r="AI552" s="338"/>
      <c r="AJ552" s="338"/>
      <c r="AK552" s="338"/>
      <c r="AL552" s="338"/>
      <c r="AM552" s="338"/>
      <c r="AN552" s="338"/>
      <c r="AO552" s="338"/>
      <c r="AP552" s="338"/>
      <c r="AQ552" s="338"/>
      <c r="AR552" s="338"/>
      <c r="AS552" s="338"/>
      <c r="AT552" s="338"/>
      <c r="AU552" s="338"/>
      <c r="AV552" s="338"/>
      <c r="AW552" s="338"/>
      <c r="AX552" s="338"/>
      <c r="AY552" s="338"/>
      <c r="AZ552" s="338"/>
      <c r="BA552" s="340"/>
      <c r="BB552" s="419"/>
      <c r="BC552" s="340"/>
      <c r="BD552" s="340"/>
      <c r="BE552" s="340"/>
      <c r="BF552" s="340"/>
      <c r="BG552" s="340"/>
      <c r="BH552" s="340"/>
      <c r="BI552" s="340"/>
      <c r="BJ552" s="340"/>
      <c r="BK552" s="340"/>
      <c r="BL552" s="340"/>
      <c r="BM552" s="340"/>
      <c r="BN552" s="340"/>
      <c r="BO552" s="340"/>
      <c r="BP552" s="340"/>
      <c r="BQ552" s="340"/>
      <c r="BR552" s="340"/>
      <c r="BS552" s="340"/>
      <c r="BT552" s="340"/>
      <c r="BU552" s="340"/>
      <c r="BV552" s="340"/>
      <c r="BW552" s="340"/>
      <c r="BX552" s="340"/>
      <c r="BY552" s="340"/>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5" customFormat="true" ht="25.15" customHeight="true" x14ac:dyDescent="0.2">
      <c r="C553" s="1005"/>
      <c r="D553" s="1006"/>
      <c r="E553" s="614"/>
      <c r="F553" s="614"/>
      <c r="G553" s="614"/>
      <c r="H553" s="1006"/>
      <c r="I553" s="1006"/>
      <c r="J553" s="614"/>
      <c r="K553" s="614"/>
      <c r="L553" s="614"/>
      <c r="M553" s="1006"/>
      <c r="N553" s="1006"/>
      <c r="O553" s="614"/>
      <c r="P553" s="614"/>
      <c r="Q553" s="614"/>
      <c r="AC553" s="338"/>
      <c r="AD553" s="338"/>
      <c r="AE553" s="338"/>
      <c r="AF553" s="338"/>
      <c r="AG553" s="338"/>
      <c r="AH553" s="338"/>
      <c r="AI553" s="338"/>
      <c r="AJ553" s="338"/>
      <c r="AK553" s="338"/>
      <c r="AL553" s="338"/>
      <c r="AM553" s="338"/>
      <c r="AN553" s="338"/>
      <c r="AO553" s="338"/>
      <c r="AP553" s="338"/>
      <c r="AQ553" s="338"/>
      <c r="AR553" s="338"/>
      <c r="AS553" s="338"/>
      <c r="AT553" s="338"/>
      <c r="AU553" s="338"/>
      <c r="AV553" s="338"/>
      <c r="AW553" s="338"/>
      <c r="AX553" s="338"/>
      <c r="AY553" s="338"/>
      <c r="AZ553" s="338"/>
      <c r="BA553" s="340"/>
      <c r="BB553" s="419"/>
      <c r="BC553" s="340"/>
      <c r="BD553" s="340"/>
      <c r="BE553" s="340"/>
      <c r="BF553" s="340"/>
      <c r="BG553" s="340"/>
      <c r="BH553" s="340"/>
      <c r="BI553" s="340"/>
      <c r="BJ553" s="340"/>
      <c r="BK553" s="340"/>
      <c r="BL553" s="340"/>
      <c r="BM553" s="340"/>
      <c r="BN553" s="340"/>
      <c r="BO553" s="340"/>
      <c r="BP553" s="340"/>
      <c r="BQ553" s="340"/>
      <c r="BR553" s="340"/>
      <c r="BS553" s="340"/>
      <c r="BT553" s="340"/>
      <c r="BU553" s="340"/>
      <c r="BV553" s="340"/>
      <c r="BW553" s="340"/>
      <c r="BX553" s="340"/>
      <c r="BY553" s="340"/>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5" customFormat="true" ht="25.15" customHeight="true" x14ac:dyDescent="0.2">
      <c r="C554" s="1005"/>
      <c r="D554" s="1006"/>
      <c r="E554" s="613"/>
      <c r="F554" s="613"/>
      <c r="G554" s="613"/>
      <c r="H554" s="1005"/>
      <c r="I554" s="1006"/>
      <c r="J554" s="613"/>
      <c r="K554" s="613"/>
      <c r="L554" s="613"/>
      <c r="M554" s="1005"/>
      <c r="N554" s="1006"/>
      <c r="O554" s="613"/>
      <c r="P554" s="613"/>
      <c r="Q554" s="613"/>
      <c r="AC554" s="338"/>
      <c r="AD554" s="338"/>
      <c r="AE554" s="338"/>
      <c r="AF554" s="338"/>
      <c r="AG554" s="338"/>
      <c r="AH554" s="338"/>
      <c r="AI554" s="338"/>
      <c r="AJ554" s="338"/>
      <c r="AK554" s="338"/>
      <c r="AL554" s="338"/>
      <c r="AM554" s="338"/>
      <c r="AN554" s="338"/>
      <c r="AO554" s="338"/>
      <c r="AP554" s="338"/>
      <c r="AQ554" s="338"/>
      <c r="AR554" s="338"/>
      <c r="AS554" s="338"/>
      <c r="AT554" s="338"/>
      <c r="AU554" s="338"/>
      <c r="AV554" s="338"/>
      <c r="AW554" s="338"/>
      <c r="AX554" s="338"/>
      <c r="AY554" s="338"/>
      <c r="AZ554" s="338"/>
      <c r="BA554" s="340"/>
      <c r="BB554" s="419"/>
      <c r="BC554" s="340"/>
      <c r="BD554" s="340"/>
      <c r="BE554" s="340"/>
      <c r="BF554" s="340"/>
      <c r="BG554" s="340"/>
      <c r="BH554" s="340"/>
      <c r="BI554" s="340"/>
      <c r="BJ554" s="340"/>
      <c r="BK554" s="340"/>
      <c r="BL554" s="340"/>
      <c r="BM554" s="340"/>
      <c r="BN554" s="340"/>
      <c r="BO554" s="340"/>
      <c r="BP554" s="340"/>
      <c r="BQ554" s="340"/>
      <c r="BR554" s="340"/>
      <c r="BS554" s="340"/>
      <c r="BT554" s="340"/>
      <c r="BU554" s="340"/>
      <c r="BV554" s="340"/>
      <c r="BW554" s="340"/>
      <c r="BX554" s="340"/>
      <c r="BY554" s="340"/>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5" customFormat="true" ht="25.15" customHeight="true" x14ac:dyDescent="0.2">
      <c r="C555" s="1005"/>
      <c r="D555" s="1006"/>
      <c r="E555" s="613"/>
      <c r="F555" s="613"/>
      <c r="G555" s="613"/>
      <c r="H555" s="1005"/>
      <c r="I555" s="1006"/>
      <c r="J555" s="613"/>
      <c r="K555" s="613"/>
      <c r="L555" s="613"/>
      <c r="M555" s="1005"/>
      <c r="N555" s="1006"/>
      <c r="O555" s="613"/>
      <c r="P555" s="613"/>
      <c r="Q555" s="613"/>
      <c r="AC555" s="338"/>
      <c r="AD555" s="338"/>
      <c r="AE555" s="338"/>
      <c r="AF555" s="338"/>
      <c r="AG555" s="338"/>
      <c r="AH555" s="338"/>
      <c r="AI555" s="338"/>
      <c r="AJ555" s="338"/>
      <c r="AK555" s="338"/>
      <c r="AL555" s="338"/>
      <c r="AM555" s="338"/>
      <c r="AN555" s="338"/>
      <c r="AO555" s="338"/>
      <c r="AP555" s="338"/>
      <c r="AQ555" s="338"/>
      <c r="AR555" s="338"/>
      <c r="AS555" s="338"/>
      <c r="AT555" s="338"/>
      <c r="AU555" s="338"/>
      <c r="AV555" s="338"/>
      <c r="AW555" s="338"/>
      <c r="AX555" s="338"/>
      <c r="AY555" s="338"/>
      <c r="AZ555" s="338"/>
      <c r="BA555" s="340"/>
      <c r="BB555" s="419"/>
      <c r="BC555" s="340"/>
      <c r="BD555" s="340"/>
      <c r="BE555" s="340"/>
      <c r="BF555" s="340"/>
      <c r="BG555" s="340"/>
      <c r="BH555" s="340"/>
      <c r="BI555" s="340"/>
      <c r="BJ555" s="340"/>
      <c r="BK555" s="340"/>
      <c r="BL555" s="340"/>
      <c r="BM555" s="340"/>
      <c r="BN555" s="340"/>
      <c r="BO555" s="340"/>
      <c r="BP555" s="340"/>
      <c r="BQ555" s="340"/>
      <c r="BR555" s="340"/>
      <c r="BS555" s="340"/>
      <c r="BT555" s="340"/>
      <c r="BU555" s="340"/>
      <c r="BV555" s="340"/>
      <c r="BW555" s="340"/>
      <c r="BX555" s="340"/>
      <c r="BY555" s="340"/>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5" customFormat="true" ht="25.15" customHeight="true" x14ac:dyDescent="0.2">
      <c r="C556" s="1005"/>
      <c r="D556" s="1006"/>
      <c r="E556" s="613"/>
      <c r="F556" s="613"/>
      <c r="G556" s="613"/>
      <c r="H556" s="1005"/>
      <c r="I556" s="1006"/>
      <c r="J556" s="613"/>
      <c r="K556" s="613"/>
      <c r="L556" s="613"/>
      <c r="M556" s="1005"/>
      <c r="N556" s="1006"/>
      <c r="O556" s="613"/>
      <c r="P556" s="613"/>
      <c r="Q556" s="613"/>
      <c r="AC556" s="338"/>
      <c r="AD556" s="338"/>
      <c r="AE556" s="338"/>
      <c r="AF556" s="338"/>
      <c r="AG556" s="338"/>
      <c r="AH556" s="338"/>
      <c r="AI556" s="338"/>
      <c r="AJ556" s="338"/>
      <c r="AK556" s="338"/>
      <c r="AL556" s="338"/>
      <c r="AM556" s="338"/>
      <c r="AN556" s="338"/>
      <c r="AO556" s="338"/>
      <c r="AP556" s="338"/>
      <c r="AQ556" s="338"/>
      <c r="AR556" s="338"/>
      <c r="AS556" s="338"/>
      <c r="AT556" s="338"/>
      <c r="AU556" s="338"/>
      <c r="AV556" s="338"/>
      <c r="AW556" s="338"/>
      <c r="AX556" s="338"/>
      <c r="AY556" s="338"/>
      <c r="AZ556" s="338"/>
      <c r="BA556" s="340"/>
      <c r="BB556" s="419"/>
      <c r="BC556" s="340"/>
      <c r="BD556" s="340"/>
      <c r="BE556" s="340"/>
      <c r="BF556" s="340"/>
      <c r="BG556" s="340"/>
      <c r="BH556" s="340"/>
      <c r="BI556" s="340"/>
      <c r="BJ556" s="340"/>
      <c r="BK556" s="340"/>
      <c r="BL556" s="340"/>
      <c r="BM556" s="340"/>
      <c r="BN556" s="340"/>
      <c r="BO556" s="340"/>
      <c r="BP556" s="340"/>
      <c r="BQ556" s="340"/>
      <c r="BR556" s="340"/>
      <c r="BS556" s="340"/>
      <c r="BT556" s="340"/>
      <c r="BU556" s="340"/>
      <c r="BV556" s="340"/>
      <c r="BW556" s="340"/>
      <c r="BX556" s="340"/>
      <c r="BY556" s="340"/>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5" customFormat="true" ht="25.15" customHeight="true" x14ac:dyDescent="0.2">
      <c r="C557" s="1005"/>
      <c r="D557" s="1006"/>
      <c r="E557" s="613"/>
      <c r="F557" s="613"/>
      <c r="G557" s="613"/>
      <c r="H557" s="1005"/>
      <c r="I557" s="1006"/>
      <c r="J557" s="613"/>
      <c r="K557" s="613"/>
      <c r="L557" s="613"/>
      <c r="M557" s="1005"/>
      <c r="N557" s="1006"/>
      <c r="O557" s="613"/>
      <c r="P557" s="613"/>
      <c r="Q557" s="613"/>
      <c r="AC557" s="338"/>
      <c r="AD557" s="338"/>
      <c r="AE557" s="338"/>
      <c r="AF557" s="338"/>
      <c r="AG557" s="338"/>
      <c r="AH557" s="338"/>
      <c r="AI557" s="338"/>
      <c r="AJ557" s="338"/>
      <c r="AK557" s="338"/>
      <c r="AL557" s="338"/>
      <c r="AM557" s="338"/>
      <c r="AN557" s="338"/>
      <c r="AO557" s="338"/>
      <c r="AP557" s="338"/>
      <c r="AQ557" s="338"/>
      <c r="AR557" s="338"/>
      <c r="AS557" s="338"/>
      <c r="AT557" s="338"/>
      <c r="AU557" s="338"/>
      <c r="AV557" s="338"/>
      <c r="AW557" s="338"/>
      <c r="AX557" s="338"/>
      <c r="AY557" s="338"/>
      <c r="AZ557" s="338"/>
      <c r="BA557" s="340"/>
      <c r="BB557" s="419"/>
      <c r="BC557" s="340"/>
      <c r="BD557" s="340"/>
      <c r="BE557" s="340"/>
      <c r="BF557" s="340"/>
      <c r="BG557" s="340"/>
      <c r="BH557" s="340"/>
      <c r="BI557" s="340"/>
      <c r="BJ557" s="340"/>
      <c r="BK557" s="340"/>
      <c r="BL557" s="340"/>
      <c r="BM557" s="340"/>
      <c r="BN557" s="340"/>
      <c r="BO557" s="340"/>
      <c r="BP557" s="340"/>
      <c r="BQ557" s="340"/>
      <c r="BR557" s="340"/>
      <c r="BS557" s="340"/>
      <c r="BT557" s="340"/>
      <c r="BU557" s="340"/>
      <c r="BV557" s="340"/>
      <c r="BW557" s="340"/>
      <c r="BX557" s="340"/>
      <c r="BY557" s="340"/>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5" customFormat="true" ht="25.15" customHeight="true" x14ac:dyDescent="0.2">
      <c r="C558" s="1005"/>
      <c r="D558" s="1006"/>
      <c r="E558" s="613"/>
      <c r="F558" s="613"/>
      <c r="G558" s="613"/>
      <c r="H558" s="1005"/>
      <c r="I558" s="1006"/>
      <c r="J558" s="613"/>
      <c r="K558" s="613"/>
      <c r="L558" s="613"/>
      <c r="M558" s="1005"/>
      <c r="N558" s="1006"/>
      <c r="O558" s="613"/>
      <c r="P558" s="613"/>
      <c r="Q558" s="613"/>
      <c r="AC558" s="338"/>
      <c r="AD558" s="338"/>
      <c r="AE558" s="338"/>
      <c r="AF558" s="338"/>
      <c r="AG558" s="338"/>
      <c r="AH558" s="338"/>
      <c r="AI558" s="338"/>
      <c r="AJ558" s="338"/>
      <c r="AK558" s="338"/>
      <c r="AL558" s="338"/>
      <c r="AM558" s="338"/>
      <c r="AN558" s="338"/>
      <c r="AO558" s="338"/>
      <c r="AP558" s="338"/>
      <c r="AQ558" s="338"/>
      <c r="AR558" s="338"/>
      <c r="AS558" s="338"/>
      <c r="AT558" s="338"/>
      <c r="AU558" s="338"/>
      <c r="AV558" s="338"/>
      <c r="AW558" s="338"/>
      <c r="AX558" s="338"/>
      <c r="AY558" s="338"/>
      <c r="AZ558" s="338"/>
      <c r="BA558" s="340"/>
      <c r="BB558" s="419"/>
      <c r="BC558" s="340"/>
      <c r="BD558" s="340"/>
      <c r="BE558" s="340"/>
      <c r="BF558" s="340"/>
      <c r="BG558" s="340"/>
      <c r="BH558" s="340"/>
      <c r="BI558" s="340"/>
      <c r="BJ558" s="340"/>
      <c r="BK558" s="340"/>
      <c r="BL558" s="340"/>
      <c r="BM558" s="340"/>
      <c r="BN558" s="340"/>
      <c r="BO558" s="340"/>
      <c r="BP558" s="340"/>
      <c r="BQ558" s="340"/>
      <c r="BR558" s="340"/>
      <c r="BS558" s="340"/>
      <c r="BT558" s="340"/>
      <c r="BU558" s="340"/>
      <c r="BV558" s="340"/>
      <c r="BW558" s="340"/>
      <c r="BX558" s="340"/>
      <c r="BY558" s="340"/>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5" customFormat="true" ht="25.15" customHeight="true" x14ac:dyDescent="0.2">
      <c r="C559" s="1005"/>
      <c r="D559" s="1006"/>
      <c r="E559" s="613"/>
      <c r="F559" s="613"/>
      <c r="G559" s="613"/>
      <c r="H559" s="1005"/>
      <c r="I559" s="1006"/>
      <c r="J559" s="613"/>
      <c r="K559" s="613"/>
      <c r="L559" s="613"/>
      <c r="M559" s="1005"/>
      <c r="N559" s="1006"/>
      <c r="O559" s="613"/>
      <c r="P559" s="613"/>
      <c r="Q559" s="613"/>
      <c r="AC559" s="338"/>
      <c r="AD559" s="338"/>
      <c r="AE559" s="338"/>
      <c r="AF559" s="338"/>
      <c r="AG559" s="338"/>
      <c r="AH559" s="338"/>
      <c r="AI559" s="338"/>
      <c r="AJ559" s="338"/>
      <c r="AK559" s="338"/>
      <c r="AL559" s="338"/>
      <c r="AM559" s="338"/>
      <c r="AN559" s="338"/>
      <c r="AO559" s="338"/>
      <c r="AP559" s="338"/>
      <c r="AQ559" s="338"/>
      <c r="AR559" s="338"/>
      <c r="AS559" s="338"/>
      <c r="AT559" s="338"/>
      <c r="AU559" s="338"/>
      <c r="AV559" s="338"/>
      <c r="AW559" s="338"/>
      <c r="AX559" s="338"/>
      <c r="AY559" s="338"/>
      <c r="AZ559" s="338"/>
      <c r="BA559" s="340"/>
      <c r="BB559" s="419"/>
      <c r="BC559" s="340"/>
      <c r="BD559" s="340"/>
      <c r="BE559" s="340"/>
      <c r="BF559" s="340"/>
      <c r="BG559" s="340"/>
      <c r="BH559" s="340"/>
      <c r="BI559" s="340"/>
      <c r="BJ559" s="340"/>
      <c r="BK559" s="340"/>
      <c r="BL559" s="340"/>
      <c r="BM559" s="340"/>
      <c r="BN559" s="340"/>
      <c r="BO559" s="340"/>
      <c r="BP559" s="340"/>
      <c r="BQ559" s="340"/>
      <c r="BR559" s="340"/>
      <c r="BS559" s="340"/>
      <c r="BT559" s="340"/>
      <c r="BU559" s="340"/>
      <c r="BV559" s="340"/>
      <c r="BW559" s="340"/>
      <c r="BX559" s="340"/>
      <c r="BY559" s="340"/>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5" customFormat="true" ht="25.15" customHeight="true" x14ac:dyDescent="0.2">
      <c r="C560" s="1005"/>
      <c r="D560" s="1006"/>
      <c r="E560" s="613"/>
      <c r="F560" s="613"/>
      <c r="G560" s="613"/>
      <c r="H560" s="1005"/>
      <c r="I560" s="1006"/>
      <c r="J560" s="613"/>
      <c r="K560" s="613"/>
      <c r="L560" s="613"/>
      <c r="M560" s="1005"/>
      <c r="N560" s="1006"/>
      <c r="O560" s="613"/>
      <c r="P560" s="613"/>
      <c r="Q560" s="613"/>
      <c r="AC560" s="338"/>
      <c r="AD560" s="338"/>
      <c r="AE560" s="338"/>
      <c r="AF560" s="338"/>
      <c r="AG560" s="338"/>
      <c r="AH560" s="338"/>
      <c r="AI560" s="338"/>
      <c r="AJ560" s="338"/>
      <c r="AK560" s="338"/>
      <c r="AL560" s="338"/>
      <c r="AM560" s="338"/>
      <c r="AN560" s="338"/>
      <c r="AO560" s="338"/>
      <c r="AP560" s="338"/>
      <c r="AQ560" s="338"/>
      <c r="AR560" s="338"/>
      <c r="AS560" s="338"/>
      <c r="AT560" s="338"/>
      <c r="AU560" s="338"/>
      <c r="AV560" s="338"/>
      <c r="AW560" s="338"/>
      <c r="AX560" s="338"/>
      <c r="AY560" s="338"/>
      <c r="AZ560" s="338"/>
      <c r="BA560" s="340"/>
      <c r="BB560" s="419"/>
      <c r="BC560" s="340"/>
      <c r="BD560" s="340"/>
      <c r="BE560" s="340"/>
      <c r="BF560" s="340"/>
      <c r="BG560" s="340"/>
      <c r="BH560" s="340"/>
      <c r="BI560" s="340"/>
      <c r="BJ560" s="340"/>
      <c r="BK560" s="340"/>
      <c r="BL560" s="340"/>
      <c r="BM560" s="340"/>
      <c r="BN560" s="340"/>
      <c r="BO560" s="340"/>
      <c r="BP560" s="340"/>
      <c r="BQ560" s="340"/>
      <c r="BR560" s="340"/>
      <c r="BS560" s="340"/>
      <c r="BT560" s="340"/>
      <c r="BU560" s="340"/>
      <c r="BV560" s="340"/>
      <c r="BW560" s="340"/>
      <c r="BX560" s="340"/>
      <c r="BY560" s="340"/>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5" customFormat="true" ht="25.15" customHeight="true" x14ac:dyDescent="0.2">
      <c r="C561" s="1005"/>
      <c r="D561" s="1006"/>
      <c r="E561" s="613"/>
      <c r="F561" s="613"/>
      <c r="G561" s="613"/>
      <c r="H561" s="1005"/>
      <c r="I561" s="1006"/>
      <c r="J561" s="613"/>
      <c r="K561" s="613"/>
      <c r="L561" s="613"/>
      <c r="M561" s="1005"/>
      <c r="N561" s="1006"/>
      <c r="O561" s="613"/>
      <c r="P561" s="613"/>
      <c r="Q561" s="613"/>
      <c r="AC561" s="338"/>
      <c r="AD561" s="338"/>
      <c r="AE561" s="338"/>
      <c r="AF561" s="338"/>
      <c r="AG561" s="338"/>
      <c r="AH561" s="338"/>
      <c r="AI561" s="338"/>
      <c r="AJ561" s="338"/>
      <c r="AK561" s="338"/>
      <c r="AL561" s="338"/>
      <c r="AM561" s="338"/>
      <c r="AN561" s="338"/>
      <c r="AO561" s="338"/>
      <c r="AP561" s="338"/>
      <c r="AQ561" s="338"/>
      <c r="AR561" s="338"/>
      <c r="AS561" s="338"/>
      <c r="AT561" s="338"/>
      <c r="AU561" s="338"/>
      <c r="AV561" s="338"/>
      <c r="AW561" s="338"/>
      <c r="AX561" s="338"/>
      <c r="AY561" s="338"/>
      <c r="AZ561" s="338"/>
      <c r="BA561" s="340"/>
      <c r="BB561" s="419"/>
      <c r="BC561" s="340"/>
      <c r="BD561" s="340"/>
      <c r="BE561" s="340"/>
      <c r="BF561" s="340"/>
      <c r="BG561" s="340"/>
      <c r="BH561" s="340"/>
      <c r="BI561" s="340"/>
      <c r="BJ561" s="340"/>
      <c r="BK561" s="340"/>
      <c r="BL561" s="340"/>
      <c r="BM561" s="340"/>
      <c r="BN561" s="340"/>
      <c r="BO561" s="340"/>
      <c r="BP561" s="340"/>
      <c r="BQ561" s="340"/>
      <c r="BR561" s="340"/>
      <c r="BS561" s="340"/>
      <c r="BT561" s="340"/>
      <c r="BU561" s="340"/>
      <c r="BV561" s="340"/>
      <c r="BW561" s="340"/>
      <c r="BX561" s="340"/>
      <c r="BY561" s="340"/>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5" customFormat="true" ht="25.15" customHeight="true" x14ac:dyDescent="0.2">
      <c r="C562" s="1005"/>
      <c r="D562" s="1006"/>
      <c r="E562" s="613"/>
      <c r="F562" s="613"/>
      <c r="G562" s="613"/>
      <c r="H562" s="1005"/>
      <c r="I562" s="1006"/>
      <c r="J562" s="613"/>
      <c r="K562" s="613"/>
      <c r="L562" s="613"/>
      <c r="M562" s="1005"/>
      <c r="N562" s="1006"/>
      <c r="O562" s="613"/>
      <c r="P562" s="613"/>
      <c r="Q562" s="613"/>
      <c r="AC562" s="338"/>
      <c r="AD562" s="338"/>
      <c r="AE562" s="338"/>
      <c r="AF562" s="338"/>
      <c r="AG562" s="338"/>
      <c r="AH562" s="338"/>
      <c r="AI562" s="338"/>
      <c r="AJ562" s="338"/>
      <c r="AK562" s="338"/>
      <c r="AL562" s="338"/>
      <c r="AM562" s="338"/>
      <c r="AN562" s="338"/>
      <c r="AO562" s="338"/>
      <c r="AP562" s="338"/>
      <c r="AQ562" s="338"/>
      <c r="AR562" s="338"/>
      <c r="AS562" s="338"/>
      <c r="AT562" s="338"/>
      <c r="AU562" s="338"/>
      <c r="AV562" s="338"/>
      <c r="AW562" s="338"/>
      <c r="AX562" s="338"/>
      <c r="AY562" s="338"/>
      <c r="AZ562" s="338"/>
      <c r="BA562" s="340"/>
      <c r="BB562" s="419"/>
      <c r="BC562" s="340"/>
      <c r="BD562" s="340"/>
      <c r="BE562" s="340"/>
      <c r="BF562" s="340"/>
      <c r="BG562" s="340"/>
      <c r="BH562" s="340"/>
      <c r="BI562" s="340"/>
      <c r="BJ562" s="340"/>
      <c r="BK562" s="340"/>
      <c r="BL562" s="340"/>
      <c r="BM562" s="340"/>
      <c r="BN562" s="340"/>
      <c r="BO562" s="340"/>
      <c r="BP562" s="340"/>
      <c r="BQ562" s="340"/>
      <c r="BR562" s="340"/>
      <c r="BS562" s="340"/>
      <c r="BT562" s="340"/>
      <c r="BU562" s="340"/>
      <c r="BV562" s="340"/>
      <c r="BW562" s="340"/>
      <c r="BX562" s="340"/>
      <c r="BY562" s="340"/>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5" customFormat="true" ht="25.15" customHeight="true" x14ac:dyDescent="0.2">
      <c r="C563" s="1005"/>
      <c r="D563" s="1006"/>
      <c r="E563" s="613"/>
      <c r="F563" s="613"/>
      <c r="G563" s="613"/>
      <c r="H563" s="1005"/>
      <c r="I563" s="1006"/>
      <c r="J563" s="613"/>
      <c r="K563" s="613"/>
      <c r="L563" s="613"/>
      <c r="M563" s="1005"/>
      <c r="N563" s="1006"/>
      <c r="O563" s="613"/>
      <c r="P563" s="613"/>
      <c r="Q563" s="613"/>
      <c r="AC563" s="338"/>
      <c r="AD563" s="338"/>
      <c r="AE563" s="338"/>
      <c r="AF563" s="338"/>
      <c r="AG563" s="338"/>
      <c r="AH563" s="338"/>
      <c r="AI563" s="338"/>
      <c r="AJ563" s="338"/>
      <c r="AK563" s="338"/>
      <c r="AL563" s="338"/>
      <c r="AM563" s="338"/>
      <c r="AN563" s="338"/>
      <c r="AO563" s="338"/>
      <c r="AP563" s="338"/>
      <c r="AQ563" s="338"/>
      <c r="AR563" s="338"/>
      <c r="AS563" s="338"/>
      <c r="AT563" s="338"/>
      <c r="AU563" s="338"/>
      <c r="AV563" s="338"/>
      <c r="AW563" s="338"/>
      <c r="AX563" s="338"/>
      <c r="AY563" s="338"/>
      <c r="AZ563" s="338"/>
      <c r="BA563" s="340"/>
      <c r="BB563" s="419"/>
      <c r="BC563" s="340"/>
      <c r="BD563" s="340"/>
      <c r="BE563" s="340"/>
      <c r="BF563" s="340"/>
      <c r="BG563" s="340"/>
      <c r="BH563" s="340"/>
      <c r="BI563" s="340"/>
      <c r="BJ563" s="340"/>
      <c r="BK563" s="340"/>
      <c r="BL563" s="340"/>
      <c r="BM563" s="340"/>
      <c r="BN563" s="340"/>
      <c r="BO563" s="340"/>
      <c r="BP563" s="340"/>
      <c r="BQ563" s="340"/>
      <c r="BR563" s="340"/>
      <c r="BS563" s="340"/>
      <c r="BT563" s="340"/>
      <c r="BU563" s="340"/>
      <c r="BV563" s="340"/>
      <c r="BW563" s="340"/>
      <c r="BX563" s="340"/>
      <c r="BY563" s="340"/>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5" customFormat="true" ht="25.15" customHeight="true" x14ac:dyDescent="0.2">
      <c r="C564" s="1005"/>
      <c r="D564" s="1006"/>
      <c r="E564" s="613"/>
      <c r="F564" s="613"/>
      <c r="G564" s="613"/>
      <c r="H564" s="1005"/>
      <c r="I564" s="1006"/>
      <c r="J564" s="613"/>
      <c r="K564" s="613"/>
      <c r="L564" s="613"/>
      <c r="M564" s="1005"/>
      <c r="N564" s="1006"/>
      <c r="O564" s="613"/>
      <c r="P564" s="613"/>
      <c r="Q564" s="613"/>
      <c r="AC564" s="338"/>
      <c r="AD564" s="338"/>
      <c r="AE564" s="338"/>
      <c r="AF564" s="338"/>
      <c r="AG564" s="338"/>
      <c r="AH564" s="338"/>
      <c r="AI564" s="338"/>
      <c r="AJ564" s="338"/>
      <c r="AK564" s="338"/>
      <c r="AL564" s="338"/>
      <c r="AM564" s="338"/>
      <c r="AN564" s="338"/>
      <c r="AO564" s="338"/>
      <c r="AP564" s="338"/>
      <c r="AQ564" s="338"/>
      <c r="AR564" s="338"/>
      <c r="AS564" s="338"/>
      <c r="AT564" s="338"/>
      <c r="AU564" s="338"/>
      <c r="AV564" s="338"/>
      <c r="AW564" s="338"/>
      <c r="AX564" s="338"/>
      <c r="AY564" s="338"/>
      <c r="AZ564" s="338"/>
      <c r="BA564" s="340"/>
      <c r="BB564" s="419"/>
      <c r="BC564" s="340"/>
      <c r="BD564" s="340"/>
      <c r="BE564" s="340"/>
      <c r="BF564" s="340"/>
      <c r="BG564" s="340"/>
      <c r="BH564" s="340"/>
      <c r="BI564" s="340"/>
      <c r="BJ564" s="340"/>
      <c r="BK564" s="340"/>
      <c r="BL564" s="340"/>
      <c r="BM564" s="340"/>
      <c r="BN564" s="340"/>
      <c r="BO564" s="340"/>
      <c r="BP564" s="340"/>
      <c r="BQ564" s="340"/>
      <c r="BR564" s="340"/>
      <c r="BS564" s="340"/>
      <c r="BT564" s="340"/>
      <c r="BU564" s="340"/>
      <c r="BV564" s="340"/>
      <c r="BW564" s="340"/>
      <c r="BX564" s="340"/>
      <c r="BY564" s="340"/>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5" customFormat="true" ht="25.15" customHeight="true" x14ac:dyDescent="0.2">
      <c r="C565" s="1005"/>
      <c r="D565" s="1006"/>
      <c r="E565" s="613"/>
      <c r="F565" s="613"/>
      <c r="G565" s="613"/>
      <c r="H565" s="1005"/>
      <c r="I565" s="1006"/>
      <c r="J565" s="613"/>
      <c r="K565" s="613"/>
      <c r="L565" s="613"/>
      <c r="M565" s="1005"/>
      <c r="N565" s="1006"/>
      <c r="O565" s="613"/>
      <c r="P565" s="613"/>
      <c r="Q565" s="613"/>
      <c r="AC565" s="338"/>
      <c r="AD565" s="338"/>
      <c r="AE565" s="338"/>
      <c r="AF565" s="338"/>
      <c r="AG565" s="338"/>
      <c r="AH565" s="338"/>
      <c r="AI565" s="338"/>
      <c r="AJ565" s="338"/>
      <c r="AK565" s="338"/>
      <c r="AL565" s="338"/>
      <c r="AM565" s="338"/>
      <c r="AN565" s="338"/>
      <c r="AO565" s="338"/>
      <c r="AP565" s="338"/>
      <c r="AQ565" s="338"/>
      <c r="AR565" s="338"/>
      <c r="AS565" s="338"/>
      <c r="AT565" s="338"/>
      <c r="AU565" s="338"/>
      <c r="AV565" s="338"/>
      <c r="AW565" s="338"/>
      <c r="AX565" s="338"/>
      <c r="AY565" s="338"/>
      <c r="AZ565" s="338"/>
      <c r="BA565" s="340"/>
      <c r="BB565" s="419"/>
      <c r="BC565" s="340"/>
      <c r="BD565" s="340"/>
      <c r="BE565" s="340"/>
      <c r="BF565" s="340"/>
      <c r="BG565" s="340"/>
      <c r="BH565" s="340"/>
      <c r="BI565" s="340"/>
      <c r="BJ565" s="340"/>
      <c r="BK565" s="340"/>
      <c r="BL565" s="340"/>
      <c r="BM565" s="340"/>
      <c r="BN565" s="340"/>
      <c r="BO565" s="340"/>
      <c r="BP565" s="340"/>
      <c r="BQ565" s="340"/>
      <c r="BR565" s="340"/>
      <c r="BS565" s="340"/>
      <c r="BT565" s="340"/>
      <c r="BU565" s="340"/>
      <c r="BV565" s="340"/>
      <c r="BW565" s="340"/>
      <c r="BX565" s="340"/>
      <c r="BY565" s="340"/>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5" customFormat="true" ht="25.15" customHeight="true" x14ac:dyDescent="0.2">
      <c r="C566" s="1005"/>
      <c r="D566" s="1006"/>
      <c r="E566" s="613"/>
      <c r="F566" s="613"/>
      <c r="G566" s="613"/>
      <c r="H566" s="1005"/>
      <c r="I566" s="1006"/>
      <c r="J566" s="613"/>
      <c r="K566" s="613"/>
      <c r="L566" s="613"/>
      <c r="M566" s="1005"/>
      <c r="N566" s="1006"/>
      <c r="O566" s="613"/>
      <c r="P566" s="613"/>
      <c r="Q566" s="613"/>
      <c r="AC566" s="338"/>
      <c r="AD566" s="338"/>
      <c r="AE566" s="338"/>
      <c r="AF566" s="338"/>
      <c r="AG566" s="338"/>
      <c r="AH566" s="338"/>
      <c r="AI566" s="338"/>
      <c r="AJ566" s="338"/>
      <c r="AK566" s="338"/>
      <c r="AL566" s="338"/>
      <c r="AM566" s="338"/>
      <c r="AN566" s="338"/>
      <c r="AO566" s="338"/>
      <c r="AP566" s="338"/>
      <c r="AQ566" s="338"/>
      <c r="AR566" s="338"/>
      <c r="AS566" s="338"/>
      <c r="AT566" s="338"/>
      <c r="AU566" s="338"/>
      <c r="AV566" s="338"/>
      <c r="AW566" s="338"/>
      <c r="AX566" s="338"/>
      <c r="AY566" s="338"/>
      <c r="AZ566" s="338"/>
      <c r="BA566" s="340"/>
      <c r="BB566" s="419"/>
      <c r="BC566" s="340"/>
      <c r="BD566" s="340"/>
      <c r="BE566" s="340"/>
      <c r="BF566" s="340"/>
      <c r="BG566" s="340"/>
      <c r="BH566" s="340"/>
      <c r="BI566" s="340"/>
      <c r="BJ566" s="340"/>
      <c r="BK566" s="340"/>
      <c r="BL566" s="340"/>
      <c r="BM566" s="340"/>
      <c r="BN566" s="340"/>
      <c r="BO566" s="340"/>
      <c r="BP566" s="340"/>
      <c r="BQ566" s="340"/>
      <c r="BR566" s="340"/>
      <c r="BS566" s="340"/>
      <c r="BT566" s="340"/>
      <c r="BU566" s="340"/>
      <c r="BV566" s="340"/>
      <c r="BW566" s="340"/>
      <c r="BX566" s="340"/>
      <c r="BY566" s="340"/>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5" customFormat="true" ht="25.15" customHeight="true" x14ac:dyDescent="0.2">
      <c r="C567" s="1005"/>
      <c r="D567" s="1006"/>
      <c r="E567" s="613"/>
      <c r="F567" s="613"/>
      <c r="G567" s="613"/>
      <c r="H567" s="1005"/>
      <c r="I567" s="1006"/>
      <c r="J567" s="613"/>
      <c r="K567" s="613"/>
      <c r="L567" s="613"/>
      <c r="M567" s="1005"/>
      <c r="N567" s="1006"/>
      <c r="O567" s="613"/>
      <c r="P567" s="613"/>
      <c r="Q567" s="613"/>
      <c r="AC567" s="338"/>
      <c r="AD567" s="338"/>
      <c r="AE567" s="338"/>
      <c r="AF567" s="338"/>
      <c r="AG567" s="338"/>
      <c r="AH567" s="338"/>
      <c r="AI567" s="338"/>
      <c r="AJ567" s="338"/>
      <c r="AK567" s="338"/>
      <c r="AL567" s="338"/>
      <c r="AM567" s="338"/>
      <c r="AN567" s="338"/>
      <c r="AO567" s="338"/>
      <c r="AP567" s="338"/>
      <c r="AQ567" s="338"/>
      <c r="AR567" s="338"/>
      <c r="AS567" s="338"/>
      <c r="AT567" s="338"/>
      <c r="AU567" s="338"/>
      <c r="AV567" s="338"/>
      <c r="AW567" s="338"/>
      <c r="AX567" s="338"/>
      <c r="AY567" s="338"/>
      <c r="AZ567" s="338"/>
      <c r="BA567" s="340"/>
      <c r="BB567" s="419"/>
      <c r="BC567" s="340"/>
      <c r="BD567" s="340"/>
      <c r="BE567" s="340"/>
      <c r="BF567" s="340"/>
      <c r="BG567" s="340"/>
      <c r="BH567" s="340"/>
      <c r="BI567" s="340"/>
      <c r="BJ567" s="340"/>
      <c r="BK567" s="340"/>
      <c r="BL567" s="340"/>
      <c r="BM567" s="340"/>
      <c r="BN567" s="340"/>
      <c r="BO567" s="340"/>
      <c r="BP567" s="340"/>
      <c r="BQ567" s="340"/>
      <c r="BR567" s="340"/>
      <c r="BS567" s="340"/>
      <c r="BT567" s="340"/>
      <c r="BU567" s="340"/>
      <c r="BV567" s="340"/>
      <c r="BW567" s="340"/>
      <c r="BX567" s="340"/>
      <c r="BY567" s="340"/>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5" customFormat="true" ht="25.15" customHeight="true" x14ac:dyDescent="0.2">
      <c r="C568" s="1005"/>
      <c r="D568" s="1006"/>
      <c r="E568" s="613"/>
      <c r="F568" s="613"/>
      <c r="G568" s="613"/>
      <c r="H568" s="1005"/>
      <c r="I568" s="1006"/>
      <c r="J568" s="613"/>
      <c r="K568" s="613"/>
      <c r="L568" s="613"/>
      <c r="M568" s="1005"/>
      <c r="N568" s="1006"/>
      <c r="O568" s="613"/>
      <c r="P568" s="613"/>
      <c r="Q568" s="613"/>
      <c r="AC568" s="338"/>
      <c r="AD568" s="338"/>
      <c r="AE568" s="338"/>
      <c r="AF568" s="338"/>
      <c r="AG568" s="338"/>
      <c r="AH568" s="338"/>
      <c r="AI568" s="338"/>
      <c r="AJ568" s="338"/>
      <c r="AK568" s="338"/>
      <c r="AL568" s="338"/>
      <c r="AM568" s="338"/>
      <c r="AN568" s="338"/>
      <c r="AO568" s="338"/>
      <c r="AP568" s="338"/>
      <c r="AQ568" s="338"/>
      <c r="AR568" s="338"/>
      <c r="AS568" s="338"/>
      <c r="AT568" s="338"/>
      <c r="AU568" s="338"/>
      <c r="AV568" s="338"/>
      <c r="AW568" s="338"/>
      <c r="AX568" s="338"/>
      <c r="AY568" s="338"/>
      <c r="AZ568" s="338"/>
      <c r="BA568" s="340"/>
      <c r="BB568" s="419"/>
      <c r="BC568" s="340"/>
      <c r="BD568" s="340"/>
      <c r="BE568" s="340"/>
      <c r="BF568" s="340"/>
      <c r="BG568" s="340"/>
      <c r="BH568" s="340"/>
      <c r="BI568" s="340"/>
      <c r="BJ568" s="340"/>
      <c r="BK568" s="340"/>
      <c r="BL568" s="340"/>
      <c r="BM568" s="340"/>
      <c r="BN568" s="340"/>
      <c r="BO568" s="340"/>
      <c r="BP568" s="340"/>
      <c r="BQ568" s="340"/>
      <c r="BR568" s="340"/>
      <c r="BS568" s="340"/>
      <c r="BT568" s="340"/>
      <c r="BU568" s="340"/>
      <c r="BV568" s="340"/>
      <c r="BW568" s="340"/>
      <c r="BX568" s="340"/>
      <c r="BY568" s="340"/>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5" customFormat="true" ht="25.15" customHeight="true" x14ac:dyDescent="0.2">
      <c r="C569" s="1005"/>
      <c r="D569" s="1006"/>
      <c r="E569" s="613"/>
      <c r="F569" s="613"/>
      <c r="G569" s="613"/>
      <c r="H569" s="1005"/>
      <c r="I569" s="1006"/>
      <c r="J569" s="613"/>
      <c r="K569" s="613"/>
      <c r="L569" s="613"/>
      <c r="M569" s="1005"/>
      <c r="N569" s="1006"/>
      <c r="O569" s="613"/>
      <c r="P569" s="613"/>
      <c r="Q569" s="613"/>
      <c r="AC569" s="338"/>
      <c r="AD569" s="338"/>
      <c r="AE569" s="338"/>
      <c r="AF569" s="338"/>
      <c r="AG569" s="338"/>
      <c r="AH569" s="338"/>
      <c r="AI569" s="338"/>
      <c r="AJ569" s="338"/>
      <c r="AK569" s="338"/>
      <c r="AL569" s="338"/>
      <c r="AM569" s="338"/>
      <c r="AN569" s="338"/>
      <c r="AO569" s="338"/>
      <c r="AP569" s="338"/>
      <c r="AQ569" s="338"/>
      <c r="AR569" s="338"/>
      <c r="AS569" s="338"/>
      <c r="AT569" s="338"/>
      <c r="AU569" s="338"/>
      <c r="AV569" s="338"/>
      <c r="AW569" s="338"/>
      <c r="AX569" s="338"/>
      <c r="AY569" s="338"/>
      <c r="AZ569" s="338"/>
      <c r="BA569" s="340"/>
      <c r="BB569" s="419"/>
      <c r="BC569" s="340"/>
      <c r="BD569" s="340"/>
      <c r="BE569" s="340"/>
      <c r="BF569" s="340"/>
      <c r="BG569" s="340"/>
      <c r="BH569" s="340"/>
      <c r="BI569" s="340"/>
      <c r="BJ569" s="340"/>
      <c r="BK569" s="340"/>
      <c r="BL569" s="340"/>
      <c r="BM569" s="340"/>
      <c r="BN569" s="340"/>
      <c r="BO569" s="340"/>
      <c r="BP569" s="340"/>
      <c r="BQ569" s="340"/>
      <c r="BR569" s="340"/>
      <c r="BS569" s="340"/>
      <c r="BT569" s="340"/>
      <c r="BU569" s="340"/>
      <c r="BV569" s="340"/>
      <c r="BW569" s="340"/>
      <c r="BX569" s="340"/>
      <c r="BY569" s="340"/>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5" customFormat="true" ht="25.15" customHeight="true" x14ac:dyDescent="0.2">
      <c r="C570" s="1005"/>
      <c r="D570" s="1006"/>
      <c r="E570" s="613"/>
      <c r="F570" s="613"/>
      <c r="G570" s="613"/>
      <c r="H570" s="1005"/>
      <c r="I570" s="1006"/>
      <c r="J570" s="613"/>
      <c r="K570" s="613"/>
      <c r="L570" s="613"/>
      <c r="M570" s="1005"/>
      <c r="N570" s="1006"/>
      <c r="O570" s="613"/>
      <c r="P570" s="613"/>
      <c r="Q570" s="613"/>
      <c r="AC570" s="338"/>
      <c r="AD570" s="338"/>
      <c r="AE570" s="338"/>
      <c r="AF570" s="338"/>
      <c r="AG570" s="338"/>
      <c r="AH570" s="338"/>
      <c r="AI570" s="338"/>
      <c r="AJ570" s="338"/>
      <c r="AK570" s="338"/>
      <c r="AL570" s="338"/>
      <c r="AM570" s="338"/>
      <c r="AN570" s="338"/>
      <c r="AO570" s="338"/>
      <c r="AP570" s="338"/>
      <c r="AQ570" s="338"/>
      <c r="AR570" s="338"/>
      <c r="AS570" s="338"/>
      <c r="AT570" s="338"/>
      <c r="AU570" s="338"/>
      <c r="AV570" s="338"/>
      <c r="AW570" s="338"/>
      <c r="AX570" s="338"/>
      <c r="AY570" s="338"/>
      <c r="AZ570" s="338"/>
      <c r="BA570" s="340"/>
      <c r="BB570" s="419"/>
      <c r="BC570" s="340"/>
      <c r="BD570" s="340"/>
      <c r="BE570" s="340"/>
      <c r="BF570" s="340"/>
      <c r="BG570" s="340"/>
      <c r="BH570" s="340"/>
      <c r="BI570" s="340"/>
      <c r="BJ570" s="340"/>
      <c r="BK570" s="340"/>
      <c r="BL570" s="340"/>
      <c r="BM570" s="340"/>
      <c r="BN570" s="340"/>
      <c r="BO570" s="340"/>
      <c r="BP570" s="340"/>
      <c r="BQ570" s="340"/>
      <c r="BR570" s="340"/>
      <c r="BS570" s="340"/>
      <c r="BT570" s="340"/>
      <c r="BU570" s="340"/>
      <c r="BV570" s="340"/>
      <c r="BW570" s="340"/>
      <c r="BX570" s="340"/>
      <c r="BY570" s="340"/>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5" customFormat="true" ht="25.15" customHeight="true" x14ac:dyDescent="0.2">
      <c r="C571" s="1005"/>
      <c r="D571" s="1006"/>
      <c r="E571" s="613"/>
      <c r="F571" s="613"/>
      <c r="G571" s="613"/>
      <c r="H571" s="1005"/>
      <c r="I571" s="1006"/>
      <c r="J571" s="613"/>
      <c r="K571" s="613"/>
      <c r="L571" s="613"/>
      <c r="M571" s="1005"/>
      <c r="N571" s="1006"/>
      <c r="O571" s="613"/>
      <c r="P571" s="613"/>
      <c r="Q571" s="613"/>
      <c r="AC571" s="338"/>
      <c r="AD571" s="338"/>
      <c r="AE571" s="338"/>
      <c r="AF571" s="338"/>
      <c r="AG571" s="338"/>
      <c r="AH571" s="338"/>
      <c r="AI571" s="338"/>
      <c r="AJ571" s="338"/>
      <c r="AK571" s="338"/>
      <c r="AL571" s="338"/>
      <c r="AM571" s="338"/>
      <c r="AN571" s="338"/>
      <c r="AO571" s="338"/>
      <c r="AP571" s="338"/>
      <c r="AQ571" s="338"/>
      <c r="AR571" s="338"/>
      <c r="AS571" s="338"/>
      <c r="AT571" s="338"/>
      <c r="AU571" s="338"/>
      <c r="AV571" s="338"/>
      <c r="AW571" s="338"/>
      <c r="AX571" s="338"/>
      <c r="AY571" s="338"/>
      <c r="AZ571" s="338"/>
      <c r="BA571" s="340"/>
      <c r="BB571" s="419"/>
      <c r="BC571" s="340"/>
      <c r="BD571" s="340"/>
      <c r="BE571" s="340"/>
      <c r="BF571" s="340"/>
      <c r="BG571" s="340"/>
      <c r="BH571" s="340"/>
      <c r="BI571" s="340"/>
      <c r="BJ571" s="340"/>
      <c r="BK571" s="340"/>
      <c r="BL571" s="340"/>
      <c r="BM571" s="340"/>
      <c r="BN571" s="340"/>
      <c r="BO571" s="340"/>
      <c r="BP571" s="340"/>
      <c r="BQ571" s="340"/>
      <c r="BR571" s="340"/>
      <c r="BS571" s="340"/>
      <c r="BT571" s="340"/>
      <c r="BU571" s="340"/>
      <c r="BV571" s="340"/>
      <c r="BW571" s="340"/>
      <c r="BX571" s="340"/>
      <c r="BY571" s="340"/>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5" customFormat="true" ht="25.15" customHeight="true" x14ac:dyDescent="0.2">
      <c r="C572" s="1005"/>
      <c r="D572" s="1006"/>
      <c r="E572" s="613"/>
      <c r="F572" s="613"/>
      <c r="G572" s="613"/>
      <c r="H572" s="1005"/>
      <c r="I572" s="1006"/>
      <c r="J572" s="613"/>
      <c r="K572" s="613"/>
      <c r="L572" s="613"/>
      <c r="M572" s="1005"/>
      <c r="N572" s="1006"/>
      <c r="O572" s="613"/>
      <c r="P572" s="613"/>
      <c r="Q572" s="613"/>
      <c r="AC572" s="338"/>
      <c r="AD572" s="338"/>
      <c r="AE572" s="338"/>
      <c r="AF572" s="338"/>
      <c r="AG572" s="338"/>
      <c r="AH572" s="338"/>
      <c r="AI572" s="338"/>
      <c r="AJ572" s="338"/>
      <c r="AK572" s="338"/>
      <c r="AL572" s="338"/>
      <c r="AM572" s="338"/>
      <c r="AN572" s="338"/>
      <c r="AO572" s="338"/>
      <c r="AP572" s="338"/>
      <c r="AQ572" s="338"/>
      <c r="AR572" s="338"/>
      <c r="AS572" s="338"/>
      <c r="AT572" s="338"/>
      <c r="AU572" s="338"/>
      <c r="AV572" s="338"/>
      <c r="AW572" s="338"/>
      <c r="AX572" s="338"/>
      <c r="AY572" s="338"/>
      <c r="AZ572" s="338"/>
      <c r="BA572" s="340"/>
      <c r="BB572" s="419"/>
      <c r="BC572" s="340"/>
      <c r="BD572" s="340"/>
      <c r="BE572" s="340"/>
      <c r="BF572" s="340"/>
      <c r="BG572" s="340"/>
      <c r="BH572" s="340"/>
      <c r="BI572" s="340"/>
      <c r="BJ572" s="340"/>
      <c r="BK572" s="340"/>
      <c r="BL572" s="340"/>
      <c r="BM572" s="340"/>
      <c r="BN572" s="340"/>
      <c r="BO572" s="340"/>
      <c r="BP572" s="340"/>
      <c r="BQ572" s="340"/>
      <c r="BR572" s="340"/>
      <c r="BS572" s="340"/>
      <c r="BT572" s="340"/>
      <c r="BU572" s="340"/>
      <c r="BV572" s="340"/>
      <c r="BW572" s="340"/>
      <c r="BX572" s="340"/>
      <c r="BY572" s="340"/>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5" customFormat="true" ht="25.15" customHeight="true" x14ac:dyDescent="0.2">
      <c r="C573" s="1005"/>
      <c r="D573" s="1006"/>
      <c r="E573" s="613"/>
      <c r="F573" s="613"/>
      <c r="G573" s="613"/>
      <c r="H573" s="1005"/>
      <c r="I573" s="1006"/>
      <c r="J573" s="613"/>
      <c r="K573" s="613"/>
      <c r="L573" s="613"/>
      <c r="M573" s="1005"/>
      <c r="N573" s="1006"/>
      <c r="O573" s="613"/>
      <c r="P573" s="613"/>
      <c r="Q573" s="613"/>
      <c r="AC573" s="338"/>
      <c r="AD573" s="338"/>
      <c r="AE573" s="338"/>
      <c r="AF573" s="338"/>
      <c r="AG573" s="338"/>
      <c r="AH573" s="338"/>
      <c r="AI573" s="338"/>
      <c r="AJ573" s="338"/>
      <c r="AK573" s="338"/>
      <c r="AL573" s="338"/>
      <c r="AM573" s="338"/>
      <c r="AN573" s="338"/>
      <c r="AO573" s="338"/>
      <c r="AP573" s="338"/>
      <c r="AQ573" s="338"/>
      <c r="AR573" s="338"/>
      <c r="AS573" s="338"/>
      <c r="AT573" s="338"/>
      <c r="AU573" s="338"/>
      <c r="AV573" s="338"/>
      <c r="AW573" s="338"/>
      <c r="AX573" s="338"/>
      <c r="AY573" s="338"/>
      <c r="AZ573" s="338"/>
      <c r="BA573" s="340"/>
      <c r="BB573" s="419"/>
      <c r="BC573" s="340"/>
      <c r="BD573" s="340"/>
      <c r="BE573" s="340"/>
      <c r="BF573" s="340"/>
      <c r="BG573" s="340"/>
      <c r="BH573" s="340"/>
      <c r="BI573" s="340"/>
      <c r="BJ573" s="340"/>
      <c r="BK573" s="340"/>
      <c r="BL573" s="340"/>
      <c r="BM573" s="340"/>
      <c r="BN573" s="340"/>
      <c r="BO573" s="340"/>
      <c r="BP573" s="340"/>
      <c r="BQ573" s="340"/>
      <c r="BR573" s="340"/>
      <c r="BS573" s="340"/>
      <c r="BT573" s="340"/>
      <c r="BU573" s="340"/>
      <c r="BV573" s="340"/>
      <c r="BW573" s="340"/>
      <c r="BX573" s="340"/>
      <c r="BY573" s="340"/>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5" customFormat="true" ht="25.15" customHeight="true" x14ac:dyDescent="0.2">
      <c r="C574" s="1005"/>
      <c r="D574" s="1006"/>
      <c r="E574" s="613"/>
      <c r="F574" s="613"/>
      <c r="G574" s="613"/>
      <c r="H574" s="1005"/>
      <c r="I574" s="1006"/>
      <c r="J574" s="613"/>
      <c r="K574" s="613"/>
      <c r="L574" s="613"/>
      <c r="M574" s="1005"/>
      <c r="N574" s="1006"/>
      <c r="O574" s="613"/>
      <c r="P574" s="613"/>
      <c r="Q574" s="613"/>
      <c r="AC574" s="338"/>
      <c r="AD574" s="338"/>
      <c r="AE574" s="338"/>
      <c r="AF574" s="338"/>
      <c r="AG574" s="338"/>
      <c r="AH574" s="338"/>
      <c r="AI574" s="338"/>
      <c r="AJ574" s="338"/>
      <c r="AK574" s="338"/>
      <c r="AL574" s="338"/>
      <c r="AM574" s="338"/>
      <c r="AN574" s="338"/>
      <c r="AO574" s="338"/>
      <c r="AP574" s="338"/>
      <c r="AQ574" s="338"/>
      <c r="AR574" s="338"/>
      <c r="AS574" s="338"/>
      <c r="AT574" s="338"/>
      <c r="AU574" s="338"/>
      <c r="AV574" s="338"/>
      <c r="AW574" s="338"/>
      <c r="AX574" s="338"/>
      <c r="AY574" s="338"/>
      <c r="AZ574" s="338"/>
      <c r="BA574" s="340"/>
      <c r="BB574" s="419"/>
      <c r="BC574" s="340"/>
      <c r="BD574" s="340"/>
      <c r="BE574" s="340"/>
      <c r="BF574" s="340"/>
      <c r="BG574" s="340"/>
      <c r="BH574" s="340"/>
      <c r="BI574" s="340"/>
      <c r="BJ574" s="340"/>
      <c r="BK574" s="340"/>
      <c r="BL574" s="340"/>
      <c r="BM574" s="340"/>
      <c r="BN574" s="340"/>
      <c r="BO574" s="340"/>
      <c r="BP574" s="340"/>
      <c r="BQ574" s="340"/>
      <c r="BR574" s="340"/>
      <c r="BS574" s="340"/>
      <c r="BT574" s="340"/>
      <c r="BU574" s="340"/>
      <c r="BV574" s="340"/>
      <c r="BW574" s="340"/>
      <c r="BX574" s="340"/>
      <c r="BY574" s="340"/>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5" customFormat="true" ht="25.15" customHeight="true" x14ac:dyDescent="0.2">
      <c r="C575" s="1005"/>
      <c r="D575" s="1006"/>
      <c r="E575" s="613"/>
      <c r="F575" s="613"/>
      <c r="G575" s="613"/>
      <c r="H575" s="1005"/>
      <c r="I575" s="1006"/>
      <c r="J575" s="613"/>
      <c r="K575" s="613"/>
      <c r="L575" s="613"/>
      <c r="M575" s="1005"/>
      <c r="N575" s="1006"/>
      <c r="O575" s="613"/>
      <c r="P575" s="613"/>
      <c r="Q575" s="613"/>
      <c r="AC575" s="338"/>
      <c r="AD575" s="338"/>
      <c r="AE575" s="338"/>
      <c r="AF575" s="338"/>
      <c r="AG575" s="338"/>
      <c r="AH575" s="338"/>
      <c r="AI575" s="338"/>
      <c r="AJ575" s="338"/>
      <c r="AK575" s="338"/>
      <c r="AL575" s="338"/>
      <c r="AM575" s="338"/>
      <c r="AN575" s="338"/>
      <c r="AO575" s="338"/>
      <c r="AP575" s="338"/>
      <c r="AQ575" s="338"/>
      <c r="AR575" s="338"/>
      <c r="AS575" s="338"/>
      <c r="AT575" s="338"/>
      <c r="AU575" s="338"/>
      <c r="AV575" s="338"/>
      <c r="AW575" s="338"/>
      <c r="AX575" s="338"/>
      <c r="AY575" s="338"/>
      <c r="AZ575" s="338"/>
      <c r="BA575" s="340"/>
      <c r="BB575" s="419"/>
      <c r="BC575" s="340"/>
      <c r="BD575" s="340"/>
      <c r="BE575" s="340"/>
      <c r="BF575" s="340"/>
      <c r="BG575" s="340"/>
      <c r="BH575" s="340"/>
      <c r="BI575" s="340"/>
      <c r="BJ575" s="340"/>
      <c r="BK575" s="340"/>
      <c r="BL575" s="340"/>
      <c r="BM575" s="340"/>
      <c r="BN575" s="340"/>
      <c r="BO575" s="340"/>
      <c r="BP575" s="340"/>
      <c r="BQ575" s="340"/>
      <c r="BR575" s="340"/>
      <c r="BS575" s="340"/>
      <c r="BT575" s="340"/>
      <c r="BU575" s="340"/>
      <c r="BV575" s="340"/>
      <c r="BW575" s="340"/>
      <c r="BX575" s="340"/>
      <c r="BY575" s="340"/>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5" customFormat="true" ht="25.15" customHeight="true" x14ac:dyDescent="0.2">
      <c r="C576" s="1005"/>
      <c r="D576" s="1006"/>
      <c r="E576" s="613"/>
      <c r="F576" s="613"/>
      <c r="G576" s="613"/>
      <c r="H576" s="1005"/>
      <c r="I576" s="1006"/>
      <c r="J576" s="613"/>
      <c r="K576" s="613"/>
      <c r="L576" s="613"/>
      <c r="M576" s="1005"/>
      <c r="N576" s="1006"/>
      <c r="O576" s="613"/>
      <c r="P576" s="613"/>
      <c r="Q576" s="613"/>
      <c r="AC576" s="338"/>
      <c r="AD576" s="338"/>
      <c r="AE576" s="338"/>
      <c r="AF576" s="338"/>
      <c r="AG576" s="338"/>
      <c r="AH576" s="338"/>
      <c r="AI576" s="338"/>
      <c r="AJ576" s="338"/>
      <c r="AK576" s="338"/>
      <c r="AL576" s="338"/>
      <c r="AM576" s="338"/>
      <c r="AN576" s="338"/>
      <c r="AO576" s="338"/>
      <c r="AP576" s="338"/>
      <c r="AQ576" s="338"/>
      <c r="AR576" s="338"/>
      <c r="AS576" s="338"/>
      <c r="AT576" s="338"/>
      <c r="AU576" s="338"/>
      <c r="AV576" s="338"/>
      <c r="AW576" s="338"/>
      <c r="AX576" s="338"/>
      <c r="AY576" s="338"/>
      <c r="AZ576" s="338"/>
      <c r="BA576" s="340"/>
      <c r="BB576" s="419"/>
      <c r="BC576" s="340"/>
      <c r="BD576" s="340"/>
      <c r="BE576" s="340"/>
      <c r="BF576" s="340"/>
      <c r="BG576" s="340"/>
      <c r="BH576" s="340"/>
      <c r="BI576" s="340"/>
      <c r="BJ576" s="340"/>
      <c r="BK576" s="340"/>
      <c r="BL576" s="340"/>
      <c r="BM576" s="340"/>
      <c r="BN576" s="340"/>
      <c r="BO576" s="340"/>
      <c r="BP576" s="340"/>
      <c r="BQ576" s="340"/>
      <c r="BR576" s="340"/>
      <c r="BS576" s="340"/>
      <c r="BT576" s="340"/>
      <c r="BU576" s="340"/>
      <c r="BV576" s="340"/>
      <c r="BW576" s="340"/>
      <c r="BX576" s="340"/>
      <c r="BY576" s="340"/>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5" customFormat="true" ht="25.15" customHeight="true" x14ac:dyDescent="0.2">
      <c r="C577" s="1005"/>
      <c r="D577" s="1006"/>
      <c r="E577" s="613"/>
      <c r="F577" s="613"/>
      <c r="G577" s="613"/>
      <c r="H577" s="1005"/>
      <c r="I577" s="1006"/>
      <c r="J577" s="613"/>
      <c r="K577" s="613"/>
      <c r="L577" s="613"/>
      <c r="M577" s="1005"/>
      <c r="N577" s="1006"/>
      <c r="O577" s="613"/>
      <c r="P577" s="613"/>
      <c r="Q577" s="613"/>
      <c r="AC577" s="338"/>
      <c r="AD577" s="338"/>
      <c r="AE577" s="338"/>
      <c r="AF577" s="338"/>
      <c r="AG577" s="338"/>
      <c r="AH577" s="338"/>
      <c r="AI577" s="338"/>
      <c r="AJ577" s="338"/>
      <c r="AK577" s="338"/>
      <c r="AL577" s="338"/>
      <c r="AM577" s="338"/>
      <c r="AN577" s="338"/>
      <c r="AO577" s="338"/>
      <c r="AP577" s="338"/>
      <c r="AQ577" s="338"/>
      <c r="AR577" s="338"/>
      <c r="AS577" s="338"/>
      <c r="AT577" s="338"/>
      <c r="AU577" s="338"/>
      <c r="AV577" s="338"/>
      <c r="AW577" s="338"/>
      <c r="AX577" s="338"/>
      <c r="AY577" s="338"/>
      <c r="AZ577" s="338"/>
      <c r="BA577" s="340"/>
      <c r="BB577" s="419"/>
      <c r="BC577" s="340"/>
      <c r="BD577" s="340"/>
      <c r="BE577" s="340"/>
      <c r="BF577" s="340"/>
      <c r="BG577" s="340"/>
      <c r="BH577" s="340"/>
      <c r="BI577" s="340"/>
      <c r="BJ577" s="340"/>
      <c r="BK577" s="340"/>
      <c r="BL577" s="340"/>
      <c r="BM577" s="340"/>
      <c r="BN577" s="340"/>
      <c r="BO577" s="340"/>
      <c r="BP577" s="340"/>
      <c r="BQ577" s="340"/>
      <c r="BR577" s="340"/>
      <c r="BS577" s="340"/>
      <c r="BT577" s="340"/>
      <c r="BU577" s="340"/>
      <c r="BV577" s="340"/>
      <c r="BW577" s="340"/>
      <c r="BX577" s="340"/>
      <c r="BY577" s="340"/>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5" customFormat="true" ht="25.15" customHeight="true" x14ac:dyDescent="0.2">
      <c r="C578" s="1005"/>
      <c r="D578" s="1006"/>
      <c r="E578" s="613"/>
      <c r="F578" s="613"/>
      <c r="G578" s="613"/>
      <c r="H578" s="1005"/>
      <c r="I578" s="1006"/>
      <c r="J578" s="613"/>
      <c r="K578" s="613"/>
      <c r="L578" s="613"/>
      <c r="M578" s="1005"/>
      <c r="N578" s="1006"/>
      <c r="O578" s="613"/>
      <c r="P578" s="613"/>
      <c r="Q578" s="613"/>
      <c r="AC578" s="338"/>
      <c r="AD578" s="338"/>
      <c r="AE578" s="338"/>
      <c r="AF578" s="338"/>
      <c r="AG578" s="338"/>
      <c r="AH578" s="338"/>
      <c r="AI578" s="338"/>
      <c r="AJ578" s="338"/>
      <c r="AK578" s="338"/>
      <c r="AL578" s="338"/>
      <c r="AM578" s="338"/>
      <c r="AN578" s="338"/>
      <c r="AO578" s="338"/>
      <c r="AP578" s="338"/>
      <c r="AQ578" s="338"/>
      <c r="AR578" s="338"/>
      <c r="AS578" s="338"/>
      <c r="AT578" s="338"/>
      <c r="AU578" s="338"/>
      <c r="AV578" s="338"/>
      <c r="AW578" s="338"/>
      <c r="AX578" s="338"/>
      <c r="AY578" s="338"/>
      <c r="AZ578" s="338"/>
      <c r="BA578" s="340"/>
      <c r="BB578" s="419"/>
      <c r="BC578" s="340"/>
      <c r="BD578" s="340"/>
      <c r="BE578" s="340"/>
      <c r="BF578" s="340"/>
      <c r="BG578" s="340"/>
      <c r="BH578" s="340"/>
      <c r="BI578" s="340"/>
      <c r="BJ578" s="340"/>
      <c r="BK578" s="340"/>
      <c r="BL578" s="340"/>
      <c r="BM578" s="340"/>
      <c r="BN578" s="340"/>
      <c r="BO578" s="340"/>
      <c r="BP578" s="340"/>
      <c r="BQ578" s="340"/>
      <c r="BR578" s="340"/>
      <c r="BS578" s="340"/>
      <c r="BT578" s="340"/>
      <c r="BU578" s="340"/>
      <c r="BV578" s="340"/>
      <c r="BW578" s="340"/>
      <c r="BX578" s="340"/>
      <c r="BY578" s="340"/>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5" customFormat="true" ht="25.15" customHeight="true" x14ac:dyDescent="0.2">
      <c r="C579" s="1005"/>
      <c r="D579" s="1006"/>
      <c r="E579" s="613"/>
      <c r="F579" s="613"/>
      <c r="G579" s="613"/>
      <c r="H579" s="1005"/>
      <c r="I579" s="1006"/>
      <c r="J579" s="613"/>
      <c r="K579" s="613"/>
      <c r="L579" s="613"/>
      <c r="M579" s="1005"/>
      <c r="N579" s="1006"/>
      <c r="O579" s="613"/>
      <c r="P579" s="613"/>
      <c r="Q579" s="613"/>
      <c r="AC579" s="338"/>
      <c r="AD579" s="338"/>
      <c r="AE579" s="338"/>
      <c r="AF579" s="338"/>
      <c r="AG579" s="338"/>
      <c r="AH579" s="338"/>
      <c r="AI579" s="338"/>
      <c r="AJ579" s="338"/>
      <c r="AK579" s="338"/>
      <c r="AL579" s="338"/>
      <c r="AM579" s="338"/>
      <c r="AN579" s="338"/>
      <c r="AO579" s="338"/>
      <c r="AP579" s="338"/>
      <c r="AQ579" s="338"/>
      <c r="AR579" s="338"/>
      <c r="AS579" s="338"/>
      <c r="AT579" s="338"/>
      <c r="AU579" s="338"/>
      <c r="AV579" s="338"/>
      <c r="AW579" s="338"/>
      <c r="AX579" s="338"/>
      <c r="AY579" s="338"/>
      <c r="AZ579" s="338"/>
      <c r="BA579" s="340"/>
      <c r="BB579" s="419"/>
      <c r="BC579" s="340"/>
      <c r="BD579" s="340"/>
      <c r="BE579" s="340"/>
      <c r="BF579" s="340"/>
      <c r="BG579" s="340"/>
      <c r="BH579" s="340"/>
      <c r="BI579" s="340"/>
      <c r="BJ579" s="340"/>
      <c r="BK579" s="340"/>
      <c r="BL579" s="340"/>
      <c r="BM579" s="340"/>
      <c r="BN579" s="340"/>
      <c r="BO579" s="340"/>
      <c r="BP579" s="340"/>
      <c r="BQ579" s="340"/>
      <c r="BR579" s="340"/>
      <c r="BS579" s="340"/>
      <c r="BT579" s="340"/>
      <c r="BU579" s="340"/>
      <c r="BV579" s="340"/>
      <c r="BW579" s="340"/>
      <c r="BX579" s="340"/>
      <c r="BY579" s="340"/>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5" customFormat="true" ht="25.15" customHeight="true" x14ac:dyDescent="0.2">
      <c r="C580" s="1005"/>
      <c r="D580" s="1006"/>
      <c r="E580" s="613"/>
      <c r="F580" s="613"/>
      <c r="G580" s="613"/>
      <c r="H580" s="1005"/>
      <c r="I580" s="1006"/>
      <c r="J580" s="613"/>
      <c r="K580" s="613"/>
      <c r="L580" s="613"/>
      <c r="M580" s="1005"/>
      <c r="N580" s="1006"/>
      <c r="O580" s="613"/>
      <c r="P580" s="613"/>
      <c r="Q580" s="613"/>
      <c r="AC580" s="338"/>
      <c r="AD580" s="338"/>
      <c r="AE580" s="338"/>
      <c r="AF580" s="338"/>
      <c r="AG580" s="338"/>
      <c r="AH580" s="338"/>
      <c r="AI580" s="338"/>
      <c r="AJ580" s="338"/>
      <c r="AK580" s="338"/>
      <c r="AL580" s="338"/>
      <c r="AM580" s="338"/>
      <c r="AN580" s="338"/>
      <c r="AO580" s="338"/>
      <c r="AP580" s="338"/>
      <c r="AQ580" s="338"/>
      <c r="AR580" s="338"/>
      <c r="AS580" s="338"/>
      <c r="AT580" s="338"/>
      <c r="AU580" s="338"/>
      <c r="AV580" s="338"/>
      <c r="AW580" s="338"/>
      <c r="AX580" s="338"/>
      <c r="AY580" s="338"/>
      <c r="AZ580" s="338"/>
      <c r="BA580" s="340"/>
      <c r="BB580" s="419"/>
      <c r="BC580" s="340"/>
      <c r="BD580" s="340"/>
      <c r="BE580" s="340"/>
      <c r="BF580" s="340"/>
      <c r="BG580" s="340"/>
      <c r="BH580" s="340"/>
      <c r="BI580" s="340"/>
      <c r="BJ580" s="340"/>
      <c r="BK580" s="340"/>
      <c r="BL580" s="340"/>
      <c r="BM580" s="340"/>
      <c r="BN580" s="340"/>
      <c r="BO580" s="340"/>
      <c r="BP580" s="340"/>
      <c r="BQ580" s="340"/>
      <c r="BR580" s="340"/>
      <c r="BS580" s="340"/>
      <c r="BT580" s="340"/>
      <c r="BU580" s="340"/>
      <c r="BV580" s="340"/>
      <c r="BW580" s="340"/>
      <c r="BX580" s="340"/>
      <c r="BY580" s="340"/>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5" customFormat="true" ht="25.15" customHeight="true" x14ac:dyDescent="0.2">
      <c r="C581" s="1005"/>
      <c r="D581" s="1006"/>
      <c r="E581" s="613"/>
      <c r="F581" s="613"/>
      <c r="G581" s="613"/>
      <c r="H581" s="1005"/>
      <c r="I581" s="1006"/>
      <c r="J581" s="613"/>
      <c r="K581" s="613"/>
      <c r="L581" s="613"/>
      <c r="M581" s="1005"/>
      <c r="N581" s="1006"/>
      <c r="O581" s="613"/>
      <c r="P581" s="613"/>
      <c r="Q581" s="613"/>
      <c r="AC581" s="338"/>
      <c r="AD581" s="338"/>
      <c r="AE581" s="338"/>
      <c r="AF581" s="338"/>
      <c r="AG581" s="338"/>
      <c r="AH581" s="338"/>
      <c r="AI581" s="338"/>
      <c r="AJ581" s="338"/>
      <c r="AK581" s="338"/>
      <c r="AL581" s="338"/>
      <c r="AM581" s="338"/>
      <c r="AN581" s="338"/>
      <c r="AO581" s="338"/>
      <c r="AP581" s="338"/>
      <c r="AQ581" s="338"/>
      <c r="AR581" s="338"/>
      <c r="AS581" s="338"/>
      <c r="AT581" s="338"/>
      <c r="AU581" s="338"/>
      <c r="AV581" s="338"/>
      <c r="AW581" s="338"/>
      <c r="AX581" s="338"/>
      <c r="AY581" s="338"/>
      <c r="AZ581" s="338"/>
      <c r="BA581" s="340"/>
      <c r="BB581" s="419"/>
      <c r="BC581" s="340"/>
      <c r="BD581" s="340"/>
      <c r="BE581" s="340"/>
      <c r="BF581" s="340"/>
      <c r="BG581" s="340"/>
      <c r="BH581" s="340"/>
      <c r="BI581" s="340"/>
      <c r="BJ581" s="340"/>
      <c r="BK581" s="340"/>
      <c r="BL581" s="340"/>
      <c r="BM581" s="340"/>
      <c r="BN581" s="340"/>
      <c r="BO581" s="340"/>
      <c r="BP581" s="340"/>
      <c r="BQ581" s="340"/>
      <c r="BR581" s="340"/>
      <c r="BS581" s="340"/>
      <c r="BT581" s="340"/>
      <c r="BU581" s="340"/>
      <c r="BV581" s="340"/>
      <c r="BW581" s="340"/>
      <c r="BX581" s="340"/>
      <c r="BY581" s="340"/>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5" customFormat="true" ht="25.15" customHeight="true" x14ac:dyDescent="0.2">
      <c r="C582" s="1005"/>
      <c r="D582" s="1006"/>
      <c r="E582" s="613"/>
      <c r="F582" s="613"/>
      <c r="G582" s="613"/>
      <c r="H582" s="1005"/>
      <c r="I582" s="1006"/>
      <c r="J582" s="613"/>
      <c r="K582" s="613"/>
      <c r="L582" s="613"/>
      <c r="M582" s="1005"/>
      <c r="N582" s="1006"/>
      <c r="O582" s="613"/>
      <c r="P582" s="613"/>
      <c r="Q582" s="613"/>
      <c r="AC582" s="338"/>
      <c r="AD582" s="338"/>
      <c r="AE582" s="338"/>
      <c r="AF582" s="338"/>
      <c r="AG582" s="338"/>
      <c r="AH582" s="338"/>
      <c r="AI582" s="338"/>
      <c r="AJ582" s="338"/>
      <c r="AK582" s="338"/>
      <c r="AL582" s="338"/>
      <c r="AM582" s="338"/>
      <c r="AN582" s="338"/>
      <c r="AO582" s="338"/>
      <c r="AP582" s="338"/>
      <c r="AQ582" s="338"/>
      <c r="AR582" s="338"/>
      <c r="AS582" s="338"/>
      <c r="AT582" s="338"/>
      <c r="AU582" s="338"/>
      <c r="AV582" s="338"/>
      <c r="AW582" s="338"/>
      <c r="AX582" s="338"/>
      <c r="AY582" s="338"/>
      <c r="AZ582" s="338"/>
      <c r="BA582" s="340"/>
      <c r="BB582" s="419"/>
      <c r="BC582" s="340"/>
      <c r="BD582" s="340"/>
      <c r="BE582" s="340"/>
      <c r="BF582" s="340"/>
      <c r="BG582" s="340"/>
      <c r="BH582" s="340"/>
      <c r="BI582" s="340"/>
      <c r="BJ582" s="340"/>
      <c r="BK582" s="340"/>
      <c r="BL582" s="340"/>
      <c r="BM582" s="340"/>
      <c r="BN582" s="340"/>
      <c r="BO582" s="340"/>
      <c r="BP582" s="340"/>
      <c r="BQ582" s="340"/>
      <c r="BR582" s="340"/>
      <c r="BS582" s="340"/>
      <c r="BT582" s="340"/>
      <c r="BU582" s="340"/>
      <c r="BV582" s="340"/>
      <c r="BW582" s="340"/>
      <c r="BX582" s="340"/>
      <c r="BY582" s="340"/>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5" customFormat="true" ht="25.15" customHeight="true" x14ac:dyDescent="0.2">
      <c r="C583" s="1005"/>
      <c r="D583" s="1006"/>
      <c r="E583" s="613"/>
      <c r="F583" s="613"/>
      <c r="G583" s="613"/>
      <c r="H583" s="1005"/>
      <c r="I583" s="1006"/>
      <c r="J583" s="613"/>
      <c r="K583" s="613"/>
      <c r="L583" s="613"/>
      <c r="M583" s="1005"/>
      <c r="N583" s="1006"/>
      <c r="O583" s="613"/>
      <c r="P583" s="613"/>
      <c r="Q583" s="613"/>
      <c r="AC583" s="338"/>
      <c r="AD583" s="338"/>
      <c r="AE583" s="338"/>
      <c r="AF583" s="338"/>
      <c r="AG583" s="338"/>
      <c r="AH583" s="338"/>
      <c r="AI583" s="338"/>
      <c r="AJ583" s="338"/>
      <c r="AK583" s="338"/>
      <c r="AL583" s="338"/>
      <c r="AM583" s="338"/>
      <c r="AN583" s="338"/>
      <c r="AO583" s="338"/>
      <c r="AP583" s="338"/>
      <c r="AQ583" s="338"/>
      <c r="AR583" s="338"/>
      <c r="AS583" s="338"/>
      <c r="AT583" s="338"/>
      <c r="AU583" s="338"/>
      <c r="AV583" s="338"/>
      <c r="AW583" s="338"/>
      <c r="AX583" s="338"/>
      <c r="AY583" s="338"/>
      <c r="AZ583" s="338"/>
      <c r="BA583" s="340"/>
      <c r="BB583" s="419"/>
      <c r="BC583" s="340"/>
      <c r="BD583" s="340"/>
      <c r="BE583" s="340"/>
      <c r="BF583" s="340"/>
      <c r="BG583" s="340"/>
      <c r="BH583" s="340"/>
      <c r="BI583" s="340"/>
      <c r="BJ583" s="340"/>
      <c r="BK583" s="340"/>
      <c r="BL583" s="340"/>
      <c r="BM583" s="340"/>
      <c r="BN583" s="340"/>
      <c r="BO583" s="340"/>
      <c r="BP583" s="340"/>
      <c r="BQ583" s="340"/>
      <c r="BR583" s="340"/>
      <c r="BS583" s="340"/>
      <c r="BT583" s="340"/>
      <c r="BU583" s="340"/>
      <c r="BV583" s="340"/>
      <c r="BW583" s="340"/>
      <c r="BX583" s="340"/>
      <c r="BY583" s="340"/>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5" customFormat="true" ht="25.15" customHeight="true" x14ac:dyDescent="0.2">
      <c r="C584" s="1005"/>
      <c r="D584" s="1006"/>
      <c r="E584" s="613"/>
      <c r="F584" s="613"/>
      <c r="G584" s="613"/>
      <c r="H584" s="1005"/>
      <c r="I584" s="1006"/>
      <c r="J584" s="613"/>
      <c r="K584" s="613"/>
      <c r="L584" s="613"/>
      <c r="M584" s="1005"/>
      <c r="N584" s="1006"/>
      <c r="O584" s="613"/>
      <c r="P584" s="613"/>
      <c r="Q584" s="613"/>
      <c r="AC584" s="338"/>
      <c r="AD584" s="338"/>
      <c r="AE584" s="338"/>
      <c r="AF584" s="338"/>
      <c r="AG584" s="338"/>
      <c r="AH584" s="338"/>
      <c r="AI584" s="338"/>
      <c r="AJ584" s="338"/>
      <c r="AK584" s="338"/>
      <c r="AL584" s="338"/>
      <c r="AM584" s="338"/>
      <c r="AN584" s="338"/>
      <c r="AO584" s="338"/>
      <c r="AP584" s="338"/>
      <c r="AQ584" s="338"/>
      <c r="AR584" s="338"/>
      <c r="AS584" s="338"/>
      <c r="AT584" s="338"/>
      <c r="AU584" s="338"/>
      <c r="AV584" s="338"/>
      <c r="AW584" s="338"/>
      <c r="AX584" s="338"/>
      <c r="AY584" s="338"/>
      <c r="AZ584" s="338"/>
      <c r="BA584" s="340"/>
      <c r="BB584" s="419"/>
      <c r="BC584" s="340"/>
      <c r="BD584" s="340"/>
      <c r="BE584" s="340"/>
      <c r="BF584" s="340"/>
      <c r="BG584" s="340"/>
      <c r="BH584" s="340"/>
      <c r="BI584" s="340"/>
      <c r="BJ584" s="340"/>
      <c r="BK584" s="340"/>
      <c r="BL584" s="340"/>
      <c r="BM584" s="340"/>
      <c r="BN584" s="340"/>
      <c r="BO584" s="340"/>
      <c r="BP584" s="340"/>
      <c r="BQ584" s="340"/>
      <c r="BR584" s="340"/>
      <c r="BS584" s="340"/>
      <c r="BT584" s="340"/>
      <c r="BU584" s="340"/>
      <c r="BV584" s="340"/>
      <c r="BW584" s="340"/>
      <c r="BX584" s="340"/>
      <c r="BY584" s="340"/>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5" customFormat="true" ht="25.15" customHeight="true" x14ac:dyDescent="0.2">
      <c r="C585" s="1005"/>
      <c r="D585" s="1006"/>
      <c r="E585" s="613"/>
      <c r="F585" s="613"/>
      <c r="G585" s="613"/>
      <c r="H585" s="1005"/>
      <c r="I585" s="1006"/>
      <c r="J585" s="613"/>
      <c r="K585" s="613"/>
      <c r="L585" s="613"/>
      <c r="M585" s="1005"/>
      <c r="N585" s="1006"/>
      <c r="O585" s="613"/>
      <c r="P585" s="613"/>
      <c r="Q585" s="613"/>
      <c r="AC585" s="338"/>
      <c r="AD585" s="338"/>
      <c r="AE585" s="338"/>
      <c r="AF585" s="338"/>
      <c r="AG585" s="338"/>
      <c r="AH585" s="338"/>
      <c r="AI585" s="338"/>
      <c r="AJ585" s="338"/>
      <c r="AK585" s="338"/>
      <c r="AL585" s="338"/>
      <c r="AM585" s="338"/>
      <c r="AN585" s="338"/>
      <c r="AO585" s="338"/>
      <c r="AP585" s="338"/>
      <c r="AQ585" s="338"/>
      <c r="AR585" s="338"/>
      <c r="AS585" s="338"/>
      <c r="AT585" s="338"/>
      <c r="AU585" s="338"/>
      <c r="AV585" s="338"/>
      <c r="AW585" s="338"/>
      <c r="AX585" s="338"/>
      <c r="AY585" s="338"/>
      <c r="AZ585" s="338"/>
      <c r="BA585" s="340"/>
      <c r="BB585" s="419"/>
      <c r="BC585" s="340"/>
      <c r="BD585" s="340"/>
      <c r="BE585" s="340"/>
      <c r="BF585" s="340"/>
      <c r="BG585" s="340"/>
      <c r="BH585" s="340"/>
      <c r="BI585" s="340"/>
      <c r="BJ585" s="340"/>
      <c r="BK585" s="340"/>
      <c r="BL585" s="340"/>
      <c r="BM585" s="340"/>
      <c r="BN585" s="340"/>
      <c r="BO585" s="340"/>
      <c r="BP585" s="340"/>
      <c r="BQ585" s="340"/>
      <c r="BR585" s="340"/>
      <c r="BS585" s="340"/>
      <c r="BT585" s="340"/>
      <c r="BU585" s="340"/>
      <c r="BV585" s="340"/>
      <c r="BW585" s="340"/>
      <c r="BX585" s="340"/>
      <c r="BY585" s="340"/>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5" customFormat="true" ht="25.15" customHeight="true" x14ac:dyDescent="0.2">
      <c r="C586" s="1005"/>
      <c r="D586" s="1006"/>
      <c r="E586" s="613"/>
      <c r="F586" s="613"/>
      <c r="G586" s="613"/>
      <c r="H586" s="1005"/>
      <c r="I586" s="1006"/>
      <c r="J586" s="613"/>
      <c r="K586" s="613"/>
      <c r="L586" s="613"/>
      <c r="M586" s="1005"/>
      <c r="N586" s="1006"/>
      <c r="O586" s="613"/>
      <c r="P586" s="613"/>
      <c r="Q586" s="613"/>
      <c r="AC586" s="338"/>
      <c r="AD586" s="338"/>
      <c r="AE586" s="338"/>
      <c r="AF586" s="338"/>
      <c r="AG586" s="338"/>
      <c r="AH586" s="338"/>
      <c r="AI586" s="338"/>
      <c r="AJ586" s="338"/>
      <c r="AK586" s="338"/>
      <c r="AL586" s="338"/>
      <c r="AM586" s="338"/>
      <c r="AN586" s="338"/>
      <c r="AO586" s="338"/>
      <c r="AP586" s="338"/>
      <c r="AQ586" s="338"/>
      <c r="AR586" s="338"/>
      <c r="AS586" s="338"/>
      <c r="AT586" s="338"/>
      <c r="AU586" s="338"/>
      <c r="AV586" s="338"/>
      <c r="AW586" s="338"/>
      <c r="AX586" s="338"/>
      <c r="AY586" s="338"/>
      <c r="AZ586" s="338"/>
      <c r="BA586" s="340"/>
      <c r="BB586" s="419"/>
      <c r="BC586" s="340"/>
      <c r="BD586" s="340"/>
      <c r="BE586" s="340"/>
      <c r="BF586" s="340"/>
      <c r="BG586" s="340"/>
      <c r="BH586" s="340"/>
      <c r="BI586" s="340"/>
      <c r="BJ586" s="340"/>
      <c r="BK586" s="340"/>
      <c r="BL586" s="340"/>
      <c r="BM586" s="340"/>
      <c r="BN586" s="340"/>
      <c r="BO586" s="340"/>
      <c r="BP586" s="340"/>
      <c r="BQ586" s="340"/>
      <c r="BR586" s="340"/>
      <c r="BS586" s="340"/>
      <c r="BT586" s="340"/>
      <c r="BU586" s="340"/>
      <c r="BV586" s="340"/>
      <c r="BW586" s="340"/>
      <c r="BX586" s="340"/>
      <c r="BY586" s="340"/>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5" customFormat="true" ht="25.15" customHeight="true" x14ac:dyDescent="0.2">
      <c r="C587" s="1005"/>
      <c r="D587" s="1006"/>
      <c r="E587" s="613"/>
      <c r="F587" s="613"/>
      <c r="G587" s="613"/>
      <c r="H587" s="1005"/>
      <c r="I587" s="1006"/>
      <c r="J587" s="613"/>
      <c r="K587" s="613"/>
      <c r="L587" s="613"/>
      <c r="M587" s="1005"/>
      <c r="N587" s="1006"/>
      <c r="O587" s="613"/>
      <c r="P587" s="613"/>
      <c r="Q587" s="613"/>
      <c r="AC587" s="338"/>
      <c r="AD587" s="338"/>
      <c r="AE587" s="338"/>
      <c r="AF587" s="338"/>
      <c r="AG587" s="338"/>
      <c r="AH587" s="338"/>
      <c r="AI587" s="338"/>
      <c r="AJ587" s="338"/>
      <c r="AK587" s="338"/>
      <c r="AL587" s="338"/>
      <c r="AM587" s="338"/>
      <c r="AN587" s="338"/>
      <c r="AO587" s="338"/>
      <c r="AP587" s="338"/>
      <c r="AQ587" s="338"/>
      <c r="AR587" s="338"/>
      <c r="AS587" s="338"/>
      <c r="AT587" s="338"/>
      <c r="AU587" s="338"/>
      <c r="AV587" s="338"/>
      <c r="AW587" s="338"/>
      <c r="AX587" s="338"/>
      <c r="AY587" s="338"/>
      <c r="AZ587" s="338"/>
      <c r="BA587" s="340"/>
      <c r="BB587" s="419"/>
      <c r="BC587" s="340"/>
      <c r="BD587" s="340"/>
      <c r="BE587" s="340"/>
      <c r="BF587" s="340"/>
      <c r="BG587" s="340"/>
      <c r="BH587" s="340"/>
      <c r="BI587" s="340"/>
      <c r="BJ587" s="340"/>
      <c r="BK587" s="340"/>
      <c r="BL587" s="340"/>
      <c r="BM587" s="340"/>
      <c r="BN587" s="340"/>
      <c r="BO587" s="340"/>
      <c r="BP587" s="340"/>
      <c r="BQ587" s="340"/>
      <c r="BR587" s="340"/>
      <c r="BS587" s="340"/>
      <c r="BT587" s="340"/>
      <c r="BU587" s="340"/>
      <c r="BV587" s="340"/>
      <c r="BW587" s="340"/>
      <c r="BX587" s="340"/>
      <c r="BY587" s="340"/>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5" customFormat="true" ht="25.15" customHeight="true" x14ac:dyDescent="0.2">
      <c r="C588" s="1005"/>
      <c r="D588" s="1006"/>
      <c r="E588" s="613"/>
      <c r="F588" s="613"/>
      <c r="G588" s="613"/>
      <c r="H588" s="1005"/>
      <c r="I588" s="1006"/>
      <c r="J588" s="613"/>
      <c r="K588" s="613"/>
      <c r="L588" s="613"/>
      <c r="M588" s="1005"/>
      <c r="N588" s="1006"/>
      <c r="O588" s="613"/>
      <c r="P588" s="613"/>
      <c r="Q588" s="613"/>
      <c r="AC588" s="338"/>
      <c r="AD588" s="338"/>
      <c r="AE588" s="338"/>
      <c r="AF588" s="338"/>
      <c r="AG588" s="338"/>
      <c r="AH588" s="338"/>
      <c r="AI588" s="338"/>
      <c r="AJ588" s="338"/>
      <c r="AK588" s="338"/>
      <c r="AL588" s="338"/>
      <c r="AM588" s="338"/>
      <c r="AN588" s="338"/>
      <c r="AO588" s="338"/>
      <c r="AP588" s="338"/>
      <c r="AQ588" s="338"/>
      <c r="AR588" s="338"/>
      <c r="AS588" s="338"/>
      <c r="AT588" s="338"/>
      <c r="AU588" s="338"/>
      <c r="AV588" s="338"/>
      <c r="AW588" s="338"/>
      <c r="AX588" s="338"/>
      <c r="AY588" s="338"/>
      <c r="AZ588" s="338"/>
      <c r="BA588" s="340"/>
      <c r="BB588" s="419"/>
      <c r="BC588" s="340"/>
      <c r="BD588" s="340"/>
      <c r="BE588" s="340"/>
      <c r="BF588" s="340"/>
      <c r="BG588" s="340"/>
      <c r="BH588" s="340"/>
      <c r="BI588" s="340"/>
      <c r="BJ588" s="340"/>
      <c r="BK588" s="340"/>
      <c r="BL588" s="340"/>
      <c r="BM588" s="340"/>
      <c r="BN588" s="340"/>
      <c r="BO588" s="340"/>
      <c r="BP588" s="340"/>
      <c r="BQ588" s="340"/>
      <c r="BR588" s="340"/>
      <c r="BS588" s="340"/>
      <c r="BT588" s="340"/>
      <c r="BU588" s="340"/>
      <c r="BV588" s="340"/>
      <c r="BW588" s="340"/>
      <c r="BX588" s="340"/>
      <c r="BY588" s="340"/>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5" customFormat="true" ht="25.15" customHeight="true" x14ac:dyDescent="0.2">
      <c r="C589" s="1005"/>
      <c r="D589" s="1006"/>
      <c r="E589" s="613"/>
      <c r="F589" s="613"/>
      <c r="G589" s="613"/>
      <c r="H589" s="1005"/>
      <c r="I589" s="1006"/>
      <c r="J589" s="613"/>
      <c r="K589" s="613"/>
      <c r="L589" s="613"/>
      <c r="M589" s="1005"/>
      <c r="N589" s="1006"/>
      <c r="O589" s="613"/>
      <c r="P589" s="613"/>
      <c r="Q589" s="613"/>
      <c r="AC589" s="338"/>
      <c r="AD589" s="338"/>
      <c r="AE589" s="338"/>
      <c r="AF589" s="338"/>
      <c r="AG589" s="338"/>
      <c r="AH589" s="338"/>
      <c r="AI589" s="338"/>
      <c r="AJ589" s="338"/>
      <c r="AK589" s="338"/>
      <c r="AL589" s="338"/>
      <c r="AM589" s="338"/>
      <c r="AN589" s="338"/>
      <c r="AO589" s="338"/>
      <c r="AP589" s="338"/>
      <c r="AQ589" s="338"/>
      <c r="AR589" s="338"/>
      <c r="AS589" s="338"/>
      <c r="AT589" s="338"/>
      <c r="AU589" s="338"/>
      <c r="AV589" s="338"/>
      <c r="AW589" s="338"/>
      <c r="AX589" s="338"/>
      <c r="AY589" s="338"/>
      <c r="AZ589" s="338"/>
      <c r="BA589" s="340"/>
      <c r="BB589" s="419"/>
      <c r="BC589" s="340"/>
      <c r="BD589" s="340"/>
      <c r="BE589" s="340"/>
      <c r="BF589" s="340"/>
      <c r="BG589" s="340"/>
      <c r="BH589" s="340"/>
      <c r="BI589" s="340"/>
      <c r="BJ589" s="340"/>
      <c r="BK589" s="340"/>
      <c r="BL589" s="340"/>
      <c r="BM589" s="340"/>
      <c r="BN589" s="340"/>
      <c r="BO589" s="340"/>
      <c r="BP589" s="340"/>
      <c r="BQ589" s="340"/>
      <c r="BR589" s="340"/>
      <c r="BS589" s="340"/>
      <c r="BT589" s="340"/>
      <c r="BU589" s="340"/>
      <c r="BV589" s="340"/>
      <c r="BW589" s="340"/>
      <c r="BX589" s="340"/>
      <c r="BY589" s="340"/>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5" customFormat="true" ht="25.15" customHeight="true" x14ac:dyDescent="0.2">
      <c r="C590" s="1005"/>
      <c r="D590" s="1006"/>
      <c r="E590" s="613"/>
      <c r="F590" s="613"/>
      <c r="G590" s="613"/>
      <c r="H590" s="1005"/>
      <c r="I590" s="1006"/>
      <c r="J590" s="613"/>
      <c r="K590" s="613"/>
      <c r="L590" s="613"/>
      <c r="M590" s="1005"/>
      <c r="N590" s="1006"/>
      <c r="O590" s="613"/>
      <c r="P590" s="613"/>
      <c r="Q590" s="613"/>
      <c r="AC590" s="338"/>
      <c r="AD590" s="338"/>
      <c r="AE590" s="338"/>
      <c r="AF590" s="338"/>
      <c r="AG590" s="338"/>
      <c r="AH590" s="338"/>
      <c r="AI590" s="338"/>
      <c r="AJ590" s="338"/>
      <c r="AK590" s="338"/>
      <c r="AL590" s="338"/>
      <c r="AM590" s="338"/>
      <c r="AN590" s="338"/>
      <c r="AO590" s="338"/>
      <c r="AP590" s="338"/>
      <c r="AQ590" s="338"/>
      <c r="AR590" s="338"/>
      <c r="AS590" s="338"/>
      <c r="AT590" s="338"/>
      <c r="AU590" s="338"/>
      <c r="AV590" s="338"/>
      <c r="AW590" s="338"/>
      <c r="AX590" s="338"/>
      <c r="AY590" s="338"/>
      <c r="AZ590" s="338"/>
      <c r="BA590" s="340"/>
      <c r="BB590" s="419"/>
      <c r="BC590" s="340"/>
      <c r="BD590" s="340"/>
      <c r="BE590" s="340"/>
      <c r="BF590" s="340"/>
      <c r="BG590" s="340"/>
      <c r="BH590" s="340"/>
      <c r="BI590" s="340"/>
      <c r="BJ590" s="340"/>
      <c r="BK590" s="340"/>
      <c r="BL590" s="340"/>
      <c r="BM590" s="340"/>
      <c r="BN590" s="340"/>
      <c r="BO590" s="340"/>
      <c r="BP590" s="340"/>
      <c r="BQ590" s="340"/>
      <c r="BR590" s="340"/>
      <c r="BS590" s="340"/>
      <c r="BT590" s="340"/>
      <c r="BU590" s="340"/>
      <c r="BV590" s="340"/>
      <c r="BW590" s="340"/>
      <c r="BX590" s="340"/>
      <c r="BY590" s="340"/>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5" customFormat="true" ht="25.15" customHeight="true" x14ac:dyDescent="0.2">
      <c r="C591" s="1005"/>
      <c r="D591" s="1006"/>
      <c r="E591" s="613"/>
      <c r="F591" s="613"/>
      <c r="G591" s="613"/>
      <c r="H591" s="1005"/>
      <c r="I591" s="1006"/>
      <c r="J591" s="613"/>
      <c r="K591" s="613"/>
      <c r="L591" s="613"/>
      <c r="M591" s="1005"/>
      <c r="N591" s="1006"/>
      <c r="O591" s="613"/>
      <c r="P591" s="613"/>
      <c r="Q591" s="613"/>
      <c r="AC591" s="338"/>
      <c r="AD591" s="338"/>
      <c r="AE591" s="338"/>
      <c r="AF591" s="338"/>
      <c r="AG591" s="338"/>
      <c r="AH591" s="338"/>
      <c r="AI591" s="338"/>
      <c r="AJ591" s="338"/>
      <c r="AK591" s="338"/>
      <c r="AL591" s="338"/>
      <c r="AM591" s="338"/>
      <c r="AN591" s="338"/>
      <c r="AO591" s="338"/>
      <c r="AP591" s="338"/>
      <c r="AQ591" s="338"/>
      <c r="AR591" s="338"/>
      <c r="AS591" s="338"/>
      <c r="AT591" s="338"/>
      <c r="AU591" s="338"/>
      <c r="AV591" s="338"/>
      <c r="AW591" s="338"/>
      <c r="AX591" s="338"/>
      <c r="AY591" s="338"/>
      <c r="AZ591" s="338"/>
      <c r="BA591" s="340"/>
      <c r="BB591" s="419"/>
      <c r="BC591" s="340"/>
      <c r="BD591" s="340"/>
      <c r="BE591" s="340"/>
      <c r="BF591" s="340"/>
      <c r="BG591" s="340"/>
      <c r="BH591" s="340"/>
      <c r="BI591" s="340"/>
      <c r="BJ591" s="340"/>
      <c r="BK591" s="340"/>
      <c r="BL591" s="340"/>
      <c r="BM591" s="340"/>
      <c r="BN591" s="340"/>
      <c r="BO591" s="340"/>
      <c r="BP591" s="340"/>
      <c r="BQ591" s="340"/>
      <c r="BR591" s="340"/>
      <c r="BS591" s="340"/>
      <c r="BT591" s="340"/>
      <c r="BU591" s="340"/>
      <c r="BV591" s="340"/>
      <c r="BW591" s="340"/>
      <c r="BX591" s="340"/>
      <c r="BY591" s="340"/>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5" customFormat="true" ht="25.15" customHeight="true" x14ac:dyDescent="0.2">
      <c r="C592" s="1005"/>
      <c r="D592" s="1006"/>
      <c r="E592" s="613"/>
      <c r="F592" s="613"/>
      <c r="G592" s="613"/>
      <c r="H592" s="1005"/>
      <c r="I592" s="1006"/>
      <c r="J592" s="613"/>
      <c r="K592" s="613"/>
      <c r="L592" s="613"/>
      <c r="M592" s="1005"/>
      <c r="N592" s="1006"/>
      <c r="O592" s="613"/>
      <c r="P592" s="613"/>
      <c r="Q592" s="613"/>
      <c r="AC592" s="338"/>
      <c r="AD592" s="338"/>
      <c r="AE592" s="338"/>
      <c r="AF592" s="338"/>
      <c r="AG592" s="338"/>
      <c r="AH592" s="338"/>
      <c r="AI592" s="338"/>
      <c r="AJ592" s="338"/>
      <c r="AK592" s="338"/>
      <c r="AL592" s="338"/>
      <c r="AM592" s="338"/>
      <c r="AN592" s="338"/>
      <c r="AO592" s="338"/>
      <c r="AP592" s="338"/>
      <c r="AQ592" s="338"/>
      <c r="AR592" s="338"/>
      <c r="AS592" s="338"/>
      <c r="AT592" s="338"/>
      <c r="AU592" s="338"/>
      <c r="AV592" s="338"/>
      <c r="AW592" s="338"/>
      <c r="AX592" s="338"/>
      <c r="AY592" s="338"/>
      <c r="AZ592" s="338"/>
      <c r="BA592" s="340"/>
      <c r="BB592" s="419"/>
      <c r="BC592" s="340"/>
      <c r="BD592" s="340"/>
      <c r="BE592" s="340"/>
      <c r="BF592" s="340"/>
      <c r="BG592" s="340"/>
      <c r="BH592" s="340"/>
      <c r="BI592" s="340"/>
      <c r="BJ592" s="340"/>
      <c r="BK592" s="340"/>
      <c r="BL592" s="340"/>
      <c r="BM592" s="340"/>
      <c r="BN592" s="340"/>
      <c r="BO592" s="340"/>
      <c r="BP592" s="340"/>
      <c r="BQ592" s="340"/>
      <c r="BR592" s="340"/>
      <c r="BS592" s="340"/>
      <c r="BT592" s="340"/>
      <c r="BU592" s="340"/>
      <c r="BV592" s="340"/>
      <c r="BW592" s="340"/>
      <c r="BX592" s="340"/>
      <c r="BY592" s="340"/>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5" customFormat="true" ht="25.15" customHeight="true" x14ac:dyDescent="0.2">
      <c r="C593" s="1005"/>
      <c r="D593" s="1006"/>
      <c r="E593" s="613"/>
      <c r="F593" s="613"/>
      <c r="G593" s="613"/>
      <c r="H593" s="1005"/>
      <c r="I593" s="1006"/>
      <c r="J593" s="613"/>
      <c r="K593" s="613"/>
      <c r="L593" s="613"/>
      <c r="M593" s="1005"/>
      <c r="N593" s="1006"/>
      <c r="O593" s="613"/>
      <c r="P593" s="613"/>
      <c r="Q593" s="613"/>
      <c r="AC593" s="338"/>
      <c r="AD593" s="338"/>
      <c r="AE593" s="338"/>
      <c r="AF593" s="338"/>
      <c r="AG593" s="338"/>
      <c r="AH593" s="338"/>
      <c r="AI593" s="338"/>
      <c r="AJ593" s="338"/>
      <c r="AK593" s="338"/>
      <c r="AL593" s="338"/>
      <c r="AM593" s="338"/>
      <c r="AN593" s="338"/>
      <c r="AO593" s="338"/>
      <c r="AP593" s="338"/>
      <c r="AQ593" s="338"/>
      <c r="AR593" s="338"/>
      <c r="AS593" s="338"/>
      <c r="AT593" s="338"/>
      <c r="AU593" s="338"/>
      <c r="AV593" s="338"/>
      <c r="AW593" s="338"/>
      <c r="AX593" s="338"/>
      <c r="AY593" s="338"/>
      <c r="AZ593" s="338"/>
      <c r="BA593" s="340"/>
      <c r="BB593" s="419"/>
      <c r="BC593" s="340"/>
      <c r="BD593" s="340"/>
      <c r="BE593" s="340"/>
      <c r="BF593" s="340"/>
      <c r="BG593" s="340"/>
      <c r="BH593" s="340"/>
      <c r="BI593" s="340"/>
      <c r="BJ593" s="340"/>
      <c r="BK593" s="340"/>
      <c r="BL593" s="340"/>
      <c r="BM593" s="340"/>
      <c r="BN593" s="340"/>
      <c r="BO593" s="340"/>
      <c r="BP593" s="340"/>
      <c r="BQ593" s="340"/>
      <c r="BR593" s="340"/>
      <c r="BS593" s="340"/>
      <c r="BT593" s="340"/>
      <c r="BU593" s="340"/>
      <c r="BV593" s="340"/>
      <c r="BW593" s="340"/>
      <c r="BX593" s="340"/>
      <c r="BY593" s="340"/>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5" customFormat="true" ht="25.15" customHeight="true" x14ac:dyDescent="0.2">
      <c r="C594" s="1005"/>
      <c r="D594" s="1006"/>
      <c r="E594" s="613"/>
      <c r="F594" s="613"/>
      <c r="G594" s="613"/>
      <c r="H594" s="1005"/>
      <c r="I594" s="1006"/>
      <c r="J594" s="613"/>
      <c r="K594" s="613"/>
      <c r="L594" s="613"/>
      <c r="M594" s="1005"/>
      <c r="N594" s="1006"/>
      <c r="O594" s="613"/>
      <c r="P594" s="613"/>
      <c r="Q594" s="613"/>
      <c r="AC594" s="338"/>
      <c r="AD594" s="338"/>
      <c r="AE594" s="338"/>
      <c r="AF594" s="338"/>
      <c r="AG594" s="338"/>
      <c r="AH594" s="338"/>
      <c r="AI594" s="338"/>
      <c r="AJ594" s="338"/>
      <c r="AK594" s="338"/>
      <c r="AL594" s="338"/>
      <c r="AM594" s="338"/>
      <c r="AN594" s="338"/>
      <c r="AO594" s="338"/>
      <c r="AP594" s="338"/>
      <c r="AQ594" s="338"/>
      <c r="AR594" s="338"/>
      <c r="AS594" s="338"/>
      <c r="AT594" s="338"/>
      <c r="AU594" s="338"/>
      <c r="AV594" s="338"/>
      <c r="AW594" s="338"/>
      <c r="AX594" s="338"/>
      <c r="AY594" s="338"/>
      <c r="AZ594" s="338"/>
      <c r="BA594" s="340"/>
      <c r="BB594" s="419"/>
      <c r="BC594" s="340"/>
      <c r="BD594" s="340"/>
      <c r="BE594" s="340"/>
      <c r="BF594" s="340"/>
      <c r="BG594" s="340"/>
      <c r="BH594" s="340"/>
      <c r="BI594" s="340"/>
      <c r="BJ594" s="340"/>
      <c r="BK594" s="340"/>
      <c r="BL594" s="340"/>
      <c r="BM594" s="340"/>
      <c r="BN594" s="340"/>
      <c r="BO594" s="340"/>
      <c r="BP594" s="340"/>
      <c r="BQ594" s="340"/>
      <c r="BR594" s="340"/>
      <c r="BS594" s="340"/>
      <c r="BT594" s="340"/>
      <c r="BU594" s="340"/>
      <c r="BV594" s="340"/>
      <c r="BW594" s="340"/>
      <c r="BX594" s="340"/>
      <c r="BY594" s="340"/>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5" customFormat="true" ht="25.15" customHeight="true" x14ac:dyDescent="0.2">
      <c r="C595" s="1005"/>
      <c r="D595" s="1006"/>
      <c r="E595" s="613"/>
      <c r="F595" s="613"/>
      <c r="G595" s="613"/>
      <c r="H595" s="1005"/>
      <c r="I595" s="1006"/>
      <c r="J595" s="613"/>
      <c r="K595" s="613"/>
      <c r="L595" s="613"/>
      <c r="M595" s="1005"/>
      <c r="N595" s="1006"/>
      <c r="O595" s="613"/>
      <c r="P595" s="613"/>
      <c r="Q595" s="613"/>
      <c r="AC595" s="338"/>
      <c r="AD595" s="338"/>
      <c r="AE595" s="338"/>
      <c r="AF595" s="338"/>
      <c r="AG595" s="338"/>
      <c r="AH595" s="338"/>
      <c r="AI595" s="338"/>
      <c r="AJ595" s="338"/>
      <c r="AK595" s="338"/>
      <c r="AL595" s="338"/>
      <c r="AM595" s="338"/>
      <c r="AN595" s="338"/>
      <c r="AO595" s="338"/>
      <c r="AP595" s="338"/>
      <c r="AQ595" s="338"/>
      <c r="AR595" s="338"/>
      <c r="AS595" s="338"/>
      <c r="AT595" s="338"/>
      <c r="AU595" s="338"/>
      <c r="AV595" s="338"/>
      <c r="AW595" s="338"/>
      <c r="AX595" s="338"/>
      <c r="AY595" s="338"/>
      <c r="AZ595" s="338"/>
      <c r="BA595" s="340"/>
      <c r="BB595" s="419"/>
      <c r="BC595" s="340"/>
      <c r="BD595" s="340"/>
      <c r="BE595" s="340"/>
      <c r="BF595" s="340"/>
      <c r="BG595" s="340"/>
      <c r="BH595" s="340"/>
      <c r="BI595" s="340"/>
      <c r="BJ595" s="340"/>
      <c r="BK595" s="340"/>
      <c r="BL595" s="340"/>
      <c r="BM595" s="340"/>
      <c r="BN595" s="340"/>
      <c r="BO595" s="340"/>
      <c r="BP595" s="340"/>
      <c r="BQ595" s="340"/>
      <c r="BR595" s="340"/>
      <c r="BS595" s="340"/>
      <c r="BT595" s="340"/>
      <c r="BU595" s="340"/>
      <c r="BV595" s="340"/>
      <c r="BW595" s="340"/>
      <c r="BX595" s="340"/>
      <c r="BY595" s="340"/>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5" customFormat="true" ht="25.15" customHeight="true" x14ac:dyDescent="0.2">
      <c r="C596" s="1005"/>
      <c r="D596" s="1006"/>
      <c r="E596" s="613"/>
      <c r="F596" s="613"/>
      <c r="G596" s="613"/>
      <c r="H596" s="1005"/>
      <c r="I596" s="1006"/>
      <c r="J596" s="613"/>
      <c r="K596" s="613"/>
      <c r="L596" s="613"/>
      <c r="M596" s="1005"/>
      <c r="N596" s="1006"/>
      <c r="O596" s="613"/>
      <c r="P596" s="613"/>
      <c r="Q596" s="613"/>
      <c r="AC596" s="338"/>
      <c r="AD596" s="338"/>
      <c r="AE596" s="338"/>
      <c r="AF596" s="338"/>
      <c r="AG596" s="338"/>
      <c r="AH596" s="338"/>
      <c r="AI596" s="338"/>
      <c r="AJ596" s="338"/>
      <c r="AK596" s="338"/>
      <c r="AL596" s="338"/>
      <c r="AM596" s="338"/>
      <c r="AN596" s="338"/>
      <c r="AO596" s="338"/>
      <c r="AP596" s="338"/>
      <c r="AQ596" s="338"/>
      <c r="AR596" s="338"/>
      <c r="AS596" s="338"/>
      <c r="AT596" s="338"/>
      <c r="AU596" s="338"/>
      <c r="AV596" s="338"/>
      <c r="AW596" s="338"/>
      <c r="AX596" s="338"/>
      <c r="AY596" s="338"/>
      <c r="AZ596" s="338"/>
      <c r="BA596" s="340"/>
      <c r="BB596" s="419"/>
      <c r="BC596" s="340"/>
      <c r="BD596" s="340"/>
      <c r="BE596" s="340"/>
      <c r="BF596" s="340"/>
      <c r="BG596" s="340"/>
      <c r="BH596" s="340"/>
      <c r="BI596" s="340"/>
      <c r="BJ596" s="340"/>
      <c r="BK596" s="340"/>
      <c r="BL596" s="340"/>
      <c r="BM596" s="340"/>
      <c r="BN596" s="340"/>
      <c r="BO596" s="340"/>
      <c r="BP596" s="340"/>
      <c r="BQ596" s="340"/>
      <c r="BR596" s="340"/>
      <c r="BS596" s="340"/>
      <c r="BT596" s="340"/>
      <c r="BU596" s="340"/>
      <c r="BV596" s="340"/>
      <c r="BW596" s="340"/>
      <c r="BX596" s="340"/>
      <c r="BY596" s="340"/>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5" customFormat="true" ht="25.15" customHeight="true" x14ac:dyDescent="0.2">
      <c r="C597" s="1005"/>
      <c r="D597" s="1006"/>
      <c r="E597" s="613"/>
      <c r="F597" s="613"/>
      <c r="G597" s="613"/>
      <c r="H597" s="1005"/>
      <c r="I597" s="1006"/>
      <c r="J597" s="613"/>
      <c r="K597" s="613"/>
      <c r="L597" s="613"/>
      <c r="M597" s="1005"/>
      <c r="N597" s="1006"/>
      <c r="O597" s="613"/>
      <c r="P597" s="613"/>
      <c r="Q597" s="613"/>
      <c r="AC597" s="338"/>
      <c r="AD597" s="338"/>
      <c r="AE597" s="338"/>
      <c r="AF597" s="338"/>
      <c r="AG597" s="338"/>
      <c r="AH597" s="338"/>
      <c r="AI597" s="338"/>
      <c r="AJ597" s="338"/>
      <c r="AK597" s="338"/>
      <c r="AL597" s="338"/>
      <c r="AM597" s="338"/>
      <c r="AN597" s="338"/>
      <c r="AO597" s="338"/>
      <c r="AP597" s="338"/>
      <c r="AQ597" s="338"/>
      <c r="AR597" s="338"/>
      <c r="AS597" s="338"/>
      <c r="AT597" s="338"/>
      <c r="AU597" s="338"/>
      <c r="AV597" s="338"/>
      <c r="AW597" s="338"/>
      <c r="AX597" s="338"/>
      <c r="AY597" s="338"/>
      <c r="AZ597" s="338"/>
      <c r="BA597" s="340"/>
      <c r="BB597" s="419"/>
      <c r="BC597" s="340"/>
      <c r="BD597" s="340"/>
      <c r="BE597" s="340"/>
      <c r="BF597" s="340"/>
      <c r="BG597" s="340"/>
      <c r="BH597" s="340"/>
      <c r="BI597" s="340"/>
      <c r="BJ597" s="340"/>
      <c r="BK597" s="340"/>
      <c r="BL597" s="340"/>
      <c r="BM597" s="340"/>
      <c r="BN597" s="340"/>
      <c r="BO597" s="340"/>
      <c r="BP597" s="340"/>
      <c r="BQ597" s="340"/>
      <c r="BR597" s="340"/>
      <c r="BS597" s="340"/>
      <c r="BT597" s="340"/>
      <c r="BU597" s="340"/>
      <c r="BV597" s="340"/>
      <c r="BW597" s="340"/>
      <c r="BX597" s="340"/>
      <c r="BY597" s="340"/>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5" customFormat="true" ht="25.15" customHeight="true" x14ac:dyDescent="0.2">
      <c r="C598" s="1005"/>
      <c r="D598" s="1006"/>
      <c r="E598" s="613"/>
      <c r="F598" s="613"/>
      <c r="G598" s="613"/>
      <c r="H598" s="1005"/>
      <c r="I598" s="1006"/>
      <c r="J598" s="613"/>
      <c r="K598" s="613"/>
      <c r="L598" s="613"/>
      <c r="M598" s="1005"/>
      <c r="N598" s="1006"/>
      <c r="O598" s="613"/>
      <c r="P598" s="613"/>
      <c r="Q598" s="613"/>
      <c r="AC598" s="338"/>
      <c r="AD598" s="338"/>
      <c r="AE598" s="338"/>
      <c r="AF598" s="338"/>
      <c r="AG598" s="338"/>
      <c r="AH598" s="338"/>
      <c r="AI598" s="338"/>
      <c r="AJ598" s="338"/>
      <c r="AK598" s="338"/>
      <c r="AL598" s="338"/>
      <c r="AM598" s="338"/>
      <c r="AN598" s="338"/>
      <c r="AO598" s="338"/>
      <c r="AP598" s="338"/>
      <c r="AQ598" s="338"/>
      <c r="AR598" s="338"/>
      <c r="AS598" s="338"/>
      <c r="AT598" s="338"/>
      <c r="AU598" s="338"/>
      <c r="AV598" s="338"/>
      <c r="AW598" s="338"/>
      <c r="AX598" s="338"/>
      <c r="AY598" s="338"/>
      <c r="AZ598" s="338"/>
      <c r="BA598" s="340"/>
      <c r="BB598" s="419"/>
      <c r="BC598" s="340"/>
      <c r="BD598" s="340"/>
      <c r="BE598" s="340"/>
      <c r="BF598" s="340"/>
      <c r="BG598" s="340"/>
      <c r="BH598" s="340"/>
      <c r="BI598" s="340"/>
      <c r="BJ598" s="340"/>
      <c r="BK598" s="340"/>
      <c r="BL598" s="340"/>
      <c r="BM598" s="340"/>
      <c r="BN598" s="340"/>
      <c r="BO598" s="340"/>
      <c r="BP598" s="340"/>
      <c r="BQ598" s="340"/>
      <c r="BR598" s="340"/>
      <c r="BS598" s="340"/>
      <c r="BT598" s="340"/>
      <c r="BU598" s="340"/>
      <c r="BV598" s="340"/>
      <c r="BW598" s="340"/>
      <c r="BX598" s="340"/>
      <c r="BY598" s="340"/>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5" customFormat="true" ht="25.15" customHeight="true" x14ac:dyDescent="0.2">
      <c r="C599" s="1005"/>
      <c r="D599" s="1006"/>
      <c r="E599" s="613"/>
      <c r="F599" s="613"/>
      <c r="G599" s="613"/>
      <c r="H599" s="1005"/>
      <c r="I599" s="1006"/>
      <c r="J599" s="613"/>
      <c r="K599" s="613"/>
      <c r="L599" s="613"/>
      <c r="M599" s="1005"/>
      <c r="N599" s="1006"/>
      <c r="O599" s="613"/>
      <c r="P599" s="613"/>
      <c r="Q599" s="613"/>
      <c r="AC599" s="338"/>
      <c r="AD599" s="338"/>
      <c r="AE599" s="338"/>
      <c r="AF599" s="338"/>
      <c r="AG599" s="338"/>
      <c r="AH599" s="338"/>
      <c r="AI599" s="338"/>
      <c r="AJ599" s="338"/>
      <c r="AK599" s="338"/>
      <c r="AL599" s="338"/>
      <c r="AM599" s="338"/>
      <c r="AN599" s="338"/>
      <c r="AO599" s="338"/>
      <c r="AP599" s="338"/>
      <c r="AQ599" s="338"/>
      <c r="AR599" s="338"/>
      <c r="AS599" s="338"/>
      <c r="AT599" s="338"/>
      <c r="AU599" s="338"/>
      <c r="AV599" s="338"/>
      <c r="AW599" s="338"/>
      <c r="AX599" s="338"/>
      <c r="AY599" s="338"/>
      <c r="AZ599" s="338"/>
      <c r="BA599" s="340"/>
      <c r="BB599" s="419"/>
      <c r="BC599" s="340"/>
      <c r="BD599" s="340"/>
      <c r="BE599" s="340"/>
      <c r="BF599" s="340"/>
      <c r="BG599" s="340"/>
      <c r="BH599" s="340"/>
      <c r="BI599" s="340"/>
      <c r="BJ599" s="340"/>
      <c r="BK599" s="340"/>
      <c r="BL599" s="340"/>
      <c r="BM599" s="340"/>
      <c r="BN599" s="340"/>
      <c r="BO599" s="340"/>
      <c r="BP599" s="340"/>
      <c r="BQ599" s="340"/>
      <c r="BR599" s="340"/>
      <c r="BS599" s="340"/>
      <c r="BT599" s="340"/>
      <c r="BU599" s="340"/>
      <c r="BV599" s="340"/>
      <c r="BW599" s="340"/>
      <c r="BX599" s="340"/>
      <c r="BY599" s="340"/>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5" customFormat="true" ht="25.15" customHeight="true" x14ac:dyDescent="0.2">
      <c r="C600" s="1005"/>
      <c r="D600" s="1006"/>
      <c r="E600" s="613"/>
      <c r="F600" s="613"/>
      <c r="G600" s="613"/>
      <c r="H600" s="1005"/>
      <c r="I600" s="1006"/>
      <c r="J600" s="613"/>
      <c r="K600" s="613"/>
      <c r="L600" s="613"/>
      <c r="M600" s="1005"/>
      <c r="N600" s="1006"/>
      <c r="O600" s="613"/>
      <c r="P600" s="613"/>
      <c r="Q600" s="613"/>
      <c r="AC600" s="338"/>
      <c r="AD600" s="338"/>
      <c r="AE600" s="338"/>
      <c r="AF600" s="338"/>
      <c r="AG600" s="338"/>
      <c r="AH600" s="338"/>
      <c r="AI600" s="338"/>
      <c r="AJ600" s="338"/>
      <c r="AK600" s="338"/>
      <c r="AL600" s="338"/>
      <c r="AM600" s="338"/>
      <c r="AN600" s="338"/>
      <c r="AO600" s="338"/>
      <c r="AP600" s="338"/>
      <c r="AQ600" s="338"/>
      <c r="AR600" s="338"/>
      <c r="AS600" s="338"/>
      <c r="AT600" s="338"/>
      <c r="AU600" s="338"/>
      <c r="AV600" s="338"/>
      <c r="AW600" s="338"/>
      <c r="AX600" s="338"/>
      <c r="AY600" s="338"/>
      <c r="AZ600" s="338"/>
      <c r="BA600" s="340"/>
      <c r="BB600" s="419"/>
      <c r="BC600" s="340"/>
      <c r="BD600" s="340"/>
      <c r="BE600" s="340"/>
      <c r="BF600" s="340"/>
      <c r="BG600" s="340"/>
      <c r="BH600" s="340"/>
      <c r="BI600" s="340"/>
      <c r="BJ600" s="340"/>
      <c r="BK600" s="340"/>
      <c r="BL600" s="340"/>
      <c r="BM600" s="340"/>
      <c r="BN600" s="340"/>
      <c r="BO600" s="340"/>
      <c r="BP600" s="340"/>
      <c r="BQ600" s="340"/>
      <c r="BR600" s="340"/>
      <c r="BS600" s="340"/>
      <c r="BT600" s="340"/>
      <c r="BU600" s="340"/>
      <c r="BV600" s="340"/>
      <c r="BW600" s="340"/>
      <c r="BX600" s="340"/>
      <c r="BY600" s="340"/>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5" customFormat="true" ht="25.15" customHeight="true" x14ac:dyDescent="0.2">
      <c r="C601" s="1005"/>
      <c r="D601" s="1006"/>
      <c r="E601" s="613"/>
      <c r="F601" s="613"/>
      <c r="G601" s="613"/>
      <c r="H601" s="1005"/>
      <c r="I601" s="1006"/>
      <c r="J601" s="613"/>
      <c r="K601" s="613"/>
      <c r="L601" s="613"/>
      <c r="M601" s="1005"/>
      <c r="N601" s="1006"/>
      <c r="O601" s="613"/>
      <c r="P601" s="613"/>
      <c r="Q601" s="613"/>
      <c r="AC601" s="338"/>
      <c r="AD601" s="338"/>
      <c r="AE601" s="338"/>
      <c r="AF601" s="338"/>
      <c r="AG601" s="338"/>
      <c r="AH601" s="338"/>
      <c r="AI601" s="338"/>
      <c r="AJ601" s="338"/>
      <c r="AK601" s="338"/>
      <c r="AL601" s="338"/>
      <c r="AM601" s="338"/>
      <c r="AN601" s="338"/>
      <c r="AO601" s="338"/>
      <c r="AP601" s="338"/>
      <c r="AQ601" s="338"/>
      <c r="AR601" s="338"/>
      <c r="AS601" s="338"/>
      <c r="AT601" s="338"/>
      <c r="AU601" s="338"/>
      <c r="AV601" s="338"/>
      <c r="AW601" s="338"/>
      <c r="AX601" s="338"/>
      <c r="AY601" s="338"/>
      <c r="AZ601" s="338"/>
      <c r="BA601" s="340"/>
      <c r="BB601" s="419"/>
      <c r="BC601" s="340"/>
      <c r="BD601" s="340"/>
      <c r="BE601" s="340"/>
      <c r="BF601" s="340"/>
      <c r="BG601" s="340"/>
      <c r="BH601" s="340"/>
      <c r="BI601" s="340"/>
      <c r="BJ601" s="340"/>
      <c r="BK601" s="340"/>
      <c r="BL601" s="340"/>
      <c r="BM601" s="340"/>
      <c r="BN601" s="340"/>
      <c r="BO601" s="340"/>
      <c r="BP601" s="340"/>
      <c r="BQ601" s="340"/>
      <c r="BR601" s="340"/>
      <c r="BS601" s="340"/>
      <c r="BT601" s="340"/>
      <c r="BU601" s="340"/>
      <c r="BV601" s="340"/>
      <c r="BW601" s="340"/>
      <c r="BX601" s="340"/>
      <c r="BY601" s="340"/>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5" customFormat="true" ht="25.15" customHeight="true" x14ac:dyDescent="0.2">
      <c r="C602" s="1005"/>
      <c r="D602" s="1006"/>
      <c r="E602" s="613"/>
      <c r="F602" s="613"/>
      <c r="G602" s="613"/>
      <c r="H602" s="1005"/>
      <c r="I602" s="1006"/>
      <c r="J602" s="613"/>
      <c r="K602" s="613"/>
      <c r="L602" s="613"/>
      <c r="M602" s="1005"/>
      <c r="N602" s="1006"/>
      <c r="O602" s="613"/>
      <c r="P602" s="613"/>
      <c r="Q602" s="613"/>
      <c r="AC602" s="338"/>
      <c r="AD602" s="338"/>
      <c r="AE602" s="338"/>
      <c r="AF602" s="338"/>
      <c r="AG602" s="338"/>
      <c r="AH602" s="338"/>
      <c r="AI602" s="338"/>
      <c r="AJ602" s="338"/>
      <c r="AK602" s="338"/>
      <c r="AL602" s="338"/>
      <c r="AM602" s="338"/>
      <c r="AN602" s="338"/>
      <c r="AO602" s="338"/>
      <c r="AP602" s="338"/>
      <c r="AQ602" s="338"/>
      <c r="AR602" s="338"/>
      <c r="AS602" s="338"/>
      <c r="AT602" s="338"/>
      <c r="AU602" s="338"/>
      <c r="AV602" s="338"/>
      <c r="AW602" s="338"/>
      <c r="AX602" s="338"/>
      <c r="AY602" s="338"/>
      <c r="AZ602" s="338"/>
      <c r="BA602" s="340"/>
      <c r="BB602" s="419"/>
      <c r="BC602" s="340"/>
      <c r="BD602" s="340"/>
      <c r="BE602" s="340"/>
      <c r="BF602" s="340"/>
      <c r="BG602" s="340"/>
      <c r="BH602" s="340"/>
      <c r="BI602" s="340"/>
      <c r="BJ602" s="340"/>
      <c r="BK602" s="340"/>
      <c r="BL602" s="340"/>
      <c r="BM602" s="340"/>
      <c r="BN602" s="340"/>
      <c r="BO602" s="340"/>
      <c r="BP602" s="340"/>
      <c r="BQ602" s="340"/>
      <c r="BR602" s="340"/>
      <c r="BS602" s="340"/>
      <c r="BT602" s="340"/>
      <c r="BU602" s="340"/>
      <c r="BV602" s="340"/>
      <c r="BW602" s="340"/>
      <c r="BX602" s="340"/>
      <c r="BY602" s="340"/>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5" customFormat="true" ht="25.15" customHeight="true" x14ac:dyDescent="0.2">
      <c r="C603" s="1005"/>
      <c r="D603" s="1006"/>
      <c r="E603" s="613"/>
      <c r="F603" s="613"/>
      <c r="G603" s="613"/>
      <c r="H603" s="1005"/>
      <c r="I603" s="1006"/>
      <c r="J603" s="613"/>
      <c r="K603" s="613"/>
      <c r="L603" s="613"/>
      <c r="M603" s="1005"/>
      <c r="N603" s="1006"/>
      <c r="O603" s="613"/>
      <c r="P603" s="613"/>
      <c r="Q603" s="613"/>
      <c r="AC603" s="338"/>
      <c r="AD603" s="338"/>
      <c r="AE603" s="338"/>
      <c r="AF603" s="338"/>
      <c r="AG603" s="338"/>
      <c r="AH603" s="338"/>
      <c r="AI603" s="338"/>
      <c r="AJ603" s="338"/>
      <c r="AK603" s="338"/>
      <c r="AL603" s="338"/>
      <c r="AM603" s="338"/>
      <c r="AN603" s="338"/>
      <c r="AO603" s="338"/>
      <c r="AP603" s="338"/>
      <c r="AQ603" s="338"/>
      <c r="AR603" s="338"/>
      <c r="AS603" s="338"/>
      <c r="AT603" s="338"/>
      <c r="AU603" s="338"/>
      <c r="AV603" s="338"/>
      <c r="AW603" s="338"/>
      <c r="AX603" s="338"/>
      <c r="AY603" s="338"/>
      <c r="AZ603" s="338"/>
      <c r="BA603" s="340"/>
      <c r="BB603" s="419"/>
      <c r="BC603" s="340"/>
      <c r="BD603" s="340"/>
      <c r="BE603" s="340"/>
      <c r="BF603" s="340"/>
      <c r="BG603" s="340"/>
      <c r="BH603" s="340"/>
      <c r="BI603" s="340"/>
      <c r="BJ603" s="340"/>
      <c r="BK603" s="340"/>
      <c r="BL603" s="340"/>
      <c r="BM603" s="340"/>
      <c r="BN603" s="340"/>
      <c r="BO603" s="340"/>
      <c r="BP603" s="340"/>
      <c r="BQ603" s="340"/>
      <c r="BR603" s="340"/>
      <c r="BS603" s="340"/>
      <c r="BT603" s="340"/>
      <c r="BU603" s="340"/>
      <c r="BV603" s="340"/>
      <c r="BW603" s="340"/>
      <c r="BX603" s="340"/>
      <c r="BY603" s="340"/>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5" customFormat="true" ht="25.15" customHeight="true" x14ac:dyDescent="0.2">
      <c r="C604" s="1005"/>
      <c r="D604" s="1006"/>
      <c r="E604" s="613"/>
      <c r="F604" s="613"/>
      <c r="G604" s="613"/>
      <c r="H604" s="1005"/>
      <c r="I604" s="1006"/>
      <c r="J604" s="613"/>
      <c r="K604" s="613"/>
      <c r="L604" s="613"/>
      <c r="M604" s="1005"/>
      <c r="N604" s="1006"/>
      <c r="O604" s="613"/>
      <c r="P604" s="613"/>
      <c r="Q604" s="613"/>
      <c r="AC604" s="338"/>
      <c r="AD604" s="338"/>
      <c r="AE604" s="338"/>
      <c r="AF604" s="338"/>
      <c r="AG604" s="338"/>
      <c r="AH604" s="338"/>
      <c r="AI604" s="338"/>
      <c r="AJ604" s="338"/>
      <c r="AK604" s="338"/>
      <c r="AL604" s="338"/>
      <c r="AM604" s="338"/>
      <c r="AN604" s="338"/>
      <c r="AO604" s="338"/>
      <c r="AP604" s="338"/>
      <c r="AQ604" s="338"/>
      <c r="AR604" s="338"/>
      <c r="AS604" s="338"/>
      <c r="AT604" s="338"/>
      <c r="AU604" s="338"/>
      <c r="AV604" s="338"/>
      <c r="AW604" s="338"/>
      <c r="AX604" s="338"/>
      <c r="AY604" s="338"/>
      <c r="AZ604" s="338"/>
      <c r="BA604" s="341"/>
      <c r="BB604" s="420"/>
      <c r="BC604" s="341"/>
      <c r="BD604" s="341"/>
      <c r="BE604" s="341"/>
      <c r="BF604" s="341"/>
      <c r="BG604" s="341"/>
      <c r="BH604" s="341"/>
      <c r="BI604" s="341"/>
      <c r="BJ604" s="341"/>
      <c r="BK604" s="341"/>
      <c r="BL604" s="341"/>
      <c r="BM604" s="341"/>
      <c r="BN604" s="341"/>
      <c r="BO604" s="341"/>
      <c r="BP604" s="341"/>
      <c r="BQ604" s="341"/>
      <c r="BR604" s="341"/>
      <c r="BS604" s="341"/>
      <c r="BT604" s="341"/>
      <c r="BU604" s="341"/>
      <c r="BV604" s="341"/>
      <c r="BW604" s="341"/>
      <c r="BX604" s="341"/>
      <c r="BY604" s="341"/>
      <c r="BZ604" s="341"/>
      <c r="CA604" s="341"/>
      <c r="CB604" s="341"/>
      <c r="CC604" s="341"/>
      <c r="CD604" s="341"/>
      <c r="CE604" s="341"/>
      <c r="CF604" s="341"/>
      <c r="CG604" s="341"/>
      <c r="CH604" s="341"/>
      <c r="CI604" s="341"/>
      <c r="CJ604" s="341"/>
      <c r="CK604" s="341"/>
      <c r="CL604" s="341"/>
      <c r="CM604" s="341"/>
      <c r="CN604" s="341"/>
      <c r="CO604" s="341"/>
      <c r="CP604" s="341"/>
      <c r="CQ604" s="341"/>
      <c r="CR604" s="341"/>
      <c r="CS604" s="341"/>
      <c r="CT604" s="341"/>
      <c r="CU604" s="341"/>
      <c r="CV604" s="341"/>
      <c r="CW604" s="341"/>
      <c r="CX604" s="341"/>
      <c r="CY604" s="341"/>
      <c r="CZ604" s="341"/>
    </row>
    <row r="605" s="345" customFormat="true" ht="25.15" customHeight="true" x14ac:dyDescent="0.2">
      <c r="C605" s="1005"/>
      <c r="D605" s="1006"/>
      <c r="E605" s="613"/>
      <c r="F605" s="613"/>
      <c r="G605" s="613"/>
      <c r="H605" s="1005"/>
      <c r="I605" s="1006"/>
      <c r="J605" s="613"/>
      <c r="K605" s="613"/>
      <c r="L605" s="613"/>
      <c r="M605" s="1005"/>
      <c r="N605" s="1006"/>
      <c r="O605" s="613"/>
      <c r="P605" s="613"/>
      <c r="Q605" s="613"/>
      <c r="AC605" s="338"/>
      <c r="AD605" s="338"/>
      <c r="AE605" s="338"/>
      <c r="AF605" s="338"/>
      <c r="AG605" s="338"/>
      <c r="AH605" s="338"/>
      <c r="AI605" s="338"/>
      <c r="AJ605" s="338"/>
      <c r="AK605" s="338"/>
      <c r="AL605" s="338"/>
      <c r="AM605" s="338"/>
      <c r="AN605" s="338"/>
      <c r="AO605" s="338"/>
      <c r="AP605" s="338"/>
      <c r="AQ605" s="338"/>
      <c r="AR605" s="338"/>
      <c r="AS605" s="338"/>
      <c r="AT605" s="338"/>
      <c r="AU605" s="338"/>
      <c r="AV605" s="338"/>
      <c r="AW605" s="338"/>
      <c r="AX605" s="338"/>
      <c r="AY605" s="338"/>
      <c r="AZ605" s="338"/>
      <c r="BA605" s="341"/>
      <c r="BB605" s="420"/>
      <c r="BC605" s="341"/>
      <c r="BD605" s="341"/>
      <c r="BE605" s="341"/>
      <c r="BF605" s="341"/>
      <c r="BG605" s="341"/>
      <c r="BH605" s="341"/>
      <c r="BI605" s="341"/>
      <c r="BJ605" s="341"/>
      <c r="BK605" s="341"/>
      <c r="BL605" s="341"/>
      <c r="BM605" s="341"/>
      <c r="BN605" s="341"/>
      <c r="BO605" s="341"/>
      <c r="BP605" s="341"/>
      <c r="BQ605" s="341"/>
      <c r="BR605" s="341"/>
      <c r="BS605" s="341"/>
      <c r="BT605" s="341"/>
      <c r="BU605" s="341"/>
      <c r="BV605" s="341"/>
      <c r="BW605" s="341"/>
      <c r="BX605" s="341"/>
      <c r="BY605" s="341"/>
      <c r="BZ605" s="341"/>
      <c r="CA605" s="341"/>
      <c r="CB605" s="341"/>
      <c r="CC605" s="341"/>
      <c r="CD605" s="341"/>
      <c r="CE605" s="341"/>
      <c r="CF605" s="341"/>
      <c r="CG605" s="341"/>
      <c r="CH605" s="341"/>
      <c r="CI605" s="341"/>
      <c r="CJ605" s="341"/>
      <c r="CK605" s="341"/>
      <c r="CL605" s="341"/>
      <c r="CM605" s="341"/>
      <c r="CN605" s="341"/>
      <c r="CO605" s="341"/>
      <c r="CP605" s="341"/>
      <c r="CQ605" s="341"/>
      <c r="CR605" s="341"/>
      <c r="CS605" s="341"/>
      <c r="CT605" s="341"/>
      <c r="CU605" s="341"/>
      <c r="CV605" s="341"/>
      <c r="CW605" s="341"/>
      <c r="CX605" s="341"/>
      <c r="CY605" s="341"/>
      <c r="CZ605" s="341"/>
    </row>
    <row r="606" s="345" customFormat="true" ht="25.15" customHeight="true" x14ac:dyDescent="0.2">
      <c r="C606" s="1005"/>
      <c r="D606" s="1006"/>
      <c r="E606" s="613"/>
      <c r="F606" s="613"/>
      <c r="G606" s="613"/>
      <c r="H606" s="1005"/>
      <c r="I606" s="1006"/>
      <c r="J606" s="613"/>
      <c r="K606" s="613"/>
      <c r="L606" s="613"/>
      <c r="M606" s="1005"/>
      <c r="N606" s="1006"/>
      <c r="O606" s="613"/>
      <c r="P606" s="613"/>
      <c r="Q606" s="613"/>
      <c r="AC606" s="338"/>
      <c r="AD606" s="338"/>
      <c r="AE606" s="338"/>
      <c r="AF606" s="338"/>
      <c r="AG606" s="338"/>
      <c r="AH606" s="338"/>
      <c r="AI606" s="338"/>
      <c r="AJ606" s="338"/>
      <c r="AK606" s="338"/>
      <c r="AL606" s="338"/>
      <c r="AM606" s="338"/>
      <c r="AN606" s="338"/>
      <c r="AO606" s="338"/>
      <c r="AP606" s="338"/>
      <c r="AQ606" s="338"/>
      <c r="AR606" s="338"/>
      <c r="AS606" s="338"/>
      <c r="AT606" s="338"/>
      <c r="AU606" s="338"/>
      <c r="AV606" s="338"/>
      <c r="AW606" s="338"/>
      <c r="AX606" s="338"/>
      <c r="AY606" s="338"/>
      <c r="AZ606" s="338"/>
      <c r="BA606" s="341"/>
      <c r="BB606" s="420"/>
      <c r="BC606" s="341"/>
      <c r="BD606" s="341"/>
      <c r="BE606" s="341"/>
      <c r="BF606" s="341"/>
      <c r="BG606" s="341"/>
      <c r="BH606" s="341"/>
      <c r="BI606" s="341"/>
      <c r="BJ606" s="341"/>
      <c r="BK606" s="341"/>
      <c r="BL606" s="341"/>
      <c r="BM606" s="341"/>
      <c r="BN606" s="341"/>
      <c r="BO606" s="341"/>
      <c r="BP606" s="341"/>
      <c r="BQ606" s="341"/>
      <c r="BR606" s="341"/>
      <c r="BS606" s="341"/>
      <c r="BT606" s="341"/>
      <c r="BU606" s="341"/>
      <c r="BV606" s="341"/>
      <c r="BW606" s="341"/>
      <c r="BX606" s="341"/>
      <c r="BY606" s="341"/>
      <c r="BZ606" s="341"/>
      <c r="CA606" s="341"/>
      <c r="CB606" s="341"/>
      <c r="CC606" s="341"/>
      <c r="CD606" s="341"/>
      <c r="CE606" s="341"/>
      <c r="CF606" s="341"/>
      <c r="CG606" s="341"/>
      <c r="CH606" s="341"/>
      <c r="CI606" s="341"/>
      <c r="CJ606" s="341"/>
      <c r="CK606" s="341"/>
      <c r="CL606" s="341"/>
      <c r="CM606" s="341"/>
      <c r="CN606" s="341"/>
      <c r="CO606" s="341"/>
      <c r="CP606" s="341"/>
      <c r="CQ606" s="341"/>
      <c r="CR606" s="341"/>
      <c r="CS606" s="341"/>
      <c r="CT606" s="341"/>
      <c r="CU606" s="341"/>
      <c r="CV606" s="341"/>
      <c r="CW606" s="341"/>
      <c r="CX606" s="341"/>
      <c r="CY606" s="341"/>
      <c r="CZ606" s="341"/>
    </row>
    <row r="607" s="345" customFormat="true" ht="25.15" customHeight="true" x14ac:dyDescent="0.2">
      <c r="C607" s="1005"/>
      <c r="D607" s="1006"/>
      <c r="E607" s="613"/>
      <c r="F607" s="613"/>
      <c r="G607" s="613"/>
      <c r="H607" s="1005"/>
      <c r="I607" s="1006"/>
      <c r="J607" s="613"/>
      <c r="K607" s="613"/>
      <c r="L607" s="613"/>
      <c r="M607" s="1005"/>
      <c r="N607" s="1006"/>
      <c r="O607" s="613"/>
      <c r="P607" s="613"/>
      <c r="Q607" s="613"/>
      <c r="AC607" s="338"/>
      <c r="AD607" s="338"/>
      <c r="AE607" s="338"/>
      <c r="AF607" s="338"/>
      <c r="AG607" s="338"/>
      <c r="AH607" s="338"/>
      <c r="AI607" s="338"/>
      <c r="AJ607" s="338"/>
      <c r="AK607" s="338"/>
      <c r="AL607" s="338"/>
      <c r="AM607" s="338"/>
      <c r="AN607" s="338"/>
      <c r="AO607" s="338"/>
      <c r="AP607" s="338"/>
      <c r="AQ607" s="338"/>
      <c r="AR607" s="338"/>
      <c r="AS607" s="338"/>
      <c r="AT607" s="338"/>
      <c r="AU607" s="338"/>
      <c r="AV607" s="338"/>
      <c r="AW607" s="338"/>
      <c r="AX607" s="338"/>
      <c r="AY607" s="338"/>
      <c r="AZ607" s="338"/>
      <c r="BA607" s="341"/>
      <c r="BB607" s="420"/>
      <c r="BC607" s="341"/>
      <c r="BD607" s="341"/>
      <c r="BE607" s="341"/>
      <c r="BF607" s="341"/>
      <c r="BG607" s="341"/>
      <c r="BH607" s="341"/>
      <c r="BI607" s="341"/>
      <c r="BJ607" s="341"/>
      <c r="BK607" s="341"/>
      <c r="BL607" s="341"/>
      <c r="BM607" s="341"/>
      <c r="BN607" s="341"/>
      <c r="BO607" s="341"/>
      <c r="BP607" s="341"/>
      <c r="BQ607" s="341"/>
      <c r="BR607" s="341"/>
      <c r="BS607" s="341"/>
      <c r="BT607" s="341"/>
      <c r="BU607" s="341"/>
      <c r="BV607" s="341"/>
      <c r="BW607" s="341"/>
      <c r="BX607" s="341"/>
      <c r="BY607" s="341"/>
      <c r="BZ607" s="341"/>
      <c r="CA607" s="341"/>
      <c r="CB607" s="341"/>
      <c r="CC607" s="341"/>
      <c r="CD607" s="341"/>
      <c r="CE607" s="341"/>
      <c r="CF607" s="341"/>
      <c r="CG607" s="341"/>
      <c r="CH607" s="341"/>
      <c r="CI607" s="341"/>
      <c r="CJ607" s="341"/>
      <c r="CK607" s="341"/>
      <c r="CL607" s="341"/>
      <c r="CM607" s="341"/>
      <c r="CN607" s="341"/>
      <c r="CO607" s="341"/>
      <c r="CP607" s="341"/>
      <c r="CQ607" s="341"/>
      <c r="CR607" s="341"/>
      <c r="CS607" s="341"/>
      <c r="CT607" s="341"/>
      <c r="CU607" s="341"/>
      <c r="CV607" s="341"/>
      <c r="CW607" s="341"/>
      <c r="CX607" s="341"/>
      <c r="CY607" s="341"/>
      <c r="CZ607" s="341"/>
    </row>
    <row r="608" s="345" customFormat="true" ht="25.15" customHeight="true" x14ac:dyDescent="0.2">
      <c r="C608" s="1005"/>
      <c r="D608" s="1006"/>
      <c r="E608" s="613"/>
      <c r="F608" s="613"/>
      <c r="G608" s="613"/>
      <c r="H608" s="1005"/>
      <c r="I608" s="1006"/>
      <c r="J608" s="613"/>
      <c r="K608" s="613"/>
      <c r="L608" s="613"/>
      <c r="M608" s="1005"/>
      <c r="N608" s="1006"/>
      <c r="O608" s="613"/>
      <c r="P608" s="613"/>
      <c r="Q608" s="613"/>
      <c r="AC608" s="338"/>
      <c r="AD608" s="338"/>
      <c r="AE608" s="338"/>
      <c r="AF608" s="338"/>
      <c r="AG608" s="338"/>
      <c r="AH608" s="338"/>
      <c r="AI608" s="338"/>
      <c r="AJ608" s="338"/>
      <c r="AK608" s="338"/>
      <c r="AL608" s="338"/>
      <c r="AM608" s="338"/>
      <c r="AN608" s="338"/>
      <c r="AO608" s="338"/>
      <c r="AP608" s="338"/>
      <c r="AQ608" s="338"/>
      <c r="AR608" s="338"/>
      <c r="AS608" s="338"/>
      <c r="AT608" s="338"/>
      <c r="AU608" s="338"/>
      <c r="AV608" s="338"/>
      <c r="AW608" s="338"/>
      <c r="AX608" s="338"/>
      <c r="AY608" s="338"/>
      <c r="AZ608" s="338"/>
      <c r="BA608" s="341"/>
      <c r="BB608" s="420"/>
      <c r="BC608" s="341"/>
      <c r="BD608" s="341"/>
      <c r="BE608" s="341"/>
      <c r="BF608" s="341"/>
      <c r="BG608" s="341"/>
      <c r="BH608" s="341"/>
      <c r="BI608" s="341"/>
      <c r="BJ608" s="341"/>
      <c r="BK608" s="341"/>
      <c r="BL608" s="341"/>
      <c r="BM608" s="341"/>
      <c r="BN608" s="341"/>
      <c r="BO608" s="341"/>
      <c r="BP608" s="341"/>
      <c r="BQ608" s="341"/>
      <c r="BR608" s="341"/>
      <c r="BS608" s="341"/>
      <c r="BT608" s="341"/>
      <c r="BU608" s="341"/>
      <c r="BV608" s="341"/>
      <c r="BW608" s="341"/>
      <c r="BX608" s="341"/>
      <c r="BY608" s="341"/>
      <c r="BZ608" s="341"/>
      <c r="CA608" s="341"/>
      <c r="CB608" s="341"/>
      <c r="CC608" s="341"/>
      <c r="CD608" s="341"/>
      <c r="CE608" s="341"/>
      <c r="CF608" s="341"/>
      <c r="CG608" s="341"/>
      <c r="CH608" s="341"/>
      <c r="CI608" s="341"/>
      <c r="CJ608" s="341"/>
      <c r="CK608" s="341"/>
      <c r="CL608" s="341"/>
      <c r="CM608" s="341"/>
      <c r="CN608" s="341"/>
      <c r="CO608" s="341"/>
      <c r="CP608" s="341"/>
      <c r="CQ608" s="341"/>
      <c r="CR608" s="341"/>
      <c r="CS608" s="341"/>
      <c r="CT608" s="341"/>
      <c r="CU608" s="341"/>
      <c r="CV608" s="341"/>
      <c r="CW608" s="341"/>
      <c r="CX608" s="341"/>
      <c r="CY608" s="341"/>
      <c r="CZ608" s="341"/>
    </row>
    <row r="609" s="345" customFormat="true" ht="25.15" customHeight="true" x14ac:dyDescent="0.2">
      <c r="C609" s="1005"/>
      <c r="D609" s="1006"/>
      <c r="E609" s="613"/>
      <c r="F609" s="613"/>
      <c r="G609" s="613"/>
      <c r="H609" s="1005"/>
      <c r="I609" s="1006"/>
      <c r="J609" s="613"/>
      <c r="K609" s="613"/>
      <c r="L609" s="613"/>
      <c r="M609" s="1005"/>
      <c r="N609" s="1006"/>
      <c r="O609" s="613"/>
      <c r="P609" s="613"/>
      <c r="Q609" s="613"/>
      <c r="AC609" s="338"/>
      <c r="AD609" s="338"/>
      <c r="AE609" s="338"/>
      <c r="AF609" s="338"/>
      <c r="AG609" s="338"/>
      <c r="AH609" s="338"/>
      <c r="AI609" s="338"/>
      <c r="AJ609" s="338"/>
      <c r="AK609" s="338"/>
      <c r="AL609" s="338"/>
      <c r="AM609" s="338"/>
      <c r="AN609" s="338"/>
      <c r="AO609" s="338"/>
      <c r="AP609" s="338"/>
      <c r="AQ609" s="338"/>
      <c r="AR609" s="338"/>
      <c r="AS609" s="338"/>
      <c r="AT609" s="338"/>
      <c r="AU609" s="338"/>
      <c r="AV609" s="338"/>
      <c r="AW609" s="338"/>
      <c r="AX609" s="338"/>
      <c r="AY609" s="338"/>
      <c r="AZ609" s="338"/>
      <c r="BA609" s="341"/>
      <c r="BB609" s="420"/>
      <c r="BC609" s="341"/>
      <c r="BD609" s="341"/>
      <c r="BE609" s="341"/>
      <c r="BF609" s="341"/>
      <c r="BG609" s="341"/>
      <c r="BH609" s="341"/>
      <c r="BI609" s="341"/>
      <c r="BJ609" s="341"/>
      <c r="BK609" s="341"/>
      <c r="BL609" s="341"/>
      <c r="BM609" s="341"/>
      <c r="BN609" s="341"/>
      <c r="BO609" s="341"/>
      <c r="BP609" s="341"/>
      <c r="BQ609" s="341"/>
      <c r="BR609" s="341"/>
      <c r="BS609" s="341"/>
      <c r="BT609" s="341"/>
      <c r="BU609" s="341"/>
      <c r="BV609" s="341"/>
      <c r="BW609" s="341"/>
      <c r="BX609" s="341"/>
      <c r="BY609" s="341"/>
      <c r="BZ609" s="341"/>
      <c r="CA609" s="341"/>
      <c r="CB609" s="341"/>
      <c r="CC609" s="341"/>
      <c r="CD609" s="341"/>
      <c r="CE609" s="341"/>
      <c r="CF609" s="341"/>
      <c r="CG609" s="341"/>
      <c r="CH609" s="341"/>
      <c r="CI609" s="341"/>
      <c r="CJ609" s="341"/>
      <c r="CK609" s="341"/>
      <c r="CL609" s="341"/>
      <c r="CM609" s="341"/>
      <c r="CN609" s="341"/>
      <c r="CO609" s="341"/>
      <c r="CP609" s="341"/>
      <c r="CQ609" s="341"/>
      <c r="CR609" s="341"/>
      <c r="CS609" s="341"/>
      <c r="CT609" s="341"/>
      <c r="CU609" s="341"/>
      <c r="CV609" s="341"/>
      <c r="CW609" s="341"/>
      <c r="CX609" s="341"/>
      <c r="CY609" s="341"/>
      <c r="CZ609" s="341"/>
    </row>
    <row r="610" s="345" customFormat="true" ht="25.15" customHeight="true" x14ac:dyDescent="0.2">
      <c r="C610" s="1005"/>
      <c r="D610" s="1006"/>
      <c r="E610" s="613"/>
      <c r="F610" s="613"/>
      <c r="G610" s="613"/>
      <c r="H610" s="1005"/>
      <c r="I610" s="1006"/>
      <c r="J610" s="613"/>
      <c r="K610" s="613"/>
      <c r="L610" s="613"/>
      <c r="M610" s="1005"/>
      <c r="N610" s="1006"/>
      <c r="O610" s="613"/>
      <c r="P610" s="613"/>
      <c r="Q610" s="613"/>
      <c r="AC610" s="338"/>
      <c r="AD610" s="338"/>
      <c r="AE610" s="338"/>
      <c r="AF610" s="338"/>
      <c r="AG610" s="338"/>
      <c r="AH610" s="338"/>
      <c r="AI610" s="338"/>
      <c r="AJ610" s="338"/>
      <c r="AK610" s="338"/>
      <c r="AL610" s="338"/>
      <c r="AM610" s="338"/>
      <c r="AN610" s="338"/>
      <c r="AO610" s="338"/>
      <c r="AP610" s="338"/>
      <c r="AQ610" s="338"/>
      <c r="AR610" s="338"/>
      <c r="AS610" s="338"/>
      <c r="AT610" s="338"/>
      <c r="AU610" s="338"/>
      <c r="AV610" s="338"/>
      <c r="AW610" s="338"/>
      <c r="AX610" s="338"/>
      <c r="AY610" s="338"/>
      <c r="AZ610" s="338"/>
      <c r="BA610" s="341"/>
      <c r="BB610" s="420"/>
      <c r="BC610" s="341"/>
      <c r="BD610" s="341"/>
      <c r="BE610" s="341"/>
      <c r="BF610" s="341"/>
      <c r="BG610" s="341"/>
      <c r="BH610" s="341"/>
      <c r="BI610" s="341"/>
      <c r="BJ610" s="341"/>
      <c r="BK610" s="341"/>
      <c r="BL610" s="341"/>
      <c r="BM610" s="341"/>
      <c r="BN610" s="341"/>
      <c r="BO610" s="341"/>
      <c r="BP610" s="341"/>
      <c r="BQ610" s="341"/>
      <c r="BR610" s="341"/>
      <c r="BS610" s="341"/>
      <c r="BT610" s="341"/>
      <c r="BU610" s="341"/>
      <c r="BV610" s="341"/>
      <c r="BW610" s="341"/>
      <c r="BX610" s="341"/>
      <c r="BY610" s="341"/>
      <c r="BZ610" s="341"/>
      <c r="CA610" s="341"/>
      <c r="CB610" s="341"/>
      <c r="CC610" s="341"/>
      <c r="CD610" s="341"/>
      <c r="CE610" s="341"/>
      <c r="CF610" s="341"/>
      <c r="CG610" s="341"/>
      <c r="CH610" s="341"/>
      <c r="CI610" s="341"/>
      <c r="CJ610" s="341"/>
      <c r="CK610" s="341"/>
      <c r="CL610" s="341"/>
      <c r="CM610" s="341"/>
      <c r="CN610" s="341"/>
      <c r="CO610" s="341"/>
      <c r="CP610" s="341"/>
      <c r="CQ610" s="341"/>
      <c r="CR610" s="341"/>
      <c r="CS610" s="341"/>
      <c r="CT610" s="341"/>
      <c r="CU610" s="341"/>
      <c r="CV610" s="341"/>
      <c r="CW610" s="341"/>
      <c r="CX610" s="341"/>
      <c r="CY610" s="341"/>
      <c r="CZ610" s="341"/>
    </row>
    <row r="611" s="345" customFormat="true" ht="25.15" customHeight="true" x14ac:dyDescent="0.2">
      <c r="C611" s="1005"/>
      <c r="D611" s="1006"/>
      <c r="E611" s="613"/>
      <c r="F611" s="613"/>
      <c r="G611" s="613"/>
      <c r="H611" s="1005"/>
      <c r="I611" s="1006"/>
      <c r="J611" s="613"/>
      <c r="K611" s="613"/>
      <c r="L611" s="613"/>
      <c r="M611" s="1005"/>
      <c r="N611" s="1006"/>
      <c r="O611" s="613"/>
      <c r="P611" s="613"/>
      <c r="Q611" s="613"/>
      <c r="AC611" s="338"/>
      <c r="AD611" s="338"/>
      <c r="AE611" s="338"/>
      <c r="AF611" s="338"/>
      <c r="AG611" s="338"/>
      <c r="AH611" s="338"/>
      <c r="AI611" s="338"/>
      <c r="AJ611" s="338"/>
      <c r="AK611" s="338"/>
      <c r="AL611" s="338"/>
      <c r="AM611" s="338"/>
      <c r="AN611" s="338"/>
      <c r="AO611" s="338"/>
      <c r="AP611" s="338"/>
      <c r="AQ611" s="338"/>
      <c r="AR611" s="338"/>
      <c r="AS611" s="338"/>
      <c r="AT611" s="338"/>
      <c r="AU611" s="338"/>
      <c r="AV611" s="338"/>
      <c r="AW611" s="338"/>
      <c r="AX611" s="338"/>
      <c r="AY611" s="338"/>
      <c r="AZ611" s="338"/>
      <c r="BA611" s="341"/>
      <c r="BB611" s="420"/>
      <c r="BC611" s="341"/>
      <c r="BD611" s="341"/>
      <c r="BE611" s="341"/>
      <c r="BF611" s="341"/>
      <c r="BG611" s="341"/>
      <c r="BH611" s="341"/>
      <c r="BI611" s="341"/>
      <c r="BJ611" s="341"/>
      <c r="BK611" s="341"/>
      <c r="BL611" s="341"/>
      <c r="BM611" s="341"/>
      <c r="BN611" s="341"/>
      <c r="BO611" s="341"/>
      <c r="BP611" s="341"/>
      <c r="BQ611" s="341"/>
      <c r="BR611" s="341"/>
      <c r="BS611" s="341"/>
      <c r="BT611" s="341"/>
      <c r="BU611" s="341"/>
      <c r="BV611" s="341"/>
      <c r="BW611" s="341"/>
      <c r="BX611" s="341"/>
      <c r="BY611" s="341"/>
      <c r="BZ611" s="341"/>
      <c r="CA611" s="341"/>
      <c r="CB611" s="341"/>
      <c r="CC611" s="341"/>
      <c r="CD611" s="341"/>
      <c r="CE611" s="341"/>
      <c r="CF611" s="341"/>
      <c r="CG611" s="341"/>
      <c r="CH611" s="341"/>
      <c r="CI611" s="341"/>
      <c r="CJ611" s="341"/>
      <c r="CK611" s="341"/>
      <c r="CL611" s="341"/>
      <c r="CM611" s="341"/>
      <c r="CN611" s="341"/>
      <c r="CO611" s="341"/>
      <c r="CP611" s="341"/>
      <c r="CQ611" s="341"/>
      <c r="CR611" s="341"/>
      <c r="CS611" s="341"/>
      <c r="CT611" s="341"/>
      <c r="CU611" s="341"/>
      <c r="CV611" s="341"/>
      <c r="CW611" s="341"/>
      <c r="CX611" s="341"/>
      <c r="CY611" s="341"/>
      <c r="CZ611" s="341"/>
    </row>
    <row r="612" s="345" customFormat="true" ht="25.15" customHeight="true" x14ac:dyDescent="0.2">
      <c r="C612" s="1005"/>
      <c r="D612" s="1006"/>
      <c r="E612" s="613"/>
      <c r="F612" s="613"/>
      <c r="G612" s="613"/>
      <c r="H612" s="1005"/>
      <c r="I612" s="1006"/>
      <c r="J612" s="613"/>
      <c r="K612" s="613"/>
      <c r="L612" s="613"/>
      <c r="M612" s="1005"/>
      <c r="N612" s="1006"/>
      <c r="O612" s="613"/>
      <c r="P612" s="613"/>
      <c r="Q612" s="613"/>
      <c r="AC612" s="338"/>
      <c r="AD612" s="338"/>
      <c r="AE612" s="338"/>
      <c r="AF612" s="338"/>
      <c r="AG612" s="338"/>
      <c r="AH612" s="338"/>
      <c r="AI612" s="338"/>
      <c r="AJ612" s="338"/>
      <c r="AK612" s="338"/>
      <c r="AL612" s="338"/>
      <c r="AM612" s="338"/>
      <c r="AN612" s="338"/>
      <c r="AO612" s="338"/>
      <c r="AP612" s="338"/>
      <c r="AQ612" s="338"/>
      <c r="AR612" s="338"/>
      <c r="AS612" s="338"/>
      <c r="AT612" s="338"/>
      <c r="AU612" s="338"/>
      <c r="AV612" s="338"/>
      <c r="AW612" s="338"/>
      <c r="AX612" s="338"/>
      <c r="AY612" s="338"/>
      <c r="AZ612" s="338"/>
      <c r="BA612" s="341"/>
      <c r="BB612" s="420"/>
      <c r="BC612" s="341"/>
      <c r="BD612" s="341"/>
      <c r="BE612" s="341"/>
      <c r="BF612" s="341"/>
      <c r="BG612" s="341"/>
      <c r="BH612" s="341"/>
      <c r="BI612" s="341"/>
      <c r="BJ612" s="341"/>
      <c r="BK612" s="341"/>
      <c r="BL612" s="341"/>
      <c r="BM612" s="341"/>
      <c r="BN612" s="341"/>
      <c r="BO612" s="341"/>
      <c r="BP612" s="341"/>
      <c r="BQ612" s="341"/>
      <c r="BR612" s="341"/>
      <c r="BS612" s="341"/>
      <c r="BT612" s="341"/>
      <c r="BU612" s="341"/>
      <c r="BV612" s="341"/>
      <c r="BW612" s="341"/>
      <c r="BX612" s="341"/>
      <c r="BY612" s="341"/>
      <c r="BZ612" s="341"/>
      <c r="CA612" s="341"/>
      <c r="CB612" s="341"/>
      <c r="CC612" s="341"/>
      <c r="CD612" s="341"/>
      <c r="CE612" s="341"/>
      <c r="CF612" s="341"/>
      <c r="CG612" s="341"/>
      <c r="CH612" s="341"/>
      <c r="CI612" s="341"/>
      <c r="CJ612" s="341"/>
      <c r="CK612" s="341"/>
      <c r="CL612" s="341"/>
      <c r="CM612" s="341"/>
      <c r="CN612" s="341"/>
      <c r="CO612" s="341"/>
      <c r="CP612" s="341"/>
      <c r="CQ612" s="341"/>
      <c r="CR612" s="341"/>
      <c r="CS612" s="341"/>
      <c r="CT612" s="341"/>
      <c r="CU612" s="341"/>
      <c r="CV612" s="341"/>
      <c r="CW612" s="341"/>
      <c r="CX612" s="341"/>
      <c r="CY612" s="341"/>
      <c r="CZ612" s="341"/>
    </row>
    <row r="613" s="345" customFormat="true" ht="25.15" customHeight="true" x14ac:dyDescent="0.2">
      <c r="C613" s="1005"/>
      <c r="D613" s="1006"/>
      <c r="E613" s="613"/>
      <c r="F613" s="613"/>
      <c r="G613" s="613"/>
      <c r="H613" s="1005"/>
      <c r="I613" s="1006"/>
      <c r="J613" s="613"/>
      <c r="K613" s="613"/>
      <c r="L613" s="613"/>
      <c r="M613" s="1005"/>
      <c r="N613" s="1006"/>
      <c r="O613" s="613"/>
      <c r="P613" s="613"/>
      <c r="Q613" s="613"/>
      <c r="AC613" s="338"/>
      <c r="AD613" s="338"/>
      <c r="AE613" s="338"/>
      <c r="AF613" s="338"/>
      <c r="AG613" s="338"/>
      <c r="AH613" s="338"/>
      <c r="AI613" s="338"/>
      <c r="AJ613" s="338"/>
      <c r="AK613" s="338"/>
      <c r="AL613" s="338"/>
      <c r="AM613" s="338"/>
      <c r="AN613" s="338"/>
      <c r="AO613" s="338"/>
      <c r="AP613" s="338"/>
      <c r="AQ613" s="338"/>
      <c r="AR613" s="338"/>
      <c r="AS613" s="338"/>
      <c r="AT613" s="338"/>
      <c r="AU613" s="338"/>
      <c r="AV613" s="338"/>
      <c r="AW613" s="338"/>
      <c r="AX613" s="338"/>
      <c r="AY613" s="338"/>
      <c r="AZ613" s="338"/>
      <c r="BA613" s="341"/>
      <c r="BB613" s="420"/>
      <c r="BC613" s="341"/>
      <c r="BD613" s="341"/>
      <c r="BE613" s="341"/>
      <c r="BF613" s="341"/>
      <c r="BG613" s="341"/>
      <c r="BH613" s="341"/>
      <c r="BI613" s="341"/>
      <c r="BJ613" s="341"/>
      <c r="BK613" s="341"/>
      <c r="BL613" s="341"/>
      <c r="BM613" s="341"/>
      <c r="BN613" s="341"/>
      <c r="BO613" s="341"/>
      <c r="BP613" s="341"/>
      <c r="BQ613" s="341"/>
      <c r="BR613" s="341"/>
      <c r="BS613" s="341"/>
      <c r="BT613" s="341"/>
      <c r="BU613" s="341"/>
      <c r="BV613" s="341"/>
      <c r="BW613" s="341"/>
      <c r="BX613" s="341"/>
      <c r="BY613" s="341"/>
      <c r="BZ613" s="341"/>
      <c r="CA613" s="341"/>
      <c r="CB613" s="341"/>
      <c r="CC613" s="341"/>
      <c r="CD613" s="341"/>
      <c r="CE613" s="341"/>
      <c r="CF613" s="341"/>
      <c r="CG613" s="341"/>
      <c r="CH613" s="341"/>
      <c r="CI613" s="341"/>
      <c r="CJ613" s="341"/>
      <c r="CK613" s="341"/>
      <c r="CL613" s="341"/>
      <c r="CM613" s="341"/>
      <c r="CN613" s="341"/>
      <c r="CO613" s="341"/>
      <c r="CP613" s="341"/>
      <c r="CQ613" s="341"/>
      <c r="CR613" s="341"/>
      <c r="CS613" s="341"/>
      <c r="CT613" s="341"/>
      <c r="CU613" s="341"/>
      <c r="CV613" s="341"/>
      <c r="CW613" s="341"/>
      <c r="CX613" s="341"/>
      <c r="CY613" s="341"/>
      <c r="CZ613" s="341"/>
    </row>
    <row r="614" s="345" customFormat="true" ht="25.15" customHeight="true" x14ac:dyDescent="0.2">
      <c r="C614" s="1005"/>
      <c r="D614" s="1006"/>
      <c r="E614" s="613"/>
      <c r="F614" s="613"/>
      <c r="G614" s="613"/>
      <c r="H614" s="1005"/>
      <c r="I614" s="1006"/>
      <c r="J614" s="613"/>
      <c r="K614" s="613"/>
      <c r="L614" s="613"/>
      <c r="M614" s="1005"/>
      <c r="N614" s="1006"/>
      <c r="O614" s="613"/>
      <c r="P614" s="613"/>
      <c r="Q614" s="613"/>
      <c r="AC614" s="338"/>
      <c r="AD614" s="338"/>
      <c r="AE614" s="338"/>
      <c r="AF614" s="338"/>
      <c r="AG614" s="338"/>
      <c r="AH614" s="338"/>
      <c r="AI614" s="338"/>
      <c r="AJ614" s="338"/>
      <c r="AK614" s="338"/>
      <c r="AL614" s="338"/>
      <c r="AM614" s="338"/>
      <c r="AN614" s="338"/>
      <c r="AO614" s="338"/>
      <c r="AP614" s="338"/>
      <c r="AQ614" s="338"/>
      <c r="AR614" s="338"/>
      <c r="AS614" s="338"/>
      <c r="AT614" s="338"/>
      <c r="AU614" s="338"/>
      <c r="AV614" s="338"/>
      <c r="AW614" s="338"/>
      <c r="AX614" s="338"/>
      <c r="AY614" s="338"/>
      <c r="AZ614" s="338"/>
      <c r="BA614" s="341"/>
      <c r="BB614" s="420"/>
      <c r="BC614" s="341"/>
      <c r="BD614" s="341"/>
      <c r="BE614" s="341"/>
      <c r="BF614" s="341"/>
      <c r="BG614" s="341"/>
      <c r="BH614" s="341"/>
      <c r="BI614" s="341"/>
      <c r="BJ614" s="341"/>
      <c r="BK614" s="341"/>
      <c r="BL614" s="341"/>
      <c r="BM614" s="341"/>
      <c r="BN614" s="341"/>
      <c r="BO614" s="341"/>
      <c r="BP614" s="341"/>
      <c r="BQ614" s="341"/>
      <c r="BR614" s="341"/>
      <c r="BS614" s="341"/>
      <c r="BT614" s="341"/>
      <c r="BU614" s="341"/>
      <c r="BV614" s="341"/>
      <c r="BW614" s="341"/>
      <c r="BX614" s="341"/>
      <c r="BY614" s="341"/>
      <c r="BZ614" s="341"/>
      <c r="CA614" s="341"/>
      <c r="CB614" s="341"/>
      <c r="CC614" s="341"/>
      <c r="CD614" s="341"/>
      <c r="CE614" s="341"/>
      <c r="CF614" s="341"/>
      <c r="CG614" s="341"/>
      <c r="CH614" s="341"/>
      <c r="CI614" s="341"/>
      <c r="CJ614" s="341"/>
      <c r="CK614" s="341"/>
      <c r="CL614" s="341"/>
      <c r="CM614" s="341"/>
      <c r="CN614" s="341"/>
      <c r="CO614" s="341"/>
      <c r="CP614" s="341"/>
      <c r="CQ614" s="341"/>
      <c r="CR614" s="341"/>
      <c r="CS614" s="341"/>
      <c r="CT614" s="341"/>
      <c r="CU614" s="341"/>
      <c r="CV614" s="341"/>
      <c r="CW614" s="341"/>
      <c r="CX614" s="341"/>
      <c r="CY614" s="341"/>
      <c r="CZ614" s="341"/>
    </row>
    <row r="615" s="345" customFormat="true" ht="25.15" customHeight="true" x14ac:dyDescent="0.2">
      <c r="C615" s="1005"/>
      <c r="D615" s="1006"/>
      <c r="E615" s="613"/>
      <c r="F615" s="613"/>
      <c r="G615" s="613"/>
      <c r="H615" s="1005"/>
      <c r="I615" s="1006"/>
      <c r="J615" s="613"/>
      <c r="K615" s="613"/>
      <c r="L615" s="613"/>
      <c r="M615" s="1005"/>
      <c r="N615" s="1006"/>
      <c r="O615" s="613"/>
      <c r="P615" s="613"/>
      <c r="Q615" s="613"/>
      <c r="AC615" s="338"/>
      <c r="AD615" s="338"/>
      <c r="AE615" s="338"/>
      <c r="AF615" s="338"/>
      <c r="AG615" s="338"/>
      <c r="AH615" s="338"/>
      <c r="AI615" s="338"/>
      <c r="AJ615" s="338"/>
      <c r="AK615" s="338"/>
      <c r="AL615" s="338"/>
      <c r="AM615" s="338"/>
      <c r="AN615" s="338"/>
      <c r="AO615" s="338"/>
      <c r="AP615" s="338"/>
      <c r="AQ615" s="338"/>
      <c r="AR615" s="338"/>
      <c r="AS615" s="338"/>
      <c r="AT615" s="338"/>
      <c r="AU615" s="338"/>
      <c r="AV615" s="338"/>
      <c r="AW615" s="338"/>
      <c r="AX615" s="338"/>
      <c r="AY615" s="338"/>
      <c r="AZ615" s="338"/>
      <c r="BA615" s="341"/>
      <c r="BB615" s="420"/>
      <c r="BC615" s="341"/>
      <c r="BD615" s="341"/>
      <c r="BE615" s="341"/>
      <c r="BF615" s="341"/>
      <c r="BG615" s="341"/>
      <c r="BH615" s="341"/>
      <c r="BI615" s="341"/>
      <c r="BJ615" s="341"/>
      <c r="BK615" s="341"/>
      <c r="BL615" s="341"/>
      <c r="BM615" s="341"/>
      <c r="BN615" s="341"/>
      <c r="BO615" s="341"/>
      <c r="BP615" s="341"/>
      <c r="BQ615" s="341"/>
      <c r="BR615" s="341"/>
      <c r="BS615" s="341"/>
      <c r="BT615" s="341"/>
      <c r="BU615" s="341"/>
      <c r="BV615" s="341"/>
      <c r="BW615" s="341"/>
      <c r="BX615" s="341"/>
      <c r="BY615" s="341"/>
      <c r="BZ615" s="341"/>
      <c r="CA615" s="341"/>
      <c r="CB615" s="341"/>
      <c r="CC615" s="341"/>
      <c r="CD615" s="341"/>
      <c r="CE615" s="341"/>
      <c r="CF615" s="341"/>
      <c r="CG615" s="341"/>
      <c r="CH615" s="341"/>
      <c r="CI615" s="341"/>
      <c r="CJ615" s="341"/>
      <c r="CK615" s="341"/>
      <c r="CL615" s="341"/>
      <c r="CM615" s="341"/>
      <c r="CN615" s="341"/>
      <c r="CO615" s="341"/>
      <c r="CP615" s="341"/>
      <c r="CQ615" s="341"/>
      <c r="CR615" s="341"/>
      <c r="CS615" s="341"/>
      <c r="CT615" s="341"/>
      <c r="CU615" s="341"/>
      <c r="CV615" s="341"/>
      <c r="CW615" s="341"/>
      <c r="CX615" s="341"/>
      <c r="CY615" s="341"/>
      <c r="CZ615" s="341"/>
    </row>
    <row r="616" s="345" customFormat="true" ht="25.15" customHeight="true" x14ac:dyDescent="0.2">
      <c r="C616" s="1005"/>
      <c r="D616" s="1006"/>
      <c r="E616" s="613"/>
      <c r="F616" s="613"/>
      <c r="G616" s="613"/>
      <c r="H616" s="1005"/>
      <c r="I616" s="1006"/>
      <c r="J616" s="613"/>
      <c r="K616" s="613"/>
      <c r="L616" s="613"/>
      <c r="M616" s="1005"/>
      <c r="N616" s="1006"/>
      <c r="O616" s="613"/>
      <c r="P616" s="613"/>
      <c r="Q616" s="613"/>
      <c r="AC616" s="338"/>
      <c r="AD616" s="338"/>
      <c r="AE616" s="338"/>
      <c r="AF616" s="338"/>
      <c r="AG616" s="338"/>
      <c r="AH616" s="338"/>
      <c r="AI616" s="338"/>
      <c r="AJ616" s="338"/>
      <c r="AK616" s="338"/>
      <c r="AL616" s="338"/>
      <c r="AM616" s="338"/>
      <c r="AN616" s="338"/>
      <c r="AO616" s="338"/>
      <c r="AP616" s="338"/>
      <c r="AQ616" s="338"/>
      <c r="AR616" s="338"/>
      <c r="AS616" s="338"/>
      <c r="AT616" s="338"/>
      <c r="AU616" s="338"/>
      <c r="AV616" s="338"/>
      <c r="AW616" s="338"/>
      <c r="AX616" s="338"/>
      <c r="AY616" s="338"/>
      <c r="AZ616" s="338"/>
      <c r="BA616" s="341"/>
      <c r="BB616" s="420"/>
      <c r="BC616" s="341"/>
      <c r="BD616" s="341"/>
      <c r="BE616" s="341"/>
      <c r="BF616" s="341"/>
      <c r="BG616" s="341"/>
      <c r="BH616" s="341"/>
      <c r="BI616" s="341"/>
      <c r="BJ616" s="341"/>
      <c r="BK616" s="341"/>
      <c r="BL616" s="341"/>
      <c r="BM616" s="341"/>
      <c r="BN616" s="341"/>
      <c r="BO616" s="341"/>
      <c r="BP616" s="341"/>
      <c r="BQ616" s="341"/>
      <c r="BR616" s="341"/>
      <c r="BS616" s="341"/>
      <c r="BT616" s="341"/>
      <c r="BU616" s="341"/>
      <c r="BV616" s="341"/>
      <c r="BW616" s="341"/>
      <c r="BX616" s="341"/>
      <c r="BY616" s="341"/>
      <c r="BZ616" s="341"/>
      <c r="CA616" s="341"/>
      <c r="CB616" s="341"/>
      <c r="CC616" s="341"/>
      <c r="CD616" s="341"/>
      <c r="CE616" s="341"/>
      <c r="CF616" s="341"/>
      <c r="CG616" s="341"/>
      <c r="CH616" s="341"/>
      <c r="CI616" s="341"/>
      <c r="CJ616" s="341"/>
      <c r="CK616" s="341"/>
      <c r="CL616" s="341"/>
      <c r="CM616" s="341"/>
      <c r="CN616" s="341"/>
      <c r="CO616" s="341"/>
      <c r="CP616" s="341"/>
      <c r="CQ616" s="341"/>
      <c r="CR616" s="341"/>
      <c r="CS616" s="341"/>
      <c r="CT616" s="341"/>
      <c r="CU616" s="341"/>
      <c r="CV616" s="341"/>
      <c r="CW616" s="341"/>
      <c r="CX616" s="341"/>
      <c r="CY616" s="341"/>
      <c r="CZ616" s="341"/>
    </row>
    <row r="617" s="345" customFormat="true" ht="25.15" customHeight="true" x14ac:dyDescent="0.2">
      <c r="C617" s="1005"/>
      <c r="D617" s="1006"/>
      <c r="E617" s="613"/>
      <c r="F617" s="613"/>
      <c r="G617" s="613"/>
      <c r="H617" s="1005"/>
      <c r="I617" s="1006"/>
      <c r="J617" s="613"/>
      <c r="K617" s="613"/>
      <c r="L617" s="613"/>
      <c r="M617" s="1005"/>
      <c r="N617" s="1006"/>
      <c r="O617" s="613"/>
      <c r="P617" s="613"/>
      <c r="Q617" s="613"/>
      <c r="AC617" s="338"/>
      <c r="AD617" s="338"/>
      <c r="AE617" s="338"/>
      <c r="AF617" s="338"/>
      <c r="AG617" s="338"/>
      <c r="AH617" s="338"/>
      <c r="AI617" s="338"/>
      <c r="AJ617" s="338"/>
      <c r="AK617" s="338"/>
      <c r="AL617" s="338"/>
      <c r="AM617" s="338"/>
      <c r="AN617" s="338"/>
      <c r="AO617" s="338"/>
      <c r="AP617" s="338"/>
      <c r="AQ617" s="338"/>
      <c r="AR617" s="338"/>
      <c r="AS617" s="338"/>
      <c r="AT617" s="338"/>
      <c r="AU617" s="338"/>
      <c r="AV617" s="338"/>
      <c r="AW617" s="338"/>
      <c r="AX617" s="338"/>
      <c r="AY617" s="338"/>
      <c r="AZ617" s="338"/>
      <c r="BA617" s="341"/>
      <c r="BB617" s="420"/>
      <c r="BC617" s="341"/>
      <c r="BD617" s="341"/>
      <c r="BE617" s="341"/>
      <c r="BF617" s="341"/>
      <c r="BG617" s="341"/>
      <c r="BH617" s="341"/>
      <c r="BI617" s="341"/>
      <c r="BJ617" s="341"/>
      <c r="BK617" s="341"/>
      <c r="BL617" s="341"/>
      <c r="BM617" s="341"/>
      <c r="BN617" s="341"/>
      <c r="BO617" s="341"/>
      <c r="BP617" s="341"/>
      <c r="BQ617" s="341"/>
      <c r="BR617" s="341"/>
      <c r="BS617" s="341"/>
      <c r="BT617" s="341"/>
      <c r="BU617" s="341"/>
      <c r="BV617" s="341"/>
      <c r="BW617" s="341"/>
      <c r="BX617" s="341"/>
      <c r="BY617" s="341"/>
      <c r="BZ617" s="341"/>
      <c r="CA617" s="341"/>
      <c r="CB617" s="341"/>
      <c r="CC617" s="341"/>
      <c r="CD617" s="341"/>
      <c r="CE617" s="341"/>
      <c r="CF617" s="341"/>
      <c r="CG617" s="341"/>
      <c r="CH617" s="341"/>
      <c r="CI617" s="341"/>
      <c r="CJ617" s="341"/>
      <c r="CK617" s="341"/>
      <c r="CL617" s="341"/>
      <c r="CM617" s="341"/>
      <c r="CN617" s="341"/>
      <c r="CO617" s="341"/>
      <c r="CP617" s="341"/>
      <c r="CQ617" s="341"/>
      <c r="CR617" s="341"/>
      <c r="CS617" s="341"/>
      <c r="CT617" s="341"/>
      <c r="CU617" s="341"/>
      <c r="CV617" s="341"/>
      <c r="CW617" s="341"/>
      <c r="CX617" s="341"/>
      <c r="CY617" s="341"/>
      <c r="CZ617" s="341"/>
    </row>
    <row r="618" s="345" customFormat="true" ht="25.15" customHeight="true" x14ac:dyDescent="0.2">
      <c r="C618" s="1005"/>
      <c r="D618" s="1006"/>
      <c r="E618" s="613"/>
      <c r="F618" s="613"/>
      <c r="G618" s="613"/>
      <c r="H618" s="1005"/>
      <c r="I618" s="1006"/>
      <c r="J618" s="613"/>
      <c r="K618" s="613"/>
      <c r="L618" s="613"/>
      <c r="M618" s="1005"/>
      <c r="N618" s="1006"/>
      <c r="O618" s="613"/>
      <c r="P618" s="613"/>
      <c r="Q618" s="613"/>
      <c r="AC618" s="338"/>
      <c r="AD618" s="338"/>
      <c r="AE618" s="338"/>
      <c r="AF618" s="338"/>
      <c r="AG618" s="338"/>
      <c r="AH618" s="338"/>
      <c r="AI618" s="338"/>
      <c r="AJ618" s="338"/>
      <c r="AK618" s="338"/>
      <c r="AL618" s="338"/>
      <c r="AM618" s="338"/>
      <c r="AN618" s="338"/>
      <c r="AO618" s="338"/>
      <c r="AP618" s="338"/>
      <c r="AQ618" s="338"/>
      <c r="AR618" s="338"/>
      <c r="AS618" s="338"/>
      <c r="AT618" s="338"/>
      <c r="AU618" s="338"/>
      <c r="AV618" s="338"/>
      <c r="AW618" s="338"/>
      <c r="AX618" s="338"/>
      <c r="AY618" s="338"/>
      <c r="AZ618" s="338"/>
      <c r="BA618" s="341"/>
      <c r="BB618" s="420"/>
      <c r="BC618" s="341"/>
      <c r="BD618" s="341"/>
      <c r="BE618" s="341"/>
      <c r="BF618" s="341"/>
      <c r="BG618" s="341"/>
      <c r="BH618" s="341"/>
      <c r="BI618" s="341"/>
      <c r="BJ618" s="341"/>
      <c r="BK618" s="341"/>
      <c r="BL618" s="341"/>
      <c r="BM618" s="341"/>
      <c r="BN618" s="341"/>
      <c r="BO618" s="341"/>
      <c r="BP618" s="341"/>
      <c r="BQ618" s="341"/>
      <c r="BR618" s="341"/>
      <c r="BS618" s="341"/>
      <c r="BT618" s="341"/>
      <c r="BU618" s="341"/>
      <c r="BV618" s="341"/>
      <c r="BW618" s="341"/>
      <c r="BX618" s="341"/>
      <c r="BY618" s="341"/>
      <c r="BZ618" s="341"/>
      <c r="CA618" s="341"/>
      <c r="CB618" s="341"/>
      <c r="CC618" s="341"/>
      <c r="CD618" s="341"/>
      <c r="CE618" s="341"/>
      <c r="CF618" s="341"/>
      <c r="CG618" s="341"/>
      <c r="CH618" s="341"/>
      <c r="CI618" s="341"/>
      <c r="CJ618" s="341"/>
      <c r="CK618" s="341"/>
      <c r="CL618" s="341"/>
      <c r="CM618" s="341"/>
      <c r="CN618" s="341"/>
      <c r="CO618" s="341"/>
      <c r="CP618" s="341"/>
      <c r="CQ618" s="341"/>
      <c r="CR618" s="341"/>
      <c r="CS618" s="341"/>
      <c r="CT618" s="341"/>
      <c r="CU618" s="341"/>
      <c r="CV618" s="341"/>
      <c r="CW618" s="341"/>
      <c r="CX618" s="341"/>
      <c r="CY618" s="341"/>
      <c r="CZ618" s="341"/>
    </row>
    <row r="619" s="345" customFormat="true" ht="25.15" customHeight="true" x14ac:dyDescent="0.2">
      <c r="C619" s="1005"/>
      <c r="D619" s="1006"/>
      <c r="E619" s="613"/>
      <c r="F619" s="613"/>
      <c r="G619" s="613"/>
      <c r="H619" s="1005"/>
      <c r="I619" s="1006"/>
      <c r="J619" s="613"/>
      <c r="K619" s="613"/>
      <c r="L619" s="613"/>
      <c r="M619" s="1005"/>
      <c r="N619" s="1006"/>
      <c r="O619" s="613"/>
      <c r="P619" s="613"/>
      <c r="Q619" s="613"/>
      <c r="AC619" s="338"/>
      <c r="AD619" s="338"/>
      <c r="AE619" s="338"/>
      <c r="AF619" s="338"/>
      <c r="AG619" s="338"/>
      <c r="AH619" s="338"/>
      <c r="AI619" s="338"/>
      <c r="AJ619" s="338"/>
      <c r="AK619" s="338"/>
      <c r="AL619" s="338"/>
      <c r="AM619" s="338"/>
      <c r="AN619" s="338"/>
      <c r="AO619" s="338"/>
      <c r="AP619" s="338"/>
      <c r="AQ619" s="338"/>
      <c r="AR619" s="338"/>
      <c r="AS619" s="338"/>
      <c r="AT619" s="338"/>
      <c r="AU619" s="338"/>
      <c r="AV619" s="338"/>
      <c r="AW619" s="338"/>
      <c r="AX619" s="338"/>
      <c r="AY619" s="338"/>
      <c r="AZ619" s="338"/>
      <c r="BA619" s="341"/>
      <c r="BB619" s="420"/>
      <c r="BC619" s="341"/>
      <c r="BD619" s="341"/>
      <c r="BE619" s="341"/>
      <c r="BF619" s="341"/>
      <c r="BG619" s="341"/>
      <c r="BH619" s="341"/>
      <c r="BI619" s="341"/>
      <c r="BJ619" s="341"/>
      <c r="BK619" s="341"/>
      <c r="BL619" s="341"/>
      <c r="BM619" s="341"/>
      <c r="BN619" s="341"/>
      <c r="BO619" s="341"/>
      <c r="BP619" s="341"/>
      <c r="BQ619" s="341"/>
      <c r="BR619" s="341"/>
      <c r="BS619" s="341"/>
      <c r="BT619" s="341"/>
      <c r="BU619" s="341"/>
      <c r="BV619" s="341"/>
      <c r="BW619" s="341"/>
      <c r="BX619" s="341"/>
      <c r="BY619" s="341"/>
      <c r="BZ619" s="341"/>
      <c r="CA619" s="341"/>
      <c r="CB619" s="341"/>
      <c r="CC619" s="341"/>
      <c r="CD619" s="341"/>
      <c r="CE619" s="341"/>
      <c r="CF619" s="341"/>
      <c r="CG619" s="341"/>
      <c r="CH619" s="341"/>
      <c r="CI619" s="341"/>
      <c r="CJ619" s="341"/>
      <c r="CK619" s="341"/>
      <c r="CL619" s="341"/>
      <c r="CM619" s="341"/>
      <c r="CN619" s="341"/>
      <c r="CO619" s="341"/>
      <c r="CP619" s="341"/>
      <c r="CQ619" s="341"/>
      <c r="CR619" s="341"/>
      <c r="CS619" s="341"/>
      <c r="CT619" s="341"/>
      <c r="CU619" s="341"/>
      <c r="CV619" s="341"/>
      <c r="CW619" s="341"/>
      <c r="CX619" s="341"/>
      <c r="CY619" s="341"/>
      <c r="CZ619" s="341"/>
    </row>
    <row r="620" s="345" customFormat="true" ht="25.15" customHeight="true" x14ac:dyDescent="0.2">
      <c r="C620" s="1005"/>
      <c r="D620" s="1006"/>
      <c r="E620" s="613"/>
      <c r="F620" s="613"/>
      <c r="G620" s="613"/>
      <c r="H620" s="1005"/>
      <c r="I620" s="1006"/>
      <c r="J620" s="613"/>
      <c r="K620" s="613"/>
      <c r="L620" s="613"/>
      <c r="M620" s="1005"/>
      <c r="N620" s="1006"/>
      <c r="O620" s="613"/>
      <c r="P620" s="613"/>
      <c r="Q620" s="613"/>
      <c r="AC620" s="338"/>
      <c r="AD620" s="338"/>
      <c r="AE620" s="338"/>
      <c r="AF620" s="338"/>
      <c r="AG620" s="338"/>
      <c r="AH620" s="338"/>
      <c r="AI620" s="338"/>
      <c r="AJ620" s="338"/>
      <c r="AK620" s="338"/>
      <c r="AL620" s="338"/>
      <c r="AM620" s="338"/>
      <c r="AN620" s="338"/>
      <c r="AO620" s="338"/>
      <c r="AP620" s="338"/>
      <c r="AQ620" s="338"/>
      <c r="AR620" s="338"/>
      <c r="AS620" s="338"/>
      <c r="AT620" s="338"/>
      <c r="AU620" s="338"/>
      <c r="AV620" s="338"/>
      <c r="AW620" s="338"/>
      <c r="AX620" s="338"/>
      <c r="AY620" s="338"/>
      <c r="AZ620" s="338"/>
      <c r="BA620" s="341"/>
      <c r="BB620" s="420"/>
      <c r="BC620" s="341"/>
      <c r="BD620" s="341"/>
      <c r="BE620" s="341"/>
      <c r="BF620" s="341"/>
      <c r="BG620" s="341"/>
      <c r="BH620" s="341"/>
      <c r="BI620" s="341"/>
      <c r="BJ620" s="341"/>
      <c r="BK620" s="341"/>
      <c r="BL620" s="341"/>
      <c r="BM620" s="341"/>
      <c r="BN620" s="341"/>
      <c r="BO620" s="341"/>
      <c r="BP620" s="341"/>
      <c r="BQ620" s="341"/>
      <c r="BR620" s="341"/>
      <c r="BS620" s="341"/>
      <c r="BT620" s="341"/>
      <c r="BU620" s="341"/>
      <c r="BV620" s="341"/>
      <c r="BW620" s="341"/>
      <c r="BX620" s="341"/>
      <c r="BY620" s="341"/>
      <c r="BZ620" s="341"/>
      <c r="CA620" s="341"/>
      <c r="CB620" s="341"/>
      <c r="CC620" s="341"/>
      <c r="CD620" s="341"/>
      <c r="CE620" s="341"/>
      <c r="CF620" s="341"/>
      <c r="CG620" s="341"/>
      <c r="CH620" s="341"/>
      <c r="CI620" s="341"/>
      <c r="CJ620" s="341"/>
      <c r="CK620" s="341"/>
      <c r="CL620" s="341"/>
      <c r="CM620" s="341"/>
      <c r="CN620" s="341"/>
      <c r="CO620" s="341"/>
      <c r="CP620" s="341"/>
      <c r="CQ620" s="341"/>
      <c r="CR620" s="341"/>
      <c r="CS620" s="341"/>
      <c r="CT620" s="341"/>
      <c r="CU620" s="341"/>
      <c r="CV620" s="341"/>
      <c r="CW620" s="341"/>
      <c r="CX620" s="341"/>
      <c r="CY620" s="341"/>
      <c r="CZ620" s="341"/>
    </row>
    <row r="621" s="345" customFormat="true" ht="25.15" customHeight="true" x14ac:dyDescent="0.2">
      <c r="C621" s="1005"/>
      <c r="D621" s="1006"/>
      <c r="E621" s="613"/>
      <c r="F621" s="613"/>
      <c r="G621" s="613"/>
      <c r="H621" s="1005"/>
      <c r="I621" s="1006"/>
      <c r="J621" s="613"/>
      <c r="K621" s="613"/>
      <c r="L621" s="613"/>
      <c r="M621" s="1005"/>
      <c r="N621" s="1006"/>
      <c r="O621" s="613"/>
      <c r="P621" s="613"/>
      <c r="Q621" s="613"/>
      <c r="AC621" s="338"/>
      <c r="AD621" s="338"/>
      <c r="AE621" s="338"/>
      <c r="AF621" s="338"/>
      <c r="AG621" s="338"/>
      <c r="AH621" s="338"/>
      <c r="AI621" s="338"/>
      <c r="AJ621" s="338"/>
      <c r="AK621" s="338"/>
      <c r="AL621" s="338"/>
      <c r="AM621" s="338"/>
      <c r="AN621" s="338"/>
      <c r="AO621" s="338"/>
      <c r="AP621" s="338"/>
      <c r="AQ621" s="338"/>
      <c r="AR621" s="338"/>
      <c r="AS621" s="338"/>
      <c r="AT621" s="338"/>
      <c r="AU621" s="338"/>
      <c r="AV621" s="338"/>
      <c r="AW621" s="338"/>
      <c r="AX621" s="338"/>
      <c r="AY621" s="338"/>
      <c r="AZ621" s="338"/>
      <c r="BA621" s="341"/>
      <c r="BB621" s="420"/>
      <c r="BC621" s="341"/>
      <c r="BD621" s="341"/>
      <c r="BE621" s="341"/>
      <c r="BF621" s="341"/>
      <c r="BG621" s="341"/>
      <c r="BH621" s="341"/>
      <c r="BI621" s="341"/>
      <c r="BJ621" s="341"/>
      <c r="BK621" s="341"/>
      <c r="BL621" s="341"/>
      <c r="BM621" s="341"/>
      <c r="BN621" s="341"/>
      <c r="BO621" s="341"/>
      <c r="BP621" s="341"/>
      <c r="BQ621" s="341"/>
      <c r="BR621" s="341"/>
      <c r="BS621" s="341"/>
      <c r="BT621" s="341"/>
      <c r="BU621" s="341"/>
      <c r="BV621" s="341"/>
      <c r="BW621" s="341"/>
      <c r="BX621" s="341"/>
      <c r="BY621" s="341"/>
      <c r="BZ621" s="341"/>
      <c r="CA621" s="341"/>
      <c r="CB621" s="341"/>
      <c r="CC621" s="341"/>
      <c r="CD621" s="341"/>
      <c r="CE621" s="341"/>
      <c r="CF621" s="341"/>
      <c r="CG621" s="341"/>
      <c r="CH621" s="341"/>
      <c r="CI621" s="341"/>
      <c r="CJ621" s="341"/>
      <c r="CK621" s="341"/>
      <c r="CL621" s="341"/>
      <c r="CM621" s="341"/>
      <c r="CN621" s="341"/>
      <c r="CO621" s="341"/>
      <c r="CP621" s="341"/>
      <c r="CQ621" s="341"/>
      <c r="CR621" s="341"/>
      <c r="CS621" s="341"/>
      <c r="CT621" s="341"/>
      <c r="CU621" s="341"/>
      <c r="CV621" s="341"/>
      <c r="CW621" s="341"/>
      <c r="CX621" s="341"/>
      <c r="CY621" s="341"/>
      <c r="CZ621" s="341"/>
    </row>
    <row r="622" s="345" customFormat="true" ht="25.15" customHeight="true" x14ac:dyDescent="0.2">
      <c r="C622" s="1005"/>
      <c r="D622" s="1006"/>
      <c r="E622" s="613"/>
      <c r="F622" s="613"/>
      <c r="G622" s="613"/>
      <c r="H622" s="1005"/>
      <c r="I622" s="1006"/>
      <c r="J622" s="613"/>
      <c r="K622" s="613"/>
      <c r="L622" s="613"/>
      <c r="M622" s="1005"/>
      <c r="N622" s="1006"/>
      <c r="O622" s="613"/>
      <c r="P622" s="613"/>
      <c r="Q622" s="613"/>
      <c r="AC622" s="338"/>
      <c r="AD622" s="338"/>
      <c r="AE622" s="338"/>
      <c r="AF622" s="338"/>
      <c r="AG622" s="338"/>
      <c r="AH622" s="338"/>
      <c r="AI622" s="338"/>
      <c r="AJ622" s="338"/>
      <c r="AK622" s="338"/>
      <c r="AL622" s="338"/>
      <c r="AM622" s="338"/>
      <c r="AN622" s="338"/>
      <c r="AO622" s="338"/>
      <c r="AP622" s="338"/>
      <c r="AQ622" s="338"/>
      <c r="AR622" s="338"/>
      <c r="AS622" s="338"/>
      <c r="AT622" s="338"/>
      <c r="AU622" s="338"/>
      <c r="AV622" s="338"/>
      <c r="AW622" s="338"/>
      <c r="AX622" s="338"/>
      <c r="AY622" s="338"/>
      <c r="AZ622" s="338"/>
      <c r="BA622" s="341"/>
      <c r="BB622" s="420"/>
      <c r="BC622" s="341"/>
      <c r="BD622" s="341"/>
      <c r="BE622" s="341"/>
      <c r="BF622" s="341"/>
      <c r="BG622" s="341"/>
      <c r="BH622" s="341"/>
      <c r="BI622" s="341"/>
      <c r="BJ622" s="341"/>
      <c r="BK622" s="341"/>
      <c r="BL622" s="341"/>
      <c r="BM622" s="341"/>
      <c r="BN622" s="341"/>
      <c r="BO622" s="341"/>
      <c r="BP622" s="341"/>
      <c r="BQ622" s="341"/>
      <c r="BR622" s="341"/>
      <c r="BS622" s="341"/>
      <c r="BT622" s="341"/>
      <c r="BU622" s="341"/>
      <c r="BV622" s="341"/>
      <c r="BW622" s="341"/>
      <c r="BX622" s="341"/>
      <c r="BY622" s="341"/>
      <c r="BZ622" s="341"/>
      <c r="CA622" s="341"/>
      <c r="CB622" s="341"/>
      <c r="CC622" s="341"/>
      <c r="CD622" s="341"/>
      <c r="CE622" s="341"/>
      <c r="CF622" s="341"/>
      <c r="CG622" s="341"/>
      <c r="CH622" s="341"/>
      <c r="CI622" s="341"/>
      <c r="CJ622" s="341"/>
      <c r="CK622" s="341"/>
      <c r="CL622" s="341"/>
      <c r="CM622" s="341"/>
      <c r="CN622" s="341"/>
      <c r="CO622" s="341"/>
      <c r="CP622" s="341"/>
      <c r="CQ622" s="341"/>
      <c r="CR622" s="341"/>
      <c r="CS622" s="341"/>
      <c r="CT622" s="341"/>
      <c r="CU622" s="341"/>
      <c r="CV622" s="341"/>
      <c r="CW622" s="341"/>
      <c r="CX622" s="341"/>
      <c r="CY622" s="341"/>
      <c r="CZ622" s="341"/>
    </row>
    <row r="623" s="345" customFormat="true" ht="25.15" customHeight="true" x14ac:dyDescent="0.2">
      <c r="C623" s="1005"/>
      <c r="D623" s="1006"/>
      <c r="E623" s="613"/>
      <c r="F623" s="613"/>
      <c r="G623" s="613"/>
      <c r="H623" s="1005"/>
      <c r="I623" s="1006"/>
      <c r="J623" s="613"/>
      <c r="K623" s="613"/>
      <c r="L623" s="613"/>
      <c r="M623" s="1005"/>
      <c r="N623" s="1006"/>
      <c r="O623" s="613"/>
      <c r="P623" s="613"/>
      <c r="Q623" s="613"/>
      <c r="AC623" s="338"/>
      <c r="AD623" s="338"/>
      <c r="AE623" s="338"/>
      <c r="AF623" s="338"/>
      <c r="AG623" s="338"/>
      <c r="AH623" s="338"/>
      <c r="AI623" s="338"/>
      <c r="AJ623" s="338"/>
      <c r="AK623" s="338"/>
      <c r="AL623" s="338"/>
      <c r="AM623" s="338"/>
      <c r="AN623" s="338"/>
      <c r="AO623" s="338"/>
      <c r="AP623" s="338"/>
      <c r="AQ623" s="338"/>
      <c r="AR623" s="338"/>
      <c r="AS623" s="338"/>
      <c r="AT623" s="338"/>
      <c r="AU623" s="338"/>
      <c r="AV623" s="338"/>
      <c r="AW623" s="338"/>
      <c r="AX623" s="338"/>
      <c r="AY623" s="338"/>
      <c r="AZ623" s="338"/>
      <c r="BA623" s="341"/>
      <c r="BB623" s="420"/>
      <c r="BC623" s="341"/>
      <c r="BD623" s="341"/>
      <c r="BE623" s="341"/>
      <c r="BF623" s="341"/>
      <c r="BG623" s="341"/>
      <c r="BH623" s="341"/>
      <c r="BI623" s="341"/>
      <c r="BJ623" s="341"/>
      <c r="BK623" s="341"/>
      <c r="BL623" s="341"/>
      <c r="BM623" s="341"/>
      <c r="BN623" s="341"/>
      <c r="BO623" s="341"/>
      <c r="BP623" s="341"/>
      <c r="BQ623" s="341"/>
      <c r="BR623" s="341"/>
      <c r="BS623" s="341"/>
      <c r="BT623" s="341"/>
      <c r="BU623" s="341"/>
      <c r="BV623" s="341"/>
      <c r="BW623" s="341"/>
      <c r="BX623" s="341"/>
      <c r="BY623" s="341"/>
      <c r="BZ623" s="341"/>
      <c r="CA623" s="341"/>
      <c r="CB623" s="341"/>
      <c r="CC623" s="341"/>
      <c r="CD623" s="341"/>
      <c r="CE623" s="341"/>
      <c r="CF623" s="341"/>
      <c r="CG623" s="341"/>
      <c r="CH623" s="341"/>
      <c r="CI623" s="341"/>
      <c r="CJ623" s="341"/>
      <c r="CK623" s="341"/>
      <c r="CL623" s="341"/>
      <c r="CM623" s="341"/>
      <c r="CN623" s="341"/>
      <c r="CO623" s="341"/>
      <c r="CP623" s="341"/>
      <c r="CQ623" s="341"/>
      <c r="CR623" s="341"/>
      <c r="CS623" s="341"/>
      <c r="CT623" s="341"/>
      <c r="CU623" s="341"/>
      <c r="CV623" s="341"/>
      <c r="CW623" s="341"/>
      <c r="CX623" s="341"/>
      <c r="CY623" s="341"/>
      <c r="CZ623" s="341"/>
    </row>
    <row r="624" s="345" customFormat="true" ht="25.15" customHeight="true" x14ac:dyDescent="0.2">
      <c r="C624" s="1005"/>
      <c r="D624" s="1006"/>
      <c r="E624" s="613"/>
      <c r="F624" s="613"/>
      <c r="G624" s="613"/>
      <c r="H624" s="1005"/>
      <c r="I624" s="1006"/>
      <c r="J624" s="613"/>
      <c r="K624" s="613"/>
      <c r="L624" s="613"/>
      <c r="M624" s="1005"/>
      <c r="N624" s="1006"/>
      <c r="O624" s="613"/>
      <c r="P624" s="613"/>
      <c r="Q624" s="613"/>
      <c r="AC624" s="338"/>
      <c r="AD624" s="338"/>
      <c r="AE624" s="338"/>
      <c r="AF624" s="338"/>
      <c r="AG624" s="338"/>
      <c r="AH624" s="338"/>
      <c r="AI624" s="338"/>
      <c r="AJ624" s="338"/>
      <c r="AK624" s="338"/>
      <c r="AL624" s="338"/>
      <c r="AM624" s="338"/>
      <c r="AN624" s="338"/>
      <c r="AO624" s="338"/>
      <c r="AP624" s="338"/>
      <c r="AQ624" s="338"/>
      <c r="AR624" s="338"/>
      <c r="AS624" s="338"/>
      <c r="AT624" s="338"/>
      <c r="AU624" s="338"/>
      <c r="AV624" s="338"/>
      <c r="AW624" s="338"/>
      <c r="AX624" s="338"/>
      <c r="AY624" s="338"/>
      <c r="AZ624" s="338"/>
      <c r="BA624" s="341"/>
      <c r="BB624" s="420"/>
      <c r="BC624" s="341"/>
      <c r="BD624" s="341"/>
      <c r="BE624" s="341"/>
      <c r="BF624" s="341"/>
      <c r="BG624" s="341"/>
      <c r="BH624" s="341"/>
      <c r="BI624" s="341"/>
      <c r="BJ624" s="341"/>
      <c r="BK624" s="341"/>
      <c r="BL624" s="341"/>
      <c r="BM624" s="341"/>
      <c r="BN624" s="341"/>
      <c r="BO624" s="341"/>
      <c r="BP624" s="341"/>
      <c r="BQ624" s="341"/>
      <c r="BR624" s="341"/>
      <c r="BS624" s="341"/>
      <c r="BT624" s="341"/>
      <c r="BU624" s="341"/>
      <c r="BV624" s="341"/>
      <c r="BW624" s="341"/>
      <c r="BX624" s="341"/>
      <c r="BY624" s="341"/>
      <c r="BZ624" s="341"/>
      <c r="CA624" s="341"/>
      <c r="CB624" s="341"/>
      <c r="CC624" s="341"/>
      <c r="CD624" s="341"/>
      <c r="CE624" s="341"/>
      <c r="CF624" s="341"/>
      <c r="CG624" s="341"/>
      <c r="CH624" s="341"/>
      <c r="CI624" s="341"/>
      <c r="CJ624" s="341"/>
      <c r="CK624" s="341"/>
      <c r="CL624" s="341"/>
      <c r="CM624" s="341"/>
      <c r="CN624" s="341"/>
      <c r="CO624" s="341"/>
      <c r="CP624" s="341"/>
      <c r="CQ624" s="341"/>
      <c r="CR624" s="341"/>
      <c r="CS624" s="341"/>
      <c r="CT624" s="341"/>
      <c r="CU624" s="341"/>
      <c r="CV624" s="341"/>
      <c r="CW624" s="341"/>
      <c r="CX624" s="341"/>
      <c r="CY624" s="341"/>
      <c r="CZ624" s="341"/>
    </row>
    <row r="625" s="345" customFormat="true" ht="25.15" customHeight="true" x14ac:dyDescent="0.2">
      <c r="C625" s="1005"/>
      <c r="D625" s="1006"/>
      <c r="E625" s="613"/>
      <c r="F625" s="613"/>
      <c r="G625" s="613"/>
      <c r="H625" s="1005"/>
      <c r="I625" s="1006"/>
      <c r="J625" s="613"/>
      <c r="K625" s="613"/>
      <c r="L625" s="613"/>
      <c r="M625" s="1005"/>
      <c r="N625" s="1006"/>
      <c r="O625" s="613"/>
      <c r="P625" s="613"/>
      <c r="Q625" s="613"/>
      <c r="AC625" s="338"/>
      <c r="AD625" s="338"/>
      <c r="AE625" s="338"/>
      <c r="AF625" s="338"/>
      <c r="AG625" s="338"/>
      <c r="AH625" s="338"/>
      <c r="AI625" s="338"/>
      <c r="AJ625" s="338"/>
      <c r="AK625" s="338"/>
      <c r="AL625" s="338"/>
      <c r="AM625" s="338"/>
      <c r="AN625" s="338"/>
      <c r="AO625" s="338"/>
      <c r="AP625" s="338"/>
      <c r="AQ625" s="338"/>
      <c r="AR625" s="338"/>
      <c r="AS625" s="338"/>
      <c r="AT625" s="338"/>
      <c r="AU625" s="338"/>
      <c r="AV625" s="338"/>
      <c r="AW625" s="338"/>
      <c r="AX625" s="338"/>
      <c r="AY625" s="338"/>
      <c r="AZ625" s="338"/>
      <c r="BA625" s="341"/>
      <c r="BB625" s="420"/>
      <c r="BC625" s="341"/>
      <c r="BD625" s="341"/>
      <c r="BE625" s="341"/>
      <c r="BF625" s="341"/>
      <c r="BG625" s="341"/>
      <c r="BH625" s="341"/>
      <c r="BI625" s="341"/>
      <c r="BJ625" s="341"/>
      <c r="BK625" s="341"/>
      <c r="BL625" s="341"/>
      <c r="BM625" s="341"/>
      <c r="BN625" s="341"/>
      <c r="BO625" s="341"/>
      <c r="BP625" s="341"/>
      <c r="BQ625" s="341"/>
      <c r="BR625" s="341"/>
      <c r="BS625" s="341"/>
      <c r="BT625" s="341"/>
      <c r="BU625" s="341"/>
      <c r="BV625" s="341"/>
      <c r="BW625" s="341"/>
      <c r="BX625" s="341"/>
      <c r="BY625" s="341"/>
      <c r="BZ625" s="341"/>
      <c r="CA625" s="341"/>
      <c r="CB625" s="341"/>
      <c r="CC625" s="341"/>
      <c r="CD625" s="341"/>
      <c r="CE625" s="341"/>
      <c r="CF625" s="341"/>
      <c r="CG625" s="341"/>
      <c r="CH625" s="341"/>
      <c r="CI625" s="341"/>
      <c r="CJ625" s="341"/>
      <c r="CK625" s="341"/>
      <c r="CL625" s="341"/>
      <c r="CM625" s="341"/>
      <c r="CN625" s="341"/>
      <c r="CO625" s="341"/>
      <c r="CP625" s="341"/>
      <c r="CQ625" s="341"/>
      <c r="CR625" s="341"/>
      <c r="CS625" s="341"/>
      <c r="CT625" s="341"/>
      <c r="CU625" s="341"/>
      <c r="CV625" s="341"/>
      <c r="CW625" s="341"/>
      <c r="CX625" s="341"/>
      <c r="CY625" s="341"/>
      <c r="CZ625" s="341"/>
    </row>
    <row r="626" s="345" customFormat="true" ht="25.15" customHeight="true" x14ac:dyDescent="0.2">
      <c r="C626" s="1005"/>
      <c r="D626" s="1006"/>
      <c r="E626" s="613"/>
      <c r="F626" s="613"/>
      <c r="G626" s="613"/>
      <c r="H626" s="1005"/>
      <c r="I626" s="1006"/>
      <c r="J626" s="613"/>
      <c r="K626" s="613"/>
      <c r="L626" s="613"/>
      <c r="M626" s="1005"/>
      <c r="N626" s="1006"/>
      <c r="O626" s="613"/>
      <c r="P626" s="613"/>
      <c r="Q626" s="613"/>
      <c r="AC626" s="338"/>
      <c r="AD626" s="338"/>
      <c r="AE626" s="338"/>
      <c r="AF626" s="338"/>
      <c r="AG626" s="338"/>
      <c r="AH626" s="338"/>
      <c r="AI626" s="338"/>
      <c r="AJ626" s="338"/>
      <c r="AK626" s="338"/>
      <c r="AL626" s="338"/>
      <c r="AM626" s="338"/>
      <c r="AN626" s="338"/>
      <c r="AO626" s="338"/>
      <c r="AP626" s="338"/>
      <c r="AQ626" s="338"/>
      <c r="AR626" s="338"/>
      <c r="AS626" s="338"/>
      <c r="AT626" s="338"/>
      <c r="AU626" s="338"/>
      <c r="AV626" s="338"/>
      <c r="AW626" s="338"/>
      <c r="AX626" s="338"/>
      <c r="AY626" s="338"/>
      <c r="AZ626" s="338"/>
      <c r="BA626" s="341"/>
      <c r="BB626" s="420"/>
      <c r="BC626" s="341"/>
      <c r="BD626" s="341"/>
      <c r="BE626" s="341"/>
      <c r="BF626" s="341"/>
      <c r="BG626" s="341"/>
      <c r="BH626" s="341"/>
      <c r="BI626" s="341"/>
      <c r="BJ626" s="341"/>
      <c r="BK626" s="341"/>
      <c r="BL626" s="341"/>
      <c r="BM626" s="341"/>
      <c r="BN626" s="341"/>
      <c r="BO626" s="341"/>
      <c r="BP626" s="341"/>
      <c r="BQ626" s="341"/>
      <c r="BR626" s="341"/>
      <c r="BS626" s="341"/>
      <c r="BT626" s="341"/>
      <c r="BU626" s="341"/>
      <c r="BV626" s="341"/>
      <c r="BW626" s="341"/>
      <c r="BX626" s="341"/>
      <c r="BY626" s="341"/>
      <c r="BZ626" s="341"/>
      <c r="CA626" s="341"/>
      <c r="CB626" s="341"/>
      <c r="CC626" s="341"/>
      <c r="CD626" s="341"/>
      <c r="CE626" s="341"/>
      <c r="CF626" s="341"/>
      <c r="CG626" s="341"/>
      <c r="CH626" s="341"/>
      <c r="CI626" s="341"/>
      <c r="CJ626" s="341"/>
      <c r="CK626" s="341"/>
      <c r="CL626" s="341"/>
      <c r="CM626" s="341"/>
      <c r="CN626" s="341"/>
      <c r="CO626" s="341"/>
      <c r="CP626" s="341"/>
      <c r="CQ626" s="341"/>
      <c r="CR626" s="341"/>
      <c r="CS626" s="341"/>
      <c r="CT626" s="341"/>
      <c r="CU626" s="341"/>
      <c r="CV626" s="341"/>
      <c r="CW626" s="341"/>
      <c r="CX626" s="341"/>
      <c r="CY626" s="341"/>
      <c r="CZ626" s="341"/>
    </row>
    <row r="627" s="345" customFormat="true" ht="25.15" customHeight="true" x14ac:dyDescent="0.2">
      <c r="C627" s="1005"/>
      <c r="D627" s="1006"/>
      <c r="E627" s="613"/>
      <c r="F627" s="613"/>
      <c r="G627" s="613"/>
      <c r="H627" s="1005"/>
      <c r="I627" s="1006"/>
      <c r="J627" s="613"/>
      <c r="K627" s="613"/>
      <c r="L627" s="613"/>
      <c r="M627" s="1005"/>
      <c r="N627" s="1006"/>
      <c r="O627" s="613"/>
      <c r="P627" s="613"/>
      <c r="Q627" s="613"/>
      <c r="AC627" s="338"/>
      <c r="AD627" s="338"/>
      <c r="AE627" s="338"/>
      <c r="AF627" s="338"/>
      <c r="AG627" s="338"/>
      <c r="AH627" s="338"/>
      <c r="AI627" s="338"/>
      <c r="AJ627" s="338"/>
      <c r="AK627" s="338"/>
      <c r="AL627" s="338"/>
      <c r="AM627" s="338"/>
      <c r="AN627" s="338"/>
      <c r="AO627" s="338"/>
      <c r="AP627" s="338"/>
      <c r="AQ627" s="338"/>
      <c r="AR627" s="338"/>
      <c r="AS627" s="338"/>
      <c r="AT627" s="338"/>
      <c r="AU627" s="338"/>
      <c r="AV627" s="338"/>
      <c r="AW627" s="338"/>
      <c r="AX627" s="338"/>
      <c r="AY627" s="338"/>
      <c r="AZ627" s="338"/>
      <c r="BA627" s="341"/>
      <c r="BB627" s="420"/>
      <c r="BC627" s="341"/>
      <c r="BD627" s="341"/>
      <c r="BE627" s="341"/>
      <c r="BF627" s="341"/>
      <c r="BG627" s="341"/>
      <c r="BH627" s="341"/>
      <c r="BI627" s="341"/>
      <c r="BJ627" s="341"/>
      <c r="BK627" s="341"/>
      <c r="BL627" s="341"/>
      <c r="BM627" s="341"/>
      <c r="BN627" s="341"/>
      <c r="BO627" s="341"/>
      <c r="BP627" s="341"/>
      <c r="BQ627" s="341"/>
      <c r="BR627" s="341"/>
      <c r="BS627" s="341"/>
      <c r="BT627" s="341"/>
      <c r="BU627" s="341"/>
      <c r="BV627" s="341"/>
      <c r="BW627" s="341"/>
      <c r="BX627" s="341"/>
      <c r="BY627" s="341"/>
      <c r="BZ627" s="341"/>
      <c r="CA627" s="341"/>
      <c r="CB627" s="341"/>
      <c r="CC627" s="341"/>
      <c r="CD627" s="341"/>
      <c r="CE627" s="341"/>
      <c r="CF627" s="341"/>
      <c r="CG627" s="341"/>
      <c r="CH627" s="341"/>
      <c r="CI627" s="341"/>
      <c r="CJ627" s="341"/>
      <c r="CK627" s="341"/>
      <c r="CL627" s="341"/>
      <c r="CM627" s="341"/>
      <c r="CN627" s="341"/>
      <c r="CO627" s="341"/>
      <c r="CP627" s="341"/>
      <c r="CQ627" s="341"/>
      <c r="CR627" s="341"/>
      <c r="CS627" s="341"/>
      <c r="CT627" s="341"/>
      <c r="CU627" s="341"/>
      <c r="CV627" s="341"/>
      <c r="CW627" s="341"/>
      <c r="CX627" s="341"/>
      <c r="CY627" s="341"/>
      <c r="CZ627" s="341"/>
    </row>
    <row r="628" s="345" customFormat="true" ht="25.15" customHeight="true" x14ac:dyDescent="0.2">
      <c r="C628" s="1005"/>
      <c r="D628" s="1006"/>
      <c r="E628" s="613"/>
      <c r="F628" s="613"/>
      <c r="G628" s="613"/>
      <c r="H628" s="1005"/>
      <c r="I628" s="1006"/>
      <c r="J628" s="613"/>
      <c r="K628" s="613"/>
      <c r="L628" s="613"/>
      <c r="M628" s="1005"/>
      <c r="N628" s="1006"/>
      <c r="O628" s="613"/>
      <c r="P628" s="613"/>
      <c r="Q628" s="613"/>
      <c r="AC628" s="338"/>
      <c r="AD628" s="338"/>
      <c r="AE628" s="338"/>
      <c r="AF628" s="338"/>
      <c r="AG628" s="338"/>
      <c r="AH628" s="338"/>
      <c r="AI628" s="338"/>
      <c r="AJ628" s="338"/>
      <c r="AK628" s="338"/>
      <c r="AL628" s="338"/>
      <c r="AM628" s="338"/>
      <c r="AN628" s="338"/>
      <c r="AO628" s="338"/>
      <c r="AP628" s="338"/>
      <c r="AQ628" s="338"/>
      <c r="AR628" s="338"/>
      <c r="AS628" s="338"/>
      <c r="AT628" s="338"/>
      <c r="AU628" s="338"/>
      <c r="AV628" s="338"/>
      <c r="AW628" s="338"/>
      <c r="AX628" s="338"/>
      <c r="AY628" s="338"/>
      <c r="AZ628" s="338"/>
      <c r="BA628" s="341"/>
      <c r="BB628" s="420"/>
      <c r="BC628" s="341"/>
      <c r="BD628" s="341"/>
      <c r="BE628" s="341"/>
      <c r="BF628" s="341"/>
      <c r="BG628" s="341"/>
      <c r="BH628" s="341"/>
      <c r="BI628" s="341"/>
      <c r="BJ628" s="341"/>
      <c r="BK628" s="341"/>
      <c r="BL628" s="341"/>
      <c r="BM628" s="341"/>
      <c r="BN628" s="341"/>
      <c r="BO628" s="341"/>
      <c r="BP628" s="341"/>
      <c r="BQ628" s="341"/>
      <c r="BR628" s="341"/>
      <c r="BS628" s="341"/>
      <c r="BT628" s="341"/>
      <c r="BU628" s="341"/>
      <c r="BV628" s="341"/>
      <c r="BW628" s="341"/>
      <c r="BX628" s="341"/>
      <c r="BY628" s="341"/>
      <c r="BZ628" s="341"/>
      <c r="CA628" s="341"/>
      <c r="CB628" s="341"/>
      <c r="CC628" s="341"/>
      <c r="CD628" s="341"/>
      <c r="CE628" s="341"/>
      <c r="CF628" s="341"/>
      <c r="CG628" s="341"/>
      <c r="CH628" s="341"/>
      <c r="CI628" s="341"/>
      <c r="CJ628" s="341"/>
      <c r="CK628" s="341"/>
      <c r="CL628" s="341"/>
      <c r="CM628" s="341"/>
      <c r="CN628" s="341"/>
      <c r="CO628" s="341"/>
      <c r="CP628" s="341"/>
      <c r="CQ628" s="341"/>
      <c r="CR628" s="341"/>
      <c r="CS628" s="341"/>
      <c r="CT628" s="341"/>
      <c r="CU628" s="341"/>
      <c r="CV628" s="341"/>
      <c r="CW628" s="341"/>
      <c r="CX628" s="341"/>
      <c r="CY628" s="341"/>
      <c r="CZ628" s="341"/>
    </row>
    <row r="629" s="345" customFormat="true" ht="25.15" customHeight="true" x14ac:dyDescent="0.2">
      <c r="C629" s="1005"/>
      <c r="D629" s="1006"/>
      <c r="E629" s="613"/>
      <c r="F629" s="613"/>
      <c r="G629" s="613"/>
      <c r="H629" s="1005"/>
      <c r="I629" s="1006"/>
      <c r="J629" s="613"/>
      <c r="K629" s="613"/>
      <c r="L629" s="613"/>
      <c r="M629" s="1005"/>
      <c r="N629" s="1006"/>
      <c r="O629" s="613"/>
      <c r="P629" s="613"/>
      <c r="Q629" s="613"/>
      <c r="AC629" s="338"/>
      <c r="AD629" s="338"/>
      <c r="AE629" s="338"/>
      <c r="AF629" s="338"/>
      <c r="AG629" s="338"/>
      <c r="AH629" s="338"/>
      <c r="AI629" s="338"/>
      <c r="AJ629" s="338"/>
      <c r="AK629" s="338"/>
      <c r="AL629" s="338"/>
      <c r="AM629" s="338"/>
      <c r="AN629" s="338"/>
      <c r="AO629" s="338"/>
      <c r="AP629" s="338"/>
      <c r="AQ629" s="338"/>
      <c r="AR629" s="338"/>
      <c r="AS629" s="338"/>
      <c r="AT629" s="338"/>
      <c r="AU629" s="338"/>
      <c r="AV629" s="338"/>
      <c r="AW629" s="338"/>
      <c r="AX629" s="338"/>
      <c r="AY629" s="338"/>
      <c r="AZ629" s="338"/>
      <c r="BA629" s="341"/>
      <c r="BB629" s="420"/>
      <c r="BC629" s="341"/>
      <c r="BD629" s="341"/>
      <c r="BE629" s="341"/>
      <c r="BF629" s="341"/>
      <c r="BG629" s="341"/>
      <c r="BH629" s="341"/>
      <c r="BI629" s="341"/>
      <c r="BJ629" s="341"/>
      <c r="BK629" s="341"/>
      <c r="BL629" s="341"/>
      <c r="BM629" s="341"/>
      <c r="BN629" s="341"/>
      <c r="BO629" s="341"/>
      <c r="BP629" s="341"/>
      <c r="BQ629" s="341"/>
      <c r="BR629" s="341"/>
      <c r="BS629" s="341"/>
      <c r="BT629" s="341"/>
      <c r="BU629" s="341"/>
      <c r="BV629" s="341"/>
      <c r="BW629" s="341"/>
      <c r="BX629" s="341"/>
      <c r="BY629" s="341"/>
      <c r="BZ629" s="341"/>
      <c r="CA629" s="341"/>
      <c r="CB629" s="341"/>
      <c r="CC629" s="341"/>
      <c r="CD629" s="341"/>
      <c r="CE629" s="341"/>
      <c r="CF629" s="341"/>
      <c r="CG629" s="341"/>
      <c r="CH629" s="341"/>
      <c r="CI629" s="341"/>
      <c r="CJ629" s="341"/>
      <c r="CK629" s="341"/>
      <c r="CL629" s="341"/>
      <c r="CM629" s="341"/>
      <c r="CN629" s="341"/>
      <c r="CO629" s="341"/>
      <c r="CP629" s="341"/>
      <c r="CQ629" s="341"/>
      <c r="CR629" s="341"/>
      <c r="CS629" s="341"/>
      <c r="CT629" s="341"/>
      <c r="CU629" s="341"/>
      <c r="CV629" s="341"/>
      <c r="CW629" s="341"/>
      <c r="CX629" s="341"/>
      <c r="CY629" s="341"/>
      <c r="CZ629" s="341"/>
    </row>
    <row r="630" s="345" customFormat="true" ht="25.15" customHeight="true" x14ac:dyDescent="0.2">
      <c r="C630" s="1005"/>
      <c r="D630" s="1006"/>
      <c r="E630" s="613"/>
      <c r="F630" s="613"/>
      <c r="G630" s="613"/>
      <c r="H630" s="1005"/>
      <c r="I630" s="1006"/>
      <c r="J630" s="613"/>
      <c r="K630" s="613"/>
      <c r="L630" s="613"/>
      <c r="M630" s="1005"/>
      <c r="N630" s="1006"/>
      <c r="O630" s="613"/>
      <c r="P630" s="613"/>
      <c r="Q630" s="613"/>
      <c r="AC630" s="338"/>
      <c r="AD630" s="338"/>
      <c r="AE630" s="338"/>
      <c r="AF630" s="338"/>
      <c r="AG630" s="338"/>
      <c r="AH630" s="338"/>
      <c r="AI630" s="338"/>
      <c r="AJ630" s="338"/>
      <c r="AK630" s="338"/>
      <c r="AL630" s="338"/>
      <c r="AM630" s="338"/>
      <c r="AN630" s="338"/>
      <c r="AO630" s="338"/>
      <c r="AP630" s="338"/>
      <c r="AQ630" s="338"/>
      <c r="AR630" s="338"/>
      <c r="AS630" s="338"/>
      <c r="AT630" s="338"/>
      <c r="AU630" s="338"/>
      <c r="AV630" s="338"/>
      <c r="AW630" s="338"/>
      <c r="AX630" s="338"/>
      <c r="AY630" s="338"/>
      <c r="AZ630" s="338"/>
      <c r="BA630" s="341"/>
      <c r="BB630" s="420"/>
      <c r="BC630" s="341"/>
      <c r="BD630" s="341"/>
      <c r="BE630" s="341"/>
      <c r="BF630" s="341"/>
      <c r="BG630" s="341"/>
      <c r="BH630" s="341"/>
      <c r="BI630" s="341"/>
      <c r="BJ630" s="341"/>
      <c r="BK630" s="341"/>
      <c r="BL630" s="341"/>
      <c r="BM630" s="341"/>
      <c r="BN630" s="341"/>
      <c r="BO630" s="341"/>
      <c r="BP630" s="341"/>
      <c r="BQ630" s="341"/>
      <c r="BR630" s="341"/>
      <c r="BS630" s="341"/>
      <c r="BT630" s="341"/>
      <c r="BU630" s="341"/>
      <c r="BV630" s="341"/>
      <c r="BW630" s="341"/>
      <c r="BX630" s="341"/>
      <c r="BY630" s="341"/>
      <c r="BZ630" s="341"/>
      <c r="CA630" s="341"/>
      <c r="CB630" s="341"/>
      <c r="CC630" s="341"/>
      <c r="CD630" s="341"/>
      <c r="CE630" s="341"/>
      <c r="CF630" s="341"/>
      <c r="CG630" s="341"/>
      <c r="CH630" s="341"/>
      <c r="CI630" s="341"/>
      <c r="CJ630" s="341"/>
      <c r="CK630" s="341"/>
      <c r="CL630" s="341"/>
      <c r="CM630" s="341"/>
      <c r="CN630" s="341"/>
      <c r="CO630" s="341"/>
      <c r="CP630" s="341"/>
      <c r="CQ630" s="341"/>
      <c r="CR630" s="341"/>
      <c r="CS630" s="341"/>
      <c r="CT630" s="341"/>
      <c r="CU630" s="341"/>
      <c r="CV630" s="341"/>
      <c r="CW630" s="341"/>
      <c r="CX630" s="341"/>
      <c r="CY630" s="341"/>
      <c r="CZ630" s="341"/>
    </row>
    <row r="631" s="345" customFormat="true" ht="25.15" customHeight="true" x14ac:dyDescent="0.2">
      <c r="C631" s="1005"/>
      <c r="D631" s="1006"/>
      <c r="E631" s="613"/>
      <c r="F631" s="613"/>
      <c r="G631" s="613"/>
      <c r="H631" s="1005"/>
      <c r="I631" s="1006"/>
      <c r="J631" s="613"/>
      <c r="K631" s="613"/>
      <c r="L631" s="613"/>
      <c r="M631" s="1005"/>
      <c r="N631" s="1006"/>
      <c r="O631" s="613"/>
      <c r="P631" s="613"/>
      <c r="Q631" s="613"/>
      <c r="AC631" s="338"/>
      <c r="AD631" s="338"/>
      <c r="AE631" s="338"/>
      <c r="AF631" s="338"/>
      <c r="AG631" s="338"/>
      <c r="AH631" s="338"/>
      <c r="AI631" s="338"/>
      <c r="AJ631" s="338"/>
      <c r="AK631" s="338"/>
      <c r="AL631" s="338"/>
      <c r="AM631" s="338"/>
      <c r="AN631" s="338"/>
      <c r="AO631" s="338"/>
      <c r="AP631" s="338"/>
      <c r="AQ631" s="338"/>
      <c r="AR631" s="338"/>
      <c r="AS631" s="338"/>
      <c r="AT631" s="338"/>
      <c r="AU631" s="338"/>
      <c r="AV631" s="338"/>
      <c r="AW631" s="338"/>
      <c r="AX631" s="338"/>
      <c r="AY631" s="338"/>
      <c r="AZ631" s="338"/>
      <c r="BA631" s="341"/>
      <c r="BB631" s="420"/>
      <c r="BC631" s="341"/>
      <c r="BD631" s="341"/>
      <c r="BE631" s="341"/>
      <c r="BF631" s="341"/>
      <c r="BG631" s="341"/>
      <c r="BH631" s="341"/>
      <c r="BI631" s="341"/>
      <c r="BJ631" s="341"/>
      <c r="BK631" s="341"/>
      <c r="BL631" s="341"/>
      <c r="BM631" s="341"/>
      <c r="BN631" s="341"/>
      <c r="BO631" s="341"/>
      <c r="BP631" s="341"/>
      <c r="BQ631" s="341"/>
      <c r="BR631" s="341"/>
      <c r="BS631" s="341"/>
      <c r="BT631" s="341"/>
      <c r="BU631" s="341"/>
      <c r="BV631" s="341"/>
      <c r="BW631" s="341"/>
      <c r="BX631" s="341"/>
      <c r="BY631" s="341"/>
      <c r="BZ631" s="341"/>
      <c r="CA631" s="341"/>
      <c r="CB631" s="341"/>
      <c r="CC631" s="341"/>
      <c r="CD631" s="341"/>
      <c r="CE631" s="341"/>
      <c r="CF631" s="341"/>
      <c r="CG631" s="341"/>
      <c r="CH631" s="341"/>
      <c r="CI631" s="341"/>
      <c r="CJ631" s="341"/>
      <c r="CK631" s="341"/>
      <c r="CL631" s="341"/>
      <c r="CM631" s="341"/>
      <c r="CN631" s="341"/>
      <c r="CO631" s="341"/>
      <c r="CP631" s="341"/>
      <c r="CQ631" s="341"/>
      <c r="CR631" s="341"/>
      <c r="CS631" s="341"/>
      <c r="CT631" s="341"/>
      <c r="CU631" s="341"/>
      <c r="CV631" s="341"/>
      <c r="CW631" s="341"/>
      <c r="CX631" s="341"/>
      <c r="CY631" s="341"/>
      <c r="CZ631" s="341"/>
    </row>
    <row r="632" s="345" customFormat="true" ht="25.15" customHeight="true" x14ac:dyDescent="0.2">
      <c r="C632" s="1005"/>
      <c r="D632" s="1006"/>
      <c r="E632" s="613"/>
      <c r="F632" s="613"/>
      <c r="G632" s="613"/>
      <c r="H632" s="1005"/>
      <c r="I632" s="1006"/>
      <c r="J632" s="613"/>
      <c r="K632" s="613"/>
      <c r="L632" s="613"/>
      <c r="M632" s="1005"/>
      <c r="N632" s="1006"/>
      <c r="O632" s="613"/>
      <c r="P632" s="613"/>
      <c r="Q632" s="613"/>
      <c r="AC632" s="338"/>
      <c r="AD632" s="338"/>
      <c r="AE632" s="338"/>
      <c r="AF632" s="338"/>
      <c r="AG632" s="338"/>
      <c r="AH632" s="338"/>
      <c r="AI632" s="338"/>
      <c r="AJ632" s="338"/>
      <c r="AK632" s="338"/>
      <c r="AL632" s="338"/>
      <c r="AM632" s="338"/>
      <c r="AN632" s="338"/>
      <c r="AO632" s="338"/>
      <c r="AP632" s="338"/>
      <c r="AQ632" s="338"/>
      <c r="AR632" s="338"/>
      <c r="AS632" s="338"/>
      <c r="AT632" s="338"/>
      <c r="AU632" s="338"/>
      <c r="AV632" s="338"/>
      <c r="AW632" s="338"/>
      <c r="AX632" s="338"/>
      <c r="AY632" s="338"/>
      <c r="AZ632" s="338"/>
      <c r="BA632" s="341"/>
      <c r="BB632" s="420"/>
      <c r="BC632" s="341"/>
      <c r="BD632" s="341"/>
      <c r="BE632" s="341"/>
      <c r="BF632" s="341"/>
      <c r="BG632" s="341"/>
      <c r="BH632" s="341"/>
      <c r="BI632" s="341"/>
      <c r="BJ632" s="341"/>
      <c r="BK632" s="341"/>
      <c r="BL632" s="341"/>
      <c r="BM632" s="341"/>
      <c r="BN632" s="341"/>
      <c r="BO632" s="341"/>
      <c r="BP632" s="341"/>
      <c r="BQ632" s="341"/>
      <c r="BR632" s="341"/>
      <c r="BS632" s="341"/>
      <c r="BT632" s="341"/>
      <c r="BU632" s="341"/>
      <c r="BV632" s="341"/>
      <c r="BW632" s="341"/>
      <c r="BX632" s="341"/>
      <c r="BY632" s="341"/>
      <c r="BZ632" s="341"/>
      <c r="CA632" s="341"/>
      <c r="CB632" s="341"/>
      <c r="CC632" s="341"/>
      <c r="CD632" s="341"/>
      <c r="CE632" s="341"/>
      <c r="CF632" s="341"/>
      <c r="CG632" s="341"/>
      <c r="CH632" s="341"/>
      <c r="CI632" s="341"/>
      <c r="CJ632" s="341"/>
      <c r="CK632" s="341"/>
      <c r="CL632" s="341"/>
      <c r="CM632" s="341"/>
      <c r="CN632" s="341"/>
      <c r="CO632" s="341"/>
      <c r="CP632" s="341"/>
      <c r="CQ632" s="341"/>
      <c r="CR632" s="341"/>
      <c r="CS632" s="341"/>
      <c r="CT632" s="341"/>
      <c r="CU632" s="341"/>
      <c r="CV632" s="341"/>
      <c r="CW632" s="341"/>
      <c r="CX632" s="341"/>
      <c r="CY632" s="341"/>
      <c r="CZ632" s="341"/>
    </row>
    <row r="633" s="345" customFormat="true" ht="25.15" customHeight="true" x14ac:dyDescent="0.2">
      <c r="C633" s="1005"/>
      <c r="D633" s="1006"/>
      <c r="E633" s="613"/>
      <c r="F633" s="613"/>
      <c r="G633" s="613"/>
      <c r="H633" s="1005"/>
      <c r="I633" s="1006"/>
      <c r="J633" s="613"/>
      <c r="K633" s="613"/>
      <c r="L633" s="613"/>
      <c r="M633" s="1005"/>
      <c r="N633" s="1006"/>
      <c r="O633" s="613"/>
      <c r="P633" s="613"/>
      <c r="Q633" s="613"/>
      <c r="AC633" s="338"/>
      <c r="AD633" s="338"/>
      <c r="AE633" s="338"/>
      <c r="AF633" s="338"/>
      <c r="AG633" s="338"/>
      <c r="AH633" s="338"/>
      <c r="AI633" s="338"/>
      <c r="AJ633" s="338"/>
      <c r="AK633" s="338"/>
      <c r="AL633" s="338"/>
      <c r="AM633" s="338"/>
      <c r="AN633" s="338"/>
      <c r="AO633" s="338"/>
      <c r="AP633" s="338"/>
      <c r="AQ633" s="338"/>
      <c r="AR633" s="338"/>
      <c r="AS633" s="338"/>
      <c r="AT633" s="338"/>
      <c r="AU633" s="338"/>
      <c r="AV633" s="338"/>
      <c r="AW633" s="338"/>
      <c r="AX633" s="338"/>
      <c r="AY633" s="338"/>
      <c r="AZ633" s="338"/>
      <c r="BA633" s="341"/>
      <c r="BB633" s="420"/>
      <c r="BC633" s="341"/>
      <c r="BD633" s="341"/>
      <c r="BE633" s="341"/>
      <c r="BF633" s="341"/>
      <c r="BG633" s="341"/>
      <c r="BH633" s="341"/>
      <c r="BI633" s="341"/>
      <c r="BJ633" s="341"/>
      <c r="BK633" s="341"/>
      <c r="BL633" s="341"/>
      <c r="BM633" s="341"/>
      <c r="BN633" s="341"/>
      <c r="BO633" s="341"/>
      <c r="BP633" s="341"/>
      <c r="BQ633" s="341"/>
      <c r="BR633" s="341"/>
      <c r="BS633" s="341"/>
      <c r="BT633" s="341"/>
      <c r="BU633" s="341"/>
      <c r="BV633" s="341"/>
      <c r="BW633" s="341"/>
      <c r="BX633" s="341"/>
      <c r="BY633" s="341"/>
      <c r="BZ633" s="341"/>
      <c r="CA633" s="341"/>
      <c r="CB633" s="341"/>
      <c r="CC633" s="341"/>
      <c r="CD633" s="341"/>
      <c r="CE633" s="341"/>
      <c r="CF633" s="341"/>
      <c r="CG633" s="341"/>
      <c r="CH633" s="341"/>
      <c r="CI633" s="341"/>
      <c r="CJ633" s="341"/>
      <c r="CK633" s="341"/>
      <c r="CL633" s="341"/>
      <c r="CM633" s="341"/>
      <c r="CN633" s="341"/>
      <c r="CO633" s="341"/>
      <c r="CP633" s="341"/>
      <c r="CQ633" s="341"/>
      <c r="CR633" s="341"/>
      <c r="CS633" s="341"/>
      <c r="CT633" s="341"/>
      <c r="CU633" s="341"/>
      <c r="CV633" s="341"/>
      <c r="CW633" s="341"/>
      <c r="CX633" s="341"/>
      <c r="CY633" s="341"/>
      <c r="CZ633" s="341"/>
    </row>
    <row r="634" s="345" customFormat="true" ht="25.15" customHeight="true" x14ac:dyDescent="0.2">
      <c r="C634" s="1005"/>
      <c r="D634" s="1006"/>
      <c r="E634" s="613"/>
      <c r="F634" s="613"/>
      <c r="G634" s="613"/>
      <c r="H634" s="1005"/>
      <c r="I634" s="1006"/>
      <c r="J634" s="613"/>
      <c r="K634" s="613"/>
      <c r="L634" s="613"/>
      <c r="M634" s="1005"/>
      <c r="N634" s="1006"/>
      <c r="O634" s="613"/>
      <c r="P634" s="613"/>
      <c r="Q634" s="613"/>
      <c r="AC634" s="338"/>
      <c r="AD634" s="338"/>
      <c r="AE634" s="338"/>
      <c r="AF634" s="338"/>
      <c r="AG634" s="338"/>
      <c r="AH634" s="338"/>
      <c r="AI634" s="338"/>
      <c r="AJ634" s="338"/>
      <c r="AK634" s="338"/>
      <c r="AL634" s="338"/>
      <c r="AM634" s="338"/>
      <c r="AN634" s="338"/>
      <c r="AO634" s="338"/>
      <c r="AP634" s="338"/>
      <c r="AQ634" s="338"/>
      <c r="AR634" s="338"/>
      <c r="AS634" s="338"/>
      <c r="AT634" s="338"/>
      <c r="AU634" s="338"/>
      <c r="AV634" s="338"/>
      <c r="AW634" s="338"/>
      <c r="AX634" s="338"/>
      <c r="AY634" s="338"/>
      <c r="AZ634" s="338"/>
      <c r="BA634" s="341"/>
      <c r="BB634" s="420"/>
      <c r="BC634" s="341"/>
      <c r="BD634" s="341"/>
      <c r="BE634" s="341"/>
      <c r="BF634" s="341"/>
      <c r="BG634" s="341"/>
      <c r="BH634" s="341"/>
      <c r="BI634" s="341"/>
      <c r="BJ634" s="341"/>
      <c r="BK634" s="341"/>
      <c r="BL634" s="341"/>
      <c r="BM634" s="341"/>
      <c r="BN634" s="341"/>
      <c r="BO634" s="341"/>
      <c r="BP634" s="341"/>
      <c r="BQ634" s="341"/>
      <c r="BR634" s="341"/>
      <c r="BS634" s="341"/>
      <c r="BT634" s="341"/>
      <c r="BU634" s="341"/>
      <c r="BV634" s="341"/>
      <c r="BW634" s="341"/>
      <c r="BX634" s="341"/>
      <c r="BY634" s="341"/>
      <c r="BZ634" s="341"/>
      <c r="CA634" s="341"/>
      <c r="CB634" s="341"/>
      <c r="CC634" s="341"/>
      <c r="CD634" s="341"/>
      <c r="CE634" s="341"/>
      <c r="CF634" s="341"/>
      <c r="CG634" s="341"/>
      <c r="CH634" s="341"/>
      <c r="CI634" s="341"/>
      <c r="CJ634" s="341"/>
      <c r="CK634" s="341"/>
      <c r="CL634" s="341"/>
      <c r="CM634" s="341"/>
      <c r="CN634" s="341"/>
      <c r="CO634" s="341"/>
      <c r="CP634" s="341"/>
      <c r="CQ634" s="341"/>
      <c r="CR634" s="341"/>
      <c r="CS634" s="341"/>
      <c r="CT634" s="341"/>
      <c r="CU634" s="341"/>
      <c r="CV634" s="341"/>
      <c r="CW634" s="341"/>
      <c r="CX634" s="341"/>
      <c r="CY634" s="341"/>
      <c r="CZ634" s="341"/>
    </row>
    <row r="635" s="345" customFormat="true" ht="25.15" customHeight="true" x14ac:dyDescent="0.2">
      <c r="C635" s="1005"/>
      <c r="D635" s="1006"/>
      <c r="E635" s="613"/>
      <c r="F635" s="613"/>
      <c r="G635" s="613"/>
      <c r="H635" s="1005"/>
      <c r="I635" s="1006"/>
      <c r="J635" s="613"/>
      <c r="K635" s="613"/>
      <c r="L635" s="613"/>
      <c r="M635" s="1005"/>
      <c r="N635" s="1006"/>
      <c r="O635" s="613"/>
      <c r="P635" s="613"/>
      <c r="Q635" s="613"/>
      <c r="AC635" s="338"/>
      <c r="AD635" s="338"/>
      <c r="AE635" s="338"/>
      <c r="AF635" s="338"/>
      <c r="AG635" s="338"/>
      <c r="AH635" s="338"/>
      <c r="AI635" s="338"/>
      <c r="AJ635" s="338"/>
      <c r="AK635" s="338"/>
      <c r="AL635" s="338"/>
      <c r="AM635" s="338"/>
      <c r="AN635" s="338"/>
      <c r="AO635" s="338"/>
      <c r="AP635" s="338"/>
      <c r="AQ635" s="338"/>
      <c r="AR635" s="338"/>
      <c r="AS635" s="338"/>
      <c r="AT635" s="338"/>
      <c r="AU635" s="338"/>
      <c r="AV635" s="338"/>
      <c r="AW635" s="338"/>
      <c r="AX635" s="338"/>
      <c r="AY635" s="338"/>
      <c r="AZ635" s="338"/>
      <c r="BA635" s="341"/>
      <c r="BB635" s="420"/>
      <c r="BC635" s="341"/>
      <c r="BD635" s="341"/>
      <c r="BE635" s="341"/>
      <c r="BF635" s="341"/>
      <c r="BG635" s="341"/>
      <c r="BH635" s="341"/>
      <c r="BI635" s="341"/>
      <c r="BJ635" s="341"/>
      <c r="BK635" s="341"/>
      <c r="BL635" s="341"/>
      <c r="BM635" s="341"/>
      <c r="BN635" s="341"/>
      <c r="BO635" s="341"/>
      <c r="BP635" s="341"/>
      <c r="BQ635" s="341"/>
      <c r="BR635" s="341"/>
      <c r="BS635" s="341"/>
      <c r="BT635" s="341"/>
      <c r="BU635" s="341"/>
      <c r="BV635" s="341"/>
      <c r="BW635" s="341"/>
      <c r="BX635" s="341"/>
      <c r="BY635" s="341"/>
      <c r="BZ635" s="341"/>
      <c r="CA635" s="341"/>
      <c r="CB635" s="341"/>
      <c r="CC635" s="341"/>
      <c r="CD635" s="341"/>
      <c r="CE635" s="341"/>
      <c r="CF635" s="341"/>
      <c r="CG635" s="341"/>
      <c r="CH635" s="341"/>
      <c r="CI635" s="341"/>
      <c r="CJ635" s="341"/>
      <c r="CK635" s="341"/>
      <c r="CL635" s="341"/>
      <c r="CM635" s="341"/>
      <c r="CN635" s="341"/>
      <c r="CO635" s="341"/>
      <c r="CP635" s="341"/>
      <c r="CQ635" s="341"/>
      <c r="CR635" s="341"/>
      <c r="CS635" s="341"/>
      <c r="CT635" s="341"/>
      <c r="CU635" s="341"/>
      <c r="CV635" s="341"/>
      <c r="CW635" s="341"/>
      <c r="CX635" s="341"/>
      <c r="CY635" s="341"/>
      <c r="CZ635" s="341"/>
    </row>
    <row r="636" s="345" customFormat="true" ht="25.15" customHeight="true" x14ac:dyDescent="0.2">
      <c r="C636" s="1005"/>
      <c r="D636" s="1006"/>
      <c r="E636" s="613"/>
      <c r="F636" s="613"/>
      <c r="G636" s="613"/>
      <c r="H636" s="1005"/>
      <c r="I636" s="1006"/>
      <c r="J636" s="613"/>
      <c r="K636" s="613"/>
      <c r="L636" s="613"/>
      <c r="M636" s="1005"/>
      <c r="N636" s="1006"/>
      <c r="O636" s="613"/>
      <c r="P636" s="613"/>
      <c r="Q636" s="613"/>
      <c r="AC636" s="338"/>
      <c r="AD636" s="338"/>
      <c r="AE636" s="338"/>
      <c r="AF636" s="338"/>
      <c r="AG636" s="338"/>
      <c r="AH636" s="338"/>
      <c r="AI636" s="338"/>
      <c r="AJ636" s="338"/>
      <c r="AK636" s="338"/>
      <c r="AL636" s="338"/>
      <c r="AM636" s="338"/>
      <c r="AN636" s="338"/>
      <c r="AO636" s="338"/>
      <c r="AP636" s="338"/>
      <c r="AQ636" s="338"/>
      <c r="AR636" s="338"/>
      <c r="AS636" s="338"/>
      <c r="AT636" s="338"/>
      <c r="AU636" s="338"/>
      <c r="AV636" s="338"/>
      <c r="AW636" s="338"/>
      <c r="AX636" s="338"/>
      <c r="AY636" s="338"/>
      <c r="AZ636" s="338"/>
      <c r="BA636" s="341"/>
      <c r="BB636" s="420"/>
      <c r="BC636" s="341"/>
      <c r="BD636" s="341"/>
      <c r="BE636" s="341"/>
      <c r="BF636" s="341"/>
      <c r="BG636" s="341"/>
      <c r="BH636" s="341"/>
      <c r="BI636" s="341"/>
      <c r="BJ636" s="341"/>
      <c r="BK636" s="341"/>
      <c r="BL636" s="341"/>
      <c r="BM636" s="341"/>
      <c r="BN636" s="341"/>
      <c r="BO636" s="341"/>
      <c r="BP636" s="341"/>
      <c r="BQ636" s="341"/>
      <c r="BR636" s="341"/>
      <c r="BS636" s="341"/>
      <c r="BT636" s="341"/>
      <c r="BU636" s="341"/>
      <c r="BV636" s="341"/>
      <c r="BW636" s="341"/>
      <c r="BX636" s="341"/>
      <c r="BY636" s="341"/>
      <c r="BZ636" s="341"/>
      <c r="CA636" s="341"/>
      <c r="CB636" s="341"/>
      <c r="CC636" s="341"/>
      <c r="CD636" s="341"/>
      <c r="CE636" s="341"/>
      <c r="CF636" s="341"/>
      <c r="CG636" s="341"/>
      <c r="CH636" s="341"/>
      <c r="CI636" s="341"/>
      <c r="CJ636" s="341"/>
      <c r="CK636" s="341"/>
      <c r="CL636" s="341"/>
      <c r="CM636" s="341"/>
      <c r="CN636" s="341"/>
      <c r="CO636" s="341"/>
      <c r="CP636" s="341"/>
      <c r="CQ636" s="341"/>
      <c r="CR636" s="341"/>
      <c r="CS636" s="341"/>
      <c r="CT636" s="341"/>
      <c r="CU636" s="341"/>
      <c r="CV636" s="341"/>
      <c r="CW636" s="341"/>
      <c r="CX636" s="341"/>
      <c r="CY636" s="341"/>
      <c r="CZ636" s="341"/>
    </row>
    <row r="637" s="345" customFormat="true" ht="25.15" customHeight="true" x14ac:dyDescent="0.2">
      <c r="C637" s="1005"/>
      <c r="D637" s="1006"/>
      <c r="E637" s="613"/>
      <c r="F637" s="613"/>
      <c r="G637" s="613"/>
      <c r="H637" s="1005"/>
      <c r="I637" s="1006"/>
      <c r="J637" s="613"/>
      <c r="K637" s="613"/>
      <c r="L637" s="613"/>
      <c r="M637" s="1005"/>
      <c r="N637" s="1006"/>
      <c r="O637" s="613"/>
      <c r="P637" s="613"/>
      <c r="Q637" s="613"/>
      <c r="AC637" s="338"/>
      <c r="AD637" s="338"/>
      <c r="AE637" s="338"/>
      <c r="AF637" s="338"/>
      <c r="AG637" s="338"/>
      <c r="AH637" s="338"/>
      <c r="AI637" s="338"/>
      <c r="AJ637" s="338"/>
      <c r="AK637" s="338"/>
      <c r="AL637" s="338"/>
      <c r="AM637" s="338"/>
      <c r="AN637" s="338"/>
      <c r="AO637" s="338"/>
      <c r="AP637" s="338"/>
      <c r="AQ637" s="338"/>
      <c r="AR637" s="338"/>
      <c r="AS637" s="338"/>
      <c r="AT637" s="338"/>
      <c r="AU637" s="338"/>
      <c r="AV637" s="338"/>
      <c r="AW637" s="338"/>
      <c r="AX637" s="338"/>
      <c r="AY637" s="338"/>
      <c r="AZ637" s="338"/>
      <c r="BA637" s="341"/>
      <c r="BB637" s="420"/>
      <c r="BC637" s="341"/>
      <c r="BD637" s="341"/>
      <c r="BE637" s="341"/>
      <c r="BF637" s="341"/>
      <c r="BG637" s="341"/>
      <c r="BH637" s="341"/>
      <c r="BI637" s="341"/>
      <c r="BJ637" s="341"/>
      <c r="BK637" s="341"/>
      <c r="BL637" s="341"/>
      <c r="BM637" s="341"/>
      <c r="BN637" s="341"/>
      <c r="BO637" s="341"/>
      <c r="BP637" s="341"/>
      <c r="BQ637" s="341"/>
      <c r="BR637" s="341"/>
      <c r="BS637" s="341"/>
      <c r="BT637" s="341"/>
      <c r="BU637" s="341"/>
      <c r="BV637" s="341"/>
      <c r="BW637" s="341"/>
      <c r="BX637" s="341"/>
      <c r="BY637" s="341"/>
      <c r="BZ637" s="341"/>
      <c r="CA637" s="341"/>
      <c r="CB637" s="341"/>
      <c r="CC637" s="341"/>
      <c r="CD637" s="341"/>
      <c r="CE637" s="341"/>
      <c r="CF637" s="341"/>
      <c r="CG637" s="341"/>
      <c r="CH637" s="341"/>
      <c r="CI637" s="341"/>
      <c r="CJ637" s="341"/>
      <c r="CK637" s="341"/>
      <c r="CL637" s="341"/>
      <c r="CM637" s="341"/>
      <c r="CN637" s="341"/>
      <c r="CO637" s="341"/>
      <c r="CP637" s="341"/>
      <c r="CQ637" s="341"/>
      <c r="CR637" s="341"/>
      <c r="CS637" s="341"/>
      <c r="CT637" s="341"/>
      <c r="CU637" s="341"/>
      <c r="CV637" s="341"/>
      <c r="CW637" s="341"/>
      <c r="CX637" s="341"/>
      <c r="CY637" s="341"/>
      <c r="CZ637" s="341"/>
    </row>
    <row r="638" s="345" customFormat="true" ht="25.15" customHeight="true" x14ac:dyDescent="0.2">
      <c r="C638" s="1005"/>
      <c r="D638" s="1006"/>
      <c r="E638" s="613"/>
      <c r="F638" s="613"/>
      <c r="G638" s="613"/>
      <c r="H638" s="1005"/>
      <c r="I638" s="1006"/>
      <c r="J638" s="613"/>
      <c r="K638" s="613"/>
      <c r="L638" s="613"/>
      <c r="M638" s="1005"/>
      <c r="N638" s="1006"/>
      <c r="O638" s="613"/>
      <c r="P638" s="613"/>
      <c r="Q638" s="613"/>
      <c r="AC638" s="338"/>
      <c r="AD638" s="338"/>
      <c r="AE638" s="338"/>
      <c r="AF638" s="338"/>
      <c r="AG638" s="338"/>
      <c r="AH638" s="338"/>
      <c r="AI638" s="338"/>
      <c r="AJ638" s="338"/>
      <c r="AK638" s="338"/>
      <c r="AL638" s="338"/>
      <c r="AM638" s="338"/>
      <c r="AN638" s="338"/>
      <c r="AO638" s="338"/>
      <c r="AP638" s="338"/>
      <c r="AQ638" s="338"/>
      <c r="AR638" s="338"/>
      <c r="AS638" s="338"/>
      <c r="AT638" s="338"/>
      <c r="AU638" s="338"/>
      <c r="AV638" s="338"/>
      <c r="AW638" s="338"/>
      <c r="AX638" s="338"/>
      <c r="AY638" s="338"/>
      <c r="AZ638" s="338"/>
      <c r="BA638" s="341"/>
      <c r="BB638" s="420"/>
      <c r="BC638" s="341"/>
      <c r="BD638" s="341"/>
      <c r="BE638" s="341"/>
      <c r="BF638" s="341"/>
      <c r="BG638" s="341"/>
      <c r="BH638" s="341"/>
      <c r="BI638" s="341"/>
      <c r="BJ638" s="341"/>
      <c r="BK638" s="341"/>
      <c r="BL638" s="341"/>
      <c r="BM638" s="341"/>
      <c r="BN638" s="341"/>
      <c r="BO638" s="341"/>
      <c r="BP638" s="341"/>
      <c r="BQ638" s="341"/>
      <c r="BR638" s="341"/>
      <c r="BS638" s="341"/>
      <c r="BT638" s="341"/>
      <c r="BU638" s="341"/>
      <c r="BV638" s="341"/>
      <c r="BW638" s="341"/>
      <c r="BX638" s="341"/>
      <c r="BY638" s="341"/>
      <c r="BZ638" s="341"/>
      <c r="CA638" s="341"/>
      <c r="CB638" s="341"/>
      <c r="CC638" s="341"/>
      <c r="CD638" s="341"/>
      <c r="CE638" s="341"/>
      <c r="CF638" s="341"/>
      <c r="CG638" s="341"/>
      <c r="CH638" s="341"/>
      <c r="CI638" s="341"/>
      <c r="CJ638" s="341"/>
      <c r="CK638" s="341"/>
      <c r="CL638" s="341"/>
      <c r="CM638" s="341"/>
      <c r="CN638" s="341"/>
      <c r="CO638" s="341"/>
      <c r="CP638" s="341"/>
      <c r="CQ638" s="341"/>
      <c r="CR638" s="341"/>
      <c r="CS638" s="341"/>
      <c r="CT638" s="341"/>
      <c r="CU638" s="341"/>
      <c r="CV638" s="341"/>
      <c r="CW638" s="341"/>
      <c r="CX638" s="341"/>
      <c r="CY638" s="341"/>
      <c r="CZ638" s="341"/>
    </row>
    <row r="639" s="345" customFormat="true" ht="25.15" customHeight="true" x14ac:dyDescent="0.2">
      <c r="C639" s="1005"/>
      <c r="D639" s="1006"/>
      <c r="E639" s="613"/>
      <c r="F639" s="613"/>
      <c r="G639" s="613"/>
      <c r="H639" s="1005"/>
      <c r="I639" s="1006"/>
      <c r="J639" s="613"/>
      <c r="K639" s="613"/>
      <c r="L639" s="613"/>
      <c r="M639" s="1005"/>
      <c r="N639" s="1006"/>
      <c r="O639" s="613"/>
      <c r="P639" s="613"/>
      <c r="Q639" s="613"/>
      <c r="AC639" s="338"/>
      <c r="AD639" s="338"/>
      <c r="AE639" s="338"/>
      <c r="AF639" s="338"/>
      <c r="AG639" s="338"/>
      <c r="AH639" s="338"/>
      <c r="AI639" s="338"/>
      <c r="AJ639" s="338"/>
      <c r="AK639" s="338"/>
      <c r="AL639" s="338"/>
      <c r="AM639" s="338"/>
      <c r="AN639" s="338"/>
      <c r="AO639" s="338"/>
      <c r="AP639" s="338"/>
      <c r="AQ639" s="338"/>
      <c r="AR639" s="338"/>
      <c r="AS639" s="338"/>
      <c r="AT639" s="338"/>
      <c r="AU639" s="338"/>
      <c r="AV639" s="338"/>
      <c r="AW639" s="338"/>
      <c r="AX639" s="338"/>
      <c r="AY639" s="338"/>
      <c r="AZ639" s="338"/>
      <c r="BA639" s="341"/>
      <c r="BB639" s="420"/>
      <c r="BC639" s="341"/>
      <c r="BD639" s="341"/>
      <c r="BE639" s="341"/>
      <c r="BF639" s="341"/>
      <c r="BG639" s="341"/>
      <c r="BH639" s="341"/>
      <c r="BI639" s="341"/>
      <c r="BJ639" s="341"/>
      <c r="BK639" s="341"/>
      <c r="BL639" s="341"/>
      <c r="BM639" s="341"/>
      <c r="BN639" s="341"/>
      <c r="BO639" s="341"/>
      <c r="BP639" s="341"/>
      <c r="BQ639" s="341"/>
      <c r="BR639" s="341"/>
      <c r="BS639" s="341"/>
      <c r="BT639" s="341"/>
      <c r="BU639" s="341"/>
      <c r="BV639" s="341"/>
      <c r="BW639" s="341"/>
      <c r="BX639" s="341"/>
      <c r="BY639" s="341"/>
      <c r="BZ639" s="341"/>
      <c r="CA639" s="341"/>
      <c r="CB639" s="341"/>
      <c r="CC639" s="341"/>
      <c r="CD639" s="341"/>
      <c r="CE639" s="341"/>
      <c r="CF639" s="341"/>
      <c r="CG639" s="341"/>
      <c r="CH639" s="341"/>
      <c r="CI639" s="341"/>
      <c r="CJ639" s="341"/>
      <c r="CK639" s="341"/>
      <c r="CL639" s="341"/>
      <c r="CM639" s="341"/>
      <c r="CN639" s="341"/>
      <c r="CO639" s="341"/>
      <c r="CP639" s="341"/>
      <c r="CQ639" s="341"/>
      <c r="CR639" s="341"/>
      <c r="CS639" s="341"/>
      <c r="CT639" s="341"/>
      <c r="CU639" s="341"/>
      <c r="CV639" s="341"/>
      <c r="CW639" s="341"/>
      <c r="CX639" s="341"/>
      <c r="CY639" s="341"/>
      <c r="CZ639" s="341"/>
    </row>
    <row r="640" s="345" customFormat="true" ht="25.15" customHeight="true" x14ac:dyDescent="0.2">
      <c r="C640" s="1005"/>
      <c r="D640" s="1006"/>
      <c r="E640" s="613"/>
      <c r="F640" s="613"/>
      <c r="G640" s="613"/>
      <c r="H640" s="1005"/>
      <c r="I640" s="1006"/>
      <c r="J640" s="613"/>
      <c r="K640" s="613"/>
      <c r="L640" s="613"/>
      <c r="M640" s="1005"/>
      <c r="N640" s="1006"/>
      <c r="O640" s="613"/>
      <c r="P640" s="613"/>
      <c r="Q640" s="613"/>
      <c r="AC640" s="338"/>
      <c r="AD640" s="338"/>
      <c r="AE640" s="338"/>
      <c r="AF640" s="338"/>
      <c r="AG640" s="338"/>
      <c r="AH640" s="338"/>
      <c r="AI640" s="338"/>
      <c r="AJ640" s="338"/>
      <c r="AK640" s="338"/>
      <c r="AL640" s="338"/>
      <c r="AM640" s="338"/>
      <c r="AN640" s="338"/>
      <c r="AO640" s="338"/>
      <c r="AP640" s="338"/>
      <c r="AQ640" s="338"/>
      <c r="AR640" s="338"/>
      <c r="AS640" s="338"/>
      <c r="AT640" s="338"/>
      <c r="AU640" s="338"/>
      <c r="AV640" s="338"/>
      <c r="AW640" s="338"/>
      <c r="AX640" s="338"/>
      <c r="AY640" s="338"/>
      <c r="AZ640" s="338"/>
      <c r="BA640" s="341"/>
      <c r="BB640" s="420"/>
      <c r="BC640" s="341"/>
      <c r="BD640" s="341"/>
      <c r="BE640" s="341"/>
      <c r="BF640" s="341"/>
      <c r="BG640" s="341"/>
      <c r="BH640" s="341"/>
      <c r="BI640" s="341"/>
      <c r="BJ640" s="341"/>
      <c r="BK640" s="341"/>
      <c r="BL640" s="341"/>
      <c r="BM640" s="341"/>
      <c r="BN640" s="341"/>
      <c r="BO640" s="341"/>
      <c r="BP640" s="341"/>
      <c r="BQ640" s="341"/>
      <c r="BR640" s="341"/>
      <c r="BS640" s="341"/>
      <c r="BT640" s="341"/>
      <c r="BU640" s="341"/>
      <c r="BV640" s="341"/>
      <c r="BW640" s="341"/>
      <c r="BX640" s="341"/>
      <c r="BY640" s="341"/>
      <c r="BZ640" s="341"/>
      <c r="CA640" s="341"/>
      <c r="CB640" s="341"/>
      <c r="CC640" s="341"/>
      <c r="CD640" s="341"/>
      <c r="CE640" s="341"/>
      <c r="CF640" s="341"/>
      <c r="CG640" s="341"/>
      <c r="CH640" s="341"/>
      <c r="CI640" s="341"/>
      <c r="CJ640" s="341"/>
      <c r="CK640" s="341"/>
      <c r="CL640" s="341"/>
      <c r="CM640" s="341"/>
      <c r="CN640" s="341"/>
      <c r="CO640" s="341"/>
      <c r="CP640" s="341"/>
      <c r="CQ640" s="341"/>
      <c r="CR640" s="341"/>
      <c r="CS640" s="341"/>
      <c r="CT640" s="341"/>
      <c r="CU640" s="341"/>
      <c r="CV640" s="341"/>
      <c r="CW640" s="341"/>
      <c r="CX640" s="341"/>
      <c r="CY640" s="341"/>
      <c r="CZ640" s="341"/>
    </row>
    <row r="641" s="345" customFormat="true" ht="25.15" customHeight="true" x14ac:dyDescent="0.2">
      <c r="C641" s="1005"/>
      <c r="D641" s="1006"/>
      <c r="E641" s="613"/>
      <c r="F641" s="613"/>
      <c r="G641" s="613"/>
      <c r="H641" s="1005"/>
      <c r="I641" s="1006"/>
      <c r="J641" s="613"/>
      <c r="K641" s="613"/>
      <c r="L641" s="613"/>
      <c r="M641" s="1005"/>
      <c r="N641" s="1006"/>
      <c r="O641" s="613"/>
      <c r="P641" s="613"/>
      <c r="Q641" s="613"/>
      <c r="AC641" s="338"/>
      <c r="AD641" s="338"/>
      <c r="AE641" s="338"/>
      <c r="AF641" s="338"/>
      <c r="AG641" s="338"/>
      <c r="AH641" s="338"/>
      <c r="AI641" s="338"/>
      <c r="AJ641" s="338"/>
      <c r="AK641" s="338"/>
      <c r="AL641" s="338"/>
      <c r="AM641" s="338"/>
      <c r="AN641" s="338"/>
      <c r="AO641" s="338"/>
      <c r="AP641" s="338"/>
      <c r="AQ641" s="338"/>
      <c r="AR641" s="338"/>
      <c r="AS641" s="338"/>
      <c r="AT641" s="338"/>
      <c r="AU641" s="338"/>
      <c r="AV641" s="338"/>
      <c r="AW641" s="338"/>
      <c r="AX641" s="338"/>
      <c r="AY641" s="338"/>
      <c r="AZ641" s="338"/>
      <c r="BA641" s="341"/>
      <c r="BB641" s="420"/>
      <c r="BC641" s="341"/>
      <c r="BD641" s="341"/>
      <c r="BE641" s="341"/>
      <c r="BF641" s="341"/>
      <c r="BG641" s="341"/>
      <c r="BH641" s="341"/>
      <c r="BI641" s="341"/>
      <c r="BJ641" s="341"/>
      <c r="BK641" s="341"/>
      <c r="BL641" s="341"/>
      <c r="BM641" s="341"/>
      <c r="BN641" s="341"/>
      <c r="BO641" s="341"/>
      <c r="BP641" s="341"/>
      <c r="BQ641" s="341"/>
      <c r="BR641" s="341"/>
      <c r="BS641" s="341"/>
      <c r="BT641" s="341"/>
      <c r="BU641" s="341"/>
      <c r="BV641" s="341"/>
      <c r="BW641" s="341"/>
      <c r="BX641" s="341"/>
      <c r="BY641" s="341"/>
      <c r="BZ641" s="341"/>
      <c r="CA641" s="341"/>
      <c r="CB641" s="341"/>
      <c r="CC641" s="341"/>
      <c r="CD641" s="341"/>
      <c r="CE641" s="341"/>
      <c r="CF641" s="341"/>
      <c r="CG641" s="341"/>
      <c r="CH641" s="341"/>
      <c r="CI641" s="341"/>
      <c r="CJ641" s="341"/>
      <c r="CK641" s="341"/>
      <c r="CL641" s="341"/>
      <c r="CM641" s="341"/>
      <c r="CN641" s="341"/>
      <c r="CO641" s="341"/>
      <c r="CP641" s="341"/>
      <c r="CQ641" s="341"/>
      <c r="CR641" s="341"/>
      <c r="CS641" s="341"/>
      <c r="CT641" s="341"/>
      <c r="CU641" s="341"/>
      <c r="CV641" s="341"/>
      <c r="CW641" s="341"/>
      <c r="CX641" s="341"/>
      <c r="CY641" s="341"/>
      <c r="CZ641" s="341"/>
    </row>
    <row r="642" s="345" customFormat="true" ht="25.15" customHeight="true" x14ac:dyDescent="0.2">
      <c r="C642" s="1005"/>
      <c r="D642" s="1006"/>
      <c r="E642" s="613"/>
      <c r="F642" s="613"/>
      <c r="G642" s="613"/>
      <c r="H642" s="1005"/>
      <c r="I642" s="1006"/>
      <c r="J642" s="613"/>
      <c r="K642" s="613"/>
      <c r="L642" s="613"/>
      <c r="M642" s="1005"/>
      <c r="N642" s="1006"/>
      <c r="O642" s="613"/>
      <c r="P642" s="613"/>
      <c r="Q642" s="613"/>
      <c r="AC642" s="338"/>
      <c r="AD642" s="338"/>
      <c r="AE642" s="338"/>
      <c r="AF642" s="338"/>
      <c r="AG642" s="338"/>
      <c r="AH642" s="338"/>
      <c r="AI642" s="338"/>
      <c r="AJ642" s="338"/>
      <c r="AK642" s="338"/>
      <c r="AL642" s="338"/>
      <c r="AM642" s="338"/>
      <c r="AN642" s="338"/>
      <c r="AO642" s="338"/>
      <c r="AP642" s="338"/>
      <c r="AQ642" s="338"/>
      <c r="AR642" s="338"/>
      <c r="AS642" s="338"/>
      <c r="AT642" s="338"/>
      <c r="AU642" s="338"/>
      <c r="AV642" s="338"/>
      <c r="AW642" s="338"/>
      <c r="AX642" s="338"/>
      <c r="AY642" s="338"/>
      <c r="AZ642" s="338"/>
      <c r="BA642" s="341"/>
      <c r="BB642" s="420"/>
      <c r="BC642" s="341"/>
      <c r="BD642" s="341"/>
      <c r="BE642" s="341"/>
      <c r="BF642" s="341"/>
      <c r="BG642" s="341"/>
      <c r="BH642" s="341"/>
      <c r="BI642" s="341"/>
      <c r="BJ642" s="341"/>
      <c r="BK642" s="341"/>
      <c r="BL642" s="341"/>
      <c r="BM642" s="341"/>
      <c r="BN642" s="341"/>
      <c r="BO642" s="341"/>
      <c r="BP642" s="341"/>
      <c r="BQ642" s="341"/>
      <c r="BR642" s="341"/>
      <c r="BS642" s="341"/>
      <c r="BT642" s="341"/>
      <c r="BU642" s="341"/>
      <c r="BV642" s="341"/>
      <c r="BW642" s="341"/>
      <c r="BX642" s="341"/>
      <c r="BY642" s="341"/>
      <c r="BZ642" s="341"/>
      <c r="CA642" s="341"/>
      <c r="CB642" s="341"/>
      <c r="CC642" s="341"/>
      <c r="CD642" s="341"/>
      <c r="CE642" s="341"/>
      <c r="CF642" s="341"/>
      <c r="CG642" s="341"/>
      <c r="CH642" s="341"/>
      <c r="CI642" s="341"/>
      <c r="CJ642" s="341"/>
      <c r="CK642" s="341"/>
      <c r="CL642" s="341"/>
      <c r="CM642" s="341"/>
      <c r="CN642" s="341"/>
      <c r="CO642" s="341"/>
      <c r="CP642" s="341"/>
      <c r="CQ642" s="341"/>
      <c r="CR642" s="341"/>
      <c r="CS642" s="341"/>
      <c r="CT642" s="341"/>
      <c r="CU642" s="341"/>
      <c r="CV642" s="341"/>
      <c r="CW642" s="341"/>
      <c r="CX642" s="341"/>
      <c r="CY642" s="341"/>
      <c r="CZ642" s="341"/>
    </row>
    <row r="643" s="345" customFormat="true" ht="25.15" customHeight="true" x14ac:dyDescent="0.2">
      <c r="C643" s="1005"/>
      <c r="D643" s="1006"/>
      <c r="E643" s="613"/>
      <c r="F643" s="613"/>
      <c r="G643" s="613"/>
      <c r="H643" s="1005"/>
      <c r="I643" s="1006"/>
      <c r="J643" s="613"/>
      <c r="K643" s="613"/>
      <c r="L643" s="613"/>
      <c r="M643" s="1005"/>
      <c r="N643" s="1006"/>
      <c r="O643" s="613"/>
      <c r="P643" s="613"/>
      <c r="Q643" s="613"/>
      <c r="AC643" s="338"/>
      <c r="AD643" s="338"/>
      <c r="AE643" s="338"/>
      <c r="AF643" s="338"/>
      <c r="AG643" s="338"/>
      <c r="AH643" s="338"/>
      <c r="AI643" s="338"/>
      <c r="AJ643" s="338"/>
      <c r="AK643" s="338"/>
      <c r="AL643" s="338"/>
      <c r="AM643" s="338"/>
      <c r="AN643" s="338"/>
      <c r="AO643" s="338"/>
      <c r="AP643" s="338"/>
      <c r="AQ643" s="338"/>
      <c r="AR643" s="338"/>
      <c r="AS643" s="338"/>
      <c r="AT643" s="338"/>
      <c r="AU643" s="338"/>
      <c r="AV643" s="338"/>
      <c r="AW643" s="338"/>
      <c r="AX643" s="338"/>
      <c r="AY643" s="338"/>
      <c r="AZ643" s="338"/>
      <c r="BA643" s="341"/>
      <c r="BB643" s="420"/>
      <c r="BC643" s="341"/>
      <c r="BD643" s="341"/>
      <c r="BE643" s="341"/>
      <c r="BF643" s="341"/>
      <c r="BG643" s="341"/>
      <c r="BH643" s="341"/>
      <c r="BI643" s="341"/>
      <c r="BJ643" s="341"/>
      <c r="BK643" s="341"/>
      <c r="BL643" s="341"/>
      <c r="BM643" s="341"/>
      <c r="BN643" s="341"/>
      <c r="BO643" s="341"/>
      <c r="BP643" s="341"/>
      <c r="BQ643" s="341"/>
      <c r="BR643" s="341"/>
      <c r="BS643" s="341"/>
      <c r="BT643" s="341"/>
      <c r="BU643" s="341"/>
      <c r="BV643" s="341"/>
      <c r="BW643" s="341"/>
      <c r="BX643" s="341"/>
      <c r="BY643" s="341"/>
      <c r="BZ643" s="341"/>
      <c r="CA643" s="341"/>
      <c r="CB643" s="341"/>
      <c r="CC643" s="341"/>
      <c r="CD643" s="341"/>
      <c r="CE643" s="341"/>
      <c r="CF643" s="341"/>
      <c r="CG643" s="341"/>
      <c r="CH643" s="341"/>
      <c r="CI643" s="341"/>
      <c r="CJ643" s="341"/>
      <c r="CK643" s="341"/>
      <c r="CL643" s="341"/>
      <c r="CM643" s="341"/>
      <c r="CN643" s="341"/>
      <c r="CO643" s="341"/>
      <c r="CP643" s="341"/>
      <c r="CQ643" s="341"/>
      <c r="CR643" s="341"/>
      <c r="CS643" s="341"/>
      <c r="CT643" s="341"/>
      <c r="CU643" s="341"/>
      <c r="CV643" s="341"/>
      <c r="CW643" s="341"/>
      <c r="CX643" s="341"/>
      <c r="CY643" s="341"/>
      <c r="CZ643" s="341"/>
    </row>
    <row r="644" s="345" customFormat="true" ht="25.15" customHeight="true" x14ac:dyDescent="0.2">
      <c r="C644" s="1005"/>
      <c r="D644" s="1006"/>
      <c r="E644" s="613"/>
      <c r="F644" s="613"/>
      <c r="G644" s="613"/>
      <c r="H644" s="1005"/>
      <c r="I644" s="1006"/>
      <c r="J644" s="613"/>
      <c r="K644" s="613"/>
      <c r="L644" s="613"/>
      <c r="M644" s="1005"/>
      <c r="N644" s="1006"/>
      <c r="O644" s="613"/>
      <c r="P644" s="613"/>
      <c r="Q644" s="613"/>
      <c r="AC644" s="338"/>
      <c r="AD644" s="338"/>
      <c r="AE644" s="338"/>
      <c r="AF644" s="338"/>
      <c r="AG644" s="338"/>
      <c r="AH644" s="338"/>
      <c r="AI644" s="338"/>
      <c r="AJ644" s="338"/>
      <c r="AK644" s="338"/>
      <c r="AL644" s="338"/>
      <c r="AM644" s="338"/>
      <c r="AN644" s="338"/>
      <c r="AO644" s="338"/>
      <c r="AP644" s="338"/>
      <c r="AQ644" s="338"/>
      <c r="AR644" s="338"/>
      <c r="AS644" s="338"/>
      <c r="AT644" s="338"/>
      <c r="AU644" s="338"/>
      <c r="AV644" s="338"/>
      <c r="AW644" s="338"/>
      <c r="AX644" s="338"/>
      <c r="AY644" s="338"/>
      <c r="AZ644" s="338"/>
      <c r="BA644" s="341"/>
      <c r="BB644" s="420"/>
      <c r="BC644" s="341"/>
      <c r="BD644" s="341"/>
      <c r="BE644" s="341"/>
      <c r="BF644" s="341"/>
      <c r="BG644" s="341"/>
      <c r="BH644" s="341"/>
      <c r="BI644" s="341"/>
      <c r="BJ644" s="341"/>
      <c r="BK644" s="341"/>
      <c r="BL644" s="341"/>
      <c r="BM644" s="341"/>
      <c r="BN644" s="341"/>
      <c r="BO644" s="341"/>
      <c r="BP644" s="341"/>
      <c r="BQ644" s="341"/>
      <c r="BR644" s="341"/>
      <c r="BS644" s="341"/>
      <c r="BT644" s="341"/>
      <c r="BU644" s="341"/>
      <c r="BV644" s="341"/>
      <c r="BW644" s="341"/>
      <c r="BX644" s="341"/>
      <c r="BY644" s="341"/>
      <c r="BZ644" s="341"/>
      <c r="CA644" s="341"/>
      <c r="CB644" s="341"/>
      <c r="CC644" s="341"/>
      <c r="CD644" s="341"/>
      <c r="CE644" s="341"/>
      <c r="CF644" s="341"/>
      <c r="CG644" s="341"/>
      <c r="CH644" s="341"/>
      <c r="CI644" s="341"/>
      <c r="CJ644" s="341"/>
      <c r="CK644" s="341"/>
      <c r="CL644" s="341"/>
      <c r="CM644" s="341"/>
      <c r="CN644" s="341"/>
      <c r="CO644" s="341"/>
      <c r="CP644" s="341"/>
      <c r="CQ644" s="341"/>
      <c r="CR644" s="341"/>
      <c r="CS644" s="341"/>
      <c r="CT644" s="341"/>
      <c r="CU644" s="341"/>
      <c r="CV644" s="341"/>
      <c r="CW644" s="341"/>
      <c r="CX644" s="341"/>
      <c r="CY644" s="341"/>
      <c r="CZ644" s="341"/>
    </row>
    <row r="645" s="345" customFormat="true" ht="25.15" customHeight="true" x14ac:dyDescent="0.2">
      <c r="C645" s="1005"/>
      <c r="D645" s="1006"/>
      <c r="E645" s="613"/>
      <c r="F645" s="613"/>
      <c r="G645" s="613"/>
      <c r="H645" s="1005"/>
      <c r="I645" s="1006"/>
      <c r="J645" s="613"/>
      <c r="K645" s="613"/>
      <c r="L645" s="613"/>
      <c r="M645" s="1005"/>
      <c r="N645" s="1006"/>
      <c r="O645" s="613"/>
      <c r="P645" s="613"/>
      <c r="Q645" s="613"/>
      <c r="AC645" s="338"/>
      <c r="AD645" s="338"/>
      <c r="AE645" s="338"/>
      <c r="AF645" s="338"/>
      <c r="AG645" s="338"/>
      <c r="AH645" s="338"/>
      <c r="AI645" s="338"/>
      <c r="AJ645" s="338"/>
      <c r="AK645" s="338"/>
      <c r="AL645" s="338"/>
      <c r="AM645" s="338"/>
      <c r="AN645" s="338"/>
      <c r="AO645" s="338"/>
      <c r="AP645" s="338"/>
      <c r="AQ645" s="338"/>
      <c r="AR645" s="338"/>
      <c r="AS645" s="338"/>
      <c r="AT645" s="338"/>
      <c r="AU645" s="338"/>
      <c r="AV645" s="338"/>
      <c r="AW645" s="338"/>
      <c r="AX645" s="338"/>
      <c r="AY645" s="338"/>
      <c r="AZ645" s="338"/>
      <c r="BA645" s="341"/>
      <c r="BB645" s="420"/>
      <c r="BC645" s="341"/>
      <c r="BD645" s="341"/>
      <c r="BE645" s="341"/>
      <c r="BF645" s="341"/>
      <c r="BG645" s="341"/>
      <c r="BH645" s="341"/>
      <c r="BI645" s="341"/>
      <c r="BJ645" s="341"/>
      <c r="BK645" s="341"/>
      <c r="BL645" s="341"/>
      <c r="BM645" s="341"/>
      <c r="BN645" s="341"/>
      <c r="BO645" s="341"/>
      <c r="BP645" s="341"/>
      <c r="BQ645" s="341"/>
      <c r="BR645" s="341"/>
      <c r="BS645" s="341"/>
      <c r="BT645" s="341"/>
      <c r="BU645" s="341"/>
      <c r="BV645" s="341"/>
      <c r="BW645" s="341"/>
      <c r="BX645" s="341"/>
      <c r="BY645" s="341"/>
      <c r="BZ645" s="341"/>
      <c r="CA645" s="341"/>
      <c r="CB645" s="341"/>
      <c r="CC645" s="341"/>
      <c r="CD645" s="341"/>
      <c r="CE645" s="341"/>
      <c r="CF645" s="341"/>
      <c r="CG645" s="341"/>
      <c r="CH645" s="341"/>
      <c r="CI645" s="341"/>
      <c r="CJ645" s="341"/>
      <c r="CK645" s="341"/>
      <c r="CL645" s="341"/>
      <c r="CM645" s="341"/>
      <c r="CN645" s="341"/>
      <c r="CO645" s="341"/>
      <c r="CP645" s="341"/>
      <c r="CQ645" s="341"/>
      <c r="CR645" s="341"/>
      <c r="CS645" s="341"/>
      <c r="CT645" s="341"/>
      <c r="CU645" s="341"/>
      <c r="CV645" s="341"/>
      <c r="CW645" s="341"/>
      <c r="CX645" s="341"/>
      <c r="CY645" s="341"/>
      <c r="CZ645" s="341"/>
    </row>
    <row r="646" s="345" customFormat="true" ht="25.15" customHeight="true" x14ac:dyDescent="0.2">
      <c r="C646" s="1005"/>
      <c r="D646" s="1006"/>
      <c r="E646" s="613"/>
      <c r="F646" s="613"/>
      <c r="G646" s="613"/>
      <c r="H646" s="1005"/>
      <c r="I646" s="1006"/>
      <c r="J646" s="613"/>
      <c r="K646" s="613"/>
      <c r="L646" s="613"/>
      <c r="M646" s="1005"/>
      <c r="N646" s="1006"/>
      <c r="O646" s="613"/>
      <c r="P646" s="613"/>
      <c r="Q646" s="613"/>
      <c r="AC646" s="338"/>
      <c r="AD646" s="338"/>
      <c r="AE646" s="338"/>
      <c r="AF646" s="338"/>
      <c r="AG646" s="338"/>
      <c r="AH646" s="338"/>
      <c r="AI646" s="338"/>
      <c r="AJ646" s="338"/>
      <c r="AK646" s="338"/>
      <c r="AL646" s="338"/>
      <c r="AM646" s="338"/>
      <c r="AN646" s="338"/>
      <c r="AO646" s="338"/>
      <c r="AP646" s="338"/>
      <c r="AQ646" s="338"/>
      <c r="AR646" s="338"/>
      <c r="AS646" s="338"/>
      <c r="AT646" s="338"/>
      <c r="AU646" s="338"/>
      <c r="AV646" s="338"/>
      <c r="AW646" s="338"/>
      <c r="AX646" s="338"/>
      <c r="AY646" s="338"/>
      <c r="AZ646" s="338"/>
      <c r="BA646" s="341"/>
      <c r="BB646" s="420"/>
      <c r="BC646" s="341"/>
      <c r="BD646" s="341"/>
      <c r="BE646" s="341"/>
      <c r="BF646" s="341"/>
      <c r="BG646" s="341"/>
      <c r="BH646" s="341"/>
      <c r="BI646" s="341"/>
      <c r="BJ646" s="341"/>
      <c r="BK646" s="341"/>
      <c r="BL646" s="341"/>
      <c r="BM646" s="341"/>
      <c r="BN646" s="341"/>
      <c r="BO646" s="341"/>
      <c r="BP646" s="341"/>
      <c r="BQ646" s="341"/>
      <c r="BR646" s="341"/>
      <c r="BS646" s="341"/>
      <c r="BT646" s="341"/>
      <c r="BU646" s="341"/>
      <c r="BV646" s="341"/>
      <c r="BW646" s="341"/>
      <c r="BX646" s="341"/>
      <c r="BY646" s="341"/>
      <c r="BZ646" s="341"/>
      <c r="CA646" s="341"/>
      <c r="CB646" s="341"/>
      <c r="CC646" s="341"/>
      <c r="CD646" s="341"/>
      <c r="CE646" s="341"/>
      <c r="CF646" s="341"/>
      <c r="CG646" s="341"/>
      <c r="CH646" s="341"/>
      <c r="CI646" s="341"/>
      <c r="CJ646" s="341"/>
      <c r="CK646" s="341"/>
      <c r="CL646" s="341"/>
      <c r="CM646" s="341"/>
      <c r="CN646" s="341"/>
      <c r="CO646" s="341"/>
      <c r="CP646" s="341"/>
      <c r="CQ646" s="341"/>
      <c r="CR646" s="341"/>
      <c r="CS646" s="341"/>
      <c r="CT646" s="341"/>
      <c r="CU646" s="341"/>
      <c r="CV646" s="341"/>
      <c r="CW646" s="341"/>
      <c r="CX646" s="341"/>
      <c r="CY646" s="341"/>
      <c r="CZ646" s="341"/>
    </row>
    <row r="647" s="345" customFormat="true" ht="25.15" customHeight="true" x14ac:dyDescent="0.2">
      <c r="C647" s="1005"/>
      <c r="D647" s="1006"/>
      <c r="E647" s="613"/>
      <c r="F647" s="613"/>
      <c r="G647" s="613"/>
      <c r="H647" s="1005"/>
      <c r="I647" s="1006"/>
      <c r="J647" s="613"/>
      <c r="K647" s="613"/>
      <c r="L647" s="613"/>
      <c r="M647" s="1005"/>
      <c r="N647" s="1006"/>
      <c r="O647" s="613"/>
      <c r="P647" s="613"/>
      <c r="Q647" s="613"/>
      <c r="AC647" s="338"/>
      <c r="AD647" s="338"/>
      <c r="AE647" s="338"/>
      <c r="AF647" s="338"/>
      <c r="AG647" s="338"/>
      <c r="AH647" s="338"/>
      <c r="AI647" s="338"/>
      <c r="AJ647" s="338"/>
      <c r="AK647" s="338"/>
      <c r="AL647" s="338"/>
      <c r="AM647" s="338"/>
      <c r="AN647" s="338"/>
      <c r="AO647" s="338"/>
      <c r="AP647" s="338"/>
      <c r="AQ647" s="338"/>
      <c r="AR647" s="338"/>
      <c r="AS647" s="338"/>
      <c r="AT647" s="338"/>
      <c r="AU647" s="338"/>
      <c r="AV647" s="338"/>
      <c r="AW647" s="338"/>
      <c r="AX647" s="338"/>
      <c r="AY647" s="338"/>
      <c r="AZ647" s="338"/>
      <c r="BA647" s="341"/>
      <c r="BB647" s="420"/>
      <c r="BC647" s="341"/>
      <c r="BD647" s="341"/>
      <c r="BE647" s="341"/>
      <c r="BF647" s="341"/>
      <c r="BG647" s="341"/>
      <c r="BH647" s="341"/>
      <c r="BI647" s="341"/>
      <c r="BJ647" s="341"/>
      <c r="BK647" s="341"/>
      <c r="BL647" s="341"/>
      <c r="BM647" s="341"/>
      <c r="BN647" s="341"/>
      <c r="BO647" s="341"/>
      <c r="BP647" s="341"/>
      <c r="BQ647" s="341"/>
      <c r="BR647" s="341"/>
      <c r="BS647" s="341"/>
      <c r="BT647" s="341"/>
      <c r="BU647" s="341"/>
      <c r="BV647" s="341"/>
      <c r="BW647" s="341"/>
      <c r="BX647" s="341"/>
      <c r="BY647" s="341"/>
      <c r="BZ647" s="341"/>
      <c r="CA647" s="341"/>
      <c r="CB647" s="341"/>
      <c r="CC647" s="341"/>
      <c r="CD647" s="341"/>
      <c r="CE647" s="341"/>
      <c r="CF647" s="341"/>
      <c r="CG647" s="341"/>
      <c r="CH647" s="341"/>
      <c r="CI647" s="341"/>
      <c r="CJ647" s="341"/>
      <c r="CK647" s="341"/>
      <c r="CL647" s="341"/>
      <c r="CM647" s="341"/>
      <c r="CN647" s="341"/>
      <c r="CO647" s="341"/>
      <c r="CP647" s="341"/>
      <c r="CQ647" s="341"/>
      <c r="CR647" s="341"/>
      <c r="CS647" s="341"/>
      <c r="CT647" s="341"/>
      <c r="CU647" s="341"/>
      <c r="CV647" s="341"/>
      <c r="CW647" s="341"/>
      <c r="CX647" s="341"/>
      <c r="CY647" s="341"/>
      <c r="CZ647" s="341"/>
    </row>
    <row r="648" s="345" customFormat="true" ht="25.15" customHeight="true" x14ac:dyDescent="0.2">
      <c r="C648" s="1005"/>
      <c r="D648" s="1006"/>
      <c r="E648" s="613"/>
      <c r="F648" s="613"/>
      <c r="G648" s="613"/>
      <c r="H648" s="1005"/>
      <c r="I648" s="1006"/>
      <c r="J648" s="613"/>
      <c r="K648" s="613"/>
      <c r="L648" s="613"/>
      <c r="M648" s="1005"/>
      <c r="N648" s="1006"/>
      <c r="O648" s="613"/>
      <c r="P648" s="613"/>
      <c r="Q648" s="613"/>
      <c r="AC648" s="338"/>
      <c r="AD648" s="338"/>
      <c r="AE648" s="338"/>
      <c r="AF648" s="338"/>
      <c r="AG648" s="338"/>
      <c r="AH648" s="338"/>
      <c r="AI648" s="338"/>
      <c r="AJ648" s="338"/>
      <c r="AK648" s="338"/>
      <c r="AL648" s="338"/>
      <c r="AM648" s="338"/>
      <c r="AN648" s="338"/>
      <c r="AO648" s="338"/>
      <c r="AP648" s="338"/>
      <c r="AQ648" s="338"/>
      <c r="AR648" s="338"/>
      <c r="AS648" s="338"/>
      <c r="AT648" s="338"/>
      <c r="AU648" s="338"/>
      <c r="AV648" s="338"/>
      <c r="AW648" s="338"/>
      <c r="AX648" s="338"/>
      <c r="AY648" s="338"/>
      <c r="AZ648" s="338"/>
      <c r="BA648" s="341"/>
      <c r="BB648" s="420"/>
      <c r="BC648" s="341"/>
      <c r="BD648" s="341"/>
      <c r="BE648" s="341"/>
      <c r="BF648" s="341"/>
      <c r="BG648" s="341"/>
      <c r="BH648" s="341"/>
      <c r="BI648" s="341"/>
      <c r="BJ648" s="341"/>
      <c r="BK648" s="341"/>
      <c r="BL648" s="341"/>
      <c r="BM648" s="341"/>
      <c r="BN648" s="341"/>
      <c r="BO648" s="341"/>
      <c r="BP648" s="341"/>
      <c r="BQ648" s="341"/>
      <c r="BR648" s="341"/>
      <c r="BS648" s="341"/>
      <c r="BT648" s="341"/>
      <c r="BU648" s="341"/>
      <c r="BV648" s="341"/>
      <c r="BW648" s="341"/>
      <c r="BX648" s="341"/>
      <c r="BY648" s="341"/>
      <c r="BZ648" s="341"/>
      <c r="CA648" s="341"/>
      <c r="CB648" s="341"/>
      <c r="CC648" s="341"/>
      <c r="CD648" s="341"/>
      <c r="CE648" s="341"/>
      <c r="CF648" s="341"/>
      <c r="CG648" s="341"/>
      <c r="CH648" s="341"/>
      <c r="CI648" s="341"/>
      <c r="CJ648" s="341"/>
      <c r="CK648" s="341"/>
      <c r="CL648" s="341"/>
      <c r="CM648" s="341"/>
      <c r="CN648" s="341"/>
      <c r="CO648" s="341"/>
      <c r="CP648" s="341"/>
      <c r="CQ648" s="341"/>
      <c r="CR648" s="341"/>
      <c r="CS648" s="341"/>
      <c r="CT648" s="341"/>
      <c r="CU648" s="341"/>
      <c r="CV648" s="341"/>
      <c r="CW648" s="341"/>
      <c r="CX648" s="341"/>
      <c r="CY648" s="341"/>
      <c r="CZ648" s="341"/>
    </row>
    <row r="649" s="345" customFormat="true" ht="25.15" customHeight="true" x14ac:dyDescent="0.2">
      <c r="C649" s="1005"/>
      <c r="D649" s="1006"/>
      <c r="E649" s="613"/>
      <c r="F649" s="613"/>
      <c r="G649" s="613"/>
      <c r="H649" s="1005"/>
      <c r="I649" s="1006"/>
      <c r="J649" s="613"/>
      <c r="K649" s="613"/>
      <c r="L649" s="613"/>
      <c r="M649" s="1005"/>
      <c r="N649" s="1006"/>
      <c r="O649" s="613"/>
      <c r="P649" s="613"/>
      <c r="Q649" s="613"/>
      <c r="AC649" s="338"/>
      <c r="AD649" s="338"/>
      <c r="AE649" s="338"/>
      <c r="AF649" s="338"/>
      <c r="AG649" s="338"/>
      <c r="AH649" s="338"/>
      <c r="AI649" s="338"/>
      <c r="AJ649" s="338"/>
      <c r="AK649" s="338"/>
      <c r="AL649" s="338"/>
      <c r="AM649" s="338"/>
      <c r="AN649" s="338"/>
      <c r="AO649" s="338"/>
      <c r="AP649" s="338"/>
      <c r="AQ649" s="338"/>
      <c r="AR649" s="338"/>
      <c r="AS649" s="338"/>
      <c r="AT649" s="338"/>
      <c r="AU649" s="338"/>
      <c r="AV649" s="338"/>
      <c r="AW649" s="338"/>
      <c r="AX649" s="338"/>
      <c r="AY649" s="338"/>
      <c r="AZ649" s="338"/>
      <c r="BA649" s="341"/>
      <c r="BB649" s="420"/>
      <c r="BC649" s="341"/>
      <c r="BD649" s="341"/>
      <c r="BE649" s="341"/>
      <c r="BF649" s="341"/>
      <c r="BG649" s="341"/>
      <c r="BH649" s="341"/>
      <c r="BI649" s="341"/>
      <c r="BJ649" s="341"/>
      <c r="BK649" s="341"/>
      <c r="BL649" s="341"/>
      <c r="BM649" s="341"/>
      <c r="BN649" s="341"/>
      <c r="BO649" s="341"/>
      <c r="BP649" s="341"/>
      <c r="BQ649" s="341"/>
      <c r="BR649" s="341"/>
      <c r="BS649" s="341"/>
      <c r="BT649" s="341"/>
      <c r="BU649" s="341"/>
      <c r="BV649" s="341"/>
      <c r="BW649" s="341"/>
      <c r="BX649" s="341"/>
      <c r="BY649" s="341"/>
      <c r="BZ649" s="341"/>
      <c r="CA649" s="341"/>
      <c r="CB649" s="341"/>
      <c r="CC649" s="341"/>
      <c r="CD649" s="341"/>
      <c r="CE649" s="341"/>
      <c r="CF649" s="341"/>
      <c r="CG649" s="341"/>
      <c r="CH649" s="341"/>
      <c r="CI649" s="341"/>
      <c r="CJ649" s="341"/>
      <c r="CK649" s="341"/>
      <c r="CL649" s="341"/>
      <c r="CM649" s="341"/>
      <c r="CN649" s="341"/>
      <c r="CO649" s="341"/>
      <c r="CP649" s="341"/>
      <c r="CQ649" s="341"/>
      <c r="CR649" s="341"/>
      <c r="CS649" s="341"/>
      <c r="CT649" s="341"/>
      <c r="CU649" s="341"/>
      <c r="CV649" s="341"/>
      <c r="CW649" s="341"/>
      <c r="CX649" s="341"/>
      <c r="CY649" s="341"/>
      <c r="CZ649" s="341"/>
    </row>
    <row r="650" s="345" customFormat="true" ht="25.15" customHeight="true" x14ac:dyDescent="0.2">
      <c r="C650" s="1005"/>
      <c r="D650" s="1006"/>
      <c r="E650" s="613"/>
      <c r="F650" s="613"/>
      <c r="G650" s="613"/>
      <c r="H650" s="1005"/>
      <c r="I650" s="1006"/>
      <c r="J650" s="613"/>
      <c r="K650" s="613"/>
      <c r="L650" s="613"/>
      <c r="M650" s="1005"/>
      <c r="N650" s="1006"/>
      <c r="O650" s="613"/>
      <c r="P650" s="613"/>
      <c r="Q650" s="613"/>
      <c r="AC650" s="338"/>
      <c r="AD650" s="338"/>
      <c r="AE650" s="338"/>
      <c r="AF650" s="338"/>
      <c r="AG650" s="338"/>
      <c r="AH650" s="338"/>
      <c r="AI650" s="338"/>
      <c r="AJ650" s="338"/>
      <c r="AK650" s="338"/>
      <c r="AL650" s="338"/>
      <c r="AM650" s="338"/>
      <c r="AN650" s="338"/>
      <c r="AO650" s="338"/>
      <c r="AP650" s="338"/>
      <c r="AQ650" s="338"/>
      <c r="AR650" s="338"/>
      <c r="AS650" s="338"/>
      <c r="AT650" s="338"/>
      <c r="AU650" s="338"/>
      <c r="AV650" s="338"/>
      <c r="AW650" s="338"/>
      <c r="AX650" s="338"/>
      <c r="AY650" s="338"/>
      <c r="AZ650" s="338"/>
      <c r="BA650" s="341"/>
      <c r="BB650" s="420"/>
      <c r="BC650" s="341"/>
      <c r="BD650" s="341"/>
      <c r="BE650" s="341"/>
      <c r="BF650" s="341"/>
      <c r="BG650" s="341"/>
      <c r="BH650" s="341"/>
      <c r="BI650" s="341"/>
      <c r="BJ650" s="341"/>
      <c r="BK650" s="341"/>
      <c r="BL650" s="341"/>
      <c r="BM650" s="341"/>
      <c r="BN650" s="341"/>
      <c r="BO650" s="341"/>
      <c r="BP650" s="341"/>
      <c r="BQ650" s="341"/>
      <c r="BR650" s="341"/>
      <c r="BS650" s="341"/>
      <c r="BT650" s="341"/>
      <c r="BU650" s="341"/>
      <c r="BV650" s="341"/>
      <c r="BW650" s="341"/>
      <c r="BX650" s="341"/>
      <c r="BY650" s="341"/>
      <c r="BZ650" s="341"/>
      <c r="CA650" s="341"/>
      <c r="CB650" s="341"/>
      <c r="CC650" s="341"/>
      <c r="CD650" s="341"/>
      <c r="CE650" s="341"/>
      <c r="CF650" s="341"/>
      <c r="CG650" s="341"/>
      <c r="CH650" s="341"/>
      <c r="CI650" s="341"/>
      <c r="CJ650" s="341"/>
      <c r="CK650" s="341"/>
      <c r="CL650" s="341"/>
      <c r="CM650" s="341"/>
      <c r="CN650" s="341"/>
      <c r="CO650" s="341"/>
      <c r="CP650" s="341"/>
      <c r="CQ650" s="341"/>
      <c r="CR650" s="341"/>
      <c r="CS650" s="341"/>
      <c r="CT650" s="341"/>
      <c r="CU650" s="341"/>
      <c r="CV650" s="341"/>
      <c r="CW650" s="341"/>
      <c r="CX650" s="341"/>
      <c r="CY650" s="341"/>
      <c r="CZ650" s="341"/>
    </row>
    <row r="651" s="345" customFormat="true" ht="25.15" customHeight="true" x14ac:dyDescent="0.2">
      <c r="C651" s="1005"/>
      <c r="D651" s="1006"/>
      <c r="E651" s="613"/>
      <c r="F651" s="613"/>
      <c r="G651" s="613"/>
      <c r="H651" s="1005"/>
      <c r="I651" s="1006"/>
      <c r="J651" s="613"/>
      <c r="K651" s="613"/>
      <c r="L651" s="613"/>
      <c r="M651" s="1005"/>
      <c r="N651" s="1006"/>
      <c r="O651" s="613"/>
      <c r="P651" s="613"/>
      <c r="Q651" s="613"/>
      <c r="AC651" s="338"/>
      <c r="AD651" s="338"/>
      <c r="AE651" s="338"/>
      <c r="AF651" s="338"/>
      <c r="AG651" s="338"/>
      <c r="AH651" s="338"/>
      <c r="AI651" s="338"/>
      <c r="AJ651" s="338"/>
      <c r="AK651" s="338"/>
      <c r="AL651" s="338"/>
      <c r="AM651" s="338"/>
      <c r="AN651" s="338"/>
      <c r="AO651" s="338"/>
      <c r="AP651" s="338"/>
      <c r="AQ651" s="338"/>
      <c r="AR651" s="338"/>
      <c r="AS651" s="338"/>
      <c r="AT651" s="338"/>
      <c r="AU651" s="338"/>
      <c r="AV651" s="338"/>
      <c r="AW651" s="338"/>
      <c r="AX651" s="338"/>
      <c r="AY651" s="338"/>
      <c r="AZ651" s="338"/>
      <c r="BA651" s="341"/>
      <c r="BB651" s="420"/>
      <c r="BC651" s="341"/>
      <c r="BD651" s="341"/>
      <c r="BE651" s="341"/>
      <c r="BF651" s="341"/>
      <c r="BG651" s="341"/>
      <c r="BH651" s="341"/>
      <c r="BI651" s="341"/>
      <c r="BJ651" s="341"/>
      <c r="BK651" s="341"/>
      <c r="BL651" s="341"/>
      <c r="BM651" s="341"/>
      <c r="BN651" s="341"/>
      <c r="BO651" s="341"/>
      <c r="BP651" s="341"/>
      <c r="BQ651" s="341"/>
      <c r="BR651" s="341"/>
      <c r="BS651" s="341"/>
      <c r="BT651" s="341"/>
      <c r="BU651" s="341"/>
      <c r="BV651" s="341"/>
      <c r="BW651" s="341"/>
      <c r="BX651" s="341"/>
      <c r="BY651" s="341"/>
      <c r="BZ651" s="341"/>
      <c r="CA651" s="341"/>
      <c r="CB651" s="341"/>
      <c r="CC651" s="341"/>
      <c r="CD651" s="341"/>
      <c r="CE651" s="341"/>
      <c r="CF651" s="341"/>
      <c r="CG651" s="341"/>
      <c r="CH651" s="341"/>
      <c r="CI651" s="341"/>
      <c r="CJ651" s="341"/>
      <c r="CK651" s="341"/>
      <c r="CL651" s="341"/>
      <c r="CM651" s="341"/>
      <c r="CN651" s="341"/>
      <c r="CO651" s="341"/>
      <c r="CP651" s="341"/>
      <c r="CQ651" s="341"/>
      <c r="CR651" s="341"/>
      <c r="CS651" s="341"/>
      <c r="CT651" s="341"/>
      <c r="CU651" s="341"/>
      <c r="CV651" s="341"/>
      <c r="CW651" s="341"/>
      <c r="CX651" s="341"/>
      <c r="CY651" s="341"/>
      <c r="CZ651" s="341"/>
    </row>
    <row r="652" s="345" customFormat="true" ht="25.15" customHeight="true" x14ac:dyDescent="0.2">
      <c r="C652" s="1005"/>
      <c r="D652" s="1006"/>
      <c r="E652" s="613"/>
      <c r="F652" s="613"/>
      <c r="G652" s="613"/>
      <c r="H652" s="1005"/>
      <c r="I652" s="1006"/>
      <c r="J652" s="613"/>
      <c r="K652" s="613"/>
      <c r="L652" s="613"/>
      <c r="M652" s="1005"/>
      <c r="N652" s="1006"/>
      <c r="O652" s="613"/>
      <c r="P652" s="613"/>
      <c r="Q652" s="613"/>
      <c r="AC652" s="338"/>
      <c r="AD652" s="338"/>
      <c r="AE652" s="338"/>
      <c r="AF652" s="338"/>
      <c r="AG652" s="338"/>
      <c r="AH652" s="338"/>
      <c r="AI652" s="338"/>
      <c r="AJ652" s="338"/>
      <c r="AK652" s="338"/>
      <c r="AL652" s="338"/>
      <c r="AM652" s="338"/>
      <c r="AN652" s="338"/>
      <c r="AO652" s="338"/>
      <c r="AP652" s="338"/>
      <c r="AQ652" s="338"/>
      <c r="AR652" s="338"/>
      <c r="AS652" s="338"/>
      <c r="AT652" s="338"/>
      <c r="AU652" s="338"/>
      <c r="AV652" s="338"/>
      <c r="AW652" s="338"/>
      <c r="AX652" s="338"/>
      <c r="AY652" s="338"/>
      <c r="AZ652" s="338"/>
      <c r="BA652" s="341"/>
      <c r="BB652" s="420"/>
      <c r="BC652" s="341"/>
      <c r="BD652" s="341"/>
      <c r="BE652" s="341"/>
      <c r="BF652" s="341"/>
      <c r="BG652" s="341"/>
      <c r="BH652" s="341"/>
      <c r="BI652" s="341"/>
      <c r="BJ652" s="341"/>
      <c r="BK652" s="341"/>
      <c r="BL652" s="341"/>
      <c r="BM652" s="341"/>
      <c r="BN652" s="341"/>
      <c r="BO652" s="341"/>
      <c r="BP652" s="341"/>
      <c r="BQ652" s="341"/>
      <c r="BR652" s="341"/>
      <c r="BS652" s="341"/>
      <c r="BT652" s="341"/>
      <c r="BU652" s="341"/>
      <c r="BV652" s="341"/>
      <c r="BW652" s="341"/>
      <c r="BX652" s="341"/>
      <c r="BY652" s="341"/>
      <c r="BZ652" s="341"/>
      <c r="CA652" s="341"/>
      <c r="CB652" s="341"/>
      <c r="CC652" s="341"/>
      <c r="CD652" s="341"/>
      <c r="CE652" s="341"/>
      <c r="CF652" s="341"/>
      <c r="CG652" s="341"/>
      <c r="CH652" s="341"/>
      <c r="CI652" s="341"/>
      <c r="CJ652" s="341"/>
      <c r="CK652" s="341"/>
      <c r="CL652" s="341"/>
      <c r="CM652" s="341"/>
      <c r="CN652" s="341"/>
      <c r="CO652" s="341"/>
      <c r="CP652" s="341"/>
      <c r="CQ652" s="341"/>
      <c r="CR652" s="341"/>
      <c r="CS652" s="341"/>
      <c r="CT652" s="341"/>
      <c r="CU652" s="341"/>
      <c r="CV652" s="341"/>
      <c r="CW652" s="341"/>
      <c r="CX652" s="341"/>
      <c r="CY652" s="341"/>
      <c r="CZ652" s="341"/>
    </row>
    <row r="653" s="345" customFormat="true" ht="25.15" customHeight="true" x14ac:dyDescent="0.2">
      <c r="C653" s="1005"/>
      <c r="D653" s="1006"/>
      <c r="E653" s="613"/>
      <c r="F653" s="613"/>
      <c r="G653" s="613"/>
      <c r="H653" s="1005"/>
      <c r="I653" s="1006"/>
      <c r="J653" s="613"/>
      <c r="K653" s="613"/>
      <c r="L653" s="613"/>
      <c r="M653" s="1005"/>
      <c r="N653" s="1006"/>
      <c r="O653" s="613"/>
      <c r="P653" s="613"/>
      <c r="Q653" s="613"/>
      <c r="AC653" s="338"/>
      <c r="AD653" s="338"/>
      <c r="AE653" s="338"/>
      <c r="AF653" s="338"/>
      <c r="AG653" s="338"/>
      <c r="AH653" s="338"/>
      <c r="AI653" s="338"/>
      <c r="AJ653" s="338"/>
      <c r="AK653" s="338"/>
      <c r="AL653" s="338"/>
      <c r="AM653" s="338"/>
      <c r="AN653" s="338"/>
      <c r="AO653" s="338"/>
      <c r="AP653" s="338"/>
      <c r="AQ653" s="338"/>
      <c r="AR653" s="338"/>
      <c r="AS653" s="338"/>
      <c r="AT653" s="338"/>
      <c r="AU653" s="338"/>
      <c r="AV653" s="338"/>
      <c r="AW653" s="338"/>
      <c r="AX653" s="338"/>
      <c r="AY653" s="338"/>
      <c r="AZ653" s="338"/>
      <c r="BA653" s="341"/>
      <c r="BB653" s="420"/>
      <c r="BC653" s="341"/>
      <c r="BD653" s="341"/>
      <c r="BE653" s="341"/>
      <c r="BF653" s="341"/>
      <c r="BG653" s="341"/>
      <c r="BH653" s="341"/>
      <c r="BI653" s="341"/>
      <c r="BJ653" s="341"/>
      <c r="BK653" s="341"/>
      <c r="BL653" s="341"/>
      <c r="BM653" s="341"/>
      <c r="BN653" s="341"/>
      <c r="BO653" s="341"/>
      <c r="BP653" s="341"/>
      <c r="BQ653" s="341"/>
      <c r="BR653" s="341"/>
      <c r="BS653" s="341"/>
      <c r="BT653" s="341"/>
      <c r="BU653" s="341"/>
      <c r="BV653" s="341"/>
      <c r="BW653" s="341"/>
      <c r="BX653" s="341"/>
      <c r="BY653" s="341"/>
      <c r="BZ653" s="341"/>
      <c r="CA653" s="341"/>
      <c r="CB653" s="341"/>
      <c r="CC653" s="341"/>
      <c r="CD653" s="341"/>
      <c r="CE653" s="341"/>
      <c r="CF653" s="341"/>
      <c r="CG653" s="341"/>
      <c r="CH653" s="341"/>
      <c r="CI653" s="341"/>
      <c r="CJ653" s="341"/>
      <c r="CK653" s="341"/>
      <c r="CL653" s="341"/>
      <c r="CM653" s="341"/>
      <c r="CN653" s="341"/>
      <c r="CO653" s="341"/>
      <c r="CP653" s="341"/>
      <c r="CQ653" s="341"/>
      <c r="CR653" s="341"/>
      <c r="CS653" s="341"/>
      <c r="CT653" s="341"/>
      <c r="CU653" s="341"/>
      <c r="CV653" s="341"/>
      <c r="CW653" s="341"/>
      <c r="CX653" s="341"/>
      <c r="CY653" s="341"/>
      <c r="CZ653" s="341"/>
    </row>
    <row r="654" s="345" customFormat="true" ht="25.15" customHeight="true" x14ac:dyDescent="0.2">
      <c r="C654" s="1005"/>
      <c r="D654" s="1006"/>
      <c r="E654" s="613"/>
      <c r="F654" s="613"/>
      <c r="G654" s="613"/>
      <c r="H654" s="1005"/>
      <c r="I654" s="1006"/>
      <c r="J654" s="613"/>
      <c r="K654" s="613"/>
      <c r="L654" s="613"/>
      <c r="M654" s="1005"/>
      <c r="N654" s="1006"/>
      <c r="O654" s="613"/>
      <c r="P654" s="613"/>
      <c r="Q654" s="613"/>
      <c r="AC654" s="338"/>
      <c r="AD654" s="338"/>
      <c r="AE654" s="338"/>
      <c r="AF654" s="338"/>
      <c r="AG654" s="338"/>
      <c r="AH654" s="338"/>
      <c r="AI654" s="338"/>
      <c r="AJ654" s="338"/>
      <c r="AK654" s="338"/>
      <c r="AL654" s="338"/>
      <c r="AM654" s="338"/>
      <c r="AN654" s="338"/>
      <c r="AO654" s="338"/>
      <c r="AP654" s="338"/>
      <c r="AQ654" s="338"/>
      <c r="AR654" s="338"/>
      <c r="AS654" s="338"/>
      <c r="AT654" s="338"/>
      <c r="AU654" s="338"/>
      <c r="AV654" s="338"/>
      <c r="AW654" s="338"/>
      <c r="AX654" s="338"/>
      <c r="AY654" s="338"/>
      <c r="AZ654" s="338"/>
      <c r="BA654" s="341"/>
      <c r="BB654" s="420"/>
      <c r="BC654" s="341"/>
      <c r="BD654" s="341"/>
      <c r="BE654" s="341"/>
      <c r="BF654" s="341"/>
      <c r="BG654" s="341"/>
      <c r="BH654" s="341"/>
      <c r="BI654" s="341"/>
      <c r="BJ654" s="341"/>
      <c r="BK654" s="341"/>
      <c r="BL654" s="341"/>
      <c r="BM654" s="341"/>
      <c r="BN654" s="341"/>
      <c r="BO654" s="341"/>
      <c r="BP654" s="341"/>
      <c r="BQ654" s="341"/>
      <c r="BR654" s="341"/>
      <c r="BS654" s="341"/>
      <c r="BT654" s="341"/>
      <c r="BU654" s="341"/>
      <c r="BV654" s="341"/>
      <c r="BW654" s="341"/>
      <c r="BX654" s="341"/>
      <c r="BY654" s="341"/>
      <c r="BZ654" s="341"/>
      <c r="CA654" s="341"/>
      <c r="CB654" s="341"/>
      <c r="CC654" s="341"/>
      <c r="CD654" s="341"/>
      <c r="CE654" s="341"/>
      <c r="CF654" s="341"/>
      <c r="CG654" s="341"/>
      <c r="CH654" s="341"/>
      <c r="CI654" s="341"/>
      <c r="CJ654" s="341"/>
      <c r="CK654" s="341"/>
      <c r="CL654" s="341"/>
      <c r="CM654" s="341"/>
      <c r="CN654" s="341"/>
      <c r="CO654" s="341"/>
      <c r="CP654" s="341"/>
      <c r="CQ654" s="341"/>
      <c r="CR654" s="341"/>
      <c r="CS654" s="341"/>
      <c r="CT654" s="341"/>
      <c r="CU654" s="341"/>
      <c r="CV654" s="341"/>
      <c r="CW654" s="341"/>
      <c r="CX654" s="341"/>
      <c r="CY654" s="341"/>
      <c r="CZ654" s="341"/>
    </row>
    <row r="655" s="345" customFormat="true" ht="25.15" customHeight="true" x14ac:dyDescent="0.2">
      <c r="C655" s="1005"/>
      <c r="D655" s="1006"/>
      <c r="E655" s="613"/>
      <c r="F655" s="613"/>
      <c r="G655" s="613"/>
      <c r="H655" s="1005"/>
      <c r="I655" s="1006"/>
      <c r="J655" s="613"/>
      <c r="K655" s="613"/>
      <c r="L655" s="613"/>
      <c r="M655" s="1005"/>
      <c r="N655" s="1006"/>
      <c r="O655" s="613"/>
      <c r="P655" s="613"/>
      <c r="Q655" s="613"/>
      <c r="AC655" s="338"/>
      <c r="AD655" s="338"/>
      <c r="AE655" s="338"/>
      <c r="AF655" s="338"/>
      <c r="AG655" s="338"/>
      <c r="AH655" s="338"/>
      <c r="AI655" s="338"/>
      <c r="AJ655" s="338"/>
      <c r="AK655" s="338"/>
      <c r="AL655" s="338"/>
      <c r="AM655" s="338"/>
      <c r="AN655" s="338"/>
      <c r="AO655" s="338"/>
      <c r="AP655" s="338"/>
      <c r="AQ655" s="338"/>
      <c r="AR655" s="338"/>
      <c r="AS655" s="338"/>
      <c r="AT655" s="338"/>
      <c r="AU655" s="338"/>
      <c r="AV655" s="338"/>
      <c r="AW655" s="338"/>
      <c r="AX655" s="338"/>
      <c r="AY655" s="338"/>
      <c r="AZ655" s="338"/>
      <c r="BA655" s="341"/>
      <c r="BB655" s="420"/>
      <c r="BC655" s="341"/>
      <c r="BD655" s="341"/>
      <c r="BE655" s="341"/>
      <c r="BF655" s="341"/>
      <c r="BG655" s="341"/>
      <c r="BH655" s="341"/>
      <c r="BI655" s="341"/>
      <c r="BJ655" s="341"/>
      <c r="BK655" s="341"/>
      <c r="BL655" s="341"/>
      <c r="BM655" s="341"/>
      <c r="BN655" s="341"/>
      <c r="BO655" s="341"/>
      <c r="BP655" s="341"/>
      <c r="BQ655" s="341"/>
      <c r="BR655" s="341"/>
      <c r="BS655" s="341"/>
      <c r="BT655" s="341"/>
      <c r="BU655" s="341"/>
      <c r="BV655" s="341"/>
      <c r="BW655" s="341"/>
      <c r="BX655" s="341"/>
      <c r="BY655" s="341"/>
      <c r="BZ655" s="341"/>
      <c r="CA655" s="341"/>
      <c r="CB655" s="341"/>
      <c r="CC655" s="341"/>
      <c r="CD655" s="341"/>
      <c r="CE655" s="341"/>
      <c r="CF655" s="341"/>
      <c r="CG655" s="341"/>
      <c r="CH655" s="341"/>
      <c r="CI655" s="341"/>
      <c r="CJ655" s="341"/>
      <c r="CK655" s="341"/>
      <c r="CL655" s="341"/>
      <c r="CM655" s="341"/>
      <c r="CN655" s="341"/>
      <c r="CO655" s="341"/>
      <c r="CP655" s="341"/>
      <c r="CQ655" s="341"/>
      <c r="CR655" s="341"/>
      <c r="CS655" s="341"/>
      <c r="CT655" s="341"/>
      <c r="CU655" s="341"/>
      <c r="CV655" s="341"/>
      <c r="CW655" s="341"/>
      <c r="CX655" s="341"/>
      <c r="CY655" s="341"/>
      <c r="CZ655" s="341"/>
    </row>
    <row r="656" s="345" customFormat="true" ht="25.15" customHeight="true" x14ac:dyDescent="0.2">
      <c r="C656" s="1005"/>
      <c r="D656" s="1006"/>
      <c r="E656" s="613"/>
      <c r="F656" s="613"/>
      <c r="G656" s="613"/>
      <c r="H656" s="1005"/>
      <c r="I656" s="1006"/>
      <c r="J656" s="613"/>
      <c r="K656" s="613"/>
      <c r="L656" s="613"/>
      <c r="M656" s="1005"/>
      <c r="N656" s="1006"/>
      <c r="O656" s="613"/>
      <c r="P656" s="613"/>
      <c r="Q656" s="613"/>
      <c r="AC656" s="338"/>
      <c r="AD656" s="338"/>
      <c r="AE656" s="338"/>
      <c r="AF656" s="338"/>
      <c r="AG656" s="338"/>
      <c r="AH656" s="338"/>
      <c r="AI656" s="338"/>
      <c r="AJ656" s="338"/>
      <c r="AK656" s="338"/>
      <c r="AL656" s="338"/>
      <c r="AM656" s="338"/>
      <c r="AN656" s="338"/>
      <c r="AO656" s="338"/>
      <c r="AP656" s="338"/>
      <c r="AQ656" s="338"/>
      <c r="AR656" s="338"/>
      <c r="AS656" s="338"/>
      <c r="AT656" s="338"/>
      <c r="AU656" s="338"/>
      <c r="AV656" s="338"/>
      <c r="AW656" s="338"/>
      <c r="AX656" s="338"/>
      <c r="AY656" s="338"/>
      <c r="AZ656" s="338"/>
      <c r="BA656" s="341"/>
      <c r="BB656" s="420"/>
      <c r="BC656" s="341"/>
      <c r="BD656" s="341"/>
      <c r="BE656" s="341"/>
      <c r="BF656" s="341"/>
      <c r="BG656" s="341"/>
      <c r="BH656" s="341"/>
      <c r="BI656" s="341"/>
      <c r="BJ656" s="341"/>
      <c r="BK656" s="341"/>
      <c r="BL656" s="341"/>
      <c r="BM656" s="341"/>
      <c r="BN656" s="341"/>
      <c r="BO656" s="341"/>
      <c r="BP656" s="341"/>
      <c r="BQ656" s="341"/>
      <c r="BR656" s="341"/>
      <c r="BS656" s="341"/>
      <c r="BT656" s="341"/>
      <c r="BU656" s="341"/>
      <c r="BV656" s="341"/>
      <c r="BW656" s="341"/>
      <c r="BX656" s="341"/>
      <c r="BY656" s="341"/>
      <c r="BZ656" s="341"/>
      <c r="CA656" s="341"/>
      <c r="CB656" s="341"/>
      <c r="CC656" s="341"/>
      <c r="CD656" s="341"/>
      <c r="CE656" s="341"/>
      <c r="CF656" s="341"/>
      <c r="CG656" s="341"/>
      <c r="CH656" s="341"/>
      <c r="CI656" s="341"/>
      <c r="CJ656" s="341"/>
      <c r="CK656" s="341"/>
      <c r="CL656" s="341"/>
      <c r="CM656" s="341"/>
      <c r="CN656" s="341"/>
      <c r="CO656" s="341"/>
      <c r="CP656" s="341"/>
      <c r="CQ656" s="341"/>
      <c r="CR656" s="341"/>
      <c r="CS656" s="341"/>
      <c r="CT656" s="341"/>
      <c r="CU656" s="341"/>
      <c r="CV656" s="341"/>
      <c r="CW656" s="341"/>
      <c r="CX656" s="341"/>
      <c r="CY656" s="341"/>
      <c r="CZ656" s="341"/>
    </row>
    <row r="657" s="345" customFormat="true" ht="25.15" customHeight="true" x14ac:dyDescent="0.2">
      <c r="C657" s="1005"/>
      <c r="D657" s="1006"/>
      <c r="E657" s="613"/>
      <c r="F657" s="613"/>
      <c r="G657" s="613"/>
      <c r="H657" s="1005"/>
      <c r="I657" s="1006"/>
      <c r="J657" s="613"/>
      <c r="K657" s="613"/>
      <c r="L657" s="613"/>
      <c r="M657" s="1005"/>
      <c r="N657" s="1006"/>
      <c r="O657" s="613"/>
      <c r="P657" s="613"/>
      <c r="Q657" s="613"/>
      <c r="AC657" s="338"/>
      <c r="AD657" s="338"/>
      <c r="AE657" s="338"/>
      <c r="AF657" s="338"/>
      <c r="AG657" s="338"/>
      <c r="AH657" s="338"/>
      <c r="AI657" s="338"/>
      <c r="AJ657" s="338"/>
      <c r="AK657" s="338"/>
      <c r="AL657" s="338"/>
      <c r="AM657" s="338"/>
      <c r="AN657" s="338"/>
      <c r="AO657" s="338"/>
      <c r="AP657" s="338"/>
      <c r="AQ657" s="338"/>
      <c r="AR657" s="338"/>
      <c r="AS657" s="338"/>
      <c r="AT657" s="338"/>
      <c r="AU657" s="338"/>
      <c r="AV657" s="338"/>
      <c r="AW657" s="338"/>
      <c r="AX657" s="338"/>
      <c r="AY657" s="338"/>
      <c r="AZ657" s="338"/>
      <c r="BA657" s="341"/>
      <c r="BB657" s="420"/>
      <c r="BC657" s="341"/>
      <c r="BD657" s="341"/>
      <c r="BE657" s="341"/>
      <c r="BF657" s="341"/>
      <c r="BG657" s="341"/>
      <c r="BH657" s="341"/>
      <c r="BI657" s="341"/>
      <c r="BJ657" s="341"/>
      <c r="BK657" s="341"/>
      <c r="BL657" s="341"/>
      <c r="BM657" s="341"/>
      <c r="BN657" s="341"/>
      <c r="BO657" s="341"/>
      <c r="BP657" s="341"/>
      <c r="BQ657" s="341"/>
      <c r="BR657" s="341"/>
      <c r="BS657" s="341"/>
      <c r="BT657" s="341"/>
      <c r="BU657" s="341"/>
      <c r="BV657" s="341"/>
      <c r="BW657" s="341"/>
      <c r="BX657" s="341"/>
      <c r="BY657" s="341"/>
      <c r="BZ657" s="341"/>
      <c r="CA657" s="341"/>
      <c r="CB657" s="341"/>
      <c r="CC657" s="341"/>
      <c r="CD657" s="341"/>
      <c r="CE657" s="341"/>
      <c r="CF657" s="341"/>
      <c r="CG657" s="341"/>
      <c r="CH657" s="341"/>
      <c r="CI657" s="341"/>
      <c r="CJ657" s="341"/>
      <c r="CK657" s="341"/>
      <c r="CL657" s="341"/>
      <c r="CM657" s="341"/>
      <c r="CN657" s="341"/>
      <c r="CO657" s="341"/>
      <c r="CP657" s="341"/>
      <c r="CQ657" s="341"/>
      <c r="CR657" s="341"/>
      <c r="CS657" s="341"/>
      <c r="CT657" s="341"/>
      <c r="CU657" s="341"/>
      <c r="CV657" s="341"/>
      <c r="CW657" s="341"/>
      <c r="CX657" s="341"/>
      <c r="CY657" s="341"/>
      <c r="CZ657" s="341"/>
    </row>
    <row r="658" s="345" customFormat="true" ht="25.15" customHeight="true" x14ac:dyDescent="0.2">
      <c r="C658" s="1005"/>
      <c r="D658" s="1006"/>
      <c r="E658" s="613"/>
      <c r="F658" s="613"/>
      <c r="G658" s="613"/>
      <c r="H658" s="1005"/>
      <c r="I658" s="1006"/>
      <c r="J658" s="613"/>
      <c r="K658" s="613"/>
      <c r="L658" s="613"/>
      <c r="M658" s="1005"/>
      <c r="N658" s="1006"/>
      <c r="O658" s="613"/>
      <c r="P658" s="613"/>
      <c r="Q658" s="613"/>
      <c r="AC658" s="338"/>
      <c r="AD658" s="338"/>
      <c r="AE658" s="338"/>
      <c r="AF658" s="338"/>
      <c r="AG658" s="338"/>
      <c r="AH658" s="338"/>
      <c r="AI658" s="338"/>
      <c r="AJ658" s="338"/>
      <c r="AK658" s="338"/>
      <c r="AL658" s="338"/>
      <c r="AM658" s="338"/>
      <c r="AN658" s="338"/>
      <c r="AO658" s="338"/>
      <c r="AP658" s="338"/>
      <c r="AQ658" s="338"/>
      <c r="AR658" s="338"/>
      <c r="AS658" s="338"/>
      <c r="AT658" s="338"/>
      <c r="AU658" s="338"/>
      <c r="AV658" s="338"/>
      <c r="AW658" s="338"/>
      <c r="AX658" s="338"/>
      <c r="AY658" s="338"/>
      <c r="AZ658" s="338"/>
      <c r="BA658" s="341"/>
      <c r="BB658" s="420"/>
      <c r="BC658" s="341"/>
      <c r="BD658" s="341"/>
      <c r="BE658" s="341"/>
      <c r="BF658" s="341"/>
      <c r="BG658" s="341"/>
      <c r="BH658" s="341"/>
      <c r="BI658" s="341"/>
      <c r="BJ658" s="341"/>
      <c r="BK658" s="341"/>
      <c r="BL658" s="341"/>
      <c r="BM658" s="341"/>
      <c r="BN658" s="341"/>
      <c r="BO658" s="341"/>
      <c r="BP658" s="341"/>
      <c r="BQ658" s="341"/>
      <c r="BR658" s="341"/>
      <c r="BS658" s="341"/>
      <c r="BT658" s="341"/>
      <c r="BU658" s="341"/>
      <c r="BV658" s="341"/>
      <c r="BW658" s="341"/>
      <c r="BX658" s="341"/>
      <c r="BY658" s="341"/>
      <c r="BZ658" s="341"/>
      <c r="CA658" s="341"/>
      <c r="CB658" s="341"/>
      <c r="CC658" s="341"/>
      <c r="CD658" s="341"/>
      <c r="CE658" s="341"/>
      <c r="CF658" s="341"/>
      <c r="CG658" s="341"/>
      <c r="CH658" s="341"/>
      <c r="CI658" s="341"/>
      <c r="CJ658" s="341"/>
      <c r="CK658" s="341"/>
      <c r="CL658" s="341"/>
      <c r="CM658" s="341"/>
      <c r="CN658" s="341"/>
      <c r="CO658" s="341"/>
      <c r="CP658" s="341"/>
      <c r="CQ658" s="341"/>
      <c r="CR658" s="341"/>
      <c r="CS658" s="341"/>
      <c r="CT658" s="341"/>
      <c r="CU658" s="341"/>
      <c r="CV658" s="341"/>
      <c r="CW658" s="341"/>
      <c r="CX658" s="341"/>
      <c r="CY658" s="341"/>
      <c r="CZ658" s="341"/>
    </row>
    <row r="659" s="345" customFormat="true" ht="25.15" customHeight="true" x14ac:dyDescent="0.2">
      <c r="C659" s="1005"/>
      <c r="D659" s="1006"/>
      <c r="E659" s="613"/>
      <c r="F659" s="613"/>
      <c r="G659" s="613"/>
      <c r="H659" s="1005"/>
      <c r="I659" s="1006"/>
      <c r="J659" s="613"/>
      <c r="K659" s="613"/>
      <c r="L659" s="613"/>
      <c r="M659" s="1005"/>
      <c r="N659" s="1006"/>
      <c r="O659" s="613"/>
      <c r="P659" s="613"/>
      <c r="Q659" s="613"/>
      <c r="AC659" s="338"/>
      <c r="AD659" s="338"/>
      <c r="AE659" s="338"/>
      <c r="AF659" s="338"/>
      <c r="AG659" s="338"/>
      <c r="AH659" s="338"/>
      <c r="AI659" s="338"/>
      <c r="AJ659" s="338"/>
      <c r="AK659" s="338"/>
      <c r="AL659" s="338"/>
      <c r="AM659" s="338"/>
      <c r="AN659" s="338"/>
      <c r="AO659" s="338"/>
      <c r="AP659" s="338"/>
      <c r="AQ659" s="338"/>
      <c r="AR659" s="338"/>
      <c r="AS659" s="338"/>
      <c r="AT659" s="338"/>
      <c r="AU659" s="338"/>
      <c r="AV659" s="338"/>
      <c r="AW659" s="338"/>
      <c r="AX659" s="338"/>
      <c r="AY659" s="338"/>
      <c r="AZ659" s="338"/>
      <c r="BA659" s="341"/>
      <c r="BB659" s="420"/>
      <c r="BC659" s="341"/>
      <c r="BD659" s="341"/>
      <c r="BE659" s="341"/>
      <c r="BF659" s="341"/>
      <c r="BG659" s="341"/>
      <c r="BH659" s="341"/>
      <c r="BI659" s="341"/>
      <c r="BJ659" s="341"/>
      <c r="BK659" s="341"/>
      <c r="BL659" s="341"/>
      <c r="BM659" s="341"/>
      <c r="BN659" s="341"/>
      <c r="BO659" s="341"/>
      <c r="BP659" s="341"/>
      <c r="BQ659" s="341"/>
      <c r="BR659" s="341"/>
      <c r="BS659" s="341"/>
      <c r="BT659" s="341"/>
      <c r="BU659" s="341"/>
      <c r="BV659" s="341"/>
      <c r="BW659" s="341"/>
      <c r="BX659" s="341"/>
      <c r="BY659" s="341"/>
      <c r="BZ659" s="341"/>
      <c r="CA659" s="341"/>
      <c r="CB659" s="341"/>
      <c r="CC659" s="341"/>
      <c r="CD659" s="341"/>
      <c r="CE659" s="341"/>
      <c r="CF659" s="341"/>
      <c r="CG659" s="341"/>
      <c r="CH659" s="341"/>
      <c r="CI659" s="341"/>
      <c r="CJ659" s="341"/>
      <c r="CK659" s="341"/>
      <c r="CL659" s="341"/>
      <c r="CM659" s="341"/>
      <c r="CN659" s="341"/>
      <c r="CO659" s="341"/>
      <c r="CP659" s="341"/>
      <c r="CQ659" s="341"/>
      <c r="CR659" s="341"/>
      <c r="CS659" s="341"/>
      <c r="CT659" s="341"/>
      <c r="CU659" s="341"/>
      <c r="CV659" s="341"/>
      <c r="CW659" s="341"/>
      <c r="CX659" s="341"/>
      <c r="CY659" s="341"/>
      <c r="CZ659" s="341"/>
    </row>
    <row r="660" s="345" customFormat="true" ht="25.15" customHeight="true" x14ac:dyDescent="0.2">
      <c r="C660" s="1005"/>
      <c r="D660" s="1006"/>
      <c r="E660" s="613"/>
      <c r="F660" s="613"/>
      <c r="G660" s="613"/>
      <c r="H660" s="1005"/>
      <c r="I660" s="1006"/>
      <c r="J660" s="613"/>
      <c r="K660" s="613"/>
      <c r="L660" s="613"/>
      <c r="M660" s="1005"/>
      <c r="N660" s="1006"/>
      <c r="O660" s="613"/>
      <c r="P660" s="613"/>
      <c r="Q660" s="613"/>
      <c r="AC660" s="338"/>
      <c r="AD660" s="338"/>
      <c r="AE660" s="338"/>
      <c r="AF660" s="338"/>
      <c r="AG660" s="338"/>
      <c r="AH660" s="338"/>
      <c r="AI660" s="338"/>
      <c r="AJ660" s="338"/>
      <c r="AK660" s="338"/>
      <c r="AL660" s="338"/>
      <c r="AM660" s="338"/>
      <c r="AN660" s="338"/>
      <c r="AO660" s="338"/>
      <c r="AP660" s="338"/>
      <c r="AQ660" s="338"/>
      <c r="AR660" s="338"/>
      <c r="AS660" s="338"/>
      <c r="AT660" s="338"/>
      <c r="AU660" s="338"/>
      <c r="AV660" s="338"/>
      <c r="AW660" s="338"/>
      <c r="AX660" s="338"/>
      <c r="AY660" s="338"/>
      <c r="AZ660" s="338"/>
      <c r="BA660" s="341"/>
      <c r="BB660" s="420"/>
      <c r="BC660" s="341"/>
      <c r="BD660" s="341"/>
      <c r="BE660" s="341"/>
      <c r="BF660" s="341"/>
      <c r="BG660" s="341"/>
      <c r="BH660" s="341"/>
      <c r="BI660" s="341"/>
      <c r="BJ660" s="341"/>
      <c r="BK660" s="341"/>
      <c r="BL660" s="341"/>
      <c r="BM660" s="341"/>
      <c r="BN660" s="341"/>
      <c r="BO660" s="341"/>
      <c r="BP660" s="341"/>
      <c r="BQ660" s="341"/>
      <c r="BR660" s="341"/>
      <c r="BS660" s="341"/>
      <c r="BT660" s="341"/>
      <c r="BU660" s="341"/>
      <c r="BV660" s="341"/>
      <c r="BW660" s="341"/>
      <c r="BX660" s="341"/>
      <c r="BY660" s="341"/>
      <c r="BZ660" s="341"/>
      <c r="CA660" s="341"/>
      <c r="CB660" s="341"/>
      <c r="CC660" s="341"/>
      <c r="CD660" s="341"/>
      <c r="CE660" s="341"/>
      <c r="CF660" s="341"/>
      <c r="CG660" s="341"/>
      <c r="CH660" s="341"/>
      <c r="CI660" s="341"/>
      <c r="CJ660" s="341"/>
      <c r="CK660" s="341"/>
      <c r="CL660" s="341"/>
      <c r="CM660" s="341"/>
      <c r="CN660" s="341"/>
      <c r="CO660" s="341"/>
      <c r="CP660" s="341"/>
      <c r="CQ660" s="341"/>
      <c r="CR660" s="341"/>
      <c r="CS660" s="341"/>
      <c r="CT660" s="341"/>
      <c r="CU660" s="341"/>
      <c r="CV660" s="341"/>
      <c r="CW660" s="341"/>
      <c r="CX660" s="341"/>
      <c r="CY660" s="341"/>
      <c r="CZ660" s="341"/>
    </row>
    <row r="661" s="345" customFormat="true" ht="25.15" customHeight="true" x14ac:dyDescent="0.2">
      <c r="C661" s="1005"/>
      <c r="D661" s="1006"/>
      <c r="E661" s="613"/>
      <c r="F661" s="613"/>
      <c r="G661" s="613"/>
      <c r="H661" s="1005"/>
      <c r="I661" s="1006"/>
      <c r="J661" s="613"/>
      <c r="K661" s="613"/>
      <c r="L661" s="613"/>
      <c r="M661" s="1005"/>
      <c r="N661" s="1006"/>
      <c r="O661" s="613"/>
      <c r="P661" s="613"/>
      <c r="Q661" s="613"/>
      <c r="AC661" s="338"/>
      <c r="AD661" s="338"/>
      <c r="AE661" s="338"/>
      <c r="AF661" s="338"/>
      <c r="AG661" s="338"/>
      <c r="AH661" s="338"/>
      <c r="AI661" s="338"/>
      <c r="AJ661" s="338"/>
      <c r="AK661" s="338"/>
      <c r="AL661" s="338"/>
      <c r="AM661" s="338"/>
      <c r="AN661" s="338"/>
      <c r="AO661" s="338"/>
      <c r="AP661" s="338"/>
      <c r="AQ661" s="338"/>
      <c r="AR661" s="338"/>
      <c r="AS661" s="338"/>
      <c r="AT661" s="338"/>
      <c r="AU661" s="338"/>
      <c r="AV661" s="338"/>
      <c r="AW661" s="338"/>
      <c r="AX661" s="338"/>
      <c r="AY661" s="338"/>
      <c r="AZ661" s="338"/>
      <c r="BA661" s="341"/>
      <c r="BB661" s="420"/>
      <c r="BC661" s="341"/>
      <c r="BD661" s="341"/>
      <c r="BE661" s="341"/>
      <c r="BF661" s="341"/>
      <c r="BG661" s="341"/>
      <c r="BH661" s="341"/>
      <c r="BI661" s="341"/>
      <c r="BJ661" s="341"/>
      <c r="BK661" s="341"/>
      <c r="BL661" s="341"/>
      <c r="BM661" s="341"/>
      <c r="BN661" s="341"/>
      <c r="BO661" s="341"/>
      <c r="BP661" s="341"/>
      <c r="BQ661" s="341"/>
      <c r="BR661" s="341"/>
      <c r="BS661" s="341"/>
      <c r="BT661" s="341"/>
      <c r="BU661" s="341"/>
      <c r="BV661" s="341"/>
      <c r="BW661" s="341"/>
      <c r="BX661" s="341"/>
      <c r="BY661" s="341"/>
      <c r="BZ661" s="341"/>
      <c r="CA661" s="341"/>
      <c r="CB661" s="341"/>
      <c r="CC661" s="341"/>
      <c r="CD661" s="341"/>
      <c r="CE661" s="341"/>
      <c r="CF661" s="341"/>
      <c r="CG661" s="341"/>
      <c r="CH661" s="341"/>
      <c r="CI661" s="341"/>
      <c r="CJ661" s="341"/>
      <c r="CK661" s="341"/>
      <c r="CL661" s="341"/>
      <c r="CM661" s="341"/>
      <c r="CN661" s="341"/>
      <c r="CO661" s="341"/>
      <c r="CP661" s="341"/>
      <c r="CQ661" s="341"/>
      <c r="CR661" s="341"/>
      <c r="CS661" s="341"/>
      <c r="CT661" s="341"/>
      <c r="CU661" s="341"/>
      <c r="CV661" s="341"/>
      <c r="CW661" s="341"/>
      <c r="CX661" s="341"/>
      <c r="CY661" s="341"/>
      <c r="CZ661" s="341"/>
    </row>
    <row r="662" s="345" customFormat="true" ht="25.15" customHeight="true" x14ac:dyDescent="0.2">
      <c r="C662" s="1005"/>
      <c r="D662" s="1006"/>
      <c r="E662" s="613"/>
      <c r="F662" s="613"/>
      <c r="G662" s="613"/>
      <c r="H662" s="1005"/>
      <c r="I662" s="1006"/>
      <c r="J662" s="613"/>
      <c r="K662" s="613"/>
      <c r="L662" s="613"/>
      <c r="M662" s="1005"/>
      <c r="N662" s="1006"/>
      <c r="O662" s="613"/>
      <c r="P662" s="613"/>
      <c r="Q662" s="613"/>
      <c r="AC662" s="338"/>
      <c r="AD662" s="338"/>
      <c r="AE662" s="338"/>
      <c r="AF662" s="338"/>
      <c r="AG662" s="338"/>
      <c r="AH662" s="338"/>
      <c r="AI662" s="338"/>
      <c r="AJ662" s="338"/>
      <c r="AK662" s="338"/>
      <c r="AL662" s="338"/>
      <c r="AM662" s="338"/>
      <c r="AN662" s="338"/>
      <c r="AO662" s="338"/>
      <c r="AP662" s="338"/>
      <c r="AQ662" s="338"/>
      <c r="AR662" s="338"/>
      <c r="AS662" s="338"/>
      <c r="AT662" s="338"/>
      <c r="AU662" s="338"/>
      <c r="AV662" s="338"/>
      <c r="AW662" s="338"/>
      <c r="AX662" s="338"/>
      <c r="AY662" s="338"/>
      <c r="AZ662" s="338"/>
      <c r="BA662" s="341"/>
      <c r="BB662" s="420"/>
      <c r="BC662" s="341"/>
      <c r="BD662" s="341"/>
      <c r="BE662" s="341"/>
      <c r="BF662" s="341"/>
      <c r="BG662" s="341"/>
      <c r="BH662" s="341"/>
      <c r="BI662" s="341"/>
      <c r="BJ662" s="341"/>
      <c r="BK662" s="341"/>
      <c r="BL662" s="341"/>
      <c r="BM662" s="341"/>
      <c r="BN662" s="341"/>
      <c r="BO662" s="341"/>
      <c r="BP662" s="341"/>
      <c r="BQ662" s="341"/>
      <c r="BR662" s="341"/>
      <c r="BS662" s="341"/>
      <c r="BT662" s="341"/>
      <c r="BU662" s="341"/>
      <c r="BV662" s="341"/>
      <c r="BW662" s="341"/>
      <c r="BX662" s="341"/>
      <c r="BY662" s="341"/>
      <c r="BZ662" s="341"/>
      <c r="CA662" s="341"/>
      <c r="CB662" s="341"/>
      <c r="CC662" s="341"/>
      <c r="CD662" s="341"/>
      <c r="CE662" s="341"/>
      <c r="CF662" s="341"/>
      <c r="CG662" s="341"/>
      <c r="CH662" s="341"/>
      <c r="CI662" s="341"/>
      <c r="CJ662" s="341"/>
      <c r="CK662" s="341"/>
      <c r="CL662" s="341"/>
      <c r="CM662" s="341"/>
      <c r="CN662" s="341"/>
      <c r="CO662" s="341"/>
      <c r="CP662" s="341"/>
      <c r="CQ662" s="341"/>
      <c r="CR662" s="341"/>
      <c r="CS662" s="341"/>
      <c r="CT662" s="341"/>
      <c r="CU662" s="341"/>
      <c r="CV662" s="341"/>
      <c r="CW662" s="341"/>
      <c r="CX662" s="341"/>
      <c r="CY662" s="341"/>
      <c r="CZ662" s="341"/>
    </row>
    <row r="663" s="345" customFormat="true" ht="25.15" customHeight="true" x14ac:dyDescent="0.2">
      <c r="C663" s="1005"/>
      <c r="D663" s="1006"/>
      <c r="E663" s="613"/>
      <c r="F663" s="613"/>
      <c r="G663" s="613"/>
      <c r="H663" s="1005"/>
      <c r="I663" s="1006"/>
      <c r="J663" s="613"/>
      <c r="K663" s="613"/>
      <c r="L663" s="613"/>
      <c r="M663" s="1005"/>
      <c r="N663" s="1006"/>
      <c r="O663" s="613"/>
      <c r="P663" s="613"/>
      <c r="Q663" s="613"/>
      <c r="AC663" s="338"/>
      <c r="AD663" s="338"/>
      <c r="AE663" s="338"/>
      <c r="AF663" s="338"/>
      <c r="AG663" s="338"/>
      <c r="AH663" s="338"/>
      <c r="AI663" s="338"/>
      <c r="AJ663" s="338"/>
      <c r="AK663" s="338"/>
      <c r="AL663" s="338"/>
      <c r="AM663" s="338"/>
      <c r="AN663" s="338"/>
      <c r="AO663" s="338"/>
      <c r="AP663" s="338"/>
      <c r="AQ663" s="338"/>
      <c r="AR663" s="338"/>
      <c r="AS663" s="338"/>
      <c r="AT663" s="338"/>
      <c r="AU663" s="338"/>
      <c r="AV663" s="338"/>
      <c r="AW663" s="338"/>
      <c r="AX663" s="338"/>
      <c r="AY663" s="338"/>
      <c r="AZ663" s="338"/>
      <c r="BA663" s="341"/>
      <c r="BB663" s="420"/>
      <c r="BC663" s="341"/>
      <c r="BD663" s="341"/>
      <c r="BE663" s="341"/>
      <c r="BF663" s="341"/>
      <c r="BG663" s="341"/>
      <c r="BH663" s="341"/>
      <c r="BI663" s="341"/>
      <c r="BJ663" s="341"/>
      <c r="BK663" s="341"/>
      <c r="BL663" s="341"/>
      <c r="BM663" s="341"/>
      <c r="BN663" s="341"/>
      <c r="BO663" s="341"/>
      <c r="BP663" s="341"/>
      <c r="BQ663" s="341"/>
      <c r="BR663" s="341"/>
      <c r="BS663" s="341"/>
      <c r="BT663" s="341"/>
      <c r="BU663" s="341"/>
      <c r="BV663" s="341"/>
      <c r="BW663" s="341"/>
      <c r="BX663" s="341"/>
      <c r="BY663" s="341"/>
      <c r="BZ663" s="341"/>
      <c r="CA663" s="341"/>
      <c r="CB663" s="341"/>
      <c r="CC663" s="341"/>
      <c r="CD663" s="341"/>
      <c r="CE663" s="341"/>
      <c r="CF663" s="341"/>
      <c r="CG663" s="341"/>
      <c r="CH663" s="341"/>
      <c r="CI663" s="341"/>
      <c r="CJ663" s="341"/>
      <c r="CK663" s="341"/>
      <c r="CL663" s="341"/>
      <c r="CM663" s="341"/>
      <c r="CN663" s="341"/>
      <c r="CO663" s="341"/>
      <c r="CP663" s="341"/>
      <c r="CQ663" s="341"/>
      <c r="CR663" s="341"/>
      <c r="CS663" s="341"/>
      <c r="CT663" s="341"/>
      <c r="CU663" s="341"/>
      <c r="CV663" s="341"/>
      <c r="CW663" s="341"/>
      <c r="CX663" s="341"/>
      <c r="CY663" s="341"/>
      <c r="CZ663" s="341"/>
    </row>
    <row r="664" s="345" customFormat="true" ht="25.15" customHeight="true" x14ac:dyDescent="0.2">
      <c r="C664" s="1005"/>
      <c r="D664" s="1006"/>
      <c r="E664" s="613"/>
      <c r="F664" s="613"/>
      <c r="G664" s="613"/>
      <c r="H664" s="1005"/>
      <c r="I664" s="1006"/>
      <c r="J664" s="613"/>
      <c r="K664" s="613"/>
      <c r="L664" s="613"/>
      <c r="M664" s="1005"/>
      <c r="N664" s="1006"/>
      <c r="O664" s="613"/>
      <c r="P664" s="613"/>
      <c r="Q664" s="613"/>
      <c r="AC664" s="338"/>
      <c r="AD664" s="338"/>
      <c r="AE664" s="338"/>
      <c r="AF664" s="338"/>
      <c r="AG664" s="338"/>
      <c r="AH664" s="338"/>
      <c r="AI664" s="338"/>
      <c r="AJ664" s="338"/>
      <c r="AK664" s="338"/>
      <c r="AL664" s="338"/>
      <c r="AM664" s="338"/>
      <c r="AN664" s="338"/>
      <c r="AO664" s="338"/>
      <c r="AP664" s="338"/>
      <c r="AQ664" s="338"/>
      <c r="AR664" s="338"/>
      <c r="AS664" s="338"/>
      <c r="AT664" s="338"/>
      <c r="AU664" s="338"/>
      <c r="AV664" s="338"/>
      <c r="AW664" s="338"/>
      <c r="AX664" s="338"/>
      <c r="AY664" s="338"/>
      <c r="AZ664" s="338"/>
      <c r="BA664" s="341"/>
      <c r="BB664" s="420"/>
      <c r="BC664" s="341"/>
      <c r="BD664" s="341"/>
      <c r="BE664" s="341"/>
      <c r="BF664" s="341"/>
      <c r="BG664" s="341"/>
      <c r="BH664" s="341"/>
      <c r="BI664" s="341"/>
      <c r="BJ664" s="341"/>
      <c r="BK664" s="341"/>
      <c r="BL664" s="341"/>
      <c r="BM664" s="341"/>
      <c r="BN664" s="341"/>
      <c r="BO664" s="341"/>
      <c r="BP664" s="341"/>
      <c r="BQ664" s="341"/>
      <c r="BR664" s="341"/>
      <c r="BS664" s="341"/>
      <c r="BT664" s="341"/>
      <c r="BU664" s="341"/>
      <c r="BV664" s="341"/>
      <c r="BW664" s="341"/>
      <c r="BX664" s="341"/>
      <c r="BY664" s="341"/>
      <c r="BZ664" s="341"/>
      <c r="CA664" s="341"/>
      <c r="CB664" s="341"/>
      <c r="CC664" s="341"/>
      <c r="CD664" s="341"/>
      <c r="CE664" s="341"/>
      <c r="CF664" s="341"/>
      <c r="CG664" s="341"/>
      <c r="CH664" s="341"/>
      <c r="CI664" s="341"/>
      <c r="CJ664" s="341"/>
      <c r="CK664" s="341"/>
      <c r="CL664" s="341"/>
      <c r="CM664" s="341"/>
      <c r="CN664" s="341"/>
      <c r="CO664" s="341"/>
      <c r="CP664" s="341"/>
      <c r="CQ664" s="341"/>
      <c r="CR664" s="341"/>
      <c r="CS664" s="341"/>
      <c r="CT664" s="341"/>
      <c r="CU664" s="341"/>
      <c r="CV664" s="341"/>
      <c r="CW664" s="341"/>
      <c r="CX664" s="341"/>
      <c r="CY664" s="341"/>
      <c r="CZ664" s="341"/>
    </row>
    <row r="665" s="345" customFormat="true" ht="25.15" customHeight="true" x14ac:dyDescent="0.2">
      <c r="C665" s="1005"/>
      <c r="D665" s="1006"/>
      <c r="E665" s="613"/>
      <c r="F665" s="613"/>
      <c r="G665" s="613"/>
      <c r="H665" s="1005"/>
      <c r="I665" s="1006"/>
      <c r="J665" s="613"/>
      <c r="K665" s="613"/>
      <c r="L665" s="613"/>
      <c r="M665" s="1005"/>
      <c r="N665" s="1006"/>
      <c r="O665" s="613"/>
      <c r="P665" s="613"/>
      <c r="Q665" s="613"/>
      <c r="AC665" s="338"/>
      <c r="AD665" s="338"/>
      <c r="AE665" s="338"/>
      <c r="AF665" s="338"/>
      <c r="AG665" s="338"/>
      <c r="AH665" s="338"/>
      <c r="AI665" s="338"/>
      <c r="AJ665" s="338"/>
      <c r="AK665" s="338"/>
      <c r="AL665" s="338"/>
      <c r="AM665" s="338"/>
      <c r="AN665" s="338"/>
      <c r="AO665" s="338"/>
      <c r="AP665" s="338"/>
      <c r="AQ665" s="338"/>
      <c r="AR665" s="338"/>
      <c r="AS665" s="338"/>
      <c r="AT665" s="338"/>
      <c r="AU665" s="338"/>
      <c r="AV665" s="338"/>
      <c r="AW665" s="338"/>
      <c r="AX665" s="338"/>
      <c r="AY665" s="338"/>
      <c r="AZ665" s="338"/>
      <c r="BA665" s="341"/>
      <c r="BB665" s="420"/>
      <c r="BC665" s="341"/>
      <c r="BD665" s="341"/>
      <c r="BE665" s="341"/>
      <c r="BF665" s="341"/>
      <c r="BG665" s="341"/>
      <c r="BH665" s="341"/>
      <c r="BI665" s="341"/>
      <c r="BJ665" s="341"/>
      <c r="BK665" s="341"/>
      <c r="BL665" s="341"/>
      <c r="BM665" s="341"/>
      <c r="BN665" s="341"/>
      <c r="BO665" s="341"/>
      <c r="BP665" s="341"/>
      <c r="BQ665" s="341"/>
      <c r="BR665" s="341"/>
      <c r="BS665" s="341"/>
      <c r="BT665" s="341"/>
      <c r="BU665" s="341"/>
      <c r="BV665" s="341"/>
      <c r="BW665" s="341"/>
      <c r="BX665" s="341"/>
      <c r="BY665" s="341"/>
      <c r="BZ665" s="341"/>
      <c r="CA665" s="341"/>
      <c r="CB665" s="341"/>
      <c r="CC665" s="341"/>
      <c r="CD665" s="341"/>
      <c r="CE665" s="341"/>
      <c r="CF665" s="341"/>
      <c r="CG665" s="341"/>
      <c r="CH665" s="341"/>
      <c r="CI665" s="341"/>
      <c r="CJ665" s="341"/>
      <c r="CK665" s="341"/>
      <c r="CL665" s="341"/>
      <c r="CM665" s="341"/>
      <c r="CN665" s="341"/>
      <c r="CO665" s="341"/>
      <c r="CP665" s="341"/>
      <c r="CQ665" s="341"/>
      <c r="CR665" s="341"/>
      <c r="CS665" s="341"/>
      <c r="CT665" s="341"/>
      <c r="CU665" s="341"/>
      <c r="CV665" s="341"/>
      <c r="CW665" s="341"/>
      <c r="CX665" s="341"/>
      <c r="CY665" s="341"/>
      <c r="CZ665" s="341"/>
    </row>
    <row r="666" s="345" customFormat="true" ht="25.15" customHeight="true" x14ac:dyDescent="0.2">
      <c r="C666" s="1005"/>
      <c r="D666" s="1006"/>
      <c r="E666" s="613"/>
      <c r="F666" s="613"/>
      <c r="G666" s="613"/>
      <c r="H666" s="1005"/>
      <c r="I666" s="1006"/>
      <c r="J666" s="613"/>
      <c r="K666" s="613"/>
      <c r="L666" s="613"/>
      <c r="M666" s="1005"/>
      <c r="N666" s="1006"/>
      <c r="O666" s="613"/>
      <c r="P666" s="613"/>
      <c r="Q666" s="613"/>
      <c r="AC666" s="338"/>
      <c r="AD666" s="338"/>
      <c r="AE666" s="338"/>
      <c r="AF666" s="338"/>
      <c r="AG666" s="338"/>
      <c r="AH666" s="338"/>
      <c r="AI666" s="338"/>
      <c r="AJ666" s="338"/>
      <c r="AK666" s="338"/>
      <c r="AL666" s="338"/>
      <c r="AM666" s="338"/>
      <c r="AN666" s="338"/>
      <c r="AO666" s="338"/>
      <c r="AP666" s="338"/>
      <c r="AQ666" s="338"/>
      <c r="AR666" s="338"/>
      <c r="AS666" s="338"/>
      <c r="AT666" s="338"/>
      <c r="AU666" s="338"/>
      <c r="AV666" s="338"/>
      <c r="AW666" s="338"/>
      <c r="AX666" s="338"/>
      <c r="AY666" s="338"/>
      <c r="AZ666" s="338"/>
      <c r="BA666" s="341"/>
      <c r="BB666" s="420"/>
      <c r="BC666" s="341"/>
      <c r="BD666" s="341"/>
      <c r="BE666" s="341"/>
      <c r="BF666" s="341"/>
      <c r="BG666" s="341"/>
      <c r="BH666" s="341"/>
      <c r="BI666" s="341"/>
      <c r="BJ666" s="341"/>
      <c r="BK666" s="341"/>
      <c r="BL666" s="341"/>
      <c r="BM666" s="341"/>
      <c r="BN666" s="341"/>
      <c r="BO666" s="341"/>
      <c r="BP666" s="341"/>
      <c r="BQ666" s="341"/>
      <c r="BR666" s="341"/>
      <c r="BS666" s="341"/>
      <c r="BT666" s="341"/>
      <c r="BU666" s="341"/>
      <c r="BV666" s="341"/>
      <c r="BW666" s="341"/>
      <c r="BX666" s="341"/>
      <c r="BY666" s="341"/>
      <c r="BZ666" s="341"/>
      <c r="CA666" s="341"/>
      <c r="CB666" s="341"/>
      <c r="CC666" s="341"/>
      <c r="CD666" s="341"/>
      <c r="CE666" s="341"/>
      <c r="CF666" s="341"/>
      <c r="CG666" s="341"/>
      <c r="CH666" s="341"/>
      <c r="CI666" s="341"/>
      <c r="CJ666" s="341"/>
      <c r="CK666" s="341"/>
      <c r="CL666" s="341"/>
      <c r="CM666" s="341"/>
      <c r="CN666" s="341"/>
      <c r="CO666" s="341"/>
      <c r="CP666" s="341"/>
      <c r="CQ666" s="341"/>
      <c r="CR666" s="341"/>
      <c r="CS666" s="341"/>
      <c r="CT666" s="341"/>
      <c r="CU666" s="341"/>
      <c r="CV666" s="341"/>
      <c r="CW666" s="341"/>
      <c r="CX666" s="341"/>
      <c r="CY666" s="341"/>
      <c r="CZ666" s="341"/>
    </row>
    <row r="667" s="345" customFormat="true" ht="25.15" customHeight="true" x14ac:dyDescent="0.2">
      <c r="C667" s="1005"/>
      <c r="D667" s="1006"/>
      <c r="E667" s="613"/>
      <c r="F667" s="613"/>
      <c r="G667" s="613"/>
      <c r="H667" s="1005"/>
      <c r="I667" s="1006"/>
      <c r="J667" s="613"/>
      <c r="K667" s="613"/>
      <c r="L667" s="613"/>
      <c r="M667" s="1005"/>
      <c r="N667" s="1006"/>
      <c r="O667" s="613"/>
      <c r="P667" s="613"/>
      <c r="Q667" s="613"/>
      <c r="AC667" s="338"/>
      <c r="AD667" s="338"/>
      <c r="AE667" s="338"/>
      <c r="AF667" s="338"/>
      <c r="AG667" s="338"/>
      <c r="AH667" s="338"/>
      <c r="AI667" s="338"/>
      <c r="AJ667" s="338"/>
      <c r="AK667" s="338"/>
      <c r="AL667" s="338"/>
      <c r="AM667" s="338"/>
      <c r="AN667" s="338"/>
      <c r="AO667" s="338"/>
      <c r="AP667" s="338"/>
      <c r="AQ667" s="338"/>
      <c r="AR667" s="338"/>
      <c r="AS667" s="338"/>
      <c r="AT667" s="338"/>
      <c r="AU667" s="338"/>
      <c r="AV667" s="338"/>
      <c r="AW667" s="338"/>
      <c r="AX667" s="338"/>
      <c r="AY667" s="338"/>
      <c r="AZ667" s="338"/>
      <c r="BA667" s="341"/>
      <c r="BB667" s="420"/>
      <c r="BC667" s="341"/>
      <c r="BD667" s="341"/>
      <c r="BE667" s="341"/>
      <c r="BF667" s="341"/>
      <c r="BG667" s="341"/>
      <c r="BH667" s="341"/>
      <c r="BI667" s="341"/>
      <c r="BJ667" s="341"/>
      <c r="BK667" s="341"/>
      <c r="BL667" s="341"/>
      <c r="BM667" s="341"/>
      <c r="BN667" s="341"/>
      <c r="BO667" s="341"/>
      <c r="BP667" s="341"/>
      <c r="BQ667" s="341"/>
      <c r="BR667" s="341"/>
      <c r="BS667" s="341"/>
      <c r="BT667" s="341"/>
      <c r="BU667" s="341"/>
      <c r="BV667" s="341"/>
      <c r="BW667" s="341"/>
      <c r="BX667" s="341"/>
      <c r="BY667" s="341"/>
      <c r="BZ667" s="341"/>
      <c r="CA667" s="341"/>
      <c r="CB667" s="341"/>
      <c r="CC667" s="341"/>
      <c r="CD667" s="341"/>
      <c r="CE667" s="341"/>
      <c r="CF667" s="341"/>
      <c r="CG667" s="341"/>
      <c r="CH667" s="341"/>
      <c r="CI667" s="341"/>
      <c r="CJ667" s="341"/>
      <c r="CK667" s="341"/>
      <c r="CL667" s="341"/>
      <c r="CM667" s="341"/>
      <c r="CN667" s="341"/>
      <c r="CO667" s="341"/>
      <c r="CP667" s="341"/>
      <c r="CQ667" s="341"/>
      <c r="CR667" s="341"/>
      <c r="CS667" s="341"/>
      <c r="CT667" s="341"/>
      <c r="CU667" s="341"/>
      <c r="CV667" s="341"/>
      <c r="CW667" s="341"/>
      <c r="CX667" s="341"/>
      <c r="CY667" s="341"/>
      <c r="CZ667" s="341"/>
    </row>
    <row r="668" s="345" customFormat="true" ht="25.15" customHeight="true" x14ac:dyDescent="0.2">
      <c r="C668" s="1005"/>
      <c r="D668" s="1006"/>
      <c r="E668" s="613"/>
      <c r="F668" s="613"/>
      <c r="G668" s="613"/>
      <c r="H668" s="1005"/>
      <c r="I668" s="1006"/>
      <c r="J668" s="613"/>
      <c r="K668" s="613"/>
      <c r="L668" s="613"/>
      <c r="M668" s="1005"/>
      <c r="N668" s="1006"/>
      <c r="O668" s="613"/>
      <c r="P668" s="613"/>
      <c r="Q668" s="613"/>
      <c r="AC668" s="338"/>
      <c r="AD668" s="338"/>
      <c r="AE668" s="338"/>
      <c r="AF668" s="338"/>
      <c r="AG668" s="338"/>
      <c r="AH668" s="338"/>
      <c r="AI668" s="338"/>
      <c r="AJ668" s="338"/>
      <c r="AK668" s="338"/>
      <c r="AL668" s="338"/>
      <c r="AM668" s="338"/>
      <c r="AN668" s="338"/>
      <c r="AO668" s="338"/>
      <c r="AP668" s="338"/>
      <c r="AQ668" s="338"/>
      <c r="AR668" s="338"/>
      <c r="AS668" s="338"/>
      <c r="AT668" s="338"/>
      <c r="AU668" s="338"/>
      <c r="AV668" s="338"/>
      <c r="AW668" s="338"/>
      <c r="AX668" s="338"/>
      <c r="AY668" s="338"/>
      <c r="AZ668" s="338"/>
      <c r="BA668" s="341"/>
      <c r="BB668" s="420"/>
      <c r="BC668" s="341"/>
      <c r="BD668" s="341"/>
      <c r="BE668" s="341"/>
      <c r="BF668" s="341"/>
      <c r="BG668" s="341"/>
      <c r="BH668" s="341"/>
      <c r="BI668" s="341"/>
      <c r="BJ668" s="341"/>
      <c r="BK668" s="341"/>
      <c r="BL668" s="341"/>
      <c r="BM668" s="341"/>
      <c r="BN668" s="341"/>
      <c r="BO668" s="341"/>
      <c r="BP668" s="341"/>
      <c r="BQ668" s="341"/>
      <c r="BR668" s="341"/>
      <c r="BS668" s="341"/>
      <c r="BT668" s="341"/>
      <c r="BU668" s="341"/>
      <c r="BV668" s="341"/>
      <c r="BW668" s="341"/>
      <c r="BX668" s="341"/>
      <c r="BY668" s="341"/>
      <c r="BZ668" s="341"/>
      <c r="CA668" s="341"/>
      <c r="CB668" s="341"/>
      <c r="CC668" s="341"/>
      <c r="CD668" s="341"/>
      <c r="CE668" s="341"/>
      <c r="CF668" s="341"/>
      <c r="CG668" s="341"/>
      <c r="CH668" s="341"/>
      <c r="CI668" s="341"/>
      <c r="CJ668" s="341"/>
      <c r="CK668" s="341"/>
      <c r="CL668" s="341"/>
      <c r="CM668" s="341"/>
      <c r="CN668" s="341"/>
      <c r="CO668" s="341"/>
      <c r="CP668" s="341"/>
      <c r="CQ668" s="341"/>
      <c r="CR668" s="341"/>
      <c r="CS668" s="341"/>
      <c r="CT668" s="341"/>
      <c r="CU668" s="341"/>
      <c r="CV668" s="341"/>
      <c r="CW668" s="341"/>
      <c r="CX668" s="341"/>
      <c r="CY668" s="341"/>
      <c r="CZ668" s="341"/>
    </row>
    <row r="669" s="345" customFormat="true" ht="25.15" customHeight="true" x14ac:dyDescent="0.2">
      <c r="C669" s="1005"/>
      <c r="D669" s="1006"/>
      <c r="E669" s="613"/>
      <c r="F669" s="613"/>
      <c r="G669" s="613"/>
      <c r="H669" s="1005"/>
      <c r="I669" s="1006"/>
      <c r="J669" s="613"/>
      <c r="K669" s="613"/>
      <c r="L669" s="613"/>
      <c r="M669" s="1005"/>
      <c r="N669" s="1006"/>
      <c r="O669" s="613"/>
      <c r="P669" s="613"/>
      <c r="Q669" s="613"/>
      <c r="AC669" s="338"/>
      <c r="AD669" s="338"/>
      <c r="AE669" s="338"/>
      <c r="AF669" s="338"/>
      <c r="AG669" s="338"/>
      <c r="AH669" s="338"/>
      <c r="AI669" s="338"/>
      <c r="AJ669" s="338"/>
      <c r="AK669" s="338"/>
      <c r="AL669" s="338"/>
      <c r="AM669" s="338"/>
      <c r="AN669" s="338"/>
      <c r="AO669" s="338"/>
      <c r="AP669" s="338"/>
      <c r="AQ669" s="338"/>
      <c r="AR669" s="338"/>
      <c r="AS669" s="338"/>
      <c r="AT669" s="338"/>
      <c r="AU669" s="338"/>
      <c r="AV669" s="338"/>
      <c r="AW669" s="338"/>
      <c r="AX669" s="338"/>
      <c r="AY669" s="338"/>
      <c r="AZ669" s="338"/>
      <c r="BA669" s="341"/>
      <c r="BB669" s="420"/>
      <c r="BC669" s="341"/>
      <c r="BD669" s="341"/>
      <c r="BE669" s="341"/>
      <c r="BF669" s="341"/>
      <c r="BG669" s="341"/>
      <c r="BH669" s="341"/>
      <c r="BI669" s="341"/>
      <c r="BJ669" s="341"/>
      <c r="BK669" s="341"/>
      <c r="BL669" s="341"/>
      <c r="BM669" s="341"/>
      <c r="BN669" s="341"/>
      <c r="BO669" s="341"/>
      <c r="BP669" s="341"/>
      <c r="BQ669" s="341"/>
      <c r="BR669" s="341"/>
      <c r="BS669" s="341"/>
      <c r="BT669" s="341"/>
      <c r="BU669" s="341"/>
      <c r="BV669" s="341"/>
      <c r="BW669" s="341"/>
      <c r="BX669" s="341"/>
      <c r="BY669" s="341"/>
      <c r="BZ669" s="341"/>
      <c r="CA669" s="341"/>
      <c r="CB669" s="341"/>
      <c r="CC669" s="341"/>
      <c r="CD669" s="341"/>
      <c r="CE669" s="341"/>
      <c r="CF669" s="341"/>
      <c r="CG669" s="341"/>
      <c r="CH669" s="341"/>
      <c r="CI669" s="341"/>
      <c r="CJ669" s="341"/>
      <c r="CK669" s="341"/>
      <c r="CL669" s="341"/>
      <c r="CM669" s="341"/>
      <c r="CN669" s="341"/>
      <c r="CO669" s="341"/>
      <c r="CP669" s="341"/>
      <c r="CQ669" s="341"/>
      <c r="CR669" s="341"/>
      <c r="CS669" s="341"/>
      <c r="CT669" s="341"/>
      <c r="CU669" s="341"/>
      <c r="CV669" s="341"/>
      <c r="CW669" s="341"/>
      <c r="CX669" s="341"/>
      <c r="CY669" s="341"/>
      <c r="CZ669" s="341"/>
    </row>
    <row r="670" s="345" customFormat="true" ht="25.15" customHeight="true" x14ac:dyDescent="0.2">
      <c r="C670" s="1005"/>
      <c r="D670" s="1006"/>
      <c r="E670" s="613"/>
      <c r="F670" s="613"/>
      <c r="G670" s="613"/>
      <c r="H670" s="1005"/>
      <c r="I670" s="1006"/>
      <c r="J670" s="613"/>
      <c r="K670" s="613"/>
      <c r="L670" s="613"/>
      <c r="M670" s="1005"/>
      <c r="N670" s="1006"/>
      <c r="O670" s="613"/>
      <c r="P670" s="613"/>
      <c r="Q670" s="613"/>
      <c r="AC670" s="338"/>
      <c r="AD670" s="338"/>
      <c r="AE670" s="338"/>
      <c r="AF670" s="338"/>
      <c r="AG670" s="338"/>
      <c r="AH670" s="338"/>
      <c r="AI670" s="338"/>
      <c r="AJ670" s="338"/>
      <c r="AK670" s="338"/>
      <c r="AL670" s="338"/>
      <c r="AM670" s="338"/>
      <c r="AN670" s="338"/>
      <c r="AO670" s="338"/>
      <c r="AP670" s="338"/>
      <c r="AQ670" s="338"/>
      <c r="AR670" s="338"/>
      <c r="AS670" s="338"/>
      <c r="AT670" s="338"/>
      <c r="AU670" s="338"/>
      <c r="AV670" s="338"/>
      <c r="AW670" s="338"/>
      <c r="AX670" s="338"/>
      <c r="AY670" s="338"/>
      <c r="AZ670" s="338"/>
      <c r="BA670" s="341"/>
      <c r="BB670" s="420"/>
      <c r="BC670" s="341"/>
      <c r="BD670" s="341"/>
      <c r="BE670" s="341"/>
      <c r="BF670" s="341"/>
      <c r="BG670" s="341"/>
      <c r="BH670" s="341"/>
      <c r="BI670" s="341"/>
      <c r="BJ670" s="341"/>
      <c r="BK670" s="341"/>
      <c r="BL670" s="341"/>
      <c r="BM670" s="341"/>
      <c r="BN670" s="341"/>
      <c r="BO670" s="341"/>
      <c r="BP670" s="341"/>
      <c r="BQ670" s="341"/>
      <c r="BR670" s="341"/>
      <c r="BS670" s="341"/>
      <c r="BT670" s="341"/>
      <c r="BU670" s="341"/>
      <c r="BV670" s="341"/>
      <c r="BW670" s="341"/>
      <c r="BX670" s="341"/>
      <c r="BY670" s="341"/>
      <c r="BZ670" s="341"/>
      <c r="CA670" s="341"/>
      <c r="CB670" s="341"/>
      <c r="CC670" s="341"/>
      <c r="CD670" s="341"/>
      <c r="CE670" s="341"/>
      <c r="CF670" s="341"/>
      <c r="CG670" s="341"/>
      <c r="CH670" s="341"/>
      <c r="CI670" s="341"/>
      <c r="CJ670" s="341"/>
      <c r="CK670" s="341"/>
      <c r="CL670" s="341"/>
      <c r="CM670" s="341"/>
      <c r="CN670" s="341"/>
      <c r="CO670" s="341"/>
      <c r="CP670" s="341"/>
      <c r="CQ670" s="341"/>
      <c r="CR670" s="341"/>
      <c r="CS670" s="341"/>
      <c r="CT670" s="341"/>
      <c r="CU670" s="341"/>
      <c r="CV670" s="341"/>
      <c r="CW670" s="341"/>
      <c r="CX670" s="341"/>
      <c r="CY670" s="341"/>
      <c r="CZ670" s="341"/>
    </row>
    <row r="671" s="345" customFormat="true" ht="25.15" customHeight="true" x14ac:dyDescent="0.2">
      <c r="C671" s="1005"/>
      <c r="D671" s="1006"/>
      <c r="E671" s="613"/>
      <c r="F671" s="613"/>
      <c r="G671" s="613"/>
      <c r="H671" s="1005"/>
      <c r="I671" s="1006"/>
      <c r="J671" s="613"/>
      <c r="K671" s="613"/>
      <c r="L671" s="613"/>
      <c r="M671" s="1005"/>
      <c r="N671" s="1006"/>
      <c r="O671" s="613"/>
      <c r="P671" s="613"/>
      <c r="Q671" s="613"/>
      <c r="AC671" s="338"/>
      <c r="AD671" s="338"/>
      <c r="AE671" s="338"/>
      <c r="AF671" s="338"/>
      <c r="AG671" s="338"/>
      <c r="AH671" s="338"/>
      <c r="AI671" s="338"/>
      <c r="AJ671" s="338"/>
      <c r="AK671" s="338"/>
      <c r="AL671" s="338"/>
      <c r="AM671" s="338"/>
      <c r="AN671" s="338"/>
      <c r="AO671" s="338"/>
      <c r="AP671" s="338"/>
      <c r="AQ671" s="338"/>
      <c r="AR671" s="338"/>
      <c r="AS671" s="338"/>
      <c r="AT671" s="338"/>
      <c r="AU671" s="338"/>
      <c r="AV671" s="338"/>
      <c r="AW671" s="338"/>
      <c r="AX671" s="338"/>
      <c r="AY671" s="338"/>
      <c r="AZ671" s="338"/>
      <c r="BA671" s="341"/>
      <c r="BB671" s="420"/>
      <c r="BC671" s="341"/>
      <c r="BD671" s="341"/>
      <c r="BE671" s="341"/>
      <c r="BF671" s="341"/>
      <c r="BG671" s="341"/>
      <c r="BH671" s="341"/>
      <c r="BI671" s="341"/>
      <c r="BJ671" s="341"/>
      <c r="BK671" s="341"/>
      <c r="BL671" s="341"/>
      <c r="BM671" s="341"/>
      <c r="BN671" s="341"/>
      <c r="BO671" s="341"/>
      <c r="BP671" s="341"/>
      <c r="BQ671" s="341"/>
      <c r="BR671" s="341"/>
      <c r="BS671" s="341"/>
      <c r="BT671" s="341"/>
      <c r="BU671" s="341"/>
      <c r="BV671" s="341"/>
      <c r="BW671" s="341"/>
      <c r="BX671" s="341"/>
      <c r="BY671" s="341"/>
      <c r="BZ671" s="341"/>
      <c r="CA671" s="341"/>
      <c r="CB671" s="341"/>
      <c r="CC671" s="341"/>
      <c r="CD671" s="341"/>
      <c r="CE671" s="341"/>
      <c r="CF671" s="341"/>
      <c r="CG671" s="341"/>
      <c r="CH671" s="341"/>
      <c r="CI671" s="341"/>
      <c r="CJ671" s="341"/>
      <c r="CK671" s="341"/>
      <c r="CL671" s="341"/>
      <c r="CM671" s="341"/>
      <c r="CN671" s="341"/>
      <c r="CO671" s="341"/>
      <c r="CP671" s="341"/>
      <c r="CQ671" s="341"/>
      <c r="CR671" s="341"/>
      <c r="CS671" s="341"/>
      <c r="CT671" s="341"/>
      <c r="CU671" s="341"/>
      <c r="CV671" s="341"/>
      <c r="CW671" s="341"/>
      <c r="CX671" s="341"/>
      <c r="CY671" s="341"/>
      <c r="CZ671" s="341"/>
    </row>
    <row r="672" s="345" customFormat="true" ht="25.15" customHeight="true" x14ac:dyDescent="0.2">
      <c r="C672" s="1005"/>
      <c r="D672" s="1006"/>
      <c r="E672" s="613"/>
      <c r="F672" s="613"/>
      <c r="G672" s="613"/>
      <c r="H672" s="1005"/>
      <c r="I672" s="1006"/>
      <c r="J672" s="613"/>
      <c r="K672" s="613"/>
      <c r="L672" s="613"/>
      <c r="M672" s="1005"/>
      <c r="N672" s="1006"/>
      <c r="O672" s="613"/>
      <c r="P672" s="613"/>
      <c r="Q672" s="613"/>
      <c r="AC672" s="338"/>
      <c r="AD672" s="338"/>
      <c r="AE672" s="338"/>
      <c r="AF672" s="338"/>
      <c r="AG672" s="338"/>
      <c r="AH672" s="338"/>
      <c r="AI672" s="338"/>
      <c r="AJ672" s="338"/>
      <c r="AK672" s="338"/>
      <c r="AL672" s="338"/>
      <c r="AM672" s="338"/>
      <c r="AN672" s="338"/>
      <c r="AO672" s="338"/>
      <c r="AP672" s="338"/>
      <c r="AQ672" s="338"/>
      <c r="AR672" s="338"/>
      <c r="AS672" s="338"/>
      <c r="AT672" s="338"/>
      <c r="AU672" s="338"/>
      <c r="AV672" s="338"/>
      <c r="AW672" s="338"/>
      <c r="AX672" s="338"/>
      <c r="AY672" s="338"/>
      <c r="AZ672" s="338"/>
      <c r="BA672" s="341"/>
      <c r="BB672" s="420"/>
      <c r="BC672" s="341"/>
      <c r="BD672" s="341"/>
      <c r="BE672" s="341"/>
      <c r="BF672" s="341"/>
      <c r="BG672" s="341"/>
      <c r="BH672" s="341"/>
      <c r="BI672" s="341"/>
      <c r="BJ672" s="341"/>
      <c r="BK672" s="341"/>
      <c r="BL672" s="341"/>
      <c r="BM672" s="341"/>
      <c r="BN672" s="341"/>
      <c r="BO672" s="341"/>
      <c r="BP672" s="341"/>
      <c r="BQ672" s="341"/>
      <c r="BR672" s="341"/>
      <c r="BS672" s="341"/>
      <c r="BT672" s="341"/>
      <c r="BU672" s="341"/>
      <c r="BV672" s="341"/>
      <c r="BW672" s="341"/>
      <c r="BX672" s="341"/>
      <c r="BY672" s="341"/>
      <c r="BZ672" s="341"/>
      <c r="CA672" s="341"/>
      <c r="CB672" s="341"/>
      <c r="CC672" s="341"/>
      <c r="CD672" s="341"/>
      <c r="CE672" s="341"/>
      <c r="CF672" s="341"/>
      <c r="CG672" s="341"/>
      <c r="CH672" s="341"/>
      <c r="CI672" s="341"/>
      <c r="CJ672" s="341"/>
      <c r="CK672" s="341"/>
      <c r="CL672" s="341"/>
      <c r="CM672" s="341"/>
      <c r="CN672" s="341"/>
      <c r="CO672" s="341"/>
      <c r="CP672" s="341"/>
      <c r="CQ672" s="341"/>
      <c r="CR672" s="341"/>
      <c r="CS672" s="341"/>
      <c r="CT672" s="341"/>
      <c r="CU672" s="341"/>
      <c r="CV672" s="341"/>
      <c r="CW672" s="341"/>
      <c r="CX672" s="341"/>
      <c r="CY672" s="341"/>
      <c r="CZ672" s="341"/>
    </row>
    <row r="673" s="345" customFormat="true" ht="25.15" customHeight="true" x14ac:dyDescent="0.2">
      <c r="C673" s="1005"/>
      <c r="D673" s="1006"/>
      <c r="E673" s="613"/>
      <c r="F673" s="613"/>
      <c r="G673" s="613"/>
      <c r="H673" s="1005"/>
      <c r="I673" s="1006"/>
      <c r="J673" s="613"/>
      <c r="K673" s="613"/>
      <c r="L673" s="613"/>
      <c r="M673" s="1005"/>
      <c r="N673" s="1006"/>
      <c r="O673" s="613"/>
      <c r="P673" s="613"/>
      <c r="Q673" s="613"/>
      <c r="AC673" s="338"/>
      <c r="AD673" s="338"/>
      <c r="AE673" s="338"/>
      <c r="AF673" s="338"/>
      <c r="AG673" s="338"/>
      <c r="AH673" s="338"/>
      <c r="AI673" s="338"/>
      <c r="AJ673" s="338"/>
      <c r="AK673" s="338"/>
      <c r="AL673" s="338"/>
      <c r="AM673" s="338"/>
      <c r="AN673" s="338"/>
      <c r="AO673" s="338"/>
      <c r="AP673" s="338"/>
      <c r="AQ673" s="338"/>
      <c r="AR673" s="338"/>
      <c r="AS673" s="338"/>
      <c r="AT673" s="338"/>
      <c r="AU673" s="338"/>
      <c r="AV673" s="338"/>
      <c r="AW673" s="338"/>
      <c r="AX673" s="338"/>
      <c r="AY673" s="338"/>
      <c r="AZ673" s="338"/>
      <c r="BA673" s="341"/>
      <c r="BB673" s="420"/>
      <c r="BC673" s="341"/>
      <c r="BD673" s="341"/>
      <c r="BE673" s="341"/>
      <c r="BF673" s="341"/>
      <c r="BG673" s="341"/>
      <c r="BH673" s="341"/>
      <c r="BI673" s="341"/>
      <c r="BJ673" s="341"/>
      <c r="BK673" s="341"/>
      <c r="BL673" s="341"/>
      <c r="BM673" s="341"/>
      <c r="BN673" s="341"/>
      <c r="BO673" s="341"/>
      <c r="BP673" s="341"/>
      <c r="BQ673" s="341"/>
      <c r="BR673" s="341"/>
      <c r="BS673" s="341"/>
      <c r="BT673" s="341"/>
      <c r="BU673" s="341"/>
      <c r="BV673" s="341"/>
      <c r="BW673" s="341"/>
      <c r="BX673" s="341"/>
      <c r="BY673" s="341"/>
      <c r="BZ673" s="341"/>
      <c r="CA673" s="341"/>
      <c r="CB673" s="341"/>
      <c r="CC673" s="341"/>
      <c r="CD673" s="341"/>
      <c r="CE673" s="341"/>
      <c r="CF673" s="341"/>
      <c r="CG673" s="341"/>
      <c r="CH673" s="341"/>
      <c r="CI673" s="341"/>
      <c r="CJ673" s="341"/>
      <c r="CK673" s="341"/>
      <c r="CL673" s="341"/>
      <c r="CM673" s="341"/>
      <c r="CN673" s="341"/>
      <c r="CO673" s="341"/>
      <c r="CP673" s="341"/>
      <c r="CQ673" s="341"/>
      <c r="CR673" s="341"/>
      <c r="CS673" s="341"/>
      <c r="CT673" s="341"/>
      <c r="CU673" s="341"/>
      <c r="CV673" s="341"/>
      <c r="CW673" s="341"/>
      <c r="CX673" s="341"/>
      <c r="CY673" s="341"/>
      <c r="CZ673" s="341"/>
    </row>
    <row r="674" s="345" customFormat="true" ht="25.15" customHeight="true" x14ac:dyDescent="0.2">
      <c r="C674" s="1005"/>
      <c r="D674" s="1006"/>
      <c r="E674" s="613"/>
      <c r="F674" s="613"/>
      <c r="G674" s="613"/>
      <c r="H674" s="1005"/>
      <c r="I674" s="1006"/>
      <c r="J674" s="613"/>
      <c r="K674" s="613"/>
      <c r="L674" s="613"/>
      <c r="M674" s="1005"/>
      <c r="N674" s="1006"/>
      <c r="O674" s="613"/>
      <c r="P674" s="613"/>
      <c r="Q674" s="613"/>
      <c r="AC674" s="338"/>
      <c r="AD674" s="338"/>
      <c r="AE674" s="338"/>
      <c r="AF674" s="338"/>
      <c r="AG674" s="338"/>
      <c r="AH674" s="338"/>
      <c r="AI674" s="338"/>
      <c r="AJ674" s="338"/>
      <c r="AK674" s="338"/>
      <c r="AL674" s="338"/>
      <c r="AM674" s="338"/>
      <c r="AN674" s="338"/>
      <c r="AO674" s="338"/>
      <c r="AP674" s="338"/>
      <c r="AQ674" s="338"/>
      <c r="AR674" s="338"/>
      <c r="AS674" s="338"/>
      <c r="AT674" s="338"/>
      <c r="AU674" s="338"/>
      <c r="AV674" s="338"/>
      <c r="AW674" s="338"/>
      <c r="AX674" s="338"/>
      <c r="AY674" s="338"/>
      <c r="AZ674" s="338"/>
      <c r="BA674" s="341"/>
      <c r="BB674" s="420"/>
      <c r="BC674" s="341"/>
      <c r="BD674" s="341"/>
      <c r="BE674" s="341"/>
      <c r="BF674" s="341"/>
      <c r="BG674" s="341"/>
      <c r="BH674" s="341"/>
      <c r="BI674" s="341"/>
      <c r="BJ674" s="341"/>
      <c r="BK674" s="341"/>
      <c r="BL674" s="341"/>
      <c r="BM674" s="341"/>
      <c r="BN674" s="341"/>
      <c r="BO674" s="341"/>
      <c r="BP674" s="341"/>
      <c r="BQ674" s="341"/>
      <c r="BR674" s="341"/>
      <c r="BS674" s="341"/>
      <c r="BT674" s="341"/>
      <c r="BU674" s="341"/>
      <c r="BV674" s="341"/>
      <c r="BW674" s="341"/>
      <c r="BX674" s="341"/>
      <c r="BY674" s="341"/>
      <c r="BZ674" s="341"/>
      <c r="CA674" s="341"/>
      <c r="CB674" s="341"/>
      <c r="CC674" s="341"/>
      <c r="CD674" s="341"/>
      <c r="CE674" s="341"/>
      <c r="CF674" s="341"/>
      <c r="CG674" s="341"/>
      <c r="CH674" s="341"/>
      <c r="CI674" s="341"/>
      <c r="CJ674" s="341"/>
      <c r="CK674" s="341"/>
      <c r="CL674" s="341"/>
      <c r="CM674" s="341"/>
      <c r="CN674" s="341"/>
      <c r="CO674" s="341"/>
      <c r="CP674" s="341"/>
      <c r="CQ674" s="341"/>
      <c r="CR674" s="341"/>
      <c r="CS674" s="341"/>
      <c r="CT674" s="341"/>
      <c r="CU674" s="341"/>
      <c r="CV674" s="341"/>
      <c r="CW674" s="341"/>
      <c r="CX674" s="341"/>
      <c r="CY674" s="341"/>
      <c r="CZ674" s="341"/>
    </row>
    <row r="675" s="345" customFormat="true" ht="25.15" customHeight="true" x14ac:dyDescent="0.2">
      <c r="C675" s="1005"/>
      <c r="D675" s="1006"/>
      <c r="E675" s="613"/>
      <c r="F675" s="613"/>
      <c r="G675" s="613"/>
      <c r="H675" s="1005"/>
      <c r="I675" s="1006"/>
      <c r="J675" s="613"/>
      <c r="K675" s="613"/>
      <c r="L675" s="613"/>
      <c r="M675" s="1005"/>
      <c r="N675" s="1006"/>
      <c r="O675" s="613"/>
      <c r="P675" s="613"/>
      <c r="Q675" s="613"/>
      <c r="AC675" s="338"/>
      <c r="AD675" s="338"/>
      <c r="AE675" s="338"/>
      <c r="AF675" s="338"/>
      <c r="AG675" s="338"/>
      <c r="AH675" s="338"/>
      <c r="AI675" s="338"/>
      <c r="AJ675" s="338"/>
      <c r="AK675" s="338"/>
      <c r="AL675" s="338"/>
      <c r="AM675" s="338"/>
      <c r="AN675" s="338"/>
      <c r="AO675" s="338"/>
      <c r="AP675" s="338"/>
      <c r="AQ675" s="338"/>
      <c r="AR675" s="338"/>
      <c r="AS675" s="338"/>
      <c r="AT675" s="338"/>
      <c r="AU675" s="338"/>
      <c r="AV675" s="338"/>
      <c r="AW675" s="338"/>
      <c r="AX675" s="338"/>
      <c r="AY675" s="338"/>
      <c r="AZ675" s="338"/>
      <c r="BA675" s="341"/>
      <c r="BB675" s="420"/>
      <c r="BC675" s="341"/>
      <c r="BD675" s="341"/>
      <c r="BE675" s="341"/>
      <c r="BF675" s="341"/>
      <c r="BG675" s="341"/>
      <c r="BH675" s="341"/>
      <c r="BI675" s="341"/>
      <c r="BJ675" s="341"/>
      <c r="BK675" s="341"/>
      <c r="BL675" s="341"/>
      <c r="BM675" s="341"/>
      <c r="BN675" s="341"/>
      <c r="BO675" s="341"/>
      <c r="BP675" s="341"/>
      <c r="BQ675" s="341"/>
      <c r="BR675" s="341"/>
      <c r="BS675" s="341"/>
      <c r="BT675" s="341"/>
      <c r="BU675" s="341"/>
      <c r="BV675" s="341"/>
      <c r="BW675" s="341"/>
      <c r="BX675" s="341"/>
      <c r="BY675" s="341"/>
      <c r="BZ675" s="341"/>
      <c r="CA675" s="341"/>
      <c r="CB675" s="341"/>
      <c r="CC675" s="341"/>
      <c r="CD675" s="341"/>
      <c r="CE675" s="341"/>
      <c r="CF675" s="341"/>
      <c r="CG675" s="341"/>
      <c r="CH675" s="341"/>
      <c r="CI675" s="341"/>
      <c r="CJ675" s="341"/>
      <c r="CK675" s="341"/>
      <c r="CL675" s="341"/>
      <c r="CM675" s="341"/>
      <c r="CN675" s="341"/>
      <c r="CO675" s="341"/>
      <c r="CP675" s="341"/>
      <c r="CQ675" s="341"/>
      <c r="CR675" s="341"/>
      <c r="CS675" s="341"/>
      <c r="CT675" s="341"/>
      <c r="CU675" s="341"/>
      <c r="CV675" s="341"/>
      <c r="CW675" s="341"/>
      <c r="CX675" s="341"/>
      <c r="CY675" s="341"/>
      <c r="CZ675" s="341"/>
    </row>
    <row r="676" s="345" customFormat="true" ht="25.15" customHeight="true" x14ac:dyDescent="0.2">
      <c r="C676" s="1005"/>
      <c r="D676" s="1006"/>
      <c r="E676" s="613"/>
      <c r="F676" s="613"/>
      <c r="G676" s="613"/>
      <c r="H676" s="1005"/>
      <c r="I676" s="1006"/>
      <c r="J676" s="613"/>
      <c r="K676" s="613"/>
      <c r="L676" s="613"/>
      <c r="M676" s="1005"/>
      <c r="N676" s="1006"/>
      <c r="O676" s="613"/>
      <c r="P676" s="613"/>
      <c r="Q676" s="613"/>
      <c r="AC676" s="338"/>
      <c r="AD676" s="338"/>
      <c r="AE676" s="338"/>
      <c r="AF676" s="338"/>
      <c r="AG676" s="338"/>
      <c r="AH676" s="338"/>
      <c r="AI676" s="338"/>
      <c r="AJ676" s="338"/>
      <c r="AK676" s="338"/>
      <c r="AL676" s="338"/>
      <c r="AM676" s="338"/>
      <c r="AN676" s="338"/>
      <c r="AO676" s="338"/>
      <c r="AP676" s="338"/>
      <c r="AQ676" s="338"/>
      <c r="AR676" s="338"/>
      <c r="AS676" s="338"/>
      <c r="AT676" s="338"/>
      <c r="AU676" s="338"/>
      <c r="AV676" s="338"/>
      <c r="AW676" s="338"/>
      <c r="AX676" s="338"/>
      <c r="AY676" s="338"/>
      <c r="AZ676" s="338"/>
      <c r="BA676" s="341"/>
      <c r="BB676" s="420"/>
      <c r="BC676" s="341"/>
      <c r="BD676" s="341"/>
      <c r="BE676" s="341"/>
      <c r="BF676" s="341"/>
      <c r="BG676" s="341"/>
      <c r="BH676" s="341"/>
      <c r="BI676" s="341"/>
      <c r="BJ676" s="341"/>
      <c r="BK676" s="341"/>
      <c r="BL676" s="341"/>
      <c r="BM676" s="341"/>
      <c r="BN676" s="341"/>
      <c r="BO676" s="341"/>
      <c r="BP676" s="341"/>
      <c r="BQ676" s="341"/>
      <c r="BR676" s="341"/>
      <c r="BS676" s="341"/>
      <c r="BT676" s="341"/>
      <c r="BU676" s="341"/>
      <c r="BV676" s="341"/>
      <c r="BW676" s="341"/>
      <c r="BX676" s="341"/>
      <c r="BY676" s="341"/>
      <c r="BZ676" s="341"/>
      <c r="CA676" s="341"/>
      <c r="CB676" s="341"/>
      <c r="CC676" s="341"/>
      <c r="CD676" s="341"/>
      <c r="CE676" s="341"/>
      <c r="CF676" s="341"/>
      <c r="CG676" s="341"/>
      <c r="CH676" s="341"/>
      <c r="CI676" s="341"/>
      <c r="CJ676" s="341"/>
      <c r="CK676" s="341"/>
      <c r="CL676" s="341"/>
      <c r="CM676" s="341"/>
      <c r="CN676" s="341"/>
      <c r="CO676" s="341"/>
      <c r="CP676" s="341"/>
      <c r="CQ676" s="341"/>
      <c r="CR676" s="341"/>
      <c r="CS676" s="341"/>
      <c r="CT676" s="341"/>
      <c r="CU676" s="341"/>
      <c r="CV676" s="341"/>
      <c r="CW676" s="341"/>
      <c r="CX676" s="341"/>
      <c r="CY676" s="341"/>
      <c r="CZ676" s="341"/>
    </row>
    <row r="677" s="345" customFormat="true" ht="25.15" customHeight="true" x14ac:dyDescent="0.2">
      <c r="C677" s="1005"/>
      <c r="D677" s="1006"/>
      <c r="E677" s="613"/>
      <c r="F677" s="613"/>
      <c r="G677" s="613"/>
      <c r="H677" s="1005"/>
      <c r="I677" s="1006"/>
      <c r="J677" s="613"/>
      <c r="K677" s="613"/>
      <c r="L677" s="613"/>
      <c r="M677" s="1005"/>
      <c r="N677" s="1006"/>
      <c r="O677" s="613"/>
      <c r="P677" s="613"/>
      <c r="Q677" s="613"/>
      <c r="AC677" s="338"/>
      <c r="AD677" s="338"/>
      <c r="AE677" s="338"/>
      <c r="AF677" s="338"/>
      <c r="AG677" s="338"/>
      <c r="AH677" s="338"/>
      <c r="AI677" s="338"/>
      <c r="AJ677" s="338"/>
      <c r="AK677" s="338"/>
      <c r="AL677" s="338"/>
      <c r="AM677" s="338"/>
      <c r="AN677" s="338"/>
      <c r="AO677" s="338"/>
      <c r="AP677" s="338"/>
      <c r="AQ677" s="338"/>
      <c r="AR677" s="338"/>
      <c r="AS677" s="338"/>
      <c r="AT677" s="338"/>
      <c r="AU677" s="338"/>
      <c r="AV677" s="338"/>
      <c r="AW677" s="338"/>
      <c r="AX677" s="338"/>
      <c r="AY677" s="338"/>
      <c r="AZ677" s="338"/>
      <c r="BA677" s="341"/>
      <c r="BB677" s="420"/>
      <c r="BC677" s="341"/>
      <c r="BD677" s="341"/>
      <c r="BE677" s="341"/>
      <c r="BF677" s="341"/>
      <c r="BG677" s="341"/>
      <c r="BH677" s="341"/>
      <c r="BI677" s="341"/>
      <c r="BJ677" s="341"/>
      <c r="BK677" s="341"/>
      <c r="BL677" s="341"/>
      <c r="BM677" s="341"/>
      <c r="BN677" s="341"/>
      <c r="BO677" s="341"/>
      <c r="BP677" s="341"/>
      <c r="BQ677" s="341"/>
      <c r="BR677" s="341"/>
      <c r="BS677" s="341"/>
      <c r="BT677" s="341"/>
      <c r="BU677" s="341"/>
      <c r="BV677" s="341"/>
      <c r="BW677" s="341"/>
      <c r="BX677" s="341"/>
      <c r="BY677" s="341"/>
      <c r="BZ677" s="341"/>
      <c r="CA677" s="341"/>
      <c r="CB677" s="341"/>
      <c r="CC677" s="341"/>
      <c r="CD677" s="341"/>
      <c r="CE677" s="341"/>
      <c r="CF677" s="341"/>
      <c r="CG677" s="341"/>
      <c r="CH677" s="341"/>
      <c r="CI677" s="341"/>
      <c r="CJ677" s="341"/>
      <c r="CK677" s="341"/>
      <c r="CL677" s="341"/>
      <c r="CM677" s="341"/>
      <c r="CN677" s="341"/>
      <c r="CO677" s="341"/>
      <c r="CP677" s="341"/>
      <c r="CQ677" s="341"/>
      <c r="CR677" s="341"/>
      <c r="CS677" s="341"/>
      <c r="CT677" s="341"/>
      <c r="CU677" s="341"/>
      <c r="CV677" s="341"/>
      <c r="CW677" s="341"/>
      <c r="CX677" s="341"/>
      <c r="CY677" s="341"/>
      <c r="CZ677" s="341"/>
    </row>
    <row r="678" s="345" customFormat="true" ht="25.15" customHeight="true" x14ac:dyDescent="0.2">
      <c r="C678" s="1005"/>
      <c r="D678" s="1006"/>
      <c r="E678" s="613"/>
      <c r="F678" s="613"/>
      <c r="G678" s="613"/>
      <c r="H678" s="1005"/>
      <c r="I678" s="1006"/>
      <c r="J678" s="613"/>
      <c r="K678" s="613"/>
      <c r="L678" s="613"/>
      <c r="M678" s="1005"/>
      <c r="N678" s="1006"/>
      <c r="O678" s="613"/>
      <c r="P678" s="613"/>
      <c r="Q678" s="613"/>
      <c r="AC678" s="338"/>
      <c r="AD678" s="338"/>
      <c r="AE678" s="338"/>
      <c r="AF678" s="338"/>
      <c r="AG678" s="338"/>
      <c r="AH678" s="338"/>
      <c r="AI678" s="338"/>
      <c r="AJ678" s="338"/>
      <c r="AK678" s="338"/>
      <c r="AL678" s="338"/>
      <c r="AM678" s="338"/>
      <c r="AN678" s="338"/>
      <c r="AO678" s="338"/>
      <c r="AP678" s="338"/>
      <c r="AQ678" s="338"/>
      <c r="AR678" s="338"/>
      <c r="AS678" s="338"/>
      <c r="AT678" s="338"/>
      <c r="AU678" s="338"/>
      <c r="AV678" s="338"/>
      <c r="AW678" s="338"/>
      <c r="AX678" s="338"/>
      <c r="AY678" s="338"/>
      <c r="AZ678" s="338"/>
      <c r="BA678" s="341"/>
      <c r="BB678" s="420"/>
      <c r="BC678" s="341"/>
      <c r="BD678" s="341"/>
      <c r="BE678" s="341"/>
      <c r="BF678" s="341"/>
      <c r="BG678" s="341"/>
      <c r="BH678" s="341"/>
      <c r="BI678" s="341"/>
      <c r="BJ678" s="341"/>
      <c r="BK678" s="341"/>
      <c r="BL678" s="341"/>
      <c r="BM678" s="341"/>
      <c r="BN678" s="341"/>
      <c r="BO678" s="341"/>
      <c r="BP678" s="341"/>
      <c r="BQ678" s="341"/>
      <c r="BR678" s="341"/>
      <c r="BS678" s="341"/>
      <c r="BT678" s="341"/>
      <c r="BU678" s="341"/>
      <c r="BV678" s="341"/>
      <c r="BW678" s="341"/>
      <c r="BX678" s="341"/>
      <c r="BY678" s="341"/>
      <c r="BZ678" s="341"/>
      <c r="CA678" s="341"/>
      <c r="CB678" s="341"/>
      <c r="CC678" s="341"/>
      <c r="CD678" s="341"/>
      <c r="CE678" s="341"/>
      <c r="CF678" s="341"/>
      <c r="CG678" s="341"/>
      <c r="CH678" s="341"/>
      <c r="CI678" s="341"/>
      <c r="CJ678" s="341"/>
      <c r="CK678" s="341"/>
      <c r="CL678" s="341"/>
      <c r="CM678" s="341"/>
      <c r="CN678" s="341"/>
      <c r="CO678" s="341"/>
      <c r="CP678" s="341"/>
      <c r="CQ678" s="341"/>
      <c r="CR678" s="341"/>
      <c r="CS678" s="341"/>
      <c r="CT678" s="341"/>
      <c r="CU678" s="341"/>
      <c r="CV678" s="341"/>
      <c r="CW678" s="341"/>
      <c r="CX678" s="341"/>
      <c r="CY678" s="341"/>
      <c r="CZ678" s="341"/>
    </row>
    <row r="679" s="345" customFormat="true" ht="25.15" customHeight="true" x14ac:dyDescent="0.2">
      <c r="C679" s="1005"/>
      <c r="D679" s="1006"/>
      <c r="E679" s="613"/>
      <c r="F679" s="613"/>
      <c r="G679" s="613"/>
      <c r="H679" s="1005"/>
      <c r="I679" s="1006"/>
      <c r="J679" s="613"/>
      <c r="K679" s="613"/>
      <c r="L679" s="613"/>
      <c r="M679" s="1005"/>
      <c r="N679" s="1006"/>
      <c r="O679" s="613"/>
      <c r="P679" s="613"/>
      <c r="Q679" s="613"/>
      <c r="AC679" s="338"/>
      <c r="AD679" s="338"/>
      <c r="AE679" s="338"/>
      <c r="AF679" s="338"/>
      <c r="AG679" s="338"/>
      <c r="AH679" s="338"/>
      <c r="AI679" s="338"/>
      <c r="AJ679" s="338"/>
      <c r="AK679" s="338"/>
      <c r="AL679" s="338"/>
      <c r="AM679" s="338"/>
      <c r="AN679" s="338"/>
      <c r="AO679" s="338"/>
      <c r="AP679" s="338"/>
      <c r="AQ679" s="338"/>
      <c r="AR679" s="338"/>
      <c r="AS679" s="338"/>
      <c r="AT679" s="338"/>
      <c r="AU679" s="338"/>
      <c r="AV679" s="338"/>
      <c r="AW679" s="338"/>
      <c r="AX679" s="338"/>
      <c r="AY679" s="338"/>
      <c r="AZ679" s="338"/>
      <c r="BA679" s="341"/>
      <c r="BB679" s="420"/>
      <c r="BC679" s="341"/>
      <c r="BD679" s="341"/>
      <c r="BE679" s="341"/>
      <c r="BF679" s="341"/>
      <c r="BG679" s="341"/>
      <c r="BH679" s="341"/>
      <c r="BI679" s="341"/>
      <c r="BJ679" s="341"/>
      <c r="BK679" s="341"/>
      <c r="BL679" s="341"/>
      <c r="BM679" s="341"/>
      <c r="BN679" s="341"/>
      <c r="BO679" s="341"/>
      <c r="BP679" s="341"/>
      <c r="BQ679" s="341"/>
      <c r="BR679" s="341"/>
      <c r="BS679" s="341"/>
      <c r="BT679" s="341"/>
      <c r="BU679" s="341"/>
      <c r="BV679" s="341"/>
      <c r="BW679" s="341"/>
      <c r="BX679" s="341"/>
      <c r="BY679" s="341"/>
      <c r="BZ679" s="341"/>
      <c r="CA679" s="341"/>
      <c r="CB679" s="341"/>
      <c r="CC679" s="341"/>
      <c r="CD679" s="341"/>
      <c r="CE679" s="341"/>
      <c r="CF679" s="341"/>
      <c r="CG679" s="341"/>
      <c r="CH679" s="341"/>
      <c r="CI679" s="341"/>
      <c r="CJ679" s="341"/>
      <c r="CK679" s="341"/>
      <c r="CL679" s="341"/>
      <c r="CM679" s="341"/>
      <c r="CN679" s="341"/>
      <c r="CO679" s="341"/>
      <c r="CP679" s="341"/>
      <c r="CQ679" s="341"/>
      <c r="CR679" s="341"/>
      <c r="CS679" s="341"/>
      <c r="CT679" s="341"/>
      <c r="CU679" s="341"/>
      <c r="CV679" s="341"/>
      <c r="CW679" s="341"/>
      <c r="CX679" s="341"/>
      <c r="CY679" s="341"/>
      <c r="CZ679" s="341"/>
    </row>
    <row r="680" s="345" customFormat="true" ht="25.15" customHeight="true" x14ac:dyDescent="0.2">
      <c r="C680" s="1005"/>
      <c r="D680" s="1006"/>
      <c r="E680" s="613"/>
      <c r="F680" s="613"/>
      <c r="G680" s="613"/>
      <c r="H680" s="1005"/>
      <c r="I680" s="1006"/>
      <c r="J680" s="613"/>
      <c r="K680" s="613"/>
      <c r="L680" s="613"/>
      <c r="M680" s="1005"/>
      <c r="N680" s="1006"/>
      <c r="O680" s="613"/>
      <c r="P680" s="613"/>
      <c r="Q680" s="613"/>
      <c r="AC680" s="338"/>
      <c r="AD680" s="338"/>
      <c r="AE680" s="338"/>
      <c r="AF680" s="338"/>
      <c r="AG680" s="338"/>
      <c r="AH680" s="338"/>
      <c r="AI680" s="338"/>
      <c r="AJ680" s="338"/>
      <c r="AK680" s="338"/>
      <c r="AL680" s="338"/>
      <c r="AM680" s="338"/>
      <c r="AN680" s="338"/>
      <c r="AO680" s="338"/>
      <c r="AP680" s="338"/>
      <c r="AQ680" s="338"/>
      <c r="AR680" s="338"/>
      <c r="AS680" s="338"/>
      <c r="AT680" s="338"/>
      <c r="AU680" s="338"/>
      <c r="AV680" s="338"/>
      <c r="AW680" s="338"/>
      <c r="AX680" s="338"/>
      <c r="AY680" s="338"/>
      <c r="AZ680" s="338"/>
      <c r="BA680" s="341"/>
      <c r="BB680" s="420"/>
      <c r="BC680" s="341"/>
      <c r="BD680" s="341"/>
      <c r="BE680" s="341"/>
      <c r="BF680" s="341"/>
      <c r="BG680" s="341"/>
      <c r="BH680" s="341"/>
      <c r="BI680" s="341"/>
      <c r="BJ680" s="341"/>
      <c r="BK680" s="341"/>
      <c r="BL680" s="341"/>
      <c r="BM680" s="341"/>
      <c r="BN680" s="341"/>
      <c r="BO680" s="341"/>
      <c r="BP680" s="341"/>
      <c r="BQ680" s="341"/>
      <c r="BR680" s="341"/>
      <c r="BS680" s="341"/>
      <c r="BT680" s="341"/>
      <c r="BU680" s="341"/>
      <c r="BV680" s="341"/>
      <c r="BW680" s="341"/>
      <c r="BX680" s="341"/>
      <c r="BY680" s="341"/>
      <c r="BZ680" s="341"/>
      <c r="CA680" s="341"/>
      <c r="CB680" s="341"/>
      <c r="CC680" s="341"/>
      <c r="CD680" s="341"/>
      <c r="CE680" s="341"/>
      <c r="CF680" s="341"/>
      <c r="CG680" s="341"/>
      <c r="CH680" s="341"/>
      <c r="CI680" s="341"/>
      <c r="CJ680" s="341"/>
      <c r="CK680" s="341"/>
      <c r="CL680" s="341"/>
      <c r="CM680" s="341"/>
      <c r="CN680" s="341"/>
      <c r="CO680" s="341"/>
      <c r="CP680" s="341"/>
      <c r="CQ680" s="341"/>
      <c r="CR680" s="341"/>
      <c r="CS680" s="341"/>
      <c r="CT680" s="341"/>
      <c r="CU680" s="341"/>
      <c r="CV680" s="341"/>
      <c r="CW680" s="341"/>
      <c r="CX680" s="341"/>
      <c r="CY680" s="341"/>
      <c r="CZ680" s="341"/>
    </row>
    <row r="681" s="345" customFormat="true" ht="25.15" customHeight="true" x14ac:dyDescent="0.2">
      <c r="C681" s="1005"/>
      <c r="D681" s="1006"/>
      <c r="E681" s="613"/>
      <c r="F681" s="613"/>
      <c r="G681" s="613"/>
      <c r="H681" s="1005"/>
      <c r="I681" s="1006"/>
      <c r="J681" s="613"/>
      <c r="K681" s="613"/>
      <c r="L681" s="613"/>
      <c r="M681" s="1005"/>
      <c r="N681" s="1006"/>
      <c r="O681" s="613"/>
      <c r="P681" s="613"/>
      <c r="Q681" s="613"/>
      <c r="AC681" s="338"/>
      <c r="AD681" s="338"/>
      <c r="AE681" s="338"/>
      <c r="AF681" s="338"/>
      <c r="AG681" s="338"/>
      <c r="AH681" s="338"/>
      <c r="AI681" s="338"/>
      <c r="AJ681" s="338"/>
      <c r="AK681" s="338"/>
      <c r="AL681" s="338"/>
      <c r="AM681" s="338"/>
      <c r="AN681" s="338"/>
      <c r="AO681" s="338"/>
      <c r="AP681" s="338"/>
      <c r="AQ681" s="338"/>
      <c r="AR681" s="338"/>
      <c r="AS681" s="338"/>
      <c r="AT681" s="338"/>
      <c r="AU681" s="338"/>
      <c r="AV681" s="338"/>
      <c r="AW681" s="338"/>
      <c r="AX681" s="338"/>
      <c r="AY681" s="338"/>
      <c r="AZ681" s="338"/>
      <c r="BA681" s="341"/>
      <c r="BB681" s="420"/>
      <c r="BC681" s="341"/>
      <c r="BD681" s="341"/>
      <c r="BE681" s="341"/>
      <c r="BF681" s="341"/>
      <c r="BG681" s="341"/>
      <c r="BH681" s="341"/>
      <c r="BI681" s="341"/>
      <c r="BJ681" s="341"/>
      <c r="BK681" s="341"/>
      <c r="BL681" s="341"/>
      <c r="BM681" s="341"/>
      <c r="BN681" s="341"/>
      <c r="BO681" s="341"/>
      <c r="BP681" s="341"/>
      <c r="BQ681" s="341"/>
      <c r="BR681" s="341"/>
      <c r="BS681" s="341"/>
      <c r="BT681" s="341"/>
      <c r="BU681" s="341"/>
      <c r="BV681" s="341"/>
      <c r="BW681" s="341"/>
      <c r="BX681" s="341"/>
      <c r="BY681" s="341"/>
      <c r="BZ681" s="341"/>
      <c r="CA681" s="341"/>
      <c r="CB681" s="341"/>
      <c r="CC681" s="341"/>
      <c r="CD681" s="341"/>
      <c r="CE681" s="341"/>
      <c r="CF681" s="341"/>
      <c r="CG681" s="341"/>
      <c r="CH681" s="341"/>
      <c r="CI681" s="341"/>
      <c r="CJ681" s="341"/>
      <c r="CK681" s="341"/>
      <c r="CL681" s="341"/>
      <c r="CM681" s="341"/>
      <c r="CN681" s="341"/>
      <c r="CO681" s="341"/>
      <c r="CP681" s="341"/>
      <c r="CQ681" s="341"/>
      <c r="CR681" s="341"/>
      <c r="CS681" s="341"/>
      <c r="CT681" s="341"/>
      <c r="CU681" s="341"/>
      <c r="CV681" s="341"/>
      <c r="CW681" s="341"/>
      <c r="CX681" s="341"/>
      <c r="CY681" s="341"/>
      <c r="CZ681" s="341"/>
    </row>
    <row r="682" s="345" customFormat="true" ht="25.15" customHeight="true" x14ac:dyDescent="0.2">
      <c r="C682" s="1005"/>
      <c r="D682" s="1006"/>
      <c r="E682" s="613"/>
      <c r="F682" s="613"/>
      <c r="G682" s="613"/>
      <c r="H682" s="1005"/>
      <c r="I682" s="1006"/>
      <c r="J682" s="613"/>
      <c r="K682" s="613"/>
      <c r="L682" s="613"/>
      <c r="M682" s="1005"/>
      <c r="N682" s="1006"/>
      <c r="O682" s="613"/>
      <c r="P682" s="613"/>
      <c r="Q682" s="613"/>
      <c r="AC682" s="338"/>
      <c r="AD682" s="338"/>
      <c r="AE682" s="338"/>
      <c r="AF682" s="338"/>
      <c r="AG682" s="338"/>
      <c r="AH682" s="338"/>
      <c r="AI682" s="338"/>
      <c r="AJ682" s="338"/>
      <c r="AK682" s="338"/>
      <c r="AL682" s="338"/>
      <c r="AM682" s="338"/>
      <c r="AN682" s="338"/>
      <c r="AO682" s="338"/>
      <c r="AP682" s="338"/>
      <c r="AQ682" s="338"/>
      <c r="AR682" s="338"/>
      <c r="AS682" s="338"/>
      <c r="AT682" s="338"/>
      <c r="AU682" s="338"/>
      <c r="AV682" s="338"/>
      <c r="AW682" s="338"/>
      <c r="AX682" s="338"/>
      <c r="AY682" s="338"/>
      <c r="AZ682" s="338"/>
      <c r="BA682" s="341"/>
      <c r="BB682" s="420"/>
      <c r="BC682" s="341"/>
      <c r="BD682" s="341"/>
      <c r="BE682" s="341"/>
      <c r="BF682" s="341"/>
      <c r="BG682" s="341"/>
      <c r="BH682" s="341"/>
      <c r="BI682" s="341"/>
      <c r="BJ682" s="341"/>
      <c r="BK682" s="341"/>
      <c r="BL682" s="341"/>
      <c r="BM682" s="341"/>
      <c r="BN682" s="341"/>
      <c r="BO682" s="341"/>
      <c r="BP682" s="341"/>
      <c r="BQ682" s="341"/>
      <c r="BR682" s="341"/>
      <c r="BS682" s="341"/>
      <c r="BT682" s="341"/>
      <c r="BU682" s="341"/>
      <c r="BV682" s="341"/>
      <c r="BW682" s="341"/>
      <c r="BX682" s="341"/>
      <c r="BY682" s="341"/>
      <c r="BZ682" s="341"/>
      <c r="CA682" s="341"/>
      <c r="CB682" s="341"/>
      <c r="CC682" s="341"/>
      <c r="CD682" s="341"/>
      <c r="CE682" s="341"/>
      <c r="CF682" s="341"/>
      <c r="CG682" s="341"/>
      <c r="CH682" s="341"/>
      <c r="CI682" s="341"/>
      <c r="CJ682" s="341"/>
      <c r="CK682" s="341"/>
      <c r="CL682" s="341"/>
      <c r="CM682" s="341"/>
      <c r="CN682" s="341"/>
      <c r="CO682" s="341"/>
      <c r="CP682" s="341"/>
      <c r="CQ682" s="341"/>
      <c r="CR682" s="341"/>
      <c r="CS682" s="341"/>
      <c r="CT682" s="341"/>
      <c r="CU682" s="341"/>
      <c r="CV682" s="341"/>
      <c r="CW682" s="341"/>
      <c r="CX682" s="341"/>
      <c r="CY682" s="341"/>
      <c r="CZ682" s="341"/>
    </row>
    <row r="683" s="345" customFormat="true" ht="25.15" customHeight="true" x14ac:dyDescent="0.2">
      <c r="C683" s="1005"/>
      <c r="D683" s="1006"/>
      <c r="E683" s="613"/>
      <c r="F683" s="613"/>
      <c r="G683" s="613"/>
      <c r="H683" s="1005"/>
      <c r="I683" s="1006"/>
      <c r="J683" s="613"/>
      <c r="K683" s="613"/>
      <c r="L683" s="613"/>
      <c r="M683" s="1005"/>
      <c r="N683" s="1006"/>
      <c r="O683" s="613"/>
      <c r="P683" s="613"/>
      <c r="Q683" s="613"/>
      <c r="AC683" s="338"/>
      <c r="AD683" s="338"/>
      <c r="AE683" s="338"/>
      <c r="AF683" s="338"/>
      <c r="AG683" s="338"/>
      <c r="AH683" s="338"/>
      <c r="AI683" s="338"/>
      <c r="AJ683" s="338"/>
      <c r="AK683" s="338"/>
      <c r="AL683" s="338"/>
      <c r="AM683" s="338"/>
      <c r="AN683" s="338"/>
      <c r="AO683" s="338"/>
      <c r="AP683" s="338"/>
      <c r="AQ683" s="338"/>
      <c r="AR683" s="338"/>
      <c r="AS683" s="338"/>
      <c r="AT683" s="338"/>
      <c r="AU683" s="338"/>
      <c r="AV683" s="338"/>
      <c r="AW683" s="338"/>
      <c r="AX683" s="338"/>
      <c r="AY683" s="338"/>
      <c r="AZ683" s="338"/>
      <c r="BA683" s="341"/>
      <c r="BB683" s="420"/>
      <c r="BC683" s="341"/>
      <c r="BD683" s="341"/>
      <c r="BE683" s="341"/>
      <c r="BF683" s="341"/>
      <c r="BG683" s="341"/>
      <c r="BH683" s="341"/>
      <c r="BI683" s="341"/>
      <c r="BJ683" s="341"/>
      <c r="BK683" s="341"/>
      <c r="BL683" s="341"/>
      <c r="BM683" s="341"/>
      <c r="BN683" s="341"/>
      <c r="BO683" s="341"/>
      <c r="BP683" s="341"/>
      <c r="BQ683" s="341"/>
      <c r="BR683" s="341"/>
      <c r="BS683" s="341"/>
      <c r="BT683" s="341"/>
      <c r="BU683" s="341"/>
      <c r="BV683" s="341"/>
      <c r="BW683" s="341"/>
      <c r="BX683" s="341"/>
      <c r="BY683" s="341"/>
      <c r="BZ683" s="341"/>
      <c r="CA683" s="341"/>
      <c r="CB683" s="341"/>
      <c r="CC683" s="341"/>
      <c r="CD683" s="341"/>
      <c r="CE683" s="341"/>
      <c r="CF683" s="341"/>
      <c r="CG683" s="341"/>
      <c r="CH683" s="341"/>
      <c r="CI683" s="341"/>
      <c r="CJ683" s="341"/>
      <c r="CK683" s="341"/>
      <c r="CL683" s="341"/>
      <c r="CM683" s="341"/>
      <c r="CN683" s="341"/>
      <c r="CO683" s="341"/>
      <c r="CP683" s="341"/>
      <c r="CQ683" s="341"/>
      <c r="CR683" s="341"/>
      <c r="CS683" s="341"/>
      <c r="CT683" s="341"/>
      <c r="CU683" s="341"/>
      <c r="CV683" s="341"/>
      <c r="CW683" s="341"/>
      <c r="CX683" s="341"/>
      <c r="CY683" s="341"/>
      <c r="CZ683" s="341"/>
    </row>
    <row r="684" s="345" customFormat="true" ht="25.15" customHeight="true" x14ac:dyDescent="0.2">
      <c r="C684" s="1005"/>
      <c r="D684" s="1006"/>
      <c r="E684" s="613"/>
      <c r="F684" s="613"/>
      <c r="G684" s="613"/>
      <c r="H684" s="1005"/>
      <c r="I684" s="1006"/>
      <c r="J684" s="613"/>
      <c r="K684" s="613"/>
      <c r="L684" s="613"/>
      <c r="M684" s="1005"/>
      <c r="N684" s="1006"/>
      <c r="O684" s="613"/>
      <c r="P684" s="613"/>
      <c r="Q684" s="613"/>
      <c r="AC684" s="338"/>
      <c r="AD684" s="338"/>
      <c r="AE684" s="338"/>
      <c r="AF684" s="338"/>
      <c r="AG684" s="338"/>
      <c r="AH684" s="338"/>
      <c r="AI684" s="338"/>
      <c r="AJ684" s="338"/>
      <c r="AK684" s="338"/>
      <c r="AL684" s="338"/>
      <c r="AM684" s="338"/>
      <c r="AN684" s="338"/>
      <c r="AO684" s="338"/>
      <c r="AP684" s="338"/>
      <c r="AQ684" s="338"/>
      <c r="AR684" s="338"/>
      <c r="AS684" s="338"/>
      <c r="AT684" s="338"/>
      <c r="AU684" s="338"/>
      <c r="AV684" s="338"/>
      <c r="AW684" s="338"/>
      <c r="AX684" s="338"/>
      <c r="AY684" s="338"/>
      <c r="AZ684" s="338"/>
      <c r="BA684" s="341"/>
      <c r="BB684" s="420"/>
      <c r="BC684" s="341"/>
      <c r="BD684" s="341"/>
      <c r="BE684" s="341"/>
      <c r="BF684" s="341"/>
      <c r="BG684" s="341"/>
      <c r="BH684" s="341"/>
      <c r="BI684" s="341"/>
      <c r="BJ684" s="341"/>
      <c r="BK684" s="341"/>
      <c r="BL684" s="341"/>
      <c r="BM684" s="341"/>
      <c r="BN684" s="341"/>
      <c r="BO684" s="341"/>
      <c r="BP684" s="341"/>
      <c r="BQ684" s="341"/>
      <c r="BR684" s="341"/>
      <c r="BS684" s="341"/>
      <c r="BT684" s="341"/>
      <c r="BU684" s="341"/>
      <c r="BV684" s="341"/>
      <c r="BW684" s="341"/>
      <c r="BX684" s="341"/>
      <c r="BY684" s="341"/>
      <c r="BZ684" s="341"/>
      <c r="CA684" s="341"/>
      <c r="CB684" s="341"/>
      <c r="CC684" s="341"/>
      <c r="CD684" s="341"/>
      <c r="CE684" s="341"/>
      <c r="CF684" s="341"/>
      <c r="CG684" s="341"/>
      <c r="CH684" s="341"/>
      <c r="CI684" s="341"/>
      <c r="CJ684" s="341"/>
      <c r="CK684" s="341"/>
      <c r="CL684" s="341"/>
      <c r="CM684" s="341"/>
      <c r="CN684" s="341"/>
      <c r="CO684" s="341"/>
      <c r="CP684" s="341"/>
      <c r="CQ684" s="341"/>
      <c r="CR684" s="341"/>
      <c r="CS684" s="341"/>
      <c r="CT684" s="341"/>
      <c r="CU684" s="341"/>
      <c r="CV684" s="341"/>
      <c r="CW684" s="341"/>
      <c r="CX684" s="341"/>
      <c r="CY684" s="341"/>
      <c r="CZ684" s="341"/>
    </row>
    <row r="685" s="345" customFormat="true" ht="25.15" customHeight="true" x14ac:dyDescent="0.2">
      <c r="C685" s="1005"/>
      <c r="D685" s="1006"/>
      <c r="E685" s="613"/>
      <c r="F685" s="613"/>
      <c r="G685" s="613"/>
      <c r="H685" s="1005"/>
      <c r="I685" s="1006"/>
      <c r="J685" s="613"/>
      <c r="K685" s="613"/>
      <c r="L685" s="613"/>
      <c r="M685" s="1005"/>
      <c r="N685" s="1006"/>
      <c r="O685" s="613"/>
      <c r="P685" s="613"/>
      <c r="Q685" s="613"/>
      <c r="AC685" s="338"/>
      <c r="AD685" s="338"/>
      <c r="AE685" s="338"/>
      <c r="AF685" s="338"/>
      <c r="AG685" s="338"/>
      <c r="AH685" s="338"/>
      <c r="AI685" s="338"/>
      <c r="AJ685" s="338"/>
      <c r="AK685" s="338"/>
      <c r="AL685" s="338"/>
      <c r="AM685" s="338"/>
      <c r="AN685" s="338"/>
      <c r="AO685" s="338"/>
      <c r="AP685" s="338"/>
      <c r="AQ685" s="338"/>
      <c r="AR685" s="338"/>
      <c r="AS685" s="338"/>
      <c r="AT685" s="338"/>
      <c r="AU685" s="338"/>
      <c r="AV685" s="338"/>
      <c r="AW685" s="338"/>
      <c r="AX685" s="338"/>
      <c r="AY685" s="338"/>
      <c r="AZ685" s="338"/>
      <c r="BA685" s="341"/>
      <c r="BB685" s="420"/>
      <c r="BC685" s="341"/>
      <c r="BD685" s="341"/>
      <c r="BE685" s="341"/>
      <c r="BF685" s="341"/>
      <c r="BG685" s="341"/>
      <c r="BH685" s="341"/>
      <c r="BI685" s="341"/>
      <c r="BJ685" s="341"/>
      <c r="BK685" s="341"/>
      <c r="BL685" s="341"/>
      <c r="BM685" s="341"/>
      <c r="BN685" s="341"/>
      <c r="BO685" s="341"/>
      <c r="BP685" s="341"/>
      <c r="BQ685" s="341"/>
      <c r="BR685" s="341"/>
      <c r="BS685" s="341"/>
      <c r="BT685" s="341"/>
      <c r="BU685" s="341"/>
      <c r="BV685" s="341"/>
      <c r="BW685" s="341"/>
      <c r="BX685" s="341"/>
      <c r="BY685" s="341"/>
      <c r="BZ685" s="341"/>
      <c r="CA685" s="341"/>
      <c r="CB685" s="341"/>
      <c r="CC685" s="341"/>
      <c r="CD685" s="341"/>
      <c r="CE685" s="341"/>
      <c r="CF685" s="341"/>
      <c r="CG685" s="341"/>
      <c r="CH685" s="341"/>
      <c r="CI685" s="341"/>
      <c r="CJ685" s="341"/>
      <c r="CK685" s="341"/>
      <c r="CL685" s="341"/>
      <c r="CM685" s="341"/>
      <c r="CN685" s="341"/>
      <c r="CO685" s="341"/>
      <c r="CP685" s="341"/>
      <c r="CQ685" s="341"/>
      <c r="CR685" s="341"/>
      <c r="CS685" s="341"/>
      <c r="CT685" s="341"/>
      <c r="CU685" s="341"/>
      <c r="CV685" s="341"/>
      <c r="CW685" s="341"/>
      <c r="CX685" s="341"/>
      <c r="CY685" s="341"/>
      <c r="CZ685" s="341"/>
    </row>
    <row r="686" s="345" customFormat="true" ht="25.15" customHeight="true" x14ac:dyDescent="0.2">
      <c r="C686" s="1005"/>
      <c r="D686" s="1006"/>
      <c r="E686" s="613"/>
      <c r="F686" s="613"/>
      <c r="G686" s="613"/>
      <c r="H686" s="1005"/>
      <c r="I686" s="1006"/>
      <c r="J686" s="613"/>
      <c r="K686" s="613"/>
      <c r="L686" s="613"/>
      <c r="M686" s="1005"/>
      <c r="N686" s="1006"/>
      <c r="O686" s="613"/>
      <c r="P686" s="613"/>
      <c r="Q686" s="613"/>
      <c r="AC686" s="338"/>
      <c r="AD686" s="338"/>
      <c r="AE686" s="338"/>
      <c r="AF686" s="338"/>
      <c r="AG686" s="338"/>
      <c r="AH686" s="338"/>
      <c r="AI686" s="338"/>
      <c r="AJ686" s="338"/>
      <c r="AK686" s="338"/>
      <c r="AL686" s="338"/>
      <c r="AM686" s="338"/>
      <c r="AN686" s="338"/>
      <c r="AO686" s="338"/>
      <c r="AP686" s="338"/>
      <c r="AQ686" s="338"/>
      <c r="AR686" s="338"/>
      <c r="AS686" s="338"/>
      <c r="AT686" s="338"/>
      <c r="AU686" s="338"/>
      <c r="AV686" s="338"/>
      <c r="AW686" s="338"/>
      <c r="AX686" s="338"/>
      <c r="AY686" s="338"/>
      <c r="AZ686" s="338"/>
      <c r="BA686" s="341"/>
      <c r="BB686" s="420"/>
      <c r="BC686" s="341"/>
      <c r="BD686" s="341"/>
      <c r="BE686" s="341"/>
      <c r="BF686" s="341"/>
      <c r="BG686" s="341"/>
      <c r="BH686" s="341"/>
      <c r="BI686" s="341"/>
      <c r="BJ686" s="341"/>
      <c r="BK686" s="341"/>
      <c r="BL686" s="341"/>
      <c r="BM686" s="341"/>
      <c r="BN686" s="341"/>
      <c r="BO686" s="341"/>
      <c r="BP686" s="341"/>
      <c r="BQ686" s="341"/>
      <c r="BR686" s="341"/>
      <c r="BS686" s="341"/>
      <c r="BT686" s="341"/>
      <c r="BU686" s="341"/>
      <c r="BV686" s="341"/>
      <c r="BW686" s="341"/>
      <c r="BX686" s="341"/>
      <c r="BY686" s="341"/>
      <c r="BZ686" s="341"/>
      <c r="CA686" s="341"/>
      <c r="CB686" s="341"/>
      <c r="CC686" s="341"/>
      <c r="CD686" s="341"/>
      <c r="CE686" s="341"/>
      <c r="CF686" s="341"/>
      <c r="CG686" s="341"/>
      <c r="CH686" s="341"/>
      <c r="CI686" s="341"/>
      <c r="CJ686" s="341"/>
      <c r="CK686" s="341"/>
      <c r="CL686" s="341"/>
      <c r="CM686" s="341"/>
      <c r="CN686" s="341"/>
      <c r="CO686" s="341"/>
      <c r="CP686" s="341"/>
      <c r="CQ686" s="341"/>
      <c r="CR686" s="341"/>
      <c r="CS686" s="341"/>
      <c r="CT686" s="341"/>
      <c r="CU686" s="341"/>
      <c r="CV686" s="341"/>
      <c r="CW686" s="341"/>
      <c r="CX686" s="341"/>
      <c r="CY686" s="341"/>
      <c r="CZ686" s="341"/>
    </row>
    <row r="687" s="345" customFormat="true" ht="25.15" customHeight="true" x14ac:dyDescent="0.2">
      <c r="C687" s="1005"/>
      <c r="D687" s="1006"/>
      <c r="E687" s="613"/>
      <c r="F687" s="613"/>
      <c r="G687" s="613"/>
      <c r="H687" s="1005"/>
      <c r="I687" s="1006"/>
      <c r="J687" s="613"/>
      <c r="K687" s="613"/>
      <c r="L687" s="613"/>
      <c r="M687" s="1005"/>
      <c r="N687" s="1006"/>
      <c r="O687" s="613"/>
      <c r="P687" s="613"/>
      <c r="Q687" s="613"/>
      <c r="AC687" s="338"/>
      <c r="AD687" s="338"/>
      <c r="AE687" s="338"/>
      <c r="AF687" s="338"/>
      <c r="AG687" s="338"/>
      <c r="AH687" s="338"/>
      <c r="AI687" s="338"/>
      <c r="AJ687" s="338"/>
      <c r="AK687" s="338"/>
      <c r="AL687" s="338"/>
      <c r="AM687" s="338"/>
      <c r="AN687" s="338"/>
      <c r="AO687" s="338"/>
      <c r="AP687" s="338"/>
      <c r="AQ687" s="338"/>
      <c r="AR687" s="338"/>
      <c r="AS687" s="338"/>
      <c r="AT687" s="338"/>
      <c r="AU687" s="338"/>
      <c r="AV687" s="338"/>
      <c r="AW687" s="338"/>
      <c r="AX687" s="338"/>
      <c r="AY687" s="338"/>
      <c r="AZ687" s="338"/>
      <c r="BA687" s="341"/>
      <c r="BB687" s="420"/>
      <c r="BC687" s="341"/>
      <c r="BD687" s="341"/>
      <c r="BE687" s="341"/>
      <c r="BF687" s="341"/>
      <c r="BG687" s="341"/>
      <c r="BH687" s="341"/>
      <c r="BI687" s="341"/>
      <c r="BJ687" s="341"/>
      <c r="BK687" s="341"/>
      <c r="BL687" s="341"/>
      <c r="BM687" s="341"/>
      <c r="BN687" s="341"/>
      <c r="BO687" s="341"/>
      <c r="BP687" s="341"/>
      <c r="BQ687" s="341"/>
      <c r="BR687" s="341"/>
      <c r="BS687" s="341"/>
      <c r="BT687" s="341"/>
      <c r="BU687" s="341"/>
      <c r="BV687" s="341"/>
      <c r="BW687" s="341"/>
      <c r="BX687" s="341"/>
      <c r="BY687" s="341"/>
      <c r="BZ687" s="341"/>
      <c r="CA687" s="341"/>
      <c r="CB687" s="341"/>
      <c r="CC687" s="341"/>
      <c r="CD687" s="341"/>
      <c r="CE687" s="341"/>
      <c r="CF687" s="341"/>
      <c r="CG687" s="341"/>
      <c r="CH687" s="341"/>
      <c r="CI687" s="341"/>
      <c r="CJ687" s="341"/>
      <c r="CK687" s="341"/>
      <c r="CL687" s="341"/>
      <c r="CM687" s="341"/>
      <c r="CN687" s="341"/>
      <c r="CO687" s="341"/>
      <c r="CP687" s="341"/>
      <c r="CQ687" s="341"/>
      <c r="CR687" s="341"/>
      <c r="CS687" s="341"/>
      <c r="CT687" s="341"/>
      <c r="CU687" s="341"/>
      <c r="CV687" s="341"/>
      <c r="CW687" s="341"/>
      <c r="CX687" s="341"/>
      <c r="CY687" s="341"/>
      <c r="CZ687" s="341"/>
    </row>
    <row r="688" s="345" customFormat="true" ht="25.15" customHeight="true" x14ac:dyDescent="0.2">
      <c r="C688" s="1005"/>
      <c r="D688" s="1006"/>
      <c r="E688" s="613"/>
      <c r="F688" s="613"/>
      <c r="G688" s="613"/>
      <c r="H688" s="1005"/>
      <c r="I688" s="1006"/>
      <c r="J688" s="613"/>
      <c r="K688" s="613"/>
      <c r="L688" s="613"/>
      <c r="M688" s="1005"/>
      <c r="N688" s="1006"/>
      <c r="O688" s="613"/>
      <c r="P688" s="613"/>
      <c r="Q688" s="613"/>
      <c r="AC688" s="338"/>
      <c r="AD688" s="338"/>
      <c r="AE688" s="338"/>
      <c r="AF688" s="338"/>
      <c r="AG688" s="338"/>
      <c r="AH688" s="338"/>
      <c r="AI688" s="338"/>
      <c r="AJ688" s="338"/>
      <c r="AK688" s="338"/>
      <c r="AL688" s="338"/>
      <c r="AM688" s="338"/>
      <c r="AN688" s="338"/>
      <c r="AO688" s="338"/>
      <c r="AP688" s="338"/>
      <c r="AQ688" s="338"/>
      <c r="AR688" s="338"/>
      <c r="AS688" s="338"/>
      <c r="AT688" s="338"/>
      <c r="AU688" s="338"/>
      <c r="AV688" s="338"/>
      <c r="AW688" s="338"/>
      <c r="AX688" s="338"/>
      <c r="AY688" s="338"/>
      <c r="AZ688" s="338"/>
      <c r="BA688" s="341"/>
      <c r="BB688" s="420"/>
      <c r="BC688" s="341"/>
      <c r="BD688" s="341"/>
      <c r="BE688" s="341"/>
      <c r="BF688" s="341"/>
      <c r="BG688" s="341"/>
      <c r="BH688" s="341"/>
      <c r="BI688" s="341"/>
      <c r="BJ688" s="341"/>
      <c r="BK688" s="341"/>
      <c r="BL688" s="341"/>
      <c r="BM688" s="341"/>
      <c r="BN688" s="341"/>
      <c r="BO688" s="341"/>
      <c r="BP688" s="341"/>
      <c r="BQ688" s="341"/>
      <c r="BR688" s="341"/>
      <c r="BS688" s="341"/>
      <c r="BT688" s="341"/>
      <c r="BU688" s="341"/>
      <c r="BV688" s="341"/>
      <c r="BW688" s="341"/>
      <c r="BX688" s="341"/>
      <c r="BY688" s="341"/>
      <c r="BZ688" s="341"/>
      <c r="CA688" s="341"/>
      <c r="CB688" s="341"/>
      <c r="CC688" s="341"/>
      <c r="CD688" s="341"/>
      <c r="CE688" s="341"/>
      <c r="CF688" s="341"/>
      <c r="CG688" s="341"/>
      <c r="CH688" s="341"/>
      <c r="CI688" s="341"/>
      <c r="CJ688" s="341"/>
      <c r="CK688" s="341"/>
      <c r="CL688" s="341"/>
      <c r="CM688" s="341"/>
      <c r="CN688" s="341"/>
      <c r="CO688" s="341"/>
      <c r="CP688" s="341"/>
      <c r="CQ688" s="341"/>
      <c r="CR688" s="341"/>
      <c r="CS688" s="341"/>
      <c r="CT688" s="341"/>
      <c r="CU688" s="341"/>
      <c r="CV688" s="341"/>
      <c r="CW688" s="341"/>
      <c r="CX688" s="341"/>
      <c r="CY688" s="341"/>
      <c r="CZ688" s="341"/>
    </row>
    <row r="689" s="345" customFormat="true" ht="25.15" customHeight="true" x14ac:dyDescent="0.2">
      <c r="C689" s="1005"/>
      <c r="D689" s="1006"/>
      <c r="E689" s="613"/>
      <c r="F689" s="613"/>
      <c r="G689" s="613"/>
      <c r="H689" s="1005"/>
      <c r="I689" s="1006"/>
      <c r="J689" s="613"/>
      <c r="K689" s="613"/>
      <c r="L689" s="613"/>
      <c r="M689" s="1005"/>
      <c r="N689" s="1006"/>
      <c r="O689" s="613"/>
      <c r="P689" s="613"/>
      <c r="Q689" s="613"/>
      <c r="AC689" s="338"/>
      <c r="AD689" s="338"/>
      <c r="AE689" s="338"/>
      <c r="AF689" s="338"/>
      <c r="AG689" s="338"/>
      <c r="AH689" s="338"/>
      <c r="AI689" s="338"/>
      <c r="AJ689" s="338"/>
      <c r="AK689" s="338"/>
      <c r="AL689" s="338"/>
      <c r="AM689" s="338"/>
      <c r="AN689" s="338"/>
      <c r="AO689" s="338"/>
      <c r="AP689" s="338"/>
      <c r="AQ689" s="338"/>
      <c r="AR689" s="338"/>
      <c r="AS689" s="338"/>
      <c r="AT689" s="338"/>
      <c r="AU689" s="338"/>
      <c r="AV689" s="338"/>
      <c r="AW689" s="338"/>
      <c r="AX689" s="338"/>
      <c r="AY689" s="338"/>
      <c r="AZ689" s="338"/>
      <c r="BA689" s="341"/>
      <c r="BB689" s="420"/>
      <c r="BC689" s="341"/>
      <c r="BD689" s="341"/>
      <c r="BE689" s="341"/>
      <c r="BF689" s="341"/>
      <c r="BG689" s="341"/>
      <c r="BH689" s="341"/>
      <c r="BI689" s="341"/>
      <c r="BJ689" s="341"/>
      <c r="BK689" s="341"/>
      <c r="BL689" s="341"/>
      <c r="BM689" s="341"/>
      <c r="BN689" s="341"/>
      <c r="BO689" s="341"/>
      <c r="BP689" s="341"/>
      <c r="BQ689" s="341"/>
      <c r="BR689" s="341"/>
      <c r="BS689" s="341"/>
      <c r="BT689" s="341"/>
      <c r="BU689" s="341"/>
      <c r="BV689" s="341"/>
      <c r="BW689" s="341"/>
      <c r="BX689" s="341"/>
      <c r="BY689" s="341"/>
      <c r="BZ689" s="341"/>
      <c r="CA689" s="341"/>
      <c r="CB689" s="341"/>
      <c r="CC689" s="341"/>
      <c r="CD689" s="341"/>
      <c r="CE689" s="341"/>
      <c r="CF689" s="341"/>
      <c r="CG689" s="341"/>
      <c r="CH689" s="341"/>
      <c r="CI689" s="341"/>
      <c r="CJ689" s="341"/>
      <c r="CK689" s="341"/>
      <c r="CL689" s="341"/>
      <c r="CM689" s="341"/>
      <c r="CN689" s="341"/>
      <c r="CO689" s="341"/>
      <c r="CP689" s="341"/>
      <c r="CQ689" s="341"/>
      <c r="CR689" s="341"/>
      <c r="CS689" s="341"/>
      <c r="CT689" s="341"/>
      <c r="CU689" s="341"/>
      <c r="CV689" s="341"/>
      <c r="CW689" s="341"/>
      <c r="CX689" s="341"/>
      <c r="CY689" s="341"/>
      <c r="CZ689" s="341"/>
    </row>
    <row r="690" s="345" customFormat="true" ht="25.15" customHeight="true" x14ac:dyDescent="0.2">
      <c r="C690" s="1005"/>
      <c r="D690" s="1006"/>
      <c r="E690" s="613"/>
      <c r="F690" s="613"/>
      <c r="G690" s="613"/>
      <c r="H690" s="1005"/>
      <c r="I690" s="1006"/>
      <c r="J690" s="613"/>
      <c r="K690" s="613"/>
      <c r="L690" s="613"/>
      <c r="M690" s="1005"/>
      <c r="N690" s="1006"/>
      <c r="O690" s="613"/>
      <c r="P690" s="613"/>
      <c r="Q690" s="613"/>
      <c r="AC690" s="338"/>
      <c r="AD690" s="338"/>
      <c r="AE690" s="338"/>
      <c r="AF690" s="338"/>
      <c r="AG690" s="338"/>
      <c r="AH690" s="338"/>
      <c r="AI690" s="338"/>
      <c r="AJ690" s="338"/>
      <c r="AK690" s="338"/>
      <c r="AL690" s="338"/>
      <c r="AM690" s="338"/>
      <c r="AN690" s="338"/>
      <c r="AO690" s="338"/>
      <c r="AP690" s="338"/>
      <c r="AQ690" s="338"/>
      <c r="AR690" s="338"/>
      <c r="AS690" s="338"/>
      <c r="AT690" s="338"/>
      <c r="AU690" s="338"/>
      <c r="AV690" s="338"/>
      <c r="AW690" s="338"/>
      <c r="AX690" s="338"/>
      <c r="AY690" s="338"/>
      <c r="AZ690" s="338"/>
      <c r="BA690" s="341"/>
      <c r="BB690" s="420"/>
      <c r="BC690" s="341"/>
      <c r="BD690" s="341"/>
      <c r="BE690" s="341"/>
      <c r="BF690" s="341"/>
      <c r="BG690" s="341"/>
      <c r="BH690" s="341"/>
      <c r="BI690" s="341"/>
      <c r="BJ690" s="341"/>
      <c r="BK690" s="341"/>
      <c r="BL690" s="341"/>
      <c r="BM690" s="341"/>
      <c r="BN690" s="341"/>
      <c r="BO690" s="341"/>
      <c r="BP690" s="341"/>
      <c r="BQ690" s="341"/>
      <c r="BR690" s="341"/>
      <c r="BS690" s="341"/>
      <c r="BT690" s="341"/>
      <c r="BU690" s="341"/>
      <c r="BV690" s="341"/>
      <c r="BW690" s="341"/>
      <c r="BX690" s="341"/>
      <c r="BY690" s="341"/>
      <c r="BZ690" s="341"/>
      <c r="CA690" s="341"/>
      <c r="CB690" s="341"/>
      <c r="CC690" s="341"/>
      <c r="CD690" s="341"/>
      <c r="CE690" s="341"/>
      <c r="CF690" s="341"/>
      <c r="CG690" s="341"/>
      <c r="CH690" s="341"/>
      <c r="CI690" s="341"/>
      <c r="CJ690" s="341"/>
      <c r="CK690" s="341"/>
      <c r="CL690" s="341"/>
      <c r="CM690" s="341"/>
      <c r="CN690" s="341"/>
      <c r="CO690" s="341"/>
      <c r="CP690" s="341"/>
      <c r="CQ690" s="341"/>
      <c r="CR690" s="341"/>
      <c r="CS690" s="341"/>
      <c r="CT690" s="341"/>
      <c r="CU690" s="341"/>
      <c r="CV690" s="341"/>
      <c r="CW690" s="341"/>
      <c r="CX690" s="341"/>
      <c r="CY690" s="341"/>
      <c r="CZ690" s="341"/>
    </row>
    <row r="691" s="345" customFormat="true" ht="25.15" customHeight="true" x14ac:dyDescent="0.2">
      <c r="C691" s="1005"/>
      <c r="D691" s="1006"/>
      <c r="E691" s="613"/>
      <c r="F691" s="613"/>
      <c r="G691" s="613"/>
      <c r="H691" s="1005"/>
      <c r="I691" s="1006"/>
      <c r="J691" s="613"/>
      <c r="K691" s="613"/>
      <c r="L691" s="613"/>
      <c r="M691" s="1005"/>
      <c r="N691" s="1006"/>
      <c r="O691" s="613"/>
      <c r="P691" s="613"/>
      <c r="Q691" s="613"/>
      <c r="AC691" s="338"/>
      <c r="AD691" s="338"/>
      <c r="AE691" s="338"/>
      <c r="AF691" s="338"/>
      <c r="AG691" s="338"/>
      <c r="AH691" s="338"/>
      <c r="AI691" s="338"/>
      <c r="AJ691" s="338"/>
      <c r="AK691" s="338"/>
      <c r="AL691" s="338"/>
      <c r="AM691" s="338"/>
      <c r="AN691" s="338"/>
      <c r="AO691" s="338"/>
      <c r="AP691" s="338"/>
      <c r="AQ691" s="338"/>
      <c r="AR691" s="338"/>
      <c r="AS691" s="338"/>
      <c r="AT691" s="338"/>
      <c r="AU691" s="338"/>
      <c r="AV691" s="338"/>
      <c r="AW691" s="338"/>
      <c r="AX691" s="338"/>
      <c r="AY691" s="338"/>
      <c r="AZ691" s="338"/>
      <c r="BA691" s="341"/>
      <c r="BB691" s="420"/>
      <c r="BC691" s="341"/>
      <c r="BD691" s="341"/>
      <c r="BE691" s="341"/>
      <c r="BF691" s="341"/>
      <c r="BG691" s="341"/>
      <c r="BH691" s="341"/>
      <c r="BI691" s="341"/>
      <c r="BJ691" s="341"/>
      <c r="BK691" s="341"/>
      <c r="BL691" s="341"/>
      <c r="BM691" s="341"/>
      <c r="BN691" s="341"/>
      <c r="BO691" s="341"/>
      <c r="BP691" s="341"/>
      <c r="BQ691" s="341"/>
      <c r="BR691" s="341"/>
      <c r="BS691" s="341"/>
      <c r="BT691" s="341"/>
      <c r="BU691" s="341"/>
      <c r="BV691" s="341"/>
      <c r="BW691" s="341"/>
      <c r="BX691" s="341"/>
      <c r="BY691" s="341"/>
      <c r="BZ691" s="341"/>
      <c r="CA691" s="341"/>
      <c r="CB691" s="341"/>
      <c r="CC691" s="341"/>
      <c r="CD691" s="341"/>
      <c r="CE691" s="341"/>
      <c r="CF691" s="341"/>
      <c r="CG691" s="341"/>
      <c r="CH691" s="341"/>
      <c r="CI691" s="341"/>
      <c r="CJ691" s="341"/>
      <c r="CK691" s="341"/>
      <c r="CL691" s="341"/>
      <c r="CM691" s="341"/>
      <c r="CN691" s="341"/>
      <c r="CO691" s="341"/>
      <c r="CP691" s="341"/>
      <c r="CQ691" s="341"/>
      <c r="CR691" s="341"/>
      <c r="CS691" s="341"/>
      <c r="CT691" s="341"/>
      <c r="CU691" s="341"/>
      <c r="CV691" s="341"/>
      <c r="CW691" s="341"/>
      <c r="CX691" s="341"/>
      <c r="CY691" s="341"/>
      <c r="CZ691" s="341"/>
    </row>
    <row r="692" s="345" customFormat="true" ht="25.15" customHeight="true" x14ac:dyDescent="0.2">
      <c r="C692" s="1005"/>
      <c r="D692" s="1006"/>
      <c r="E692" s="613"/>
      <c r="F692" s="613"/>
      <c r="G692" s="613"/>
      <c r="H692" s="1005"/>
      <c r="I692" s="1006"/>
      <c r="J692" s="613"/>
      <c r="K692" s="613"/>
      <c r="L692" s="613"/>
      <c r="M692" s="1005"/>
      <c r="N692" s="1006"/>
      <c r="O692" s="613"/>
      <c r="P692" s="613"/>
      <c r="Q692" s="613"/>
      <c r="AC692" s="338"/>
      <c r="AD692" s="338"/>
      <c r="AE692" s="338"/>
      <c r="AF692" s="338"/>
      <c r="AG692" s="338"/>
      <c r="AH692" s="338"/>
      <c r="AI692" s="338"/>
      <c r="AJ692" s="338"/>
      <c r="AK692" s="338"/>
      <c r="AL692" s="338"/>
      <c r="AM692" s="338"/>
      <c r="AN692" s="338"/>
      <c r="AO692" s="338"/>
      <c r="AP692" s="338"/>
      <c r="AQ692" s="338"/>
      <c r="AR692" s="338"/>
      <c r="AS692" s="338"/>
      <c r="AT692" s="338"/>
      <c r="AU692" s="338"/>
      <c r="AV692" s="338"/>
      <c r="AW692" s="338"/>
      <c r="AX692" s="338"/>
      <c r="AY692" s="338"/>
      <c r="AZ692" s="338"/>
      <c r="BA692" s="341"/>
      <c r="BB692" s="420"/>
      <c r="BC692" s="341"/>
      <c r="BD692" s="341"/>
      <c r="BE692" s="341"/>
      <c r="BF692" s="341"/>
      <c r="BG692" s="341"/>
      <c r="BH692" s="341"/>
      <c r="BI692" s="341"/>
      <c r="BJ692" s="341"/>
      <c r="BK692" s="341"/>
      <c r="BL692" s="341"/>
      <c r="BM692" s="341"/>
      <c r="BN692" s="341"/>
      <c r="BO692" s="341"/>
      <c r="BP692" s="341"/>
      <c r="BQ692" s="341"/>
      <c r="BR692" s="341"/>
      <c r="BS692" s="341"/>
      <c r="BT692" s="341"/>
      <c r="BU692" s="341"/>
      <c r="BV692" s="341"/>
      <c r="BW692" s="341"/>
      <c r="BX692" s="341"/>
      <c r="BY692" s="341"/>
      <c r="BZ692" s="341"/>
      <c r="CA692" s="341"/>
      <c r="CB692" s="341"/>
      <c r="CC692" s="341"/>
      <c r="CD692" s="341"/>
      <c r="CE692" s="341"/>
      <c r="CF692" s="341"/>
      <c r="CG692" s="341"/>
      <c r="CH692" s="341"/>
      <c r="CI692" s="341"/>
      <c r="CJ692" s="341"/>
      <c r="CK692" s="341"/>
      <c r="CL692" s="341"/>
      <c r="CM692" s="341"/>
      <c r="CN692" s="341"/>
      <c r="CO692" s="341"/>
      <c r="CP692" s="341"/>
      <c r="CQ692" s="341"/>
      <c r="CR692" s="341"/>
      <c r="CS692" s="341"/>
      <c r="CT692" s="341"/>
      <c r="CU692" s="341"/>
      <c r="CV692" s="341"/>
      <c r="CW692" s="341"/>
      <c r="CX692" s="341"/>
      <c r="CY692" s="341"/>
      <c r="CZ692" s="341"/>
    </row>
    <row r="693" s="345" customFormat="true" ht="25.15" customHeight="true" x14ac:dyDescent="0.2">
      <c r="C693" s="1005"/>
      <c r="D693" s="1006"/>
      <c r="E693" s="613"/>
      <c r="F693" s="613"/>
      <c r="G693" s="613"/>
      <c r="H693" s="1005"/>
      <c r="I693" s="1006"/>
      <c r="J693" s="613"/>
      <c r="K693" s="613"/>
      <c r="L693" s="613"/>
      <c r="M693" s="1005"/>
      <c r="N693" s="1006"/>
      <c r="O693" s="613"/>
      <c r="P693" s="613"/>
      <c r="Q693" s="613"/>
      <c r="AC693" s="338"/>
      <c r="AD693" s="338"/>
      <c r="AE693" s="338"/>
      <c r="AF693" s="338"/>
      <c r="AG693" s="338"/>
      <c r="AH693" s="338"/>
      <c r="AI693" s="338"/>
      <c r="AJ693" s="338"/>
      <c r="AK693" s="338"/>
      <c r="AL693" s="338"/>
      <c r="AM693" s="338"/>
      <c r="AN693" s="338"/>
      <c r="AO693" s="338"/>
      <c r="AP693" s="338"/>
      <c r="AQ693" s="338"/>
      <c r="AR693" s="338"/>
      <c r="AS693" s="338"/>
      <c r="AT693" s="338"/>
      <c r="AU693" s="338"/>
      <c r="AV693" s="338"/>
      <c r="AW693" s="338"/>
      <c r="AX693" s="338"/>
      <c r="AY693" s="338"/>
      <c r="AZ693" s="338"/>
      <c r="BA693" s="341"/>
      <c r="BB693" s="420"/>
      <c r="BC693" s="341"/>
      <c r="BD693" s="341"/>
      <c r="BE693" s="341"/>
      <c r="BF693" s="341"/>
      <c r="BG693" s="341"/>
      <c r="BH693" s="341"/>
      <c r="BI693" s="341"/>
      <c r="BJ693" s="341"/>
      <c r="BK693" s="341"/>
      <c r="BL693" s="341"/>
      <c r="BM693" s="341"/>
      <c r="BN693" s="341"/>
      <c r="BO693" s="341"/>
      <c r="BP693" s="341"/>
      <c r="BQ693" s="341"/>
      <c r="BR693" s="341"/>
      <c r="BS693" s="341"/>
      <c r="BT693" s="341"/>
      <c r="BU693" s="341"/>
      <c r="BV693" s="341"/>
      <c r="BW693" s="341"/>
      <c r="BX693" s="341"/>
      <c r="BY693" s="341"/>
      <c r="BZ693" s="341"/>
      <c r="CA693" s="341"/>
      <c r="CB693" s="341"/>
      <c r="CC693" s="341"/>
      <c r="CD693" s="341"/>
      <c r="CE693" s="341"/>
      <c r="CF693" s="341"/>
      <c r="CG693" s="341"/>
      <c r="CH693" s="341"/>
      <c r="CI693" s="341"/>
      <c r="CJ693" s="341"/>
      <c r="CK693" s="341"/>
      <c r="CL693" s="341"/>
      <c r="CM693" s="341"/>
      <c r="CN693" s="341"/>
      <c r="CO693" s="341"/>
      <c r="CP693" s="341"/>
      <c r="CQ693" s="341"/>
      <c r="CR693" s="341"/>
      <c r="CS693" s="341"/>
      <c r="CT693" s="341"/>
      <c r="CU693" s="341"/>
      <c r="CV693" s="341"/>
      <c r="CW693" s="341"/>
      <c r="CX693" s="341"/>
      <c r="CY693" s="341"/>
      <c r="CZ693" s="341"/>
    </row>
    <row r="694" s="345" customFormat="true" ht="25.15" customHeight="true" x14ac:dyDescent="0.2">
      <c r="C694" s="1005"/>
      <c r="D694" s="1006"/>
      <c r="E694" s="613"/>
      <c r="F694" s="613"/>
      <c r="G694" s="613"/>
      <c r="H694" s="1005"/>
      <c r="I694" s="1006"/>
      <c r="J694" s="613"/>
      <c r="K694" s="613"/>
      <c r="L694" s="613"/>
      <c r="M694" s="1005"/>
      <c r="N694" s="1006"/>
      <c r="O694" s="613"/>
      <c r="P694" s="613"/>
      <c r="Q694" s="613"/>
      <c r="AC694" s="338"/>
      <c r="AD694" s="338"/>
      <c r="AE694" s="338"/>
      <c r="AF694" s="338"/>
      <c r="AG694" s="338"/>
      <c r="AH694" s="338"/>
      <c r="AI694" s="338"/>
      <c r="AJ694" s="338"/>
      <c r="AK694" s="338"/>
      <c r="AL694" s="338"/>
      <c r="AM694" s="338"/>
      <c r="AN694" s="338"/>
      <c r="AO694" s="338"/>
      <c r="AP694" s="338"/>
      <c r="AQ694" s="338"/>
      <c r="AR694" s="338"/>
      <c r="AS694" s="338"/>
      <c r="AT694" s="338"/>
      <c r="AU694" s="338"/>
      <c r="AV694" s="338"/>
      <c r="AW694" s="338"/>
      <c r="AX694" s="338"/>
      <c r="AY694" s="338"/>
      <c r="AZ694" s="338"/>
      <c r="BA694" s="341"/>
      <c r="BB694" s="420"/>
      <c r="BC694" s="341"/>
      <c r="BD694" s="341"/>
      <c r="BE694" s="341"/>
      <c r="BF694" s="341"/>
      <c r="BG694" s="341"/>
      <c r="BH694" s="341"/>
      <c r="BI694" s="341"/>
      <c r="BJ694" s="341"/>
      <c r="BK694" s="341"/>
      <c r="BL694" s="341"/>
      <c r="BM694" s="341"/>
      <c r="BN694" s="341"/>
      <c r="BO694" s="341"/>
      <c r="BP694" s="341"/>
      <c r="BQ694" s="341"/>
      <c r="BR694" s="341"/>
      <c r="BS694" s="341"/>
      <c r="BT694" s="341"/>
      <c r="BU694" s="341"/>
      <c r="BV694" s="341"/>
      <c r="BW694" s="341"/>
      <c r="BX694" s="341"/>
      <c r="BY694" s="341"/>
      <c r="BZ694" s="341"/>
      <c r="CA694" s="341"/>
      <c r="CB694" s="341"/>
      <c r="CC694" s="341"/>
      <c r="CD694" s="341"/>
      <c r="CE694" s="341"/>
      <c r="CF694" s="341"/>
      <c r="CG694" s="341"/>
      <c r="CH694" s="341"/>
      <c r="CI694" s="341"/>
      <c r="CJ694" s="341"/>
      <c r="CK694" s="341"/>
      <c r="CL694" s="341"/>
      <c r="CM694" s="341"/>
      <c r="CN694" s="341"/>
      <c r="CO694" s="341"/>
      <c r="CP694" s="341"/>
      <c r="CQ694" s="341"/>
      <c r="CR694" s="341"/>
      <c r="CS694" s="341"/>
      <c r="CT694" s="341"/>
      <c r="CU694" s="341"/>
      <c r="CV694" s="341"/>
      <c r="CW694" s="341"/>
      <c r="CX694" s="341"/>
      <c r="CY694" s="341"/>
      <c r="CZ694" s="341"/>
    </row>
    <row r="695" s="345" customFormat="true" ht="25.15" customHeight="true" x14ac:dyDescent="0.2">
      <c r="C695" s="1005"/>
      <c r="D695" s="1006"/>
      <c r="E695" s="613"/>
      <c r="F695" s="613"/>
      <c r="G695" s="613"/>
      <c r="H695" s="1005"/>
      <c r="I695" s="1006"/>
      <c r="J695" s="613"/>
      <c r="K695" s="613"/>
      <c r="L695" s="613"/>
      <c r="M695" s="1005"/>
      <c r="N695" s="1006"/>
      <c r="O695" s="613"/>
      <c r="P695" s="613"/>
      <c r="Q695" s="613"/>
      <c r="AC695" s="338"/>
      <c r="AD695" s="338"/>
      <c r="AE695" s="338"/>
      <c r="AF695" s="338"/>
      <c r="AG695" s="338"/>
      <c r="AH695" s="338"/>
      <c r="AI695" s="338"/>
      <c r="AJ695" s="338"/>
      <c r="AK695" s="338"/>
      <c r="AL695" s="338"/>
      <c r="AM695" s="338"/>
      <c r="AN695" s="338"/>
      <c r="AO695" s="338"/>
      <c r="AP695" s="338"/>
      <c r="AQ695" s="338"/>
      <c r="AR695" s="338"/>
      <c r="AS695" s="338"/>
      <c r="AT695" s="338"/>
      <c r="AU695" s="338"/>
      <c r="AV695" s="338"/>
      <c r="AW695" s="338"/>
      <c r="AX695" s="338"/>
      <c r="AY695" s="338"/>
      <c r="AZ695" s="338"/>
      <c r="BA695" s="341"/>
      <c r="BB695" s="420"/>
      <c r="BC695" s="341"/>
      <c r="BD695" s="341"/>
      <c r="BE695" s="341"/>
      <c r="BF695" s="341"/>
      <c r="BG695" s="341"/>
      <c r="BH695" s="341"/>
      <c r="BI695" s="341"/>
      <c r="BJ695" s="341"/>
      <c r="BK695" s="341"/>
      <c r="BL695" s="341"/>
      <c r="BM695" s="341"/>
      <c r="BN695" s="341"/>
      <c r="BO695" s="341"/>
      <c r="BP695" s="341"/>
      <c r="BQ695" s="341"/>
      <c r="BR695" s="341"/>
      <c r="BS695" s="341"/>
      <c r="BT695" s="341"/>
      <c r="BU695" s="341"/>
      <c r="BV695" s="341"/>
      <c r="BW695" s="341"/>
      <c r="BX695" s="341"/>
      <c r="BY695" s="341"/>
      <c r="BZ695" s="341"/>
      <c r="CA695" s="341"/>
      <c r="CB695" s="341"/>
      <c r="CC695" s="341"/>
      <c r="CD695" s="341"/>
      <c r="CE695" s="341"/>
      <c r="CF695" s="341"/>
      <c r="CG695" s="341"/>
      <c r="CH695" s="341"/>
      <c r="CI695" s="341"/>
      <c r="CJ695" s="341"/>
      <c r="CK695" s="341"/>
      <c r="CL695" s="341"/>
      <c r="CM695" s="341"/>
      <c r="CN695" s="341"/>
      <c r="CO695" s="341"/>
      <c r="CP695" s="341"/>
      <c r="CQ695" s="341"/>
      <c r="CR695" s="341"/>
      <c r="CS695" s="341"/>
      <c r="CT695" s="341"/>
      <c r="CU695" s="341"/>
      <c r="CV695" s="341"/>
      <c r="CW695" s="341"/>
      <c r="CX695" s="341"/>
      <c r="CY695" s="341"/>
      <c r="CZ695" s="341"/>
    </row>
    <row r="696" s="345" customFormat="true" ht="25.15" customHeight="true" x14ac:dyDescent="0.2">
      <c r="C696" s="1005"/>
      <c r="D696" s="1006"/>
      <c r="E696" s="613"/>
      <c r="F696" s="613"/>
      <c r="G696" s="613"/>
      <c r="H696" s="1005"/>
      <c r="I696" s="1006"/>
      <c r="J696" s="613"/>
      <c r="K696" s="613"/>
      <c r="L696" s="613"/>
      <c r="M696" s="1005"/>
      <c r="N696" s="1006"/>
      <c r="O696" s="613"/>
      <c r="P696" s="613"/>
      <c r="Q696" s="613"/>
      <c r="AC696" s="338"/>
      <c r="AD696" s="338"/>
      <c r="AE696" s="338"/>
      <c r="AF696" s="338"/>
      <c r="AG696" s="338"/>
      <c r="AH696" s="338"/>
      <c r="AI696" s="338"/>
      <c r="AJ696" s="338"/>
      <c r="AK696" s="338"/>
      <c r="AL696" s="338"/>
      <c r="AM696" s="338"/>
      <c r="AN696" s="338"/>
      <c r="AO696" s="338"/>
      <c r="AP696" s="338"/>
      <c r="AQ696" s="338"/>
      <c r="AR696" s="338"/>
      <c r="AS696" s="338"/>
      <c r="AT696" s="338"/>
      <c r="AU696" s="338"/>
      <c r="AV696" s="338"/>
      <c r="AW696" s="338"/>
      <c r="AX696" s="338"/>
      <c r="AY696" s="338"/>
      <c r="AZ696" s="338"/>
      <c r="BA696" s="341"/>
      <c r="BB696" s="420"/>
      <c r="BC696" s="341"/>
      <c r="BD696" s="341"/>
      <c r="BE696" s="341"/>
      <c r="BF696" s="341"/>
      <c r="BG696" s="341"/>
      <c r="BH696" s="341"/>
      <c r="BI696" s="341"/>
      <c r="BJ696" s="341"/>
      <c r="BK696" s="341"/>
      <c r="BL696" s="341"/>
      <c r="BM696" s="341"/>
      <c r="BN696" s="341"/>
      <c r="BO696" s="341"/>
      <c r="BP696" s="341"/>
      <c r="BQ696" s="341"/>
      <c r="BR696" s="341"/>
      <c r="BS696" s="341"/>
      <c r="BT696" s="341"/>
      <c r="BU696" s="341"/>
      <c r="BV696" s="341"/>
      <c r="BW696" s="341"/>
      <c r="BX696" s="341"/>
      <c r="BY696" s="341"/>
      <c r="BZ696" s="341"/>
      <c r="CA696" s="341"/>
      <c r="CB696" s="341"/>
      <c r="CC696" s="341"/>
      <c r="CD696" s="341"/>
      <c r="CE696" s="341"/>
      <c r="CF696" s="341"/>
      <c r="CG696" s="341"/>
      <c r="CH696" s="341"/>
      <c r="CI696" s="341"/>
      <c r="CJ696" s="341"/>
      <c r="CK696" s="341"/>
      <c r="CL696" s="341"/>
      <c r="CM696" s="341"/>
      <c r="CN696" s="341"/>
      <c r="CO696" s="341"/>
      <c r="CP696" s="341"/>
      <c r="CQ696" s="341"/>
      <c r="CR696" s="341"/>
      <c r="CS696" s="341"/>
      <c r="CT696" s="341"/>
      <c r="CU696" s="341"/>
      <c r="CV696" s="341"/>
      <c r="CW696" s="341"/>
      <c r="CX696" s="341"/>
      <c r="CY696" s="341"/>
      <c r="CZ696" s="341"/>
    </row>
    <row r="697" s="345" customFormat="true" ht="25.15" customHeight="true" x14ac:dyDescent="0.2">
      <c r="C697" s="1005"/>
      <c r="D697" s="1006"/>
      <c r="E697" s="613"/>
      <c r="F697" s="613"/>
      <c r="G697" s="613"/>
      <c r="H697" s="1005"/>
      <c r="I697" s="1006"/>
      <c r="J697" s="613"/>
      <c r="K697" s="613"/>
      <c r="L697" s="613"/>
      <c r="M697" s="1005"/>
      <c r="N697" s="1006"/>
      <c r="O697" s="613"/>
      <c r="P697" s="613"/>
      <c r="Q697" s="613"/>
      <c r="AC697" s="338"/>
      <c r="AD697" s="338"/>
      <c r="AE697" s="338"/>
      <c r="AF697" s="338"/>
      <c r="AG697" s="338"/>
      <c r="AH697" s="338"/>
      <c r="AI697" s="338"/>
      <c r="AJ697" s="338"/>
      <c r="AK697" s="338"/>
      <c r="AL697" s="338"/>
      <c r="AM697" s="338"/>
      <c r="AN697" s="338"/>
      <c r="AO697" s="338"/>
      <c r="AP697" s="338"/>
      <c r="AQ697" s="338"/>
      <c r="AR697" s="338"/>
      <c r="AS697" s="338"/>
      <c r="AT697" s="338"/>
      <c r="AU697" s="338"/>
      <c r="AV697" s="338"/>
      <c r="AW697" s="338"/>
      <c r="AX697" s="338"/>
      <c r="AY697" s="338"/>
      <c r="AZ697" s="338"/>
      <c r="BA697" s="341"/>
      <c r="BB697" s="420"/>
      <c r="BC697" s="341"/>
      <c r="BD697" s="341"/>
      <c r="BE697" s="341"/>
      <c r="BF697" s="341"/>
      <c r="BG697" s="341"/>
      <c r="BH697" s="341"/>
      <c r="BI697" s="341"/>
      <c r="BJ697" s="341"/>
      <c r="BK697" s="341"/>
      <c r="BL697" s="341"/>
      <c r="BM697" s="341"/>
      <c r="BN697" s="341"/>
      <c r="BO697" s="341"/>
      <c r="BP697" s="341"/>
      <c r="BQ697" s="341"/>
      <c r="BR697" s="341"/>
      <c r="BS697" s="341"/>
      <c r="BT697" s="341"/>
      <c r="BU697" s="341"/>
      <c r="BV697" s="341"/>
      <c r="BW697" s="341"/>
      <c r="BX697" s="341"/>
      <c r="BY697" s="341"/>
      <c r="BZ697" s="341"/>
      <c r="CA697" s="341"/>
      <c r="CB697" s="341"/>
      <c r="CC697" s="341"/>
      <c r="CD697" s="341"/>
      <c r="CE697" s="341"/>
      <c r="CF697" s="341"/>
      <c r="CG697" s="341"/>
      <c r="CH697" s="341"/>
      <c r="CI697" s="341"/>
      <c r="CJ697" s="341"/>
      <c r="CK697" s="341"/>
      <c r="CL697" s="341"/>
      <c r="CM697" s="341"/>
      <c r="CN697" s="341"/>
      <c r="CO697" s="341"/>
      <c r="CP697" s="341"/>
      <c r="CQ697" s="341"/>
      <c r="CR697" s="341"/>
      <c r="CS697" s="341"/>
      <c r="CT697" s="341"/>
      <c r="CU697" s="341"/>
      <c r="CV697" s="341"/>
      <c r="CW697" s="341"/>
      <c r="CX697" s="341"/>
      <c r="CY697" s="341"/>
      <c r="CZ697" s="341"/>
    </row>
    <row r="698" s="345" customFormat="true" ht="25.15" customHeight="true" x14ac:dyDescent="0.2">
      <c r="C698" s="1005"/>
      <c r="D698" s="1006"/>
      <c r="E698" s="613"/>
      <c r="F698" s="613"/>
      <c r="G698" s="613"/>
      <c r="H698" s="1005"/>
      <c r="I698" s="1006"/>
      <c r="J698" s="613"/>
      <c r="K698" s="613"/>
      <c r="L698" s="613"/>
      <c r="M698" s="1005"/>
      <c r="N698" s="1006"/>
      <c r="O698" s="613"/>
      <c r="P698" s="613"/>
      <c r="Q698" s="613"/>
      <c r="AC698" s="338"/>
      <c r="AD698" s="338"/>
      <c r="AE698" s="338"/>
      <c r="AF698" s="338"/>
      <c r="AG698" s="338"/>
      <c r="AH698" s="338"/>
      <c r="AI698" s="338"/>
      <c r="AJ698" s="338"/>
      <c r="AK698" s="338"/>
      <c r="AL698" s="338"/>
      <c r="AM698" s="338"/>
      <c r="AN698" s="338"/>
      <c r="AO698" s="338"/>
      <c r="AP698" s="338"/>
      <c r="AQ698" s="338"/>
      <c r="AR698" s="338"/>
      <c r="AS698" s="338"/>
      <c r="AT698" s="338"/>
      <c r="AU698" s="338"/>
      <c r="AV698" s="338"/>
      <c r="AW698" s="338"/>
      <c r="AX698" s="338"/>
      <c r="AY698" s="338"/>
      <c r="AZ698" s="338"/>
      <c r="BA698" s="341"/>
      <c r="BB698" s="420"/>
      <c r="BC698" s="341"/>
      <c r="BD698" s="341"/>
      <c r="BE698" s="341"/>
      <c r="BF698" s="341"/>
      <c r="BG698" s="341"/>
      <c r="BH698" s="341"/>
      <c r="BI698" s="341"/>
      <c r="BJ698" s="341"/>
      <c r="BK698" s="341"/>
      <c r="BL698" s="341"/>
      <c r="BM698" s="341"/>
      <c r="BN698" s="341"/>
      <c r="BO698" s="341"/>
      <c r="BP698" s="341"/>
      <c r="BQ698" s="341"/>
      <c r="BR698" s="341"/>
      <c r="BS698" s="341"/>
      <c r="BT698" s="341"/>
      <c r="BU698" s="341"/>
      <c r="BV698" s="341"/>
      <c r="BW698" s="341"/>
      <c r="BX698" s="341"/>
      <c r="BY698" s="341"/>
      <c r="BZ698" s="341"/>
      <c r="CA698" s="341"/>
      <c r="CB698" s="341"/>
      <c r="CC698" s="341"/>
      <c r="CD698" s="341"/>
      <c r="CE698" s="341"/>
      <c r="CF698" s="341"/>
      <c r="CG698" s="341"/>
      <c r="CH698" s="341"/>
      <c r="CI698" s="341"/>
      <c r="CJ698" s="341"/>
      <c r="CK698" s="341"/>
      <c r="CL698" s="341"/>
      <c r="CM698" s="341"/>
      <c r="CN698" s="341"/>
      <c r="CO698" s="341"/>
      <c r="CP698" s="341"/>
      <c r="CQ698" s="341"/>
      <c r="CR698" s="341"/>
      <c r="CS698" s="341"/>
      <c r="CT698" s="341"/>
      <c r="CU698" s="341"/>
      <c r="CV698" s="341"/>
      <c r="CW698" s="341"/>
      <c r="CX698" s="341"/>
      <c r="CY698" s="341"/>
      <c r="CZ698" s="341"/>
    </row>
    <row r="699" s="345" customFormat="true" ht="25.15" customHeight="true" x14ac:dyDescent="0.2">
      <c r="C699" s="1005"/>
      <c r="D699" s="1006"/>
      <c r="E699" s="613"/>
      <c r="F699" s="613"/>
      <c r="G699" s="613"/>
      <c r="H699" s="1005"/>
      <c r="I699" s="1006"/>
      <c r="J699" s="613"/>
      <c r="K699" s="613"/>
      <c r="L699" s="613"/>
      <c r="M699" s="1005"/>
      <c r="N699" s="1006"/>
      <c r="O699" s="613"/>
      <c r="P699" s="613"/>
      <c r="Q699" s="613"/>
      <c r="AC699" s="338"/>
      <c r="AD699" s="338"/>
      <c r="AE699" s="338"/>
      <c r="AF699" s="338"/>
      <c r="AG699" s="338"/>
      <c r="AH699" s="338"/>
      <c r="AI699" s="338"/>
      <c r="AJ699" s="338"/>
      <c r="AK699" s="338"/>
      <c r="AL699" s="338"/>
      <c r="AM699" s="338"/>
      <c r="AN699" s="338"/>
      <c r="AO699" s="338"/>
      <c r="AP699" s="338"/>
      <c r="AQ699" s="338"/>
      <c r="AR699" s="338"/>
      <c r="AS699" s="338"/>
      <c r="AT699" s="338"/>
      <c r="AU699" s="338"/>
      <c r="AV699" s="338"/>
      <c r="AW699" s="338"/>
      <c r="AX699" s="338"/>
      <c r="AY699" s="338"/>
      <c r="AZ699" s="338"/>
      <c r="BA699" s="341"/>
      <c r="BB699" s="420"/>
      <c r="BC699" s="341"/>
      <c r="BD699" s="341"/>
      <c r="BE699" s="341"/>
      <c r="BF699" s="341"/>
      <c r="BG699" s="341"/>
      <c r="BH699" s="341"/>
      <c r="BI699" s="341"/>
      <c r="BJ699" s="341"/>
      <c r="BK699" s="341"/>
      <c r="BL699" s="341"/>
      <c r="BM699" s="341"/>
      <c r="BN699" s="341"/>
      <c r="BO699" s="341"/>
      <c r="BP699" s="341"/>
      <c r="BQ699" s="341"/>
      <c r="BR699" s="341"/>
      <c r="BS699" s="341"/>
      <c r="BT699" s="341"/>
      <c r="BU699" s="341"/>
      <c r="BV699" s="341"/>
      <c r="BW699" s="341"/>
      <c r="BX699" s="341"/>
      <c r="BY699" s="341"/>
      <c r="BZ699" s="341"/>
      <c r="CA699" s="341"/>
      <c r="CB699" s="341"/>
      <c r="CC699" s="341"/>
      <c r="CD699" s="341"/>
      <c r="CE699" s="341"/>
      <c r="CF699" s="341"/>
      <c r="CG699" s="341"/>
      <c r="CH699" s="341"/>
      <c r="CI699" s="341"/>
      <c r="CJ699" s="341"/>
      <c r="CK699" s="341"/>
      <c r="CL699" s="341"/>
      <c r="CM699" s="341"/>
      <c r="CN699" s="341"/>
      <c r="CO699" s="341"/>
      <c r="CP699" s="341"/>
      <c r="CQ699" s="341"/>
      <c r="CR699" s="341"/>
      <c r="CS699" s="341"/>
      <c r="CT699" s="341"/>
      <c r="CU699" s="341"/>
      <c r="CV699" s="341"/>
      <c r="CW699" s="341"/>
      <c r="CX699" s="341"/>
      <c r="CY699" s="341"/>
      <c r="CZ699" s="341"/>
    </row>
    <row r="700" s="345" customFormat="true" ht="25.15" customHeight="true" x14ac:dyDescent="0.2">
      <c r="C700" s="1005"/>
      <c r="D700" s="1006"/>
      <c r="E700" s="613"/>
      <c r="F700" s="613"/>
      <c r="G700" s="613"/>
      <c r="H700" s="1005"/>
      <c r="I700" s="1006"/>
      <c r="J700" s="613"/>
      <c r="K700" s="613"/>
      <c r="L700" s="613"/>
      <c r="M700" s="1005"/>
      <c r="N700" s="1006"/>
      <c r="O700" s="613"/>
      <c r="P700" s="613"/>
      <c r="Q700" s="613"/>
      <c r="AC700" s="338"/>
      <c r="AD700" s="338"/>
      <c r="AE700" s="338"/>
      <c r="AF700" s="338"/>
      <c r="AG700" s="338"/>
      <c r="AH700" s="338"/>
      <c r="AI700" s="338"/>
      <c r="AJ700" s="338"/>
      <c r="AK700" s="338"/>
      <c r="AL700" s="338"/>
      <c r="AM700" s="338"/>
      <c r="AN700" s="338"/>
      <c r="AO700" s="338"/>
      <c r="AP700" s="338"/>
      <c r="AQ700" s="338"/>
      <c r="AR700" s="338"/>
      <c r="AS700" s="338"/>
      <c r="AT700" s="338"/>
      <c r="AU700" s="338"/>
      <c r="AV700" s="338"/>
      <c r="AW700" s="338"/>
      <c r="AX700" s="338"/>
      <c r="AY700" s="338"/>
      <c r="AZ700" s="338"/>
      <c r="BA700" s="341"/>
      <c r="BB700" s="420"/>
      <c r="BC700" s="341"/>
      <c r="BD700" s="341"/>
      <c r="BE700" s="341"/>
      <c r="BF700" s="341"/>
      <c r="BG700" s="341"/>
      <c r="BH700" s="341"/>
      <c r="BI700" s="341"/>
      <c r="BJ700" s="341"/>
      <c r="BK700" s="341"/>
      <c r="BL700" s="341"/>
      <c r="BM700" s="341"/>
      <c r="BN700" s="341"/>
      <c r="BO700" s="341"/>
      <c r="BP700" s="341"/>
      <c r="BQ700" s="341"/>
      <c r="BR700" s="341"/>
      <c r="BS700" s="341"/>
      <c r="BT700" s="341"/>
      <c r="BU700" s="341"/>
      <c r="BV700" s="341"/>
      <c r="BW700" s="341"/>
      <c r="BX700" s="341"/>
      <c r="BY700" s="341"/>
      <c r="BZ700" s="341"/>
      <c r="CA700" s="341"/>
      <c r="CB700" s="341"/>
      <c r="CC700" s="341"/>
      <c r="CD700" s="341"/>
      <c r="CE700" s="341"/>
      <c r="CF700" s="341"/>
      <c r="CG700" s="341"/>
      <c r="CH700" s="341"/>
      <c r="CI700" s="341"/>
      <c r="CJ700" s="341"/>
      <c r="CK700" s="341"/>
      <c r="CL700" s="341"/>
      <c r="CM700" s="341"/>
      <c r="CN700" s="341"/>
      <c r="CO700" s="341"/>
      <c r="CP700" s="341"/>
      <c r="CQ700" s="341"/>
      <c r="CR700" s="341"/>
      <c r="CS700" s="341"/>
      <c r="CT700" s="341"/>
      <c r="CU700" s="341"/>
      <c r="CV700" s="341"/>
      <c r="CW700" s="341"/>
      <c r="CX700" s="341"/>
      <c r="CY700" s="341"/>
      <c r="CZ700" s="341"/>
    </row>
    <row r="701" ht="25.15" customHeight="true" x14ac:dyDescent="0.2">
      <c r="C701" s="1006"/>
      <c r="D701" s="1006"/>
      <c r="E701" s="614"/>
      <c r="F701" s="614"/>
      <c r="G701" s="614"/>
      <c r="H701" s="1006"/>
      <c r="I701" s="1006"/>
      <c r="J701" s="614"/>
      <c r="K701" s="614"/>
      <c r="L701" s="614"/>
      <c r="M701" s="1006"/>
      <c r="N701" s="1006"/>
      <c r="O701" s="614"/>
      <c r="P701" s="614"/>
      <c r="Q701" s="614"/>
      <c r="BA701" s="341"/>
      <c r="BB701" s="420"/>
      <c r="BC701" s="341"/>
      <c r="BD701" s="341"/>
      <c r="BE701" s="341"/>
      <c r="BF701" s="341"/>
      <c r="BG701" s="341"/>
      <c r="BH701" s="341"/>
      <c r="BI701" s="341"/>
      <c r="BJ701" s="341"/>
      <c r="BK701" s="341"/>
      <c r="BL701" s="341"/>
      <c r="BM701" s="341"/>
      <c r="BN701" s="341"/>
      <c r="BO701" s="341"/>
      <c r="BP701" s="341"/>
      <c r="BQ701" s="341"/>
      <c r="BR701" s="341"/>
      <c r="BS701" s="341"/>
      <c r="BT701" s="341"/>
      <c r="BU701" s="341"/>
      <c r="BV701" s="341"/>
      <c r="BW701" s="341"/>
      <c r="BX701" s="341"/>
      <c r="BY701" s="341"/>
      <c r="BZ701" s="341"/>
      <c r="CA701" s="341"/>
      <c r="CB701" s="341"/>
      <c r="CC701" s="341"/>
      <c r="CD701" s="341"/>
      <c r="CE701" s="341"/>
      <c r="CF701" s="341"/>
      <c r="CG701" s="341"/>
      <c r="CH701" s="341"/>
      <c r="CI701" s="341"/>
      <c r="CJ701" s="341"/>
      <c r="CK701" s="341"/>
      <c r="CL701" s="341"/>
      <c r="CM701" s="341"/>
      <c r="CN701" s="341"/>
      <c r="CO701" s="341"/>
      <c r="CP701" s="341"/>
      <c r="CQ701" s="341"/>
      <c r="CR701" s="341"/>
      <c r="CS701" s="341"/>
      <c r="CT701" s="341"/>
      <c r="CU701" s="341"/>
      <c r="CV701" s="341"/>
      <c r="CW701" s="341"/>
      <c r="CX701" s="341"/>
      <c r="CY701" s="341"/>
      <c r="CZ701" s="341"/>
    </row>
    <row r="702" ht="25.15" customHeight="true" x14ac:dyDescent="0.2">
      <c r="C702" s="1006"/>
      <c r="D702" s="1006"/>
      <c r="E702" s="614"/>
      <c r="F702" s="614"/>
      <c r="G702" s="614"/>
      <c r="H702" s="1006"/>
      <c r="I702" s="1006"/>
      <c r="J702" s="614"/>
      <c r="K702" s="614"/>
      <c r="L702" s="614"/>
      <c r="M702" s="1006"/>
      <c r="N702" s="1006"/>
      <c r="O702" s="614"/>
      <c r="P702" s="614"/>
      <c r="Q702" s="614"/>
      <c r="BA702" s="341"/>
      <c r="BB702" s="420"/>
      <c r="BC702" s="341"/>
      <c r="BD702" s="341"/>
      <c r="BE702" s="341"/>
      <c r="BF702" s="341"/>
      <c r="BG702" s="341"/>
      <c r="BH702" s="341"/>
      <c r="BI702" s="341"/>
      <c r="BJ702" s="341"/>
      <c r="BK702" s="341"/>
      <c r="BL702" s="341"/>
      <c r="BM702" s="341"/>
      <c r="BN702" s="341"/>
      <c r="BO702" s="341"/>
      <c r="BP702" s="341"/>
      <c r="BQ702" s="341"/>
      <c r="BR702" s="341"/>
      <c r="BS702" s="341"/>
      <c r="BT702" s="341"/>
      <c r="BU702" s="341"/>
      <c r="BV702" s="341"/>
      <c r="BW702" s="341"/>
      <c r="BX702" s="341"/>
      <c r="BY702" s="341"/>
      <c r="BZ702" s="341"/>
      <c r="CA702" s="341"/>
      <c r="CB702" s="341"/>
      <c r="CC702" s="341"/>
      <c r="CD702" s="341"/>
      <c r="CE702" s="341"/>
      <c r="CF702" s="341"/>
      <c r="CG702" s="341"/>
      <c r="CH702" s="341"/>
      <c r="CI702" s="341"/>
      <c r="CJ702" s="341"/>
      <c r="CK702" s="341"/>
      <c r="CL702" s="341"/>
      <c r="CM702" s="341"/>
      <c r="CN702" s="341"/>
      <c r="CO702" s="341"/>
      <c r="CP702" s="341"/>
      <c r="CQ702" s="341"/>
      <c r="CR702" s="341"/>
      <c r="CS702" s="341"/>
      <c r="CT702" s="341"/>
      <c r="CU702" s="341"/>
      <c r="CV702" s="341"/>
      <c r="CW702" s="341"/>
      <c r="CX702" s="341"/>
      <c r="CY702" s="341"/>
      <c r="CZ702" s="341"/>
    </row>
    <row r="703" ht="25.15" customHeight="true" x14ac:dyDescent="0.2">
      <c r="C703" s="1006"/>
      <c r="D703" s="1006"/>
      <c r="E703" s="614"/>
      <c r="F703" s="614"/>
      <c r="G703" s="614"/>
      <c r="H703" s="1006"/>
      <c r="I703" s="1006"/>
      <c r="J703" s="614"/>
      <c r="K703" s="614"/>
      <c r="L703" s="614"/>
      <c r="M703" s="1006"/>
      <c r="N703" s="1006"/>
      <c r="O703" s="614"/>
      <c r="P703" s="614"/>
      <c r="Q703" s="614"/>
      <c r="BA703" s="341"/>
      <c r="BB703" s="420"/>
      <c r="BC703" s="341"/>
      <c r="BD703" s="341"/>
      <c r="BE703" s="341"/>
      <c r="BF703" s="341"/>
      <c r="BG703" s="341"/>
      <c r="BH703" s="341"/>
      <c r="BI703" s="341"/>
      <c r="BJ703" s="341"/>
      <c r="BK703" s="341"/>
      <c r="BL703" s="341"/>
      <c r="BM703" s="341"/>
      <c r="BN703" s="341"/>
      <c r="BO703" s="341"/>
      <c r="BP703" s="341"/>
      <c r="BQ703" s="341"/>
      <c r="BR703" s="341"/>
      <c r="BS703" s="341"/>
      <c r="BT703" s="341"/>
      <c r="BU703" s="341"/>
      <c r="BV703" s="341"/>
      <c r="BW703" s="341"/>
      <c r="BX703" s="341"/>
      <c r="BY703" s="341"/>
      <c r="BZ703" s="341"/>
      <c r="CA703" s="341"/>
      <c r="CB703" s="341"/>
      <c r="CC703" s="341"/>
      <c r="CD703" s="341"/>
      <c r="CE703" s="341"/>
      <c r="CF703" s="341"/>
      <c r="CG703" s="341"/>
      <c r="CH703" s="341"/>
      <c r="CI703" s="341"/>
      <c r="CJ703" s="341"/>
      <c r="CK703" s="341"/>
      <c r="CL703" s="341"/>
      <c r="CM703" s="341"/>
      <c r="CN703" s="341"/>
      <c r="CO703" s="341"/>
      <c r="CP703" s="341"/>
      <c r="CQ703" s="341"/>
      <c r="CR703" s="341"/>
      <c r="CS703" s="341"/>
      <c r="CT703" s="341"/>
      <c r="CU703" s="341"/>
      <c r="CV703" s="341"/>
      <c r="CW703" s="341"/>
      <c r="CX703" s="341"/>
      <c r="CY703" s="341"/>
      <c r="CZ703" s="341"/>
    </row>
    <row r="704" ht="25.15" customHeight="true" x14ac:dyDescent="0.2">
      <c r="C704" s="1006"/>
      <c r="D704" s="1006"/>
      <c r="E704" s="614"/>
      <c r="F704" s="614"/>
      <c r="G704" s="614"/>
      <c r="H704" s="1006"/>
      <c r="I704" s="1006"/>
      <c r="J704" s="614"/>
      <c r="K704" s="614"/>
      <c r="L704" s="614"/>
      <c r="M704" s="1006"/>
      <c r="N704" s="1006"/>
      <c r="O704" s="614"/>
      <c r="P704" s="614"/>
      <c r="Q704" s="614"/>
      <c r="BA704" s="341"/>
      <c r="BB704" s="420"/>
      <c r="BC704" s="341"/>
      <c r="BD704" s="341"/>
      <c r="BE704" s="341"/>
      <c r="BF704" s="341"/>
      <c r="BG704" s="341"/>
      <c r="BH704" s="341"/>
      <c r="BI704" s="341"/>
      <c r="BJ704" s="341"/>
      <c r="BK704" s="341"/>
      <c r="BL704" s="341"/>
      <c r="BM704" s="341"/>
      <c r="BN704" s="341"/>
      <c r="BO704" s="341"/>
      <c r="BP704" s="341"/>
      <c r="BQ704" s="341"/>
      <c r="BR704" s="341"/>
      <c r="BS704" s="341"/>
      <c r="BT704" s="341"/>
      <c r="BU704" s="341"/>
      <c r="BV704" s="341"/>
      <c r="BW704" s="341"/>
      <c r="BX704" s="341"/>
      <c r="BY704" s="341"/>
      <c r="BZ704" s="341"/>
      <c r="CA704" s="341"/>
      <c r="CB704" s="341"/>
      <c r="CC704" s="341"/>
      <c r="CD704" s="341"/>
      <c r="CE704" s="341"/>
      <c r="CF704" s="341"/>
      <c r="CG704" s="341"/>
      <c r="CH704" s="341"/>
      <c r="CI704" s="341"/>
      <c r="CJ704" s="341"/>
      <c r="CK704" s="341"/>
      <c r="CL704" s="341"/>
      <c r="CM704" s="341"/>
      <c r="CN704" s="341"/>
      <c r="CO704" s="341"/>
      <c r="CP704" s="341"/>
      <c r="CQ704" s="341"/>
      <c r="CR704" s="341"/>
      <c r="CS704" s="341"/>
      <c r="CT704" s="341"/>
      <c r="CU704" s="341"/>
      <c r="CV704" s="341"/>
      <c r="CW704" s="341"/>
      <c r="CX704" s="341"/>
      <c r="CY704" s="341"/>
      <c r="CZ704" s="341"/>
    </row>
    <row r="705" ht="25.15" customHeight="true" x14ac:dyDescent="0.2">
      <c r="C705" s="1006"/>
      <c r="D705" s="1006"/>
      <c r="E705" s="614"/>
      <c r="F705" s="614"/>
      <c r="G705" s="614"/>
      <c r="H705" s="1006"/>
      <c r="I705" s="1006"/>
      <c r="J705" s="614"/>
      <c r="K705" s="614"/>
      <c r="L705" s="614"/>
      <c r="M705" s="1006"/>
      <c r="N705" s="1006"/>
      <c r="O705" s="614"/>
      <c r="P705" s="614"/>
      <c r="Q705" s="614"/>
      <c r="BA705" s="341"/>
      <c r="BB705" s="420"/>
      <c r="BC705" s="341"/>
      <c r="BD705" s="341"/>
      <c r="BE705" s="341"/>
      <c r="BF705" s="341"/>
      <c r="BG705" s="341"/>
      <c r="BH705" s="341"/>
      <c r="BI705" s="341"/>
      <c r="BJ705" s="341"/>
      <c r="BK705" s="341"/>
      <c r="BL705" s="341"/>
      <c r="BM705" s="341"/>
      <c r="BN705" s="341"/>
      <c r="BO705" s="341"/>
      <c r="BP705" s="341"/>
      <c r="BQ705" s="341"/>
      <c r="BR705" s="341"/>
      <c r="BS705" s="341"/>
      <c r="BT705" s="341"/>
      <c r="BU705" s="341"/>
      <c r="BV705" s="341"/>
      <c r="BW705" s="341"/>
      <c r="BX705" s="341"/>
      <c r="BY705" s="341"/>
      <c r="BZ705" s="341"/>
      <c r="CA705" s="341"/>
      <c r="CB705" s="341"/>
      <c r="CC705" s="341"/>
      <c r="CD705" s="341"/>
      <c r="CE705" s="341"/>
      <c r="CF705" s="341"/>
      <c r="CG705" s="341"/>
      <c r="CH705" s="341"/>
      <c r="CI705" s="341"/>
      <c r="CJ705" s="341"/>
      <c r="CK705" s="341"/>
      <c r="CL705" s="341"/>
      <c r="CM705" s="341"/>
      <c r="CN705" s="341"/>
      <c r="CO705" s="341"/>
      <c r="CP705" s="341"/>
      <c r="CQ705" s="341"/>
      <c r="CR705" s="341"/>
      <c r="CS705" s="341"/>
      <c r="CT705" s="341"/>
      <c r="CU705" s="341"/>
      <c r="CV705" s="341"/>
      <c r="CW705" s="341"/>
      <c r="CX705" s="341"/>
      <c r="CY705" s="341"/>
      <c r="CZ705" s="341"/>
    </row>
    <row r="706" ht="25.15" customHeight="true" x14ac:dyDescent="0.2">
      <c r="C706" s="1006"/>
      <c r="D706" s="1006"/>
      <c r="E706" s="614"/>
      <c r="F706" s="614"/>
      <c r="G706" s="614"/>
      <c r="H706" s="1006"/>
      <c r="I706" s="1006"/>
      <c r="J706" s="614"/>
      <c r="K706" s="614"/>
      <c r="L706" s="614"/>
      <c r="M706" s="1006"/>
      <c r="N706" s="1006"/>
      <c r="O706" s="614"/>
      <c r="P706" s="614"/>
      <c r="Q706" s="614"/>
      <c r="BA706" s="341"/>
      <c r="BB706" s="420"/>
      <c r="BC706" s="341"/>
      <c r="BD706" s="341"/>
      <c r="BE706" s="341"/>
      <c r="BF706" s="341"/>
      <c r="BG706" s="341"/>
      <c r="BH706" s="341"/>
      <c r="BI706" s="341"/>
      <c r="BJ706" s="341"/>
      <c r="BK706" s="341"/>
      <c r="BL706" s="341"/>
      <c r="BM706" s="341"/>
      <c r="BN706" s="341"/>
      <c r="BO706" s="341"/>
      <c r="BP706" s="341"/>
      <c r="BQ706" s="341"/>
      <c r="BR706" s="341"/>
      <c r="BS706" s="341"/>
      <c r="BT706" s="341"/>
      <c r="BU706" s="341"/>
      <c r="BV706" s="341"/>
      <c r="BW706" s="341"/>
      <c r="BX706" s="341"/>
      <c r="BY706" s="341"/>
      <c r="BZ706" s="341"/>
      <c r="CA706" s="341"/>
      <c r="CB706" s="341"/>
      <c r="CC706" s="341"/>
      <c r="CD706" s="341"/>
      <c r="CE706" s="341"/>
      <c r="CF706" s="341"/>
      <c r="CG706" s="341"/>
      <c r="CH706" s="341"/>
      <c r="CI706" s="341"/>
      <c r="CJ706" s="341"/>
      <c r="CK706" s="341"/>
      <c r="CL706" s="341"/>
      <c r="CM706" s="341"/>
      <c r="CN706" s="341"/>
      <c r="CO706" s="341"/>
      <c r="CP706" s="341"/>
      <c r="CQ706" s="341"/>
      <c r="CR706" s="341"/>
      <c r="CS706" s="341"/>
      <c r="CT706" s="341"/>
      <c r="CU706" s="341"/>
      <c r="CV706" s="341"/>
      <c r="CW706" s="341"/>
      <c r="CX706" s="341"/>
      <c r="CY706" s="341"/>
      <c r="CZ706" s="341"/>
    </row>
    <row r="707" ht="25.15" customHeight="true" x14ac:dyDescent="0.2">
      <c r="C707" s="1006"/>
      <c r="D707" s="1006"/>
      <c r="E707" s="614"/>
      <c r="F707" s="614"/>
      <c r="G707" s="614"/>
      <c r="H707" s="1006"/>
      <c r="I707" s="1006"/>
      <c r="J707" s="614"/>
      <c r="K707" s="614"/>
      <c r="L707" s="614"/>
      <c r="M707" s="1006"/>
      <c r="N707" s="1006"/>
      <c r="O707" s="614"/>
      <c r="P707" s="614"/>
      <c r="Q707" s="614"/>
      <c r="BA707" s="341"/>
      <c r="BB707" s="420"/>
      <c r="BC707" s="341"/>
      <c r="BD707" s="341"/>
      <c r="BE707" s="341"/>
      <c r="BF707" s="341"/>
      <c r="BG707" s="341"/>
      <c r="BH707" s="341"/>
      <c r="BI707" s="341"/>
      <c r="BJ707" s="341"/>
      <c r="BK707" s="341"/>
      <c r="BL707" s="341"/>
      <c r="BM707" s="341"/>
      <c r="BN707" s="341"/>
      <c r="BO707" s="341"/>
      <c r="BP707" s="341"/>
      <c r="BQ707" s="341"/>
      <c r="BR707" s="341"/>
      <c r="BS707" s="341"/>
      <c r="BT707" s="341"/>
      <c r="BU707" s="341"/>
      <c r="BV707" s="341"/>
      <c r="BW707" s="341"/>
      <c r="BX707" s="341"/>
      <c r="BY707" s="341"/>
      <c r="BZ707" s="341"/>
      <c r="CA707" s="341"/>
      <c r="CB707" s="341"/>
      <c r="CC707" s="341"/>
      <c r="CD707" s="341"/>
      <c r="CE707" s="341"/>
      <c r="CF707" s="341"/>
      <c r="CG707" s="341"/>
      <c r="CH707" s="341"/>
      <c r="CI707" s="341"/>
      <c r="CJ707" s="341"/>
      <c r="CK707" s="341"/>
      <c r="CL707" s="341"/>
      <c r="CM707" s="341"/>
      <c r="CN707" s="341"/>
      <c r="CO707" s="341"/>
      <c r="CP707" s="341"/>
      <c r="CQ707" s="341"/>
      <c r="CR707" s="341"/>
      <c r="CS707" s="341"/>
      <c r="CT707" s="341"/>
      <c r="CU707" s="341"/>
      <c r="CV707" s="341"/>
      <c r="CW707" s="341"/>
      <c r="CX707" s="341"/>
      <c r="CY707" s="341"/>
      <c r="CZ707" s="341"/>
    </row>
    <row r="708" ht="25.15" customHeight="true" x14ac:dyDescent="0.2">
      <c r="C708" s="1006"/>
      <c r="D708" s="1006"/>
      <c r="E708" s="614"/>
      <c r="F708" s="614"/>
      <c r="G708" s="614"/>
      <c r="H708" s="1006"/>
      <c r="I708" s="1006"/>
      <c r="J708" s="614"/>
      <c r="K708" s="614"/>
      <c r="L708" s="614"/>
      <c r="M708" s="1006"/>
      <c r="N708" s="1006"/>
      <c r="O708" s="614"/>
      <c r="P708" s="614"/>
      <c r="Q708" s="614"/>
      <c r="BA708" s="341"/>
      <c r="BB708" s="420"/>
      <c r="BC708" s="341"/>
      <c r="BD708" s="341"/>
      <c r="BE708" s="341"/>
      <c r="BF708" s="341"/>
      <c r="BG708" s="341"/>
      <c r="BH708" s="341"/>
      <c r="BI708" s="341"/>
      <c r="BJ708" s="341"/>
      <c r="BK708" s="341"/>
      <c r="BL708" s="341"/>
      <c r="BM708" s="341"/>
      <c r="BN708" s="341"/>
      <c r="BO708" s="341"/>
      <c r="BP708" s="341"/>
      <c r="BQ708" s="341"/>
      <c r="BR708" s="341"/>
      <c r="BS708" s="341"/>
      <c r="BT708" s="341"/>
      <c r="BU708" s="341"/>
      <c r="BV708" s="341"/>
      <c r="BW708" s="341"/>
      <c r="BX708" s="341"/>
      <c r="BY708" s="341"/>
      <c r="BZ708" s="341"/>
      <c r="CA708" s="341"/>
      <c r="CB708" s="341"/>
      <c r="CC708" s="341"/>
      <c r="CD708" s="341"/>
      <c r="CE708" s="341"/>
      <c r="CF708" s="341"/>
      <c r="CG708" s="341"/>
      <c r="CH708" s="341"/>
      <c r="CI708" s="341"/>
      <c r="CJ708" s="341"/>
      <c r="CK708" s="341"/>
      <c r="CL708" s="341"/>
      <c r="CM708" s="341"/>
      <c r="CN708" s="341"/>
      <c r="CO708" s="341"/>
      <c r="CP708" s="341"/>
      <c r="CQ708" s="341"/>
      <c r="CR708" s="341"/>
      <c r="CS708" s="341"/>
      <c r="CT708" s="341"/>
      <c r="CU708" s="341"/>
      <c r="CV708" s="341"/>
      <c r="CW708" s="341"/>
      <c r="CX708" s="341"/>
      <c r="CY708" s="341"/>
      <c r="CZ708" s="341"/>
    </row>
    <row r="709" ht="25.15" customHeight="true" x14ac:dyDescent="0.2">
      <c r="C709" s="1006"/>
      <c r="D709" s="1006"/>
      <c r="E709" s="614"/>
      <c r="F709" s="614"/>
      <c r="G709" s="614"/>
      <c r="H709" s="1006"/>
      <c r="I709" s="1006"/>
      <c r="J709" s="614"/>
      <c r="K709" s="614"/>
      <c r="L709" s="614"/>
      <c r="M709" s="1006"/>
      <c r="N709" s="1006"/>
      <c r="O709" s="614"/>
      <c r="P709" s="614"/>
      <c r="Q709" s="614"/>
      <c r="BA709" s="341"/>
      <c r="BB709" s="420"/>
      <c r="BC709" s="341"/>
      <c r="BD709" s="341"/>
      <c r="BE709" s="341"/>
      <c r="BF709" s="341"/>
      <c r="BG709" s="341"/>
      <c r="BH709" s="341"/>
      <c r="BI709" s="341"/>
      <c r="BJ709" s="341"/>
      <c r="BK709" s="341"/>
      <c r="BL709" s="341"/>
      <c r="BM709" s="341"/>
      <c r="BN709" s="341"/>
      <c r="BO709" s="341"/>
      <c r="BP709" s="341"/>
      <c r="BQ709" s="341"/>
      <c r="BR709" s="341"/>
      <c r="BS709" s="341"/>
      <c r="BT709" s="341"/>
      <c r="BU709" s="341"/>
      <c r="BV709" s="341"/>
      <c r="BW709" s="341"/>
      <c r="BX709" s="341"/>
      <c r="BY709" s="341"/>
      <c r="BZ709" s="341"/>
      <c r="CA709" s="341"/>
      <c r="CB709" s="341"/>
      <c r="CC709" s="341"/>
      <c r="CD709" s="341"/>
      <c r="CE709" s="341"/>
      <c r="CF709" s="341"/>
      <c r="CG709" s="341"/>
      <c r="CH709" s="341"/>
      <c r="CI709" s="341"/>
      <c r="CJ709" s="341"/>
      <c r="CK709" s="341"/>
      <c r="CL709" s="341"/>
      <c r="CM709" s="341"/>
      <c r="CN709" s="341"/>
      <c r="CO709" s="341"/>
      <c r="CP709" s="341"/>
      <c r="CQ709" s="341"/>
      <c r="CR709" s="341"/>
      <c r="CS709" s="341"/>
      <c r="CT709" s="341"/>
      <c r="CU709" s="341"/>
      <c r="CV709" s="341"/>
      <c r="CW709" s="341"/>
      <c r="CX709" s="341"/>
      <c r="CY709" s="341"/>
      <c r="CZ709" s="341"/>
    </row>
    <row r="710" ht="25.15" customHeight="true" x14ac:dyDescent="0.2">
      <c r="C710" s="1006"/>
      <c r="D710" s="1006"/>
      <c r="E710" s="614"/>
      <c r="F710" s="614"/>
      <c r="G710" s="614"/>
      <c r="H710" s="1006"/>
      <c r="I710" s="1006"/>
      <c r="J710" s="614"/>
      <c r="K710" s="614"/>
      <c r="L710" s="614"/>
      <c r="M710" s="1006"/>
      <c r="N710" s="1006"/>
      <c r="O710" s="614"/>
      <c r="P710" s="614"/>
      <c r="Q710" s="614"/>
      <c r="BA710" s="341"/>
      <c r="BB710" s="420"/>
      <c r="BC710" s="341"/>
      <c r="BD710" s="341"/>
      <c r="BE710" s="341"/>
      <c r="BF710" s="341"/>
      <c r="BG710" s="341"/>
      <c r="BH710" s="341"/>
      <c r="BI710" s="341"/>
      <c r="BJ710" s="341"/>
      <c r="BK710" s="341"/>
      <c r="BL710" s="341"/>
      <c r="BM710" s="341"/>
      <c r="BN710" s="341"/>
      <c r="BO710" s="341"/>
      <c r="BP710" s="341"/>
      <c r="BQ710" s="341"/>
      <c r="BR710" s="341"/>
      <c r="BS710" s="341"/>
      <c r="BT710" s="341"/>
      <c r="BU710" s="341"/>
      <c r="BV710" s="341"/>
      <c r="BW710" s="341"/>
      <c r="BX710" s="341"/>
      <c r="BY710" s="341"/>
      <c r="BZ710" s="341"/>
      <c r="CA710" s="341"/>
      <c r="CB710" s="341"/>
      <c r="CC710" s="341"/>
      <c r="CD710" s="341"/>
      <c r="CE710" s="341"/>
      <c r="CF710" s="341"/>
      <c r="CG710" s="341"/>
      <c r="CH710" s="341"/>
      <c r="CI710" s="341"/>
      <c r="CJ710" s="341"/>
      <c r="CK710" s="341"/>
      <c r="CL710" s="341"/>
      <c r="CM710" s="341"/>
      <c r="CN710" s="341"/>
      <c r="CO710" s="341"/>
      <c r="CP710" s="341"/>
      <c r="CQ710" s="341"/>
      <c r="CR710" s="341"/>
      <c r="CS710" s="341"/>
      <c r="CT710" s="341"/>
      <c r="CU710" s="341"/>
      <c r="CV710" s="341"/>
      <c r="CW710" s="341"/>
      <c r="CX710" s="341"/>
      <c r="CY710" s="341"/>
      <c r="CZ710" s="341"/>
    </row>
    <row r="711" ht="25.15" customHeight="true" x14ac:dyDescent="0.2">
      <c r="C711" s="1006"/>
      <c r="D711" s="1006"/>
      <c r="E711" s="614"/>
      <c r="F711" s="614"/>
      <c r="G711" s="614"/>
      <c r="H711" s="1006"/>
      <c r="I711" s="1006"/>
      <c r="J711" s="614"/>
      <c r="K711" s="614"/>
      <c r="L711" s="614"/>
      <c r="M711" s="1006"/>
      <c r="N711" s="1006"/>
      <c r="O711" s="614"/>
      <c r="P711" s="614"/>
      <c r="Q711" s="614"/>
      <c r="BA711" s="341"/>
      <c r="BB711" s="420"/>
      <c r="BC711" s="341"/>
      <c r="BD711" s="341"/>
      <c r="BE711" s="341"/>
      <c r="BF711" s="341"/>
      <c r="BG711" s="341"/>
      <c r="BH711" s="341"/>
      <c r="BI711" s="341"/>
      <c r="BJ711" s="341"/>
      <c r="BK711" s="341"/>
      <c r="BL711" s="341"/>
      <c r="BM711" s="341"/>
      <c r="BN711" s="341"/>
      <c r="BO711" s="341"/>
      <c r="BP711" s="341"/>
      <c r="BQ711" s="341"/>
      <c r="BR711" s="341"/>
      <c r="BS711" s="341"/>
      <c r="BT711" s="341"/>
      <c r="BU711" s="341"/>
      <c r="BV711" s="341"/>
      <c r="BW711" s="341"/>
      <c r="BX711" s="341"/>
      <c r="BY711" s="341"/>
      <c r="BZ711" s="341"/>
      <c r="CA711" s="341"/>
      <c r="CB711" s="341"/>
      <c r="CC711" s="341"/>
      <c r="CD711" s="341"/>
      <c r="CE711" s="341"/>
      <c r="CF711" s="341"/>
      <c r="CG711" s="341"/>
      <c r="CH711" s="341"/>
      <c r="CI711" s="341"/>
      <c r="CJ711" s="341"/>
      <c r="CK711" s="341"/>
      <c r="CL711" s="341"/>
      <c r="CM711" s="341"/>
      <c r="CN711" s="341"/>
      <c r="CO711" s="341"/>
      <c r="CP711" s="341"/>
      <c r="CQ711" s="341"/>
      <c r="CR711" s="341"/>
      <c r="CS711" s="341"/>
      <c r="CT711" s="341"/>
      <c r="CU711" s="341"/>
      <c r="CV711" s="341"/>
      <c r="CW711" s="341"/>
      <c r="CX711" s="341"/>
      <c r="CY711" s="341"/>
      <c r="CZ711" s="341"/>
    </row>
    <row r="712" ht="25.15" customHeight="true" x14ac:dyDescent="0.2">
      <c r="C712" s="1006"/>
      <c r="D712" s="1006"/>
      <c r="E712" s="614"/>
      <c r="F712" s="614"/>
      <c r="G712" s="614"/>
      <c r="H712" s="1006"/>
      <c r="I712" s="1006"/>
      <c r="J712" s="614"/>
      <c r="K712" s="614"/>
      <c r="L712" s="614"/>
      <c r="M712" s="1006"/>
      <c r="N712" s="1006"/>
      <c r="O712" s="614"/>
      <c r="P712" s="614"/>
      <c r="Q712" s="614"/>
      <c r="BA712" s="341"/>
      <c r="BB712" s="420"/>
      <c r="BC712" s="341"/>
      <c r="BD712" s="341"/>
      <c r="BE712" s="341"/>
      <c r="BF712" s="341"/>
      <c r="BG712" s="341"/>
      <c r="BH712" s="341"/>
      <c r="BI712" s="341"/>
      <c r="BJ712" s="341"/>
      <c r="BK712" s="341"/>
      <c r="BL712" s="341"/>
      <c r="BM712" s="341"/>
      <c r="BN712" s="341"/>
      <c r="BO712" s="341"/>
      <c r="BP712" s="341"/>
      <c r="BQ712" s="341"/>
      <c r="BR712" s="341"/>
      <c r="BS712" s="341"/>
      <c r="BT712" s="341"/>
      <c r="BU712" s="341"/>
      <c r="BV712" s="341"/>
      <c r="BW712" s="341"/>
      <c r="BX712" s="341"/>
      <c r="BY712" s="341"/>
      <c r="BZ712" s="341"/>
      <c r="CA712" s="341"/>
      <c r="CB712" s="341"/>
      <c r="CC712" s="341"/>
      <c r="CD712" s="341"/>
      <c r="CE712" s="341"/>
      <c r="CF712" s="341"/>
      <c r="CG712" s="341"/>
      <c r="CH712" s="341"/>
      <c r="CI712" s="341"/>
      <c r="CJ712" s="341"/>
      <c r="CK712" s="341"/>
      <c r="CL712" s="341"/>
      <c r="CM712" s="341"/>
      <c r="CN712" s="341"/>
      <c r="CO712" s="341"/>
      <c r="CP712" s="341"/>
      <c r="CQ712" s="341"/>
      <c r="CR712" s="341"/>
      <c r="CS712" s="341"/>
      <c r="CT712" s="341"/>
      <c r="CU712" s="341"/>
      <c r="CV712" s="341"/>
      <c r="CW712" s="341"/>
      <c r="CX712" s="341"/>
      <c r="CY712" s="341"/>
      <c r="CZ712" s="341"/>
    </row>
    <row r="713" ht="25.15" customHeight="true" x14ac:dyDescent="0.2">
      <c r="C713" s="1006"/>
      <c r="D713" s="1006"/>
      <c r="E713" s="614"/>
      <c r="F713" s="614"/>
      <c r="G713" s="614"/>
      <c r="H713" s="1006"/>
      <c r="I713" s="1006"/>
      <c r="J713" s="614"/>
      <c r="K713" s="614"/>
      <c r="L713" s="614"/>
      <c r="M713" s="1006"/>
      <c r="N713" s="1006"/>
      <c r="O713" s="614"/>
      <c r="P713" s="614"/>
      <c r="Q713" s="614"/>
      <c r="BA713" s="341"/>
      <c r="BB713" s="420"/>
      <c r="BC713" s="341"/>
      <c r="BD713" s="341"/>
      <c r="BE713" s="341"/>
      <c r="BF713" s="341"/>
      <c r="BG713" s="341"/>
      <c r="BH713" s="341"/>
      <c r="BI713" s="341"/>
      <c r="BJ713" s="341"/>
      <c r="BK713" s="341"/>
      <c r="BL713" s="341"/>
      <c r="BM713" s="341"/>
      <c r="BN713" s="341"/>
      <c r="BO713" s="341"/>
      <c r="BP713" s="341"/>
      <c r="BQ713" s="341"/>
      <c r="BR713" s="341"/>
      <c r="BS713" s="341"/>
      <c r="BT713" s="341"/>
      <c r="BU713" s="341"/>
      <c r="BV713" s="341"/>
      <c r="BW713" s="341"/>
      <c r="BX713" s="341"/>
      <c r="BY713" s="341"/>
      <c r="BZ713" s="341"/>
      <c r="CA713" s="341"/>
      <c r="CB713" s="341"/>
      <c r="CC713" s="341"/>
      <c r="CD713" s="341"/>
      <c r="CE713" s="341"/>
      <c r="CF713" s="341"/>
      <c r="CG713" s="341"/>
      <c r="CH713" s="341"/>
      <c r="CI713" s="341"/>
      <c r="CJ713" s="341"/>
      <c r="CK713" s="341"/>
      <c r="CL713" s="341"/>
      <c r="CM713" s="341"/>
      <c r="CN713" s="341"/>
      <c r="CO713" s="341"/>
      <c r="CP713" s="341"/>
      <c r="CQ713" s="341"/>
      <c r="CR713" s="341"/>
      <c r="CS713" s="341"/>
      <c r="CT713" s="341"/>
      <c r="CU713" s="341"/>
      <c r="CV713" s="341"/>
      <c r="CW713" s="341"/>
      <c r="CX713" s="341"/>
      <c r="CY713" s="341"/>
      <c r="CZ713" s="341"/>
    </row>
    <row r="714" ht="25.15" customHeight="true" x14ac:dyDescent="0.2">
      <c r="C714" s="1006"/>
      <c r="D714" s="1006"/>
      <c r="E714" s="614"/>
      <c r="F714" s="614"/>
      <c r="G714" s="614"/>
      <c r="H714" s="1006"/>
      <c r="I714" s="1006"/>
      <c r="J714" s="614"/>
      <c r="K714" s="614"/>
      <c r="L714" s="614"/>
      <c r="M714" s="1006"/>
      <c r="N714" s="1006"/>
      <c r="O714" s="614"/>
      <c r="P714" s="614"/>
      <c r="Q714" s="614"/>
      <c r="BA714" s="341"/>
      <c r="BB714" s="420"/>
      <c r="BC714" s="341"/>
      <c r="BD714" s="341"/>
      <c r="BE714" s="341"/>
      <c r="BF714" s="341"/>
      <c r="BG714" s="341"/>
      <c r="BH714" s="341"/>
      <c r="BI714" s="341"/>
      <c r="BJ714" s="341"/>
      <c r="BK714" s="341"/>
      <c r="BL714" s="341"/>
      <c r="BM714" s="341"/>
      <c r="BN714" s="341"/>
      <c r="BO714" s="341"/>
      <c r="BP714" s="341"/>
      <c r="BQ714" s="341"/>
      <c r="BR714" s="341"/>
      <c r="BS714" s="341"/>
      <c r="BT714" s="341"/>
      <c r="BU714" s="341"/>
      <c r="BV714" s="341"/>
      <c r="BW714" s="341"/>
      <c r="BX714" s="341"/>
      <c r="BY714" s="341"/>
      <c r="BZ714" s="341"/>
      <c r="CA714" s="341"/>
      <c r="CB714" s="341"/>
      <c r="CC714" s="341"/>
      <c r="CD714" s="341"/>
      <c r="CE714" s="341"/>
      <c r="CF714" s="341"/>
      <c r="CG714" s="341"/>
      <c r="CH714" s="341"/>
      <c r="CI714" s="341"/>
      <c r="CJ714" s="341"/>
      <c r="CK714" s="341"/>
      <c r="CL714" s="341"/>
      <c r="CM714" s="341"/>
      <c r="CN714" s="341"/>
      <c r="CO714" s="341"/>
      <c r="CP714" s="341"/>
      <c r="CQ714" s="341"/>
      <c r="CR714" s="341"/>
      <c r="CS714" s="341"/>
      <c r="CT714" s="341"/>
      <c r="CU714" s="341"/>
      <c r="CV714" s="341"/>
      <c r="CW714" s="341"/>
      <c r="CX714" s="341"/>
      <c r="CY714" s="341"/>
      <c r="CZ714" s="341"/>
    </row>
    <row r="715" ht="25.15" customHeight="true" x14ac:dyDescent="0.2">
      <c r="C715" s="1006"/>
      <c r="D715" s="1006"/>
      <c r="E715" s="614"/>
      <c r="F715" s="614"/>
      <c r="G715" s="614"/>
      <c r="H715" s="1006"/>
      <c r="I715" s="1006"/>
      <c r="J715" s="614"/>
      <c r="K715" s="614"/>
      <c r="L715" s="614"/>
      <c r="M715" s="1006"/>
      <c r="N715" s="1006"/>
      <c r="O715" s="614"/>
      <c r="P715" s="614"/>
      <c r="Q715" s="614"/>
      <c r="BA715" s="341"/>
      <c r="BB715" s="420"/>
      <c r="BC715" s="341"/>
      <c r="BD715" s="341"/>
      <c r="BE715" s="341"/>
      <c r="BF715" s="341"/>
      <c r="BG715" s="341"/>
      <c r="BH715" s="341"/>
      <c r="BI715" s="341"/>
      <c r="BJ715" s="341"/>
      <c r="BK715" s="341"/>
      <c r="BL715" s="341"/>
      <c r="BM715" s="341"/>
      <c r="BN715" s="341"/>
      <c r="BO715" s="341"/>
      <c r="BP715" s="341"/>
      <c r="BQ715" s="341"/>
      <c r="BR715" s="341"/>
      <c r="BS715" s="341"/>
      <c r="BT715" s="341"/>
      <c r="BU715" s="341"/>
      <c r="BV715" s="341"/>
      <c r="BW715" s="341"/>
      <c r="BX715" s="341"/>
      <c r="BY715" s="341"/>
      <c r="BZ715" s="341"/>
      <c r="CA715" s="341"/>
      <c r="CB715" s="341"/>
      <c r="CC715" s="341"/>
      <c r="CD715" s="341"/>
      <c r="CE715" s="341"/>
      <c r="CF715" s="341"/>
      <c r="CG715" s="341"/>
      <c r="CH715" s="341"/>
      <c r="CI715" s="341"/>
      <c r="CJ715" s="341"/>
      <c r="CK715" s="341"/>
      <c r="CL715" s="341"/>
      <c r="CM715" s="341"/>
      <c r="CN715" s="341"/>
      <c r="CO715" s="341"/>
      <c r="CP715" s="341"/>
      <c r="CQ715" s="341"/>
      <c r="CR715" s="341"/>
      <c r="CS715" s="341"/>
      <c r="CT715" s="341"/>
      <c r="CU715" s="341"/>
      <c r="CV715" s="341"/>
      <c r="CW715" s="341"/>
      <c r="CX715" s="341"/>
      <c r="CY715" s="341"/>
      <c r="CZ715" s="341"/>
    </row>
    <row r="716" ht="25.15" customHeight="true" x14ac:dyDescent="0.2">
      <c r="C716" s="1006"/>
      <c r="D716" s="1006"/>
      <c r="E716" s="614"/>
      <c r="F716" s="614"/>
      <c r="G716" s="614"/>
      <c r="H716" s="1006"/>
      <c r="I716" s="1006"/>
      <c r="J716" s="614"/>
      <c r="K716" s="614"/>
      <c r="L716" s="614"/>
      <c r="M716" s="1006"/>
      <c r="N716" s="1006"/>
      <c r="O716" s="614"/>
      <c r="P716" s="614"/>
      <c r="Q716" s="614"/>
      <c r="BA716" s="341"/>
      <c r="BB716" s="420"/>
      <c r="BC716" s="341"/>
      <c r="BD716" s="341"/>
      <c r="BE716" s="341"/>
      <c r="BF716" s="341"/>
      <c r="BG716" s="341"/>
      <c r="BH716" s="341"/>
      <c r="BI716" s="341"/>
      <c r="BJ716" s="341"/>
      <c r="BK716" s="341"/>
      <c r="BL716" s="341"/>
      <c r="BM716" s="341"/>
      <c r="BN716" s="341"/>
      <c r="BO716" s="341"/>
      <c r="BP716" s="341"/>
      <c r="BQ716" s="341"/>
      <c r="BR716" s="341"/>
      <c r="BS716" s="341"/>
      <c r="BT716" s="341"/>
      <c r="BU716" s="341"/>
      <c r="BV716" s="341"/>
      <c r="BW716" s="341"/>
      <c r="BX716" s="341"/>
      <c r="BY716" s="341"/>
      <c r="BZ716" s="341"/>
      <c r="CA716" s="341"/>
      <c r="CB716" s="341"/>
      <c r="CC716" s="341"/>
      <c r="CD716" s="341"/>
      <c r="CE716" s="341"/>
      <c r="CF716" s="341"/>
      <c r="CG716" s="341"/>
      <c r="CH716" s="341"/>
      <c r="CI716" s="341"/>
      <c r="CJ716" s="341"/>
      <c r="CK716" s="341"/>
      <c r="CL716" s="341"/>
      <c r="CM716" s="341"/>
      <c r="CN716" s="341"/>
      <c r="CO716" s="341"/>
      <c r="CP716" s="341"/>
      <c r="CQ716" s="341"/>
      <c r="CR716" s="341"/>
      <c r="CS716" s="341"/>
      <c r="CT716" s="341"/>
      <c r="CU716" s="341"/>
      <c r="CV716" s="341"/>
      <c r="CW716" s="341"/>
      <c r="CX716" s="341"/>
      <c r="CY716" s="341"/>
      <c r="CZ716" s="341"/>
    </row>
    <row r="717" ht="25.15" customHeight="true" x14ac:dyDescent="0.2">
      <c r="C717" s="1006"/>
      <c r="D717" s="1006"/>
      <c r="E717" s="614"/>
      <c r="F717" s="614"/>
      <c r="G717" s="614"/>
      <c r="H717" s="1006"/>
      <c r="I717" s="1006"/>
      <c r="J717" s="614"/>
      <c r="K717" s="614"/>
      <c r="L717" s="614"/>
      <c r="M717" s="1006"/>
      <c r="N717" s="1006"/>
      <c r="O717" s="614"/>
      <c r="P717" s="614"/>
      <c r="Q717" s="614"/>
      <c r="BA717" s="341"/>
      <c r="BB717" s="420"/>
      <c r="BC717" s="341"/>
      <c r="BD717" s="341"/>
      <c r="BE717" s="341"/>
      <c r="BF717" s="341"/>
      <c r="BG717" s="341"/>
      <c r="BH717" s="341"/>
      <c r="BI717" s="341"/>
      <c r="BJ717" s="341"/>
      <c r="BK717" s="341"/>
      <c r="BL717" s="341"/>
      <c r="BM717" s="341"/>
      <c r="BN717" s="341"/>
      <c r="BO717" s="341"/>
      <c r="BP717" s="341"/>
      <c r="BQ717" s="341"/>
      <c r="BR717" s="341"/>
      <c r="BS717" s="341"/>
      <c r="BT717" s="341"/>
      <c r="BU717" s="341"/>
      <c r="BV717" s="341"/>
      <c r="BW717" s="341"/>
      <c r="BX717" s="341"/>
      <c r="BY717" s="341"/>
      <c r="BZ717" s="341"/>
      <c r="CA717" s="341"/>
      <c r="CB717" s="341"/>
      <c r="CC717" s="341"/>
      <c r="CD717" s="341"/>
      <c r="CE717" s="341"/>
      <c r="CF717" s="341"/>
      <c r="CG717" s="341"/>
      <c r="CH717" s="341"/>
      <c r="CI717" s="341"/>
      <c r="CJ717" s="341"/>
      <c r="CK717" s="341"/>
      <c r="CL717" s="341"/>
      <c r="CM717" s="341"/>
      <c r="CN717" s="341"/>
      <c r="CO717" s="341"/>
      <c r="CP717" s="341"/>
      <c r="CQ717" s="341"/>
      <c r="CR717" s="341"/>
      <c r="CS717" s="341"/>
      <c r="CT717" s="341"/>
      <c r="CU717" s="341"/>
      <c r="CV717" s="341"/>
      <c r="CW717" s="341"/>
      <c r="CX717" s="341"/>
      <c r="CY717" s="341"/>
      <c r="CZ717" s="341"/>
    </row>
    <row r="718" ht="25.15" customHeight="true" x14ac:dyDescent="0.2">
      <c r="C718" s="1006"/>
      <c r="D718" s="1006"/>
      <c r="E718" s="614"/>
      <c r="F718" s="614"/>
      <c r="G718" s="614"/>
      <c r="H718" s="1006"/>
      <c r="I718" s="1006"/>
      <c r="J718" s="614"/>
      <c r="K718" s="614"/>
      <c r="L718" s="614"/>
      <c r="M718" s="1006"/>
      <c r="N718" s="1006"/>
      <c r="O718" s="614"/>
      <c r="P718" s="614"/>
      <c r="Q718" s="614"/>
      <c r="BA718" s="341"/>
      <c r="BB718" s="420"/>
      <c r="BC718" s="341"/>
      <c r="BD718" s="341"/>
      <c r="BE718" s="341"/>
      <c r="BF718" s="341"/>
      <c r="BG718" s="341"/>
      <c r="BH718" s="341"/>
      <c r="BI718" s="341"/>
      <c r="BJ718" s="341"/>
      <c r="BK718" s="341"/>
      <c r="BL718" s="341"/>
      <c r="BM718" s="341"/>
      <c r="BN718" s="341"/>
      <c r="BO718" s="341"/>
      <c r="BP718" s="341"/>
      <c r="BQ718" s="341"/>
      <c r="BR718" s="341"/>
      <c r="BS718" s="341"/>
      <c r="BT718" s="341"/>
      <c r="BU718" s="341"/>
      <c r="BV718" s="341"/>
      <c r="BW718" s="341"/>
      <c r="BX718" s="341"/>
      <c r="BY718" s="341"/>
      <c r="BZ718" s="341"/>
      <c r="CA718" s="341"/>
      <c r="CB718" s="341"/>
      <c r="CC718" s="341"/>
      <c r="CD718" s="341"/>
      <c r="CE718" s="341"/>
      <c r="CF718" s="341"/>
      <c r="CG718" s="341"/>
      <c r="CH718" s="341"/>
      <c r="CI718" s="341"/>
      <c r="CJ718" s="341"/>
      <c r="CK718" s="341"/>
      <c r="CL718" s="341"/>
      <c r="CM718" s="341"/>
      <c r="CN718" s="341"/>
      <c r="CO718" s="341"/>
      <c r="CP718" s="341"/>
      <c r="CQ718" s="341"/>
      <c r="CR718" s="341"/>
      <c r="CS718" s="341"/>
      <c r="CT718" s="341"/>
      <c r="CU718" s="341"/>
      <c r="CV718" s="341"/>
      <c r="CW718" s="341"/>
      <c r="CX718" s="341"/>
      <c r="CY718" s="341"/>
      <c r="CZ718" s="341"/>
    </row>
    <row r="719" ht="25.15" customHeight="true" x14ac:dyDescent="0.2">
      <c r="C719" s="1006"/>
      <c r="D719" s="1006"/>
      <c r="E719" s="614"/>
      <c r="F719" s="614"/>
      <c r="G719" s="614"/>
      <c r="H719" s="1006"/>
      <c r="I719" s="1006"/>
      <c r="J719" s="614"/>
      <c r="K719" s="614"/>
      <c r="L719" s="614"/>
      <c r="M719" s="1006"/>
      <c r="N719" s="1006"/>
      <c r="O719" s="614"/>
      <c r="P719" s="614"/>
      <c r="Q719" s="614"/>
      <c r="BA719" s="341"/>
      <c r="BB719" s="420"/>
      <c r="BC719" s="341"/>
      <c r="BD719" s="341"/>
      <c r="BE719" s="341"/>
      <c r="BF719" s="341"/>
      <c r="BG719" s="341"/>
      <c r="BH719" s="341"/>
      <c r="BI719" s="341"/>
      <c r="BJ719" s="341"/>
      <c r="BK719" s="341"/>
      <c r="BL719" s="341"/>
      <c r="BM719" s="341"/>
      <c r="BN719" s="341"/>
      <c r="BO719" s="341"/>
      <c r="BP719" s="341"/>
      <c r="BQ719" s="341"/>
      <c r="BR719" s="341"/>
      <c r="BS719" s="341"/>
      <c r="BT719" s="341"/>
      <c r="BU719" s="341"/>
      <c r="BV719" s="341"/>
      <c r="BW719" s="341"/>
      <c r="BX719" s="341"/>
      <c r="BY719" s="341"/>
      <c r="BZ719" s="341"/>
      <c r="CA719" s="341"/>
      <c r="CB719" s="341"/>
      <c r="CC719" s="341"/>
      <c r="CD719" s="341"/>
      <c r="CE719" s="341"/>
      <c r="CF719" s="341"/>
      <c r="CG719" s="341"/>
      <c r="CH719" s="341"/>
      <c r="CI719" s="341"/>
      <c r="CJ719" s="341"/>
      <c r="CK719" s="341"/>
      <c r="CL719" s="341"/>
      <c r="CM719" s="341"/>
      <c r="CN719" s="341"/>
      <c r="CO719" s="341"/>
      <c r="CP719" s="341"/>
      <c r="CQ719" s="341"/>
      <c r="CR719" s="341"/>
      <c r="CS719" s="341"/>
      <c r="CT719" s="341"/>
      <c r="CU719" s="341"/>
      <c r="CV719" s="341"/>
      <c r="CW719" s="341"/>
      <c r="CX719" s="341"/>
      <c r="CY719" s="341"/>
      <c r="CZ719" s="341"/>
    </row>
    <row r="720" ht="25.15" customHeight="true" x14ac:dyDescent="0.2">
      <c r="C720" s="1006"/>
      <c r="D720" s="1006"/>
      <c r="E720" s="614"/>
      <c r="F720" s="614"/>
      <c r="G720" s="614"/>
      <c r="H720" s="1006"/>
      <c r="I720" s="1006"/>
      <c r="J720" s="614"/>
      <c r="K720" s="614"/>
      <c r="L720" s="614"/>
      <c r="M720" s="1006"/>
      <c r="N720" s="1006"/>
      <c r="O720" s="614"/>
      <c r="P720" s="614"/>
      <c r="Q720" s="614"/>
      <c r="BA720" s="341"/>
      <c r="BB720" s="420"/>
      <c r="BC720" s="341"/>
      <c r="BD720" s="341"/>
      <c r="BE720" s="341"/>
      <c r="BF720" s="341"/>
      <c r="BG720" s="341"/>
      <c r="BH720" s="341"/>
      <c r="BI720" s="341"/>
      <c r="BJ720" s="341"/>
      <c r="BK720" s="341"/>
      <c r="BL720" s="341"/>
      <c r="BM720" s="341"/>
      <c r="BN720" s="341"/>
      <c r="BO720" s="341"/>
      <c r="BP720" s="341"/>
      <c r="BQ720" s="341"/>
      <c r="BR720" s="341"/>
      <c r="BS720" s="341"/>
      <c r="BT720" s="341"/>
      <c r="BU720" s="341"/>
      <c r="BV720" s="341"/>
      <c r="BW720" s="341"/>
      <c r="BX720" s="341"/>
      <c r="BY720" s="341"/>
      <c r="BZ720" s="341"/>
      <c r="CA720" s="341"/>
      <c r="CB720" s="341"/>
      <c r="CC720" s="341"/>
      <c r="CD720" s="341"/>
      <c r="CE720" s="341"/>
      <c r="CF720" s="341"/>
      <c r="CG720" s="341"/>
      <c r="CH720" s="341"/>
      <c r="CI720" s="341"/>
      <c r="CJ720" s="341"/>
      <c r="CK720" s="341"/>
      <c r="CL720" s="341"/>
      <c r="CM720" s="341"/>
      <c r="CN720" s="341"/>
      <c r="CO720" s="341"/>
      <c r="CP720" s="341"/>
      <c r="CQ720" s="341"/>
      <c r="CR720" s="341"/>
      <c r="CS720" s="341"/>
      <c r="CT720" s="341"/>
      <c r="CU720" s="341"/>
      <c r="CV720" s="341"/>
      <c r="CW720" s="341"/>
      <c r="CX720" s="341"/>
      <c r="CY720" s="341"/>
      <c r="CZ720" s="341"/>
    </row>
    <row r="721" ht="25.15" customHeight="true" x14ac:dyDescent="0.2">
      <c r="C721" s="1006"/>
      <c r="D721" s="1006"/>
      <c r="E721" s="614"/>
      <c r="F721" s="614"/>
      <c r="G721" s="614"/>
      <c r="H721" s="1006"/>
      <c r="I721" s="1006"/>
      <c r="J721" s="614"/>
      <c r="K721" s="614"/>
      <c r="L721" s="614"/>
      <c r="M721" s="1006"/>
      <c r="N721" s="1006"/>
      <c r="O721" s="614"/>
      <c r="P721" s="614"/>
      <c r="Q721" s="614"/>
      <c r="BA721" s="341"/>
      <c r="BB721" s="420"/>
      <c r="BC721" s="341"/>
      <c r="BD721" s="341"/>
      <c r="BE721" s="341"/>
      <c r="BF721" s="341"/>
      <c r="BG721" s="341"/>
      <c r="BH721" s="341"/>
      <c r="BI721" s="341"/>
      <c r="BJ721" s="341"/>
      <c r="BK721" s="341"/>
      <c r="BL721" s="341"/>
      <c r="BM721" s="341"/>
      <c r="BN721" s="341"/>
      <c r="BO721" s="341"/>
      <c r="BP721" s="341"/>
      <c r="BQ721" s="341"/>
      <c r="BR721" s="341"/>
      <c r="BS721" s="341"/>
      <c r="BT721" s="341"/>
      <c r="BU721" s="341"/>
      <c r="BV721" s="341"/>
      <c r="BW721" s="341"/>
      <c r="BX721" s="341"/>
      <c r="BY721" s="341"/>
      <c r="BZ721" s="341"/>
      <c r="CA721" s="341"/>
      <c r="CB721" s="341"/>
      <c r="CC721" s="341"/>
      <c r="CD721" s="341"/>
      <c r="CE721" s="341"/>
      <c r="CF721" s="341"/>
      <c r="CG721" s="341"/>
      <c r="CH721" s="341"/>
      <c r="CI721" s="341"/>
      <c r="CJ721" s="341"/>
      <c r="CK721" s="341"/>
      <c r="CL721" s="341"/>
      <c r="CM721" s="341"/>
      <c r="CN721" s="341"/>
      <c r="CO721" s="341"/>
      <c r="CP721" s="341"/>
      <c r="CQ721" s="341"/>
      <c r="CR721" s="341"/>
      <c r="CS721" s="341"/>
      <c r="CT721" s="341"/>
      <c r="CU721" s="341"/>
      <c r="CV721" s="341"/>
      <c r="CW721" s="341"/>
      <c r="CX721" s="341"/>
      <c r="CY721" s="341"/>
      <c r="CZ721" s="341"/>
    </row>
    <row r="722" ht="25.15" customHeight="true" x14ac:dyDescent="0.2">
      <c r="C722" s="1006"/>
      <c r="D722" s="1006"/>
      <c r="E722" s="614"/>
      <c r="F722" s="614"/>
      <c r="G722" s="614"/>
      <c r="H722" s="1006"/>
      <c r="I722" s="1006"/>
      <c r="J722" s="614"/>
      <c r="K722" s="614"/>
      <c r="L722" s="614"/>
      <c r="M722" s="1006"/>
      <c r="N722" s="1006"/>
      <c r="O722" s="614"/>
      <c r="P722" s="614"/>
      <c r="Q722" s="614"/>
      <c r="BA722" s="341"/>
      <c r="BB722" s="420"/>
      <c r="BC722" s="341"/>
      <c r="BD722" s="341"/>
      <c r="BE722" s="341"/>
      <c r="BF722" s="341"/>
      <c r="BG722" s="341"/>
      <c r="BH722" s="341"/>
      <c r="BI722" s="341"/>
      <c r="BJ722" s="341"/>
      <c r="BK722" s="341"/>
      <c r="BL722" s="341"/>
      <c r="BM722" s="341"/>
      <c r="BN722" s="341"/>
      <c r="BO722" s="341"/>
      <c r="BP722" s="341"/>
      <c r="BQ722" s="341"/>
      <c r="BR722" s="341"/>
      <c r="BS722" s="341"/>
      <c r="BT722" s="341"/>
      <c r="BU722" s="341"/>
      <c r="BV722" s="341"/>
      <c r="BW722" s="341"/>
      <c r="BX722" s="341"/>
      <c r="BY722" s="341"/>
      <c r="BZ722" s="341"/>
      <c r="CA722" s="341"/>
      <c r="CB722" s="341"/>
      <c r="CC722" s="341"/>
      <c r="CD722" s="341"/>
      <c r="CE722" s="341"/>
      <c r="CF722" s="341"/>
      <c r="CG722" s="341"/>
      <c r="CH722" s="341"/>
      <c r="CI722" s="341"/>
      <c r="CJ722" s="341"/>
      <c r="CK722" s="341"/>
      <c r="CL722" s="341"/>
      <c r="CM722" s="341"/>
      <c r="CN722" s="341"/>
      <c r="CO722" s="341"/>
      <c r="CP722" s="341"/>
      <c r="CQ722" s="341"/>
      <c r="CR722" s="341"/>
      <c r="CS722" s="341"/>
      <c r="CT722" s="341"/>
      <c r="CU722" s="341"/>
      <c r="CV722" s="341"/>
      <c r="CW722" s="341"/>
      <c r="CX722" s="341"/>
      <c r="CY722" s="341"/>
      <c r="CZ722" s="341"/>
    </row>
    <row r="723" ht="25.15" customHeight="true" x14ac:dyDescent="0.2">
      <c r="C723" s="1006"/>
      <c r="D723" s="1006"/>
      <c r="E723" s="614"/>
      <c r="F723" s="614"/>
      <c r="G723" s="614"/>
      <c r="H723" s="1006"/>
      <c r="I723" s="1006"/>
      <c r="J723" s="614"/>
      <c r="K723" s="614"/>
      <c r="L723" s="614"/>
      <c r="M723" s="1006"/>
      <c r="N723" s="1006"/>
      <c r="O723" s="614"/>
      <c r="P723" s="614"/>
      <c r="Q723" s="614"/>
      <c r="BA723" s="341"/>
      <c r="BB723" s="420"/>
      <c r="BC723" s="341"/>
      <c r="BD723" s="341"/>
      <c r="BE723" s="341"/>
      <c r="BF723" s="341"/>
      <c r="BG723" s="341"/>
      <c r="BH723" s="341"/>
      <c r="BI723" s="341"/>
      <c r="BJ723" s="341"/>
      <c r="BK723" s="341"/>
      <c r="BL723" s="341"/>
      <c r="BM723" s="341"/>
      <c r="BN723" s="341"/>
      <c r="BO723" s="341"/>
      <c r="BP723" s="341"/>
      <c r="BQ723" s="341"/>
      <c r="BR723" s="341"/>
      <c r="BS723" s="341"/>
      <c r="BT723" s="341"/>
      <c r="BU723" s="341"/>
      <c r="BV723" s="341"/>
      <c r="BW723" s="341"/>
      <c r="BX723" s="341"/>
      <c r="BY723" s="341"/>
      <c r="BZ723" s="341"/>
      <c r="CA723" s="341"/>
      <c r="CB723" s="341"/>
      <c r="CC723" s="341"/>
      <c r="CD723" s="341"/>
      <c r="CE723" s="341"/>
      <c r="CF723" s="341"/>
      <c r="CG723" s="341"/>
      <c r="CH723" s="341"/>
      <c r="CI723" s="341"/>
      <c r="CJ723" s="341"/>
      <c r="CK723" s="341"/>
      <c r="CL723" s="341"/>
      <c r="CM723" s="341"/>
      <c r="CN723" s="341"/>
      <c r="CO723" s="341"/>
      <c r="CP723" s="341"/>
      <c r="CQ723" s="341"/>
      <c r="CR723" s="341"/>
      <c r="CS723" s="341"/>
      <c r="CT723" s="341"/>
      <c r="CU723" s="341"/>
      <c r="CV723" s="341"/>
      <c r="CW723" s="341"/>
      <c r="CX723" s="341"/>
      <c r="CY723" s="341"/>
      <c r="CZ723" s="341"/>
    </row>
    <row r="724" ht="25.15" customHeight="true" x14ac:dyDescent="0.2">
      <c r="C724" s="1006"/>
      <c r="D724" s="1006"/>
      <c r="E724" s="614"/>
      <c r="F724" s="614"/>
      <c r="G724" s="614"/>
      <c r="H724" s="1006"/>
      <c r="I724" s="1006"/>
      <c r="J724" s="614"/>
      <c r="K724" s="614"/>
      <c r="L724" s="614"/>
      <c r="M724" s="1006"/>
      <c r="N724" s="1006"/>
      <c r="O724" s="614"/>
      <c r="P724" s="614"/>
      <c r="Q724" s="614"/>
      <c r="BA724" s="341"/>
      <c r="BB724" s="420"/>
      <c r="BC724" s="341"/>
      <c r="BD724" s="341"/>
      <c r="BE724" s="341"/>
      <c r="BF724" s="341"/>
      <c r="BG724" s="341"/>
      <c r="BH724" s="341"/>
      <c r="BI724" s="341"/>
      <c r="BJ724" s="341"/>
      <c r="BK724" s="341"/>
      <c r="BL724" s="341"/>
      <c r="BM724" s="341"/>
      <c r="BN724" s="341"/>
      <c r="BO724" s="341"/>
      <c r="BP724" s="341"/>
      <c r="BQ724" s="341"/>
      <c r="BR724" s="341"/>
      <c r="BS724" s="341"/>
      <c r="BT724" s="341"/>
      <c r="BU724" s="341"/>
      <c r="BV724" s="341"/>
      <c r="BW724" s="341"/>
      <c r="BX724" s="341"/>
      <c r="BY724" s="341"/>
      <c r="BZ724" s="341"/>
      <c r="CA724" s="341"/>
      <c r="CB724" s="341"/>
      <c r="CC724" s="341"/>
      <c r="CD724" s="341"/>
      <c r="CE724" s="341"/>
      <c r="CF724" s="341"/>
      <c r="CG724" s="341"/>
      <c r="CH724" s="341"/>
      <c r="CI724" s="341"/>
      <c r="CJ724" s="341"/>
      <c r="CK724" s="341"/>
      <c r="CL724" s="341"/>
      <c r="CM724" s="341"/>
      <c r="CN724" s="341"/>
      <c r="CO724" s="341"/>
      <c r="CP724" s="341"/>
      <c r="CQ724" s="341"/>
      <c r="CR724" s="341"/>
      <c r="CS724" s="341"/>
      <c r="CT724" s="341"/>
      <c r="CU724" s="341"/>
      <c r="CV724" s="341"/>
      <c r="CW724" s="341"/>
      <c r="CX724" s="341"/>
      <c r="CY724" s="341"/>
      <c r="CZ724" s="341"/>
    </row>
    <row r="725" ht="25.15" customHeight="true" x14ac:dyDescent="0.2">
      <c r="C725" s="1006"/>
      <c r="D725" s="1006"/>
      <c r="E725" s="614"/>
      <c r="F725" s="614"/>
      <c r="G725" s="614"/>
      <c r="H725" s="1006"/>
      <c r="I725" s="1006"/>
      <c r="J725" s="614"/>
      <c r="K725" s="614"/>
      <c r="L725" s="614"/>
      <c r="M725" s="1006"/>
      <c r="N725" s="1006"/>
      <c r="O725" s="614"/>
      <c r="P725" s="614"/>
      <c r="Q725" s="614"/>
      <c r="BA725" s="341"/>
      <c r="BB725" s="420"/>
      <c r="BC725" s="341"/>
      <c r="BD725" s="341"/>
      <c r="BE725" s="341"/>
      <c r="BF725" s="341"/>
      <c r="BG725" s="341"/>
      <c r="BH725" s="341"/>
      <c r="BI725" s="341"/>
      <c r="BJ725" s="341"/>
      <c r="BK725" s="341"/>
      <c r="BL725" s="341"/>
      <c r="BM725" s="341"/>
      <c r="BN725" s="341"/>
      <c r="BO725" s="341"/>
      <c r="BP725" s="341"/>
      <c r="BQ725" s="341"/>
      <c r="BR725" s="341"/>
      <c r="BS725" s="341"/>
      <c r="BT725" s="341"/>
      <c r="BU725" s="341"/>
      <c r="BV725" s="341"/>
      <c r="BW725" s="341"/>
      <c r="BX725" s="341"/>
      <c r="BY725" s="341"/>
      <c r="BZ725" s="341"/>
      <c r="CA725" s="341"/>
      <c r="CB725" s="341"/>
      <c r="CC725" s="341"/>
      <c r="CD725" s="341"/>
      <c r="CE725" s="341"/>
      <c r="CF725" s="341"/>
      <c r="CG725" s="341"/>
      <c r="CH725" s="341"/>
      <c r="CI725" s="341"/>
      <c r="CJ725" s="341"/>
      <c r="CK725" s="341"/>
      <c r="CL725" s="341"/>
      <c r="CM725" s="341"/>
      <c r="CN725" s="341"/>
      <c r="CO725" s="341"/>
      <c r="CP725" s="341"/>
      <c r="CQ725" s="341"/>
      <c r="CR725" s="341"/>
      <c r="CS725" s="341"/>
      <c r="CT725" s="341"/>
      <c r="CU725" s="341"/>
      <c r="CV725" s="341"/>
      <c r="CW725" s="341"/>
      <c r="CX725" s="341"/>
      <c r="CY725" s="341"/>
      <c r="CZ725" s="341"/>
    </row>
    <row r="726" ht="25.15" customHeight="true" x14ac:dyDescent="0.2">
      <c r="C726" s="1006"/>
      <c r="D726" s="1006"/>
      <c r="E726" s="614"/>
      <c r="F726" s="614"/>
      <c r="G726" s="614"/>
      <c r="H726" s="1006"/>
      <c r="I726" s="1006"/>
      <c r="J726" s="614"/>
      <c r="K726" s="614"/>
      <c r="L726" s="614"/>
      <c r="M726" s="1006"/>
      <c r="N726" s="1006"/>
      <c r="O726" s="614"/>
      <c r="P726" s="614"/>
      <c r="Q726" s="614"/>
      <c r="BA726" s="341"/>
      <c r="BB726" s="420"/>
      <c r="BC726" s="341"/>
      <c r="BD726" s="341"/>
      <c r="BE726" s="341"/>
      <c r="BF726" s="341"/>
      <c r="BG726" s="341"/>
      <c r="BH726" s="341"/>
      <c r="BI726" s="341"/>
      <c r="BJ726" s="341"/>
      <c r="BK726" s="341"/>
      <c r="BL726" s="341"/>
      <c r="BM726" s="341"/>
      <c r="BN726" s="341"/>
      <c r="BO726" s="341"/>
      <c r="BP726" s="341"/>
      <c r="BQ726" s="341"/>
      <c r="BR726" s="341"/>
      <c r="BS726" s="341"/>
      <c r="BT726" s="341"/>
      <c r="BU726" s="341"/>
      <c r="BV726" s="341"/>
      <c r="BW726" s="341"/>
      <c r="BX726" s="341"/>
      <c r="BY726" s="341"/>
      <c r="BZ726" s="341"/>
      <c r="CA726" s="341"/>
      <c r="CB726" s="341"/>
      <c r="CC726" s="341"/>
      <c r="CD726" s="341"/>
      <c r="CE726" s="341"/>
      <c r="CF726" s="341"/>
      <c r="CG726" s="341"/>
      <c r="CH726" s="341"/>
      <c r="CI726" s="341"/>
      <c r="CJ726" s="341"/>
      <c r="CK726" s="341"/>
      <c r="CL726" s="341"/>
      <c r="CM726" s="341"/>
      <c r="CN726" s="341"/>
      <c r="CO726" s="341"/>
      <c r="CP726" s="341"/>
      <c r="CQ726" s="341"/>
      <c r="CR726" s="341"/>
      <c r="CS726" s="341"/>
      <c r="CT726" s="341"/>
      <c r="CU726" s="341"/>
      <c r="CV726" s="341"/>
      <c r="CW726" s="341"/>
      <c r="CX726" s="341"/>
      <c r="CY726" s="341"/>
      <c r="CZ726" s="341"/>
    </row>
    <row r="727" ht="25.15" customHeight="true" x14ac:dyDescent="0.2">
      <c r="C727" s="1006"/>
      <c r="D727" s="1006"/>
      <c r="E727" s="614"/>
      <c r="F727" s="614"/>
      <c r="G727" s="614"/>
      <c r="H727" s="1006"/>
      <c r="I727" s="1006"/>
      <c r="J727" s="614"/>
      <c r="K727" s="614"/>
      <c r="L727" s="614"/>
      <c r="M727" s="1006"/>
      <c r="N727" s="1006"/>
      <c r="O727" s="614"/>
      <c r="P727" s="614"/>
      <c r="Q727" s="614"/>
      <c r="BA727" s="341"/>
      <c r="BB727" s="420"/>
      <c r="BC727" s="341"/>
      <c r="BD727" s="341"/>
      <c r="BE727" s="341"/>
      <c r="BF727" s="341"/>
      <c r="BG727" s="341"/>
      <c r="BH727" s="341"/>
      <c r="BI727" s="341"/>
      <c r="BJ727" s="341"/>
      <c r="BK727" s="341"/>
      <c r="BL727" s="341"/>
      <c r="BM727" s="341"/>
      <c r="BN727" s="341"/>
      <c r="BO727" s="341"/>
      <c r="BP727" s="341"/>
      <c r="BQ727" s="341"/>
      <c r="BR727" s="341"/>
      <c r="BS727" s="341"/>
      <c r="BT727" s="341"/>
      <c r="BU727" s="341"/>
      <c r="BV727" s="341"/>
      <c r="BW727" s="341"/>
      <c r="BX727" s="341"/>
      <c r="BY727" s="341"/>
      <c r="BZ727" s="341"/>
      <c r="CA727" s="341"/>
      <c r="CB727" s="341"/>
      <c r="CC727" s="341"/>
      <c r="CD727" s="341"/>
      <c r="CE727" s="341"/>
      <c r="CF727" s="341"/>
      <c r="CG727" s="341"/>
      <c r="CH727" s="341"/>
      <c r="CI727" s="341"/>
      <c r="CJ727" s="341"/>
      <c r="CK727" s="341"/>
      <c r="CL727" s="341"/>
      <c r="CM727" s="341"/>
      <c r="CN727" s="341"/>
      <c r="CO727" s="341"/>
      <c r="CP727" s="341"/>
      <c r="CQ727" s="341"/>
      <c r="CR727" s="341"/>
      <c r="CS727" s="341"/>
      <c r="CT727" s="341"/>
      <c r="CU727" s="341"/>
      <c r="CV727" s="341"/>
      <c r="CW727" s="341"/>
      <c r="CX727" s="341"/>
      <c r="CY727" s="341"/>
      <c r="CZ727" s="341"/>
    </row>
    <row r="728" ht="25.15" customHeight="true" x14ac:dyDescent="0.2">
      <c r="C728" s="1006"/>
      <c r="D728" s="1006"/>
      <c r="E728" s="614"/>
      <c r="F728" s="614"/>
      <c r="G728" s="614"/>
      <c r="H728" s="1006"/>
      <c r="I728" s="1006"/>
      <c r="J728" s="614"/>
      <c r="K728" s="614"/>
      <c r="L728" s="614"/>
      <c r="M728" s="1006"/>
      <c r="N728" s="1006"/>
      <c r="O728" s="614"/>
      <c r="P728" s="614"/>
      <c r="Q728" s="614"/>
      <c r="BA728" s="341"/>
      <c r="BB728" s="420"/>
      <c r="BC728" s="341"/>
      <c r="BD728" s="341"/>
      <c r="BE728" s="341"/>
      <c r="BF728" s="341"/>
      <c r="BG728" s="341"/>
      <c r="BH728" s="341"/>
      <c r="BI728" s="341"/>
      <c r="BJ728" s="341"/>
      <c r="BK728" s="341"/>
      <c r="BL728" s="341"/>
      <c r="BM728" s="341"/>
      <c r="BN728" s="341"/>
      <c r="BO728" s="341"/>
      <c r="BP728" s="341"/>
      <c r="BQ728" s="341"/>
      <c r="BR728" s="341"/>
      <c r="BS728" s="341"/>
      <c r="BT728" s="341"/>
      <c r="BU728" s="341"/>
      <c r="BV728" s="341"/>
      <c r="BW728" s="341"/>
      <c r="BX728" s="341"/>
      <c r="BY728" s="341"/>
      <c r="BZ728" s="341"/>
      <c r="CA728" s="341"/>
      <c r="CB728" s="341"/>
      <c r="CC728" s="341"/>
      <c r="CD728" s="341"/>
      <c r="CE728" s="341"/>
      <c r="CF728" s="341"/>
      <c r="CG728" s="341"/>
      <c r="CH728" s="341"/>
      <c r="CI728" s="341"/>
      <c r="CJ728" s="341"/>
      <c r="CK728" s="341"/>
      <c r="CL728" s="341"/>
      <c r="CM728" s="341"/>
      <c r="CN728" s="341"/>
      <c r="CO728" s="341"/>
      <c r="CP728" s="341"/>
      <c r="CQ728" s="341"/>
      <c r="CR728" s="341"/>
      <c r="CS728" s="341"/>
      <c r="CT728" s="341"/>
      <c r="CU728" s="341"/>
      <c r="CV728" s="341"/>
      <c r="CW728" s="341"/>
      <c r="CX728" s="341"/>
      <c r="CY728" s="341"/>
      <c r="CZ728" s="341"/>
    </row>
    <row r="729" ht="25.15" customHeight="true" x14ac:dyDescent="0.2">
      <c r="C729" s="1006"/>
      <c r="D729" s="1006"/>
      <c r="E729" s="614"/>
      <c r="F729" s="614"/>
      <c r="G729" s="614"/>
      <c r="H729" s="1006"/>
      <c r="I729" s="1006"/>
      <c r="J729" s="614"/>
      <c r="K729" s="614"/>
      <c r="L729" s="614"/>
      <c r="M729" s="1006"/>
      <c r="N729" s="1006"/>
      <c r="O729" s="614"/>
      <c r="P729" s="614"/>
      <c r="Q729" s="614"/>
      <c r="BA729" s="341"/>
      <c r="BB729" s="420"/>
      <c r="BC729" s="341"/>
      <c r="BD729" s="341"/>
      <c r="BE729" s="341"/>
      <c r="BF729" s="341"/>
      <c r="BG729" s="341"/>
      <c r="BH729" s="341"/>
      <c r="BI729" s="341"/>
      <c r="BJ729" s="341"/>
      <c r="BK729" s="341"/>
      <c r="BL729" s="341"/>
      <c r="BM729" s="341"/>
      <c r="BN729" s="341"/>
      <c r="BO729" s="341"/>
      <c r="BP729" s="341"/>
      <c r="BQ729" s="341"/>
      <c r="BR729" s="341"/>
      <c r="BS729" s="341"/>
      <c r="BT729" s="341"/>
      <c r="BU729" s="341"/>
      <c r="BV729" s="341"/>
      <c r="BW729" s="341"/>
      <c r="BX729" s="341"/>
      <c r="BY729" s="341"/>
      <c r="BZ729" s="341"/>
      <c r="CA729" s="341"/>
      <c r="CB729" s="341"/>
      <c r="CC729" s="341"/>
      <c r="CD729" s="341"/>
      <c r="CE729" s="341"/>
      <c r="CF729" s="341"/>
      <c r="CG729" s="341"/>
      <c r="CH729" s="341"/>
      <c r="CI729" s="341"/>
      <c r="CJ729" s="341"/>
      <c r="CK729" s="341"/>
      <c r="CL729" s="341"/>
      <c r="CM729" s="341"/>
      <c r="CN729" s="341"/>
      <c r="CO729" s="341"/>
      <c r="CP729" s="341"/>
      <c r="CQ729" s="341"/>
      <c r="CR729" s="341"/>
      <c r="CS729" s="341"/>
      <c r="CT729" s="341"/>
      <c r="CU729" s="341"/>
      <c r="CV729" s="341"/>
      <c r="CW729" s="341"/>
      <c r="CX729" s="341"/>
      <c r="CY729" s="341"/>
      <c r="CZ729" s="341"/>
    </row>
    <row r="730" ht="25.15" customHeight="true" x14ac:dyDescent="0.2">
      <c r="C730" s="1006"/>
      <c r="D730" s="1006"/>
      <c r="E730" s="614"/>
      <c r="F730" s="614"/>
      <c r="G730" s="614"/>
      <c r="H730" s="1006"/>
      <c r="I730" s="1006"/>
      <c r="J730" s="614"/>
      <c r="K730" s="614"/>
      <c r="L730" s="614"/>
      <c r="M730" s="1006"/>
      <c r="N730" s="1006"/>
      <c r="O730" s="614"/>
      <c r="P730" s="614"/>
      <c r="Q730" s="614"/>
      <c r="BA730" s="341"/>
      <c r="BB730" s="420"/>
      <c r="BC730" s="341"/>
      <c r="BD730" s="341"/>
      <c r="BE730" s="341"/>
      <c r="BF730" s="341"/>
      <c r="BG730" s="341"/>
      <c r="BH730" s="341"/>
      <c r="BI730" s="341"/>
      <c r="BJ730" s="341"/>
      <c r="BK730" s="341"/>
      <c r="BL730" s="341"/>
      <c r="BM730" s="341"/>
      <c r="BN730" s="341"/>
      <c r="BO730" s="341"/>
      <c r="BP730" s="341"/>
      <c r="BQ730" s="341"/>
      <c r="BR730" s="341"/>
      <c r="BS730" s="341"/>
      <c r="BT730" s="341"/>
      <c r="BU730" s="341"/>
      <c r="BV730" s="341"/>
      <c r="BW730" s="341"/>
      <c r="BX730" s="341"/>
      <c r="BY730" s="341"/>
      <c r="BZ730" s="341"/>
      <c r="CA730" s="341"/>
      <c r="CB730" s="341"/>
      <c r="CC730" s="341"/>
      <c r="CD730" s="341"/>
      <c r="CE730" s="341"/>
      <c r="CF730" s="341"/>
      <c r="CG730" s="341"/>
      <c r="CH730" s="341"/>
      <c r="CI730" s="341"/>
      <c r="CJ730" s="341"/>
      <c r="CK730" s="341"/>
      <c r="CL730" s="341"/>
      <c r="CM730" s="341"/>
      <c r="CN730" s="341"/>
      <c r="CO730" s="341"/>
      <c r="CP730" s="341"/>
      <c r="CQ730" s="341"/>
      <c r="CR730" s="341"/>
      <c r="CS730" s="341"/>
      <c r="CT730" s="341"/>
      <c r="CU730" s="341"/>
      <c r="CV730" s="341"/>
      <c r="CW730" s="341"/>
      <c r="CX730" s="341"/>
      <c r="CY730" s="341"/>
      <c r="CZ730" s="341"/>
    </row>
    <row r="731" ht="25.15" customHeight="true" x14ac:dyDescent="0.2">
      <c r="C731" s="1006"/>
      <c r="D731" s="1006"/>
      <c r="E731" s="614"/>
      <c r="F731" s="614"/>
      <c r="G731" s="614"/>
      <c r="H731" s="1006"/>
      <c r="I731" s="1006"/>
      <c r="J731" s="614"/>
      <c r="K731" s="614"/>
      <c r="L731" s="614"/>
      <c r="M731" s="1006"/>
      <c r="N731" s="1006"/>
      <c r="O731" s="614"/>
      <c r="P731" s="614"/>
      <c r="Q731" s="614"/>
      <c r="BA731" s="341"/>
      <c r="BB731" s="420"/>
      <c r="BC731" s="341"/>
      <c r="BD731" s="341"/>
      <c r="BE731" s="341"/>
      <c r="BF731" s="341"/>
      <c r="BG731" s="341"/>
      <c r="BH731" s="341"/>
      <c r="BI731" s="341"/>
      <c r="BJ731" s="341"/>
      <c r="BK731" s="341"/>
      <c r="BL731" s="341"/>
      <c r="BM731" s="341"/>
      <c r="BN731" s="341"/>
      <c r="BO731" s="341"/>
      <c r="BP731" s="341"/>
      <c r="BQ731" s="341"/>
      <c r="BR731" s="341"/>
      <c r="BS731" s="341"/>
      <c r="BT731" s="341"/>
      <c r="BU731" s="341"/>
      <c r="BV731" s="341"/>
      <c r="BW731" s="341"/>
      <c r="BX731" s="341"/>
      <c r="BY731" s="341"/>
      <c r="BZ731" s="341"/>
      <c r="CA731" s="341"/>
      <c r="CB731" s="341"/>
      <c r="CC731" s="341"/>
      <c r="CD731" s="341"/>
      <c r="CE731" s="341"/>
      <c r="CF731" s="341"/>
      <c r="CG731" s="341"/>
      <c r="CH731" s="341"/>
      <c r="CI731" s="341"/>
      <c r="CJ731" s="341"/>
      <c r="CK731" s="341"/>
      <c r="CL731" s="341"/>
      <c r="CM731" s="341"/>
      <c r="CN731" s="341"/>
      <c r="CO731" s="341"/>
      <c r="CP731" s="341"/>
      <c r="CQ731" s="341"/>
      <c r="CR731" s="341"/>
      <c r="CS731" s="341"/>
      <c r="CT731" s="341"/>
      <c r="CU731" s="341"/>
      <c r="CV731" s="341"/>
      <c r="CW731" s="341"/>
      <c r="CX731" s="341"/>
      <c r="CY731" s="341"/>
      <c r="CZ731" s="341"/>
    </row>
    <row r="732" ht="25.15" customHeight="true" x14ac:dyDescent="0.2">
      <c r="C732" s="1006"/>
      <c r="D732" s="1006"/>
      <c r="E732" s="614"/>
      <c r="F732" s="614"/>
      <c r="G732" s="614"/>
      <c r="H732" s="1006"/>
      <c r="I732" s="1006"/>
      <c r="J732" s="614"/>
      <c r="K732" s="614"/>
      <c r="L732" s="614"/>
      <c r="M732" s="1006"/>
      <c r="N732" s="1006"/>
      <c r="O732" s="614"/>
      <c r="P732" s="614"/>
      <c r="Q732" s="614"/>
      <c r="BA732" s="341"/>
      <c r="BB732" s="420"/>
      <c r="BC732" s="341"/>
      <c r="BD732" s="341"/>
      <c r="BE732" s="341"/>
      <c r="BF732" s="341"/>
      <c r="BG732" s="341"/>
      <c r="BH732" s="341"/>
      <c r="BI732" s="341"/>
      <c r="BJ732" s="341"/>
      <c r="BK732" s="341"/>
      <c r="BL732" s="341"/>
      <c r="BM732" s="341"/>
      <c r="BN732" s="341"/>
      <c r="BO732" s="341"/>
      <c r="BP732" s="341"/>
      <c r="BQ732" s="341"/>
      <c r="BR732" s="341"/>
      <c r="BS732" s="341"/>
      <c r="BT732" s="341"/>
      <c r="BU732" s="341"/>
      <c r="BV732" s="341"/>
      <c r="BW732" s="341"/>
      <c r="BX732" s="341"/>
      <c r="BY732" s="341"/>
      <c r="BZ732" s="341"/>
      <c r="CA732" s="341"/>
      <c r="CB732" s="341"/>
      <c r="CC732" s="341"/>
      <c r="CD732" s="341"/>
      <c r="CE732" s="341"/>
      <c r="CF732" s="341"/>
      <c r="CG732" s="341"/>
      <c r="CH732" s="341"/>
      <c r="CI732" s="341"/>
      <c r="CJ732" s="341"/>
      <c r="CK732" s="341"/>
      <c r="CL732" s="341"/>
      <c r="CM732" s="341"/>
      <c r="CN732" s="341"/>
      <c r="CO732" s="341"/>
      <c r="CP732" s="341"/>
      <c r="CQ732" s="341"/>
      <c r="CR732" s="341"/>
      <c r="CS732" s="341"/>
      <c r="CT732" s="341"/>
      <c r="CU732" s="341"/>
      <c r="CV732" s="341"/>
      <c r="CW732" s="341"/>
      <c r="CX732" s="341"/>
      <c r="CY732" s="341"/>
      <c r="CZ732" s="341"/>
    </row>
    <row r="733" ht="25.15" customHeight="true" x14ac:dyDescent="0.2">
      <c r="C733" s="1006"/>
      <c r="D733" s="1006"/>
      <c r="E733" s="614"/>
      <c r="F733" s="614"/>
      <c r="G733" s="614"/>
      <c r="H733" s="1006"/>
      <c r="I733" s="1006"/>
      <c r="J733" s="614"/>
      <c r="K733" s="614"/>
      <c r="L733" s="614"/>
      <c r="M733" s="1006"/>
      <c r="N733" s="1006"/>
      <c r="O733" s="614"/>
      <c r="P733" s="614"/>
      <c r="Q733" s="614"/>
      <c r="BA733" s="341"/>
      <c r="BB733" s="420"/>
      <c r="BC733" s="341"/>
      <c r="BD733" s="341"/>
      <c r="BE733" s="341"/>
      <c r="BF733" s="341"/>
      <c r="BG733" s="341"/>
      <c r="BH733" s="341"/>
      <c r="BI733" s="341"/>
      <c r="BJ733" s="341"/>
      <c r="BK733" s="341"/>
      <c r="BL733" s="341"/>
      <c r="BM733" s="341"/>
      <c r="BN733" s="341"/>
      <c r="BO733" s="341"/>
      <c r="BP733" s="341"/>
      <c r="BQ733" s="341"/>
      <c r="BR733" s="341"/>
      <c r="BS733" s="341"/>
      <c r="BT733" s="341"/>
      <c r="BU733" s="341"/>
      <c r="BV733" s="341"/>
      <c r="BW733" s="341"/>
      <c r="BX733" s="341"/>
      <c r="BY733" s="341"/>
      <c r="BZ733" s="341"/>
      <c r="CA733" s="341"/>
      <c r="CB733" s="341"/>
      <c r="CC733" s="341"/>
      <c r="CD733" s="341"/>
      <c r="CE733" s="341"/>
      <c r="CF733" s="341"/>
      <c r="CG733" s="341"/>
      <c r="CH733" s="341"/>
      <c r="CI733" s="341"/>
      <c r="CJ733" s="341"/>
      <c r="CK733" s="341"/>
      <c r="CL733" s="341"/>
      <c r="CM733" s="341"/>
      <c r="CN733" s="341"/>
      <c r="CO733" s="341"/>
      <c r="CP733" s="341"/>
      <c r="CQ733" s="341"/>
      <c r="CR733" s="341"/>
      <c r="CS733" s="341"/>
      <c r="CT733" s="341"/>
      <c r="CU733" s="341"/>
      <c r="CV733" s="341"/>
      <c r="CW733" s="341"/>
      <c r="CX733" s="341"/>
      <c r="CY733" s="341"/>
      <c r="CZ733" s="341"/>
    </row>
    <row r="734" ht="25.15" customHeight="true" x14ac:dyDescent="0.2">
      <c r="C734" s="1006"/>
      <c r="D734" s="1006"/>
      <c r="E734" s="614"/>
      <c r="F734" s="614"/>
      <c r="G734" s="614"/>
      <c r="H734" s="1006"/>
      <c r="I734" s="1006"/>
      <c r="J734" s="614"/>
      <c r="K734" s="614"/>
      <c r="L734" s="614"/>
      <c r="M734" s="1006"/>
      <c r="N734" s="1006"/>
      <c r="O734" s="614"/>
      <c r="P734" s="614"/>
      <c r="Q734" s="614"/>
      <c r="BA734" s="341"/>
      <c r="BB734" s="420"/>
      <c r="BC734" s="341"/>
      <c r="BD734" s="341"/>
      <c r="BE734" s="341"/>
      <c r="BF734" s="341"/>
      <c r="BG734" s="341"/>
      <c r="BH734" s="341"/>
      <c r="BI734" s="341"/>
      <c r="BJ734" s="341"/>
      <c r="BK734" s="341"/>
      <c r="BL734" s="341"/>
      <c r="BM734" s="341"/>
      <c r="BN734" s="341"/>
      <c r="BO734" s="341"/>
      <c r="BP734" s="341"/>
      <c r="BQ734" s="341"/>
      <c r="BR734" s="341"/>
      <c r="BS734" s="341"/>
      <c r="BT734" s="341"/>
      <c r="BU734" s="341"/>
      <c r="BV734" s="341"/>
      <c r="BW734" s="341"/>
      <c r="BX734" s="341"/>
      <c r="BY734" s="341"/>
      <c r="BZ734" s="341"/>
      <c r="CA734" s="341"/>
      <c r="CB734" s="341"/>
      <c r="CC734" s="341"/>
      <c r="CD734" s="341"/>
      <c r="CE734" s="341"/>
      <c r="CF734" s="341"/>
      <c r="CG734" s="341"/>
      <c r="CH734" s="341"/>
      <c r="CI734" s="341"/>
      <c r="CJ734" s="341"/>
      <c r="CK734" s="341"/>
      <c r="CL734" s="341"/>
      <c r="CM734" s="341"/>
      <c r="CN734" s="341"/>
      <c r="CO734" s="341"/>
      <c r="CP734" s="341"/>
      <c r="CQ734" s="341"/>
      <c r="CR734" s="341"/>
      <c r="CS734" s="341"/>
      <c r="CT734" s="341"/>
      <c r="CU734" s="341"/>
      <c r="CV734" s="341"/>
      <c r="CW734" s="341"/>
      <c r="CX734" s="341"/>
      <c r="CY734" s="341"/>
      <c r="CZ734" s="341"/>
    </row>
    <row r="735" ht="25.15" customHeight="true" x14ac:dyDescent="0.2">
      <c r="C735" s="1006"/>
      <c r="D735" s="1006"/>
      <c r="E735" s="614"/>
      <c r="F735" s="614"/>
      <c r="G735" s="614"/>
      <c r="H735" s="1006"/>
      <c r="I735" s="1006"/>
      <c r="J735" s="614"/>
      <c r="K735" s="614"/>
      <c r="L735" s="614"/>
      <c r="M735" s="1006"/>
      <c r="N735" s="1006"/>
      <c r="O735" s="614"/>
      <c r="P735" s="614"/>
      <c r="Q735" s="614"/>
      <c r="BA735" s="341"/>
      <c r="BB735" s="420"/>
      <c r="BC735" s="341"/>
      <c r="BD735" s="341"/>
      <c r="BE735" s="341"/>
      <c r="BF735" s="341"/>
      <c r="BG735" s="341"/>
      <c r="BH735" s="341"/>
      <c r="BI735" s="341"/>
      <c r="BJ735" s="341"/>
      <c r="BK735" s="341"/>
      <c r="BL735" s="341"/>
      <c r="BM735" s="341"/>
      <c r="BN735" s="341"/>
      <c r="BO735" s="341"/>
      <c r="BP735" s="341"/>
      <c r="BQ735" s="341"/>
      <c r="BR735" s="341"/>
      <c r="BS735" s="341"/>
      <c r="BT735" s="341"/>
      <c r="BU735" s="341"/>
      <c r="BV735" s="341"/>
      <c r="BW735" s="341"/>
      <c r="BX735" s="341"/>
      <c r="BY735" s="341"/>
      <c r="BZ735" s="341"/>
      <c r="CA735" s="341"/>
      <c r="CB735" s="341"/>
      <c r="CC735" s="341"/>
      <c r="CD735" s="341"/>
      <c r="CE735" s="341"/>
      <c r="CF735" s="341"/>
      <c r="CG735" s="341"/>
      <c r="CH735" s="341"/>
      <c r="CI735" s="341"/>
      <c r="CJ735" s="341"/>
      <c r="CK735" s="341"/>
      <c r="CL735" s="341"/>
      <c r="CM735" s="341"/>
      <c r="CN735" s="341"/>
      <c r="CO735" s="341"/>
      <c r="CP735" s="341"/>
      <c r="CQ735" s="341"/>
      <c r="CR735" s="341"/>
      <c r="CS735" s="341"/>
      <c r="CT735" s="341"/>
      <c r="CU735" s="341"/>
      <c r="CV735" s="341"/>
      <c r="CW735" s="341"/>
      <c r="CX735" s="341"/>
      <c r="CY735" s="341"/>
      <c r="CZ735" s="341"/>
    </row>
    <row r="736" ht="25.15" customHeight="true" x14ac:dyDescent="0.2">
      <c r="C736" s="1006"/>
      <c r="D736" s="1006"/>
      <c r="E736" s="614"/>
      <c r="F736" s="614"/>
      <c r="G736" s="614"/>
      <c r="H736" s="1006"/>
      <c r="I736" s="1006"/>
      <c r="J736" s="614"/>
      <c r="K736" s="614"/>
      <c r="L736" s="614"/>
      <c r="M736" s="1006"/>
      <c r="N736" s="1006"/>
      <c r="O736" s="614"/>
      <c r="P736" s="614"/>
      <c r="Q736" s="614"/>
      <c r="BA736" s="341"/>
      <c r="BB736" s="420"/>
      <c r="BC736" s="341"/>
      <c r="BD736" s="341"/>
      <c r="BE736" s="341"/>
      <c r="BF736" s="341"/>
      <c r="BG736" s="341"/>
      <c r="BH736" s="341"/>
      <c r="BI736" s="341"/>
      <c r="BJ736" s="341"/>
      <c r="BK736" s="341"/>
      <c r="BL736" s="341"/>
      <c r="BM736" s="341"/>
      <c r="BN736" s="341"/>
      <c r="BO736" s="341"/>
      <c r="BP736" s="341"/>
      <c r="BQ736" s="341"/>
      <c r="BR736" s="341"/>
      <c r="BS736" s="341"/>
      <c r="BT736" s="341"/>
      <c r="BU736" s="341"/>
      <c r="BV736" s="341"/>
      <c r="BW736" s="341"/>
      <c r="BX736" s="341"/>
      <c r="BY736" s="341"/>
      <c r="BZ736" s="341"/>
      <c r="CA736" s="341"/>
      <c r="CB736" s="341"/>
      <c r="CC736" s="341"/>
      <c r="CD736" s="341"/>
      <c r="CE736" s="341"/>
      <c r="CF736" s="341"/>
      <c r="CG736" s="341"/>
      <c r="CH736" s="341"/>
      <c r="CI736" s="341"/>
      <c r="CJ736" s="341"/>
      <c r="CK736" s="341"/>
      <c r="CL736" s="341"/>
      <c r="CM736" s="341"/>
      <c r="CN736" s="341"/>
      <c r="CO736" s="341"/>
      <c r="CP736" s="341"/>
      <c r="CQ736" s="341"/>
      <c r="CR736" s="341"/>
      <c r="CS736" s="341"/>
      <c r="CT736" s="341"/>
      <c r="CU736" s="341"/>
      <c r="CV736" s="341"/>
      <c r="CW736" s="341"/>
      <c r="CX736" s="341"/>
      <c r="CY736" s="341"/>
      <c r="CZ736" s="341"/>
    </row>
    <row r="737" ht="25.15" customHeight="true" x14ac:dyDescent="0.2">
      <c r="C737" s="1006"/>
      <c r="D737" s="1006"/>
      <c r="E737" s="614"/>
      <c r="F737" s="614"/>
      <c r="G737" s="614"/>
      <c r="H737" s="1006"/>
      <c r="I737" s="1006"/>
      <c r="J737" s="614"/>
      <c r="K737" s="614"/>
      <c r="L737" s="614"/>
      <c r="M737" s="1006"/>
      <c r="N737" s="1006"/>
      <c r="O737" s="614"/>
      <c r="P737" s="614"/>
      <c r="Q737" s="614"/>
      <c r="BA737" s="341"/>
      <c r="BB737" s="420"/>
      <c r="BC737" s="341"/>
      <c r="BD737" s="341"/>
      <c r="BE737" s="341"/>
      <c r="BF737" s="341"/>
      <c r="BG737" s="341"/>
      <c r="BH737" s="341"/>
      <c r="BI737" s="341"/>
      <c r="BJ737" s="341"/>
      <c r="BK737" s="341"/>
      <c r="BL737" s="341"/>
      <c r="BM737" s="341"/>
      <c r="BN737" s="341"/>
      <c r="BO737" s="341"/>
      <c r="BP737" s="341"/>
      <c r="BQ737" s="341"/>
      <c r="BR737" s="341"/>
      <c r="BS737" s="341"/>
      <c r="BT737" s="341"/>
      <c r="BU737" s="341"/>
      <c r="BV737" s="341"/>
      <c r="BW737" s="341"/>
      <c r="BX737" s="341"/>
      <c r="BY737" s="341"/>
      <c r="BZ737" s="341"/>
      <c r="CA737" s="341"/>
      <c r="CB737" s="341"/>
      <c r="CC737" s="341"/>
      <c r="CD737" s="341"/>
      <c r="CE737" s="341"/>
      <c r="CF737" s="341"/>
      <c r="CG737" s="341"/>
      <c r="CH737" s="341"/>
      <c r="CI737" s="341"/>
      <c r="CJ737" s="341"/>
      <c r="CK737" s="341"/>
      <c r="CL737" s="341"/>
      <c r="CM737" s="341"/>
      <c r="CN737" s="341"/>
      <c r="CO737" s="341"/>
      <c r="CP737" s="341"/>
      <c r="CQ737" s="341"/>
      <c r="CR737" s="341"/>
      <c r="CS737" s="341"/>
      <c r="CT737" s="341"/>
      <c r="CU737" s="341"/>
      <c r="CV737" s="341"/>
      <c r="CW737" s="341"/>
      <c r="CX737" s="341"/>
      <c r="CY737" s="341"/>
      <c r="CZ737" s="341"/>
    </row>
    <row r="738" ht="25.15" customHeight="true" x14ac:dyDescent="0.2">
      <c r="C738" s="1006"/>
      <c r="D738" s="1006"/>
      <c r="E738" s="614"/>
      <c r="F738" s="614"/>
      <c r="G738" s="614"/>
      <c r="H738" s="1006"/>
      <c r="I738" s="1006"/>
      <c r="J738" s="614"/>
      <c r="K738" s="614"/>
      <c r="L738" s="614"/>
      <c r="M738" s="1006"/>
      <c r="N738" s="1006"/>
      <c r="O738" s="614"/>
      <c r="P738" s="614"/>
      <c r="Q738" s="614"/>
      <c r="BA738" s="341"/>
      <c r="BB738" s="420"/>
      <c r="BC738" s="341"/>
      <c r="BD738" s="341"/>
      <c r="BE738" s="341"/>
      <c r="BF738" s="341"/>
      <c r="BG738" s="341"/>
      <c r="BH738" s="341"/>
      <c r="BI738" s="341"/>
      <c r="BJ738" s="341"/>
      <c r="BK738" s="341"/>
      <c r="BL738" s="341"/>
      <c r="BM738" s="341"/>
      <c r="BN738" s="341"/>
      <c r="BO738" s="341"/>
      <c r="BP738" s="341"/>
      <c r="BQ738" s="341"/>
      <c r="BR738" s="341"/>
      <c r="BS738" s="341"/>
      <c r="BT738" s="341"/>
      <c r="BU738" s="341"/>
      <c r="BV738" s="341"/>
      <c r="BW738" s="341"/>
      <c r="BX738" s="341"/>
      <c r="BY738" s="341"/>
      <c r="BZ738" s="341"/>
      <c r="CA738" s="341"/>
      <c r="CB738" s="341"/>
      <c r="CC738" s="341"/>
      <c r="CD738" s="341"/>
      <c r="CE738" s="341"/>
      <c r="CF738" s="341"/>
      <c r="CG738" s="341"/>
      <c r="CH738" s="341"/>
      <c r="CI738" s="341"/>
      <c r="CJ738" s="341"/>
      <c r="CK738" s="341"/>
      <c r="CL738" s="341"/>
      <c r="CM738" s="341"/>
      <c r="CN738" s="341"/>
      <c r="CO738" s="341"/>
      <c r="CP738" s="341"/>
      <c r="CQ738" s="341"/>
      <c r="CR738" s="341"/>
      <c r="CS738" s="341"/>
      <c r="CT738" s="341"/>
      <c r="CU738" s="341"/>
      <c r="CV738" s="341"/>
      <c r="CW738" s="341"/>
      <c r="CX738" s="341"/>
      <c r="CY738" s="341"/>
      <c r="CZ738" s="341"/>
    </row>
    <row r="739" ht="25.15" customHeight="true" x14ac:dyDescent="0.2">
      <c r="C739" s="1006"/>
      <c r="D739" s="1006"/>
      <c r="E739" s="614"/>
      <c r="F739" s="614"/>
      <c r="G739" s="614"/>
      <c r="H739" s="1006"/>
      <c r="I739" s="1006"/>
      <c r="J739" s="614"/>
      <c r="K739" s="614"/>
      <c r="L739" s="614"/>
      <c r="M739" s="1006"/>
      <c r="N739" s="1006"/>
      <c r="O739" s="614"/>
      <c r="P739" s="614"/>
      <c r="Q739" s="614"/>
      <c r="BA739" s="341"/>
      <c r="BB739" s="420"/>
      <c r="BC739" s="341"/>
      <c r="BD739" s="341"/>
      <c r="BE739" s="341"/>
      <c r="BF739" s="341"/>
      <c r="BG739" s="341"/>
      <c r="BH739" s="341"/>
      <c r="BI739" s="341"/>
      <c r="BJ739" s="341"/>
      <c r="BK739" s="341"/>
      <c r="BL739" s="341"/>
      <c r="BM739" s="341"/>
      <c r="BN739" s="341"/>
      <c r="BO739" s="341"/>
      <c r="BP739" s="341"/>
      <c r="BQ739" s="341"/>
      <c r="BR739" s="341"/>
      <c r="BS739" s="341"/>
      <c r="BT739" s="341"/>
      <c r="BU739" s="341"/>
      <c r="BV739" s="341"/>
      <c r="BW739" s="341"/>
      <c r="BX739" s="341"/>
      <c r="BY739" s="341"/>
      <c r="BZ739" s="341"/>
      <c r="CA739" s="341"/>
      <c r="CB739" s="341"/>
      <c r="CC739" s="341"/>
      <c r="CD739" s="341"/>
      <c r="CE739" s="341"/>
      <c r="CF739" s="341"/>
      <c r="CG739" s="341"/>
      <c r="CH739" s="341"/>
      <c r="CI739" s="341"/>
      <c r="CJ739" s="341"/>
      <c r="CK739" s="341"/>
      <c r="CL739" s="341"/>
      <c r="CM739" s="341"/>
      <c r="CN739" s="341"/>
      <c r="CO739" s="341"/>
      <c r="CP739" s="341"/>
      <c r="CQ739" s="341"/>
      <c r="CR739" s="341"/>
      <c r="CS739" s="341"/>
      <c r="CT739" s="341"/>
      <c r="CU739" s="341"/>
      <c r="CV739" s="341"/>
      <c r="CW739" s="341"/>
      <c r="CX739" s="341"/>
      <c r="CY739" s="341"/>
      <c r="CZ739" s="341"/>
    </row>
    <row r="740" ht="25.15" customHeight="true" x14ac:dyDescent="0.2">
      <c r="C740" s="1006"/>
      <c r="D740" s="1006"/>
      <c r="E740" s="614"/>
      <c r="F740" s="614"/>
      <c r="G740" s="614"/>
      <c r="H740" s="1006"/>
      <c r="I740" s="1006"/>
      <c r="J740" s="614"/>
      <c r="K740" s="614"/>
      <c r="L740" s="614"/>
      <c r="M740" s="1006"/>
      <c r="N740" s="1006"/>
      <c r="O740" s="614"/>
      <c r="P740" s="614"/>
      <c r="Q740" s="614"/>
      <c r="BA740" s="341"/>
      <c r="BB740" s="420"/>
      <c r="BC740" s="341"/>
      <c r="BD740" s="341"/>
      <c r="BE740" s="341"/>
      <c r="BF740" s="341"/>
      <c r="BG740" s="341"/>
      <c r="BH740" s="341"/>
      <c r="BI740" s="341"/>
      <c r="BJ740" s="341"/>
      <c r="BK740" s="341"/>
      <c r="BL740" s="341"/>
      <c r="BM740" s="341"/>
      <c r="BN740" s="341"/>
      <c r="BO740" s="341"/>
      <c r="BP740" s="341"/>
      <c r="BQ740" s="341"/>
      <c r="BR740" s="341"/>
      <c r="BS740" s="341"/>
      <c r="BT740" s="341"/>
      <c r="BU740" s="341"/>
      <c r="BV740" s="341"/>
      <c r="BW740" s="341"/>
      <c r="BX740" s="341"/>
      <c r="BY740" s="341"/>
      <c r="BZ740" s="341"/>
      <c r="CA740" s="341"/>
      <c r="CB740" s="341"/>
      <c r="CC740" s="341"/>
      <c r="CD740" s="341"/>
      <c r="CE740" s="341"/>
      <c r="CF740" s="341"/>
      <c r="CG740" s="341"/>
      <c r="CH740" s="341"/>
      <c r="CI740" s="341"/>
      <c r="CJ740" s="341"/>
      <c r="CK740" s="341"/>
      <c r="CL740" s="341"/>
      <c r="CM740" s="341"/>
      <c r="CN740" s="341"/>
      <c r="CO740" s="341"/>
      <c r="CP740" s="341"/>
      <c r="CQ740" s="341"/>
      <c r="CR740" s="341"/>
      <c r="CS740" s="341"/>
      <c r="CT740" s="341"/>
      <c r="CU740" s="341"/>
      <c r="CV740" s="341"/>
      <c r="CW740" s="341"/>
      <c r="CX740" s="341"/>
      <c r="CY740" s="341"/>
      <c r="CZ740" s="341"/>
    </row>
    <row r="741" ht="25.15" customHeight="true" x14ac:dyDescent="0.2">
      <c r="C741" s="1006"/>
      <c r="D741" s="1006"/>
      <c r="E741" s="614"/>
      <c r="F741" s="614"/>
      <c r="G741" s="614"/>
      <c r="H741" s="1006"/>
      <c r="I741" s="1006"/>
      <c r="J741" s="614"/>
      <c r="K741" s="614"/>
      <c r="L741" s="614"/>
      <c r="M741" s="1006"/>
      <c r="N741" s="1006"/>
      <c r="O741" s="614"/>
      <c r="P741" s="614"/>
      <c r="Q741" s="614"/>
      <c r="BA741" s="341"/>
      <c r="BB741" s="420"/>
      <c r="BC741" s="341"/>
      <c r="BD741" s="341"/>
      <c r="BE741" s="341"/>
      <c r="BF741" s="341"/>
      <c r="BG741" s="341"/>
      <c r="BH741" s="341"/>
      <c r="BI741" s="341"/>
      <c r="BJ741" s="341"/>
      <c r="BK741" s="341"/>
      <c r="BL741" s="341"/>
      <c r="BM741" s="341"/>
      <c r="BN741" s="341"/>
      <c r="BO741" s="341"/>
      <c r="BP741" s="341"/>
      <c r="BQ741" s="341"/>
      <c r="BR741" s="341"/>
      <c r="BS741" s="341"/>
      <c r="BT741" s="341"/>
      <c r="BU741" s="341"/>
      <c r="BV741" s="341"/>
      <c r="BW741" s="341"/>
      <c r="BX741" s="341"/>
      <c r="BY741" s="341"/>
      <c r="BZ741" s="341"/>
      <c r="CA741" s="341"/>
      <c r="CB741" s="341"/>
      <c r="CC741" s="341"/>
      <c r="CD741" s="341"/>
      <c r="CE741" s="341"/>
      <c r="CF741" s="341"/>
      <c r="CG741" s="341"/>
      <c r="CH741" s="341"/>
      <c r="CI741" s="341"/>
      <c r="CJ741" s="341"/>
      <c r="CK741" s="341"/>
      <c r="CL741" s="341"/>
      <c r="CM741" s="341"/>
      <c r="CN741" s="341"/>
      <c r="CO741" s="341"/>
      <c r="CP741" s="341"/>
      <c r="CQ741" s="341"/>
      <c r="CR741" s="341"/>
      <c r="CS741" s="341"/>
      <c r="CT741" s="341"/>
      <c r="CU741" s="341"/>
      <c r="CV741" s="341"/>
      <c r="CW741" s="341"/>
      <c r="CX741" s="341"/>
      <c r="CY741" s="341"/>
      <c r="CZ741" s="341"/>
    </row>
    <row r="742" ht="25.15" customHeight="true" x14ac:dyDescent="0.2">
      <c r="C742" s="1006"/>
      <c r="D742" s="1006"/>
      <c r="E742" s="614"/>
      <c r="F742" s="614"/>
      <c r="G742" s="614"/>
      <c r="H742" s="1006"/>
      <c r="I742" s="1006"/>
      <c r="J742" s="614"/>
      <c r="K742" s="614"/>
      <c r="L742" s="614"/>
      <c r="M742" s="1006"/>
      <c r="N742" s="1006"/>
      <c r="O742" s="614"/>
      <c r="P742" s="614"/>
      <c r="Q742" s="614"/>
      <c r="BA742" s="341"/>
      <c r="BB742" s="420"/>
      <c r="BC742" s="341"/>
      <c r="BD742" s="341"/>
      <c r="BE742" s="341"/>
      <c r="BF742" s="341"/>
      <c r="BG742" s="341"/>
      <c r="BH742" s="341"/>
      <c r="BI742" s="341"/>
      <c r="BJ742" s="341"/>
      <c r="BK742" s="341"/>
      <c r="BL742" s="341"/>
      <c r="BM742" s="341"/>
      <c r="BN742" s="341"/>
      <c r="BO742" s="341"/>
      <c r="BP742" s="341"/>
      <c r="BQ742" s="341"/>
      <c r="BR742" s="341"/>
      <c r="BS742" s="341"/>
      <c r="BT742" s="341"/>
      <c r="BU742" s="341"/>
      <c r="BV742" s="341"/>
      <c r="BW742" s="341"/>
      <c r="BX742" s="341"/>
      <c r="BY742" s="341"/>
      <c r="BZ742" s="341"/>
      <c r="CA742" s="341"/>
      <c r="CB742" s="341"/>
      <c r="CC742" s="341"/>
      <c r="CD742" s="341"/>
      <c r="CE742" s="341"/>
      <c r="CF742" s="341"/>
      <c r="CG742" s="341"/>
      <c r="CH742" s="341"/>
      <c r="CI742" s="341"/>
      <c r="CJ742" s="341"/>
      <c r="CK742" s="341"/>
      <c r="CL742" s="341"/>
      <c r="CM742" s="341"/>
      <c r="CN742" s="341"/>
      <c r="CO742" s="341"/>
      <c r="CP742" s="341"/>
      <c r="CQ742" s="341"/>
      <c r="CR742" s="341"/>
      <c r="CS742" s="341"/>
      <c r="CT742" s="341"/>
      <c r="CU742" s="341"/>
      <c r="CV742" s="341"/>
      <c r="CW742" s="341"/>
      <c r="CX742" s="341"/>
      <c r="CY742" s="341"/>
      <c r="CZ742" s="341"/>
    </row>
    <row r="743" ht="25.15" customHeight="true" x14ac:dyDescent="0.2">
      <c r="C743" s="1006"/>
      <c r="D743" s="1006"/>
      <c r="E743" s="614"/>
      <c r="F743" s="614"/>
      <c r="G743" s="614"/>
      <c r="H743" s="1006"/>
      <c r="I743" s="1006"/>
      <c r="J743" s="614"/>
      <c r="K743" s="614"/>
      <c r="L743" s="614"/>
      <c r="M743" s="1006"/>
      <c r="N743" s="1006"/>
      <c r="O743" s="614"/>
      <c r="P743" s="614"/>
      <c r="Q743" s="614"/>
      <c r="BA743" s="341"/>
      <c r="BB743" s="420"/>
      <c r="BC743" s="341"/>
      <c r="BD743" s="341"/>
      <c r="BE743" s="341"/>
      <c r="BF743" s="341"/>
      <c r="BG743" s="341"/>
      <c r="BH743" s="341"/>
      <c r="BI743" s="341"/>
      <c r="BJ743" s="341"/>
      <c r="BK743" s="341"/>
      <c r="BL743" s="341"/>
      <c r="BM743" s="341"/>
      <c r="BN743" s="341"/>
      <c r="BO743" s="341"/>
      <c r="BP743" s="341"/>
      <c r="BQ743" s="341"/>
      <c r="BR743" s="341"/>
      <c r="BS743" s="341"/>
      <c r="BT743" s="341"/>
      <c r="BU743" s="341"/>
      <c r="BV743" s="341"/>
      <c r="BW743" s="341"/>
      <c r="BX743" s="341"/>
      <c r="BY743" s="341"/>
      <c r="BZ743" s="341"/>
      <c r="CA743" s="341"/>
      <c r="CB743" s="341"/>
      <c r="CC743" s="341"/>
      <c r="CD743" s="341"/>
      <c r="CE743" s="341"/>
      <c r="CF743" s="341"/>
      <c r="CG743" s="341"/>
      <c r="CH743" s="341"/>
      <c r="CI743" s="341"/>
      <c r="CJ743" s="341"/>
      <c r="CK743" s="341"/>
      <c r="CL743" s="341"/>
      <c r="CM743" s="341"/>
      <c r="CN743" s="341"/>
      <c r="CO743" s="341"/>
      <c r="CP743" s="341"/>
      <c r="CQ743" s="341"/>
      <c r="CR743" s="341"/>
      <c r="CS743" s="341"/>
      <c r="CT743" s="341"/>
      <c r="CU743" s="341"/>
      <c r="CV743" s="341"/>
      <c r="CW743" s="341"/>
      <c r="CX743" s="341"/>
      <c r="CY743" s="341"/>
      <c r="CZ743" s="341"/>
    </row>
    <row r="744" ht="25.15" customHeight="true" x14ac:dyDescent="0.2">
      <c r="C744" s="1006"/>
      <c r="D744" s="1006"/>
      <c r="E744" s="614"/>
      <c r="F744" s="614"/>
      <c r="G744" s="614"/>
      <c r="H744" s="1006"/>
      <c r="I744" s="1006"/>
      <c r="J744" s="614"/>
      <c r="K744" s="614"/>
      <c r="L744" s="614"/>
      <c r="M744" s="1006"/>
      <c r="N744" s="1006"/>
      <c r="O744" s="614"/>
      <c r="P744" s="614"/>
      <c r="Q744" s="614"/>
      <c r="BA744" s="341"/>
      <c r="BB744" s="420"/>
      <c r="BC744" s="341"/>
      <c r="BD744" s="341"/>
      <c r="BE744" s="341"/>
      <c r="BF744" s="341"/>
      <c r="BG744" s="341"/>
      <c r="BH744" s="341"/>
      <c r="BI744" s="341"/>
      <c r="BJ744" s="341"/>
      <c r="BK744" s="341"/>
      <c r="BL744" s="341"/>
      <c r="BM744" s="341"/>
      <c r="BN744" s="341"/>
      <c r="BO744" s="341"/>
      <c r="BP744" s="341"/>
      <c r="BQ744" s="341"/>
      <c r="BR744" s="341"/>
      <c r="BS744" s="341"/>
      <c r="BT744" s="341"/>
      <c r="BU744" s="341"/>
      <c r="BV744" s="341"/>
      <c r="BW744" s="341"/>
      <c r="BX744" s="341"/>
      <c r="BY744" s="341"/>
      <c r="BZ744" s="341"/>
      <c r="CA744" s="341"/>
      <c r="CB744" s="341"/>
      <c r="CC744" s="341"/>
      <c r="CD744" s="341"/>
      <c r="CE744" s="341"/>
      <c r="CF744" s="341"/>
      <c r="CG744" s="341"/>
      <c r="CH744" s="341"/>
      <c r="CI744" s="341"/>
      <c r="CJ744" s="341"/>
      <c r="CK744" s="341"/>
      <c r="CL744" s="341"/>
      <c r="CM744" s="341"/>
      <c r="CN744" s="341"/>
      <c r="CO744" s="341"/>
      <c r="CP744" s="341"/>
      <c r="CQ744" s="341"/>
      <c r="CR744" s="341"/>
      <c r="CS744" s="341"/>
      <c r="CT744" s="341"/>
      <c r="CU744" s="341"/>
      <c r="CV744" s="341"/>
      <c r="CW744" s="341"/>
      <c r="CX744" s="341"/>
      <c r="CY744" s="341"/>
      <c r="CZ744" s="341"/>
    </row>
    <row r="745" ht="25.15" customHeight="true" x14ac:dyDescent="0.2">
      <c r="C745" s="1006"/>
      <c r="D745" s="1006"/>
      <c r="E745" s="614"/>
      <c r="F745" s="614"/>
      <c r="G745" s="614"/>
      <c r="H745" s="1006"/>
      <c r="I745" s="1006"/>
      <c r="J745" s="614"/>
      <c r="K745" s="614"/>
      <c r="L745" s="614"/>
      <c r="M745" s="1006"/>
      <c r="N745" s="1006"/>
      <c r="O745" s="614"/>
      <c r="P745" s="614"/>
      <c r="Q745" s="614"/>
      <c r="BA745" s="341"/>
      <c r="BB745" s="420"/>
      <c r="BC745" s="341"/>
      <c r="BD745" s="341"/>
      <c r="BE745" s="341"/>
      <c r="BF745" s="341"/>
      <c r="BG745" s="341"/>
      <c r="BH745" s="341"/>
      <c r="BI745" s="341"/>
      <c r="BJ745" s="341"/>
      <c r="BK745" s="341"/>
      <c r="BL745" s="341"/>
      <c r="BM745" s="341"/>
      <c r="BN745" s="341"/>
      <c r="BO745" s="341"/>
      <c r="BP745" s="341"/>
      <c r="BQ745" s="341"/>
      <c r="BR745" s="341"/>
      <c r="BS745" s="341"/>
      <c r="BT745" s="341"/>
      <c r="BU745" s="341"/>
      <c r="BV745" s="341"/>
      <c r="BW745" s="341"/>
      <c r="BX745" s="341"/>
      <c r="BY745" s="341"/>
      <c r="BZ745" s="341"/>
      <c r="CA745" s="341"/>
      <c r="CB745" s="341"/>
      <c r="CC745" s="341"/>
      <c r="CD745" s="341"/>
      <c r="CE745" s="341"/>
      <c r="CF745" s="341"/>
      <c r="CG745" s="341"/>
      <c r="CH745" s="341"/>
      <c r="CI745" s="341"/>
      <c r="CJ745" s="341"/>
      <c r="CK745" s="341"/>
      <c r="CL745" s="341"/>
      <c r="CM745" s="341"/>
      <c r="CN745" s="341"/>
      <c r="CO745" s="341"/>
      <c r="CP745" s="341"/>
      <c r="CQ745" s="341"/>
      <c r="CR745" s="341"/>
      <c r="CS745" s="341"/>
      <c r="CT745" s="341"/>
      <c r="CU745" s="341"/>
      <c r="CV745" s="341"/>
      <c r="CW745" s="341"/>
      <c r="CX745" s="341"/>
      <c r="CY745" s="341"/>
      <c r="CZ745" s="341"/>
    </row>
    <row r="746" ht="25.15" customHeight="true" x14ac:dyDescent="0.2">
      <c r="C746" s="1006"/>
      <c r="D746" s="1006"/>
      <c r="E746" s="614"/>
      <c r="F746" s="614"/>
      <c r="G746" s="614"/>
      <c r="H746" s="1006"/>
      <c r="I746" s="1006"/>
      <c r="J746" s="614"/>
      <c r="K746" s="614"/>
      <c r="L746" s="614"/>
      <c r="M746" s="1006"/>
      <c r="N746" s="1006"/>
      <c r="O746" s="614"/>
      <c r="P746" s="614"/>
      <c r="Q746" s="614"/>
      <c r="BA746" s="341"/>
      <c r="BB746" s="420"/>
      <c r="BC746" s="341"/>
      <c r="BD746" s="341"/>
      <c r="BE746" s="341"/>
      <c r="BF746" s="341"/>
      <c r="BG746" s="341"/>
      <c r="BH746" s="341"/>
      <c r="BI746" s="341"/>
      <c r="BJ746" s="341"/>
      <c r="BK746" s="341"/>
      <c r="BL746" s="341"/>
      <c r="BM746" s="341"/>
      <c r="BN746" s="341"/>
      <c r="BO746" s="341"/>
      <c r="BP746" s="341"/>
      <c r="BQ746" s="341"/>
      <c r="BR746" s="341"/>
      <c r="BS746" s="341"/>
      <c r="BT746" s="341"/>
      <c r="BU746" s="341"/>
      <c r="BV746" s="341"/>
      <c r="BW746" s="341"/>
      <c r="BX746" s="341"/>
      <c r="BY746" s="341"/>
      <c r="BZ746" s="341"/>
      <c r="CA746" s="341"/>
      <c r="CB746" s="341"/>
      <c r="CC746" s="341"/>
      <c r="CD746" s="341"/>
      <c r="CE746" s="341"/>
      <c r="CF746" s="341"/>
      <c r="CG746" s="341"/>
      <c r="CH746" s="341"/>
      <c r="CI746" s="341"/>
      <c r="CJ746" s="341"/>
      <c r="CK746" s="341"/>
      <c r="CL746" s="341"/>
      <c r="CM746" s="341"/>
      <c r="CN746" s="341"/>
      <c r="CO746" s="341"/>
      <c r="CP746" s="341"/>
      <c r="CQ746" s="341"/>
      <c r="CR746" s="341"/>
      <c r="CS746" s="341"/>
      <c r="CT746" s="341"/>
      <c r="CU746" s="341"/>
      <c r="CV746" s="341"/>
      <c r="CW746" s="341"/>
      <c r="CX746" s="341"/>
      <c r="CY746" s="341"/>
      <c r="CZ746" s="341"/>
    </row>
    <row r="747" ht="25.15" customHeight="true" x14ac:dyDescent="0.2">
      <c r="C747" s="1006"/>
      <c r="D747" s="1006"/>
      <c r="E747" s="614"/>
      <c r="F747" s="614"/>
      <c r="G747" s="614"/>
      <c r="H747" s="1006"/>
      <c r="I747" s="1006"/>
      <c r="J747" s="614"/>
      <c r="K747" s="614"/>
      <c r="L747" s="614"/>
      <c r="M747" s="1006"/>
      <c r="N747" s="1006"/>
      <c r="O747" s="614"/>
      <c r="P747" s="614"/>
      <c r="Q747" s="614"/>
      <c r="BA747" s="341"/>
      <c r="BB747" s="420"/>
      <c r="BC747" s="341"/>
      <c r="BD747" s="341"/>
      <c r="BE747" s="341"/>
      <c r="BF747" s="341"/>
      <c r="BG747" s="341"/>
      <c r="BH747" s="341"/>
      <c r="BI747" s="341"/>
      <c r="BJ747" s="341"/>
      <c r="BK747" s="341"/>
      <c r="BL747" s="341"/>
      <c r="BM747" s="341"/>
      <c r="BN747" s="341"/>
      <c r="BO747" s="341"/>
      <c r="BP747" s="341"/>
      <c r="BQ747" s="341"/>
      <c r="BR747" s="341"/>
      <c r="BS747" s="341"/>
      <c r="BT747" s="341"/>
      <c r="BU747" s="341"/>
      <c r="BV747" s="341"/>
      <c r="BW747" s="341"/>
      <c r="BX747" s="341"/>
      <c r="BY747" s="341"/>
      <c r="BZ747" s="341"/>
      <c r="CA747" s="341"/>
      <c r="CB747" s="341"/>
      <c r="CC747" s="341"/>
      <c r="CD747" s="341"/>
      <c r="CE747" s="341"/>
      <c r="CF747" s="341"/>
      <c r="CG747" s="341"/>
      <c r="CH747" s="341"/>
      <c r="CI747" s="341"/>
      <c r="CJ747" s="341"/>
      <c r="CK747" s="341"/>
      <c r="CL747" s="341"/>
      <c r="CM747" s="341"/>
      <c r="CN747" s="341"/>
      <c r="CO747" s="341"/>
      <c r="CP747" s="341"/>
      <c r="CQ747" s="341"/>
      <c r="CR747" s="341"/>
      <c r="CS747" s="341"/>
      <c r="CT747" s="341"/>
      <c r="CU747" s="341"/>
      <c r="CV747" s="341"/>
      <c r="CW747" s="341"/>
      <c r="CX747" s="341"/>
      <c r="CY747" s="341"/>
      <c r="CZ747" s="341"/>
    </row>
    <row r="748" ht="25.15" customHeight="true" x14ac:dyDescent="0.2">
      <c r="C748" s="1006"/>
      <c r="D748" s="1006"/>
      <c r="E748" s="614"/>
      <c r="F748" s="614"/>
      <c r="G748" s="614"/>
      <c r="H748" s="1006"/>
      <c r="I748" s="1006"/>
      <c r="J748" s="614"/>
      <c r="K748" s="614"/>
      <c r="L748" s="614"/>
      <c r="M748" s="1006"/>
      <c r="N748" s="1006"/>
      <c r="O748" s="614"/>
      <c r="P748" s="614"/>
      <c r="Q748" s="614"/>
      <c r="BA748" s="341"/>
      <c r="BB748" s="420"/>
      <c r="BC748" s="341"/>
      <c r="BD748" s="341"/>
      <c r="BE748" s="341"/>
      <c r="BF748" s="341"/>
      <c r="BG748" s="341"/>
      <c r="BH748" s="341"/>
      <c r="BI748" s="341"/>
      <c r="BJ748" s="341"/>
      <c r="BK748" s="341"/>
      <c r="BL748" s="341"/>
      <c r="BM748" s="341"/>
      <c r="BN748" s="341"/>
      <c r="BO748" s="341"/>
      <c r="BP748" s="341"/>
      <c r="BQ748" s="341"/>
      <c r="BR748" s="341"/>
      <c r="BS748" s="341"/>
      <c r="BT748" s="341"/>
      <c r="BU748" s="341"/>
      <c r="BV748" s="341"/>
      <c r="BW748" s="341"/>
      <c r="BX748" s="341"/>
      <c r="BY748" s="341"/>
      <c r="BZ748" s="341"/>
      <c r="CA748" s="341"/>
      <c r="CB748" s="341"/>
      <c r="CC748" s="341"/>
      <c r="CD748" s="341"/>
      <c r="CE748" s="341"/>
      <c r="CF748" s="341"/>
      <c r="CG748" s="341"/>
      <c r="CH748" s="341"/>
      <c r="CI748" s="341"/>
      <c r="CJ748" s="341"/>
      <c r="CK748" s="341"/>
      <c r="CL748" s="341"/>
      <c r="CM748" s="341"/>
      <c r="CN748" s="341"/>
      <c r="CO748" s="341"/>
      <c r="CP748" s="341"/>
      <c r="CQ748" s="341"/>
      <c r="CR748" s="341"/>
      <c r="CS748" s="341"/>
      <c r="CT748" s="341"/>
      <c r="CU748" s="341"/>
      <c r="CV748" s="341"/>
      <c r="CW748" s="341"/>
      <c r="CX748" s="341"/>
      <c r="CY748" s="341"/>
      <c r="CZ748" s="341"/>
    </row>
    <row r="749" ht="25.15" customHeight="true" x14ac:dyDescent="0.2">
      <c r="C749" s="1006"/>
      <c r="D749" s="1006"/>
      <c r="E749" s="614"/>
      <c r="F749" s="614"/>
      <c r="G749" s="614"/>
      <c r="H749" s="1006"/>
      <c r="I749" s="1006"/>
      <c r="J749" s="614"/>
      <c r="K749" s="614"/>
      <c r="L749" s="614"/>
      <c r="M749" s="1006"/>
      <c r="N749" s="1006"/>
      <c r="O749" s="614"/>
      <c r="P749" s="614"/>
      <c r="Q749" s="614"/>
      <c r="BA749" s="341"/>
      <c r="BB749" s="420"/>
      <c r="BC749" s="341"/>
      <c r="BD749" s="341"/>
      <c r="BE749" s="341"/>
      <c r="BF749" s="341"/>
      <c r="BG749" s="341"/>
      <c r="BH749" s="341"/>
      <c r="BI749" s="341"/>
      <c r="BJ749" s="341"/>
      <c r="BK749" s="341"/>
      <c r="BL749" s="341"/>
      <c r="BM749" s="341"/>
      <c r="BN749" s="341"/>
      <c r="BO749" s="341"/>
      <c r="BP749" s="341"/>
      <c r="BQ749" s="341"/>
      <c r="BR749" s="341"/>
      <c r="BS749" s="341"/>
      <c r="BT749" s="341"/>
      <c r="BU749" s="341"/>
      <c r="BV749" s="341"/>
      <c r="BW749" s="341"/>
      <c r="BX749" s="341"/>
      <c r="BY749" s="341"/>
      <c r="BZ749" s="341"/>
      <c r="CA749" s="341"/>
      <c r="CB749" s="341"/>
      <c r="CC749" s="341"/>
      <c r="CD749" s="341"/>
      <c r="CE749" s="341"/>
      <c r="CF749" s="341"/>
      <c r="CG749" s="341"/>
      <c r="CH749" s="341"/>
      <c r="CI749" s="341"/>
      <c r="CJ749" s="341"/>
      <c r="CK749" s="341"/>
      <c r="CL749" s="341"/>
      <c r="CM749" s="341"/>
      <c r="CN749" s="341"/>
      <c r="CO749" s="341"/>
      <c r="CP749" s="341"/>
      <c r="CQ749" s="341"/>
      <c r="CR749" s="341"/>
      <c r="CS749" s="341"/>
      <c r="CT749" s="341"/>
      <c r="CU749" s="341"/>
      <c r="CV749" s="341"/>
      <c r="CW749" s="341"/>
      <c r="CX749" s="341"/>
      <c r="CY749" s="341"/>
      <c r="CZ749" s="341"/>
    </row>
    <row r="750" ht="25.15" customHeight="true" x14ac:dyDescent="0.2">
      <c r="C750" s="1006"/>
      <c r="D750" s="1006"/>
      <c r="E750" s="614"/>
      <c r="F750" s="614"/>
      <c r="G750" s="614"/>
      <c r="H750" s="1006"/>
      <c r="I750" s="1006"/>
      <c r="J750" s="614"/>
      <c r="K750" s="614"/>
      <c r="L750" s="614"/>
      <c r="M750" s="1006"/>
      <c r="N750" s="1006"/>
      <c r="O750" s="614"/>
      <c r="P750" s="614"/>
      <c r="Q750" s="614"/>
      <c r="BA750" s="341"/>
      <c r="BB750" s="420"/>
      <c r="BC750" s="341"/>
      <c r="BD750" s="341"/>
      <c r="BE750" s="341"/>
      <c r="BF750" s="341"/>
      <c r="BG750" s="341"/>
      <c r="BH750" s="341"/>
      <c r="BI750" s="341"/>
      <c r="BJ750" s="341"/>
      <c r="BK750" s="341"/>
      <c r="BL750" s="341"/>
      <c r="BM750" s="341"/>
      <c r="BN750" s="341"/>
      <c r="BO750" s="341"/>
      <c r="BP750" s="341"/>
      <c r="BQ750" s="341"/>
      <c r="BR750" s="341"/>
      <c r="BS750" s="341"/>
      <c r="BT750" s="341"/>
      <c r="BU750" s="341"/>
      <c r="BV750" s="341"/>
      <c r="BW750" s="341"/>
      <c r="BX750" s="341"/>
      <c r="BY750" s="341"/>
      <c r="BZ750" s="341"/>
      <c r="CA750" s="341"/>
      <c r="CB750" s="341"/>
      <c r="CC750" s="341"/>
      <c r="CD750" s="341"/>
      <c r="CE750" s="341"/>
      <c r="CF750" s="341"/>
      <c r="CG750" s="341"/>
      <c r="CH750" s="341"/>
      <c r="CI750" s="341"/>
      <c r="CJ750" s="341"/>
      <c r="CK750" s="341"/>
      <c r="CL750" s="341"/>
      <c r="CM750" s="341"/>
      <c r="CN750" s="341"/>
      <c r="CO750" s="341"/>
      <c r="CP750" s="341"/>
      <c r="CQ750" s="341"/>
      <c r="CR750" s="341"/>
      <c r="CS750" s="341"/>
      <c r="CT750" s="341"/>
      <c r="CU750" s="341"/>
      <c r="CV750" s="341"/>
      <c r="CW750" s="341"/>
      <c r="CX750" s="341"/>
      <c r="CY750" s="341"/>
      <c r="CZ750" s="341"/>
    </row>
    <row r="751" ht="25.15" customHeight="true" x14ac:dyDescent="0.2">
      <c r="C751" s="1006"/>
      <c r="D751" s="1006"/>
      <c r="E751" s="614"/>
      <c r="F751" s="614"/>
      <c r="G751" s="614"/>
      <c r="H751" s="1006"/>
      <c r="I751" s="1006"/>
      <c r="J751" s="614"/>
      <c r="K751" s="614"/>
      <c r="L751" s="614"/>
      <c r="M751" s="1006"/>
      <c r="N751" s="1006"/>
      <c r="O751" s="614"/>
      <c r="P751" s="614"/>
      <c r="Q751" s="614"/>
      <c r="BA751" s="341"/>
      <c r="BB751" s="420"/>
      <c r="BC751" s="341"/>
      <c r="BD751" s="341"/>
      <c r="BE751" s="341"/>
      <c r="BF751" s="341"/>
      <c r="BG751" s="341"/>
      <c r="BH751" s="341"/>
      <c r="BI751" s="341"/>
      <c r="BJ751" s="341"/>
      <c r="BK751" s="341"/>
      <c r="BL751" s="341"/>
      <c r="BM751" s="341"/>
      <c r="BN751" s="341"/>
      <c r="BO751" s="341"/>
      <c r="BP751" s="341"/>
      <c r="BQ751" s="341"/>
      <c r="BR751" s="341"/>
      <c r="BS751" s="341"/>
      <c r="BT751" s="341"/>
      <c r="BU751" s="341"/>
      <c r="BV751" s="341"/>
      <c r="BW751" s="341"/>
      <c r="BX751" s="341"/>
      <c r="BY751" s="341"/>
      <c r="BZ751" s="341"/>
      <c r="CA751" s="341"/>
      <c r="CB751" s="341"/>
      <c r="CC751" s="341"/>
      <c r="CD751" s="341"/>
      <c r="CE751" s="341"/>
      <c r="CF751" s="341"/>
      <c r="CG751" s="341"/>
      <c r="CH751" s="341"/>
      <c r="CI751" s="341"/>
      <c r="CJ751" s="341"/>
      <c r="CK751" s="341"/>
      <c r="CL751" s="341"/>
      <c r="CM751" s="341"/>
      <c r="CN751" s="341"/>
      <c r="CO751" s="341"/>
      <c r="CP751" s="341"/>
      <c r="CQ751" s="341"/>
      <c r="CR751" s="341"/>
      <c r="CS751" s="341"/>
      <c r="CT751" s="341"/>
      <c r="CU751" s="341"/>
      <c r="CV751" s="341"/>
      <c r="CW751" s="341"/>
      <c r="CX751" s="341"/>
      <c r="CY751" s="341"/>
      <c r="CZ751" s="341"/>
    </row>
    <row r="752" ht="25.15" customHeight="true" x14ac:dyDescent="0.2">
      <c r="C752" s="1006"/>
      <c r="D752" s="1006"/>
      <c r="E752" s="614"/>
      <c r="F752" s="614"/>
      <c r="G752" s="614"/>
      <c r="H752" s="1006"/>
      <c r="I752" s="1006"/>
      <c r="J752" s="614"/>
      <c r="K752" s="614"/>
      <c r="L752" s="614"/>
      <c r="M752" s="1006"/>
      <c r="N752" s="1006"/>
      <c r="O752" s="614"/>
      <c r="P752" s="614"/>
      <c r="Q752" s="614"/>
      <c r="BA752" s="341"/>
      <c r="BB752" s="420"/>
      <c r="BC752" s="341"/>
      <c r="BD752" s="341"/>
      <c r="BE752" s="341"/>
      <c r="BF752" s="341"/>
      <c r="BG752" s="341"/>
      <c r="BH752" s="341"/>
      <c r="BI752" s="341"/>
      <c r="BJ752" s="341"/>
      <c r="BK752" s="341"/>
      <c r="BL752" s="341"/>
      <c r="BM752" s="341"/>
      <c r="BN752" s="341"/>
      <c r="BO752" s="341"/>
      <c r="BP752" s="341"/>
      <c r="BQ752" s="341"/>
      <c r="BR752" s="341"/>
      <c r="BS752" s="341"/>
      <c r="BT752" s="341"/>
      <c r="BU752" s="341"/>
      <c r="BV752" s="341"/>
      <c r="BW752" s="341"/>
      <c r="BX752" s="341"/>
      <c r="BY752" s="341"/>
      <c r="BZ752" s="341"/>
      <c r="CA752" s="341"/>
      <c r="CB752" s="341"/>
      <c r="CC752" s="341"/>
      <c r="CD752" s="341"/>
      <c r="CE752" s="341"/>
      <c r="CF752" s="341"/>
      <c r="CG752" s="341"/>
      <c r="CH752" s="341"/>
      <c r="CI752" s="341"/>
      <c r="CJ752" s="341"/>
      <c r="CK752" s="341"/>
      <c r="CL752" s="341"/>
      <c r="CM752" s="341"/>
      <c r="CN752" s="341"/>
      <c r="CO752" s="341"/>
      <c r="CP752" s="341"/>
      <c r="CQ752" s="341"/>
      <c r="CR752" s="341"/>
      <c r="CS752" s="341"/>
      <c r="CT752" s="341"/>
      <c r="CU752" s="341"/>
      <c r="CV752" s="341"/>
      <c r="CW752" s="341"/>
      <c r="CX752" s="341"/>
      <c r="CY752" s="341"/>
      <c r="CZ752" s="341"/>
    </row>
    <row r="753" ht="25.15" customHeight="true" x14ac:dyDescent="0.2">
      <c r="C753" s="1006"/>
      <c r="D753" s="1006"/>
      <c r="E753" s="614"/>
      <c r="F753" s="614"/>
      <c r="G753" s="614"/>
      <c r="H753" s="1006"/>
      <c r="I753" s="1006"/>
      <c r="J753" s="614"/>
      <c r="K753" s="614"/>
      <c r="L753" s="614"/>
      <c r="M753" s="1006"/>
      <c r="N753" s="1006"/>
      <c r="O753" s="614"/>
      <c r="P753" s="614"/>
      <c r="Q753" s="614"/>
      <c r="BA753" s="341"/>
      <c r="BB753" s="420"/>
      <c r="BC753" s="341"/>
      <c r="BD753" s="341"/>
      <c r="BE753" s="341"/>
      <c r="BF753" s="341"/>
      <c r="BG753" s="341"/>
      <c r="BH753" s="341"/>
      <c r="BI753" s="341"/>
      <c r="BJ753" s="341"/>
      <c r="BK753" s="341"/>
      <c r="BL753" s="341"/>
      <c r="BM753" s="341"/>
      <c r="BN753" s="341"/>
      <c r="BO753" s="341"/>
      <c r="BP753" s="341"/>
      <c r="BQ753" s="341"/>
      <c r="BR753" s="341"/>
      <c r="BS753" s="341"/>
      <c r="BT753" s="341"/>
      <c r="BU753" s="341"/>
      <c r="BV753" s="341"/>
      <c r="BW753" s="341"/>
      <c r="BX753" s="341"/>
      <c r="BY753" s="341"/>
      <c r="BZ753" s="341"/>
      <c r="CA753" s="341"/>
      <c r="CB753" s="341"/>
      <c r="CC753" s="341"/>
      <c r="CD753" s="341"/>
      <c r="CE753" s="341"/>
      <c r="CF753" s="341"/>
      <c r="CG753" s="341"/>
      <c r="CH753" s="341"/>
      <c r="CI753" s="341"/>
      <c r="CJ753" s="341"/>
      <c r="CK753" s="341"/>
      <c r="CL753" s="341"/>
      <c r="CM753" s="341"/>
      <c r="CN753" s="341"/>
      <c r="CO753" s="341"/>
      <c r="CP753" s="341"/>
      <c r="CQ753" s="341"/>
      <c r="CR753" s="341"/>
      <c r="CS753" s="341"/>
      <c r="CT753" s="341"/>
      <c r="CU753" s="341"/>
      <c r="CV753" s="341"/>
      <c r="CW753" s="341"/>
      <c r="CX753" s="341"/>
      <c r="CY753" s="341"/>
      <c r="CZ753" s="341"/>
    </row>
    <row r="754" ht="25.15" customHeight="true" x14ac:dyDescent="0.2">
      <c r="C754" s="1006"/>
      <c r="D754" s="1006"/>
      <c r="E754" s="614"/>
      <c r="F754" s="614"/>
      <c r="G754" s="614"/>
      <c r="H754" s="1006"/>
      <c r="I754" s="1006"/>
      <c r="J754" s="614"/>
      <c r="K754" s="614"/>
      <c r="L754" s="614"/>
      <c r="M754" s="1006"/>
      <c r="N754" s="1006"/>
      <c r="O754" s="614"/>
      <c r="P754" s="614"/>
      <c r="Q754" s="614"/>
      <c r="BA754" s="341"/>
      <c r="BB754" s="420"/>
      <c r="BC754" s="341"/>
      <c r="BD754" s="341"/>
      <c r="BE754" s="341"/>
      <c r="BF754" s="341"/>
      <c r="BG754" s="341"/>
      <c r="BH754" s="341"/>
      <c r="BI754" s="341"/>
      <c r="BJ754" s="341"/>
      <c r="BK754" s="341"/>
      <c r="BL754" s="341"/>
      <c r="BM754" s="341"/>
      <c r="BN754" s="341"/>
      <c r="BO754" s="341"/>
      <c r="BP754" s="341"/>
      <c r="BQ754" s="341"/>
      <c r="BR754" s="341"/>
      <c r="BS754" s="341"/>
      <c r="BT754" s="341"/>
      <c r="BU754" s="341"/>
      <c r="BV754" s="341"/>
      <c r="BW754" s="341"/>
      <c r="BX754" s="341"/>
      <c r="BY754" s="341"/>
      <c r="BZ754" s="341"/>
      <c r="CA754" s="341"/>
      <c r="CB754" s="341"/>
      <c r="CC754" s="341"/>
      <c r="CD754" s="341"/>
      <c r="CE754" s="341"/>
      <c r="CF754" s="341"/>
      <c r="CG754" s="341"/>
      <c r="CH754" s="341"/>
      <c r="CI754" s="341"/>
      <c r="CJ754" s="341"/>
      <c r="CK754" s="341"/>
      <c r="CL754" s="341"/>
      <c r="CM754" s="341"/>
      <c r="CN754" s="341"/>
      <c r="CO754" s="341"/>
      <c r="CP754" s="341"/>
      <c r="CQ754" s="341"/>
      <c r="CR754" s="341"/>
      <c r="CS754" s="341"/>
      <c r="CT754" s="341"/>
      <c r="CU754" s="341"/>
      <c r="CV754" s="341"/>
      <c r="CW754" s="341"/>
      <c r="CX754" s="341"/>
      <c r="CY754" s="341"/>
      <c r="CZ754" s="341"/>
    </row>
    <row r="755" ht="25.15" customHeight="true" x14ac:dyDescent="0.2">
      <c r="C755" s="1006"/>
      <c r="D755" s="1006"/>
      <c r="E755" s="614"/>
      <c r="F755" s="614"/>
      <c r="G755" s="614"/>
      <c r="H755" s="1006"/>
      <c r="I755" s="1006"/>
      <c r="J755" s="614"/>
      <c r="K755" s="614"/>
      <c r="L755" s="614"/>
      <c r="M755" s="1006"/>
      <c r="N755" s="1006"/>
      <c r="O755" s="614"/>
      <c r="P755" s="614"/>
      <c r="Q755" s="614"/>
      <c r="BA755" s="341"/>
      <c r="BB755" s="420"/>
      <c r="BC755" s="341"/>
      <c r="BD755" s="341"/>
      <c r="BE755" s="341"/>
      <c r="BF755" s="341"/>
      <c r="BG755" s="341"/>
      <c r="BH755" s="341"/>
      <c r="BI755" s="341"/>
      <c r="BJ755" s="341"/>
      <c r="BK755" s="341"/>
      <c r="BL755" s="341"/>
      <c r="BM755" s="341"/>
      <c r="BN755" s="341"/>
      <c r="BO755" s="341"/>
      <c r="BP755" s="341"/>
      <c r="BQ755" s="341"/>
      <c r="BR755" s="341"/>
      <c r="BS755" s="341"/>
      <c r="BT755" s="341"/>
      <c r="BU755" s="341"/>
      <c r="BV755" s="341"/>
      <c r="BW755" s="341"/>
      <c r="BX755" s="341"/>
      <c r="BY755" s="341"/>
      <c r="BZ755" s="341"/>
      <c r="CA755" s="341"/>
      <c r="CB755" s="341"/>
      <c r="CC755" s="341"/>
      <c r="CD755" s="341"/>
      <c r="CE755" s="341"/>
      <c r="CF755" s="341"/>
      <c r="CG755" s="341"/>
      <c r="CH755" s="341"/>
      <c r="CI755" s="341"/>
      <c r="CJ755" s="341"/>
      <c r="CK755" s="341"/>
      <c r="CL755" s="341"/>
      <c r="CM755" s="341"/>
      <c r="CN755" s="341"/>
      <c r="CO755" s="341"/>
      <c r="CP755" s="341"/>
      <c r="CQ755" s="341"/>
      <c r="CR755" s="341"/>
      <c r="CS755" s="341"/>
      <c r="CT755" s="341"/>
      <c r="CU755" s="341"/>
      <c r="CV755" s="341"/>
      <c r="CW755" s="341"/>
      <c r="CX755" s="341"/>
      <c r="CY755" s="341"/>
      <c r="CZ755" s="341"/>
    </row>
    <row r="756" ht="25.15" customHeight="true" x14ac:dyDescent="0.2">
      <c r="C756" s="1006"/>
      <c r="D756" s="1006"/>
      <c r="E756" s="614"/>
      <c r="F756" s="614"/>
      <c r="G756" s="614"/>
      <c r="H756" s="1006"/>
      <c r="I756" s="1006"/>
      <c r="J756" s="614"/>
      <c r="K756" s="614"/>
      <c r="L756" s="614"/>
      <c r="M756" s="1006"/>
      <c r="N756" s="1006"/>
      <c r="O756" s="614"/>
      <c r="P756" s="614"/>
      <c r="Q756" s="614"/>
      <c r="BA756" s="341"/>
      <c r="BB756" s="420"/>
      <c r="BC756" s="341"/>
      <c r="BD756" s="341"/>
      <c r="BE756" s="341"/>
      <c r="BF756" s="341"/>
      <c r="BG756" s="341"/>
      <c r="BH756" s="341"/>
      <c r="BI756" s="341"/>
      <c r="BJ756" s="341"/>
      <c r="BK756" s="341"/>
      <c r="BL756" s="341"/>
      <c r="BM756" s="341"/>
      <c r="BN756" s="341"/>
      <c r="BO756" s="341"/>
      <c r="BP756" s="341"/>
      <c r="BQ756" s="341"/>
      <c r="BR756" s="341"/>
      <c r="BS756" s="341"/>
      <c r="BT756" s="341"/>
      <c r="BU756" s="341"/>
      <c r="BV756" s="341"/>
      <c r="BW756" s="341"/>
      <c r="BX756" s="341"/>
      <c r="BY756" s="341"/>
      <c r="BZ756" s="341"/>
      <c r="CA756" s="341"/>
      <c r="CB756" s="341"/>
      <c r="CC756" s="341"/>
      <c r="CD756" s="341"/>
      <c r="CE756" s="341"/>
      <c r="CF756" s="341"/>
      <c r="CG756" s="341"/>
      <c r="CH756" s="341"/>
      <c r="CI756" s="341"/>
      <c r="CJ756" s="341"/>
      <c r="CK756" s="341"/>
      <c r="CL756" s="341"/>
      <c r="CM756" s="341"/>
      <c r="CN756" s="341"/>
      <c r="CO756" s="341"/>
      <c r="CP756" s="341"/>
      <c r="CQ756" s="341"/>
      <c r="CR756" s="341"/>
      <c r="CS756" s="341"/>
      <c r="CT756" s="341"/>
      <c r="CU756" s="341"/>
      <c r="CV756" s="341"/>
      <c r="CW756" s="341"/>
      <c r="CX756" s="341"/>
      <c r="CY756" s="341"/>
      <c r="CZ756" s="341"/>
    </row>
    <row r="757" ht="25.15" customHeight="true" x14ac:dyDescent="0.2">
      <c r="C757" s="1006"/>
      <c r="D757" s="1006"/>
      <c r="E757" s="614"/>
      <c r="F757" s="614"/>
      <c r="G757" s="614"/>
      <c r="H757" s="1006"/>
      <c r="I757" s="1006"/>
      <c r="J757" s="614"/>
      <c r="K757" s="614"/>
      <c r="L757" s="614"/>
      <c r="M757" s="1006"/>
      <c r="N757" s="1006"/>
      <c r="O757" s="614"/>
      <c r="P757" s="614"/>
      <c r="Q757" s="614"/>
      <c r="BA757" s="341"/>
      <c r="BB757" s="420"/>
      <c r="BC757" s="341"/>
      <c r="BD757" s="341"/>
      <c r="BE757" s="341"/>
      <c r="BF757" s="341"/>
      <c r="BG757" s="341"/>
      <c r="BH757" s="341"/>
      <c r="BI757" s="341"/>
      <c r="BJ757" s="341"/>
      <c r="BK757" s="341"/>
      <c r="BL757" s="341"/>
      <c r="BM757" s="341"/>
      <c r="BN757" s="341"/>
      <c r="BO757" s="341"/>
      <c r="BP757" s="341"/>
      <c r="BQ757" s="341"/>
      <c r="BR757" s="341"/>
      <c r="BS757" s="341"/>
      <c r="BT757" s="341"/>
      <c r="BU757" s="341"/>
      <c r="BV757" s="341"/>
      <c r="BW757" s="341"/>
      <c r="BX757" s="341"/>
      <c r="BY757" s="341"/>
      <c r="BZ757" s="341"/>
      <c r="CA757" s="341"/>
      <c r="CB757" s="341"/>
      <c r="CC757" s="341"/>
      <c r="CD757" s="341"/>
      <c r="CE757" s="341"/>
      <c r="CF757" s="341"/>
      <c r="CG757" s="341"/>
      <c r="CH757" s="341"/>
      <c r="CI757" s="341"/>
      <c r="CJ757" s="341"/>
      <c r="CK757" s="341"/>
      <c r="CL757" s="341"/>
      <c r="CM757" s="341"/>
      <c r="CN757" s="341"/>
      <c r="CO757" s="341"/>
      <c r="CP757" s="341"/>
      <c r="CQ757" s="341"/>
      <c r="CR757" s="341"/>
      <c r="CS757" s="341"/>
      <c r="CT757" s="341"/>
      <c r="CU757" s="341"/>
      <c r="CV757" s="341"/>
      <c r="CW757" s="341"/>
      <c r="CX757" s="341"/>
      <c r="CY757" s="341"/>
      <c r="CZ757" s="341"/>
    </row>
    <row r="758" ht="25.15" customHeight="true" x14ac:dyDescent="0.2">
      <c r="C758" s="1006"/>
      <c r="D758" s="1006"/>
      <c r="E758" s="614"/>
      <c r="F758" s="614"/>
      <c r="G758" s="614"/>
      <c r="H758" s="1006"/>
      <c r="I758" s="1006"/>
      <c r="J758" s="614"/>
      <c r="K758" s="614"/>
      <c r="L758" s="614"/>
      <c r="M758" s="1006"/>
      <c r="N758" s="1006"/>
      <c r="O758" s="614"/>
      <c r="P758" s="614"/>
      <c r="Q758" s="614"/>
      <c r="BA758" s="341"/>
      <c r="BB758" s="420"/>
      <c r="BC758" s="341"/>
      <c r="BD758" s="341"/>
      <c r="BE758" s="341"/>
      <c r="BF758" s="341"/>
      <c r="BG758" s="341"/>
      <c r="BH758" s="341"/>
      <c r="BI758" s="341"/>
      <c r="BJ758" s="341"/>
      <c r="BK758" s="341"/>
      <c r="BL758" s="341"/>
      <c r="BM758" s="341"/>
      <c r="BN758" s="341"/>
      <c r="BO758" s="341"/>
      <c r="BP758" s="341"/>
      <c r="BQ758" s="341"/>
      <c r="BR758" s="341"/>
      <c r="BS758" s="341"/>
      <c r="BT758" s="341"/>
      <c r="BU758" s="341"/>
      <c r="BV758" s="341"/>
      <c r="BW758" s="341"/>
      <c r="BX758" s="341"/>
      <c r="BY758" s="341"/>
      <c r="BZ758" s="341"/>
      <c r="CA758" s="341"/>
      <c r="CB758" s="341"/>
      <c r="CC758" s="341"/>
      <c r="CD758" s="341"/>
      <c r="CE758" s="341"/>
      <c r="CF758" s="341"/>
      <c r="CG758" s="341"/>
      <c r="CH758" s="341"/>
      <c r="CI758" s="341"/>
      <c r="CJ758" s="341"/>
      <c r="CK758" s="341"/>
      <c r="CL758" s="341"/>
      <c r="CM758" s="341"/>
      <c r="CN758" s="341"/>
      <c r="CO758" s="341"/>
      <c r="CP758" s="341"/>
      <c r="CQ758" s="341"/>
      <c r="CR758" s="341"/>
      <c r="CS758" s="341"/>
      <c r="CT758" s="341"/>
      <c r="CU758" s="341"/>
      <c r="CV758" s="341"/>
      <c r="CW758" s="341"/>
      <c r="CX758" s="341"/>
      <c r="CY758" s="341"/>
      <c r="CZ758" s="341"/>
    </row>
    <row r="759" ht="25.15" customHeight="true" x14ac:dyDescent="0.2">
      <c r="C759" s="1006"/>
      <c r="D759" s="1006"/>
      <c r="E759" s="614"/>
      <c r="F759" s="614"/>
      <c r="G759" s="614"/>
      <c r="H759" s="1006"/>
      <c r="I759" s="1006"/>
      <c r="J759" s="614"/>
      <c r="K759" s="614"/>
      <c r="L759" s="614"/>
      <c r="M759" s="1006"/>
      <c r="N759" s="1006"/>
      <c r="O759" s="614"/>
      <c r="P759" s="614"/>
      <c r="Q759" s="614"/>
      <c r="BA759" s="341"/>
      <c r="BB759" s="420"/>
      <c r="BC759" s="341"/>
      <c r="BD759" s="341"/>
      <c r="BE759" s="341"/>
      <c r="BF759" s="341"/>
      <c r="BG759" s="341"/>
      <c r="BH759" s="341"/>
      <c r="BI759" s="341"/>
      <c r="BJ759" s="341"/>
      <c r="BK759" s="341"/>
      <c r="BL759" s="341"/>
      <c r="BM759" s="341"/>
      <c r="BN759" s="341"/>
      <c r="BO759" s="341"/>
      <c r="BP759" s="341"/>
      <c r="BQ759" s="341"/>
      <c r="BR759" s="341"/>
      <c r="BS759" s="341"/>
      <c r="BT759" s="341"/>
      <c r="BU759" s="341"/>
      <c r="BV759" s="341"/>
      <c r="BW759" s="341"/>
      <c r="BX759" s="341"/>
      <c r="BY759" s="341"/>
      <c r="BZ759" s="341"/>
      <c r="CA759" s="341"/>
      <c r="CB759" s="341"/>
      <c r="CC759" s="341"/>
      <c r="CD759" s="341"/>
      <c r="CE759" s="341"/>
      <c r="CF759" s="341"/>
      <c r="CG759" s="341"/>
      <c r="CH759" s="341"/>
      <c r="CI759" s="341"/>
      <c r="CJ759" s="341"/>
      <c r="CK759" s="341"/>
      <c r="CL759" s="341"/>
      <c r="CM759" s="341"/>
      <c r="CN759" s="341"/>
      <c r="CO759" s="341"/>
      <c r="CP759" s="341"/>
      <c r="CQ759" s="341"/>
      <c r="CR759" s="341"/>
      <c r="CS759" s="341"/>
      <c r="CT759" s="341"/>
      <c r="CU759" s="341"/>
      <c r="CV759" s="341"/>
      <c r="CW759" s="341"/>
      <c r="CX759" s="341"/>
      <c r="CY759" s="341"/>
      <c r="CZ759" s="341"/>
    </row>
    <row r="760" ht="25.15" customHeight="true" x14ac:dyDescent="0.2">
      <c r="C760" s="1006"/>
      <c r="D760" s="1006"/>
      <c r="E760" s="614"/>
      <c r="F760" s="614"/>
      <c r="G760" s="614"/>
      <c r="H760" s="1006"/>
      <c r="I760" s="1006"/>
      <c r="J760" s="614"/>
      <c r="K760" s="614"/>
      <c r="L760" s="614"/>
      <c r="M760" s="1006"/>
      <c r="N760" s="1006"/>
      <c r="O760" s="614"/>
      <c r="P760" s="614"/>
      <c r="Q760" s="614"/>
      <c r="BA760" s="341"/>
      <c r="BB760" s="420"/>
      <c r="BC760" s="341"/>
      <c r="BD760" s="341"/>
      <c r="BE760" s="341"/>
      <c r="BF760" s="341"/>
      <c r="BG760" s="341"/>
      <c r="BH760" s="341"/>
      <c r="BI760" s="341"/>
      <c r="BJ760" s="341"/>
      <c r="BK760" s="341"/>
      <c r="BL760" s="341"/>
      <c r="BM760" s="341"/>
      <c r="BN760" s="341"/>
      <c r="BO760" s="341"/>
      <c r="BP760" s="341"/>
      <c r="BQ760" s="341"/>
      <c r="BR760" s="341"/>
      <c r="BS760" s="341"/>
      <c r="BT760" s="341"/>
      <c r="BU760" s="341"/>
      <c r="BV760" s="341"/>
      <c r="BW760" s="341"/>
      <c r="BX760" s="341"/>
      <c r="BY760" s="341"/>
      <c r="BZ760" s="341"/>
      <c r="CA760" s="341"/>
      <c r="CB760" s="341"/>
      <c r="CC760" s="341"/>
      <c r="CD760" s="341"/>
      <c r="CE760" s="341"/>
      <c r="CF760" s="341"/>
      <c r="CG760" s="341"/>
      <c r="CH760" s="341"/>
      <c r="CI760" s="341"/>
      <c r="CJ760" s="341"/>
      <c r="CK760" s="341"/>
      <c r="CL760" s="341"/>
      <c r="CM760" s="341"/>
      <c r="CN760" s="341"/>
      <c r="CO760" s="341"/>
      <c r="CP760" s="341"/>
      <c r="CQ760" s="341"/>
      <c r="CR760" s="341"/>
      <c r="CS760" s="341"/>
      <c r="CT760" s="341"/>
      <c r="CU760" s="341"/>
      <c r="CV760" s="341"/>
      <c r="CW760" s="341"/>
      <c r="CX760" s="341"/>
      <c r="CY760" s="341"/>
      <c r="CZ760" s="341"/>
    </row>
    <row r="761" ht="25.15" customHeight="true" x14ac:dyDescent="0.2">
      <c r="C761" s="1006"/>
      <c r="D761" s="1006"/>
      <c r="E761" s="614"/>
      <c r="F761" s="614"/>
      <c r="G761" s="614"/>
      <c r="H761" s="1006"/>
      <c r="I761" s="1006"/>
      <c r="J761" s="614"/>
      <c r="K761" s="614"/>
      <c r="L761" s="614"/>
      <c r="M761" s="1006"/>
      <c r="N761" s="1006"/>
      <c r="O761" s="614"/>
      <c r="P761" s="614"/>
      <c r="Q761" s="614"/>
      <c r="BA761" s="341"/>
      <c r="BB761" s="420"/>
      <c r="BC761" s="341"/>
      <c r="BD761" s="341"/>
      <c r="BE761" s="341"/>
      <c r="BF761" s="341"/>
      <c r="BG761" s="341"/>
      <c r="BH761" s="341"/>
      <c r="BI761" s="341"/>
      <c r="BJ761" s="341"/>
      <c r="BK761" s="341"/>
      <c r="BL761" s="341"/>
      <c r="BM761" s="341"/>
      <c r="BN761" s="341"/>
      <c r="BO761" s="341"/>
      <c r="BP761" s="341"/>
      <c r="BQ761" s="341"/>
      <c r="BR761" s="341"/>
      <c r="BS761" s="341"/>
      <c r="BT761" s="341"/>
      <c r="BU761" s="341"/>
      <c r="BV761" s="341"/>
      <c r="BW761" s="341"/>
      <c r="BX761" s="341"/>
      <c r="BY761" s="341"/>
      <c r="BZ761" s="341"/>
      <c r="CA761" s="341"/>
      <c r="CB761" s="341"/>
      <c r="CC761" s="341"/>
      <c r="CD761" s="341"/>
      <c r="CE761" s="341"/>
      <c r="CF761" s="341"/>
      <c r="CG761" s="341"/>
      <c r="CH761" s="341"/>
      <c r="CI761" s="341"/>
      <c r="CJ761" s="341"/>
      <c r="CK761" s="341"/>
      <c r="CL761" s="341"/>
      <c r="CM761" s="341"/>
      <c r="CN761" s="341"/>
      <c r="CO761" s="341"/>
      <c r="CP761" s="341"/>
      <c r="CQ761" s="341"/>
      <c r="CR761" s="341"/>
      <c r="CS761" s="341"/>
      <c r="CT761" s="341"/>
      <c r="CU761" s="341"/>
      <c r="CV761" s="341"/>
      <c r="CW761" s="341"/>
      <c r="CX761" s="341"/>
      <c r="CY761" s="341"/>
      <c r="CZ761" s="341"/>
    </row>
    <row r="762" ht="25.15" customHeight="true" x14ac:dyDescent="0.2">
      <c r="C762" s="1006"/>
      <c r="D762" s="1006"/>
      <c r="E762" s="614"/>
      <c r="F762" s="614"/>
      <c r="G762" s="614"/>
      <c r="H762" s="1006"/>
      <c r="I762" s="1006"/>
      <c r="J762" s="614"/>
      <c r="K762" s="614"/>
      <c r="L762" s="614"/>
      <c r="M762" s="1006"/>
      <c r="N762" s="1006"/>
      <c r="O762" s="614"/>
      <c r="P762" s="614"/>
      <c r="Q762" s="614"/>
      <c r="BA762" s="341"/>
      <c r="BB762" s="420"/>
      <c r="BC762" s="341"/>
      <c r="BD762" s="341"/>
      <c r="BE762" s="341"/>
      <c r="BF762" s="341"/>
      <c r="BG762" s="341"/>
      <c r="BH762" s="341"/>
      <c r="BI762" s="341"/>
      <c r="BJ762" s="341"/>
      <c r="BK762" s="341"/>
      <c r="BL762" s="341"/>
      <c r="BM762" s="341"/>
      <c r="BN762" s="341"/>
      <c r="BO762" s="341"/>
      <c r="BP762" s="341"/>
      <c r="BQ762" s="341"/>
      <c r="BR762" s="341"/>
      <c r="BS762" s="341"/>
      <c r="BT762" s="341"/>
      <c r="BU762" s="341"/>
      <c r="BV762" s="341"/>
      <c r="BW762" s="341"/>
      <c r="BX762" s="341"/>
      <c r="BY762" s="341"/>
      <c r="BZ762" s="341"/>
      <c r="CA762" s="341"/>
      <c r="CB762" s="341"/>
      <c r="CC762" s="341"/>
      <c r="CD762" s="341"/>
      <c r="CE762" s="341"/>
      <c r="CF762" s="341"/>
      <c r="CG762" s="341"/>
      <c r="CH762" s="341"/>
      <c r="CI762" s="341"/>
      <c r="CJ762" s="341"/>
      <c r="CK762" s="341"/>
      <c r="CL762" s="341"/>
      <c r="CM762" s="341"/>
      <c r="CN762" s="341"/>
      <c r="CO762" s="341"/>
      <c r="CP762" s="341"/>
      <c r="CQ762" s="341"/>
      <c r="CR762" s="341"/>
      <c r="CS762" s="341"/>
      <c r="CT762" s="341"/>
      <c r="CU762" s="341"/>
      <c r="CV762" s="341"/>
      <c r="CW762" s="341"/>
      <c r="CX762" s="341"/>
      <c r="CY762" s="341"/>
      <c r="CZ762" s="341"/>
    </row>
    <row r="763" ht="25.15" customHeight="true" x14ac:dyDescent="0.2">
      <c r="C763" s="1006"/>
      <c r="D763" s="1006"/>
      <c r="E763" s="614"/>
      <c r="F763" s="614"/>
      <c r="G763" s="614"/>
      <c r="H763" s="1006"/>
      <c r="I763" s="1006"/>
      <c r="J763" s="614"/>
      <c r="K763" s="614"/>
      <c r="L763" s="614"/>
      <c r="M763" s="1006"/>
      <c r="N763" s="1006"/>
      <c r="O763" s="614"/>
      <c r="P763" s="614"/>
      <c r="Q763" s="614"/>
      <c r="BA763" s="341"/>
      <c r="BB763" s="420"/>
      <c r="BC763" s="341"/>
      <c r="BD763" s="341"/>
      <c r="BE763" s="341"/>
      <c r="BF763" s="341"/>
      <c r="BG763" s="341"/>
      <c r="BH763" s="341"/>
      <c r="BI763" s="341"/>
      <c r="BJ763" s="341"/>
      <c r="BK763" s="341"/>
      <c r="BL763" s="341"/>
      <c r="BM763" s="341"/>
      <c r="BN763" s="341"/>
      <c r="BO763" s="341"/>
      <c r="BP763" s="341"/>
      <c r="BQ763" s="341"/>
      <c r="BR763" s="341"/>
      <c r="BS763" s="341"/>
      <c r="BT763" s="341"/>
      <c r="BU763" s="341"/>
      <c r="BV763" s="341"/>
      <c r="BW763" s="341"/>
      <c r="BX763" s="341"/>
      <c r="BY763" s="341"/>
      <c r="BZ763" s="341"/>
      <c r="CA763" s="341"/>
      <c r="CB763" s="341"/>
      <c r="CC763" s="341"/>
      <c r="CD763" s="341"/>
      <c r="CE763" s="341"/>
      <c r="CF763" s="341"/>
      <c r="CG763" s="341"/>
      <c r="CH763" s="341"/>
      <c r="CI763" s="341"/>
      <c r="CJ763" s="341"/>
      <c r="CK763" s="341"/>
      <c r="CL763" s="341"/>
      <c r="CM763" s="341"/>
      <c r="CN763" s="341"/>
      <c r="CO763" s="341"/>
      <c r="CP763" s="341"/>
      <c r="CQ763" s="341"/>
      <c r="CR763" s="341"/>
      <c r="CS763" s="341"/>
      <c r="CT763" s="341"/>
      <c r="CU763" s="341"/>
      <c r="CV763" s="341"/>
      <c r="CW763" s="341"/>
      <c r="CX763" s="341"/>
      <c r="CY763" s="341"/>
      <c r="CZ763" s="341"/>
    </row>
    <row r="764" ht="25.15" customHeight="true" x14ac:dyDescent="0.2">
      <c r="C764" s="1006"/>
      <c r="D764" s="1006"/>
      <c r="E764" s="614"/>
      <c r="F764" s="614"/>
      <c r="G764" s="614"/>
      <c r="H764" s="1006"/>
      <c r="I764" s="1006"/>
      <c r="J764" s="614"/>
      <c r="K764" s="614"/>
      <c r="L764" s="614"/>
      <c r="M764" s="1006"/>
      <c r="N764" s="1006"/>
      <c r="O764" s="614"/>
      <c r="P764" s="614"/>
      <c r="Q764" s="614"/>
      <c r="BA764" s="341"/>
      <c r="BB764" s="420"/>
      <c r="BC764" s="341"/>
      <c r="BD764" s="341"/>
      <c r="BE764" s="341"/>
      <c r="BF764" s="341"/>
      <c r="BG764" s="341"/>
      <c r="BH764" s="341"/>
      <c r="BI764" s="341"/>
      <c r="BJ764" s="341"/>
      <c r="BK764" s="341"/>
      <c r="BL764" s="341"/>
      <c r="BM764" s="341"/>
      <c r="BN764" s="341"/>
      <c r="BO764" s="341"/>
      <c r="BP764" s="341"/>
      <c r="BQ764" s="341"/>
      <c r="BR764" s="341"/>
      <c r="BS764" s="341"/>
      <c r="BT764" s="341"/>
      <c r="BU764" s="341"/>
      <c r="BV764" s="341"/>
      <c r="BW764" s="341"/>
      <c r="BX764" s="341"/>
      <c r="BY764" s="341"/>
      <c r="BZ764" s="341"/>
      <c r="CA764" s="341"/>
      <c r="CB764" s="341"/>
      <c r="CC764" s="341"/>
      <c r="CD764" s="341"/>
      <c r="CE764" s="341"/>
      <c r="CF764" s="341"/>
      <c r="CG764" s="341"/>
      <c r="CH764" s="341"/>
      <c r="CI764" s="341"/>
      <c r="CJ764" s="341"/>
      <c r="CK764" s="341"/>
      <c r="CL764" s="341"/>
      <c r="CM764" s="341"/>
      <c r="CN764" s="341"/>
      <c r="CO764" s="341"/>
      <c r="CP764" s="341"/>
      <c r="CQ764" s="341"/>
      <c r="CR764" s="341"/>
      <c r="CS764" s="341"/>
      <c r="CT764" s="341"/>
      <c r="CU764" s="341"/>
      <c r="CV764" s="341"/>
      <c r="CW764" s="341"/>
      <c r="CX764" s="341"/>
      <c r="CY764" s="341"/>
      <c r="CZ764" s="341"/>
    </row>
    <row r="765" ht="25.15" customHeight="true" x14ac:dyDescent="0.2">
      <c r="C765" s="1006"/>
      <c r="D765" s="1006"/>
      <c r="E765" s="614"/>
      <c r="F765" s="614"/>
      <c r="G765" s="614"/>
      <c r="H765" s="1006"/>
      <c r="I765" s="1006"/>
      <c r="J765" s="614"/>
      <c r="K765" s="614"/>
      <c r="L765" s="614"/>
      <c r="M765" s="1006"/>
      <c r="N765" s="1006"/>
      <c r="O765" s="614"/>
      <c r="P765" s="614"/>
      <c r="Q765" s="614"/>
      <c r="BA765" s="341"/>
      <c r="BB765" s="420"/>
      <c r="BC765" s="341"/>
      <c r="BD765" s="341"/>
      <c r="BE765" s="341"/>
      <c r="BF765" s="341"/>
      <c r="BG765" s="341"/>
      <c r="BH765" s="341"/>
      <c r="BI765" s="341"/>
      <c r="BJ765" s="341"/>
      <c r="BK765" s="341"/>
      <c r="BL765" s="341"/>
      <c r="BM765" s="341"/>
      <c r="BN765" s="341"/>
      <c r="BO765" s="341"/>
      <c r="BP765" s="341"/>
      <c r="BQ765" s="341"/>
      <c r="BR765" s="341"/>
      <c r="BS765" s="341"/>
      <c r="BT765" s="341"/>
      <c r="BU765" s="341"/>
      <c r="BV765" s="341"/>
      <c r="BW765" s="341"/>
      <c r="BX765" s="341"/>
      <c r="BY765" s="341"/>
      <c r="BZ765" s="341"/>
      <c r="CA765" s="341"/>
      <c r="CB765" s="341"/>
      <c r="CC765" s="341"/>
      <c r="CD765" s="341"/>
      <c r="CE765" s="341"/>
      <c r="CF765" s="341"/>
      <c r="CG765" s="341"/>
      <c r="CH765" s="341"/>
      <c r="CI765" s="341"/>
      <c r="CJ765" s="341"/>
      <c r="CK765" s="341"/>
      <c r="CL765" s="341"/>
      <c r="CM765" s="341"/>
      <c r="CN765" s="341"/>
      <c r="CO765" s="341"/>
      <c r="CP765" s="341"/>
      <c r="CQ765" s="341"/>
      <c r="CR765" s="341"/>
      <c r="CS765" s="341"/>
      <c r="CT765" s="341"/>
      <c r="CU765" s="341"/>
      <c r="CV765" s="341"/>
      <c r="CW765" s="341"/>
      <c r="CX765" s="341"/>
      <c r="CY765" s="341"/>
      <c r="CZ765" s="341"/>
    </row>
    <row r="766" ht="25.15" customHeight="true" x14ac:dyDescent="0.2">
      <c r="C766" s="1006"/>
      <c r="D766" s="1006"/>
      <c r="E766" s="614"/>
      <c r="F766" s="614"/>
      <c r="G766" s="614"/>
      <c r="H766" s="1006"/>
      <c r="I766" s="1006"/>
      <c r="J766" s="614"/>
      <c r="K766" s="614"/>
      <c r="L766" s="614"/>
      <c r="M766" s="1006"/>
      <c r="N766" s="1006"/>
      <c r="O766" s="614"/>
      <c r="P766" s="614"/>
      <c r="Q766" s="614"/>
      <c r="BA766" s="341"/>
      <c r="BB766" s="420"/>
      <c r="BC766" s="341"/>
      <c r="BD766" s="341"/>
      <c r="BE766" s="341"/>
      <c r="BF766" s="341"/>
      <c r="BG766" s="341"/>
      <c r="BH766" s="341"/>
      <c r="BI766" s="341"/>
      <c r="BJ766" s="341"/>
      <c r="BK766" s="341"/>
      <c r="BL766" s="341"/>
      <c r="BM766" s="341"/>
      <c r="BN766" s="341"/>
      <c r="BO766" s="341"/>
      <c r="BP766" s="341"/>
      <c r="BQ766" s="341"/>
      <c r="BR766" s="341"/>
      <c r="BS766" s="341"/>
      <c r="BT766" s="341"/>
      <c r="BU766" s="341"/>
      <c r="BV766" s="341"/>
      <c r="BW766" s="341"/>
      <c r="BX766" s="341"/>
      <c r="BY766" s="341"/>
      <c r="BZ766" s="341"/>
      <c r="CA766" s="341"/>
      <c r="CB766" s="341"/>
      <c r="CC766" s="341"/>
      <c r="CD766" s="341"/>
      <c r="CE766" s="341"/>
      <c r="CF766" s="341"/>
      <c r="CG766" s="341"/>
      <c r="CH766" s="341"/>
      <c r="CI766" s="341"/>
      <c r="CJ766" s="341"/>
      <c r="CK766" s="341"/>
      <c r="CL766" s="341"/>
      <c r="CM766" s="341"/>
      <c r="CN766" s="341"/>
      <c r="CO766" s="341"/>
      <c r="CP766" s="341"/>
      <c r="CQ766" s="341"/>
      <c r="CR766" s="341"/>
      <c r="CS766" s="341"/>
      <c r="CT766" s="341"/>
      <c r="CU766" s="341"/>
      <c r="CV766" s="341"/>
      <c r="CW766" s="341"/>
      <c r="CX766" s="341"/>
      <c r="CY766" s="341"/>
      <c r="CZ766" s="341"/>
    </row>
    <row r="767" ht="25.15" customHeight="true" x14ac:dyDescent="0.2">
      <c r="C767" s="1006"/>
      <c r="D767" s="1006"/>
      <c r="E767" s="614"/>
      <c r="F767" s="614"/>
      <c r="G767" s="614"/>
      <c r="H767" s="1006"/>
      <c r="I767" s="1006"/>
      <c r="J767" s="614"/>
      <c r="K767" s="614"/>
      <c r="L767" s="614"/>
      <c r="M767" s="1006"/>
      <c r="N767" s="1006"/>
      <c r="O767" s="614"/>
      <c r="P767" s="614"/>
      <c r="Q767" s="614"/>
      <c r="BA767" s="341"/>
      <c r="BB767" s="420"/>
      <c r="BC767" s="341"/>
      <c r="BD767" s="341"/>
      <c r="BE767" s="341"/>
      <c r="BF767" s="341"/>
      <c r="BG767" s="341"/>
      <c r="BH767" s="341"/>
      <c r="BI767" s="341"/>
      <c r="BJ767" s="341"/>
      <c r="BK767" s="341"/>
      <c r="BL767" s="341"/>
      <c r="BM767" s="341"/>
      <c r="BN767" s="341"/>
      <c r="BO767" s="341"/>
      <c r="BP767" s="341"/>
      <c r="BQ767" s="341"/>
      <c r="BR767" s="341"/>
      <c r="BS767" s="341"/>
      <c r="BT767" s="341"/>
      <c r="BU767" s="341"/>
      <c r="BV767" s="341"/>
      <c r="BW767" s="341"/>
      <c r="BX767" s="341"/>
      <c r="BY767" s="341"/>
      <c r="BZ767" s="341"/>
      <c r="CA767" s="341"/>
      <c r="CB767" s="341"/>
      <c r="CC767" s="341"/>
      <c r="CD767" s="341"/>
      <c r="CE767" s="341"/>
      <c r="CF767" s="341"/>
      <c r="CG767" s="341"/>
      <c r="CH767" s="341"/>
      <c r="CI767" s="341"/>
      <c r="CJ767" s="341"/>
      <c r="CK767" s="341"/>
      <c r="CL767" s="341"/>
      <c r="CM767" s="341"/>
      <c r="CN767" s="341"/>
      <c r="CO767" s="341"/>
      <c r="CP767" s="341"/>
      <c r="CQ767" s="341"/>
      <c r="CR767" s="341"/>
      <c r="CS767" s="341"/>
      <c r="CT767" s="341"/>
      <c r="CU767" s="341"/>
      <c r="CV767" s="341"/>
      <c r="CW767" s="341"/>
      <c r="CX767" s="341"/>
      <c r="CY767" s="341"/>
      <c r="CZ767" s="341"/>
    </row>
    <row r="768" ht="25.15" customHeight="true" x14ac:dyDescent="0.2">
      <c r="C768" s="1006"/>
      <c r="D768" s="1006"/>
      <c r="E768" s="614"/>
      <c r="F768" s="614"/>
      <c r="G768" s="614"/>
      <c r="H768" s="1006"/>
      <c r="I768" s="1006"/>
      <c r="J768" s="614"/>
      <c r="K768" s="614"/>
      <c r="L768" s="614"/>
      <c r="M768" s="1006"/>
      <c r="N768" s="1006"/>
      <c r="O768" s="614"/>
      <c r="P768" s="614"/>
      <c r="Q768" s="614"/>
      <c r="BA768" s="339"/>
      <c r="BB768" s="421"/>
      <c r="BC768" s="339"/>
      <c r="BD768" s="339"/>
      <c r="BE768" s="339"/>
      <c r="BF768" s="339"/>
      <c r="BG768" s="339"/>
      <c r="BH768" s="339"/>
      <c r="BI768" s="339"/>
      <c r="BJ768" s="339"/>
      <c r="BK768" s="339"/>
      <c r="BL768" s="339"/>
      <c r="BM768" s="339"/>
      <c r="BN768" s="339"/>
      <c r="BO768" s="339"/>
      <c r="BP768" s="339"/>
      <c r="BQ768" s="339"/>
      <c r="BR768" s="339"/>
      <c r="BS768" s="339"/>
      <c r="BT768" s="339"/>
      <c r="BU768" s="339"/>
      <c r="BV768" s="339"/>
      <c r="BW768" s="339"/>
      <c r="BX768" s="339"/>
      <c r="BY768" s="339"/>
      <c r="BZ768" s="339"/>
      <c r="CA768" s="339"/>
      <c r="CB768" s="339"/>
      <c r="CC768" s="339"/>
      <c r="CD768" s="339"/>
      <c r="CE768" s="339"/>
      <c r="CF768" s="339"/>
      <c r="CG768" s="339"/>
      <c r="CH768" s="339"/>
      <c r="CI768" s="339"/>
      <c r="CJ768" s="339"/>
      <c r="CK768" s="339"/>
      <c r="CL768" s="339"/>
      <c r="CM768" s="339"/>
      <c r="CN768" s="339"/>
      <c r="CO768" s="339"/>
      <c r="CP768" s="339"/>
      <c r="CQ768" s="339"/>
      <c r="CR768" s="339"/>
      <c r="CS768" s="339"/>
      <c r="CT768" s="339"/>
      <c r="CU768" s="339"/>
      <c r="CV768" s="339"/>
      <c r="CW768" s="339"/>
      <c r="CX768" s="339"/>
      <c r="CY768" s="339"/>
      <c r="CZ768" s="339"/>
    </row>
    <row r="769" ht="25.15" customHeight="true" x14ac:dyDescent="0.2">
      <c r="C769" s="1006"/>
      <c r="D769" s="1006"/>
      <c r="E769" s="614"/>
      <c r="F769" s="614"/>
      <c r="G769" s="614"/>
      <c r="H769" s="1006"/>
      <c r="I769" s="1006"/>
      <c r="J769" s="614"/>
      <c r="K769" s="614"/>
      <c r="L769" s="614"/>
      <c r="M769" s="1006"/>
      <c r="N769" s="1006"/>
      <c r="O769" s="614"/>
      <c r="P769" s="614"/>
      <c r="Q769" s="614"/>
      <c r="BA769" s="339"/>
      <c r="BB769" s="421"/>
      <c r="BC769" s="339"/>
      <c r="BD769" s="339"/>
      <c r="BE769" s="339"/>
      <c r="BF769" s="339"/>
      <c r="BG769" s="339"/>
      <c r="BH769" s="339"/>
      <c r="BI769" s="339"/>
      <c r="BJ769" s="339"/>
      <c r="BK769" s="339"/>
      <c r="BL769" s="339"/>
      <c r="BM769" s="339"/>
      <c r="BN769" s="339"/>
      <c r="BO769" s="339"/>
      <c r="BP769" s="339"/>
      <c r="BQ769" s="339"/>
      <c r="BR769" s="339"/>
      <c r="BS769" s="339"/>
      <c r="BT769" s="339"/>
      <c r="BU769" s="339"/>
      <c r="BV769" s="339"/>
      <c r="BW769" s="339"/>
      <c r="BX769" s="339"/>
      <c r="BY769" s="339"/>
      <c r="BZ769" s="339"/>
      <c r="CA769" s="339"/>
      <c r="CB769" s="339"/>
      <c r="CC769" s="339"/>
      <c r="CD769" s="339"/>
      <c r="CE769" s="339"/>
      <c r="CF769" s="339"/>
      <c r="CG769" s="339"/>
      <c r="CH769" s="339"/>
      <c r="CI769" s="339"/>
      <c r="CJ769" s="339"/>
      <c r="CK769" s="339"/>
      <c r="CL769" s="339"/>
      <c r="CM769" s="339"/>
      <c r="CN769" s="339"/>
      <c r="CO769" s="339"/>
      <c r="CP769" s="339"/>
      <c r="CQ769" s="339"/>
      <c r="CR769" s="339"/>
      <c r="CS769" s="339"/>
      <c r="CT769" s="339"/>
      <c r="CU769" s="339"/>
      <c r="CV769" s="339"/>
      <c r="CW769" s="339"/>
      <c r="CX769" s="339"/>
      <c r="CY769" s="339"/>
      <c r="CZ769" s="339"/>
    </row>
    <row r="770" ht="25.15" customHeight="true" x14ac:dyDescent="0.2">
      <c r="C770" s="1006"/>
      <c r="D770" s="1006"/>
      <c r="E770" s="614"/>
      <c r="F770" s="614"/>
      <c r="G770" s="614"/>
      <c r="H770" s="1006"/>
      <c r="I770" s="1006"/>
      <c r="J770" s="614"/>
      <c r="K770" s="614"/>
      <c r="L770" s="614"/>
      <c r="M770" s="1006"/>
      <c r="N770" s="1006"/>
      <c r="O770" s="614"/>
      <c r="P770" s="614"/>
      <c r="Q770" s="614"/>
      <c r="BA770" s="339"/>
      <c r="BB770" s="421"/>
      <c r="BC770" s="339"/>
      <c r="BD770" s="339"/>
      <c r="BE770" s="339"/>
      <c r="BF770" s="339"/>
      <c r="BG770" s="339"/>
      <c r="BH770" s="339"/>
      <c r="BI770" s="339"/>
      <c r="BJ770" s="339"/>
      <c r="BK770" s="339"/>
      <c r="BL770" s="339"/>
      <c r="BM770" s="339"/>
      <c r="BN770" s="339"/>
      <c r="BO770" s="339"/>
      <c r="BP770" s="339"/>
      <c r="BQ770" s="339"/>
      <c r="BR770" s="339"/>
      <c r="BS770" s="339"/>
      <c r="BT770" s="339"/>
      <c r="BU770" s="339"/>
      <c r="BV770" s="339"/>
      <c r="BW770" s="339"/>
      <c r="BX770" s="339"/>
      <c r="BY770" s="339"/>
      <c r="BZ770" s="339"/>
      <c r="CA770" s="339"/>
      <c r="CB770" s="339"/>
      <c r="CC770" s="339"/>
      <c r="CD770" s="339"/>
      <c r="CE770" s="339"/>
      <c r="CF770" s="339"/>
      <c r="CG770" s="339"/>
      <c r="CH770" s="339"/>
      <c r="CI770" s="339"/>
      <c r="CJ770" s="339"/>
      <c r="CK770" s="339"/>
      <c r="CL770" s="339"/>
      <c r="CM770" s="339"/>
      <c r="CN770" s="339"/>
      <c r="CO770" s="339"/>
      <c r="CP770" s="339"/>
      <c r="CQ770" s="339"/>
      <c r="CR770" s="339"/>
      <c r="CS770" s="339"/>
      <c r="CT770" s="339"/>
      <c r="CU770" s="339"/>
      <c r="CV770" s="339"/>
      <c r="CW770" s="339"/>
      <c r="CX770" s="339"/>
      <c r="CY770" s="339"/>
      <c r="CZ770" s="339"/>
    </row>
    <row r="771" ht="25.15" customHeight="true" x14ac:dyDescent="0.2">
      <c r="C771" s="1006"/>
      <c r="D771" s="1006"/>
      <c r="E771" s="614"/>
      <c r="F771" s="614"/>
      <c r="G771" s="614"/>
      <c r="H771" s="1006"/>
      <c r="I771" s="1006"/>
      <c r="J771" s="614"/>
      <c r="K771" s="614"/>
      <c r="L771" s="614"/>
      <c r="M771" s="1006"/>
      <c r="N771" s="1006"/>
      <c r="O771" s="614"/>
      <c r="P771" s="614"/>
      <c r="Q771" s="614"/>
      <c r="BA771" s="339"/>
      <c r="BB771" s="421"/>
      <c r="BC771" s="339"/>
      <c r="BD771" s="339"/>
      <c r="BE771" s="339"/>
      <c r="BF771" s="339"/>
      <c r="BG771" s="339"/>
      <c r="BH771" s="339"/>
      <c r="BI771" s="339"/>
      <c r="BJ771" s="339"/>
      <c r="BK771" s="339"/>
      <c r="BL771" s="339"/>
      <c r="BM771" s="339"/>
      <c r="BN771" s="339"/>
      <c r="BO771" s="339"/>
      <c r="BP771" s="339"/>
      <c r="BQ771" s="339"/>
      <c r="BR771" s="339"/>
      <c r="BS771" s="339"/>
      <c r="BT771" s="339"/>
      <c r="BU771" s="339"/>
      <c r="BV771" s="339"/>
      <c r="BW771" s="339"/>
      <c r="BX771" s="339"/>
      <c r="BY771" s="339"/>
      <c r="BZ771" s="339"/>
      <c r="CA771" s="339"/>
      <c r="CB771" s="339"/>
      <c r="CC771" s="339"/>
      <c r="CD771" s="339"/>
      <c r="CE771" s="339"/>
      <c r="CF771" s="339"/>
      <c r="CG771" s="339"/>
      <c r="CH771" s="339"/>
      <c r="CI771" s="339"/>
      <c r="CJ771" s="339"/>
      <c r="CK771" s="339"/>
      <c r="CL771" s="339"/>
      <c r="CM771" s="339"/>
      <c r="CN771" s="339"/>
      <c r="CO771" s="339"/>
      <c r="CP771" s="339"/>
      <c r="CQ771" s="339"/>
      <c r="CR771" s="339"/>
      <c r="CS771" s="339"/>
      <c r="CT771" s="339"/>
      <c r="CU771" s="339"/>
      <c r="CV771" s="339"/>
      <c r="CW771" s="339"/>
      <c r="CX771" s="339"/>
      <c r="CY771" s="339"/>
      <c r="CZ771" s="339"/>
    </row>
    <row r="772" ht="25.15" customHeight="true" x14ac:dyDescent="0.2">
      <c r="C772" s="1006"/>
      <c r="D772" s="1006"/>
      <c r="E772" s="614"/>
      <c r="F772" s="614"/>
      <c r="G772" s="614"/>
      <c r="H772" s="1006"/>
      <c r="I772" s="1006"/>
      <c r="J772" s="614"/>
      <c r="K772" s="614"/>
      <c r="L772" s="614"/>
      <c r="M772" s="1006"/>
      <c r="N772" s="1006"/>
      <c r="O772" s="614"/>
      <c r="P772" s="614"/>
      <c r="Q772" s="614"/>
      <c r="BA772" s="339"/>
      <c r="BB772" s="421"/>
      <c r="BC772" s="339"/>
      <c r="BD772" s="339"/>
      <c r="BE772" s="339"/>
      <c r="BF772" s="339"/>
      <c r="BG772" s="339"/>
      <c r="BH772" s="339"/>
      <c r="BI772" s="339"/>
      <c r="BJ772" s="339"/>
      <c r="BK772" s="339"/>
      <c r="BL772" s="339"/>
      <c r="BM772" s="339"/>
      <c r="BN772" s="339"/>
      <c r="BO772" s="339"/>
      <c r="BP772" s="339"/>
      <c r="BQ772" s="339"/>
      <c r="BR772" s="339"/>
      <c r="BS772" s="339"/>
      <c r="BT772" s="339"/>
      <c r="BU772" s="339"/>
      <c r="BV772" s="339"/>
      <c r="BW772" s="339"/>
      <c r="BX772" s="339"/>
      <c r="BY772" s="339"/>
      <c r="BZ772" s="339"/>
      <c r="CA772" s="339"/>
      <c r="CB772" s="339"/>
      <c r="CC772" s="339"/>
      <c r="CD772" s="339"/>
      <c r="CE772" s="339"/>
      <c r="CF772" s="339"/>
      <c r="CG772" s="339"/>
      <c r="CH772" s="339"/>
      <c r="CI772" s="339"/>
      <c r="CJ772" s="339"/>
      <c r="CK772" s="339"/>
      <c r="CL772" s="339"/>
      <c r="CM772" s="339"/>
      <c r="CN772" s="339"/>
      <c r="CO772" s="339"/>
      <c r="CP772" s="339"/>
      <c r="CQ772" s="339"/>
      <c r="CR772" s="339"/>
      <c r="CS772" s="339"/>
      <c r="CT772" s="339"/>
      <c r="CU772" s="339"/>
      <c r="CV772" s="339"/>
      <c r="CW772" s="339"/>
      <c r="CX772" s="339"/>
      <c r="CY772" s="339"/>
      <c r="CZ772" s="339"/>
    </row>
    <row r="773" ht="25.15" customHeight="true" x14ac:dyDescent="0.2">
      <c r="C773" s="1006"/>
      <c r="D773" s="1006"/>
      <c r="E773" s="614"/>
      <c r="F773" s="614"/>
      <c r="G773" s="614"/>
      <c r="H773" s="1006"/>
      <c r="I773" s="1006"/>
      <c r="J773" s="614"/>
      <c r="K773" s="614"/>
      <c r="L773" s="614"/>
      <c r="M773" s="1006"/>
      <c r="N773" s="1006"/>
      <c r="O773" s="614"/>
      <c r="P773" s="614"/>
      <c r="Q773" s="614"/>
      <c r="BA773" s="339"/>
      <c r="BB773" s="421"/>
      <c r="BC773" s="339"/>
      <c r="BD773" s="339"/>
      <c r="BE773" s="339"/>
      <c r="BF773" s="339"/>
      <c r="BG773" s="339"/>
      <c r="BH773" s="339"/>
      <c r="BI773" s="339"/>
      <c r="BJ773" s="339"/>
      <c r="BK773" s="339"/>
      <c r="BL773" s="339"/>
      <c r="BM773" s="339"/>
      <c r="BN773" s="339"/>
      <c r="BO773" s="339"/>
      <c r="BP773" s="339"/>
      <c r="BQ773" s="339"/>
      <c r="BR773" s="339"/>
      <c r="BS773" s="339"/>
      <c r="BT773" s="339"/>
      <c r="BU773" s="339"/>
      <c r="BV773" s="339"/>
      <c r="BW773" s="339"/>
      <c r="BX773" s="339"/>
      <c r="BY773" s="339"/>
      <c r="BZ773" s="339"/>
      <c r="CA773" s="339"/>
      <c r="CB773" s="339"/>
      <c r="CC773" s="339"/>
      <c r="CD773" s="339"/>
      <c r="CE773" s="339"/>
      <c r="CF773" s="339"/>
      <c r="CG773" s="339"/>
      <c r="CH773" s="339"/>
      <c r="CI773" s="339"/>
      <c r="CJ773" s="339"/>
      <c r="CK773" s="339"/>
      <c r="CL773" s="339"/>
      <c r="CM773" s="339"/>
      <c r="CN773" s="339"/>
      <c r="CO773" s="339"/>
      <c r="CP773" s="339"/>
      <c r="CQ773" s="339"/>
      <c r="CR773" s="339"/>
      <c r="CS773" s="339"/>
      <c r="CT773" s="339"/>
      <c r="CU773" s="339"/>
      <c r="CV773" s="339"/>
      <c r="CW773" s="339"/>
      <c r="CX773" s="339"/>
      <c r="CY773" s="339"/>
      <c r="CZ773" s="339"/>
    </row>
    <row r="774" ht="25.15" customHeight="true" x14ac:dyDescent="0.2">
      <c r="C774" s="1006"/>
      <c r="D774" s="1006"/>
      <c r="E774" s="614"/>
      <c r="F774" s="614"/>
      <c r="G774" s="614"/>
      <c r="H774" s="1006"/>
      <c r="I774" s="1006"/>
      <c r="J774" s="614"/>
      <c r="K774" s="614"/>
      <c r="L774" s="614"/>
      <c r="M774" s="1006"/>
      <c r="N774" s="1006"/>
      <c r="O774" s="614"/>
      <c r="P774" s="614"/>
      <c r="Q774" s="614"/>
      <c r="BA774" s="339"/>
      <c r="BB774" s="421"/>
      <c r="BC774" s="339"/>
      <c r="BD774" s="339"/>
      <c r="BE774" s="339"/>
      <c r="BF774" s="339"/>
      <c r="BG774" s="339"/>
      <c r="BH774" s="339"/>
      <c r="BI774" s="339"/>
      <c r="BJ774" s="339"/>
      <c r="BK774" s="339"/>
      <c r="BL774" s="339"/>
      <c r="BM774" s="339"/>
      <c r="BN774" s="339"/>
      <c r="BO774" s="339"/>
      <c r="BP774" s="339"/>
      <c r="BQ774" s="339"/>
      <c r="BR774" s="339"/>
      <c r="BS774" s="339"/>
      <c r="BT774" s="339"/>
      <c r="BU774" s="339"/>
      <c r="BV774" s="339"/>
      <c r="BW774" s="339"/>
      <c r="BX774" s="339"/>
      <c r="BY774" s="339"/>
      <c r="BZ774" s="339"/>
      <c r="CA774" s="339"/>
      <c r="CB774" s="339"/>
      <c r="CC774" s="339"/>
      <c r="CD774" s="339"/>
      <c r="CE774" s="339"/>
      <c r="CF774" s="339"/>
      <c r="CG774" s="339"/>
      <c r="CH774" s="339"/>
      <c r="CI774" s="339"/>
      <c r="CJ774" s="339"/>
      <c r="CK774" s="339"/>
      <c r="CL774" s="339"/>
      <c r="CM774" s="339"/>
      <c r="CN774" s="339"/>
      <c r="CO774" s="339"/>
      <c r="CP774" s="339"/>
      <c r="CQ774" s="339"/>
      <c r="CR774" s="339"/>
      <c r="CS774" s="339"/>
      <c r="CT774" s="339"/>
      <c r="CU774" s="339"/>
      <c r="CV774" s="339"/>
      <c r="CW774" s="339"/>
      <c r="CX774" s="339"/>
      <c r="CY774" s="339"/>
      <c r="CZ774" s="339"/>
    </row>
    <row r="775" ht="25.15" customHeight="true" x14ac:dyDescent="0.2">
      <c r="C775" s="1006"/>
      <c r="D775" s="1006"/>
      <c r="E775" s="614"/>
      <c r="F775" s="614"/>
      <c r="G775" s="614"/>
      <c r="H775" s="1006"/>
      <c r="I775" s="1006"/>
      <c r="J775" s="614"/>
      <c r="K775" s="614"/>
      <c r="L775" s="614"/>
      <c r="M775" s="1006"/>
      <c r="N775" s="1006"/>
      <c r="O775" s="614"/>
      <c r="P775" s="614"/>
      <c r="Q775" s="614"/>
      <c r="BA775" s="339"/>
      <c r="BB775" s="421"/>
      <c r="BC775" s="339"/>
      <c r="BD775" s="339"/>
      <c r="BE775" s="339"/>
      <c r="BF775" s="339"/>
      <c r="BG775" s="339"/>
      <c r="BH775" s="339"/>
      <c r="BI775" s="339"/>
      <c r="BJ775" s="339"/>
      <c r="BK775" s="339"/>
      <c r="BL775" s="339"/>
      <c r="BM775" s="339"/>
      <c r="BN775" s="339"/>
      <c r="BO775" s="339"/>
      <c r="BP775" s="339"/>
      <c r="BQ775" s="339"/>
      <c r="BR775" s="339"/>
      <c r="BS775" s="339"/>
      <c r="BT775" s="339"/>
      <c r="BU775" s="339"/>
      <c r="BV775" s="339"/>
      <c r="BW775" s="339"/>
      <c r="BX775" s="339"/>
      <c r="BY775" s="339"/>
      <c r="BZ775" s="339"/>
      <c r="CA775" s="339"/>
      <c r="CB775" s="339"/>
      <c r="CC775" s="339"/>
      <c r="CD775" s="339"/>
      <c r="CE775" s="339"/>
      <c r="CF775" s="339"/>
      <c r="CG775" s="339"/>
      <c r="CH775" s="339"/>
      <c r="CI775" s="339"/>
      <c r="CJ775" s="339"/>
      <c r="CK775" s="339"/>
      <c r="CL775" s="339"/>
      <c r="CM775" s="339"/>
      <c r="CN775" s="339"/>
      <c r="CO775" s="339"/>
      <c r="CP775" s="339"/>
      <c r="CQ775" s="339"/>
      <c r="CR775" s="339"/>
      <c r="CS775" s="339"/>
      <c r="CT775" s="339"/>
      <c r="CU775" s="339"/>
      <c r="CV775" s="339"/>
      <c r="CW775" s="339"/>
      <c r="CX775" s="339"/>
      <c r="CY775" s="339"/>
      <c r="CZ775" s="339"/>
    </row>
    <row r="776" ht="25.15" customHeight="true" x14ac:dyDescent="0.2">
      <c r="C776" s="1006"/>
      <c r="D776" s="1006"/>
      <c r="E776" s="614"/>
      <c r="F776" s="614"/>
      <c r="G776" s="614"/>
      <c r="H776" s="1006"/>
      <c r="I776" s="1006"/>
      <c r="J776" s="614"/>
      <c r="K776" s="614"/>
      <c r="L776" s="614"/>
      <c r="M776" s="1006"/>
      <c r="N776" s="1006"/>
      <c r="O776" s="614"/>
      <c r="P776" s="614"/>
      <c r="Q776" s="614"/>
      <c r="BA776" s="339"/>
      <c r="BB776" s="421"/>
      <c r="BC776" s="339"/>
      <c r="BD776" s="339"/>
      <c r="BE776" s="339"/>
      <c r="BF776" s="339"/>
      <c r="BG776" s="339"/>
      <c r="BH776" s="339"/>
      <c r="BI776" s="339"/>
      <c r="BJ776" s="339"/>
      <c r="BK776" s="339"/>
      <c r="BL776" s="339"/>
      <c r="BM776" s="339"/>
      <c r="BN776" s="339"/>
      <c r="BO776" s="339"/>
      <c r="BP776" s="339"/>
      <c r="BQ776" s="339"/>
      <c r="BR776" s="339"/>
      <c r="BS776" s="339"/>
      <c r="BT776" s="339"/>
      <c r="BU776" s="339"/>
      <c r="BV776" s="339"/>
      <c r="BW776" s="339"/>
      <c r="BX776" s="339"/>
      <c r="BY776" s="339"/>
      <c r="BZ776" s="339"/>
      <c r="CA776" s="339"/>
      <c r="CB776" s="339"/>
      <c r="CC776" s="339"/>
      <c r="CD776" s="339"/>
      <c r="CE776" s="339"/>
      <c r="CF776" s="339"/>
      <c r="CG776" s="339"/>
      <c r="CH776" s="339"/>
      <c r="CI776" s="339"/>
      <c r="CJ776" s="339"/>
      <c r="CK776" s="339"/>
      <c r="CL776" s="339"/>
      <c r="CM776" s="339"/>
      <c r="CN776" s="339"/>
      <c r="CO776" s="339"/>
      <c r="CP776" s="339"/>
      <c r="CQ776" s="339"/>
      <c r="CR776" s="339"/>
      <c r="CS776" s="339"/>
      <c r="CT776" s="339"/>
      <c r="CU776" s="339"/>
      <c r="CV776" s="339"/>
      <c r="CW776" s="339"/>
      <c r="CX776" s="339"/>
      <c r="CY776" s="339"/>
      <c r="CZ776" s="339"/>
    </row>
    <row r="777" ht="25.15" customHeight="true" x14ac:dyDescent="0.2">
      <c r="C777" s="1006"/>
      <c r="D777" s="1006"/>
      <c r="E777" s="614"/>
      <c r="F777" s="614"/>
      <c r="G777" s="614"/>
      <c r="H777" s="1006"/>
      <c r="I777" s="1006"/>
      <c r="J777" s="614"/>
      <c r="K777" s="614"/>
      <c r="L777" s="614"/>
      <c r="M777" s="1006"/>
      <c r="N777" s="1006"/>
      <c r="O777" s="614"/>
      <c r="P777" s="614"/>
      <c r="Q777" s="614"/>
      <c r="BA777" s="339"/>
      <c r="BB777" s="421"/>
      <c r="BC777" s="339"/>
      <c r="BD777" s="339"/>
      <c r="BE777" s="339"/>
      <c r="BF777" s="339"/>
      <c r="BG777" s="339"/>
      <c r="BH777" s="339"/>
      <c r="BI777" s="339"/>
      <c r="BJ777" s="339"/>
      <c r="BK777" s="339"/>
      <c r="BL777" s="339"/>
      <c r="BM777" s="339"/>
      <c r="BN777" s="339"/>
      <c r="BO777" s="339"/>
      <c r="BP777" s="339"/>
      <c r="BQ777" s="339"/>
      <c r="BR777" s="339"/>
      <c r="BS777" s="339"/>
      <c r="BT777" s="339"/>
      <c r="BU777" s="339"/>
      <c r="BV777" s="339"/>
      <c r="BW777" s="339"/>
      <c r="BX777" s="339"/>
      <c r="BY777" s="339"/>
      <c r="BZ777" s="339"/>
      <c r="CA777" s="339"/>
      <c r="CB777" s="339"/>
      <c r="CC777" s="339"/>
      <c r="CD777" s="339"/>
      <c r="CE777" s="339"/>
      <c r="CF777" s="339"/>
      <c r="CG777" s="339"/>
      <c r="CH777" s="339"/>
      <c r="CI777" s="339"/>
      <c r="CJ777" s="339"/>
      <c r="CK777" s="339"/>
      <c r="CL777" s="339"/>
      <c r="CM777" s="339"/>
      <c r="CN777" s="339"/>
      <c r="CO777" s="339"/>
      <c r="CP777" s="339"/>
      <c r="CQ777" s="339"/>
      <c r="CR777" s="339"/>
      <c r="CS777" s="339"/>
      <c r="CT777" s="339"/>
      <c r="CU777" s="339"/>
      <c r="CV777" s="339"/>
      <c r="CW777" s="339"/>
      <c r="CX777" s="339"/>
      <c r="CY777" s="339"/>
      <c r="CZ777" s="339"/>
    </row>
    <row r="778" ht="25.15" customHeight="true" x14ac:dyDescent="0.2">
      <c r="C778" s="1006"/>
      <c r="D778" s="1006"/>
      <c r="E778" s="614"/>
      <c r="F778" s="614"/>
      <c r="G778" s="614"/>
      <c r="H778" s="1006"/>
      <c r="I778" s="1006"/>
      <c r="J778" s="614"/>
      <c r="K778" s="614"/>
      <c r="L778" s="614"/>
      <c r="M778" s="1006"/>
      <c r="N778" s="1006"/>
      <c r="O778" s="614"/>
      <c r="P778" s="614"/>
      <c r="Q778" s="614"/>
      <c r="BA778" s="339"/>
      <c r="BB778" s="421"/>
      <c r="BC778" s="339"/>
      <c r="BD778" s="339"/>
      <c r="BE778" s="339"/>
      <c r="BF778" s="339"/>
      <c r="BG778" s="339"/>
      <c r="BH778" s="339"/>
      <c r="BI778" s="339"/>
      <c r="BJ778" s="339"/>
      <c r="BK778" s="339"/>
      <c r="BL778" s="339"/>
      <c r="BM778" s="339"/>
      <c r="BN778" s="339"/>
      <c r="BO778" s="339"/>
      <c r="BP778" s="339"/>
      <c r="BQ778" s="339"/>
      <c r="BR778" s="339"/>
      <c r="BS778" s="339"/>
      <c r="BT778" s="339"/>
      <c r="BU778" s="339"/>
      <c r="BV778" s="339"/>
      <c r="BW778" s="339"/>
      <c r="BX778" s="339"/>
      <c r="BY778" s="339"/>
      <c r="BZ778" s="339"/>
      <c r="CA778" s="339"/>
      <c r="CB778" s="339"/>
      <c r="CC778" s="339"/>
      <c r="CD778" s="339"/>
      <c r="CE778" s="339"/>
      <c r="CF778" s="339"/>
      <c r="CG778" s="339"/>
      <c r="CH778" s="339"/>
      <c r="CI778" s="339"/>
      <c r="CJ778" s="339"/>
      <c r="CK778" s="339"/>
      <c r="CL778" s="339"/>
      <c r="CM778" s="339"/>
      <c r="CN778" s="339"/>
      <c r="CO778" s="339"/>
      <c r="CP778" s="339"/>
      <c r="CQ778" s="339"/>
      <c r="CR778" s="339"/>
      <c r="CS778" s="339"/>
      <c r="CT778" s="339"/>
      <c r="CU778" s="339"/>
      <c r="CV778" s="339"/>
      <c r="CW778" s="339"/>
      <c r="CX778" s="339"/>
      <c r="CY778" s="339"/>
      <c r="CZ778" s="339"/>
    </row>
    <row r="779" ht="25.15" customHeight="true" x14ac:dyDescent="0.2">
      <c r="C779" s="1006"/>
      <c r="D779" s="1006"/>
      <c r="E779" s="614"/>
      <c r="F779" s="614"/>
      <c r="G779" s="614"/>
      <c r="H779" s="1006"/>
      <c r="I779" s="1006"/>
      <c r="J779" s="614"/>
      <c r="K779" s="614"/>
      <c r="L779" s="614"/>
      <c r="M779" s="1006"/>
      <c r="N779" s="1006"/>
      <c r="O779" s="614"/>
      <c r="P779" s="614"/>
      <c r="Q779" s="614"/>
      <c r="BA779" s="339"/>
      <c r="BB779" s="421"/>
      <c r="BC779" s="339"/>
      <c r="BD779" s="339"/>
      <c r="BE779" s="339"/>
      <c r="BF779" s="339"/>
      <c r="BG779" s="339"/>
      <c r="BH779" s="339"/>
      <c r="BI779" s="339"/>
      <c r="BJ779" s="339"/>
      <c r="BK779" s="339"/>
      <c r="BL779" s="339"/>
      <c r="BM779" s="339"/>
      <c r="BN779" s="339"/>
      <c r="BO779" s="339"/>
      <c r="BP779" s="339"/>
      <c r="BQ779" s="339"/>
      <c r="BR779" s="339"/>
      <c r="BS779" s="339"/>
      <c r="BT779" s="339"/>
      <c r="BU779" s="339"/>
      <c r="BV779" s="339"/>
      <c r="BW779" s="339"/>
      <c r="BX779" s="339"/>
      <c r="BY779" s="339"/>
      <c r="BZ779" s="339"/>
      <c r="CA779" s="339"/>
      <c r="CB779" s="339"/>
      <c r="CC779" s="339"/>
      <c r="CD779" s="339"/>
      <c r="CE779" s="339"/>
      <c r="CF779" s="339"/>
      <c r="CG779" s="339"/>
      <c r="CH779" s="339"/>
      <c r="CI779" s="339"/>
      <c r="CJ779" s="339"/>
      <c r="CK779" s="339"/>
      <c r="CL779" s="339"/>
      <c r="CM779" s="339"/>
      <c r="CN779" s="339"/>
      <c r="CO779" s="339"/>
      <c r="CP779" s="339"/>
      <c r="CQ779" s="339"/>
      <c r="CR779" s="339"/>
      <c r="CS779" s="339"/>
      <c r="CT779" s="339"/>
      <c r="CU779" s="339"/>
      <c r="CV779" s="339"/>
      <c r="CW779" s="339"/>
      <c r="CX779" s="339"/>
      <c r="CY779" s="339"/>
      <c r="CZ779" s="339"/>
    </row>
    <row r="780" ht="25.15" customHeight="true" x14ac:dyDescent="0.2">
      <c r="C780" s="1006"/>
      <c r="D780" s="1006"/>
      <c r="E780" s="614"/>
      <c r="F780" s="614"/>
      <c r="G780" s="614"/>
      <c r="H780" s="1006"/>
      <c r="I780" s="1006"/>
      <c r="J780" s="614"/>
      <c r="K780" s="614"/>
      <c r="L780" s="614"/>
      <c r="M780" s="1006"/>
      <c r="N780" s="1006"/>
      <c r="O780" s="614"/>
      <c r="P780" s="614"/>
      <c r="Q780" s="614"/>
      <c r="BA780" s="339"/>
      <c r="BB780" s="421"/>
      <c r="BC780" s="339"/>
      <c r="BD780" s="339"/>
      <c r="BE780" s="339"/>
      <c r="BF780" s="339"/>
      <c r="BG780" s="339"/>
      <c r="BH780" s="339"/>
      <c r="BI780" s="339"/>
      <c r="BJ780" s="339"/>
      <c r="BK780" s="339"/>
      <c r="BL780" s="339"/>
      <c r="BM780" s="339"/>
      <c r="BN780" s="339"/>
      <c r="BO780" s="339"/>
      <c r="BP780" s="339"/>
      <c r="BQ780" s="339"/>
      <c r="BR780" s="339"/>
      <c r="BS780" s="339"/>
      <c r="BT780" s="339"/>
      <c r="BU780" s="339"/>
      <c r="BV780" s="339"/>
      <c r="BW780" s="339"/>
      <c r="BX780" s="339"/>
      <c r="BY780" s="339"/>
      <c r="BZ780" s="339"/>
      <c r="CA780" s="339"/>
      <c r="CB780" s="339"/>
      <c r="CC780" s="339"/>
      <c r="CD780" s="339"/>
      <c r="CE780" s="339"/>
      <c r="CF780" s="339"/>
      <c r="CG780" s="339"/>
      <c r="CH780" s="339"/>
      <c r="CI780" s="339"/>
      <c r="CJ780" s="339"/>
      <c r="CK780" s="339"/>
      <c r="CL780" s="339"/>
      <c r="CM780" s="339"/>
      <c r="CN780" s="339"/>
      <c r="CO780" s="339"/>
      <c r="CP780" s="339"/>
      <c r="CQ780" s="339"/>
      <c r="CR780" s="339"/>
      <c r="CS780" s="339"/>
      <c r="CT780" s="339"/>
      <c r="CU780" s="339"/>
      <c r="CV780" s="339"/>
      <c r="CW780" s="339"/>
      <c r="CX780" s="339"/>
      <c r="CY780" s="339"/>
      <c r="CZ780" s="339"/>
    </row>
    <row r="781" ht="25.15" customHeight="true" x14ac:dyDescent="0.2">
      <c r="C781" s="1006"/>
      <c r="D781" s="1006"/>
      <c r="E781" s="614"/>
      <c r="F781" s="614"/>
      <c r="G781" s="614"/>
      <c r="H781" s="1006"/>
      <c r="I781" s="1006"/>
      <c r="J781" s="614"/>
      <c r="K781" s="614"/>
      <c r="L781" s="614"/>
      <c r="M781" s="1006"/>
      <c r="N781" s="1006"/>
      <c r="O781" s="614"/>
      <c r="P781" s="614"/>
      <c r="Q781" s="614"/>
      <c r="BA781" s="339"/>
      <c r="BB781" s="421"/>
      <c r="BC781" s="339"/>
      <c r="BD781" s="339"/>
      <c r="BE781" s="339"/>
      <c r="BF781" s="339"/>
      <c r="BG781" s="339"/>
      <c r="BH781" s="339"/>
      <c r="BI781" s="339"/>
      <c r="BJ781" s="339"/>
      <c r="BK781" s="339"/>
      <c r="BL781" s="339"/>
      <c r="BM781" s="339"/>
      <c r="BN781" s="339"/>
      <c r="BO781" s="339"/>
      <c r="BP781" s="339"/>
      <c r="BQ781" s="339"/>
      <c r="BR781" s="339"/>
      <c r="BS781" s="339"/>
      <c r="BT781" s="339"/>
      <c r="BU781" s="339"/>
      <c r="BV781" s="339"/>
      <c r="BW781" s="339"/>
      <c r="BX781" s="339"/>
      <c r="BY781" s="339"/>
      <c r="BZ781" s="339"/>
      <c r="CA781" s="339"/>
      <c r="CB781" s="339"/>
      <c r="CC781" s="339"/>
      <c r="CD781" s="339"/>
      <c r="CE781" s="339"/>
      <c r="CF781" s="339"/>
      <c r="CG781" s="339"/>
      <c r="CH781" s="339"/>
      <c r="CI781" s="339"/>
      <c r="CJ781" s="339"/>
      <c r="CK781" s="339"/>
      <c r="CL781" s="339"/>
      <c r="CM781" s="339"/>
      <c r="CN781" s="339"/>
      <c r="CO781" s="339"/>
      <c r="CP781" s="339"/>
      <c r="CQ781" s="339"/>
      <c r="CR781" s="339"/>
      <c r="CS781" s="339"/>
      <c r="CT781" s="339"/>
      <c r="CU781" s="339"/>
      <c r="CV781" s="339"/>
      <c r="CW781" s="339"/>
      <c r="CX781" s="339"/>
      <c r="CY781" s="339"/>
      <c r="CZ781" s="339"/>
    </row>
    <row r="782" ht="25.15" customHeight="true" x14ac:dyDescent="0.2">
      <c r="C782" s="1006"/>
      <c r="D782" s="1006"/>
      <c r="E782" s="614"/>
      <c r="F782" s="614"/>
      <c r="G782" s="614"/>
      <c r="H782" s="1006"/>
      <c r="I782" s="1006"/>
      <c r="J782" s="614"/>
      <c r="K782" s="614"/>
      <c r="L782" s="614"/>
      <c r="M782" s="1006"/>
      <c r="N782" s="1006"/>
      <c r="O782" s="614"/>
      <c r="P782" s="614"/>
      <c r="Q782" s="614"/>
      <c r="BA782" s="339"/>
      <c r="BB782" s="421"/>
      <c r="BC782" s="339"/>
      <c r="BD782" s="339"/>
      <c r="BE782" s="339"/>
      <c r="BF782" s="339"/>
      <c r="BG782" s="339"/>
      <c r="BH782" s="339"/>
      <c r="BI782" s="339"/>
      <c r="BJ782" s="339"/>
      <c r="BK782" s="339"/>
      <c r="BL782" s="339"/>
      <c r="BM782" s="339"/>
      <c r="BN782" s="339"/>
      <c r="BO782" s="339"/>
      <c r="BP782" s="339"/>
      <c r="BQ782" s="339"/>
      <c r="BR782" s="339"/>
      <c r="BS782" s="339"/>
      <c r="BT782" s="339"/>
      <c r="BU782" s="339"/>
      <c r="BV782" s="339"/>
      <c r="BW782" s="339"/>
      <c r="BX782" s="339"/>
      <c r="BY782" s="339"/>
      <c r="BZ782" s="339"/>
      <c r="CA782" s="339"/>
      <c r="CB782" s="339"/>
      <c r="CC782" s="339"/>
      <c r="CD782" s="339"/>
      <c r="CE782" s="339"/>
      <c r="CF782" s="339"/>
      <c r="CG782" s="339"/>
      <c r="CH782" s="339"/>
      <c r="CI782" s="339"/>
      <c r="CJ782" s="339"/>
      <c r="CK782" s="339"/>
      <c r="CL782" s="339"/>
      <c r="CM782" s="339"/>
      <c r="CN782" s="339"/>
      <c r="CO782" s="339"/>
      <c r="CP782" s="339"/>
      <c r="CQ782" s="339"/>
      <c r="CR782" s="339"/>
      <c r="CS782" s="339"/>
      <c r="CT782" s="339"/>
      <c r="CU782" s="339"/>
      <c r="CV782" s="339"/>
      <c r="CW782" s="339"/>
      <c r="CX782" s="339"/>
      <c r="CY782" s="339"/>
      <c r="CZ782" s="339"/>
    </row>
    <row r="783" ht="25.15" customHeight="true" x14ac:dyDescent="0.2">
      <c r="C783" s="1006"/>
      <c r="D783" s="1006"/>
      <c r="E783" s="614"/>
      <c r="F783" s="614"/>
      <c r="G783" s="614"/>
      <c r="H783" s="1006"/>
      <c r="I783" s="1006"/>
      <c r="J783" s="614"/>
      <c r="K783" s="614"/>
      <c r="L783" s="614"/>
      <c r="M783" s="1006"/>
      <c r="N783" s="1006"/>
      <c r="O783" s="614"/>
      <c r="P783" s="614"/>
      <c r="Q783" s="614"/>
      <c r="BA783" s="339"/>
      <c r="BB783" s="421"/>
      <c r="BC783" s="339"/>
      <c r="BD783" s="339"/>
      <c r="BE783" s="339"/>
      <c r="BF783" s="339"/>
      <c r="BG783" s="339"/>
      <c r="BH783" s="339"/>
      <c r="BI783" s="339"/>
      <c r="BJ783" s="339"/>
      <c r="BK783" s="339"/>
      <c r="BL783" s="339"/>
      <c r="BM783" s="339"/>
      <c r="BN783" s="339"/>
      <c r="BO783" s="339"/>
      <c r="BP783" s="339"/>
      <c r="BQ783" s="339"/>
      <c r="BR783" s="339"/>
      <c r="BS783" s="339"/>
      <c r="BT783" s="339"/>
      <c r="BU783" s="339"/>
      <c r="BV783" s="339"/>
      <c r="BW783" s="339"/>
      <c r="BX783" s="339"/>
      <c r="BY783" s="339"/>
      <c r="BZ783" s="339"/>
      <c r="CA783" s="339"/>
      <c r="CB783" s="339"/>
      <c r="CC783" s="339"/>
      <c r="CD783" s="339"/>
      <c r="CE783" s="339"/>
      <c r="CF783" s="339"/>
      <c r="CG783" s="339"/>
      <c r="CH783" s="339"/>
      <c r="CI783" s="339"/>
      <c r="CJ783" s="339"/>
      <c r="CK783" s="339"/>
      <c r="CL783" s="339"/>
      <c r="CM783" s="339"/>
      <c r="CN783" s="339"/>
      <c r="CO783" s="339"/>
      <c r="CP783" s="339"/>
      <c r="CQ783" s="339"/>
      <c r="CR783" s="339"/>
      <c r="CS783" s="339"/>
      <c r="CT783" s="339"/>
      <c r="CU783" s="339"/>
      <c r="CV783" s="339"/>
      <c r="CW783" s="339"/>
      <c r="CX783" s="339"/>
      <c r="CY783" s="339"/>
      <c r="CZ783" s="339"/>
    </row>
    <row r="784" ht="25.15" customHeight="true" x14ac:dyDescent="0.2">
      <c r="C784" s="1006"/>
      <c r="D784" s="1006"/>
      <c r="E784" s="614"/>
      <c r="F784" s="614"/>
      <c r="G784" s="614"/>
      <c r="H784" s="1006"/>
      <c r="I784" s="1006"/>
      <c r="J784" s="614"/>
      <c r="K784" s="614"/>
      <c r="L784" s="614"/>
      <c r="M784" s="1006"/>
      <c r="N784" s="1006"/>
      <c r="O784" s="614"/>
      <c r="P784" s="614"/>
      <c r="Q784" s="614"/>
      <c r="BA784" s="339"/>
      <c r="BB784" s="421"/>
      <c r="BC784" s="339"/>
      <c r="BD784" s="339"/>
      <c r="BE784" s="339"/>
      <c r="BF784" s="339"/>
      <c r="BG784" s="339"/>
      <c r="BH784" s="339"/>
      <c r="BI784" s="339"/>
      <c r="BJ784" s="339"/>
      <c r="BK784" s="339"/>
      <c r="BL784" s="339"/>
      <c r="BM784" s="339"/>
      <c r="BN784" s="339"/>
      <c r="BO784" s="339"/>
      <c r="BP784" s="339"/>
      <c r="BQ784" s="339"/>
      <c r="BR784" s="339"/>
      <c r="BS784" s="339"/>
      <c r="BT784" s="339"/>
      <c r="BU784" s="339"/>
      <c r="BV784" s="339"/>
      <c r="BW784" s="339"/>
      <c r="BX784" s="339"/>
      <c r="BY784" s="339"/>
      <c r="BZ784" s="339"/>
      <c r="CA784" s="339"/>
      <c r="CB784" s="339"/>
      <c r="CC784" s="339"/>
      <c r="CD784" s="339"/>
      <c r="CE784" s="339"/>
      <c r="CF784" s="339"/>
      <c r="CG784" s="339"/>
      <c r="CH784" s="339"/>
      <c r="CI784" s="339"/>
      <c r="CJ784" s="339"/>
      <c r="CK784" s="339"/>
      <c r="CL784" s="339"/>
      <c r="CM784" s="339"/>
      <c r="CN784" s="339"/>
      <c r="CO784" s="339"/>
      <c r="CP784" s="339"/>
      <c r="CQ784" s="339"/>
      <c r="CR784" s="339"/>
      <c r="CS784" s="339"/>
      <c r="CT784" s="339"/>
      <c r="CU784" s="339"/>
      <c r="CV784" s="339"/>
      <c r="CW784" s="339"/>
      <c r="CX784" s="339"/>
      <c r="CY784" s="339"/>
      <c r="CZ784" s="339"/>
    </row>
    <row r="785" ht="25.15" customHeight="true" x14ac:dyDescent="0.2">
      <c r="C785" s="1006"/>
      <c r="D785" s="1006"/>
      <c r="E785" s="614"/>
      <c r="F785" s="614"/>
      <c r="G785" s="614"/>
      <c r="H785" s="1006"/>
      <c r="I785" s="1006"/>
      <c r="J785" s="614"/>
      <c r="K785" s="614"/>
      <c r="L785" s="614"/>
      <c r="M785" s="1006"/>
      <c r="N785" s="1006"/>
      <c r="O785" s="614"/>
      <c r="P785" s="614"/>
      <c r="Q785" s="614"/>
      <c r="BA785" s="339"/>
      <c r="BB785" s="421"/>
      <c r="BC785" s="339"/>
      <c r="BD785" s="339"/>
      <c r="BE785" s="339"/>
      <c r="BF785" s="339"/>
      <c r="BG785" s="339"/>
      <c r="BH785" s="339"/>
      <c r="BI785" s="339"/>
      <c r="BJ785" s="339"/>
      <c r="BK785" s="339"/>
      <c r="BL785" s="339"/>
      <c r="BM785" s="339"/>
      <c r="BN785" s="339"/>
      <c r="BO785" s="339"/>
      <c r="BP785" s="339"/>
      <c r="BQ785" s="339"/>
      <c r="BR785" s="339"/>
      <c r="BS785" s="339"/>
      <c r="BT785" s="339"/>
      <c r="BU785" s="339"/>
      <c r="BV785" s="339"/>
      <c r="BW785" s="339"/>
      <c r="BX785" s="339"/>
      <c r="BY785" s="339"/>
      <c r="BZ785" s="339"/>
      <c r="CA785" s="339"/>
      <c r="CB785" s="339"/>
      <c r="CC785" s="339"/>
      <c r="CD785" s="339"/>
      <c r="CE785" s="339"/>
      <c r="CF785" s="339"/>
      <c r="CG785" s="339"/>
      <c r="CH785" s="339"/>
      <c r="CI785" s="339"/>
      <c r="CJ785" s="339"/>
      <c r="CK785" s="339"/>
      <c r="CL785" s="339"/>
      <c r="CM785" s="339"/>
      <c r="CN785" s="339"/>
      <c r="CO785" s="339"/>
      <c r="CP785" s="339"/>
      <c r="CQ785" s="339"/>
      <c r="CR785" s="339"/>
      <c r="CS785" s="339"/>
      <c r="CT785" s="339"/>
      <c r="CU785" s="339"/>
      <c r="CV785" s="339"/>
      <c r="CW785" s="339"/>
      <c r="CX785" s="339"/>
      <c r="CY785" s="339"/>
      <c r="CZ785" s="339"/>
    </row>
    <row r="786" ht="25.15" customHeight="true" x14ac:dyDescent="0.2">
      <c r="C786" s="1006"/>
      <c r="D786" s="1006"/>
      <c r="E786" s="614"/>
      <c r="F786" s="614"/>
      <c r="G786" s="614"/>
      <c r="H786" s="1006"/>
      <c r="I786" s="1006"/>
      <c r="J786" s="614"/>
      <c r="K786" s="614"/>
      <c r="L786" s="614"/>
      <c r="M786" s="1006"/>
      <c r="N786" s="1006"/>
      <c r="O786" s="614"/>
      <c r="P786" s="614"/>
      <c r="Q786" s="614"/>
      <c r="BA786" s="339"/>
      <c r="BB786" s="421"/>
      <c r="BC786" s="339"/>
      <c r="BD786" s="339"/>
      <c r="BE786" s="339"/>
      <c r="BF786" s="339"/>
      <c r="BG786" s="339"/>
      <c r="BH786" s="339"/>
      <c r="BI786" s="339"/>
      <c r="BJ786" s="339"/>
      <c r="BK786" s="339"/>
      <c r="BL786" s="339"/>
      <c r="BM786" s="339"/>
      <c r="BN786" s="339"/>
      <c r="BO786" s="339"/>
      <c r="BP786" s="339"/>
      <c r="BQ786" s="339"/>
      <c r="BR786" s="339"/>
      <c r="BS786" s="339"/>
      <c r="BT786" s="339"/>
      <c r="BU786" s="339"/>
      <c r="BV786" s="339"/>
      <c r="BW786" s="339"/>
      <c r="BX786" s="339"/>
      <c r="BY786" s="339"/>
      <c r="BZ786" s="339"/>
      <c r="CA786" s="339"/>
      <c r="CB786" s="339"/>
      <c r="CC786" s="339"/>
      <c r="CD786" s="339"/>
      <c r="CE786" s="339"/>
      <c r="CF786" s="339"/>
      <c r="CG786" s="339"/>
      <c r="CH786" s="339"/>
      <c r="CI786" s="339"/>
      <c r="CJ786" s="339"/>
      <c r="CK786" s="339"/>
      <c r="CL786" s="339"/>
      <c r="CM786" s="339"/>
      <c r="CN786" s="339"/>
      <c r="CO786" s="339"/>
      <c r="CP786" s="339"/>
      <c r="CQ786" s="339"/>
      <c r="CR786" s="339"/>
      <c r="CS786" s="339"/>
      <c r="CT786" s="339"/>
      <c r="CU786" s="339"/>
      <c r="CV786" s="339"/>
      <c r="CW786" s="339"/>
      <c r="CX786" s="339"/>
      <c r="CY786" s="339"/>
      <c r="CZ786" s="339"/>
    </row>
    <row r="787" ht="25.15" customHeight="true" x14ac:dyDescent="0.2">
      <c r="C787" s="1006"/>
      <c r="D787" s="1006"/>
      <c r="E787" s="614"/>
      <c r="F787" s="614"/>
      <c r="G787" s="614"/>
      <c r="H787" s="1006"/>
      <c r="I787" s="1006"/>
      <c r="J787" s="614"/>
      <c r="K787" s="614"/>
      <c r="L787" s="614"/>
      <c r="M787" s="1006"/>
      <c r="N787" s="1006"/>
      <c r="O787" s="614"/>
      <c r="P787" s="614"/>
      <c r="Q787" s="614"/>
      <c r="BA787" s="339"/>
      <c r="BB787" s="421"/>
      <c r="BC787" s="339"/>
      <c r="BD787" s="339"/>
      <c r="BE787" s="339"/>
      <c r="BF787" s="339"/>
      <c r="BG787" s="339"/>
      <c r="BH787" s="339"/>
      <c r="BI787" s="339"/>
      <c r="BJ787" s="339"/>
      <c r="BK787" s="339"/>
      <c r="BL787" s="339"/>
      <c r="BM787" s="339"/>
      <c r="BN787" s="339"/>
      <c r="BO787" s="339"/>
      <c r="BP787" s="339"/>
      <c r="BQ787" s="339"/>
      <c r="BR787" s="339"/>
      <c r="BS787" s="339"/>
      <c r="BT787" s="339"/>
      <c r="BU787" s="339"/>
      <c r="BV787" s="339"/>
      <c r="BW787" s="339"/>
      <c r="BX787" s="339"/>
      <c r="BY787" s="339"/>
      <c r="BZ787" s="339"/>
      <c r="CA787" s="339"/>
      <c r="CB787" s="339"/>
      <c r="CC787" s="339"/>
      <c r="CD787" s="339"/>
      <c r="CE787" s="339"/>
      <c r="CF787" s="339"/>
      <c r="CG787" s="339"/>
      <c r="CH787" s="339"/>
      <c r="CI787" s="339"/>
      <c r="CJ787" s="339"/>
      <c r="CK787" s="339"/>
      <c r="CL787" s="339"/>
      <c r="CM787" s="339"/>
      <c r="CN787" s="339"/>
      <c r="CO787" s="339"/>
      <c r="CP787" s="339"/>
      <c r="CQ787" s="339"/>
      <c r="CR787" s="339"/>
      <c r="CS787" s="339"/>
      <c r="CT787" s="339"/>
      <c r="CU787" s="339"/>
      <c r="CV787" s="339"/>
      <c r="CW787" s="339"/>
      <c r="CX787" s="339"/>
      <c r="CY787" s="339"/>
      <c r="CZ787" s="339"/>
    </row>
    <row r="788" ht="25.15" customHeight="true" x14ac:dyDescent="0.2">
      <c r="C788" s="1006"/>
      <c r="D788" s="1006"/>
      <c r="E788" s="614"/>
      <c r="F788" s="614"/>
      <c r="G788" s="614"/>
      <c r="H788" s="1006"/>
      <c r="I788" s="1006"/>
      <c r="J788" s="614"/>
      <c r="K788" s="614"/>
      <c r="L788" s="614"/>
      <c r="M788" s="1006"/>
      <c r="N788" s="1006"/>
      <c r="O788" s="614"/>
      <c r="P788" s="614"/>
      <c r="Q788" s="614"/>
      <c r="BA788" s="339"/>
      <c r="BB788" s="421"/>
      <c r="BC788" s="339"/>
      <c r="BD788" s="339"/>
      <c r="BE788" s="339"/>
      <c r="BF788" s="339"/>
      <c r="BG788" s="339"/>
      <c r="BH788" s="339"/>
      <c r="BI788" s="339"/>
      <c r="BJ788" s="339"/>
      <c r="BK788" s="339"/>
      <c r="BL788" s="339"/>
      <c r="BM788" s="339"/>
      <c r="BN788" s="339"/>
      <c r="BO788" s="339"/>
      <c r="BP788" s="339"/>
      <c r="BQ788" s="339"/>
      <c r="BR788" s="339"/>
      <c r="BS788" s="339"/>
      <c r="BT788" s="339"/>
      <c r="BU788" s="339"/>
      <c r="BV788" s="339"/>
      <c r="BW788" s="339"/>
      <c r="BX788" s="339"/>
      <c r="BY788" s="339"/>
      <c r="BZ788" s="339"/>
      <c r="CA788" s="339"/>
      <c r="CB788" s="339"/>
      <c r="CC788" s="339"/>
      <c r="CD788" s="339"/>
      <c r="CE788" s="339"/>
      <c r="CF788" s="339"/>
      <c r="CG788" s="339"/>
      <c r="CH788" s="339"/>
      <c r="CI788" s="339"/>
      <c r="CJ788" s="339"/>
      <c r="CK788" s="339"/>
      <c r="CL788" s="339"/>
      <c r="CM788" s="339"/>
      <c r="CN788" s="339"/>
      <c r="CO788" s="339"/>
      <c r="CP788" s="339"/>
      <c r="CQ788" s="339"/>
      <c r="CR788" s="339"/>
      <c r="CS788" s="339"/>
      <c r="CT788" s="339"/>
      <c r="CU788" s="339"/>
      <c r="CV788" s="339"/>
      <c r="CW788" s="339"/>
      <c r="CX788" s="339"/>
      <c r="CY788" s="339"/>
      <c r="CZ788" s="339"/>
    </row>
    <row r="789" ht="25.15" customHeight="true" x14ac:dyDescent="0.2">
      <c r="C789" s="1006"/>
      <c r="D789" s="1006"/>
      <c r="E789" s="614"/>
      <c r="F789" s="614"/>
      <c r="G789" s="614"/>
      <c r="H789" s="1006"/>
      <c r="I789" s="1006"/>
      <c r="J789" s="614"/>
      <c r="K789" s="614"/>
      <c r="L789" s="614"/>
      <c r="M789" s="1006"/>
      <c r="N789" s="1006"/>
      <c r="O789" s="614"/>
      <c r="P789" s="614"/>
      <c r="Q789" s="614"/>
      <c r="BA789" s="339"/>
      <c r="BB789" s="421"/>
      <c r="BC789" s="339"/>
      <c r="BD789" s="339"/>
      <c r="BE789" s="339"/>
      <c r="BF789" s="339"/>
      <c r="BG789" s="339"/>
      <c r="BH789" s="339"/>
      <c r="BI789" s="339"/>
      <c r="BJ789" s="339"/>
      <c r="BK789" s="339"/>
      <c r="BL789" s="339"/>
      <c r="BM789" s="339"/>
      <c r="BN789" s="339"/>
      <c r="BO789" s="339"/>
      <c r="BP789" s="339"/>
      <c r="BQ789" s="339"/>
      <c r="BR789" s="339"/>
      <c r="BS789" s="339"/>
      <c r="BT789" s="339"/>
      <c r="BU789" s="339"/>
      <c r="BV789" s="339"/>
      <c r="BW789" s="339"/>
      <c r="BX789" s="339"/>
      <c r="BY789" s="339"/>
      <c r="BZ789" s="339"/>
      <c r="CA789" s="339"/>
      <c r="CB789" s="339"/>
      <c r="CC789" s="339"/>
      <c r="CD789" s="339"/>
      <c r="CE789" s="339"/>
      <c r="CF789" s="339"/>
      <c r="CG789" s="339"/>
      <c r="CH789" s="339"/>
      <c r="CI789" s="339"/>
      <c r="CJ789" s="339"/>
      <c r="CK789" s="339"/>
      <c r="CL789" s="339"/>
      <c r="CM789" s="339"/>
      <c r="CN789" s="339"/>
      <c r="CO789" s="339"/>
      <c r="CP789" s="339"/>
      <c r="CQ789" s="339"/>
      <c r="CR789" s="339"/>
      <c r="CS789" s="339"/>
      <c r="CT789" s="339"/>
      <c r="CU789" s="339"/>
      <c r="CV789" s="339"/>
      <c r="CW789" s="339"/>
      <c r="CX789" s="339"/>
      <c r="CY789" s="339"/>
      <c r="CZ789" s="339"/>
    </row>
    <row r="790" ht="25.15" customHeight="true" x14ac:dyDescent="0.2">
      <c r="C790" s="1006"/>
      <c r="D790" s="1006"/>
      <c r="E790" s="614"/>
      <c r="F790" s="614"/>
      <c r="G790" s="614"/>
      <c r="H790" s="1006"/>
      <c r="I790" s="1006"/>
      <c r="J790" s="614"/>
      <c r="K790" s="614"/>
      <c r="L790" s="614"/>
      <c r="M790" s="1006"/>
      <c r="N790" s="1006"/>
      <c r="O790" s="614"/>
      <c r="P790" s="614"/>
      <c r="Q790" s="614"/>
      <c r="BA790" s="339"/>
      <c r="BB790" s="421"/>
      <c r="BC790" s="339"/>
      <c r="BD790" s="339"/>
      <c r="BE790" s="339"/>
      <c r="BF790" s="339"/>
      <c r="BG790" s="339"/>
      <c r="BH790" s="339"/>
      <c r="BI790" s="339"/>
      <c r="BJ790" s="339"/>
      <c r="BK790" s="339"/>
      <c r="BL790" s="339"/>
      <c r="BM790" s="339"/>
      <c r="BN790" s="339"/>
      <c r="BO790" s="339"/>
      <c r="BP790" s="339"/>
      <c r="BQ790" s="339"/>
      <c r="BR790" s="339"/>
      <c r="BS790" s="339"/>
      <c r="BT790" s="339"/>
      <c r="BU790" s="339"/>
      <c r="BV790" s="339"/>
      <c r="BW790" s="339"/>
      <c r="BX790" s="339"/>
      <c r="BY790" s="339"/>
      <c r="BZ790" s="339"/>
      <c r="CA790" s="339"/>
      <c r="CB790" s="339"/>
      <c r="CC790" s="339"/>
      <c r="CD790" s="339"/>
      <c r="CE790" s="339"/>
      <c r="CF790" s="339"/>
      <c r="CG790" s="339"/>
      <c r="CH790" s="339"/>
      <c r="CI790" s="339"/>
      <c r="CJ790" s="339"/>
      <c r="CK790" s="339"/>
      <c r="CL790" s="339"/>
      <c r="CM790" s="339"/>
      <c r="CN790" s="339"/>
      <c r="CO790" s="339"/>
      <c r="CP790" s="339"/>
      <c r="CQ790" s="339"/>
      <c r="CR790" s="339"/>
      <c r="CS790" s="339"/>
      <c r="CT790" s="339"/>
      <c r="CU790" s="339"/>
      <c r="CV790" s="339"/>
      <c r="CW790" s="339"/>
      <c r="CX790" s="339"/>
      <c r="CY790" s="339"/>
      <c r="CZ790" s="339"/>
    </row>
    <row r="791" ht="25.15" customHeight="true" x14ac:dyDescent="0.2">
      <c r="C791" s="1006"/>
      <c r="D791" s="1006"/>
      <c r="E791" s="614"/>
      <c r="F791" s="614"/>
      <c r="G791" s="614"/>
      <c r="H791" s="1006"/>
      <c r="I791" s="1006"/>
      <c r="J791" s="614"/>
      <c r="K791" s="614"/>
      <c r="L791" s="614"/>
      <c r="M791" s="1006"/>
      <c r="N791" s="1006"/>
      <c r="O791" s="614"/>
      <c r="P791" s="614"/>
      <c r="Q791" s="614"/>
      <c r="BA791" s="339"/>
      <c r="BB791" s="421"/>
      <c r="BC791" s="339"/>
      <c r="BD791" s="339"/>
      <c r="BE791" s="339"/>
      <c r="BF791" s="339"/>
      <c r="BG791" s="339"/>
      <c r="BH791" s="339"/>
      <c r="BI791" s="339"/>
      <c r="BJ791" s="339"/>
      <c r="BK791" s="339"/>
      <c r="BL791" s="339"/>
      <c r="BM791" s="339"/>
      <c r="BN791" s="339"/>
      <c r="BO791" s="339"/>
      <c r="BP791" s="339"/>
      <c r="BQ791" s="339"/>
      <c r="BR791" s="339"/>
      <c r="BS791" s="339"/>
      <c r="BT791" s="339"/>
      <c r="BU791" s="339"/>
      <c r="BV791" s="339"/>
      <c r="BW791" s="339"/>
      <c r="BX791" s="339"/>
      <c r="BY791" s="339"/>
      <c r="BZ791" s="339"/>
      <c r="CA791" s="339"/>
      <c r="CB791" s="339"/>
      <c r="CC791" s="339"/>
      <c r="CD791" s="339"/>
      <c r="CE791" s="339"/>
      <c r="CF791" s="339"/>
      <c r="CG791" s="339"/>
      <c r="CH791" s="339"/>
      <c r="CI791" s="339"/>
      <c r="CJ791" s="339"/>
      <c r="CK791" s="339"/>
      <c r="CL791" s="339"/>
      <c r="CM791" s="339"/>
      <c r="CN791" s="339"/>
      <c r="CO791" s="339"/>
      <c r="CP791" s="339"/>
      <c r="CQ791" s="339"/>
      <c r="CR791" s="339"/>
      <c r="CS791" s="339"/>
      <c r="CT791" s="339"/>
      <c r="CU791" s="339"/>
      <c r="CV791" s="339"/>
      <c r="CW791" s="339"/>
      <c r="CX791" s="339"/>
      <c r="CY791" s="339"/>
      <c r="CZ791" s="339"/>
    </row>
    <row r="792" ht="25.15" customHeight="true" x14ac:dyDescent="0.2">
      <c r="C792" s="1006"/>
      <c r="D792" s="1006"/>
      <c r="E792" s="614"/>
      <c r="F792" s="614"/>
      <c r="G792" s="614"/>
      <c r="H792" s="1006"/>
      <c r="I792" s="1006"/>
      <c r="J792" s="614"/>
      <c r="K792" s="614"/>
      <c r="L792" s="614"/>
      <c r="M792" s="1006"/>
      <c r="N792" s="1006"/>
      <c r="O792" s="614"/>
      <c r="P792" s="614"/>
      <c r="Q792" s="614"/>
      <c r="BA792" s="339"/>
      <c r="BB792" s="421"/>
      <c r="BC792" s="339"/>
      <c r="BD792" s="339"/>
      <c r="BE792" s="339"/>
      <c r="BF792" s="339"/>
      <c r="BG792" s="339"/>
      <c r="BH792" s="339"/>
      <c r="BI792" s="339"/>
      <c r="BJ792" s="339"/>
      <c r="BK792" s="339"/>
      <c r="BL792" s="339"/>
      <c r="BM792" s="339"/>
      <c r="BN792" s="339"/>
      <c r="BO792" s="339"/>
      <c r="BP792" s="339"/>
      <c r="BQ792" s="339"/>
      <c r="BR792" s="339"/>
      <c r="BS792" s="339"/>
      <c r="BT792" s="339"/>
      <c r="BU792" s="339"/>
      <c r="BV792" s="339"/>
      <c r="BW792" s="339"/>
      <c r="BX792" s="339"/>
      <c r="BY792" s="339"/>
      <c r="BZ792" s="339"/>
      <c r="CA792" s="339"/>
      <c r="CB792" s="339"/>
      <c r="CC792" s="339"/>
      <c r="CD792" s="339"/>
      <c r="CE792" s="339"/>
      <c r="CF792" s="339"/>
      <c r="CG792" s="339"/>
      <c r="CH792" s="339"/>
      <c r="CI792" s="339"/>
      <c r="CJ792" s="339"/>
      <c r="CK792" s="339"/>
      <c r="CL792" s="339"/>
      <c r="CM792" s="339"/>
      <c r="CN792" s="339"/>
      <c r="CO792" s="339"/>
      <c r="CP792" s="339"/>
      <c r="CQ792" s="339"/>
      <c r="CR792" s="339"/>
      <c r="CS792" s="339"/>
      <c r="CT792" s="339"/>
      <c r="CU792" s="339"/>
      <c r="CV792" s="339"/>
      <c r="CW792" s="339"/>
      <c r="CX792" s="339"/>
      <c r="CY792" s="339"/>
      <c r="CZ792" s="339"/>
    </row>
    <row r="793" ht="25.15" customHeight="true" x14ac:dyDescent="0.2">
      <c r="C793" s="1006"/>
      <c r="D793" s="1006"/>
      <c r="E793" s="614"/>
      <c r="F793" s="614"/>
      <c r="G793" s="614"/>
      <c r="H793" s="1006"/>
      <c r="I793" s="1006"/>
      <c r="J793" s="614"/>
      <c r="K793" s="614"/>
      <c r="L793" s="614"/>
      <c r="M793" s="1006"/>
      <c r="N793" s="1006"/>
      <c r="O793" s="614"/>
      <c r="P793" s="614"/>
      <c r="Q793" s="614"/>
      <c r="BA793" s="339"/>
      <c r="BB793" s="421"/>
      <c r="BC793" s="339"/>
      <c r="BD793" s="339"/>
      <c r="BE793" s="339"/>
      <c r="BF793" s="339"/>
      <c r="BG793" s="339"/>
      <c r="BH793" s="339"/>
      <c r="BI793" s="339"/>
      <c r="BJ793" s="339"/>
      <c r="BK793" s="339"/>
      <c r="BL793" s="339"/>
      <c r="BM793" s="339"/>
      <c r="BN793" s="339"/>
      <c r="BO793" s="339"/>
      <c r="BP793" s="339"/>
      <c r="BQ793" s="339"/>
      <c r="BR793" s="339"/>
      <c r="BS793" s="339"/>
      <c r="BT793" s="339"/>
      <c r="BU793" s="339"/>
      <c r="BV793" s="339"/>
      <c r="BW793" s="339"/>
      <c r="BX793" s="339"/>
      <c r="BY793" s="339"/>
      <c r="BZ793" s="339"/>
      <c r="CA793" s="339"/>
      <c r="CB793" s="339"/>
      <c r="CC793" s="339"/>
      <c r="CD793" s="339"/>
      <c r="CE793" s="339"/>
      <c r="CF793" s="339"/>
      <c r="CG793" s="339"/>
      <c r="CH793" s="339"/>
      <c r="CI793" s="339"/>
      <c r="CJ793" s="339"/>
      <c r="CK793" s="339"/>
      <c r="CL793" s="339"/>
      <c r="CM793" s="339"/>
      <c r="CN793" s="339"/>
      <c r="CO793" s="339"/>
      <c r="CP793" s="339"/>
      <c r="CQ793" s="339"/>
      <c r="CR793" s="339"/>
      <c r="CS793" s="339"/>
      <c r="CT793" s="339"/>
      <c r="CU793" s="339"/>
      <c r="CV793" s="339"/>
      <c r="CW793" s="339"/>
      <c r="CX793" s="339"/>
      <c r="CY793" s="339"/>
      <c r="CZ793" s="339"/>
    </row>
    <row r="794" ht="25.15" customHeight="true" x14ac:dyDescent="0.2">
      <c r="C794" s="1006"/>
      <c r="D794" s="1006"/>
      <c r="E794" s="614"/>
      <c r="F794" s="614"/>
      <c r="G794" s="614"/>
      <c r="H794" s="1006"/>
      <c r="I794" s="1006"/>
      <c r="J794" s="614"/>
      <c r="K794" s="614"/>
      <c r="L794" s="614"/>
      <c r="M794" s="1006"/>
      <c r="N794" s="1006"/>
      <c r="O794" s="614"/>
      <c r="P794" s="614"/>
      <c r="Q794" s="614"/>
      <c r="BA794" s="339"/>
      <c r="BB794" s="421"/>
      <c r="BC794" s="339"/>
      <c r="BD794" s="339"/>
      <c r="BE794" s="339"/>
      <c r="BF794" s="339"/>
      <c r="BG794" s="339"/>
      <c r="BH794" s="339"/>
      <c r="BI794" s="339"/>
      <c r="BJ794" s="339"/>
      <c r="BK794" s="339"/>
      <c r="BL794" s="339"/>
      <c r="BM794" s="339"/>
      <c r="BN794" s="339"/>
      <c r="BO794" s="339"/>
      <c r="BP794" s="339"/>
      <c r="BQ794" s="339"/>
      <c r="BR794" s="339"/>
      <c r="BS794" s="339"/>
      <c r="BT794" s="339"/>
      <c r="BU794" s="339"/>
      <c r="BV794" s="339"/>
      <c r="BW794" s="339"/>
      <c r="BX794" s="339"/>
      <c r="BY794" s="339"/>
      <c r="BZ794" s="339"/>
      <c r="CA794" s="339"/>
      <c r="CB794" s="339"/>
      <c r="CC794" s="339"/>
      <c r="CD794" s="339"/>
      <c r="CE794" s="339"/>
      <c r="CF794" s="339"/>
      <c r="CG794" s="339"/>
      <c r="CH794" s="339"/>
      <c r="CI794" s="339"/>
      <c r="CJ794" s="339"/>
      <c r="CK794" s="339"/>
      <c r="CL794" s="339"/>
      <c r="CM794" s="339"/>
      <c r="CN794" s="339"/>
      <c r="CO794" s="339"/>
      <c r="CP794" s="339"/>
      <c r="CQ794" s="339"/>
      <c r="CR794" s="339"/>
      <c r="CS794" s="339"/>
      <c r="CT794" s="339"/>
      <c r="CU794" s="339"/>
      <c r="CV794" s="339"/>
      <c r="CW794" s="339"/>
      <c r="CX794" s="339"/>
      <c r="CY794" s="339"/>
      <c r="CZ794" s="339"/>
    </row>
    <row r="795" ht="25.15" customHeight="true" x14ac:dyDescent="0.2">
      <c r="C795" s="1006"/>
      <c r="D795" s="1006"/>
      <c r="E795" s="614"/>
      <c r="F795" s="614"/>
      <c r="G795" s="614"/>
      <c r="H795" s="1006"/>
      <c r="I795" s="1006"/>
      <c r="J795" s="614"/>
      <c r="K795" s="614"/>
      <c r="L795" s="614"/>
      <c r="M795" s="1006"/>
      <c r="N795" s="1006"/>
      <c r="O795" s="614"/>
      <c r="P795" s="614"/>
      <c r="Q795" s="614"/>
      <c r="BA795" s="339"/>
      <c r="BB795" s="421"/>
      <c r="BC795" s="339"/>
      <c r="BD795" s="339"/>
      <c r="BE795" s="339"/>
      <c r="BF795" s="339"/>
      <c r="BG795" s="339"/>
      <c r="BH795" s="339"/>
      <c r="BI795" s="339"/>
      <c r="BJ795" s="339"/>
      <c r="BK795" s="339"/>
      <c r="BL795" s="339"/>
      <c r="BM795" s="339"/>
      <c r="BN795" s="339"/>
      <c r="BO795" s="339"/>
      <c r="BP795" s="339"/>
      <c r="BQ795" s="339"/>
      <c r="BR795" s="339"/>
      <c r="BS795" s="339"/>
      <c r="BT795" s="339"/>
      <c r="BU795" s="339"/>
      <c r="BV795" s="339"/>
      <c r="BW795" s="339"/>
      <c r="BX795" s="339"/>
      <c r="BY795" s="339"/>
      <c r="BZ795" s="339"/>
      <c r="CA795" s="339"/>
      <c r="CB795" s="339"/>
      <c r="CC795" s="339"/>
      <c r="CD795" s="339"/>
      <c r="CE795" s="339"/>
      <c r="CF795" s="339"/>
      <c r="CG795" s="339"/>
      <c r="CH795" s="339"/>
      <c r="CI795" s="339"/>
      <c r="CJ795" s="339"/>
      <c r="CK795" s="339"/>
      <c r="CL795" s="339"/>
      <c r="CM795" s="339"/>
      <c r="CN795" s="339"/>
      <c r="CO795" s="339"/>
      <c r="CP795" s="339"/>
      <c r="CQ795" s="339"/>
      <c r="CR795" s="339"/>
      <c r="CS795" s="339"/>
      <c r="CT795" s="339"/>
      <c r="CU795" s="339"/>
      <c r="CV795" s="339"/>
      <c r="CW795" s="339"/>
      <c r="CX795" s="339"/>
      <c r="CY795" s="339"/>
      <c r="CZ795" s="339"/>
    </row>
    <row r="796" ht="25.15" customHeight="true" x14ac:dyDescent="0.2">
      <c r="C796" s="1006"/>
      <c r="D796" s="1006"/>
      <c r="E796" s="614"/>
      <c r="F796" s="614"/>
      <c r="G796" s="614"/>
      <c r="H796" s="1006"/>
      <c r="I796" s="1006"/>
      <c r="J796" s="614"/>
      <c r="K796" s="614"/>
      <c r="L796" s="614"/>
      <c r="M796" s="1006"/>
      <c r="N796" s="1006"/>
      <c r="O796" s="614"/>
      <c r="P796" s="614"/>
      <c r="Q796" s="614"/>
      <c r="BA796" s="339"/>
      <c r="BB796" s="421"/>
      <c r="BC796" s="339"/>
      <c r="BD796" s="339"/>
      <c r="BE796" s="339"/>
      <c r="BF796" s="339"/>
      <c r="BG796" s="339"/>
      <c r="BH796" s="339"/>
      <c r="BI796" s="339"/>
      <c r="BJ796" s="339"/>
      <c r="BK796" s="339"/>
      <c r="BL796" s="339"/>
      <c r="BM796" s="339"/>
      <c r="BN796" s="339"/>
      <c r="BO796" s="339"/>
      <c r="BP796" s="339"/>
      <c r="BQ796" s="339"/>
      <c r="BR796" s="339"/>
      <c r="BS796" s="339"/>
      <c r="BT796" s="339"/>
      <c r="BU796" s="339"/>
      <c r="BV796" s="339"/>
      <c r="BW796" s="339"/>
      <c r="BX796" s="339"/>
      <c r="BY796" s="339"/>
      <c r="BZ796" s="339"/>
      <c r="CA796" s="339"/>
      <c r="CB796" s="339"/>
      <c r="CC796" s="339"/>
      <c r="CD796" s="339"/>
      <c r="CE796" s="339"/>
      <c r="CF796" s="339"/>
      <c r="CG796" s="339"/>
      <c r="CH796" s="339"/>
      <c r="CI796" s="339"/>
      <c r="CJ796" s="339"/>
      <c r="CK796" s="339"/>
      <c r="CL796" s="339"/>
      <c r="CM796" s="339"/>
      <c r="CN796" s="339"/>
      <c r="CO796" s="339"/>
      <c r="CP796" s="339"/>
      <c r="CQ796" s="339"/>
      <c r="CR796" s="339"/>
      <c r="CS796" s="339"/>
      <c r="CT796" s="339"/>
      <c r="CU796" s="339"/>
      <c r="CV796" s="339"/>
      <c r="CW796" s="339"/>
      <c r="CX796" s="339"/>
      <c r="CY796" s="339"/>
      <c r="CZ796" s="339"/>
    </row>
    <row r="797" ht="25.15" customHeight="true" x14ac:dyDescent="0.2">
      <c r="C797" s="1006"/>
      <c r="D797" s="1006"/>
      <c r="E797" s="614"/>
      <c r="F797" s="614"/>
      <c r="G797" s="614"/>
      <c r="H797" s="1006"/>
      <c r="I797" s="1006"/>
      <c r="J797" s="614"/>
      <c r="K797" s="614"/>
      <c r="L797" s="614"/>
      <c r="M797" s="1006"/>
      <c r="N797" s="1006"/>
      <c r="O797" s="614"/>
      <c r="P797" s="614"/>
      <c r="Q797" s="614"/>
      <c r="BA797" s="339"/>
      <c r="BB797" s="421"/>
      <c r="BC797" s="339"/>
      <c r="BD797" s="339"/>
      <c r="BE797" s="339"/>
      <c r="BF797" s="339"/>
      <c r="BG797" s="339"/>
      <c r="BH797" s="339"/>
      <c r="BI797" s="339"/>
      <c r="BJ797" s="339"/>
      <c r="BK797" s="339"/>
      <c r="BL797" s="339"/>
      <c r="BM797" s="339"/>
      <c r="BN797" s="339"/>
      <c r="BO797" s="339"/>
      <c r="BP797" s="339"/>
      <c r="BQ797" s="339"/>
      <c r="BR797" s="339"/>
      <c r="BS797" s="339"/>
      <c r="BT797" s="339"/>
      <c r="BU797" s="339"/>
      <c r="BV797" s="339"/>
      <c r="BW797" s="339"/>
      <c r="BX797" s="339"/>
      <c r="BY797" s="339"/>
      <c r="BZ797" s="339"/>
      <c r="CA797" s="339"/>
      <c r="CB797" s="339"/>
      <c r="CC797" s="339"/>
      <c r="CD797" s="339"/>
      <c r="CE797" s="339"/>
      <c r="CF797" s="339"/>
      <c r="CG797" s="339"/>
      <c r="CH797" s="339"/>
      <c r="CI797" s="339"/>
      <c r="CJ797" s="339"/>
      <c r="CK797" s="339"/>
      <c r="CL797" s="339"/>
      <c r="CM797" s="339"/>
      <c r="CN797" s="339"/>
      <c r="CO797" s="339"/>
      <c r="CP797" s="339"/>
      <c r="CQ797" s="339"/>
      <c r="CR797" s="339"/>
      <c r="CS797" s="339"/>
      <c r="CT797" s="339"/>
      <c r="CU797" s="339"/>
      <c r="CV797" s="339"/>
      <c r="CW797" s="339"/>
      <c r="CX797" s="339"/>
      <c r="CY797" s="339"/>
      <c r="CZ797" s="339"/>
    </row>
    <row r="798" ht="25.15" customHeight="true" x14ac:dyDescent="0.2">
      <c r="C798" s="1006"/>
      <c r="D798" s="1006"/>
      <c r="E798" s="614"/>
      <c r="F798" s="614"/>
      <c r="G798" s="614"/>
      <c r="H798" s="1006"/>
      <c r="I798" s="1006"/>
      <c r="J798" s="614"/>
      <c r="K798" s="614"/>
      <c r="L798" s="614"/>
      <c r="M798" s="1006"/>
      <c r="N798" s="1006"/>
      <c r="O798" s="614"/>
      <c r="P798" s="614"/>
      <c r="Q798" s="614"/>
      <c r="BA798" s="339"/>
      <c r="BB798" s="421"/>
      <c r="BC798" s="339"/>
      <c r="BD798" s="339"/>
      <c r="BE798" s="339"/>
      <c r="BF798" s="339"/>
      <c r="BG798" s="339"/>
      <c r="BH798" s="339"/>
      <c r="BI798" s="339"/>
      <c r="BJ798" s="339"/>
      <c r="BK798" s="339"/>
      <c r="BL798" s="339"/>
      <c r="BM798" s="339"/>
      <c r="BN798" s="339"/>
      <c r="BO798" s="339"/>
      <c r="BP798" s="339"/>
      <c r="BQ798" s="339"/>
      <c r="BR798" s="339"/>
      <c r="BS798" s="339"/>
      <c r="BT798" s="339"/>
      <c r="BU798" s="339"/>
      <c r="BV798" s="339"/>
      <c r="BW798" s="339"/>
      <c r="BX798" s="339"/>
      <c r="BY798" s="339"/>
      <c r="BZ798" s="339"/>
      <c r="CA798" s="339"/>
      <c r="CB798" s="339"/>
      <c r="CC798" s="339"/>
      <c r="CD798" s="339"/>
      <c r="CE798" s="339"/>
      <c r="CF798" s="339"/>
      <c r="CG798" s="339"/>
      <c r="CH798" s="339"/>
      <c r="CI798" s="339"/>
      <c r="CJ798" s="339"/>
      <c r="CK798" s="339"/>
      <c r="CL798" s="339"/>
      <c r="CM798" s="339"/>
      <c r="CN798" s="339"/>
      <c r="CO798" s="339"/>
      <c r="CP798" s="339"/>
      <c r="CQ798" s="339"/>
      <c r="CR798" s="339"/>
      <c r="CS798" s="339"/>
      <c r="CT798" s="339"/>
      <c r="CU798" s="339"/>
      <c r="CV798" s="339"/>
      <c r="CW798" s="339"/>
      <c r="CX798" s="339"/>
      <c r="CY798" s="339"/>
      <c r="CZ798" s="339"/>
    </row>
    <row r="799" ht="25.15" customHeight="true" x14ac:dyDescent="0.2">
      <c r="C799" s="1006"/>
      <c r="D799" s="1006"/>
      <c r="E799" s="614"/>
      <c r="F799" s="614"/>
      <c r="G799" s="614"/>
      <c r="H799" s="1006"/>
      <c r="I799" s="1006"/>
      <c r="J799" s="614"/>
      <c r="K799" s="614"/>
      <c r="L799" s="614"/>
      <c r="M799" s="1006"/>
      <c r="N799" s="1006"/>
      <c r="O799" s="614"/>
      <c r="P799" s="614"/>
      <c r="Q799" s="614"/>
      <c r="BA799" s="339"/>
      <c r="BB799" s="421"/>
      <c r="BC799" s="339"/>
      <c r="BD799" s="339"/>
      <c r="BE799" s="339"/>
      <c r="BF799" s="339"/>
      <c r="BG799" s="339"/>
      <c r="BH799" s="339"/>
      <c r="BI799" s="339"/>
      <c r="BJ799" s="339"/>
      <c r="BK799" s="339"/>
      <c r="BL799" s="339"/>
      <c r="BM799" s="339"/>
      <c r="BN799" s="339"/>
      <c r="BO799" s="339"/>
      <c r="BP799" s="339"/>
      <c r="BQ799" s="339"/>
      <c r="BR799" s="339"/>
      <c r="BS799" s="339"/>
      <c r="BT799" s="339"/>
      <c r="BU799" s="339"/>
      <c r="BV799" s="339"/>
      <c r="BW799" s="339"/>
      <c r="BX799" s="339"/>
      <c r="BY799" s="339"/>
      <c r="BZ799" s="339"/>
      <c r="CA799" s="339"/>
      <c r="CB799" s="339"/>
      <c r="CC799" s="339"/>
      <c r="CD799" s="339"/>
      <c r="CE799" s="339"/>
      <c r="CF799" s="339"/>
      <c r="CG799" s="339"/>
      <c r="CH799" s="339"/>
      <c r="CI799" s="339"/>
      <c r="CJ799" s="339"/>
      <c r="CK799" s="339"/>
      <c r="CL799" s="339"/>
      <c r="CM799" s="339"/>
      <c r="CN799" s="339"/>
      <c r="CO799" s="339"/>
      <c r="CP799" s="339"/>
      <c r="CQ799" s="339"/>
      <c r="CR799" s="339"/>
      <c r="CS799" s="339"/>
      <c r="CT799" s="339"/>
      <c r="CU799" s="339"/>
      <c r="CV799" s="339"/>
      <c r="CW799" s="339"/>
      <c r="CX799" s="339"/>
      <c r="CY799" s="339"/>
      <c r="CZ799" s="339"/>
    </row>
    <row r="800" ht="25.15" customHeight="true" x14ac:dyDescent="0.2">
      <c r="C800" s="614"/>
      <c r="D800" s="614"/>
      <c r="E800" s="614"/>
      <c r="F800" s="614"/>
      <c r="G800" s="614"/>
      <c r="H800" s="614"/>
      <c r="I800" s="614"/>
      <c r="J800" s="614"/>
      <c r="K800" s="614"/>
      <c r="L800" s="614"/>
      <c r="M800" s="614"/>
      <c r="N800" s="614"/>
      <c r="O800" s="614"/>
      <c r="P800" s="614"/>
      <c r="Q800" s="614"/>
      <c r="BA800" s="339"/>
      <c r="BB800" s="421"/>
      <c r="BC800" s="339"/>
      <c r="BD800" s="339"/>
      <c r="BE800" s="339"/>
      <c r="BF800" s="339"/>
      <c r="BG800" s="339"/>
      <c r="BH800" s="339"/>
      <c r="BI800" s="339"/>
      <c r="BJ800" s="339"/>
      <c r="BK800" s="339"/>
      <c r="BL800" s="339"/>
      <c r="BM800" s="339"/>
      <c r="BN800" s="339"/>
      <c r="BO800" s="339"/>
      <c r="BP800" s="339"/>
      <c r="BQ800" s="339"/>
      <c r="BR800" s="339"/>
      <c r="BS800" s="339"/>
      <c r="BT800" s="339"/>
      <c r="BU800" s="339"/>
      <c r="BV800" s="339"/>
      <c r="BW800" s="339"/>
      <c r="BX800" s="339"/>
      <c r="BY800" s="339"/>
      <c r="BZ800" s="339"/>
      <c r="CA800" s="339"/>
      <c r="CB800" s="339"/>
      <c r="CC800" s="339"/>
      <c r="CD800" s="339"/>
      <c r="CE800" s="339"/>
      <c r="CF800" s="339"/>
      <c r="CG800" s="339"/>
      <c r="CH800" s="339"/>
      <c r="CI800" s="339"/>
      <c r="CJ800" s="339"/>
      <c r="CK800" s="339"/>
      <c r="CL800" s="339"/>
      <c r="CM800" s="339"/>
      <c r="CN800" s="339"/>
      <c r="CO800" s="339"/>
      <c r="CP800" s="339"/>
      <c r="CQ800" s="339"/>
      <c r="CR800" s="339"/>
      <c r="CS800" s="339"/>
      <c r="CT800" s="339"/>
      <c r="CU800" s="339"/>
      <c r="CV800" s="339"/>
      <c r="CW800" s="339"/>
      <c r="CX800" s="339"/>
      <c r="CY800" s="339"/>
      <c r="CZ800" s="339"/>
    </row>
    <row r="801" ht="25.15" customHeight="true" x14ac:dyDescent="0.2">
      <c r="C801" s="614"/>
      <c r="D801" s="614"/>
      <c r="E801" s="614"/>
      <c r="F801" s="614"/>
      <c r="G801" s="614"/>
      <c r="H801" s="614"/>
      <c r="I801" s="614"/>
      <c r="J801" s="614"/>
      <c r="K801" s="614"/>
      <c r="L801" s="614"/>
      <c r="M801" s="614"/>
      <c r="N801" s="614"/>
      <c r="O801" s="614"/>
      <c r="P801" s="614"/>
      <c r="Q801" s="614"/>
    </row>
    <row r="802" ht="25.15" customHeight="true" x14ac:dyDescent="0.2">
      <c r="C802" s="614"/>
      <c r="D802" s="614"/>
      <c r="E802" s="614"/>
      <c r="F802" s="614"/>
      <c r="G802" s="614"/>
      <c r="H802" s="614"/>
      <c r="I802" s="614"/>
      <c r="J802" s="614"/>
      <c r="K802" s="614"/>
      <c r="L802" s="614"/>
      <c r="M802" s="614"/>
      <c r="N802" s="614"/>
      <c r="O802" s="614"/>
      <c r="P802" s="614"/>
      <c r="Q802" s="614"/>
    </row>
    <row r="803" ht="25.15" customHeight="true" x14ac:dyDescent="0.2">
      <c r="C803" s="614"/>
      <c r="D803" s="614"/>
      <c r="E803" s="614"/>
      <c r="F803" s="614"/>
      <c r="G803" s="614"/>
      <c r="H803" s="614"/>
      <c r="I803" s="614"/>
      <c r="J803" s="614"/>
      <c r="K803" s="614"/>
      <c r="L803" s="614"/>
      <c r="M803" s="614"/>
      <c r="N803" s="614"/>
      <c r="O803" s="614"/>
      <c r="P803" s="614"/>
      <c r="Q803" s="614"/>
    </row>
    <row r="804" ht="25.15" customHeight="true" x14ac:dyDescent="0.2">
      <c r="C804" s="614"/>
      <c r="D804" s="614"/>
      <c r="E804" s="614"/>
      <c r="F804" s="614"/>
      <c r="G804" s="614"/>
      <c r="H804" s="614"/>
      <c r="I804" s="614"/>
      <c r="J804" s="614"/>
      <c r="K804" s="614"/>
      <c r="L804" s="614"/>
      <c r="M804" s="614"/>
      <c r="N804" s="614"/>
      <c r="O804" s="614"/>
      <c r="P804" s="614"/>
      <c r="Q804" s="614"/>
    </row>
    <row r="805" ht="25.15" customHeight="true" x14ac:dyDescent="0.2">
      <c r="C805" s="614"/>
      <c r="D805" s="614"/>
      <c r="E805" s="614"/>
      <c r="F805" s="614"/>
      <c r="G805" s="614"/>
      <c r="H805" s="614"/>
      <c r="I805" s="614"/>
      <c r="J805" s="614"/>
      <c r="K805" s="614"/>
      <c r="L805" s="614"/>
      <c r="M805" s="614"/>
      <c r="N805" s="614"/>
      <c r="O805" s="614"/>
      <c r="P805" s="614"/>
      <c r="Q805" s="614"/>
    </row>
    <row r="806" ht="25.15" customHeight="true" x14ac:dyDescent="0.2">
      <c r="C806" s="614"/>
      <c r="D806" s="614"/>
      <c r="E806" s="614"/>
      <c r="F806" s="614"/>
      <c r="G806" s="614"/>
      <c r="H806" s="614"/>
      <c r="I806" s="614"/>
      <c r="J806" s="614"/>
      <c r="K806" s="614"/>
      <c r="L806" s="614"/>
      <c r="M806" s="614"/>
      <c r="N806" s="614"/>
      <c r="O806" s="614"/>
      <c r="P806" s="614"/>
      <c r="Q806" s="614"/>
    </row>
    <row r="807" ht="25.15" customHeight="true" x14ac:dyDescent="0.2">
      <c r="C807" s="614"/>
      <c r="D807" s="614"/>
      <c r="E807" s="614"/>
      <c r="F807" s="614"/>
      <c r="G807" s="614"/>
      <c r="H807" s="614"/>
      <c r="I807" s="614"/>
      <c r="J807" s="614"/>
      <c r="K807" s="614"/>
      <c r="L807" s="614"/>
      <c r="M807" s="614"/>
      <c r="N807" s="614"/>
      <c r="O807" s="614"/>
      <c r="P807" s="614"/>
      <c r="Q807" s="614"/>
    </row>
    <row r="808" ht="25.15" customHeight="true" x14ac:dyDescent="0.2">
      <c r="C808" s="614"/>
      <c r="D808" s="614"/>
      <c r="E808" s="614"/>
      <c r="F808" s="614"/>
      <c r="G808" s="614"/>
      <c r="H808" s="614"/>
      <c r="I808" s="614"/>
      <c r="J808" s="614"/>
      <c r="K808" s="614"/>
      <c r="L808" s="614"/>
      <c r="M808" s="614"/>
      <c r="N808" s="614"/>
      <c r="O808" s="614"/>
      <c r="P808" s="614"/>
      <c r="Q808" s="614"/>
    </row>
    <row r="809" ht="25.15" customHeight="true" x14ac:dyDescent="0.2">
      <c r="C809" s="614"/>
      <c r="D809" s="614"/>
      <c r="E809" s="614"/>
      <c r="F809" s="614"/>
      <c r="G809" s="614"/>
      <c r="H809" s="614"/>
      <c r="I809" s="614"/>
      <c r="J809" s="614"/>
      <c r="K809" s="614"/>
      <c r="L809" s="614"/>
      <c r="M809" s="614"/>
      <c r="N809" s="614"/>
      <c r="O809" s="614"/>
      <c r="P809" s="614"/>
      <c r="Q809" s="614"/>
    </row>
    <row r="810" ht="25.15" customHeight="true" x14ac:dyDescent="0.2">
      <c r="C810" s="614"/>
      <c r="D810" s="614"/>
      <c r="E810" s="614"/>
      <c r="F810" s="614"/>
      <c r="G810" s="614"/>
      <c r="H810" s="614"/>
      <c r="I810" s="614"/>
      <c r="J810" s="614"/>
      <c r="K810" s="614"/>
      <c r="L810" s="614"/>
      <c r="M810" s="614"/>
      <c r="N810" s="614"/>
      <c r="O810" s="614"/>
      <c r="P810" s="614"/>
      <c r="Q810" s="614"/>
    </row>
    <row r="811" ht="25.15" customHeight="true" x14ac:dyDescent="0.2">
      <c r="C811" s="614"/>
      <c r="D811" s="614"/>
      <c r="E811" s="614"/>
      <c r="F811" s="614"/>
      <c r="G811" s="614"/>
      <c r="H811" s="614"/>
      <c r="I811" s="614"/>
      <c r="J811" s="614"/>
      <c r="K811" s="614"/>
      <c r="L811" s="614"/>
      <c r="M811" s="614"/>
      <c r="N811" s="614"/>
      <c r="O811" s="614"/>
      <c r="P811" s="614"/>
      <c r="Q811" s="614"/>
    </row>
    <row r="812" ht="25.15" customHeight="true" x14ac:dyDescent="0.2">
      <c r="C812" s="614"/>
      <c r="D812" s="614"/>
      <c r="E812" s="614"/>
      <c r="F812" s="614"/>
      <c r="G812" s="614"/>
      <c r="H812" s="614"/>
      <c r="I812" s="614"/>
      <c r="J812" s="614"/>
      <c r="K812" s="614"/>
      <c r="L812" s="614"/>
      <c r="M812" s="614"/>
      <c r="N812" s="614"/>
      <c r="O812" s="614"/>
      <c r="P812" s="614"/>
      <c r="Q812" s="614"/>
    </row>
    <row r="813" ht="25.15" customHeight="true" x14ac:dyDescent="0.2">
      <c r="C813" s="614"/>
      <c r="D813" s="614"/>
      <c r="E813" s="614"/>
      <c r="F813" s="614"/>
      <c r="G813" s="614"/>
      <c r="H813" s="614"/>
      <c r="I813" s="614"/>
      <c r="J813" s="614"/>
      <c r="K813" s="614"/>
      <c r="L813" s="614"/>
      <c r="M813" s="614"/>
      <c r="N813" s="614"/>
      <c r="O813" s="614"/>
      <c r="P813" s="614"/>
      <c r="Q813" s="614"/>
    </row>
    <row r="814" ht="25.15" customHeight="true" x14ac:dyDescent="0.2">
      <c r="C814" s="614"/>
      <c r="D814" s="614"/>
      <c r="E814" s="614"/>
      <c r="F814" s="614"/>
      <c r="G814" s="614"/>
      <c r="H814" s="614"/>
      <c r="I814" s="614"/>
      <c r="J814" s="614"/>
      <c r="K814" s="614"/>
      <c r="L814" s="614"/>
      <c r="M814" s="614"/>
      <c r="N814" s="614"/>
      <c r="O814" s="614"/>
      <c r="P814" s="614"/>
      <c r="Q814" s="614"/>
    </row>
    <row r="815" ht="25.15" customHeight="true" x14ac:dyDescent="0.2">
      <c r="C815" s="614"/>
      <c r="D815" s="614"/>
      <c r="E815" s="614"/>
      <c r="F815" s="614"/>
      <c r="G815" s="614"/>
      <c r="H815" s="614"/>
      <c r="I815" s="614"/>
      <c r="J815" s="614"/>
      <c r="K815" s="614"/>
      <c r="L815" s="614"/>
      <c r="M815" s="614"/>
      <c r="N815" s="614"/>
      <c r="O815" s="614"/>
      <c r="P815" s="614"/>
      <c r="Q815" s="614"/>
    </row>
    <row r="816" ht="25.15" customHeight="true" x14ac:dyDescent="0.2">
      <c r="C816" s="614"/>
      <c r="D816" s="614"/>
      <c r="E816" s="614"/>
      <c r="F816" s="614"/>
      <c r="G816" s="614"/>
      <c r="H816" s="614"/>
      <c r="I816" s="614"/>
      <c r="J816" s="614"/>
      <c r="K816" s="614"/>
      <c r="L816" s="614"/>
      <c r="M816" s="614"/>
      <c r="N816" s="614"/>
      <c r="O816" s="614"/>
      <c r="P816" s="614"/>
      <c r="Q816" s="614"/>
    </row>
    <row r="817" ht="25.15" customHeight="true" x14ac:dyDescent="0.2">
      <c r="C817" s="614"/>
      <c r="D817" s="614"/>
      <c r="E817" s="614"/>
      <c r="F817" s="614"/>
      <c r="G817" s="614"/>
      <c r="H817" s="614"/>
      <c r="I817" s="614"/>
      <c r="J817" s="614"/>
      <c r="K817" s="614"/>
      <c r="L817" s="614"/>
      <c r="M817" s="614"/>
      <c r="N817" s="614"/>
      <c r="O817" s="614"/>
      <c r="P817" s="614"/>
      <c r="Q817" s="614"/>
    </row>
    <row r="818" ht="25.15" customHeight="true" x14ac:dyDescent="0.2">
      <c r="C818" s="614"/>
      <c r="D818" s="614"/>
      <c r="E818" s="614"/>
      <c r="F818" s="614"/>
      <c r="G818" s="614"/>
      <c r="H818" s="614"/>
      <c r="I818" s="614"/>
      <c r="J818" s="614"/>
      <c r="K818" s="614"/>
      <c r="L818" s="614"/>
      <c r="M818" s="614"/>
      <c r="N818" s="614"/>
      <c r="O818" s="614"/>
      <c r="P818" s="614"/>
      <c r="Q818" s="614"/>
    </row>
    <row r="819" ht="25.15" customHeight="true" x14ac:dyDescent="0.2">
      <c r="C819" s="614"/>
      <c r="D819" s="614"/>
      <c r="E819" s="614"/>
      <c r="F819" s="614"/>
      <c r="G819" s="614"/>
      <c r="H819" s="614"/>
      <c r="I819" s="614"/>
      <c r="J819" s="614"/>
      <c r="K819" s="614"/>
      <c r="L819" s="614"/>
      <c r="M819" s="614"/>
      <c r="N819" s="614"/>
      <c r="O819" s="614"/>
      <c r="P819" s="614"/>
      <c r="Q819" s="614"/>
    </row>
    <row r="820" ht="25.15" customHeight="true" x14ac:dyDescent="0.2">
      <c r="C820" s="614"/>
      <c r="D820" s="614"/>
      <c r="E820" s="614"/>
      <c r="F820" s="614"/>
      <c r="G820" s="614"/>
      <c r="H820" s="614"/>
      <c r="I820" s="614"/>
      <c r="J820" s="614"/>
      <c r="K820" s="614"/>
      <c r="L820" s="614"/>
      <c r="M820" s="614"/>
      <c r="N820" s="614"/>
      <c r="O820" s="614"/>
      <c r="P820" s="614"/>
      <c r="Q820" s="614"/>
    </row>
    <row r="821" ht="25.15" customHeight="true" x14ac:dyDescent="0.2">
      <c r="C821" s="614"/>
      <c r="D821" s="614"/>
      <c r="E821" s="614"/>
      <c r="F821" s="614"/>
      <c r="G821" s="614"/>
      <c r="H821" s="614"/>
      <c r="I821" s="614"/>
      <c r="J821" s="614"/>
      <c r="K821" s="614"/>
      <c r="L821" s="614"/>
      <c r="M821" s="614"/>
      <c r="N821" s="614"/>
      <c r="O821" s="614"/>
      <c r="P821" s="614"/>
      <c r="Q821" s="614"/>
    </row>
    <row r="822" ht="25.15" customHeight="true" x14ac:dyDescent="0.2">
      <c r="C822" s="614"/>
      <c r="D822" s="614"/>
      <c r="E822" s="614"/>
      <c r="F822" s="614"/>
      <c r="G822" s="614"/>
      <c r="H822" s="614"/>
      <c r="I822" s="614"/>
      <c r="J822" s="614"/>
      <c r="K822" s="614"/>
      <c r="L822" s="614"/>
      <c r="M822" s="614"/>
      <c r="N822" s="614"/>
      <c r="O822" s="614"/>
      <c r="P822" s="614"/>
      <c r="Q822" s="614"/>
    </row>
    <row r="823" ht="25.15" customHeight="true" x14ac:dyDescent="0.2">
      <c r="C823" s="614"/>
      <c r="D823" s="614"/>
      <c r="E823" s="614"/>
      <c r="F823" s="614"/>
      <c r="G823" s="614"/>
      <c r="H823" s="614"/>
      <c r="I823" s="614"/>
      <c r="J823" s="614"/>
      <c r="K823" s="614"/>
      <c r="L823" s="614"/>
      <c r="M823" s="614"/>
      <c r="N823" s="614"/>
      <c r="O823" s="614"/>
      <c r="P823" s="614"/>
      <c r="Q823" s="614"/>
    </row>
    <row r="824" ht="25.15" customHeight="true" x14ac:dyDescent="0.2">
      <c r="C824" s="614"/>
      <c r="D824" s="614"/>
      <c r="E824" s="614"/>
      <c r="F824" s="614"/>
      <c r="G824" s="614"/>
      <c r="H824" s="614"/>
      <c r="I824" s="614"/>
      <c r="J824" s="614"/>
      <c r="K824" s="614"/>
      <c r="L824" s="614"/>
      <c r="M824" s="614"/>
      <c r="N824" s="614"/>
      <c r="O824" s="614"/>
      <c r="P824" s="614"/>
      <c r="Q824" s="614"/>
    </row>
    <row r="825" ht="25.15" customHeight="true" x14ac:dyDescent="0.2">
      <c r="C825" s="614"/>
      <c r="D825" s="614"/>
      <c r="E825" s="614"/>
      <c r="F825" s="614"/>
      <c r="G825" s="614"/>
      <c r="H825" s="614"/>
      <c r="I825" s="614"/>
      <c r="J825" s="614"/>
      <c r="K825" s="614"/>
      <c r="L825" s="614"/>
      <c r="M825" s="614"/>
      <c r="N825" s="614"/>
      <c r="O825" s="614"/>
      <c r="P825" s="614"/>
      <c r="Q825" s="614"/>
    </row>
    <row r="826" ht="25.15" customHeight="true" x14ac:dyDescent="0.2">
      <c r="C826" s="614"/>
      <c r="D826" s="614"/>
      <c r="E826" s="614"/>
      <c r="F826" s="614"/>
      <c r="G826" s="614"/>
      <c r="H826" s="614"/>
      <c r="I826" s="614"/>
      <c r="J826" s="614"/>
      <c r="K826" s="614"/>
      <c r="L826" s="614"/>
      <c r="M826" s="614"/>
      <c r="N826" s="614"/>
      <c r="O826" s="614"/>
      <c r="P826" s="614"/>
      <c r="Q826" s="614"/>
    </row>
    <row r="827" ht="25.15" customHeight="true" x14ac:dyDescent="0.2">
      <c r="C827" s="614"/>
      <c r="D827" s="614"/>
      <c r="E827" s="614"/>
      <c r="F827" s="614"/>
      <c r="G827" s="614"/>
      <c r="H827" s="614"/>
      <c r="I827" s="614"/>
      <c r="J827" s="614"/>
      <c r="K827" s="614"/>
      <c r="L827" s="614"/>
      <c r="M827" s="614"/>
      <c r="N827" s="614"/>
      <c r="O827" s="614"/>
      <c r="P827" s="614"/>
      <c r="Q827" s="614"/>
    </row>
    <row r="828" ht="25.15" customHeight="true" x14ac:dyDescent="0.2">
      <c r="C828" s="614"/>
      <c r="D828" s="614"/>
      <c r="E828" s="614"/>
      <c r="F828" s="614"/>
      <c r="G828" s="614"/>
      <c r="H828" s="614"/>
      <c r="I828" s="614"/>
      <c r="J828" s="614"/>
      <c r="K828" s="614"/>
      <c r="L828" s="614"/>
      <c r="M828" s="614"/>
      <c r="N828" s="614"/>
      <c r="O828" s="614"/>
      <c r="P828" s="614"/>
      <c r="Q828" s="614"/>
    </row>
    <row r="829" ht="25.15" customHeight="true" x14ac:dyDescent="0.2">
      <c r="C829" s="614"/>
      <c r="D829" s="614"/>
      <c r="E829" s="614"/>
      <c r="F829" s="614"/>
      <c r="G829" s="614"/>
      <c r="H829" s="614"/>
      <c r="I829" s="614"/>
      <c r="J829" s="614"/>
      <c r="K829" s="614"/>
      <c r="L829" s="614"/>
      <c r="M829" s="614"/>
      <c r="N829" s="614"/>
      <c r="O829" s="614"/>
      <c r="P829" s="614"/>
      <c r="Q829" s="614"/>
    </row>
    <row r="830" ht="25.15" customHeight="true" x14ac:dyDescent="0.2">
      <c r="C830" s="614"/>
      <c r="D830" s="614"/>
      <c r="E830" s="614"/>
      <c r="F830" s="614"/>
      <c r="G830" s="614"/>
      <c r="H830" s="614"/>
      <c r="I830" s="614"/>
      <c r="J830" s="614"/>
      <c r="K830" s="614"/>
      <c r="L830" s="614"/>
      <c r="M830" s="614"/>
      <c r="N830" s="614"/>
      <c r="O830" s="614"/>
      <c r="P830" s="614"/>
      <c r="Q830" s="614"/>
    </row>
    <row r="831" ht="25.15" customHeight="true" x14ac:dyDescent="0.2">
      <c r="C831" s="614"/>
      <c r="D831" s="614"/>
      <c r="E831" s="614"/>
      <c r="F831" s="614"/>
      <c r="G831" s="614"/>
      <c r="H831" s="614"/>
      <c r="I831" s="614"/>
      <c r="J831" s="614"/>
      <c r="K831" s="614"/>
      <c r="L831" s="614"/>
      <c r="M831" s="614"/>
      <c r="N831" s="614"/>
      <c r="O831" s="614"/>
      <c r="P831" s="614"/>
      <c r="Q831" s="614"/>
    </row>
    <row r="832" ht="25.15" customHeight="true" x14ac:dyDescent="0.2">
      <c r="C832" s="614"/>
      <c r="D832" s="614"/>
      <c r="E832" s="614"/>
      <c r="F832" s="614"/>
      <c r="G832" s="614"/>
      <c r="H832" s="614"/>
      <c r="I832" s="614"/>
      <c r="J832" s="614"/>
      <c r="K832" s="614"/>
      <c r="L832" s="614"/>
      <c r="M832" s="614"/>
      <c r="N832" s="614"/>
      <c r="O832" s="614"/>
      <c r="P832" s="614"/>
      <c r="Q832" s="614"/>
    </row>
    <row r="833" ht="25.15" customHeight="true" x14ac:dyDescent="0.2">
      <c r="C833" s="614"/>
      <c r="D833" s="614"/>
      <c r="E833" s="614"/>
      <c r="F833" s="614"/>
      <c r="G833" s="614"/>
      <c r="H833" s="614"/>
      <c r="I833" s="614"/>
      <c r="J833" s="614"/>
      <c r="K833" s="614"/>
      <c r="L833" s="614"/>
      <c r="M833" s="614"/>
      <c r="N833" s="614"/>
      <c r="O833" s="614"/>
      <c r="P833" s="614"/>
      <c r="Q833" s="614"/>
    </row>
    <row r="834" ht="25.15" customHeight="true" x14ac:dyDescent="0.2">
      <c r="C834" s="614"/>
      <c r="D834" s="614"/>
      <c r="E834" s="614"/>
      <c r="F834" s="614"/>
      <c r="G834" s="614"/>
      <c r="H834" s="614"/>
      <c r="I834" s="614"/>
      <c r="J834" s="614"/>
      <c r="K834" s="614"/>
      <c r="L834" s="614"/>
      <c r="M834" s="614"/>
      <c r="N834" s="614"/>
      <c r="O834" s="614"/>
      <c r="P834" s="614"/>
      <c r="Q834" s="614"/>
    </row>
    <row r="835" ht="25.15" customHeight="true" x14ac:dyDescent="0.2">
      <c r="C835" s="614"/>
      <c r="D835" s="614"/>
      <c r="E835" s="614"/>
      <c r="F835" s="614"/>
      <c r="G835" s="614"/>
      <c r="H835" s="614"/>
      <c r="I835" s="614"/>
      <c r="J835" s="614"/>
      <c r="K835" s="614"/>
      <c r="L835" s="614"/>
      <c r="M835" s="614"/>
      <c r="N835" s="614"/>
      <c r="O835" s="614"/>
      <c r="P835" s="614"/>
      <c r="Q835" s="614"/>
    </row>
    <row r="836" ht="25.15" customHeight="true" x14ac:dyDescent="0.2">
      <c r="C836" s="614"/>
      <c r="D836" s="614"/>
      <c r="E836" s="614"/>
      <c r="F836" s="614"/>
      <c r="G836" s="614"/>
      <c r="H836" s="614"/>
      <c r="I836" s="614"/>
      <c r="J836" s="614"/>
      <c r="K836" s="614"/>
      <c r="L836" s="614"/>
      <c r="M836" s="614"/>
      <c r="N836" s="614"/>
      <c r="O836" s="614"/>
      <c r="P836" s="614"/>
      <c r="Q836" s="614"/>
    </row>
    <row r="837" ht="25.15" customHeight="true" x14ac:dyDescent="0.2">
      <c r="C837" s="614"/>
      <c r="D837" s="614"/>
      <c r="E837" s="614"/>
      <c r="F837" s="614"/>
      <c r="G837" s="614"/>
      <c r="H837" s="614"/>
      <c r="I837" s="614"/>
      <c r="J837" s="614"/>
      <c r="K837" s="614"/>
      <c r="L837" s="614"/>
      <c r="M837" s="614"/>
      <c r="N837" s="614"/>
      <c r="O837" s="614"/>
      <c r="P837" s="614"/>
      <c r="Q837" s="614"/>
    </row>
    <row r="838" ht="25.15" customHeight="true" x14ac:dyDescent="0.2">
      <c r="C838" s="614"/>
      <c r="D838" s="614"/>
      <c r="E838" s="614"/>
      <c r="F838" s="614"/>
      <c r="G838" s="614"/>
      <c r="H838" s="614"/>
      <c r="I838" s="614"/>
      <c r="J838" s="614"/>
      <c r="K838" s="614"/>
      <c r="L838" s="614"/>
      <c r="M838" s="614"/>
      <c r="N838" s="614"/>
      <c r="O838" s="614"/>
      <c r="P838" s="614"/>
      <c r="Q838" s="614"/>
    </row>
    <row r="839" ht="25.15" customHeight="true" x14ac:dyDescent="0.2">
      <c r="C839" s="614"/>
      <c r="D839" s="614"/>
      <c r="E839" s="614"/>
      <c r="F839" s="614"/>
      <c r="G839" s="614"/>
      <c r="H839" s="614"/>
      <c r="I839" s="614"/>
      <c r="J839" s="614"/>
      <c r="K839" s="614"/>
      <c r="L839" s="614"/>
      <c r="M839" s="614"/>
      <c r="N839" s="614"/>
      <c r="O839" s="614"/>
      <c r="P839" s="614"/>
      <c r="Q839" s="614"/>
    </row>
    <row r="840" ht="25.15" customHeight="true" x14ac:dyDescent="0.2">
      <c r="C840" s="614"/>
      <c r="D840" s="614"/>
      <c r="E840" s="614"/>
      <c r="F840" s="614"/>
      <c r="G840" s="614"/>
      <c r="H840" s="614"/>
      <c r="I840" s="614"/>
      <c r="J840" s="614"/>
      <c r="K840" s="614"/>
      <c r="L840" s="614"/>
      <c r="M840" s="614"/>
      <c r="N840" s="614"/>
      <c r="O840" s="614"/>
      <c r="P840" s="614"/>
      <c r="Q840" s="614"/>
    </row>
    <row r="841" ht="25.15" customHeight="true" x14ac:dyDescent="0.2">
      <c r="C841" s="614"/>
      <c r="D841" s="614"/>
      <c r="E841" s="614"/>
      <c r="F841" s="614"/>
      <c r="G841" s="614"/>
      <c r="H841" s="614"/>
      <c r="I841" s="614"/>
      <c r="J841" s="614"/>
      <c r="K841" s="614"/>
      <c r="L841" s="614"/>
      <c r="M841" s="614"/>
      <c r="N841" s="614"/>
      <c r="O841" s="614"/>
      <c r="P841" s="614"/>
      <c r="Q841" s="614"/>
    </row>
    <row r="842" ht="25.15" customHeight="true" x14ac:dyDescent="0.2">
      <c r="C842" s="614"/>
      <c r="D842" s="614"/>
      <c r="E842" s="614"/>
      <c r="F842" s="614"/>
      <c r="G842" s="614"/>
      <c r="H842" s="614"/>
      <c r="I842" s="614"/>
      <c r="J842" s="614"/>
      <c r="K842" s="614"/>
      <c r="L842" s="614"/>
      <c r="M842" s="614"/>
      <c r="N842" s="614"/>
      <c r="O842" s="614"/>
      <c r="P842" s="614"/>
      <c r="Q842" s="614"/>
    </row>
    <row r="843" ht="25.15" customHeight="true" x14ac:dyDescent="0.2">
      <c r="C843" s="614"/>
      <c r="D843" s="614"/>
      <c r="E843" s="614"/>
      <c r="F843" s="614"/>
      <c r="G843" s="614"/>
      <c r="H843" s="614"/>
      <c r="I843" s="614"/>
      <c r="J843" s="614"/>
      <c r="K843" s="614"/>
      <c r="L843" s="614"/>
      <c r="M843" s="614"/>
      <c r="N843" s="614"/>
      <c r="O843" s="614"/>
      <c r="P843" s="614"/>
      <c r="Q843" s="614"/>
    </row>
    <row r="844" ht="25.15" customHeight="true" x14ac:dyDescent="0.2">
      <c r="C844" s="614"/>
      <c r="D844" s="614"/>
      <c r="E844" s="614"/>
      <c r="F844" s="614"/>
      <c r="G844" s="614"/>
      <c r="H844" s="614"/>
      <c r="I844" s="614"/>
      <c r="J844" s="614"/>
      <c r="K844" s="614"/>
      <c r="L844" s="614"/>
      <c r="M844" s="614"/>
      <c r="N844" s="614"/>
      <c r="O844" s="614"/>
      <c r="P844" s="614"/>
      <c r="Q844" s="614"/>
    </row>
    <row r="845" ht="25.15" customHeight="true" x14ac:dyDescent="0.2">
      <c r="C845" s="614"/>
      <c r="D845" s="614"/>
      <c r="E845" s="614"/>
      <c r="F845" s="614"/>
      <c r="G845" s="614"/>
      <c r="H845" s="614"/>
      <c r="I845" s="614"/>
      <c r="J845" s="614"/>
      <c r="K845" s="614"/>
      <c r="L845" s="614"/>
      <c r="M845" s="614"/>
      <c r="N845" s="614"/>
      <c r="O845" s="614"/>
      <c r="P845" s="614"/>
      <c r="Q845" s="614"/>
    </row>
    <row r="846" ht="25.15" customHeight="true" x14ac:dyDescent="0.2">
      <c r="C846" s="614"/>
      <c r="D846" s="614"/>
      <c r="E846" s="614"/>
      <c r="F846" s="614"/>
      <c r="G846" s="614"/>
      <c r="H846" s="614"/>
      <c r="I846" s="614"/>
      <c r="J846" s="614"/>
      <c r="K846" s="614"/>
      <c r="L846" s="614"/>
      <c r="M846" s="614"/>
      <c r="N846" s="614"/>
      <c r="O846" s="614"/>
      <c r="P846" s="614"/>
      <c r="Q846" s="614"/>
    </row>
    <row r="847" ht="25.15" customHeight="true" x14ac:dyDescent="0.2">
      <c r="C847" s="614"/>
      <c r="D847" s="614"/>
      <c r="E847" s="614"/>
      <c r="F847" s="614"/>
      <c r="G847" s="614"/>
      <c r="H847" s="614"/>
      <c r="I847" s="614"/>
      <c r="J847" s="614"/>
      <c r="K847" s="614"/>
      <c r="L847" s="614"/>
      <c r="M847" s="614"/>
      <c r="N847" s="614"/>
      <c r="O847" s="614"/>
      <c r="P847" s="614"/>
      <c r="Q847" s="614"/>
    </row>
    <row r="848" ht="25.15" customHeight="true" x14ac:dyDescent="0.2">
      <c r="C848" s="614"/>
      <c r="D848" s="614"/>
      <c r="E848" s="614"/>
      <c r="F848" s="614"/>
      <c r="G848" s="614"/>
      <c r="H848" s="614"/>
      <c r="I848" s="614"/>
      <c r="J848" s="614"/>
      <c r="K848" s="614"/>
      <c r="L848" s="614"/>
      <c r="M848" s="614"/>
      <c r="N848" s="614"/>
      <c r="O848" s="614"/>
      <c r="P848" s="614"/>
      <c r="Q848" s="614"/>
    </row>
    <row r="849" ht="25.15" customHeight="true" x14ac:dyDescent="0.2">
      <c r="C849" s="614"/>
      <c r="D849" s="614"/>
      <c r="E849" s="614"/>
      <c r="F849" s="614"/>
      <c r="G849" s="614"/>
      <c r="H849" s="614"/>
      <c r="I849" s="614"/>
      <c r="J849" s="614"/>
      <c r="K849" s="614"/>
      <c r="L849" s="614"/>
      <c r="M849" s="614"/>
      <c r="N849" s="614"/>
      <c r="O849" s="614"/>
      <c r="P849" s="614"/>
      <c r="Q849" s="614"/>
    </row>
    <row r="850" ht="25.15" customHeight="true" x14ac:dyDescent="0.2">
      <c r="C850" s="614"/>
      <c r="D850" s="614"/>
      <c r="E850" s="614"/>
      <c r="F850" s="614"/>
      <c r="G850" s="614"/>
      <c r="H850" s="614"/>
      <c r="I850" s="614"/>
      <c r="J850" s="614"/>
      <c r="K850" s="614"/>
      <c r="L850" s="614"/>
      <c r="M850" s="614"/>
      <c r="N850" s="614"/>
      <c r="O850" s="614"/>
      <c r="P850" s="614"/>
      <c r="Q850" s="614"/>
    </row>
    <row r="851" ht="25.15" customHeight="true" x14ac:dyDescent="0.2">
      <c r="C851" s="614"/>
      <c r="D851" s="614"/>
      <c r="E851" s="614"/>
      <c r="F851" s="614"/>
      <c r="G851" s="614"/>
      <c r="H851" s="614"/>
      <c r="I851" s="614"/>
      <c r="J851" s="614"/>
      <c r="K851" s="614"/>
      <c r="L851" s="614"/>
      <c r="M851" s="614"/>
      <c r="N851" s="614"/>
      <c r="O851" s="614"/>
      <c r="P851" s="614"/>
      <c r="Q851" s="614"/>
    </row>
    <row r="852" ht="25.15" customHeight="true" x14ac:dyDescent="0.2">
      <c r="C852" s="614"/>
      <c r="D852" s="614"/>
      <c r="E852" s="614"/>
      <c r="F852" s="614"/>
      <c r="G852" s="614"/>
      <c r="H852" s="614"/>
      <c r="I852" s="614"/>
      <c r="J852" s="614"/>
      <c r="K852" s="614"/>
      <c r="L852" s="614"/>
      <c r="M852" s="614"/>
      <c r="N852" s="614"/>
      <c r="O852" s="614"/>
      <c r="P852" s="614"/>
      <c r="Q852" s="614"/>
    </row>
    <row r="853" ht="25.15" customHeight="true" x14ac:dyDescent="0.2">
      <c r="C853" s="614"/>
      <c r="D853" s="614"/>
      <c r="E853" s="614"/>
      <c r="F853" s="614"/>
      <c r="G853" s="614"/>
      <c r="H853" s="614"/>
      <c r="I853" s="614"/>
      <c r="J853" s="614"/>
      <c r="K853" s="614"/>
      <c r="L853" s="614"/>
      <c r="M853" s="614"/>
      <c r="N853" s="614"/>
      <c r="O853" s="614"/>
      <c r="P853" s="614"/>
      <c r="Q853" s="614"/>
    </row>
    <row r="854" ht="25.15" customHeight="true" x14ac:dyDescent="0.2">
      <c r="C854" s="614"/>
      <c r="D854" s="614"/>
      <c r="E854" s="614"/>
      <c r="F854" s="614"/>
      <c r="G854" s="614"/>
      <c r="H854" s="614"/>
      <c r="I854" s="614"/>
      <c r="J854" s="614"/>
      <c r="K854" s="614"/>
      <c r="L854" s="614"/>
      <c r="M854" s="614"/>
      <c r="N854" s="614"/>
      <c r="O854" s="614"/>
      <c r="P854" s="614"/>
      <c r="Q854" s="614"/>
    </row>
    <row r="855" ht="25.15" customHeight="true" x14ac:dyDescent="0.2">
      <c r="C855" s="614"/>
      <c r="D855" s="614"/>
      <c r="E855" s="614"/>
      <c r="F855" s="614"/>
      <c r="G855" s="614"/>
      <c r="H855" s="614"/>
      <c r="I855" s="614"/>
      <c r="J855" s="614"/>
      <c r="K855" s="614"/>
      <c r="L855" s="614"/>
      <c r="M855" s="614"/>
      <c r="N855" s="614"/>
      <c r="O855" s="614"/>
      <c r="P855" s="614"/>
      <c r="Q855" s="614"/>
    </row>
    <row r="856" ht="25.15" customHeight="true" x14ac:dyDescent="0.2">
      <c r="C856" s="614"/>
      <c r="D856" s="614"/>
      <c r="E856" s="614"/>
      <c r="F856" s="614"/>
      <c r="G856" s="614"/>
      <c r="H856" s="614"/>
      <c r="I856" s="614"/>
      <c r="J856" s="614"/>
      <c r="K856" s="614"/>
      <c r="L856" s="614"/>
      <c r="M856" s="614"/>
      <c r="N856" s="614"/>
      <c r="O856" s="614"/>
      <c r="P856" s="614"/>
      <c r="Q856" s="614"/>
    </row>
    <row r="857" ht="25.15" customHeight="true" x14ac:dyDescent="0.2">
      <c r="C857" s="614"/>
      <c r="D857" s="614"/>
      <c r="E857" s="614"/>
      <c r="F857" s="614"/>
      <c r="G857" s="614"/>
      <c r="H857" s="614"/>
      <c r="I857" s="614"/>
      <c r="J857" s="614"/>
      <c r="K857" s="614"/>
      <c r="L857" s="614"/>
      <c r="M857" s="614"/>
      <c r="N857" s="614"/>
      <c r="O857" s="614"/>
      <c r="P857" s="614"/>
      <c r="Q857" s="614"/>
    </row>
    <row r="858" ht="25.15" customHeight="true" x14ac:dyDescent="0.2">
      <c r="C858" s="614"/>
      <c r="D858" s="614"/>
      <c r="E858" s="614"/>
      <c r="F858" s="614"/>
      <c r="G858" s="614"/>
      <c r="H858" s="614"/>
      <c r="I858" s="614"/>
      <c r="J858" s="614"/>
      <c r="K858" s="614"/>
      <c r="L858" s="614"/>
      <c r="M858" s="614"/>
      <c r="N858" s="614"/>
      <c r="O858" s="614"/>
      <c r="P858" s="614"/>
      <c r="Q858" s="614"/>
    </row>
    <row r="859" ht="25.15" customHeight="true" x14ac:dyDescent="0.2">
      <c r="C859" s="614"/>
      <c r="D859" s="614"/>
      <c r="E859" s="614"/>
      <c r="F859" s="614"/>
      <c r="G859" s="614"/>
      <c r="H859" s="614"/>
      <c r="I859" s="614"/>
      <c r="J859" s="614"/>
      <c r="K859" s="614"/>
      <c r="L859" s="614"/>
      <c r="M859" s="614"/>
      <c r="N859" s="614"/>
      <c r="O859" s="614"/>
      <c r="P859" s="614"/>
      <c r="Q859" s="614"/>
    </row>
    <row r="860" ht="25.15" customHeight="true" x14ac:dyDescent="0.2">
      <c r="C860" s="614"/>
      <c r="D860" s="614"/>
      <c r="E860" s="614"/>
      <c r="F860" s="614"/>
      <c r="G860" s="614"/>
      <c r="H860" s="614"/>
      <c r="I860" s="614"/>
      <c r="J860" s="614"/>
      <c r="K860" s="614"/>
      <c r="L860" s="614"/>
      <c r="M860" s="614"/>
      <c r="N860" s="614"/>
      <c r="O860" s="614"/>
      <c r="P860" s="614"/>
      <c r="Q860" s="614"/>
    </row>
    <row r="861" ht="25.15" customHeight="true" x14ac:dyDescent="0.2">
      <c r="C861" s="614"/>
      <c r="D861" s="614"/>
      <c r="E861" s="614"/>
      <c r="F861" s="614"/>
      <c r="G861" s="614"/>
      <c r="H861" s="614"/>
      <c r="I861" s="614"/>
      <c r="J861" s="614"/>
      <c r="K861" s="614"/>
      <c r="L861" s="614"/>
      <c r="M861" s="614"/>
      <c r="N861" s="614"/>
      <c r="O861" s="614"/>
      <c r="P861" s="614"/>
      <c r="Q861" s="614"/>
    </row>
    <row r="862" ht="25.15" customHeight="true" x14ac:dyDescent="0.2">
      <c r="C862" s="614"/>
      <c r="D862" s="614"/>
      <c r="E862" s="614"/>
      <c r="F862" s="614"/>
      <c r="G862" s="614"/>
      <c r="H862" s="614"/>
      <c r="I862" s="614"/>
      <c r="J862" s="614"/>
      <c r="K862" s="614"/>
      <c r="L862" s="614"/>
      <c r="M862" s="614"/>
      <c r="N862" s="614"/>
      <c r="O862" s="614"/>
      <c r="P862" s="614"/>
      <c r="Q862" s="614"/>
    </row>
    <row r="863" ht="25.15" customHeight="true" x14ac:dyDescent="0.2">
      <c r="C863" s="614"/>
      <c r="D863" s="614"/>
      <c r="E863" s="614"/>
      <c r="F863" s="614"/>
      <c r="G863" s="614"/>
      <c r="H863" s="614"/>
      <c r="I863" s="614"/>
      <c r="J863" s="614"/>
      <c r="K863" s="614"/>
      <c r="L863" s="614"/>
      <c r="M863" s="614"/>
      <c r="N863" s="614"/>
      <c r="O863" s="614"/>
      <c r="P863" s="614"/>
      <c r="Q863" s="614"/>
    </row>
    <row r="864" ht="25.15" customHeight="true" x14ac:dyDescent="0.2">
      <c r="C864" s="614"/>
      <c r="D864" s="614"/>
      <c r="E864" s="614"/>
      <c r="F864" s="614"/>
      <c r="G864" s="614"/>
      <c r="H864" s="614"/>
      <c r="I864" s="614"/>
      <c r="J864" s="614"/>
      <c r="K864" s="614"/>
      <c r="L864" s="614"/>
      <c r="M864" s="614"/>
      <c r="N864" s="614"/>
      <c r="O864" s="614"/>
      <c r="P864" s="614"/>
      <c r="Q864" s="614"/>
    </row>
    <row r="865" ht="25.15" customHeight="true" x14ac:dyDescent="0.2">
      <c r="C865" s="614"/>
      <c r="D865" s="614"/>
      <c r="E865" s="614"/>
      <c r="F865" s="614"/>
      <c r="G865" s="614"/>
      <c r="H865" s="614"/>
      <c r="I865" s="614"/>
      <c r="J865" s="614"/>
      <c r="K865" s="614"/>
      <c r="L865" s="614"/>
      <c r="M865" s="614"/>
      <c r="N865" s="614"/>
      <c r="O865" s="614"/>
      <c r="P865" s="614"/>
      <c r="Q865" s="614"/>
    </row>
    <row r="866" ht="25.15" customHeight="true" x14ac:dyDescent="0.2">
      <c r="C866" s="614"/>
      <c r="D866" s="614"/>
      <c r="E866" s="614"/>
      <c r="F866" s="614"/>
      <c r="G866" s="614"/>
      <c r="H866" s="614"/>
      <c r="I866" s="614"/>
      <c r="J866" s="614"/>
      <c r="K866" s="614"/>
      <c r="L866" s="614"/>
      <c r="M866" s="614"/>
      <c r="N866" s="614"/>
      <c r="O866" s="614"/>
      <c r="P866" s="614"/>
      <c r="Q866" s="614"/>
    </row>
    <row r="867" ht="25.15" customHeight="true" x14ac:dyDescent="0.2">
      <c r="C867" s="614"/>
      <c r="D867" s="614"/>
      <c r="E867" s="614"/>
      <c r="F867" s="614"/>
      <c r="G867" s="614"/>
      <c r="H867" s="614"/>
      <c r="I867" s="614"/>
      <c r="J867" s="614"/>
      <c r="K867" s="614"/>
      <c r="L867" s="614"/>
      <c r="M867" s="614"/>
      <c r="N867" s="614"/>
      <c r="O867" s="614"/>
      <c r="P867" s="614"/>
      <c r="Q867" s="614"/>
    </row>
    <row r="868" ht="25.15" customHeight="true" x14ac:dyDescent="0.2">
      <c r="C868" s="614"/>
      <c r="D868" s="614"/>
      <c r="E868" s="614"/>
      <c r="F868" s="614"/>
      <c r="G868" s="614"/>
      <c r="H868" s="614"/>
      <c r="I868" s="614"/>
      <c r="J868" s="614"/>
      <c r="K868" s="614"/>
      <c r="L868" s="614"/>
      <c r="M868" s="614"/>
      <c r="N868" s="614"/>
      <c r="O868" s="614"/>
      <c r="P868" s="614"/>
      <c r="Q868" s="614"/>
    </row>
    <row r="869" ht="25.15" customHeight="true" x14ac:dyDescent="0.2">
      <c r="C869" s="614"/>
      <c r="D869" s="614"/>
      <c r="E869" s="614"/>
      <c r="F869" s="614"/>
      <c r="G869" s="614"/>
      <c r="H869" s="614"/>
      <c r="I869" s="614"/>
      <c r="J869" s="614"/>
      <c r="K869" s="614"/>
      <c r="L869" s="614"/>
      <c r="M869" s="614"/>
      <c r="N869" s="614"/>
      <c r="O869" s="614"/>
      <c r="P869" s="614"/>
      <c r="Q869" s="614"/>
    </row>
    <row r="870" ht="25.15" customHeight="true" x14ac:dyDescent="0.2">
      <c r="C870" s="614"/>
      <c r="D870" s="614"/>
      <c r="E870" s="614"/>
      <c r="F870" s="614"/>
      <c r="G870" s="614"/>
      <c r="H870" s="614"/>
      <c r="I870" s="614"/>
      <c r="J870" s="614"/>
      <c r="K870" s="614"/>
      <c r="L870" s="614"/>
      <c r="M870" s="614"/>
      <c r="N870" s="614"/>
      <c r="O870" s="614"/>
      <c r="P870" s="614"/>
      <c r="Q870" s="614"/>
    </row>
    <row r="871" ht="25.15" customHeight="true" x14ac:dyDescent="0.2">
      <c r="C871" s="614"/>
      <c r="D871" s="614"/>
      <c r="E871" s="614"/>
      <c r="F871" s="614"/>
      <c r="G871" s="614"/>
      <c r="H871" s="614"/>
      <c r="I871" s="614"/>
      <c r="J871" s="614"/>
      <c r="K871" s="614"/>
      <c r="L871" s="614"/>
      <c r="M871" s="614"/>
      <c r="N871" s="614"/>
      <c r="O871" s="614"/>
      <c r="P871" s="614"/>
      <c r="Q871" s="614"/>
    </row>
    <row r="872" ht="25.15" customHeight="true" x14ac:dyDescent="0.2">
      <c r="C872" s="614"/>
      <c r="D872" s="614"/>
      <c r="E872" s="614"/>
      <c r="F872" s="614"/>
      <c r="G872" s="614"/>
      <c r="H872" s="614"/>
      <c r="I872" s="614"/>
      <c r="J872" s="614"/>
      <c r="K872" s="614"/>
      <c r="L872" s="614"/>
      <c r="M872" s="614"/>
      <c r="N872" s="614"/>
      <c r="O872" s="614"/>
      <c r="P872" s="614"/>
      <c r="Q872" s="614"/>
    </row>
    <row r="873" ht="25.15" customHeight="true" x14ac:dyDescent="0.2">
      <c r="C873" s="614"/>
      <c r="D873" s="614"/>
      <c r="E873" s="614"/>
      <c r="F873" s="614"/>
      <c r="G873" s="614"/>
      <c r="H873" s="614"/>
      <c r="I873" s="614"/>
      <c r="J873" s="614"/>
      <c r="K873" s="614"/>
      <c r="L873" s="614"/>
      <c r="M873" s="614"/>
      <c r="N873" s="614"/>
      <c r="O873" s="614"/>
      <c r="P873" s="614"/>
      <c r="Q873" s="614"/>
    </row>
    <row r="874" ht="25.15" customHeight="true" x14ac:dyDescent="0.2">
      <c r="C874" s="614"/>
      <c r="D874" s="614"/>
      <c r="E874" s="614"/>
      <c r="F874" s="614"/>
      <c r="G874" s="614"/>
      <c r="H874" s="614"/>
      <c r="I874" s="614"/>
      <c r="J874" s="614"/>
      <c r="K874" s="614"/>
      <c r="L874" s="614"/>
      <c r="M874" s="614"/>
      <c r="N874" s="614"/>
      <c r="O874" s="614"/>
      <c r="P874" s="614"/>
      <c r="Q874" s="614"/>
    </row>
    <row r="875" ht="25.15" customHeight="true" x14ac:dyDescent="0.2">
      <c r="C875" s="614"/>
      <c r="D875" s="614"/>
      <c r="E875" s="614"/>
      <c r="F875" s="614"/>
      <c r="G875" s="614"/>
      <c r="H875" s="614"/>
      <c r="I875" s="614"/>
      <c r="J875" s="614"/>
      <c r="K875" s="614"/>
      <c r="L875" s="614"/>
      <c r="M875" s="614"/>
      <c r="N875" s="614"/>
      <c r="O875" s="614"/>
      <c r="P875" s="614"/>
      <c r="Q875" s="614"/>
    </row>
    <row r="876" ht="25.15" customHeight="true" x14ac:dyDescent="0.2">
      <c r="C876" s="614"/>
      <c r="D876" s="614"/>
      <c r="E876" s="614"/>
      <c r="F876" s="614"/>
      <c r="G876" s="614"/>
      <c r="H876" s="614"/>
      <c r="I876" s="614"/>
      <c r="J876" s="614"/>
      <c r="K876" s="614"/>
      <c r="L876" s="614"/>
      <c r="M876" s="614"/>
      <c r="N876" s="614"/>
      <c r="O876" s="614"/>
      <c r="P876" s="614"/>
      <c r="Q876" s="614"/>
    </row>
    <row r="877" ht="25.15" customHeight="true" x14ac:dyDescent="0.2">
      <c r="C877" s="614"/>
      <c r="D877" s="614"/>
      <c r="E877" s="614"/>
      <c r="F877" s="614"/>
      <c r="G877" s="614"/>
      <c r="H877" s="614"/>
      <c r="I877" s="614"/>
      <c r="J877" s="614"/>
      <c r="K877" s="614"/>
      <c r="L877" s="614"/>
      <c r="M877" s="614"/>
      <c r="N877" s="614"/>
      <c r="O877" s="614"/>
      <c r="P877" s="614"/>
      <c r="Q877" s="614"/>
    </row>
    <row r="878" ht="25.15" customHeight="true" x14ac:dyDescent="0.2">
      <c r="C878" s="614"/>
      <c r="D878" s="614"/>
      <c r="E878" s="614"/>
      <c r="F878" s="614"/>
      <c r="G878" s="614"/>
      <c r="H878" s="614"/>
      <c r="I878" s="614"/>
      <c r="J878" s="614"/>
      <c r="K878" s="614"/>
      <c r="L878" s="614"/>
      <c r="M878" s="614"/>
      <c r="N878" s="614"/>
      <c r="O878" s="614"/>
      <c r="P878" s="614"/>
      <c r="Q878" s="614"/>
    </row>
    <row r="879" ht="25.15" customHeight="true" x14ac:dyDescent="0.2">
      <c r="C879" s="614"/>
      <c r="D879" s="614"/>
      <c r="E879" s="614"/>
      <c r="F879" s="614"/>
      <c r="G879" s="614"/>
      <c r="H879" s="614"/>
      <c r="I879" s="614"/>
      <c r="J879" s="614"/>
      <c r="K879" s="614"/>
      <c r="L879" s="614"/>
      <c r="M879" s="614"/>
      <c r="N879" s="614"/>
      <c r="O879" s="614"/>
      <c r="P879" s="614"/>
      <c r="Q879" s="614"/>
    </row>
    <row r="880" ht="25.15" customHeight="true" x14ac:dyDescent="0.2">
      <c r="C880" s="614"/>
      <c r="D880" s="614"/>
      <c r="E880" s="614"/>
      <c r="F880" s="614"/>
      <c r="G880" s="614"/>
      <c r="H880" s="614"/>
      <c r="I880" s="614"/>
      <c r="J880" s="614"/>
      <c r="K880" s="614"/>
      <c r="L880" s="614"/>
      <c r="M880" s="614"/>
      <c r="N880" s="614"/>
      <c r="O880" s="614"/>
      <c r="P880" s="614"/>
      <c r="Q880" s="614"/>
    </row>
    <row r="881" ht="25.15" customHeight="true" x14ac:dyDescent="0.2">
      <c r="C881" s="614"/>
      <c r="D881" s="614"/>
      <c r="E881" s="614"/>
      <c r="F881" s="614"/>
      <c r="G881" s="614"/>
      <c r="H881" s="614"/>
      <c r="I881" s="614"/>
      <c r="J881" s="614"/>
      <c r="K881" s="614"/>
      <c r="L881" s="614"/>
      <c r="M881" s="614"/>
      <c r="N881" s="614"/>
      <c r="O881" s="614"/>
      <c r="P881" s="614"/>
      <c r="Q881" s="614"/>
    </row>
    <row r="882" ht="25.15" customHeight="true" x14ac:dyDescent="0.2">
      <c r="C882" s="614"/>
      <c r="D882" s="614"/>
      <c r="E882" s="614"/>
      <c r="F882" s="614"/>
      <c r="G882" s="614"/>
      <c r="H882" s="614"/>
      <c r="I882" s="614"/>
      <c r="J882" s="614"/>
      <c r="K882" s="614"/>
      <c r="L882" s="614"/>
      <c r="M882" s="614"/>
      <c r="N882" s="614"/>
      <c r="O882" s="614"/>
      <c r="P882" s="614"/>
      <c r="Q882" s="614"/>
    </row>
    <row r="883" ht="25.15" customHeight="true" x14ac:dyDescent="0.2">
      <c r="C883" s="614"/>
      <c r="D883" s="614"/>
      <c r="E883" s="614"/>
      <c r="F883" s="614"/>
      <c r="G883" s="614"/>
      <c r="H883" s="614"/>
      <c r="I883" s="614"/>
      <c r="J883" s="614"/>
      <c r="K883" s="614"/>
      <c r="L883" s="614"/>
      <c r="M883" s="614"/>
      <c r="N883" s="614"/>
      <c r="O883" s="614"/>
      <c r="P883" s="614"/>
      <c r="Q883" s="614"/>
    </row>
    <row r="884" ht="25.15" customHeight="true" x14ac:dyDescent="0.2">
      <c r="C884" s="614"/>
      <c r="D884" s="614"/>
      <c r="E884" s="614"/>
      <c r="F884" s="614"/>
      <c r="G884" s="614"/>
      <c r="H884" s="614"/>
      <c r="I884" s="614"/>
      <c r="J884" s="614"/>
      <c r="K884" s="614"/>
      <c r="L884" s="614"/>
      <c r="M884" s="614"/>
      <c r="N884" s="614"/>
      <c r="O884" s="614"/>
      <c r="P884" s="614"/>
      <c r="Q884" s="614"/>
    </row>
    <row r="885" ht="25.15" customHeight="true" x14ac:dyDescent="0.2">
      <c r="C885" s="614"/>
      <c r="D885" s="614"/>
      <c r="E885" s="614"/>
      <c r="F885" s="614"/>
      <c r="G885" s="614"/>
      <c r="H885" s="614"/>
      <c r="I885" s="614"/>
      <c r="J885" s="614"/>
      <c r="K885" s="614"/>
      <c r="L885" s="614"/>
      <c r="M885" s="614"/>
      <c r="N885" s="614"/>
      <c r="O885" s="614"/>
      <c r="P885" s="614"/>
      <c r="Q885" s="614"/>
    </row>
    <row r="886" ht="25.15" customHeight="true" x14ac:dyDescent="0.2">
      <c r="C886" s="614"/>
      <c r="D886" s="614"/>
      <c r="E886" s="614"/>
      <c r="F886" s="614"/>
      <c r="G886" s="614"/>
      <c r="H886" s="614"/>
      <c r="I886" s="614"/>
      <c r="J886" s="614"/>
      <c r="K886" s="614"/>
      <c r="L886" s="614"/>
      <c r="M886" s="614"/>
      <c r="N886" s="614"/>
      <c r="O886" s="614"/>
      <c r="P886" s="614"/>
      <c r="Q886" s="614"/>
    </row>
    <row r="887" ht="25.15" customHeight="true" x14ac:dyDescent="0.2">
      <c r="C887" s="614"/>
      <c r="D887" s="614"/>
      <c r="E887" s="614"/>
      <c r="F887" s="614"/>
      <c r="G887" s="614"/>
      <c r="H887" s="614"/>
      <c r="I887" s="614"/>
      <c r="J887" s="614"/>
      <c r="K887" s="614"/>
      <c r="L887" s="614"/>
      <c r="M887" s="614"/>
      <c r="N887" s="614"/>
      <c r="O887" s="614"/>
      <c r="P887" s="614"/>
      <c r="Q887" s="614"/>
    </row>
    <row r="888" ht="25.15" customHeight="true" x14ac:dyDescent="0.2">
      <c r="C888" s="614"/>
      <c r="D888" s="614"/>
      <c r="E888" s="614"/>
      <c r="F888" s="614"/>
      <c r="G888" s="614"/>
      <c r="H888" s="614"/>
      <c r="I888" s="614"/>
      <c r="J888" s="614"/>
      <c r="K888" s="614"/>
      <c r="L888" s="614"/>
      <c r="M888" s="614"/>
      <c r="N888" s="614"/>
      <c r="O888" s="614"/>
      <c r="P888" s="614"/>
      <c r="Q888" s="614"/>
    </row>
    <row r="889" ht="25.15" customHeight="true" x14ac:dyDescent="0.2">
      <c r="C889" s="614"/>
      <c r="D889" s="614"/>
      <c r="E889" s="614"/>
      <c r="F889" s="614"/>
      <c r="G889" s="614"/>
      <c r="H889" s="614"/>
      <c r="I889" s="614"/>
      <c r="J889" s="614"/>
      <c r="K889" s="614"/>
      <c r="L889" s="614"/>
      <c r="M889" s="614"/>
      <c r="N889" s="614"/>
      <c r="O889" s="614"/>
      <c r="P889" s="614"/>
      <c r="Q889" s="614"/>
    </row>
    <row r="890" ht="25.15" customHeight="true" x14ac:dyDescent="0.2">
      <c r="C890" s="614"/>
      <c r="D890" s="614"/>
      <c r="E890" s="614"/>
      <c r="F890" s="614"/>
      <c r="G890" s="614"/>
      <c r="H890" s="614"/>
      <c r="I890" s="614"/>
      <c r="J890" s="614"/>
      <c r="K890" s="614"/>
      <c r="L890" s="614"/>
      <c r="M890" s="614"/>
      <c r="N890" s="614"/>
      <c r="O890" s="614"/>
      <c r="P890" s="614"/>
      <c r="Q890" s="614"/>
    </row>
    <row r="891" ht="25.15" customHeight="true" x14ac:dyDescent="0.2">
      <c r="C891" s="614"/>
      <c r="D891" s="614"/>
      <c r="E891" s="614"/>
      <c r="F891" s="614"/>
      <c r="G891" s="614"/>
      <c r="H891" s="614"/>
      <c r="I891" s="614"/>
      <c r="J891" s="614"/>
      <c r="K891" s="614"/>
      <c r="L891" s="614"/>
      <c r="M891" s="614"/>
      <c r="N891" s="614"/>
      <c r="O891" s="614"/>
      <c r="P891" s="614"/>
      <c r="Q891" s="614"/>
    </row>
    <row r="892" ht="25.15" customHeight="true" x14ac:dyDescent="0.2">
      <c r="C892" s="614"/>
      <c r="D892" s="614"/>
      <c r="E892" s="614"/>
      <c r="F892" s="614"/>
      <c r="G892" s="614"/>
      <c r="H892" s="614"/>
      <c r="I892" s="614"/>
      <c r="J892" s="614"/>
      <c r="K892" s="614"/>
      <c r="L892" s="614"/>
      <c r="M892" s="614"/>
      <c r="N892" s="614"/>
      <c r="O892" s="614"/>
      <c r="P892" s="614"/>
      <c r="Q892" s="614"/>
    </row>
    <row r="893" ht="25.15" customHeight="true" x14ac:dyDescent="0.2">
      <c r="C893" s="614"/>
      <c r="D893" s="614"/>
      <c r="E893" s="614"/>
      <c r="F893" s="614"/>
      <c r="G893" s="614"/>
      <c r="H893" s="614"/>
      <c r="I893" s="614"/>
      <c r="J893" s="614"/>
      <c r="K893" s="614"/>
      <c r="L893" s="614"/>
      <c r="M893" s="614"/>
      <c r="N893" s="614"/>
      <c r="O893" s="614"/>
      <c r="P893" s="614"/>
      <c r="Q893" s="614"/>
    </row>
    <row r="894" ht="25.15" customHeight="true" x14ac:dyDescent="0.2">
      <c r="C894" s="614"/>
      <c r="D894" s="614"/>
      <c r="E894" s="614"/>
      <c r="F894" s="614"/>
      <c r="G894" s="614"/>
      <c r="H894" s="614"/>
      <c r="I894" s="614"/>
      <c r="J894" s="614"/>
      <c r="K894" s="614"/>
      <c r="L894" s="614"/>
      <c r="M894" s="614"/>
      <c r="N894" s="614"/>
      <c r="O894" s="614"/>
      <c r="P894" s="614"/>
      <c r="Q894" s="614"/>
    </row>
    <row r="895" ht="25.15" customHeight="true" x14ac:dyDescent="0.2">
      <c r="C895" s="614"/>
      <c r="D895" s="614"/>
      <c r="E895" s="614"/>
      <c r="F895" s="614"/>
      <c r="G895" s="614"/>
      <c r="H895" s="614"/>
      <c r="I895" s="614"/>
      <c r="J895" s="614"/>
      <c r="K895" s="614"/>
      <c r="L895" s="614"/>
      <c r="M895" s="614"/>
      <c r="N895" s="614"/>
      <c r="O895" s="614"/>
      <c r="P895" s="614"/>
      <c r="Q895" s="614"/>
    </row>
    <row r="896" ht="25.15" customHeight="true" x14ac:dyDescent="0.2">
      <c r="C896" s="614"/>
      <c r="D896" s="614"/>
      <c r="E896" s="614"/>
      <c r="F896" s="614"/>
      <c r="G896" s="614"/>
      <c r="H896" s="614"/>
      <c r="I896" s="614"/>
      <c r="J896" s="614"/>
      <c r="K896" s="614"/>
      <c r="L896" s="614"/>
      <c r="M896" s="614"/>
      <c r="N896" s="614"/>
      <c r="O896" s="614"/>
      <c r="P896" s="614"/>
      <c r="Q896" s="614"/>
    </row>
    <row r="897" ht="25.15" customHeight="true" x14ac:dyDescent="0.2">
      <c r="C897" s="614"/>
      <c r="D897" s="614"/>
      <c r="E897" s="614"/>
      <c r="F897" s="614"/>
      <c r="G897" s="614"/>
      <c r="H897" s="614"/>
      <c r="I897" s="614"/>
      <c r="J897" s="614"/>
      <c r="K897" s="614"/>
      <c r="L897" s="614"/>
      <c r="M897" s="614"/>
      <c r="N897" s="614"/>
      <c r="O897" s="614"/>
      <c r="P897" s="614"/>
      <c r="Q897" s="614"/>
    </row>
    <row r="898" ht="25.15" customHeight="true" x14ac:dyDescent="0.2">
      <c r="C898" s="614"/>
      <c r="D898" s="614"/>
      <c r="E898" s="614"/>
      <c r="F898" s="614"/>
      <c r="G898" s="614"/>
      <c r="H898" s="614"/>
      <c r="I898" s="614"/>
      <c r="J898" s="614"/>
      <c r="K898" s="614"/>
      <c r="L898" s="614"/>
      <c r="M898" s="614"/>
      <c r="N898" s="614"/>
      <c r="O898" s="614"/>
      <c r="P898" s="614"/>
      <c r="Q898" s="614"/>
    </row>
    <row r="899" ht="25.15" customHeight="true" x14ac:dyDescent="0.2">
      <c r="C899" s="614"/>
      <c r="D899" s="614"/>
      <c r="E899" s="614"/>
      <c r="F899" s="614"/>
      <c r="G899" s="614"/>
      <c r="H899" s="614"/>
      <c r="I899" s="614"/>
      <c r="J899" s="614"/>
      <c r="K899" s="614"/>
      <c r="L899" s="614"/>
      <c r="M899" s="614"/>
      <c r="N899" s="614"/>
      <c r="O899" s="614"/>
      <c r="P899" s="614"/>
      <c r="Q899" s="614"/>
    </row>
    <row r="900" ht="25.15" customHeight="true" x14ac:dyDescent="0.2">
      <c r="C900" s="614"/>
      <c r="D900" s="614"/>
      <c r="E900" s="614"/>
      <c r="F900" s="614"/>
      <c r="G900" s="614"/>
      <c r="H900" s="614"/>
      <c r="I900" s="614"/>
      <c r="J900" s="614"/>
      <c r="K900" s="614"/>
      <c r="L900" s="614"/>
      <c r="M900" s="614"/>
      <c r="N900" s="614"/>
      <c r="O900" s="614"/>
      <c r="P900" s="614"/>
      <c r="Q900" s="614"/>
    </row>
    <row r="901" ht="25.15" customHeight="true" x14ac:dyDescent="0.2">
      <c r="C901" s="614"/>
      <c r="D901" s="614"/>
      <c r="E901" s="614"/>
      <c r="F901" s="614"/>
      <c r="G901" s="614"/>
      <c r="H901" s="614"/>
      <c r="I901" s="614"/>
      <c r="J901" s="614"/>
      <c r="K901" s="614"/>
      <c r="L901" s="614"/>
      <c r="M901" s="614"/>
      <c r="N901" s="614"/>
      <c r="O901" s="614"/>
      <c r="P901" s="614"/>
      <c r="Q901" s="614"/>
    </row>
    <row r="902" ht="25.15" customHeight="true" x14ac:dyDescent="0.2">
      <c r="C902" s="614"/>
      <c r="D902" s="614"/>
      <c r="E902" s="614"/>
      <c r="F902" s="614"/>
      <c r="G902" s="614"/>
      <c r="H902" s="614"/>
      <c r="I902" s="614"/>
      <c r="J902" s="614"/>
      <c r="K902" s="614"/>
      <c r="L902" s="614"/>
      <c r="M902" s="614"/>
      <c r="N902" s="614"/>
      <c r="O902" s="614"/>
      <c r="P902" s="614"/>
      <c r="Q902" s="614"/>
    </row>
    <row r="903" ht="25.15" customHeight="true" x14ac:dyDescent="0.2">
      <c r="C903" s="614"/>
      <c r="D903" s="614"/>
      <c r="E903" s="614"/>
      <c r="F903" s="614"/>
      <c r="G903" s="614"/>
      <c r="H903" s="614"/>
      <c r="I903" s="614"/>
      <c r="J903" s="614"/>
      <c r="K903" s="614"/>
      <c r="L903" s="614"/>
      <c r="M903" s="614"/>
      <c r="N903" s="614"/>
      <c r="O903" s="614"/>
      <c r="P903" s="614"/>
      <c r="Q903" s="614"/>
    </row>
    <row r="904" ht="25.15" customHeight="true" x14ac:dyDescent="0.2">
      <c r="C904" s="614"/>
      <c r="D904" s="614"/>
      <c r="E904" s="614"/>
      <c r="F904" s="614"/>
      <c r="G904" s="614"/>
      <c r="H904" s="614"/>
      <c r="I904" s="614"/>
      <c r="J904" s="614"/>
      <c r="K904" s="614"/>
      <c r="L904" s="614"/>
      <c r="M904" s="614"/>
      <c r="N904" s="614"/>
      <c r="O904" s="614"/>
      <c r="P904" s="614"/>
      <c r="Q904" s="614"/>
    </row>
    <row r="905" ht="25.15" customHeight="true" x14ac:dyDescent="0.2">
      <c r="C905" s="614"/>
      <c r="D905" s="614"/>
      <c r="E905" s="614"/>
      <c r="F905" s="614"/>
      <c r="G905" s="614"/>
      <c r="H905" s="614"/>
      <c r="I905" s="614"/>
      <c r="J905" s="614"/>
      <c r="K905" s="614"/>
      <c r="L905" s="614"/>
      <c r="M905" s="614"/>
      <c r="N905" s="614"/>
      <c r="O905" s="614"/>
      <c r="P905" s="614"/>
      <c r="Q905" s="614"/>
    </row>
    <row r="906" ht="25.15" customHeight="true" x14ac:dyDescent="0.2">
      <c r="C906" s="614"/>
      <c r="D906" s="614"/>
      <c r="E906" s="614"/>
      <c r="F906" s="614"/>
      <c r="G906" s="614"/>
      <c r="H906" s="614"/>
      <c r="I906" s="614"/>
      <c r="J906" s="614"/>
      <c r="K906" s="614"/>
      <c r="L906" s="614"/>
      <c r="M906" s="614"/>
      <c r="N906" s="614"/>
      <c r="O906" s="614"/>
      <c r="P906" s="614"/>
      <c r="Q906" s="614"/>
    </row>
    <row r="907" ht="25.15" customHeight="true" x14ac:dyDescent="0.2">
      <c r="C907" s="614"/>
      <c r="D907" s="614"/>
      <c r="E907" s="614"/>
      <c r="F907" s="614"/>
      <c r="G907" s="614"/>
      <c r="H907" s="614"/>
      <c r="I907" s="614"/>
      <c r="J907" s="614"/>
      <c r="K907" s="614"/>
      <c r="L907" s="614"/>
      <c r="M907" s="614"/>
      <c r="N907" s="614"/>
      <c r="O907" s="614"/>
      <c r="P907" s="614"/>
      <c r="Q907" s="614"/>
    </row>
    <row r="908" ht="25.15" customHeight="true" x14ac:dyDescent="0.2">
      <c r="C908" s="614"/>
      <c r="D908" s="614"/>
      <c r="E908" s="614"/>
      <c r="F908" s="614"/>
      <c r="G908" s="614"/>
      <c r="H908" s="614"/>
      <c r="I908" s="614"/>
      <c r="J908" s="614"/>
      <c r="K908" s="614"/>
      <c r="L908" s="614"/>
      <c r="M908" s="614"/>
      <c r="N908" s="614"/>
      <c r="O908" s="614"/>
      <c r="P908" s="614"/>
      <c r="Q908" s="614"/>
    </row>
    <row r="909" ht="25.15" customHeight="true" x14ac:dyDescent="0.2">
      <c r="C909" s="614"/>
      <c r="D909" s="614"/>
      <c r="E909" s="614"/>
      <c r="F909" s="614"/>
      <c r="G909" s="614"/>
      <c r="H909" s="614"/>
      <c r="I909" s="614"/>
      <c r="J909" s="614"/>
      <c r="K909" s="614"/>
      <c r="L909" s="614"/>
      <c r="M909" s="614"/>
      <c r="N909" s="614"/>
      <c r="O909" s="614"/>
      <c r="P909" s="614"/>
      <c r="Q909" s="614"/>
    </row>
    <row r="910" ht="25.15" customHeight="true" x14ac:dyDescent="0.2">
      <c r="C910" s="614"/>
      <c r="D910" s="614"/>
      <c r="E910" s="614"/>
      <c r="F910" s="614"/>
      <c r="G910" s="614"/>
      <c r="H910" s="614"/>
      <c r="I910" s="614"/>
      <c r="J910" s="614"/>
      <c r="K910" s="614"/>
      <c r="L910" s="614"/>
      <c r="M910" s="614"/>
      <c r="N910" s="614"/>
      <c r="O910" s="614"/>
      <c r="P910" s="614"/>
      <c r="Q910" s="614"/>
    </row>
    <row r="911" ht="25.15" customHeight="true" x14ac:dyDescent="0.2">
      <c r="C911" s="614"/>
      <c r="D911" s="614"/>
      <c r="E911" s="614"/>
      <c r="F911" s="614"/>
      <c r="G911" s="614"/>
      <c r="H911" s="614"/>
      <c r="I911" s="614"/>
      <c r="J911" s="614"/>
      <c r="K911" s="614"/>
      <c r="L911" s="614"/>
      <c r="M911" s="614"/>
      <c r="N911" s="614"/>
      <c r="O911" s="614"/>
      <c r="P911" s="614"/>
      <c r="Q911" s="614"/>
    </row>
    <row r="912" ht="25.15" customHeight="true" x14ac:dyDescent="0.2">
      <c r="C912" s="614"/>
      <c r="D912" s="614"/>
      <c r="E912" s="614"/>
      <c r="F912" s="614"/>
      <c r="G912" s="614"/>
      <c r="H912" s="614"/>
      <c r="I912" s="614"/>
      <c r="J912" s="614"/>
      <c r="K912" s="614"/>
      <c r="L912" s="614"/>
      <c r="M912" s="614"/>
      <c r="N912" s="614"/>
      <c r="O912" s="614"/>
      <c r="P912" s="614"/>
      <c r="Q912" s="614"/>
    </row>
    <row r="913" ht="25.15" customHeight="true" x14ac:dyDescent="0.2">
      <c r="C913" s="614"/>
      <c r="D913" s="614"/>
      <c r="E913" s="614"/>
      <c r="F913" s="614"/>
      <c r="G913" s="614"/>
      <c r="H913" s="614"/>
      <c r="I913" s="614"/>
      <c r="J913" s="614"/>
      <c r="K913" s="614"/>
      <c r="L913" s="614"/>
      <c r="M913" s="614"/>
      <c r="N913" s="614"/>
      <c r="O913" s="614"/>
      <c r="P913" s="614"/>
      <c r="Q913" s="614"/>
    </row>
    <row r="914" ht="25.15" customHeight="true" x14ac:dyDescent="0.2">
      <c r="C914" s="614"/>
      <c r="D914" s="614"/>
      <c r="E914" s="614"/>
      <c r="F914" s="614"/>
      <c r="G914" s="614"/>
      <c r="H914" s="614"/>
      <c r="I914" s="614"/>
      <c r="J914" s="614"/>
      <c r="K914" s="614"/>
      <c r="L914" s="614"/>
      <c r="M914" s="614"/>
      <c r="N914" s="614"/>
      <c r="O914" s="614"/>
      <c r="P914" s="614"/>
      <c r="Q914" s="614"/>
    </row>
    <row r="915" ht="25.15" customHeight="true" x14ac:dyDescent="0.2">
      <c r="C915" s="614"/>
      <c r="D915" s="614"/>
      <c r="E915" s="614"/>
      <c r="F915" s="614"/>
      <c r="G915" s="614"/>
      <c r="H915" s="614"/>
      <c r="I915" s="614"/>
      <c r="J915" s="614"/>
      <c r="K915" s="614"/>
      <c r="L915" s="614"/>
      <c r="M915" s="614"/>
      <c r="N915" s="614"/>
      <c r="O915" s="614"/>
      <c r="P915" s="614"/>
      <c r="Q915" s="614"/>
    </row>
    <row r="916" ht="25.15" customHeight="true" x14ac:dyDescent="0.2">
      <c r="C916" s="614"/>
      <c r="D916" s="614"/>
      <c r="E916" s="614"/>
      <c r="F916" s="614"/>
      <c r="G916" s="614"/>
      <c r="H916" s="614"/>
      <c r="I916" s="614"/>
      <c r="J916" s="614"/>
      <c r="K916" s="614"/>
      <c r="L916" s="614"/>
      <c r="M916" s="614"/>
      <c r="N916" s="614"/>
      <c r="O916" s="614"/>
      <c r="P916" s="614"/>
      <c r="Q916" s="614"/>
    </row>
    <row r="917" ht="25.15" customHeight="true" x14ac:dyDescent="0.2">
      <c r="C917" s="614"/>
      <c r="D917" s="614"/>
      <c r="E917" s="614"/>
      <c r="F917" s="614"/>
      <c r="G917" s="614"/>
      <c r="H917" s="614"/>
      <c r="I917" s="614"/>
      <c r="J917" s="614"/>
      <c r="K917" s="614"/>
      <c r="L917" s="614"/>
      <c r="M917" s="614"/>
      <c r="N917" s="614"/>
      <c r="O917" s="614"/>
      <c r="P917" s="614"/>
      <c r="Q917" s="614"/>
    </row>
    <row r="918" ht="25.15" customHeight="true" x14ac:dyDescent="0.2">
      <c r="C918" s="614"/>
      <c r="D918" s="614"/>
      <c r="E918" s="614"/>
      <c r="F918" s="614"/>
      <c r="G918" s="614"/>
      <c r="H918" s="614"/>
      <c r="I918" s="614"/>
      <c r="J918" s="614"/>
      <c r="K918" s="614"/>
      <c r="L918" s="614"/>
      <c r="M918" s="614"/>
      <c r="N918" s="614"/>
      <c r="O918" s="614"/>
      <c r="P918" s="614"/>
      <c r="Q918" s="614"/>
    </row>
    <row r="919" ht="25.15" customHeight="true" x14ac:dyDescent="0.2">
      <c r="C919" s="614"/>
      <c r="D919" s="614"/>
      <c r="E919" s="614"/>
      <c r="F919" s="614"/>
      <c r="G919" s="614"/>
      <c r="H919" s="614"/>
      <c r="I919" s="614"/>
      <c r="J919" s="614"/>
      <c r="K919" s="614"/>
      <c r="L919" s="614"/>
      <c r="M919" s="614"/>
      <c r="N919" s="614"/>
      <c r="O919" s="614"/>
      <c r="P919" s="614"/>
      <c r="Q919" s="614"/>
    </row>
    <row r="920" ht="25.15" customHeight="true" x14ac:dyDescent="0.2">
      <c r="C920" s="614"/>
      <c r="D920" s="614"/>
      <c r="E920" s="614"/>
      <c r="F920" s="614"/>
      <c r="G920" s="614"/>
      <c r="H920" s="614"/>
      <c r="I920" s="614"/>
      <c r="J920" s="614"/>
      <c r="K920" s="614"/>
      <c r="L920" s="614"/>
      <c r="M920" s="614"/>
      <c r="N920" s="614"/>
      <c r="O920" s="614"/>
      <c r="P920" s="614"/>
      <c r="Q920" s="614"/>
    </row>
    <row r="921" ht="25.15" customHeight="true" x14ac:dyDescent="0.2">
      <c r="C921" s="614"/>
      <c r="D921" s="614"/>
      <c r="E921" s="614"/>
      <c r="F921" s="614"/>
      <c r="G921" s="614"/>
      <c r="H921" s="614"/>
      <c r="I921" s="614"/>
      <c r="J921" s="614"/>
      <c r="K921" s="614"/>
      <c r="L921" s="614"/>
      <c r="M921" s="614"/>
      <c r="N921" s="614"/>
      <c r="O921" s="614"/>
      <c r="P921" s="614"/>
      <c r="Q921" s="614"/>
    </row>
    <row r="922" ht="25.15" customHeight="true" x14ac:dyDescent="0.2">
      <c r="C922" s="614"/>
      <c r="D922" s="614"/>
      <c r="E922" s="614"/>
      <c r="F922" s="614"/>
      <c r="G922" s="614"/>
      <c r="H922" s="614"/>
      <c r="I922" s="614"/>
      <c r="J922" s="614"/>
      <c r="K922" s="614"/>
      <c r="L922" s="614"/>
      <c r="M922" s="614"/>
      <c r="N922" s="614"/>
      <c r="O922" s="614"/>
      <c r="P922" s="614"/>
      <c r="Q922" s="614"/>
    </row>
    <row r="923" ht="25.15" customHeight="true" x14ac:dyDescent="0.2">
      <c r="C923" s="614"/>
      <c r="D923" s="614"/>
      <c r="E923" s="614"/>
      <c r="F923" s="614"/>
      <c r="G923" s="614"/>
      <c r="H923" s="614"/>
      <c r="I923" s="614"/>
      <c r="J923" s="614"/>
      <c r="K923" s="614"/>
      <c r="L923" s="614"/>
      <c r="M923" s="614"/>
      <c r="N923" s="614"/>
      <c r="O923" s="614"/>
      <c r="P923" s="614"/>
      <c r="Q923" s="614"/>
    </row>
    <row r="924" ht="25.15" customHeight="true" x14ac:dyDescent="0.2">
      <c r="C924" s="614"/>
      <c r="D924" s="614"/>
      <c r="E924" s="614"/>
      <c r="F924" s="614"/>
      <c r="G924" s="614"/>
      <c r="H924" s="614"/>
      <c r="I924" s="614"/>
      <c r="J924" s="614"/>
      <c r="K924" s="614"/>
      <c r="L924" s="614"/>
      <c r="M924" s="614"/>
      <c r="N924" s="614"/>
      <c r="O924" s="614"/>
      <c r="P924" s="614"/>
      <c r="Q924" s="614"/>
    </row>
    <row r="925" ht="25.15" customHeight="true" x14ac:dyDescent="0.2">
      <c r="C925" s="614"/>
      <c r="D925" s="614"/>
      <c r="E925" s="614"/>
      <c r="F925" s="614"/>
      <c r="G925" s="614"/>
      <c r="H925" s="614"/>
      <c r="I925" s="614"/>
      <c r="J925" s="614"/>
      <c r="K925" s="614"/>
      <c r="L925" s="614"/>
      <c r="M925" s="614"/>
      <c r="N925" s="614"/>
      <c r="O925" s="614"/>
      <c r="P925" s="614"/>
      <c r="Q925" s="614"/>
    </row>
    <row r="926" ht="25.15" customHeight="true" x14ac:dyDescent="0.2">
      <c r="C926" s="614"/>
      <c r="D926" s="614"/>
      <c r="E926" s="614"/>
      <c r="F926" s="614"/>
      <c r="G926" s="614"/>
      <c r="H926" s="614"/>
      <c r="I926" s="614"/>
      <c r="J926" s="614"/>
      <c r="K926" s="614"/>
      <c r="L926" s="614"/>
      <c r="M926" s="614"/>
      <c r="N926" s="614"/>
      <c r="O926" s="614"/>
      <c r="P926" s="614"/>
      <c r="Q926" s="614"/>
    </row>
    <row r="927" ht="25.15" customHeight="true" x14ac:dyDescent="0.2">
      <c r="C927" s="614"/>
      <c r="D927" s="614"/>
      <c r="E927" s="614"/>
      <c r="F927" s="614"/>
      <c r="G927" s="614"/>
      <c r="H927" s="614"/>
      <c r="I927" s="614"/>
      <c r="J927" s="614"/>
      <c r="K927" s="614"/>
      <c r="L927" s="614"/>
      <c r="M927" s="614"/>
      <c r="N927" s="614"/>
      <c r="O927" s="614"/>
      <c r="P927" s="614"/>
      <c r="Q927" s="614"/>
    </row>
    <row r="928" ht="25.15" customHeight="true" x14ac:dyDescent="0.2">
      <c r="C928" s="614"/>
      <c r="D928" s="614"/>
      <c r="E928" s="614"/>
      <c r="F928" s="614"/>
      <c r="G928" s="614"/>
      <c r="H928" s="614"/>
      <c r="I928" s="614"/>
      <c r="J928" s="614"/>
      <c r="K928" s="614"/>
      <c r="L928" s="614"/>
      <c r="M928" s="614"/>
      <c r="N928" s="614"/>
      <c r="O928" s="614"/>
      <c r="P928" s="614"/>
      <c r="Q928" s="614"/>
    </row>
    <row r="929" ht="25.15" customHeight="true" x14ac:dyDescent="0.2">
      <c r="C929" s="614"/>
      <c r="D929" s="614"/>
      <c r="E929" s="614"/>
      <c r="F929" s="614"/>
      <c r="G929" s="614"/>
      <c r="H929" s="614"/>
      <c r="I929" s="614"/>
      <c r="J929" s="614"/>
      <c r="K929" s="614"/>
      <c r="L929" s="614"/>
      <c r="M929" s="614"/>
      <c r="N929" s="614"/>
      <c r="O929" s="614"/>
      <c r="P929" s="614"/>
      <c r="Q929" s="614"/>
    </row>
    <row r="930" ht="25.15" customHeight="true" x14ac:dyDescent="0.2">
      <c r="C930" s="614"/>
      <c r="D930" s="614"/>
      <c r="E930" s="614"/>
      <c r="F930" s="614"/>
      <c r="G930" s="614"/>
      <c r="H930" s="614"/>
      <c r="I930" s="614"/>
      <c r="J930" s="614"/>
      <c r="K930" s="614"/>
      <c r="L930" s="614"/>
      <c r="M930" s="614"/>
      <c r="N930" s="614"/>
      <c r="O930" s="614"/>
      <c r="P930" s="614"/>
      <c r="Q930" s="614"/>
    </row>
    <row r="931" ht="25.15" customHeight="true" x14ac:dyDescent="0.2">
      <c r="C931" s="614"/>
      <c r="D931" s="614"/>
      <c r="E931" s="614"/>
      <c r="F931" s="614"/>
      <c r="G931" s="614"/>
      <c r="H931" s="614"/>
      <c r="I931" s="614"/>
      <c r="J931" s="614"/>
      <c r="K931" s="614"/>
      <c r="L931" s="614"/>
      <c r="M931" s="614"/>
      <c r="N931" s="614"/>
      <c r="O931" s="614"/>
      <c r="P931" s="614"/>
      <c r="Q931" s="614"/>
    </row>
    <row r="932" ht="25.15" customHeight="true" x14ac:dyDescent="0.2">
      <c r="C932" s="614"/>
      <c r="D932" s="614"/>
      <c r="E932" s="614"/>
      <c r="F932" s="614"/>
      <c r="G932" s="614"/>
      <c r="H932" s="614"/>
      <c r="I932" s="614"/>
      <c r="J932" s="614"/>
      <c r="K932" s="614"/>
      <c r="L932" s="614"/>
      <c r="M932" s="614"/>
      <c r="N932" s="614"/>
      <c r="O932" s="614"/>
      <c r="P932" s="614"/>
      <c r="Q932" s="614"/>
    </row>
    <row r="933" ht="25.15" customHeight="true" x14ac:dyDescent="0.2">
      <c r="C933" s="614"/>
      <c r="D933" s="614"/>
      <c r="E933" s="614"/>
      <c r="F933" s="614"/>
      <c r="G933" s="614"/>
      <c r="H933" s="614"/>
      <c r="I933" s="614"/>
      <c r="J933" s="614"/>
      <c r="K933" s="614"/>
      <c r="L933" s="614"/>
      <c r="M933" s="614"/>
      <c r="N933" s="614"/>
      <c r="O933" s="614"/>
      <c r="P933" s="614"/>
      <c r="Q933" s="614"/>
    </row>
    <row r="934" ht="25.15" customHeight="true" x14ac:dyDescent="0.2">
      <c r="C934" s="614"/>
      <c r="D934" s="614"/>
      <c r="E934" s="614"/>
      <c r="F934" s="614"/>
      <c r="G934" s="614"/>
      <c r="H934" s="614"/>
      <c r="I934" s="614"/>
      <c r="J934" s="614"/>
      <c r="K934" s="614"/>
      <c r="L934" s="614"/>
      <c r="M934" s="614"/>
      <c r="N934" s="614"/>
      <c r="O934" s="614"/>
      <c r="P934" s="614"/>
      <c r="Q934" s="614"/>
    </row>
    <row r="935" ht="25.15" customHeight="true" x14ac:dyDescent="0.2">
      <c r="C935" s="614"/>
      <c r="D935" s="614"/>
      <c r="E935" s="614"/>
      <c r="F935" s="614"/>
      <c r="G935" s="614"/>
      <c r="H935" s="614"/>
      <c r="I935" s="614"/>
      <c r="J935" s="614"/>
      <c r="K935" s="614"/>
      <c r="L935" s="614"/>
      <c r="M935" s="614"/>
      <c r="N935" s="614"/>
      <c r="O935" s="614"/>
      <c r="P935" s="614"/>
      <c r="Q935" s="614"/>
    </row>
    <row r="936" ht="25.15" customHeight="true" x14ac:dyDescent="0.2">
      <c r="C936" s="614"/>
      <c r="D936" s="614"/>
      <c r="E936" s="614"/>
      <c r="F936" s="614"/>
      <c r="G936" s="614"/>
      <c r="H936" s="614"/>
      <c r="I936" s="614"/>
      <c r="J936" s="614"/>
      <c r="K936" s="614"/>
      <c r="L936" s="614"/>
      <c r="M936" s="614"/>
      <c r="N936" s="614"/>
      <c r="O936" s="614"/>
      <c r="P936" s="614"/>
      <c r="Q936" s="614"/>
    </row>
    <row r="937" ht="25.15" customHeight="true" x14ac:dyDescent="0.2">
      <c r="C937" s="614"/>
      <c r="D937" s="614"/>
      <c r="E937" s="614"/>
      <c r="F937" s="614"/>
      <c r="G937" s="614"/>
      <c r="H937" s="614"/>
      <c r="I937" s="614"/>
      <c r="J937" s="614"/>
      <c r="K937" s="614"/>
      <c r="L937" s="614"/>
      <c r="M937" s="614"/>
      <c r="N937" s="614"/>
      <c r="O937" s="614"/>
      <c r="P937" s="614"/>
      <c r="Q937" s="614"/>
    </row>
    <row r="938" ht="25.15" customHeight="true" x14ac:dyDescent="0.2">
      <c r="C938" s="614"/>
      <c r="D938" s="614"/>
      <c r="E938" s="614"/>
      <c r="F938" s="614"/>
      <c r="G938" s="614"/>
      <c r="H938" s="614"/>
      <c r="I938" s="614"/>
      <c r="J938" s="614"/>
      <c r="K938" s="614"/>
      <c r="L938" s="614"/>
      <c r="M938" s="614"/>
      <c r="N938" s="614"/>
      <c r="O938" s="614"/>
      <c r="P938" s="614"/>
      <c r="Q938" s="614"/>
    </row>
    <row r="939" ht="25.15" customHeight="true" x14ac:dyDescent="0.2">
      <c r="C939" s="614"/>
      <c r="D939" s="614"/>
      <c r="E939" s="614"/>
      <c r="F939" s="614"/>
      <c r="G939" s="614"/>
      <c r="H939" s="614"/>
      <c r="I939" s="614"/>
      <c r="J939" s="614"/>
      <c r="K939" s="614"/>
      <c r="L939" s="614"/>
      <c r="M939" s="614"/>
      <c r="N939" s="614"/>
      <c r="O939" s="614"/>
      <c r="P939" s="614"/>
      <c r="Q939" s="614"/>
    </row>
    <row r="940" ht="25.15" customHeight="true" x14ac:dyDescent="0.2">
      <c r="C940" s="614"/>
      <c r="D940" s="614"/>
      <c r="E940" s="614"/>
      <c r="F940" s="614"/>
      <c r="G940" s="614"/>
      <c r="H940" s="614"/>
      <c r="I940" s="614"/>
      <c r="J940" s="614"/>
      <c r="K940" s="614"/>
      <c r="L940" s="614"/>
      <c r="M940" s="614"/>
      <c r="N940" s="614"/>
      <c r="O940" s="614"/>
      <c r="P940" s="614"/>
      <c r="Q940" s="614"/>
    </row>
    <row r="941" ht="25.15" customHeight="true" x14ac:dyDescent="0.2">
      <c r="C941" s="614"/>
      <c r="D941" s="614"/>
      <c r="E941" s="614"/>
      <c r="F941" s="614"/>
      <c r="G941" s="614"/>
      <c r="H941" s="614"/>
      <c r="I941" s="614"/>
      <c r="J941" s="614"/>
      <c r="K941" s="614"/>
      <c r="L941" s="614"/>
      <c r="M941" s="614"/>
      <c r="N941" s="614"/>
      <c r="O941" s="614"/>
      <c r="P941" s="614"/>
      <c r="Q941" s="614"/>
    </row>
    <row r="942" ht="25.15" customHeight="true" x14ac:dyDescent="0.2">
      <c r="C942" s="614"/>
      <c r="D942" s="614"/>
      <c r="E942" s="614"/>
      <c r="F942" s="614"/>
      <c r="G942" s="614"/>
      <c r="H942" s="614"/>
      <c r="I942" s="614"/>
      <c r="J942" s="614"/>
      <c r="K942" s="614"/>
      <c r="L942" s="614"/>
      <c r="M942" s="614"/>
      <c r="N942" s="614"/>
      <c r="O942" s="614"/>
      <c r="P942" s="614"/>
      <c r="Q942" s="614"/>
    </row>
    <row r="943" ht="25.15" customHeight="true" x14ac:dyDescent="0.2">
      <c r="C943" s="614"/>
      <c r="D943" s="614"/>
      <c r="E943" s="614"/>
      <c r="F943" s="614"/>
      <c r="G943" s="614"/>
      <c r="H943" s="614"/>
      <c r="I943" s="614"/>
      <c r="J943" s="614"/>
      <c r="K943" s="614"/>
      <c r="L943" s="614"/>
      <c r="M943" s="614"/>
      <c r="N943" s="614"/>
      <c r="O943" s="614"/>
      <c r="P943" s="614"/>
      <c r="Q943" s="614"/>
    </row>
    <row r="944" ht="25.15" customHeight="true" x14ac:dyDescent="0.2">
      <c r="C944" s="614"/>
      <c r="D944" s="614"/>
      <c r="E944" s="614"/>
      <c r="F944" s="614"/>
      <c r="G944" s="614"/>
      <c r="H944" s="614"/>
      <c r="I944" s="614"/>
      <c r="J944" s="614"/>
      <c r="K944" s="614"/>
      <c r="L944" s="614"/>
      <c r="M944" s="614"/>
      <c r="N944" s="614"/>
      <c r="O944" s="614"/>
      <c r="P944" s="614"/>
      <c r="Q944" s="614"/>
    </row>
    <row r="945" ht="25.15" customHeight="true" x14ac:dyDescent="0.2">
      <c r="C945" s="614"/>
      <c r="D945" s="614"/>
      <c r="E945" s="614"/>
      <c r="F945" s="614"/>
      <c r="G945" s="614"/>
      <c r="H945" s="614"/>
      <c r="I945" s="614"/>
      <c r="J945" s="614"/>
      <c r="K945" s="614"/>
      <c r="L945" s="614"/>
      <c r="M945" s="614"/>
      <c r="N945" s="614"/>
      <c r="O945" s="614"/>
      <c r="P945" s="614"/>
      <c r="Q945" s="614"/>
    </row>
    <row r="946" ht="25.15" customHeight="true" x14ac:dyDescent="0.2">
      <c r="C946" s="614"/>
      <c r="D946" s="614"/>
      <c r="E946" s="614"/>
      <c r="F946" s="614"/>
      <c r="G946" s="614"/>
      <c r="H946" s="614"/>
      <c r="I946" s="614"/>
      <c r="J946" s="614"/>
      <c r="K946" s="614"/>
      <c r="L946" s="614"/>
      <c r="M946" s="614"/>
      <c r="N946" s="614"/>
      <c r="O946" s="614"/>
      <c r="P946" s="614"/>
      <c r="Q946" s="614"/>
    </row>
    <row r="947" ht="25.15" customHeight="true" x14ac:dyDescent="0.2">
      <c r="C947" s="614"/>
      <c r="D947" s="614"/>
      <c r="E947" s="614"/>
      <c r="F947" s="614"/>
      <c r="G947" s="614"/>
      <c r="H947" s="614"/>
      <c r="I947" s="614"/>
      <c r="J947" s="614"/>
      <c r="K947" s="614"/>
      <c r="L947" s="614"/>
      <c r="M947" s="614"/>
      <c r="N947" s="614"/>
      <c r="O947" s="614"/>
      <c r="P947" s="614"/>
      <c r="Q947" s="614"/>
    </row>
    <row r="948" ht="25.15" customHeight="true" x14ac:dyDescent="0.2">
      <c r="C948" s="614"/>
      <c r="D948" s="614"/>
      <c r="E948" s="614"/>
      <c r="F948" s="614"/>
      <c r="G948" s="614"/>
      <c r="H948" s="614"/>
      <c r="I948" s="614"/>
      <c r="J948" s="614"/>
      <c r="K948" s="614"/>
      <c r="L948" s="614"/>
      <c r="M948" s="614"/>
      <c r="N948" s="614"/>
      <c r="O948" s="614"/>
      <c r="P948" s="614"/>
      <c r="Q948" s="614"/>
    </row>
    <row r="949" ht="25.15" customHeight="true" x14ac:dyDescent="0.2">
      <c r="C949" s="614"/>
      <c r="D949" s="614"/>
      <c r="E949" s="614"/>
      <c r="F949" s="614"/>
      <c r="G949" s="614"/>
      <c r="H949" s="614"/>
      <c r="I949" s="614"/>
      <c r="J949" s="614"/>
      <c r="K949" s="614"/>
      <c r="L949" s="614"/>
      <c r="M949" s="614"/>
      <c r="N949" s="614"/>
      <c r="O949" s="614"/>
      <c r="P949" s="614"/>
      <c r="Q949" s="614"/>
    </row>
    <row r="950" ht="25.15" customHeight="true" x14ac:dyDescent="0.2">
      <c r="C950" s="614"/>
      <c r="D950" s="614"/>
      <c r="E950" s="614"/>
      <c r="F950" s="614"/>
      <c r="G950" s="614"/>
      <c r="H950" s="614"/>
      <c r="I950" s="614"/>
      <c r="J950" s="614"/>
      <c r="K950" s="614"/>
      <c r="L950" s="614"/>
      <c r="M950" s="614"/>
      <c r="N950" s="614"/>
      <c r="O950" s="614"/>
      <c r="P950" s="614"/>
      <c r="Q950" s="614"/>
    </row>
    <row r="951" ht="25.15" customHeight="true" x14ac:dyDescent="0.2">
      <c r="C951" s="614"/>
      <c r="D951" s="614"/>
      <c r="E951" s="614"/>
      <c r="F951" s="614"/>
      <c r="G951" s="614"/>
      <c r="H951" s="614"/>
      <c r="I951" s="614"/>
      <c r="J951" s="614"/>
      <c r="K951" s="614"/>
      <c r="L951" s="614"/>
      <c r="M951" s="614"/>
      <c r="N951" s="614"/>
      <c r="O951" s="614"/>
      <c r="P951" s="614"/>
      <c r="Q951" s="614"/>
    </row>
    <row r="952" ht="25.15" customHeight="true" x14ac:dyDescent="0.2">
      <c r="C952" s="614"/>
      <c r="D952" s="614"/>
      <c r="E952" s="614"/>
      <c r="F952" s="614"/>
      <c r="G952" s="614"/>
      <c r="H952" s="614"/>
      <c r="I952" s="614"/>
      <c r="J952" s="614"/>
      <c r="K952" s="614"/>
      <c r="L952" s="614"/>
      <c r="M952" s="614"/>
      <c r="N952" s="614"/>
      <c r="O952" s="614"/>
      <c r="P952" s="614"/>
      <c r="Q952" s="614"/>
    </row>
    <row r="953" ht="25.15" customHeight="true" x14ac:dyDescent="0.2">
      <c r="C953" s="614"/>
      <c r="D953" s="614"/>
      <c r="E953" s="614"/>
      <c r="F953" s="614"/>
      <c r="G953" s="614"/>
      <c r="H953" s="614"/>
      <c r="I953" s="614"/>
      <c r="J953" s="614"/>
      <c r="K953" s="614"/>
      <c r="L953" s="614"/>
      <c r="M953" s="614"/>
      <c r="N953" s="614"/>
      <c r="O953" s="614"/>
      <c r="P953" s="614"/>
      <c r="Q953" s="614"/>
    </row>
    <row r="954" ht="25.15" customHeight="true" x14ac:dyDescent="0.2">
      <c r="C954" s="614"/>
      <c r="D954" s="614"/>
      <c r="E954" s="614"/>
      <c r="F954" s="614"/>
      <c r="G954" s="614"/>
      <c r="H954" s="614"/>
      <c r="I954" s="614"/>
      <c r="J954" s="614"/>
      <c r="K954" s="614"/>
      <c r="L954" s="614"/>
      <c r="M954" s="614"/>
      <c r="N954" s="614"/>
      <c r="O954" s="614"/>
      <c r="P954" s="614"/>
      <c r="Q954" s="614"/>
    </row>
    <row r="955" ht="25.15" customHeight="true" x14ac:dyDescent="0.2">
      <c r="C955" s="614"/>
      <c r="D955" s="614"/>
      <c r="E955" s="614"/>
      <c r="F955" s="614"/>
      <c r="G955" s="614"/>
      <c r="H955" s="614"/>
      <c r="I955" s="614"/>
      <c r="J955" s="614"/>
      <c r="K955" s="614"/>
      <c r="L955" s="614"/>
      <c r="M955" s="614"/>
      <c r="N955" s="614"/>
      <c r="O955" s="614"/>
      <c r="P955" s="614"/>
      <c r="Q955" s="614"/>
    </row>
    <row r="956" ht="25.15" customHeight="true" x14ac:dyDescent="0.2">
      <c r="C956" s="614"/>
      <c r="D956" s="614"/>
      <c r="E956" s="614"/>
      <c r="F956" s="614"/>
      <c r="G956" s="614"/>
      <c r="H956" s="614"/>
      <c r="I956" s="614"/>
      <c r="J956" s="614"/>
      <c r="K956" s="614"/>
      <c r="L956" s="614"/>
      <c r="M956" s="614"/>
      <c r="N956" s="614"/>
      <c r="O956" s="614"/>
      <c r="P956" s="614"/>
      <c r="Q956" s="614"/>
    </row>
    <row r="957" ht="25.15" customHeight="true" x14ac:dyDescent="0.2">
      <c r="C957" s="614"/>
      <c r="D957" s="614"/>
      <c r="E957" s="614"/>
      <c r="F957" s="614"/>
      <c r="G957" s="614"/>
      <c r="H957" s="614"/>
      <c r="I957" s="614"/>
      <c r="J957" s="614"/>
      <c r="K957" s="614"/>
      <c r="L957" s="614"/>
      <c r="M957" s="614"/>
      <c r="N957" s="614"/>
      <c r="O957" s="614"/>
      <c r="P957" s="614"/>
      <c r="Q957" s="614"/>
    </row>
    <row r="958" ht="25.15" customHeight="true" x14ac:dyDescent="0.2">
      <c r="C958" s="614"/>
      <c r="D958" s="614"/>
      <c r="E958" s="614"/>
      <c r="F958" s="614"/>
      <c r="G958" s="614"/>
      <c r="H958" s="614"/>
      <c r="I958" s="614"/>
      <c r="J958" s="614"/>
      <c r="K958" s="614"/>
      <c r="L958" s="614"/>
      <c r="M958" s="614"/>
      <c r="N958" s="614"/>
      <c r="O958" s="614"/>
      <c r="P958" s="614"/>
      <c r="Q958" s="614"/>
    </row>
    <row r="959" ht="25.15" customHeight="true" x14ac:dyDescent="0.2">
      <c r="C959" s="614"/>
      <c r="D959" s="614"/>
      <c r="E959" s="614"/>
      <c r="F959" s="614"/>
      <c r="G959" s="614"/>
      <c r="H959" s="614"/>
      <c r="I959" s="614"/>
      <c r="J959" s="614"/>
      <c r="K959" s="614"/>
      <c r="L959" s="614"/>
      <c r="M959" s="614"/>
      <c r="N959" s="614"/>
      <c r="O959" s="614"/>
      <c r="P959" s="614"/>
      <c r="Q959" s="614"/>
    </row>
    <row r="960" ht="25.15" customHeight="true" x14ac:dyDescent="0.2">
      <c r="C960" s="614"/>
      <c r="D960" s="614"/>
      <c r="E960" s="614"/>
      <c r="F960" s="614"/>
      <c r="G960" s="614"/>
      <c r="H960" s="614"/>
      <c r="I960" s="614"/>
      <c r="J960" s="614"/>
      <c r="K960" s="614"/>
      <c r="L960" s="614"/>
      <c r="M960" s="614"/>
      <c r="N960" s="614"/>
      <c r="O960" s="614"/>
      <c r="P960" s="614"/>
      <c r="Q960" s="614"/>
    </row>
    <row r="961" ht="25.15" customHeight="true" x14ac:dyDescent="0.2">
      <c r="C961" s="614"/>
      <c r="D961" s="614"/>
      <c r="E961" s="614"/>
      <c r="F961" s="614"/>
      <c r="G961" s="614"/>
      <c r="H961" s="614"/>
      <c r="I961" s="614"/>
      <c r="J961" s="614"/>
      <c r="K961" s="614"/>
      <c r="L961" s="614"/>
      <c r="M961" s="614"/>
      <c r="N961" s="614"/>
      <c r="O961" s="614"/>
      <c r="P961" s="614"/>
      <c r="Q961" s="614"/>
    </row>
    <row r="962" ht="25.15" customHeight="true" x14ac:dyDescent="0.2">
      <c r="C962" s="614"/>
      <c r="D962" s="614"/>
      <c r="E962" s="614"/>
      <c r="F962" s="614"/>
      <c r="G962" s="614"/>
      <c r="H962" s="614"/>
      <c r="I962" s="614"/>
      <c r="J962" s="614"/>
      <c r="K962" s="614"/>
      <c r="L962" s="614"/>
      <c r="M962" s="614"/>
      <c r="N962" s="614"/>
      <c r="O962" s="614"/>
      <c r="P962" s="614"/>
      <c r="Q962" s="614"/>
    </row>
    <row r="963" ht="25.15" customHeight="true" x14ac:dyDescent="0.2">
      <c r="C963" s="614"/>
      <c r="D963" s="614"/>
      <c r="E963" s="614"/>
      <c r="F963" s="614"/>
      <c r="G963" s="614"/>
      <c r="H963" s="614"/>
      <c r="I963" s="614"/>
      <c r="J963" s="614"/>
      <c r="K963" s="614"/>
      <c r="L963" s="614"/>
      <c r="M963" s="614"/>
      <c r="N963" s="614"/>
      <c r="O963" s="614"/>
      <c r="P963" s="614"/>
      <c r="Q963" s="614"/>
    </row>
    <row r="964" ht="25.15" customHeight="true" x14ac:dyDescent="0.2">
      <c r="C964" s="614"/>
      <c r="D964" s="614"/>
      <c r="E964" s="614"/>
      <c r="F964" s="614"/>
      <c r="G964" s="614"/>
      <c r="H964" s="614"/>
      <c r="I964" s="614"/>
      <c r="J964" s="614"/>
      <c r="K964" s="614"/>
      <c r="L964" s="614"/>
      <c r="M964" s="614"/>
      <c r="N964" s="614"/>
      <c r="O964" s="614"/>
      <c r="P964" s="614"/>
      <c r="Q964" s="614"/>
    </row>
    <row r="965" ht="25.15" customHeight="true" x14ac:dyDescent="0.2">
      <c r="C965" s="614"/>
      <c r="D965" s="614"/>
      <c r="E965" s="614"/>
      <c r="F965" s="614"/>
      <c r="G965" s="614"/>
      <c r="H965" s="614"/>
      <c r="I965" s="614"/>
      <c r="J965" s="614"/>
      <c r="K965" s="614"/>
      <c r="L965" s="614"/>
      <c r="M965" s="614"/>
      <c r="N965" s="614"/>
      <c r="O965" s="614"/>
      <c r="P965" s="614"/>
      <c r="Q965" s="614"/>
    </row>
    <row r="966" ht="25.15" customHeight="true" x14ac:dyDescent="0.2">
      <c r="C966" s="614"/>
      <c r="D966" s="614"/>
      <c r="E966" s="614"/>
      <c r="F966" s="614"/>
      <c r="G966" s="614"/>
      <c r="H966" s="614"/>
      <c r="I966" s="614"/>
      <c r="J966" s="614"/>
      <c r="K966" s="614"/>
      <c r="L966" s="614"/>
      <c r="M966" s="614"/>
      <c r="N966" s="614"/>
      <c r="O966" s="614"/>
      <c r="P966" s="614"/>
      <c r="Q966" s="614"/>
    </row>
    <row r="967" ht="25.15" customHeight="true" x14ac:dyDescent="0.2">
      <c r="C967" s="614"/>
      <c r="D967" s="614"/>
      <c r="E967" s="614"/>
      <c r="F967" s="614"/>
      <c r="G967" s="614"/>
      <c r="H967" s="614"/>
      <c r="I967" s="614"/>
      <c r="J967" s="614"/>
      <c r="K967" s="614"/>
      <c r="L967" s="614"/>
      <c r="M967" s="614"/>
      <c r="N967" s="614"/>
      <c r="O967" s="614"/>
      <c r="P967" s="614"/>
      <c r="Q967" s="614"/>
    </row>
    <row r="968" ht="25.15" customHeight="true" x14ac:dyDescent="0.2">
      <c r="C968" s="614"/>
      <c r="D968" s="614"/>
      <c r="E968" s="614"/>
      <c r="F968" s="614"/>
      <c r="G968" s="614"/>
      <c r="H968" s="614"/>
      <c r="I968" s="614"/>
      <c r="J968" s="614"/>
      <c r="K968" s="614"/>
      <c r="L968" s="614"/>
      <c r="M968" s="614"/>
      <c r="N968" s="614"/>
      <c r="O968" s="614"/>
      <c r="P968" s="614"/>
      <c r="Q968" s="614"/>
    </row>
    <row r="969" ht="25.15" customHeight="true" x14ac:dyDescent="0.2">
      <c r="C969" s="614"/>
      <c r="D969" s="614"/>
      <c r="E969" s="614"/>
      <c r="F969" s="614"/>
      <c r="G969" s="614"/>
      <c r="H969" s="614"/>
      <c r="I969" s="614"/>
      <c r="J969" s="614"/>
      <c r="K969" s="614"/>
      <c r="L969" s="614"/>
      <c r="M969" s="614"/>
      <c r="N969" s="614"/>
      <c r="O969" s="614"/>
      <c r="P969" s="614"/>
      <c r="Q969" s="614"/>
    </row>
    <row r="970" ht="25.15" customHeight="true" x14ac:dyDescent="0.2">
      <c r="C970" s="614"/>
      <c r="D970" s="614"/>
      <c r="E970" s="614"/>
      <c r="F970" s="614"/>
      <c r="G970" s="614"/>
      <c r="H970" s="614"/>
      <c r="I970" s="614"/>
      <c r="J970" s="614"/>
      <c r="K970" s="614"/>
      <c r="L970" s="614"/>
      <c r="M970" s="614"/>
      <c r="N970" s="614"/>
      <c r="O970" s="614"/>
      <c r="P970" s="614"/>
      <c r="Q970" s="614"/>
    </row>
    <row r="971" ht="25.15" customHeight="true" x14ac:dyDescent="0.2">
      <c r="C971" s="614"/>
      <c r="D971" s="614"/>
      <c r="E971" s="614"/>
      <c r="F971" s="614"/>
      <c r="G971" s="614"/>
      <c r="H971" s="614"/>
      <c r="I971" s="614"/>
      <c r="J971" s="614"/>
      <c r="K971" s="614"/>
      <c r="L971" s="614"/>
      <c r="M971" s="614"/>
      <c r="N971" s="614"/>
      <c r="O971" s="614"/>
      <c r="P971" s="614"/>
      <c r="Q971" s="614"/>
    </row>
    <row r="972" ht="25.15" customHeight="true" x14ac:dyDescent="0.2">
      <c r="C972" s="614"/>
      <c r="D972" s="614"/>
      <c r="E972" s="614"/>
      <c r="F972" s="614"/>
      <c r="G972" s="614"/>
      <c r="H972" s="614"/>
      <c r="I972" s="614"/>
      <c r="J972" s="614"/>
      <c r="K972" s="614"/>
      <c r="L972" s="614"/>
      <c r="M972" s="614"/>
      <c r="N972" s="614"/>
      <c r="O972" s="614"/>
      <c r="P972" s="614"/>
      <c r="Q972" s="614"/>
    </row>
    <row r="973" ht="25.15" customHeight="true" x14ac:dyDescent="0.2">
      <c r="C973" s="614"/>
      <c r="D973" s="614"/>
      <c r="E973" s="614"/>
      <c r="F973" s="614"/>
      <c r="G973" s="614"/>
      <c r="H973" s="614"/>
      <c r="I973" s="614"/>
      <c r="J973" s="614"/>
      <c r="K973" s="614"/>
      <c r="L973" s="614"/>
      <c r="M973" s="614"/>
      <c r="N973" s="614"/>
      <c r="O973" s="614"/>
      <c r="P973" s="614"/>
      <c r="Q973" s="614"/>
    </row>
    <row r="974" ht="25.15" customHeight="true" x14ac:dyDescent="0.2">
      <c r="C974" s="614"/>
      <c r="D974" s="614"/>
      <c r="E974" s="614"/>
      <c r="F974" s="614"/>
      <c r="G974" s="614"/>
      <c r="H974" s="614"/>
      <c r="I974" s="614"/>
      <c r="J974" s="614"/>
      <c r="K974" s="614"/>
      <c r="L974" s="614"/>
      <c r="M974" s="614"/>
      <c r="N974" s="614"/>
      <c r="O974" s="614"/>
      <c r="P974" s="614"/>
      <c r="Q974" s="614"/>
    </row>
    <row r="975" ht="25.15" customHeight="true" x14ac:dyDescent="0.2">
      <c r="C975" s="614"/>
      <c r="D975" s="614"/>
      <c r="E975" s="614"/>
      <c r="F975" s="614"/>
      <c r="G975" s="614"/>
      <c r="H975" s="614"/>
      <c r="I975" s="614"/>
      <c r="J975" s="614"/>
      <c r="K975" s="614"/>
      <c r="L975" s="614"/>
      <c r="M975" s="614"/>
      <c r="N975" s="614"/>
      <c r="O975" s="614"/>
      <c r="P975" s="614"/>
      <c r="Q975" s="614"/>
    </row>
    <row r="976" ht="25.15" customHeight="true" x14ac:dyDescent="0.2">
      <c r="C976" s="614"/>
      <c r="D976" s="614"/>
      <c r="E976" s="614"/>
      <c r="F976" s="614"/>
      <c r="G976" s="614"/>
      <c r="H976" s="614"/>
      <c r="I976" s="614"/>
      <c r="J976" s="614"/>
      <c r="K976" s="614"/>
      <c r="L976" s="614"/>
      <c r="M976" s="614"/>
      <c r="N976" s="614"/>
      <c r="O976" s="614"/>
      <c r="P976" s="614"/>
      <c r="Q976" s="614"/>
    </row>
    <row r="977" ht="25.15" customHeight="true" x14ac:dyDescent="0.2">
      <c r="C977" s="614"/>
      <c r="D977" s="614"/>
      <c r="E977" s="614"/>
      <c r="F977" s="614"/>
      <c r="G977" s="614"/>
      <c r="H977" s="614"/>
      <c r="I977" s="614"/>
      <c r="J977" s="614"/>
      <c r="K977" s="614"/>
      <c r="L977" s="614"/>
      <c r="M977" s="614"/>
      <c r="N977" s="614"/>
      <c r="O977" s="614"/>
      <c r="P977" s="614"/>
      <c r="Q977" s="614"/>
    </row>
    <row r="978" ht="25.15" customHeight="true" x14ac:dyDescent="0.2">
      <c r="C978" s="614"/>
      <c r="D978" s="614"/>
      <c r="E978" s="614"/>
      <c r="F978" s="614"/>
      <c r="G978" s="614"/>
      <c r="H978" s="614"/>
      <c r="I978" s="614"/>
      <c r="J978" s="614"/>
      <c r="K978" s="614"/>
      <c r="L978" s="614"/>
      <c r="M978" s="614"/>
      <c r="N978" s="614"/>
      <c r="O978" s="614"/>
      <c r="P978" s="614"/>
      <c r="Q978" s="614"/>
    </row>
    <row r="979" ht="25.15" customHeight="true" x14ac:dyDescent="0.2">
      <c r="C979" s="614"/>
      <c r="D979" s="614"/>
      <c r="E979" s="614"/>
      <c r="F979" s="614"/>
      <c r="G979" s="614"/>
      <c r="H979" s="614"/>
      <c r="I979" s="614"/>
      <c r="J979" s="614"/>
      <c r="K979" s="614"/>
      <c r="L979" s="614"/>
      <c r="M979" s="614"/>
      <c r="N979" s="614"/>
      <c r="O979" s="614"/>
      <c r="P979" s="614"/>
      <c r="Q979" s="614"/>
    </row>
    <row r="980" ht="25.15" customHeight="true" x14ac:dyDescent="0.2">
      <c r="C980" s="614"/>
      <c r="D980" s="614"/>
      <c r="E980" s="614"/>
      <c r="F980" s="614"/>
      <c r="G980" s="614"/>
      <c r="H980" s="614"/>
      <c r="I980" s="614"/>
      <c r="J980" s="614"/>
      <c r="K980" s="614"/>
      <c r="L980" s="614"/>
      <c r="M980" s="614"/>
      <c r="N980" s="614"/>
      <c r="O980" s="614"/>
      <c r="P980" s="614"/>
      <c r="Q980" s="614"/>
    </row>
    <row r="981" ht="25.15" customHeight="true" x14ac:dyDescent="0.2">
      <c r="C981" s="614"/>
      <c r="D981" s="614"/>
      <c r="E981" s="614"/>
      <c r="F981" s="614"/>
      <c r="G981" s="614"/>
      <c r="H981" s="614"/>
      <c r="I981" s="614"/>
      <c r="J981" s="614"/>
      <c r="K981" s="614"/>
      <c r="L981" s="614"/>
      <c r="M981" s="614"/>
      <c r="N981" s="614"/>
      <c r="O981" s="614"/>
      <c r="P981" s="614"/>
      <c r="Q981" s="614"/>
    </row>
    <row r="982" ht="25.15" customHeight="true" x14ac:dyDescent="0.2">
      <c r="C982" s="614"/>
      <c r="D982" s="614"/>
      <c r="E982" s="614"/>
      <c r="F982" s="614"/>
      <c r="G982" s="614"/>
      <c r="H982" s="614"/>
      <c r="I982" s="614"/>
      <c r="J982" s="614"/>
      <c r="K982" s="614"/>
      <c r="L982" s="614"/>
      <c r="M982" s="614"/>
      <c r="N982" s="614"/>
      <c r="O982" s="614"/>
      <c r="P982" s="614"/>
      <c r="Q982" s="614"/>
    </row>
    <row r="983" ht="25.15" customHeight="true" x14ac:dyDescent="0.2">
      <c r="C983" s="614"/>
      <c r="D983" s="614"/>
      <c r="E983" s="614"/>
      <c r="F983" s="614"/>
      <c r="G983" s="614"/>
      <c r="H983" s="614"/>
      <c r="I983" s="614"/>
      <c r="J983" s="614"/>
      <c r="K983" s="614"/>
      <c r="L983" s="614"/>
      <c r="M983" s="614"/>
      <c r="N983" s="614"/>
      <c r="O983" s="614"/>
      <c r="P983" s="614"/>
      <c r="Q983" s="614"/>
    </row>
    <row r="984" ht="25.15" customHeight="true" x14ac:dyDescent="0.2">
      <c r="C984" s="614"/>
      <c r="D984" s="614"/>
      <c r="E984" s="614"/>
      <c r="F984" s="614"/>
      <c r="G984" s="614"/>
      <c r="H984" s="614"/>
      <c r="I984" s="614"/>
      <c r="J984" s="614"/>
      <c r="K984" s="614"/>
      <c r="L984" s="614"/>
      <c r="M984" s="614"/>
      <c r="N984" s="614"/>
      <c r="O984" s="614"/>
      <c r="P984" s="614"/>
      <c r="Q984" s="614"/>
    </row>
    <row r="985" ht="25.15" customHeight="true" x14ac:dyDescent="0.2">
      <c r="C985" s="614"/>
      <c r="D985" s="614"/>
      <c r="E985" s="614"/>
      <c r="F985" s="614"/>
      <c r="G985" s="614"/>
      <c r="H985" s="614"/>
      <c r="I985" s="614"/>
      <c r="J985" s="614"/>
      <c r="K985" s="614"/>
      <c r="L985" s="614"/>
      <c r="M985" s="614"/>
      <c r="N985" s="614"/>
      <c r="O985" s="614"/>
      <c r="P985" s="614"/>
      <c r="Q985" s="614"/>
    </row>
    <row r="986" ht="25.15" customHeight="true" x14ac:dyDescent="0.2">
      <c r="C986" s="614"/>
      <c r="D986" s="614"/>
      <c r="E986" s="614"/>
      <c r="F986" s="614"/>
      <c r="G986" s="614"/>
      <c r="H986" s="614"/>
      <c r="I986" s="614"/>
      <c r="J986" s="614"/>
      <c r="K986" s="614"/>
      <c r="L986" s="614"/>
      <c r="M986" s="614"/>
      <c r="N986" s="614"/>
      <c r="O986" s="614"/>
      <c r="P986" s="614"/>
      <c r="Q986" s="614"/>
    </row>
    <row r="987" ht="25.15" customHeight="true" x14ac:dyDescent="0.2">
      <c r="C987" s="614"/>
      <c r="D987" s="614"/>
      <c r="E987" s="614"/>
      <c r="F987" s="614"/>
      <c r="G987" s="614"/>
      <c r="H987" s="614"/>
      <c r="I987" s="614"/>
      <c r="J987" s="614"/>
      <c r="K987" s="614"/>
      <c r="L987" s="614"/>
      <c r="M987" s="614"/>
      <c r="N987" s="614"/>
      <c r="O987" s="614"/>
      <c r="P987" s="614"/>
      <c r="Q987" s="614"/>
    </row>
    <row r="988" ht="25.15" customHeight="true" x14ac:dyDescent="0.2">
      <c r="C988" s="614"/>
      <c r="D988" s="614"/>
      <c r="E988" s="614"/>
      <c r="F988" s="614"/>
      <c r="G988" s="614"/>
      <c r="H988" s="614"/>
      <c r="I988" s="614"/>
      <c r="J988" s="614"/>
      <c r="K988" s="614"/>
      <c r="L988" s="614"/>
      <c r="M988" s="614"/>
      <c r="N988" s="614"/>
      <c r="O988" s="614"/>
      <c r="P988" s="614"/>
      <c r="Q988" s="614"/>
    </row>
    <row r="989" ht="25.15" customHeight="true" x14ac:dyDescent="0.2">
      <c r="C989" s="614"/>
      <c r="D989" s="614"/>
      <c r="E989" s="614"/>
      <c r="F989" s="614"/>
      <c r="G989" s="614"/>
      <c r="H989" s="614"/>
      <c r="I989" s="614"/>
      <c r="J989" s="614"/>
      <c r="K989" s="614"/>
      <c r="L989" s="614"/>
      <c r="M989" s="614"/>
      <c r="N989" s="614"/>
      <c r="O989" s="614"/>
      <c r="P989" s="614"/>
      <c r="Q989" s="614"/>
    </row>
    <row r="990" ht="25.15" customHeight="true" x14ac:dyDescent="0.2">
      <c r="C990" s="614"/>
      <c r="D990" s="614"/>
      <c r="E990" s="614"/>
      <c r="F990" s="614"/>
      <c r="G990" s="614"/>
      <c r="H990" s="614"/>
      <c r="I990" s="614"/>
      <c r="J990" s="614"/>
      <c r="K990" s="614"/>
      <c r="L990" s="614"/>
      <c r="M990" s="614"/>
      <c r="N990" s="614"/>
      <c r="O990" s="614"/>
      <c r="P990" s="614"/>
      <c r="Q990" s="614"/>
    </row>
    <row r="991" ht="25.15" customHeight="true" x14ac:dyDescent="0.2">
      <c r="C991" s="614"/>
      <c r="D991" s="614"/>
      <c r="E991" s="614"/>
      <c r="F991" s="614"/>
      <c r="G991" s="614"/>
      <c r="H991" s="614"/>
      <c r="I991" s="614"/>
      <c r="J991" s="614"/>
      <c r="K991" s="614"/>
      <c r="L991" s="614"/>
      <c r="M991" s="614"/>
      <c r="N991" s="614"/>
      <c r="O991" s="614"/>
      <c r="P991" s="614"/>
      <c r="Q991" s="614"/>
    </row>
    <row r="992" ht="25.15" customHeight="true" x14ac:dyDescent="0.2">
      <c r="C992" s="614"/>
      <c r="D992" s="614"/>
      <c r="E992" s="614"/>
      <c r="F992" s="614"/>
      <c r="G992" s="614"/>
      <c r="H992" s="614"/>
      <c r="I992" s="614"/>
      <c r="J992" s="614"/>
      <c r="K992" s="614"/>
      <c r="L992" s="614"/>
      <c r="M992" s="614"/>
      <c r="N992" s="614"/>
      <c r="O992" s="614"/>
      <c r="P992" s="614"/>
      <c r="Q992" s="614"/>
    </row>
    <row r="993" ht="25.15" customHeight="true" x14ac:dyDescent="0.2">
      <c r="C993" s="614"/>
      <c r="D993" s="614"/>
      <c r="E993" s="614"/>
      <c r="F993" s="614"/>
      <c r="G993" s="614"/>
      <c r="H993" s="614"/>
      <c r="I993" s="614"/>
      <c r="J993" s="614"/>
      <c r="K993" s="614"/>
      <c r="L993" s="614"/>
      <c r="M993" s="614"/>
      <c r="N993" s="614"/>
      <c r="O993" s="614"/>
      <c r="P993" s="614"/>
      <c r="Q993" s="614"/>
    </row>
    <row r="994" ht="25.15" customHeight="true" x14ac:dyDescent="0.2">
      <c r="C994" s="614"/>
      <c r="D994" s="614"/>
      <c r="E994" s="614"/>
      <c r="F994" s="614"/>
      <c r="G994" s="614"/>
      <c r="H994" s="614"/>
      <c r="I994" s="614"/>
      <c r="J994" s="614"/>
      <c r="K994" s="614"/>
      <c r="L994" s="614"/>
      <c r="M994" s="614"/>
      <c r="N994" s="614"/>
      <c r="O994" s="614"/>
      <c r="P994" s="614"/>
      <c r="Q994" s="614"/>
    </row>
    <row r="995" ht="25.15" customHeight="true" x14ac:dyDescent="0.2">
      <c r="C995" s="614"/>
      <c r="D995" s="614"/>
      <c r="E995" s="614"/>
      <c r="F995" s="614"/>
      <c r="G995" s="614"/>
      <c r="H995" s="614"/>
      <c r="I995" s="614"/>
      <c r="J995" s="614"/>
      <c r="K995" s="614"/>
      <c r="L995" s="614"/>
      <c r="M995" s="614"/>
      <c r="N995" s="614"/>
      <c r="O995" s="614"/>
      <c r="P995" s="614"/>
      <c r="Q995" s="614"/>
    </row>
    <row r="996" ht="25.15" customHeight="true" x14ac:dyDescent="0.2">
      <c r="C996" s="614"/>
      <c r="D996" s="614"/>
      <c r="E996" s="614"/>
      <c r="F996" s="614"/>
      <c r="G996" s="614"/>
      <c r="H996" s="614"/>
      <c r="I996" s="614"/>
      <c r="J996" s="614"/>
      <c r="K996" s="614"/>
      <c r="L996" s="614"/>
      <c r="M996" s="614"/>
      <c r="N996" s="614"/>
      <c r="O996" s="614"/>
      <c r="P996" s="614"/>
      <c r="Q996" s="614"/>
    </row>
    <row r="997" ht="25.15" customHeight="true" x14ac:dyDescent="0.2">
      <c r="C997" s="614"/>
      <c r="D997" s="614"/>
      <c r="E997" s="614"/>
      <c r="F997" s="614"/>
      <c r="G997" s="614"/>
      <c r="H997" s="614"/>
      <c r="I997" s="614"/>
      <c r="J997" s="614"/>
      <c r="K997" s="614"/>
      <c r="L997" s="614"/>
      <c r="M997" s="614"/>
      <c r="N997" s="614"/>
      <c r="O997" s="614"/>
      <c r="P997" s="614"/>
      <c r="Q997" s="614"/>
    </row>
    <row r="998" ht="25.15" customHeight="true" x14ac:dyDescent="0.2">
      <c r="C998" s="614"/>
      <c r="D998" s="614"/>
      <c r="E998" s="614"/>
      <c r="F998" s="614"/>
      <c r="G998" s="614"/>
      <c r="H998" s="614"/>
      <c r="I998" s="614"/>
      <c r="J998" s="614"/>
      <c r="K998" s="614"/>
      <c r="L998" s="614"/>
      <c r="M998" s="614"/>
      <c r="N998" s="614"/>
      <c r="O998" s="614"/>
      <c r="P998" s="614"/>
      <c r="Q998" s="614"/>
    </row>
    <row r="999" ht="25.15" customHeight="true" x14ac:dyDescent="0.2">
      <c r="C999" s="614"/>
      <c r="D999" s="614"/>
      <c r="E999" s="614"/>
      <c r="F999" s="614"/>
      <c r="G999" s="614"/>
      <c r="H999" s="614"/>
      <c r="I999" s="614"/>
      <c r="J999" s="614"/>
      <c r="K999" s="614"/>
      <c r="L999" s="614"/>
      <c r="M999" s="614"/>
      <c r="N999" s="614"/>
      <c r="O999" s="614"/>
      <c r="P999" s="614"/>
      <c r="Q999" s="614"/>
    </row>
    <row r="1000" ht="25.15" customHeight="true" x14ac:dyDescent="0.2">
      <c r="C1000" s="614"/>
      <c r="D1000" s="614"/>
      <c r="E1000" s="614"/>
      <c r="F1000" s="614"/>
      <c r="G1000" s="614"/>
      <c r="H1000" s="614"/>
      <c r="I1000" s="614"/>
      <c r="J1000" s="614"/>
      <c r="K1000" s="614"/>
      <c r="L1000" s="614"/>
      <c r="M1000" s="614"/>
      <c r="N1000" s="614"/>
      <c r="O1000" s="614"/>
      <c r="P1000" s="614"/>
      <c r="Q1000" s="614"/>
    </row>
    <row r="1001" ht="25.15" customHeight="true" x14ac:dyDescent="0.2">
      <c r="C1001" s="614"/>
      <c r="D1001" s="614"/>
      <c r="E1001" s="614"/>
      <c r="F1001" s="614"/>
      <c r="G1001" s="614"/>
      <c r="H1001" s="614"/>
      <c r="I1001" s="614"/>
      <c r="J1001" s="614"/>
      <c r="K1001" s="614"/>
      <c r="L1001" s="614"/>
      <c r="M1001" s="614"/>
      <c r="N1001" s="614"/>
      <c r="O1001" s="614"/>
      <c r="P1001" s="614"/>
      <c r="Q1001" s="614"/>
    </row>
    <row r="1002" ht="25.15" customHeight="true" x14ac:dyDescent="0.2">
      <c r="C1002" s="614"/>
      <c r="D1002" s="614"/>
      <c r="E1002" s="614"/>
      <c r="F1002" s="614"/>
      <c r="G1002" s="614"/>
      <c r="H1002" s="614"/>
      <c r="I1002" s="614"/>
      <c r="J1002" s="614"/>
      <c r="K1002" s="614"/>
      <c r="L1002" s="614"/>
      <c r="M1002" s="614"/>
      <c r="N1002" s="614"/>
      <c r="O1002" s="614"/>
      <c r="P1002" s="614"/>
      <c r="Q1002" s="614"/>
    </row>
    <row r="1003" ht="25.15" customHeight="true" x14ac:dyDescent="0.2">
      <c r="C1003" s="614"/>
      <c r="D1003" s="614"/>
      <c r="E1003" s="614"/>
      <c r="F1003" s="614"/>
      <c r="G1003" s="614"/>
      <c r="H1003" s="614"/>
      <c r="I1003" s="614"/>
      <c r="J1003" s="614"/>
      <c r="K1003" s="614"/>
      <c r="L1003" s="614"/>
      <c r="M1003" s="614"/>
      <c r="N1003" s="614"/>
      <c r="O1003" s="614"/>
      <c r="P1003" s="614"/>
      <c r="Q1003" s="614"/>
    </row>
    <row r="1004" ht="25.15" customHeight="true" x14ac:dyDescent="0.2">
      <c r="C1004" s="614"/>
      <c r="D1004" s="614"/>
      <c r="E1004" s="614"/>
      <c r="F1004" s="614"/>
      <c r="G1004" s="614"/>
      <c r="H1004" s="614"/>
      <c r="I1004" s="614"/>
      <c r="J1004" s="614"/>
      <c r="K1004" s="614"/>
      <c r="L1004" s="614"/>
      <c r="M1004" s="614"/>
      <c r="N1004" s="614"/>
      <c r="O1004" s="614"/>
      <c r="P1004" s="614"/>
      <c r="Q1004" s="614"/>
    </row>
    <row r="1005" ht="25.15" customHeight="true" x14ac:dyDescent="0.2">
      <c r="C1005" s="614"/>
      <c r="D1005" s="614"/>
      <c r="E1005" s="614"/>
      <c r="F1005" s="614"/>
      <c r="G1005" s="614"/>
      <c r="H1005" s="614"/>
      <c r="I1005" s="614"/>
      <c r="J1005" s="614"/>
      <c r="K1005" s="614"/>
      <c r="L1005" s="614"/>
      <c r="M1005" s="614"/>
      <c r="N1005" s="614"/>
      <c r="O1005" s="614"/>
      <c r="P1005" s="614"/>
      <c r="Q1005" s="614"/>
    </row>
    <row r="1006" ht="25.15" customHeight="true" x14ac:dyDescent="0.2">
      <c r="C1006" s="614"/>
      <c r="D1006" s="614"/>
      <c r="E1006" s="614"/>
      <c r="F1006" s="614"/>
      <c r="G1006" s="614"/>
      <c r="H1006" s="614"/>
      <c r="I1006" s="614"/>
      <c r="J1006" s="614"/>
      <c r="K1006" s="614"/>
      <c r="L1006" s="614"/>
      <c r="M1006" s="614"/>
      <c r="N1006" s="614"/>
      <c r="O1006" s="614"/>
      <c r="P1006" s="614"/>
      <c r="Q1006" s="614"/>
    </row>
    <row r="1007" ht="25.15" customHeight="true" x14ac:dyDescent="0.2">
      <c r="C1007" s="614"/>
      <c r="D1007" s="614"/>
      <c r="E1007" s="614"/>
      <c r="F1007" s="614"/>
      <c r="G1007" s="614"/>
      <c r="H1007" s="614"/>
      <c r="I1007" s="614"/>
      <c r="J1007" s="614"/>
      <c r="K1007" s="614"/>
      <c r="L1007" s="614"/>
      <c r="M1007" s="614"/>
      <c r="N1007" s="614"/>
      <c r="O1007" s="614"/>
      <c r="P1007" s="614"/>
      <c r="Q1007" s="614"/>
    </row>
    <row r="1008" ht="25.15" customHeight="true" x14ac:dyDescent="0.2">
      <c r="C1008" s="614"/>
      <c r="D1008" s="614"/>
      <c r="E1008" s="614"/>
      <c r="F1008" s="614"/>
      <c r="G1008" s="614"/>
      <c r="H1008" s="614"/>
      <c r="I1008" s="614"/>
      <c r="J1008" s="614"/>
      <c r="K1008" s="614"/>
      <c r="L1008" s="614"/>
      <c r="M1008" s="614"/>
      <c r="N1008" s="614"/>
      <c r="O1008" s="614"/>
      <c r="P1008" s="614"/>
      <c r="Q1008" s="614"/>
    </row>
    <row r="1009" ht="25.15" customHeight="true" x14ac:dyDescent="0.2">
      <c r="C1009" s="614"/>
      <c r="D1009" s="614"/>
      <c r="E1009" s="614"/>
      <c r="F1009" s="614"/>
      <c r="G1009" s="614"/>
      <c r="H1009" s="614"/>
      <c r="I1009" s="614"/>
      <c r="J1009" s="614"/>
      <c r="K1009" s="614"/>
      <c r="L1009" s="614"/>
      <c r="M1009" s="614"/>
      <c r="N1009" s="614"/>
      <c r="O1009" s="614"/>
      <c r="P1009" s="614"/>
      <c r="Q1009" s="614"/>
    </row>
    <row r="1010" ht="25.15" customHeight="true" x14ac:dyDescent="0.2">
      <c r="C1010" s="614"/>
      <c r="D1010" s="614"/>
      <c r="E1010" s="614"/>
      <c r="F1010" s="614"/>
      <c r="G1010" s="614"/>
      <c r="H1010" s="614"/>
      <c r="I1010" s="614"/>
      <c r="J1010" s="614"/>
      <c r="K1010" s="614"/>
      <c r="L1010" s="614"/>
      <c r="M1010" s="614"/>
      <c r="N1010" s="614"/>
      <c r="O1010" s="614"/>
      <c r="P1010" s="614"/>
      <c r="Q1010" s="614"/>
    </row>
    <row r="1011" ht="25.15" customHeight="true" x14ac:dyDescent="0.2">
      <c r="C1011" s="614"/>
      <c r="D1011" s="614"/>
      <c r="E1011" s="614"/>
      <c r="F1011" s="614"/>
      <c r="G1011" s="614"/>
      <c r="H1011" s="614"/>
      <c r="I1011" s="614"/>
      <c r="J1011" s="614"/>
      <c r="K1011" s="614"/>
      <c r="L1011" s="614"/>
      <c r="M1011" s="614"/>
      <c r="N1011" s="614"/>
      <c r="O1011" s="614"/>
      <c r="P1011" s="614"/>
      <c r="Q1011" s="614"/>
    </row>
    <row r="1012" ht="25.15" customHeight="true" x14ac:dyDescent="0.2">
      <c r="C1012" s="614"/>
      <c r="D1012" s="614"/>
      <c r="E1012" s="614"/>
      <c r="F1012" s="614"/>
      <c r="G1012" s="614"/>
      <c r="H1012" s="614"/>
      <c r="I1012" s="614"/>
      <c r="J1012" s="614"/>
      <c r="K1012" s="614"/>
      <c r="L1012" s="614"/>
      <c r="M1012" s="614"/>
      <c r="N1012" s="614"/>
      <c r="O1012" s="614"/>
      <c r="P1012" s="614"/>
      <c r="Q1012" s="614"/>
    </row>
    <row r="1013" ht="25.15" customHeight="true" x14ac:dyDescent="0.2">
      <c r="C1013" s="614"/>
      <c r="D1013" s="614"/>
      <c r="E1013" s="614"/>
      <c r="F1013" s="614"/>
      <c r="G1013" s="614"/>
      <c r="H1013" s="614"/>
      <c r="I1013" s="614"/>
      <c r="J1013" s="614"/>
      <c r="K1013" s="614"/>
      <c r="L1013" s="614"/>
      <c r="M1013" s="614"/>
      <c r="N1013" s="614"/>
      <c r="O1013" s="614"/>
      <c r="P1013" s="614"/>
      <c r="Q1013" s="614"/>
    </row>
    <row r="1014" ht="25.15" customHeight="true" x14ac:dyDescent="0.2">
      <c r="C1014" s="614"/>
      <c r="D1014" s="614"/>
      <c r="E1014" s="614"/>
      <c r="F1014" s="614"/>
      <c r="G1014" s="614"/>
      <c r="H1014" s="614"/>
      <c r="I1014" s="614"/>
      <c r="J1014" s="614"/>
      <c r="K1014" s="614"/>
      <c r="L1014" s="614"/>
      <c r="M1014" s="614"/>
      <c r="N1014" s="614"/>
      <c r="O1014" s="614"/>
      <c r="P1014" s="614"/>
      <c r="Q1014" s="614"/>
    </row>
    <row r="1015" ht="25.15" customHeight="true" x14ac:dyDescent="0.2">
      <c r="C1015" s="614"/>
      <c r="D1015" s="614"/>
      <c r="E1015" s="614"/>
      <c r="F1015" s="614"/>
      <c r="G1015" s="614"/>
      <c r="H1015" s="614"/>
      <c r="I1015" s="614"/>
      <c r="J1015" s="614"/>
      <c r="K1015" s="614"/>
      <c r="L1015" s="614"/>
      <c r="M1015" s="614"/>
      <c r="N1015" s="614"/>
      <c r="O1015" s="614"/>
      <c r="P1015" s="614"/>
      <c r="Q1015" s="614"/>
    </row>
    <row r="1016" ht="25.15" customHeight="true" x14ac:dyDescent="0.2">
      <c r="C1016" s="614"/>
      <c r="D1016" s="614"/>
      <c r="E1016" s="614"/>
      <c r="F1016" s="614"/>
      <c r="G1016" s="614"/>
      <c r="H1016" s="614"/>
      <c r="I1016" s="614"/>
      <c r="J1016" s="614"/>
      <c r="K1016" s="614"/>
      <c r="L1016" s="614"/>
      <c r="M1016" s="614"/>
      <c r="N1016" s="614"/>
      <c r="O1016" s="614"/>
      <c r="P1016" s="614"/>
      <c r="Q1016" s="614"/>
    </row>
    <row r="1017" ht="25.15" customHeight="true" x14ac:dyDescent="0.2">
      <c r="C1017" s="614"/>
      <c r="D1017" s="614"/>
      <c r="E1017" s="614"/>
      <c r="F1017" s="614"/>
      <c r="G1017" s="614"/>
      <c r="H1017" s="614"/>
      <c r="I1017" s="614"/>
      <c r="J1017" s="614"/>
      <c r="K1017" s="614"/>
      <c r="L1017" s="614"/>
      <c r="M1017" s="614"/>
      <c r="N1017" s="614"/>
      <c r="O1017" s="614"/>
      <c r="P1017" s="614"/>
      <c r="Q1017" s="614"/>
    </row>
    <row r="1018" ht="25.15" customHeight="true" x14ac:dyDescent="0.2">
      <c r="C1018" s="614"/>
      <c r="D1018" s="614"/>
      <c r="E1018" s="614"/>
      <c r="F1018" s="614"/>
      <c r="G1018" s="614"/>
      <c r="H1018" s="614"/>
      <c r="I1018" s="614"/>
      <c r="J1018" s="614"/>
      <c r="K1018" s="614"/>
      <c r="L1018" s="614"/>
      <c r="M1018" s="614"/>
      <c r="N1018" s="614"/>
      <c r="O1018" s="614"/>
      <c r="P1018" s="614"/>
      <c r="Q1018" s="614"/>
    </row>
    <row r="1019" ht="25.15" customHeight="true" x14ac:dyDescent="0.2">
      <c r="C1019" s="614"/>
      <c r="D1019" s="614"/>
      <c r="E1019" s="614"/>
      <c r="F1019" s="614"/>
      <c r="G1019" s="614"/>
      <c r="H1019" s="614"/>
      <c r="I1019" s="614"/>
      <c r="J1019" s="614"/>
      <c r="K1019" s="614"/>
      <c r="L1019" s="614"/>
      <c r="M1019" s="614"/>
      <c r="N1019" s="614"/>
      <c r="O1019" s="614"/>
      <c r="P1019" s="614"/>
      <c r="Q1019" s="614"/>
    </row>
    <row r="1020" ht="25.15" customHeight="true" x14ac:dyDescent="0.2">
      <c r="C1020" s="614"/>
      <c r="D1020" s="614"/>
      <c r="E1020" s="614"/>
      <c r="F1020" s="614"/>
      <c r="G1020" s="614"/>
      <c r="H1020" s="614"/>
      <c r="I1020" s="614"/>
      <c r="J1020" s="614"/>
      <c r="K1020" s="614"/>
      <c r="L1020" s="614"/>
      <c r="M1020" s="614"/>
      <c r="N1020" s="614"/>
      <c r="O1020" s="614"/>
      <c r="P1020" s="614"/>
      <c r="Q1020" s="614"/>
    </row>
    <row r="1021" ht="25.15" customHeight="true" x14ac:dyDescent="0.2">
      <c r="C1021" s="614"/>
      <c r="D1021" s="614"/>
      <c r="E1021" s="614"/>
      <c r="F1021" s="614"/>
      <c r="G1021" s="614"/>
      <c r="H1021" s="614"/>
      <c r="I1021" s="614"/>
      <c r="J1021" s="614"/>
      <c r="K1021" s="614"/>
      <c r="L1021" s="614"/>
      <c r="M1021" s="614"/>
      <c r="N1021" s="614"/>
      <c r="O1021" s="614"/>
      <c r="P1021" s="614"/>
      <c r="Q1021" s="614"/>
    </row>
    <row r="1022" ht="25.15" customHeight="true" x14ac:dyDescent="0.2">
      <c r="C1022" s="614"/>
      <c r="D1022" s="614"/>
      <c r="E1022" s="614"/>
      <c r="F1022" s="614"/>
      <c r="G1022" s="614"/>
      <c r="H1022" s="614"/>
      <c r="I1022" s="614"/>
      <c r="J1022" s="614"/>
      <c r="K1022" s="614"/>
      <c r="L1022" s="614"/>
      <c r="M1022" s="614"/>
      <c r="N1022" s="614"/>
      <c r="O1022" s="614"/>
      <c r="P1022" s="614"/>
      <c r="Q1022" s="614"/>
    </row>
    <row r="1023" ht="25.15" customHeight="true" x14ac:dyDescent="0.2">
      <c r="C1023" s="614"/>
      <c r="D1023" s="614"/>
      <c r="E1023" s="614"/>
      <c r="F1023" s="614"/>
      <c r="G1023" s="614"/>
      <c r="H1023" s="614"/>
      <c r="I1023" s="614"/>
      <c r="J1023" s="614"/>
      <c r="K1023" s="614"/>
      <c r="L1023" s="614"/>
      <c r="M1023" s="614"/>
      <c r="N1023" s="614"/>
      <c r="O1023" s="614"/>
      <c r="P1023" s="614"/>
      <c r="Q1023" s="614"/>
    </row>
    <row r="1024" ht="25.15" customHeight="true" x14ac:dyDescent="0.2">
      <c r="C1024" s="614"/>
      <c r="D1024" s="614"/>
      <c r="E1024" s="614"/>
      <c r="F1024" s="614"/>
      <c r="G1024" s="614"/>
      <c r="H1024" s="614"/>
      <c r="I1024" s="614"/>
      <c r="J1024" s="614"/>
      <c r="K1024" s="614"/>
      <c r="L1024" s="614"/>
      <c r="M1024" s="614"/>
      <c r="N1024" s="614"/>
      <c r="O1024" s="614"/>
      <c r="P1024" s="614"/>
      <c r="Q1024" s="614"/>
    </row>
    <row r="1025" s="507" customFormat="true" ht="21" customHeight="true" x14ac:dyDescent="0.2">
      <c r="A1025" s="997" t="s">
        <v>191</v>
      </c>
      <c r="B1025" s="997"/>
      <c r="C1025" s="997"/>
      <c r="AC1025" s="172"/>
      <c r="AD1025" s="172"/>
      <c r="AE1025" s="172"/>
      <c r="AF1025" s="172"/>
      <c r="AG1025" s="172"/>
      <c r="AH1025" s="172"/>
      <c r="AI1025" s="172"/>
      <c r="AJ1025" s="172"/>
      <c r="AK1025" s="172"/>
      <c r="AL1025" s="172"/>
      <c r="AM1025" s="172"/>
      <c r="AN1025" s="172"/>
      <c r="AO1025" s="172"/>
      <c r="AP1025" s="172"/>
      <c r="AQ1025" s="172"/>
      <c r="AR1025" s="172"/>
      <c r="AS1025" s="172"/>
      <c r="AT1025" s="172"/>
      <c r="AU1025" s="172"/>
      <c r="AV1025" s="172"/>
      <c r="AW1025" s="172"/>
      <c r="AX1025" s="172"/>
      <c r="AY1025" s="172"/>
      <c r="AZ1025" s="172"/>
      <c r="BA1025" s="353"/>
      <c r="BB1025" s="422"/>
      <c r="BC1025"/>
      <c r="BD1025"/>
      <c r="BE1025"/>
      <c r="BF1025"/>
      <c r="BG1025"/>
      <c r="BH1025"/>
      <c r="BI1025"/>
      <c r="BJ1025"/>
      <c r="BK1025"/>
      <c r="BL1025"/>
      <c r="BM1025"/>
      <c r="BN1025"/>
      <c r="BO1025"/>
      <c r="BP1025"/>
      <c r="BQ1025"/>
      <c r="BR1025"/>
      <c r="BS1025"/>
      <c r="BT1025"/>
      <c r="BU1025"/>
      <c r="BV1025"/>
      <c r="BW1025"/>
      <c r="BX1025"/>
      <c r="BY1025" s="353"/>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507" customFormat="true" ht="15.95" customHeight="true" x14ac:dyDescent="0.2">
      <c r="A1026" s="998" t="s">
        <v>192</v>
      </c>
      <c r="B1026" s="998"/>
      <c r="C1026" s="510" t="s">
        <v>193</v>
      </c>
      <c r="AC1026" s="172"/>
      <c r="AD1026" s="172"/>
      <c r="AE1026" s="172"/>
      <c r="AF1026" s="172"/>
      <c r="AG1026" s="172"/>
      <c r="AH1026" s="172"/>
      <c r="AI1026" s="172"/>
      <c r="AJ1026" s="172"/>
      <c r="AK1026" s="172"/>
      <c r="AL1026" s="172"/>
      <c r="AM1026" s="172"/>
      <c r="AN1026" s="172"/>
      <c r="AO1026" s="172"/>
      <c r="AP1026" s="172"/>
      <c r="AQ1026" s="172"/>
      <c r="AR1026" s="172"/>
      <c r="AS1026" s="172"/>
      <c r="AT1026" s="172"/>
      <c r="AU1026" s="172"/>
      <c r="AV1026" s="172"/>
      <c r="AW1026" s="172"/>
      <c r="AX1026" s="172"/>
      <c r="AY1026" s="172"/>
      <c r="AZ1026" s="172"/>
      <c r="BA1026" s="353"/>
      <c r="BB1026" s="422"/>
      <c r="BC1026"/>
      <c r="BD1026"/>
      <c r="BE1026"/>
      <c r="BF1026"/>
      <c r="BG1026"/>
      <c r="BH1026"/>
      <c r="BI1026"/>
      <c r="BJ1026"/>
      <c r="BK1026"/>
      <c r="BL1026"/>
      <c r="BM1026"/>
      <c r="BN1026"/>
      <c r="BO1026"/>
      <c r="BP1026"/>
      <c r="BQ1026"/>
      <c r="BR1026"/>
      <c r="BS1026"/>
      <c r="BT1026"/>
      <c r="BU1026"/>
      <c r="BV1026"/>
      <c r="BW1026"/>
      <c r="BX1026"/>
      <c r="BY1026" s="353"/>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507" customFormat="true" ht="17.1" hidden="true" customHeight="true" x14ac:dyDescent="0.2">
      <c r="A1027" s="511" t="s">
        <v>194</v>
      </c>
      <c r="B1027" s="512" t="s">
        <v>195</v>
      </c>
      <c r="C1027" s="513">
        <v>8141</v>
      </c>
      <c r="AC1027" s="172"/>
      <c r="AD1027" s="172"/>
      <c r="AE1027" s="172"/>
      <c r="AF1027" s="172"/>
      <c r="AG1027" s="172"/>
      <c r="AH1027" s="172"/>
      <c r="AI1027" s="172"/>
      <c r="AJ1027" s="172"/>
      <c r="AK1027" s="172"/>
      <c r="AL1027" s="172"/>
      <c r="AM1027" s="172"/>
      <c r="AN1027" s="172"/>
      <c r="AO1027" s="172"/>
      <c r="AP1027" s="172"/>
      <c r="AQ1027" s="172"/>
      <c r="AR1027" s="172"/>
      <c r="AS1027" s="172"/>
      <c r="AT1027" s="172"/>
      <c r="AU1027" s="172"/>
      <c r="AV1027" s="172"/>
      <c r="AW1027" s="172"/>
      <c r="AX1027" s="172"/>
      <c r="AY1027" s="172"/>
      <c r="AZ1027" s="172"/>
      <c r="BA1027" s="353"/>
      <c r="BB1027" s="422"/>
      <c r="BC1027"/>
      <c r="BD1027"/>
      <c r="BE1027"/>
      <c r="BF1027"/>
      <c r="BG1027"/>
      <c r="BH1027"/>
      <c r="BI1027"/>
      <c r="BJ1027"/>
      <c r="BK1027"/>
      <c r="BL1027"/>
      <c r="BM1027"/>
      <c r="BN1027"/>
      <c r="BO1027"/>
      <c r="BP1027"/>
      <c r="BQ1027"/>
      <c r="BR1027"/>
      <c r="BS1027"/>
      <c r="BT1027"/>
      <c r="BU1027"/>
      <c r="BV1027"/>
      <c r="BW1027"/>
      <c r="BX1027"/>
      <c r="BY1027" s="353"/>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507" customFormat="true" ht="17.1" hidden="true" customHeight="true" x14ac:dyDescent="0.2">
      <c r="A1028" s="514" t="s">
        <v>196</v>
      </c>
      <c r="B1028" s="515" t="s">
        <v>195</v>
      </c>
      <c r="C1028" s="516">
        <v>8141</v>
      </c>
      <c r="AC1028" s="172"/>
      <c r="AD1028" s="172"/>
      <c r="AE1028" s="172"/>
      <c r="AF1028" s="172"/>
      <c r="AG1028" s="172"/>
      <c r="AH1028" s="172"/>
      <c r="AI1028" s="172"/>
      <c r="AJ1028" s="172"/>
      <c r="AK1028" s="172"/>
      <c r="AL1028" s="172"/>
      <c r="AM1028" s="172"/>
      <c r="AN1028" s="172"/>
      <c r="AO1028" s="172"/>
      <c r="AP1028" s="172"/>
      <c r="AQ1028" s="172"/>
      <c r="AR1028" s="172"/>
      <c r="AS1028" s="172"/>
      <c r="AT1028" s="172"/>
      <c r="AU1028" s="172"/>
      <c r="AV1028" s="172"/>
      <c r="AW1028" s="172"/>
      <c r="AX1028" s="172"/>
      <c r="AY1028" s="172"/>
      <c r="AZ1028" s="172"/>
      <c r="BA1028" s="353"/>
      <c r="BB1028" s="422"/>
      <c r="BC1028"/>
      <c r="BD1028"/>
      <c r="BE1028"/>
      <c r="BF1028"/>
      <c r="BG1028"/>
      <c r="BH1028"/>
      <c r="BI1028"/>
      <c r="BJ1028"/>
      <c r="BK1028"/>
      <c r="BL1028"/>
      <c r="BM1028"/>
      <c r="BN1028"/>
      <c r="BO1028"/>
      <c r="BP1028"/>
      <c r="BQ1028"/>
      <c r="BR1028"/>
      <c r="BS1028"/>
      <c r="BT1028"/>
      <c r="BU1028"/>
      <c r="BV1028"/>
      <c r="BW1028"/>
      <c r="BX1028"/>
      <c r="BY1028" s="353"/>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507" customFormat="true" ht="17.1" hidden="true" customHeight="true" x14ac:dyDescent="0.2">
      <c r="A1029" s="514" t="s">
        <v>197</v>
      </c>
      <c r="B1029" s="515" t="s">
        <v>198</v>
      </c>
      <c r="C1029" s="516">
        <v>8141</v>
      </c>
      <c r="AC1029" s="172"/>
      <c r="AD1029" s="172"/>
      <c r="AE1029" s="172"/>
      <c r="AF1029" s="172"/>
      <c r="AG1029" s="172"/>
      <c r="AH1029" s="172"/>
      <c r="AI1029" s="172"/>
      <c r="AJ1029" s="172"/>
      <c r="AK1029" s="172"/>
      <c r="AL1029" s="172"/>
      <c r="AM1029" s="172"/>
      <c r="AN1029" s="172"/>
      <c r="AO1029" s="172"/>
      <c r="AP1029" s="172"/>
      <c r="AQ1029" s="172"/>
      <c r="AR1029" s="172"/>
      <c r="AS1029" s="172"/>
      <c r="AT1029" s="172"/>
      <c r="AU1029" s="172"/>
      <c r="AV1029" s="172"/>
      <c r="AW1029" s="172"/>
      <c r="AX1029" s="172"/>
      <c r="AY1029" s="172"/>
      <c r="AZ1029" s="172"/>
      <c r="BA1029" s="353"/>
      <c r="BB1029" s="422"/>
      <c r="BC1029"/>
      <c r="BD1029"/>
      <c r="BE1029"/>
      <c r="BF1029"/>
      <c r="BG1029"/>
      <c r="BH1029"/>
      <c r="BI1029"/>
      <c r="BJ1029"/>
      <c r="BK1029"/>
      <c r="BL1029"/>
      <c r="BM1029"/>
      <c r="BN1029"/>
      <c r="BO1029"/>
      <c r="BP1029"/>
      <c r="BQ1029"/>
      <c r="BR1029"/>
      <c r="BS1029"/>
      <c r="BT1029"/>
      <c r="BU1029"/>
      <c r="BV1029"/>
      <c r="BW1029"/>
      <c r="BX1029"/>
      <c r="BY1029" s="353"/>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507" customFormat="true" ht="17.1" hidden="true" customHeight="true" x14ac:dyDescent="0.2">
      <c r="A1030" s="514" t="s">
        <v>199</v>
      </c>
      <c r="B1030" s="515" t="s">
        <v>200</v>
      </c>
      <c r="C1030" s="516">
        <v>8141</v>
      </c>
      <c r="AC1030" s="172"/>
      <c r="AD1030" s="172"/>
      <c r="AE1030" s="172"/>
      <c r="AF1030" s="172"/>
      <c r="AG1030" s="172"/>
      <c r="AH1030" s="172"/>
      <c r="AI1030" s="172"/>
      <c r="AJ1030" s="172"/>
      <c r="AK1030" s="172"/>
      <c r="AL1030" s="172"/>
      <c r="AM1030" s="172"/>
      <c r="AN1030" s="172"/>
      <c r="AO1030" s="172"/>
      <c r="AP1030" s="172"/>
      <c r="AQ1030" s="172"/>
      <c r="AR1030" s="172"/>
      <c r="AS1030" s="172"/>
      <c r="AT1030" s="172"/>
      <c r="AU1030" s="172"/>
      <c r="AV1030" s="172"/>
      <c r="AW1030" s="172"/>
      <c r="AX1030" s="172"/>
      <c r="AY1030" s="172"/>
      <c r="AZ1030" s="172"/>
      <c r="BA1030" s="353"/>
      <c r="BB1030" s="422"/>
      <c r="BC1030"/>
      <c r="BD1030"/>
      <c r="BE1030"/>
      <c r="BF1030"/>
      <c r="BG1030"/>
      <c r="BH1030"/>
      <c r="BI1030"/>
      <c r="BJ1030"/>
      <c r="BK1030"/>
      <c r="BL1030"/>
      <c r="BM1030"/>
      <c r="BN1030"/>
      <c r="BO1030"/>
      <c r="BP1030"/>
      <c r="BQ1030"/>
      <c r="BR1030"/>
      <c r="BS1030"/>
      <c r="BT1030"/>
      <c r="BU1030"/>
      <c r="BV1030"/>
      <c r="BW1030"/>
      <c r="BX1030"/>
      <c r="BY1030" s="353"/>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507" customFormat="true" ht="17.1" customHeight="true" x14ac:dyDescent="0.2">
      <c r="A1031" s="999" t="s">
        <v>201</v>
      </c>
      <c r="B1031" s="515" t="s">
        <v>202</v>
      </c>
      <c r="C1031" s="516">
        <v>2933</v>
      </c>
      <c r="AC1031" s="172"/>
      <c r="AD1031" s="172"/>
      <c r="AE1031" s="172"/>
      <c r="AF1031" s="172"/>
      <c r="AG1031" s="172"/>
      <c r="AH1031" s="172"/>
      <c r="AI1031" s="172"/>
      <c r="AJ1031" s="172"/>
      <c r="AK1031" s="172"/>
      <c r="AL1031" s="172"/>
      <c r="AM1031" s="172"/>
      <c r="AN1031" s="172"/>
      <c r="AO1031" s="172"/>
      <c r="AP1031" s="172"/>
      <c r="AQ1031" s="172"/>
      <c r="AR1031" s="172"/>
      <c r="AS1031" s="172"/>
      <c r="AT1031" s="172"/>
      <c r="AU1031" s="172"/>
      <c r="AV1031" s="172"/>
      <c r="AW1031" s="172"/>
      <c r="AX1031" s="172"/>
      <c r="AY1031" s="172"/>
      <c r="AZ1031" s="172"/>
      <c r="BA1031" s="353"/>
      <c r="BB1031" s="422"/>
      <c r="BC1031"/>
      <c r="BD1031"/>
      <c r="BE1031"/>
      <c r="BF1031"/>
      <c r="BG1031"/>
      <c r="BH1031"/>
      <c r="BI1031"/>
      <c r="BJ1031"/>
      <c r="BK1031"/>
      <c r="BL1031"/>
      <c r="BM1031"/>
      <c r="BN1031"/>
      <c r="BO1031"/>
      <c r="BP1031"/>
      <c r="BQ1031"/>
      <c r="BR1031"/>
      <c r="BS1031"/>
      <c r="BT1031"/>
      <c r="BU1031"/>
      <c r="BV1031"/>
      <c r="BW1031"/>
      <c r="BX1031"/>
      <c r="BY1031" s="353"/>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507" customFormat="true" ht="17.1" customHeight="true" x14ac:dyDescent="0.2">
      <c r="A1032" s="999"/>
      <c r="B1032" s="515" t="s">
        <v>203</v>
      </c>
      <c r="C1032" s="516">
        <v>5208</v>
      </c>
      <c r="AC1032" s="172"/>
      <c r="AD1032" s="172"/>
      <c r="AE1032" s="172"/>
      <c r="AF1032" s="172"/>
      <c r="AG1032" s="172"/>
      <c r="AH1032" s="172"/>
      <c r="AI1032" s="172"/>
      <c r="AJ1032" s="172"/>
      <c r="AK1032" s="172"/>
      <c r="AL1032" s="172"/>
      <c r="AM1032" s="172"/>
      <c r="AN1032" s="172"/>
      <c r="AO1032" s="172"/>
      <c r="AP1032" s="172"/>
      <c r="AQ1032" s="172"/>
      <c r="AR1032" s="172"/>
      <c r="AS1032" s="172"/>
      <c r="AT1032" s="172"/>
      <c r="AU1032" s="172"/>
      <c r="AV1032" s="172"/>
      <c r="AW1032" s="172"/>
      <c r="AX1032" s="172"/>
      <c r="AY1032" s="172"/>
      <c r="AZ1032" s="172"/>
      <c r="BA1032" s="353"/>
      <c r="BB1032" s="422"/>
      <c r="BC1032"/>
      <c r="BD1032"/>
      <c r="BE1032"/>
      <c r="BF1032"/>
      <c r="BG1032"/>
      <c r="BH1032"/>
      <c r="BI1032"/>
      <c r="BJ1032"/>
      <c r="BK1032"/>
      <c r="BL1032"/>
      <c r="BM1032"/>
      <c r="BN1032"/>
      <c r="BO1032"/>
      <c r="BP1032"/>
      <c r="BQ1032"/>
      <c r="BR1032"/>
      <c r="BS1032"/>
      <c r="BT1032"/>
      <c r="BU1032"/>
      <c r="BV1032"/>
      <c r="BW1032"/>
      <c r="BX1032"/>
      <c r="BY1032" s="353"/>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507" customFormat="true" ht="17.1" customHeight="true" x14ac:dyDescent="0.2">
      <c r="A1033" s="1000"/>
      <c r="B1033" s="517" t="s">
        <v>204</v>
      </c>
      <c r="C1033" s="518">
        <v>0</v>
      </c>
      <c r="AC1033" s="172"/>
      <c r="AD1033" s="172"/>
      <c r="AE1033" s="172"/>
      <c r="AF1033" s="172"/>
      <c r="AG1033" s="172"/>
      <c r="AH1033" s="172"/>
      <c r="AI1033" s="172"/>
      <c r="AJ1033" s="172"/>
      <c r="AK1033" s="172"/>
      <c r="AL1033" s="172"/>
      <c r="AM1033" s="172"/>
      <c r="AN1033" s="172"/>
      <c r="AO1033" s="172"/>
      <c r="AP1033" s="172"/>
      <c r="AQ1033" s="172"/>
      <c r="AR1033" s="172"/>
      <c r="AS1033" s="172"/>
      <c r="AT1033" s="172"/>
      <c r="AU1033" s="172"/>
      <c r="AV1033" s="172"/>
      <c r="AW1033" s="172"/>
      <c r="AX1033" s="172"/>
      <c r="AY1033" s="172"/>
      <c r="AZ1033" s="172"/>
      <c r="BA1033" s="519"/>
      <c r="BB1033" s="310"/>
      <c r="BC1033" s="519"/>
      <c r="BD1033" s="519"/>
      <c r="BE1033" s="519"/>
      <c r="BF1033" s="519"/>
      <c r="BG1033" s="519"/>
      <c r="BH1033" s="519"/>
      <c r="BI1033" s="519"/>
      <c r="BJ1033" s="519"/>
      <c r="BK1033" s="519"/>
      <c r="BL1033" s="519"/>
      <c r="BM1033" s="519"/>
      <c r="BN1033" s="519"/>
      <c r="BO1033" s="519"/>
      <c r="BP1033" s="519"/>
      <c r="BQ1033" s="519"/>
      <c r="BR1033" s="519"/>
      <c r="BS1033" s="519"/>
      <c r="BT1033" s="519"/>
      <c r="BU1033" s="519"/>
      <c r="BV1033" s="519"/>
      <c r="BW1033" s="519"/>
      <c r="BX1033" s="519"/>
      <c r="BY1033" s="519"/>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s="507" customFormat="true" ht="12.95" customHeight="true" x14ac:dyDescent="0.2">
      <c r="A1034" s="1001" t="s">
        <v>205</v>
      </c>
      <c r="B1034" s="1001"/>
      <c r="C1034" s="1001"/>
      <c r="AC1034" s="172"/>
      <c r="AD1034" s="172"/>
      <c r="AE1034" s="172"/>
      <c r="AF1034" s="172"/>
      <c r="AG1034" s="172"/>
      <c r="AH1034" s="172"/>
      <c r="AI1034" s="172"/>
      <c r="AJ1034" s="172"/>
      <c r="AK1034" s="172"/>
      <c r="AL1034" s="172"/>
      <c r="AM1034" s="172"/>
      <c r="AN1034" s="172"/>
      <c r="AO1034" s="172"/>
      <c r="AP1034" s="172"/>
      <c r="AQ1034" s="172"/>
      <c r="AR1034" s="172"/>
      <c r="AS1034" s="172"/>
      <c r="AT1034" s="172"/>
      <c r="AU1034" s="172"/>
      <c r="AV1034" s="172"/>
      <c r="AW1034" s="172"/>
      <c r="AX1034" s="172"/>
      <c r="AY1034" s="172"/>
      <c r="AZ1034" s="172"/>
      <c r="BA1034" s="353"/>
      <c r="BB1034" s="422"/>
      <c r="BC1034"/>
      <c r="BD1034"/>
      <c r="BE1034"/>
      <c r="BF1034"/>
      <c r="BG1034"/>
      <c r="BH1034"/>
      <c r="BI1034"/>
      <c r="BJ1034"/>
      <c r="BK1034"/>
      <c r="BL1034"/>
      <c r="BM1034"/>
      <c r="BN1034"/>
      <c r="BO1034"/>
      <c r="BP1034"/>
      <c r="BQ1034"/>
      <c r="BR1034"/>
      <c r="BS1034"/>
      <c r="BT1034"/>
      <c r="BU1034"/>
      <c r="BV1034"/>
      <c r="BW1034"/>
      <c r="BX1034"/>
      <c r="BY1034" s="353"/>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507" customFormat="true" ht="12.75" x14ac:dyDescent="0.2">
      <c r="AC1035" s="172"/>
      <c r="AD1035" s="172"/>
      <c r="AE1035" s="172"/>
      <c r="AF1035" s="172"/>
      <c r="AG1035" s="172"/>
      <c r="AH1035" s="172"/>
      <c r="AI1035" s="172"/>
      <c r="AJ1035" s="172"/>
      <c r="AK1035" s="172"/>
      <c r="AL1035" s="172"/>
      <c r="AM1035" s="172"/>
      <c r="AN1035" s="172"/>
      <c r="AO1035" s="172"/>
      <c r="AP1035" s="172"/>
      <c r="AQ1035" s="172"/>
      <c r="AR1035" s="172"/>
      <c r="AS1035" s="172"/>
      <c r="AT1035" s="172"/>
      <c r="AU1035" s="172"/>
      <c r="AV1035" s="172"/>
      <c r="AW1035" s="172"/>
      <c r="AX1035" s="172"/>
      <c r="AY1035" s="172"/>
      <c r="AZ1035" s="172"/>
      <c r="BA1035" s="506"/>
      <c r="BB1035" s="366"/>
      <c r="BC1035" s="506"/>
      <c r="BD1035" s="506"/>
      <c r="BE1035" s="506"/>
      <c r="BF1035" s="506"/>
      <c r="BG1035" s="506"/>
      <c r="BH1035" s="506"/>
      <c r="BI1035" s="506"/>
      <c r="BJ1035" s="506"/>
      <c r="BK1035" s="506"/>
      <c r="BL1035" s="506"/>
      <c r="BM1035" s="506"/>
      <c r="BN1035" s="506"/>
      <c r="BO1035" s="506"/>
      <c r="BP1035" s="506"/>
      <c r="BQ1035" s="506"/>
      <c r="BR1035" s="506"/>
      <c r="BS1035" s="506"/>
      <c r="BT1035" s="506"/>
      <c r="BU1035" s="506"/>
      <c r="BV1035" s="506"/>
      <c r="BW1035" s="506"/>
      <c r="BX1035" s="506"/>
      <c r="BY1035" s="506"/>
      <c r="BZ1035" s="338"/>
      <c r="CA1035" s="338"/>
      <c r="CB1035" s="338"/>
      <c r="CC1035" s="338"/>
      <c r="CD1035" s="338"/>
      <c r="CE1035" s="338"/>
      <c r="CF1035" s="338"/>
      <c r="CG1035" s="338"/>
      <c r="CH1035" s="338"/>
      <c r="CI1035" s="338"/>
      <c r="CJ1035" s="338"/>
      <c r="CK1035" s="338"/>
      <c r="CL1035" s="338"/>
      <c r="CM1035" s="338"/>
      <c r="CN1035" s="338"/>
      <c r="CO1035" s="338"/>
      <c r="CP1035" s="338"/>
      <c r="CQ1035" s="338"/>
      <c r="CR1035" s="338"/>
      <c r="CS1035" s="338"/>
      <c r="CT1035" s="338"/>
      <c r="CU1035" s="338"/>
      <c r="CV1035" s="338"/>
      <c r="CW1035" s="338"/>
      <c r="CX1035" s="338"/>
      <c r="CY1035" s="338"/>
      <c r="CZ1035" s="338"/>
    </row>
    <row r="1036" ht="15" customHeight="true" x14ac:dyDescent="0.25">
      <c r="A1036" s="423" t="s">
        <v>121</v>
      </c>
      <c r="B1036" s="292" t="s">
        <v>122</v>
      </c>
    </row>
    <row r="1037" ht="15" customHeight="true" x14ac:dyDescent="0.2">
      <c r="A1037" s="424" t="str">
        <f>R15</f>
        <v>bandundu</v>
      </c>
      <c r="B1037" s="424" t="e">
        <f>BR122+BR123</f>
        <v>#VALUE!</v>
      </c>
    </row>
    <row r="1038" ht="15" customHeight="true" x14ac:dyDescent="0.2">
      <c r="A1038" s="424" t="str">
        <f>S15</f>
        <v>bas-congo</v>
      </c>
      <c r="B1038" s="424" t="e">
        <f>BS122+BS123</f>
        <v>#VALUE!</v>
      </c>
    </row>
    <row r="1039" ht="15" customHeight="true" x14ac:dyDescent="0.2">
      <c r="A1039" s="424" t="str">
        <f>T15</f>
        <v>equateur</v>
      </c>
      <c r="B1039" s="424" t="e">
        <f>BT122+BT123</f>
        <v>#VALUE!</v>
      </c>
    </row>
    <row r="1040" ht="15" customHeight="true" x14ac:dyDescent="0.2">
      <c r="A1040" s="424" t="str">
        <f>U15</f>
        <v>kasai occidental</v>
      </c>
      <c r="B1040" s="424" t="e">
        <f>BU122+BU123</f>
        <v>#VALUE!</v>
      </c>
    </row>
    <row r="1041" ht="15" customHeight="true" x14ac:dyDescent="0.2">
      <c r="A1041" s="424" t="str">
        <f>V15</f>
        <v>kasai oriental</v>
      </c>
      <c r="B1041" s="424" t="e">
        <f>BV122+BV123</f>
        <v>#VALUE!</v>
      </c>
    </row>
    <row r="1042" ht="15" customHeight="true" x14ac:dyDescent="0.2">
      <c r="A1042" s="424" t="str">
        <f>W15</f>
        <v>katanga</v>
      </c>
      <c r="B1042" s="424" t="e">
        <f>BW122+BW123</f>
        <v>#VALUE!</v>
      </c>
    </row>
    <row r="1043" ht="15" customHeight="true" x14ac:dyDescent="0.2">
      <c r="A1043" s="424" t="str">
        <f>X15</f>
        <v>kinshasa</v>
      </c>
      <c r="B1043" s="424" t="e">
        <f>BX122+XR123</f>
        <v>#VALUE!</v>
      </c>
    </row>
    <row r="1044" ht="15" customHeight="true" x14ac:dyDescent="0.2">
      <c r="A1044" s="424" t="str">
        <f>Y15</f>
        <v>maniema</v>
      </c>
      <c r="B1044" s="424" t="e">
        <f>BY122+BY123</f>
        <v>#VALUE!</v>
      </c>
    </row>
    <row r="1045" ht="15" customHeight="true" x14ac:dyDescent="0.2">
      <c r="A1045" s="424" t="str">
        <f>Z15</f>
        <v>nord-kivu</v>
      </c>
      <c r="B1045" s="424" t="e">
        <f>BZ122+BZ123</f>
        <v>#VALUE!</v>
      </c>
    </row>
    <row r="1046" ht="15" customHeight="true" x14ac:dyDescent="0.2">
      <c r="A1046" s="366" t="str">
        <f>AA15</f>
        <v>orientale</v>
      </c>
      <c r="B1046" s="424" t="e">
        <f>CA122+CA123</f>
        <v>#VALUE!</v>
      </c>
    </row>
    <row r="1047" ht="15" customHeight="true" x14ac:dyDescent="0.2">
      <c r="A1047" s="366" t="str">
        <f>AB15</f>
        <v>sud-kivu</v>
      </c>
      <c r="B1047" s="424" t="e">
        <f>CB122+CB123</f>
        <v>#VALUE!</v>
      </c>
    </row>
    <row r="1048" ht="15" customHeight="true" x14ac:dyDescent="0.2">
      <c r="A1048" s="366">
        <f>AC15</f>
        <v>0</v>
      </c>
      <c r="B1048" s="424">
        <f>CC122+CC123</f>
        <v>0</v>
      </c>
    </row>
    <row r="1049" ht="15" customHeight="true" x14ac:dyDescent="0.2">
      <c r="A1049" s="366">
        <f>AD15</f>
        <v>0</v>
      </c>
      <c r="B1049" s="424">
        <f>CD122+CD123</f>
        <v>0</v>
      </c>
    </row>
    <row r="1050" ht="15" customHeight="true" x14ac:dyDescent="0.2">
      <c r="A1050" s="366">
        <f>AE15</f>
        <v>0</v>
      </c>
      <c r="B1050" s="424">
        <f>CE122+CE123</f>
        <v>0</v>
      </c>
    </row>
    <row r="1051" ht="15" customHeight="true" x14ac:dyDescent="0.2">
      <c r="A1051" s="366">
        <f>AF15</f>
        <v>0</v>
      </c>
      <c r="B1051" s="424">
        <f>CF122+CF123</f>
        <v>0</v>
      </c>
    </row>
    <row r="1052" ht="15" customHeight="true" x14ac:dyDescent="0.2">
      <c r="A1052" s="366">
        <f>AG15</f>
        <v>0</v>
      </c>
      <c r="B1052" s="424">
        <f>CG122+CG123</f>
        <v>0</v>
      </c>
    </row>
    <row r="1053" ht="15" customHeight="true" x14ac:dyDescent="0.2">
      <c r="A1053" s="366">
        <f>AH15</f>
        <v>0</v>
      </c>
      <c r="B1053" s="424">
        <f>CH122+CH123</f>
        <v>0</v>
      </c>
    </row>
    <row r="1054" ht="15" customHeight="true" x14ac:dyDescent="0.2">
      <c r="A1054" s="366">
        <f>AI15</f>
        <v>0</v>
      </c>
      <c r="B1054" s="424">
        <f>CI122+CI123</f>
        <v>0</v>
      </c>
    </row>
    <row r="1055" ht="15" customHeight="true" x14ac:dyDescent="0.2">
      <c r="A1055" s="366">
        <f>AJ15</f>
        <v>0</v>
      </c>
      <c r="B1055" s="424">
        <f>CJ122+CJ123</f>
        <v>0</v>
      </c>
    </row>
    <row r="1056" ht="15" customHeight="true" x14ac:dyDescent="0.2">
      <c r="A1056" s="366">
        <f>AK15</f>
        <v>0</v>
      </c>
      <c r="B1056" s="424">
        <f>CK122+CK123</f>
        <v>0</v>
      </c>
    </row>
    <row r="1057" ht="15" customHeight="true" x14ac:dyDescent="0.2">
      <c r="A1057" s="366">
        <f>AL15</f>
        <v>0</v>
      </c>
      <c r="B1057" s="424">
        <f>CL122+CL123</f>
        <v>0</v>
      </c>
    </row>
    <row r="1058" ht="15" customHeight="true" x14ac:dyDescent="0.2">
      <c r="A1058" s="366">
        <f>AM15</f>
        <v>0</v>
      </c>
      <c r="B1058" s="424">
        <f>CM122+CM123</f>
        <v>0</v>
      </c>
    </row>
    <row r="1059" ht="15" customHeight="true" x14ac:dyDescent="0.2">
      <c r="A1059" s="366">
        <f>AN15</f>
        <v>0</v>
      </c>
      <c r="B1059" s="424">
        <f>CN122+CN123</f>
        <v>0</v>
      </c>
    </row>
    <row r="1060" ht="15" customHeight="true" x14ac:dyDescent="0.2">
      <c r="A1060" s="366">
        <f>AO15</f>
        <v>0</v>
      </c>
      <c r="B1060" s="424">
        <f>CO122+CO123</f>
        <v>0</v>
      </c>
    </row>
    <row r="1061" ht="15" customHeight="true" x14ac:dyDescent="0.2">
      <c r="A1061" s="366">
        <f>AP15</f>
        <v>0</v>
      </c>
      <c r="B1061" s="424">
        <f>CP122+CP123</f>
        <v>0</v>
      </c>
    </row>
    <row r="1062" ht="15" customHeight="true" x14ac:dyDescent="0.2">
      <c r="A1062" s="366">
        <f>AQ15</f>
        <v>0</v>
      </c>
      <c r="B1062" s="424">
        <f>CQ122+CQ123</f>
        <v>0</v>
      </c>
    </row>
    <row r="1063" ht="15" customHeight="true" x14ac:dyDescent="0.2">
      <c r="A1063" s="366">
        <f>AR15</f>
        <v>0</v>
      </c>
      <c r="B1063" s="424">
        <f>CR122+CR123</f>
        <v>0</v>
      </c>
    </row>
    <row r="1064" ht="15" customHeight="true" x14ac:dyDescent="0.2">
      <c r="A1064" s="366">
        <f>AS15</f>
        <v>0</v>
      </c>
      <c r="B1064" s="424">
        <f>CS122+CS123</f>
        <v>0</v>
      </c>
    </row>
    <row r="1065" ht="15" customHeight="true" x14ac:dyDescent="0.2">
      <c r="A1065" s="366">
        <f>AT15</f>
        <v>0</v>
      </c>
      <c r="B1065" s="424">
        <f>CT122+CT123</f>
        <v>0</v>
      </c>
    </row>
    <row r="1066" ht="15" customHeight="true" x14ac:dyDescent="0.2">
      <c r="A1066" s="366">
        <f>AU15</f>
        <v>0</v>
      </c>
      <c r="B1066" s="424">
        <f>CU122+CU123</f>
        <v>0</v>
      </c>
    </row>
    <row r="1067" ht="15" customHeight="true" x14ac:dyDescent="0.2">
      <c r="A1067" s="366">
        <f>AV15</f>
        <v>0</v>
      </c>
      <c r="B1067" s="424">
        <f>CV122+CV123</f>
        <v>0</v>
      </c>
    </row>
    <row r="1068" ht="15" customHeight="true" x14ac:dyDescent="0.2">
      <c r="A1068" s="366">
        <f>AW15</f>
        <v>0</v>
      </c>
      <c r="B1068" s="424">
        <f>CW122+CW123</f>
        <v>0</v>
      </c>
    </row>
    <row r="1069" ht="15" customHeight="true" x14ac:dyDescent="0.2">
      <c r="A1069" s="366">
        <f>AX15</f>
        <v>0</v>
      </c>
      <c r="B1069" s="424">
        <f>CX122+CX123</f>
        <v>0</v>
      </c>
    </row>
    <row r="1070" ht="15" customHeight="true" x14ac:dyDescent="0.2">
      <c r="A1070" s="366">
        <f>AY15</f>
        <v>0</v>
      </c>
      <c r="B1070" s="424">
        <f>CY122+CY123</f>
        <v>0</v>
      </c>
    </row>
    <row r="1071" ht="15" customHeight="true" x14ac:dyDescent="0.2">
      <c r="A1071" s="366"/>
      <c r="B1071" s="424"/>
    </row>
    <row r="1072" ht="15" customHeight="true" x14ac:dyDescent="0.2">
      <c r="A1072" s="424">
        <f>34-COUNTIF(A1037:A1071,"0")</f>
        <v>11</v>
      </c>
      <c r="B1072" s="366" t="s">
        <v>141</v>
      </c>
    </row>
    <row r="1100" s="785" customFormat="true" ht="17.1" customHeight="true" x14ac:dyDescent="0.2">
      <c r="A1100" s="786"/>
      <c r="B1100" s="775"/>
      <c r="BA1100" s="506"/>
      <c r="BB1100" s="366"/>
      <c r="BC1100" s="506"/>
      <c r="BD1100" s="506"/>
      <c r="BE1100" s="506"/>
      <c r="BF1100" s="506"/>
      <c r="BG1100" s="506"/>
      <c r="BH1100" s="506"/>
      <c r="BI1100" s="506"/>
      <c r="BJ1100" s="506"/>
      <c r="BK1100" s="506"/>
      <c r="BL1100" s="506"/>
      <c r="BM1100" s="506"/>
      <c r="BN1100" s="506"/>
      <c r="BO1100" s="506"/>
      <c r="BP1100" s="506"/>
      <c r="BQ1100" s="506"/>
      <c r="BR1100" s="506"/>
      <c r="BS1100" s="506"/>
      <c r="BT1100" s="506"/>
      <c r="BU1100" s="506"/>
      <c r="BV1100" s="506"/>
      <c r="BW1100" s="506"/>
      <c r="BX1100" s="506"/>
      <c r="BY1100" s="506"/>
      <c r="BZ1100" s="338"/>
      <c r="CA1100" s="338"/>
      <c r="CB1100" s="338"/>
      <c r="CC1100" s="338"/>
      <c r="CD1100" s="338"/>
      <c r="CE1100" s="338"/>
      <c r="CF1100" s="338"/>
      <c r="CG1100" s="338"/>
      <c r="CH1100" s="338"/>
      <c r="CI1100" s="338"/>
      <c r="CJ1100" s="338"/>
      <c r="CK1100" s="338"/>
      <c r="CL1100" s="338"/>
      <c r="CM1100" s="338"/>
      <c r="CN1100" s="338"/>
      <c r="CO1100" s="338"/>
      <c r="CP1100" s="338"/>
      <c r="CQ1100" s="338"/>
      <c r="CR1100" s="338"/>
      <c r="CS1100" s="338"/>
      <c r="CT1100" s="338"/>
      <c r="CU1100" s="338"/>
      <c r="CV1100" s="338"/>
      <c r="CW1100" s="338"/>
      <c r="CX1100" s="338"/>
      <c r="CY1100" s="338"/>
      <c r="CZ1100" s="338"/>
    </row>
    <row r="1101" s="785" customFormat="true" ht="17.1" customHeight="true" x14ac:dyDescent="0.2">
      <c r="A1101" s="787"/>
      <c r="B1101" s="776"/>
      <c r="BA1101" s="506"/>
      <c r="BB1101" s="366"/>
      <c r="BC1101" s="506"/>
      <c r="BD1101" s="506"/>
      <c r="BE1101" s="506"/>
      <c r="BF1101" s="506"/>
      <c r="BG1101" s="506"/>
      <c r="BH1101" s="506"/>
      <c r="BI1101" s="506"/>
      <c r="BJ1101" s="506"/>
      <c r="BK1101" s="506"/>
      <c r="BL1101" s="506"/>
      <c r="BM1101" s="506"/>
      <c r="BN1101" s="506"/>
      <c r="BO1101" s="506"/>
      <c r="BP1101" s="506"/>
      <c r="BQ1101" s="506"/>
      <c r="BR1101" s="506"/>
      <c r="BS1101" s="506"/>
      <c r="BT1101" s="506"/>
      <c r="BU1101" s="506"/>
      <c r="BV1101" s="506"/>
      <c r="BW1101" s="506"/>
      <c r="BX1101" s="506"/>
      <c r="BY1101" s="506"/>
      <c r="BZ1101" s="338"/>
      <c r="CA1101" s="338"/>
      <c r="CB1101" s="338"/>
      <c r="CC1101" s="338"/>
      <c r="CD1101" s="338"/>
      <c r="CE1101" s="338"/>
      <c r="CF1101" s="338"/>
      <c r="CG1101" s="338"/>
      <c r="CH1101" s="338"/>
      <c r="CI1101" s="338"/>
      <c r="CJ1101" s="338"/>
      <c r="CK1101" s="338"/>
      <c r="CL1101" s="338"/>
      <c r="CM1101" s="338"/>
      <c r="CN1101" s="338"/>
      <c r="CO1101" s="338"/>
      <c r="CP1101" s="338"/>
      <c r="CQ1101" s="338"/>
      <c r="CR1101" s="338"/>
      <c r="CS1101" s="338"/>
      <c r="CT1101" s="338"/>
      <c r="CU1101" s="338"/>
      <c r="CV1101" s="338"/>
      <c r="CW1101" s="338"/>
      <c r="CX1101" s="338"/>
      <c r="CY1101" s="338"/>
      <c r="CZ1101" s="338"/>
    </row>
    <row r="1102" s="338" customFormat="true" ht="15" customHeight="true" x14ac:dyDescent="0.2">
      <c r="BA1102" s="506"/>
      <c r="BB1102" s="366"/>
      <c r="BC1102" s="506"/>
      <c r="BD1102" s="506"/>
      <c r="BE1102" s="506"/>
      <c r="BF1102" s="506"/>
      <c r="BG1102" s="506"/>
      <c r="BH1102" s="506"/>
      <c r="BI1102" s="506"/>
      <c r="BJ1102" s="506"/>
      <c r="BK1102" s="506"/>
      <c r="BL1102" s="506"/>
      <c r="BM1102" s="506"/>
      <c r="BN1102" s="506"/>
      <c r="BO1102" s="506"/>
      <c r="BP1102" s="506"/>
      <c r="BQ1102" s="506"/>
      <c r="BR1102" s="506"/>
      <c r="BS1102" s="506"/>
      <c r="BT1102" s="506"/>
      <c r="BU1102" s="506"/>
      <c r="BV1102" s="506"/>
      <c r="BW1102" s="506"/>
      <c r="BX1102" s="506"/>
      <c r="BY1102" s="506"/>
    </row>
    <row r="1103" s="338" customFormat="true" ht="15" customHeight="true" x14ac:dyDescent="0.2">
      <c r="BA1103" s="506"/>
      <c r="BB1103" s="366"/>
      <c r="BC1103" s="506"/>
      <c r="BD1103" s="506"/>
      <c r="BE1103" s="506"/>
      <c r="BF1103" s="506"/>
      <c r="BG1103" s="506"/>
      <c r="BH1103" s="506"/>
      <c r="BI1103" s="506"/>
      <c r="BJ1103" s="506"/>
      <c r="BK1103" s="506"/>
      <c r="BL1103" s="506"/>
      <c r="BM1103" s="506"/>
      <c r="BN1103" s="506"/>
      <c r="BO1103" s="506"/>
      <c r="BP1103" s="506"/>
      <c r="BQ1103" s="506"/>
      <c r="BR1103" s="506"/>
      <c r="BS1103" s="506"/>
      <c r="BT1103" s="506"/>
      <c r="BU1103" s="506"/>
      <c r="BV1103" s="506"/>
      <c r="BW1103" s="506"/>
      <c r="BX1103" s="506"/>
      <c r="BY1103" s="506"/>
    </row>
    <row r="1104" s="338" customFormat="true" ht="15" customHeight="true" x14ac:dyDescent="0.2">
      <c r="BA1104" s="506"/>
      <c r="BB1104" s="366"/>
      <c r="BC1104" s="506"/>
      <c r="BD1104" s="506"/>
      <c r="BE1104" s="506"/>
      <c r="BF1104" s="506"/>
      <c r="BG1104" s="506"/>
      <c r="BH1104" s="506"/>
      <c r="BI1104" s="506"/>
      <c r="BJ1104" s="506"/>
      <c r="BK1104" s="506"/>
      <c r="BL1104" s="506"/>
      <c r="BM1104" s="506"/>
      <c r="BN1104" s="506"/>
      <c r="BO1104" s="506"/>
      <c r="BP1104" s="506"/>
      <c r="BQ1104" s="506"/>
      <c r="BR1104" s="506"/>
      <c r="BS1104" s="506"/>
      <c r="BT1104" s="506"/>
      <c r="BU1104" s="506"/>
      <c r="BV1104" s="506"/>
      <c r="BW1104" s="506"/>
      <c r="BX1104" s="506"/>
      <c r="BY1104" s="506"/>
    </row>
    <row r="1105" s="338" customFormat="true" ht="15" customHeight="true" x14ac:dyDescent="0.2">
      <c r="BA1105" s="506"/>
      <c r="BB1105" s="366"/>
      <c r="BC1105" s="506"/>
      <c r="BD1105" s="506"/>
      <c r="BE1105" s="506"/>
      <c r="BF1105" s="506"/>
      <c r="BG1105" s="506"/>
      <c r="BH1105" s="506"/>
      <c r="BI1105" s="506"/>
      <c r="BJ1105" s="506"/>
      <c r="BK1105" s="506"/>
      <c r="BL1105" s="506"/>
      <c r="BM1105" s="506"/>
      <c r="BN1105" s="506"/>
      <c r="BO1105" s="506"/>
      <c r="BP1105" s="506"/>
      <c r="BQ1105" s="506"/>
      <c r="BR1105" s="506"/>
      <c r="BS1105" s="506"/>
      <c r="BT1105" s="506"/>
      <c r="BU1105" s="506"/>
      <c r="BV1105" s="506"/>
      <c r="BW1105" s="506"/>
      <c r="BX1105" s="506"/>
      <c r="BY1105" s="506"/>
    </row>
    <row r="1106" s="338" customFormat="true" ht="15" customHeight="true" x14ac:dyDescent="0.2">
      <c r="BA1106" s="506"/>
      <c r="BB1106" s="366"/>
      <c r="BC1106" s="506"/>
      <c r="BD1106" s="506"/>
      <c r="BE1106" s="506"/>
      <c r="BF1106" s="506"/>
      <c r="BG1106" s="506"/>
      <c r="BH1106" s="506"/>
      <c r="BI1106" s="506"/>
      <c r="BJ1106" s="506"/>
      <c r="BK1106" s="506"/>
      <c r="BL1106" s="506"/>
      <c r="BM1106" s="506"/>
      <c r="BN1106" s="506"/>
      <c r="BO1106" s="506"/>
      <c r="BP1106" s="506"/>
      <c r="BQ1106" s="506"/>
      <c r="BR1106" s="506"/>
      <c r="BS1106" s="506"/>
      <c r="BT1106" s="506"/>
      <c r="BU1106" s="506"/>
      <c r="BV1106" s="506"/>
      <c r="BW1106" s="506"/>
      <c r="BX1106" s="506"/>
      <c r="BY1106" s="506"/>
    </row>
    <row r="1107" s="338" customFormat="true" ht="15" customHeight="true" x14ac:dyDescent="0.2">
      <c r="BA1107" s="506"/>
      <c r="BB1107" s="366"/>
      <c r="BC1107" s="506"/>
      <c r="BD1107" s="506"/>
      <c r="BE1107" s="506"/>
      <c r="BF1107" s="506"/>
      <c r="BG1107" s="506"/>
      <c r="BH1107" s="506"/>
      <c r="BI1107" s="506"/>
      <c r="BJ1107" s="506"/>
      <c r="BK1107" s="506"/>
      <c r="BL1107" s="506"/>
      <c r="BM1107" s="506"/>
      <c r="BN1107" s="506"/>
      <c r="BO1107" s="506"/>
      <c r="BP1107" s="506"/>
      <c r="BQ1107" s="506"/>
      <c r="BR1107" s="506"/>
      <c r="BS1107" s="506"/>
      <c r="BT1107" s="506"/>
      <c r="BU1107" s="506"/>
      <c r="BV1107" s="506"/>
      <c r="BW1107" s="506"/>
      <c r="BX1107" s="506"/>
      <c r="BY1107" s="506"/>
    </row>
    <row r="1108" s="338" customFormat="true" ht="15" customHeight="true" x14ac:dyDescent="0.2">
      <c r="BA1108" s="506"/>
      <c r="BB1108" s="366"/>
      <c r="BC1108" s="506"/>
      <c r="BD1108" s="506"/>
      <c r="BE1108" s="506"/>
      <c r="BF1108" s="506"/>
      <c r="BG1108" s="506"/>
      <c r="BH1108" s="506"/>
      <c r="BI1108" s="506"/>
      <c r="BJ1108" s="506"/>
      <c r="BK1108" s="506"/>
      <c r="BL1108" s="506"/>
      <c r="BM1108" s="506"/>
      <c r="BN1108" s="506"/>
      <c r="BO1108" s="506"/>
      <c r="BP1108" s="506"/>
      <c r="BQ1108" s="506"/>
      <c r="BR1108" s="506"/>
      <c r="BS1108" s="506"/>
      <c r="BT1108" s="506"/>
      <c r="BU1108" s="506"/>
      <c r="BV1108" s="506"/>
      <c r="BW1108" s="506"/>
      <c r="BX1108" s="506"/>
      <c r="BY1108" s="506"/>
    </row>
    <row r="1109" s="338" customFormat="true" ht="15" customHeight="true" x14ac:dyDescent="0.2">
      <c r="BA1109" s="506"/>
      <c r="BB1109" s="366"/>
      <c r="BC1109" s="506"/>
      <c r="BD1109" s="506"/>
      <c r="BE1109" s="506"/>
      <c r="BF1109" s="506"/>
      <c r="BG1109" s="506"/>
      <c r="BH1109" s="506"/>
      <c r="BI1109" s="506"/>
      <c r="BJ1109" s="506"/>
      <c r="BK1109" s="506"/>
      <c r="BL1109" s="506"/>
      <c r="BM1109" s="506"/>
      <c r="BN1109" s="506"/>
      <c r="BO1109" s="506"/>
      <c r="BP1109" s="506"/>
      <c r="BQ1109" s="506"/>
      <c r="BR1109" s="506"/>
      <c r="BS1109" s="506"/>
      <c r="BT1109" s="506"/>
      <c r="BU1109" s="506"/>
      <c r="BV1109" s="506"/>
      <c r="BW1109" s="506"/>
      <c r="BX1109" s="506"/>
      <c r="BY1109" s="506"/>
    </row>
    <row r="1110" s="338" customFormat="true" ht="15" customHeight="true" x14ac:dyDescent="0.2">
      <c r="BA1110" s="506"/>
      <c r="BB1110" s="366"/>
      <c r="BC1110" s="506"/>
      <c r="BD1110" s="506"/>
      <c r="BE1110" s="506"/>
      <c r="BF1110" s="506"/>
      <c r="BG1110" s="506"/>
      <c r="BH1110" s="506"/>
      <c r="BI1110" s="506"/>
      <c r="BJ1110" s="506"/>
      <c r="BK1110" s="506"/>
      <c r="BL1110" s="506"/>
      <c r="BM1110" s="506"/>
      <c r="BN1110" s="506"/>
      <c r="BO1110" s="506"/>
      <c r="BP1110" s="506"/>
      <c r="BQ1110" s="506"/>
      <c r="BR1110" s="506"/>
      <c r="BS1110" s="506"/>
      <c r="BT1110" s="506"/>
      <c r="BU1110" s="506"/>
      <c r="BV1110" s="506"/>
      <c r="BW1110" s="506"/>
      <c r="BX1110" s="506"/>
      <c r="BY1110" s="506"/>
    </row>
    <row r="1111" s="338" customFormat="true" ht="15" customHeight="true" x14ac:dyDescent="0.2">
      <c r="BA1111" s="506"/>
      <c r="BB1111" s="366"/>
      <c r="BC1111" s="506"/>
      <c r="BD1111" s="506"/>
      <c r="BE1111" s="506"/>
      <c r="BF1111" s="506"/>
      <c r="BG1111" s="506"/>
      <c r="BH1111" s="506"/>
      <c r="BI1111" s="506"/>
      <c r="BJ1111" s="506"/>
      <c r="BK1111" s="506"/>
      <c r="BL1111" s="506"/>
      <c r="BM1111" s="506"/>
      <c r="BN1111" s="506"/>
      <c r="BO1111" s="506"/>
      <c r="BP1111" s="506"/>
      <c r="BQ1111" s="506"/>
      <c r="BR1111" s="506"/>
      <c r="BS1111" s="506"/>
      <c r="BT1111" s="506"/>
      <c r="BU1111" s="506"/>
      <c r="BV1111" s="506"/>
      <c r="BW1111" s="506"/>
      <c r="BX1111" s="506"/>
      <c r="BY1111" s="506"/>
    </row>
    <row r="1112" s="338" customFormat="true" ht="15" customHeight="true" x14ac:dyDescent="0.2">
      <c r="BA1112" s="506"/>
      <c r="BB1112" s="366"/>
      <c r="BC1112" s="506"/>
      <c r="BD1112" s="506"/>
      <c r="BE1112" s="506"/>
      <c r="BF1112" s="506"/>
      <c r="BG1112" s="506"/>
      <c r="BH1112" s="506"/>
      <c r="BI1112" s="506"/>
      <c r="BJ1112" s="506"/>
      <c r="BK1112" s="506"/>
      <c r="BL1112" s="506"/>
      <c r="BM1112" s="506"/>
      <c r="BN1112" s="506"/>
      <c r="BO1112" s="506"/>
      <c r="BP1112" s="506"/>
      <c r="BQ1112" s="506"/>
      <c r="BR1112" s="506"/>
      <c r="BS1112" s="506"/>
      <c r="BT1112" s="506"/>
      <c r="BU1112" s="506"/>
      <c r="BV1112" s="506"/>
      <c r="BW1112" s="506"/>
      <c r="BX1112" s="506"/>
      <c r="BY1112" s="506"/>
    </row>
    <row r="1113" s="338" customFormat="true" ht="15" customHeight="true" x14ac:dyDescent="0.2">
      <c r="BA1113" s="506"/>
      <c r="BB1113" s="366"/>
      <c r="BC1113" s="506"/>
      <c r="BD1113" s="506"/>
      <c r="BE1113" s="506"/>
      <c r="BF1113" s="506"/>
      <c r="BG1113" s="506"/>
      <c r="BH1113" s="506"/>
      <c r="BI1113" s="506"/>
      <c r="BJ1113" s="506"/>
      <c r="BK1113" s="506"/>
      <c r="BL1113" s="506"/>
      <c r="BM1113" s="506"/>
      <c r="BN1113" s="506"/>
      <c r="BO1113" s="506"/>
      <c r="BP1113" s="506"/>
      <c r="BQ1113" s="506"/>
      <c r="BR1113" s="506"/>
      <c r="BS1113" s="506"/>
      <c r="BT1113" s="506"/>
      <c r="BU1113" s="506"/>
      <c r="BV1113" s="506"/>
      <c r="BW1113" s="506"/>
      <c r="BX1113" s="506"/>
      <c r="BY1113" s="506"/>
    </row>
    <row r="1114" s="785" customFormat="true" ht="17.1" customHeight="true" x14ac:dyDescent="0.2">
      <c r="A1114" s="787"/>
      <c r="B1114" s="776"/>
      <c r="C1114" s="777"/>
      <c r="D1114" s="777"/>
      <c r="E1114" s="777"/>
      <c r="F1114" s="777"/>
      <c r="G1114" s="777"/>
      <c r="H1114" s="777"/>
      <c r="I1114" s="777"/>
      <c r="J1114" s="777"/>
      <c r="K1114" s="777"/>
      <c r="L1114" s="777"/>
      <c r="M1114" s="777"/>
      <c r="N1114" s="777"/>
      <c r="O1114" s="777"/>
      <c r="P1114" s="777"/>
      <c r="Q1114" s="777"/>
      <c r="R1114" s="777"/>
      <c r="S1114" s="777"/>
      <c r="T1114" s="777"/>
      <c r="U1114" s="777"/>
      <c r="V1114" s="777"/>
      <c r="W1114" s="777"/>
      <c r="X1114" s="777"/>
      <c r="Y1114" s="777"/>
      <c r="Z1114" s="777"/>
      <c r="AA1114" s="777"/>
      <c r="AB1114" s="777"/>
      <c r="BA1114" s="506"/>
      <c r="BB1114" s="366"/>
      <c r="BC1114" s="506"/>
      <c r="BD1114" s="506"/>
      <c r="BE1114" s="506"/>
      <c r="BF1114" s="506"/>
      <c r="BG1114" s="506"/>
      <c r="BH1114" s="506"/>
      <c r="BI1114" s="506"/>
      <c r="BJ1114" s="506"/>
      <c r="BK1114" s="506"/>
      <c r="BL1114" s="506"/>
      <c r="BM1114" s="506"/>
      <c r="BN1114" s="506"/>
      <c r="BO1114" s="506"/>
      <c r="BP1114" s="506"/>
      <c r="BQ1114" s="506"/>
      <c r="BR1114" s="506"/>
      <c r="BS1114" s="506"/>
      <c r="BT1114" s="506"/>
      <c r="BU1114" s="506"/>
      <c r="BV1114" s="506"/>
      <c r="BW1114" s="506"/>
      <c r="BX1114" s="506"/>
      <c r="BY1114" s="506"/>
      <c r="BZ1114" s="338"/>
      <c r="CA1114" s="338"/>
      <c r="CB1114" s="338"/>
      <c r="CC1114" s="338"/>
      <c r="CD1114" s="338"/>
      <c r="CE1114" s="338"/>
      <c r="CF1114" s="338"/>
      <c r="CG1114" s="338"/>
      <c r="CH1114" s="338"/>
      <c r="CI1114" s="338"/>
      <c r="CJ1114" s="338"/>
      <c r="CK1114" s="338"/>
      <c r="CL1114" s="338"/>
      <c r="CM1114" s="338"/>
      <c r="CN1114" s="338"/>
      <c r="CO1114" s="338"/>
      <c r="CP1114" s="338"/>
      <c r="CQ1114" s="338"/>
      <c r="CR1114" s="338"/>
      <c r="CS1114" s="338"/>
      <c r="CT1114" s="338"/>
      <c r="CU1114" s="338"/>
      <c r="CV1114" s="338"/>
      <c r="CW1114" s="338"/>
      <c r="CX1114" s="338"/>
      <c r="CY1114" s="338"/>
      <c r="CZ1114" s="338"/>
    </row>
    <row r="1115" s="785" customFormat="true" ht="17.1" customHeight="true" x14ac:dyDescent="0.2">
      <c r="A1115" s="787"/>
      <c r="B1115" s="776"/>
      <c r="C1115" s="777"/>
      <c r="D1115" s="777"/>
      <c r="E1115" s="777"/>
      <c r="F1115" s="777"/>
      <c r="G1115" s="777"/>
      <c r="H1115" s="777"/>
      <c r="I1115" s="777"/>
      <c r="J1115" s="777"/>
      <c r="K1115" s="777"/>
      <c r="L1115" s="777"/>
      <c r="M1115" s="777"/>
      <c r="N1115" s="777"/>
      <c r="O1115" s="777"/>
      <c r="P1115" s="777"/>
      <c r="Q1115" s="777"/>
      <c r="R1115" s="777"/>
      <c r="S1115" s="777"/>
      <c r="T1115" s="777"/>
      <c r="U1115" s="777"/>
      <c r="V1115" s="777"/>
      <c r="W1115" s="777"/>
      <c r="X1115" s="777"/>
      <c r="Y1115" s="777"/>
      <c r="Z1115" s="777"/>
      <c r="AA1115" s="777"/>
      <c r="AB1115" s="777"/>
      <c r="BA1115" s="506"/>
      <c r="BB1115" s="366"/>
      <c r="BC1115" s="506"/>
      <c r="BD1115" s="506"/>
      <c r="BE1115" s="506"/>
      <c r="BF1115" s="506"/>
      <c r="BG1115" s="506"/>
      <c r="BH1115" s="506"/>
      <c r="BI1115" s="506"/>
      <c r="BJ1115" s="506"/>
      <c r="BK1115" s="506"/>
      <c r="BL1115" s="506"/>
      <c r="BM1115" s="506"/>
      <c r="BN1115" s="506"/>
      <c r="BO1115" s="506"/>
      <c r="BP1115" s="506"/>
      <c r="BQ1115" s="506"/>
      <c r="BR1115" s="506"/>
      <c r="BS1115" s="506"/>
      <c r="BT1115" s="506"/>
      <c r="BU1115" s="506"/>
      <c r="BV1115" s="506"/>
      <c r="BW1115" s="506"/>
      <c r="BX1115" s="506"/>
      <c r="BY1115" s="506"/>
      <c r="BZ1115" s="338"/>
      <c r="CA1115" s="338"/>
      <c r="CB1115" s="338"/>
      <c r="CC1115" s="338"/>
      <c r="CD1115" s="338"/>
      <c r="CE1115" s="338"/>
      <c r="CF1115" s="338"/>
      <c r="CG1115" s="338"/>
      <c r="CH1115" s="338"/>
      <c r="CI1115" s="338"/>
      <c r="CJ1115" s="338"/>
      <c r="CK1115" s="338"/>
      <c r="CL1115" s="338"/>
      <c r="CM1115" s="338"/>
      <c r="CN1115" s="338"/>
      <c r="CO1115" s="338"/>
      <c r="CP1115" s="338"/>
      <c r="CQ1115" s="338"/>
      <c r="CR1115" s="338"/>
      <c r="CS1115" s="338"/>
      <c r="CT1115" s="338"/>
      <c r="CU1115" s="338"/>
      <c r="CV1115" s="338"/>
      <c r="CW1115" s="338"/>
      <c r="CX1115" s="338"/>
      <c r="CY1115" s="338"/>
      <c r="CZ1115" s="338"/>
    </row>
    <row r="1116" s="785" customFormat="true" ht="17.1" customHeight="true" x14ac:dyDescent="0.2">
      <c r="A1116" s="787"/>
      <c r="B1116" s="776"/>
      <c r="C1116" s="777"/>
      <c r="D1116" s="777"/>
      <c r="E1116" s="777"/>
      <c r="F1116" s="777"/>
      <c r="G1116" s="777"/>
      <c r="H1116" s="777"/>
      <c r="I1116" s="777"/>
      <c r="J1116" s="777"/>
      <c r="K1116" s="777"/>
      <c r="L1116" s="777"/>
      <c r="M1116" s="777"/>
      <c r="N1116" s="777"/>
      <c r="O1116" s="777"/>
      <c r="P1116" s="777"/>
      <c r="Q1116" s="777"/>
      <c r="R1116" s="777"/>
      <c r="S1116" s="777"/>
      <c r="T1116" s="777"/>
      <c r="U1116" s="777"/>
      <c r="V1116" s="777"/>
      <c r="W1116" s="777"/>
      <c r="X1116" s="777"/>
      <c r="Y1116" s="777"/>
      <c r="Z1116" s="777"/>
      <c r="AA1116" s="777"/>
      <c r="AB1116" s="777"/>
      <c r="BA1116" s="506"/>
      <c r="BB1116" s="366"/>
      <c r="BC1116" s="506"/>
      <c r="BD1116" s="506"/>
      <c r="BE1116" s="506"/>
      <c r="BF1116" s="506"/>
      <c r="BG1116" s="506"/>
      <c r="BH1116" s="506"/>
      <c r="BI1116" s="506"/>
      <c r="BJ1116" s="506"/>
      <c r="BK1116" s="506"/>
      <c r="BL1116" s="506"/>
      <c r="BM1116" s="506"/>
      <c r="BN1116" s="506"/>
      <c r="BO1116" s="506"/>
      <c r="BP1116" s="506"/>
      <c r="BQ1116" s="506"/>
      <c r="BR1116" s="506"/>
      <c r="BS1116" s="506"/>
      <c r="BT1116" s="506"/>
      <c r="BU1116" s="506"/>
      <c r="BV1116" s="506"/>
      <c r="BW1116" s="506"/>
      <c r="BX1116" s="506"/>
      <c r="BY1116" s="506"/>
      <c r="BZ1116" s="338"/>
      <c r="CA1116" s="338"/>
      <c r="CB1116" s="338"/>
      <c r="CC1116" s="338"/>
      <c r="CD1116" s="338"/>
      <c r="CE1116" s="338"/>
      <c r="CF1116" s="338"/>
      <c r="CG1116" s="338"/>
      <c r="CH1116" s="338"/>
      <c r="CI1116" s="338"/>
      <c r="CJ1116" s="338"/>
      <c r="CK1116" s="338"/>
      <c r="CL1116" s="338"/>
      <c r="CM1116" s="338"/>
      <c r="CN1116" s="338"/>
      <c r="CO1116" s="338"/>
      <c r="CP1116" s="338"/>
      <c r="CQ1116" s="338"/>
      <c r="CR1116" s="338"/>
      <c r="CS1116" s="338"/>
      <c r="CT1116" s="338"/>
      <c r="CU1116" s="338"/>
      <c r="CV1116" s="338"/>
      <c r="CW1116" s="338"/>
      <c r="CX1116" s="338"/>
      <c r="CY1116" s="338"/>
      <c r="CZ1116" s="338"/>
    </row>
    <row r="1117" s="785" customFormat="true" ht="17.1" customHeight="true" x14ac:dyDescent="0.2">
      <c r="A1117" s="788"/>
      <c r="B1117" s="778"/>
      <c r="C1117" s="779"/>
      <c r="D1117" s="779"/>
      <c r="E1117" s="779"/>
      <c r="F1117" s="779"/>
      <c r="G1117" s="779"/>
      <c r="H1117" s="779"/>
      <c r="I1117" s="779"/>
      <c r="J1117" s="779"/>
      <c r="K1117" s="779"/>
      <c r="L1117" s="779"/>
      <c r="M1117" s="779"/>
      <c r="N1117" s="779"/>
      <c r="O1117" s="779"/>
      <c r="P1117" s="779"/>
      <c r="Q1117" s="779"/>
      <c r="R1117" s="779"/>
      <c r="S1117" s="779"/>
      <c r="T1117" s="779"/>
      <c r="U1117" s="779"/>
      <c r="V1117" s="779"/>
      <c r="W1117" s="779"/>
      <c r="X1117" s="779"/>
      <c r="Y1117" s="779"/>
      <c r="Z1117" s="779"/>
      <c r="AA1117" s="779"/>
      <c r="AB1117" s="779"/>
      <c r="BA1117" s="506"/>
      <c r="BB1117" s="366"/>
      <c r="BC1117" s="506"/>
      <c r="BD1117" s="506"/>
      <c r="BE1117" s="506"/>
      <c r="BF1117" s="506"/>
      <c r="BG1117" s="506"/>
      <c r="BH1117" s="506"/>
      <c r="BI1117" s="506"/>
      <c r="BJ1117" s="506"/>
      <c r="BK1117" s="506"/>
      <c r="BL1117" s="506"/>
      <c r="BM1117" s="506"/>
      <c r="BN1117" s="506"/>
      <c r="BO1117" s="506"/>
      <c r="BP1117" s="506"/>
      <c r="BQ1117" s="506"/>
      <c r="BR1117" s="506"/>
      <c r="BS1117" s="506"/>
      <c r="BT1117" s="506"/>
      <c r="BU1117" s="506"/>
      <c r="BV1117" s="506"/>
      <c r="BW1117" s="506"/>
      <c r="BX1117" s="506"/>
      <c r="BY1117" s="506"/>
      <c r="BZ1117" s="338"/>
      <c r="CA1117" s="338"/>
      <c r="CB1117" s="338"/>
      <c r="CC1117" s="338"/>
      <c r="CD1117" s="338"/>
      <c r="CE1117" s="338"/>
      <c r="CF1117" s="338"/>
      <c r="CG1117" s="338"/>
      <c r="CH1117" s="338"/>
      <c r="CI1117" s="338"/>
      <c r="CJ1117" s="338"/>
      <c r="CK1117" s="338"/>
      <c r="CL1117" s="338"/>
      <c r="CM1117" s="338"/>
      <c r="CN1117" s="338"/>
      <c r="CO1117" s="338"/>
      <c r="CP1117" s="338"/>
      <c r="CQ1117" s="338"/>
      <c r="CR1117" s="338"/>
      <c r="CS1117" s="338"/>
      <c r="CT1117" s="338"/>
      <c r="CU1117" s="338"/>
      <c r="CV1117" s="338"/>
      <c r="CW1117" s="338"/>
      <c r="CX1117" s="338"/>
      <c r="CY1117" s="338"/>
      <c r="CZ1117" s="338"/>
    </row>
    <row r="1118" s="338" customFormat="true" ht="15" customHeight="true" x14ac:dyDescent="0.2">
      <c r="BA1118" s="506"/>
      <c r="BB1118" s="366"/>
      <c r="BC1118" s="506"/>
      <c r="BD1118" s="506"/>
      <c r="BE1118" s="506"/>
      <c r="BF1118" s="506"/>
      <c r="BG1118" s="506"/>
      <c r="BH1118" s="506"/>
      <c r="BI1118" s="506"/>
      <c r="BJ1118" s="506"/>
      <c r="BK1118" s="506"/>
      <c r="BL1118" s="506"/>
      <c r="BM1118" s="506"/>
      <c r="BN1118" s="506"/>
      <c r="BO1118" s="506"/>
      <c r="BP1118" s="506"/>
      <c r="BQ1118" s="506"/>
      <c r="BR1118" s="506"/>
      <c r="BS1118" s="506"/>
      <c r="BT1118" s="506"/>
      <c r="BU1118" s="506"/>
      <c r="BV1118" s="506"/>
      <c r="BW1118" s="506"/>
      <c r="BX1118" s="506"/>
      <c r="BY1118" s="506"/>
    </row>
    <row r="1119" s="338" customFormat="true" ht="15" customHeight="true" x14ac:dyDescent="0.2">
      <c r="BA1119" s="506"/>
      <c r="BB1119" s="366"/>
      <c r="BC1119" s="506"/>
      <c r="BD1119" s="506"/>
      <c r="BE1119" s="506"/>
      <c r="BF1119" s="506"/>
      <c r="BG1119" s="506"/>
      <c r="BH1119" s="506"/>
      <c r="BI1119" s="506"/>
      <c r="BJ1119" s="506"/>
      <c r="BK1119" s="506"/>
      <c r="BL1119" s="506"/>
      <c r="BM1119" s="506"/>
      <c r="BN1119" s="506"/>
      <c r="BO1119" s="506"/>
      <c r="BP1119" s="506"/>
      <c r="BQ1119" s="506"/>
      <c r="BR1119" s="506"/>
      <c r="BS1119" s="506"/>
      <c r="BT1119" s="506"/>
      <c r="BU1119" s="506"/>
      <c r="BV1119" s="506"/>
      <c r="BW1119" s="506"/>
      <c r="BX1119" s="506"/>
      <c r="BY1119" s="506"/>
    </row>
    <row r="1120" s="338" customFormat="true" ht="15" customHeight="true" x14ac:dyDescent="0.2">
      <c r="BA1120" s="506"/>
      <c r="BB1120" s="366"/>
      <c r="BC1120" s="506"/>
      <c r="BD1120" s="506"/>
      <c r="BE1120" s="506"/>
      <c r="BF1120" s="506"/>
      <c r="BG1120" s="506"/>
      <c r="BH1120" s="506"/>
      <c r="BI1120" s="506"/>
      <c r="BJ1120" s="506"/>
      <c r="BK1120" s="506"/>
      <c r="BL1120" s="506"/>
      <c r="BM1120" s="506"/>
      <c r="BN1120" s="506"/>
      <c r="BO1120" s="506"/>
      <c r="BP1120" s="506"/>
      <c r="BQ1120" s="506"/>
      <c r="BR1120" s="506"/>
      <c r="BS1120" s="506"/>
      <c r="BT1120" s="506"/>
      <c r="BU1120" s="506"/>
      <c r="BV1120" s="506"/>
      <c r="BW1120" s="506"/>
      <c r="BX1120" s="506"/>
      <c r="BY1120" s="506"/>
    </row>
    <row r="1121" s="338" customFormat="true" ht="15" customHeight="true" x14ac:dyDescent="0.2">
      <c r="BA1121" s="506"/>
      <c r="BB1121" s="366"/>
      <c r="BC1121" s="506"/>
      <c r="BD1121" s="506"/>
      <c r="BE1121" s="506"/>
      <c r="BF1121" s="506"/>
      <c r="BG1121" s="506"/>
      <c r="BH1121" s="506"/>
      <c r="BI1121" s="506"/>
      <c r="BJ1121" s="506"/>
      <c r="BK1121" s="506"/>
      <c r="BL1121" s="506"/>
      <c r="BM1121" s="506"/>
      <c r="BN1121" s="506"/>
      <c r="BO1121" s="506"/>
      <c r="BP1121" s="506"/>
      <c r="BQ1121" s="506"/>
      <c r="BR1121" s="506"/>
      <c r="BS1121" s="506"/>
      <c r="BT1121" s="506"/>
      <c r="BU1121" s="506"/>
      <c r="BV1121" s="506"/>
      <c r="BW1121" s="506"/>
      <c r="BX1121" s="506"/>
      <c r="BY1121" s="506"/>
    </row>
    <row r="1122" s="338" customFormat="true" ht="15" customHeight="true" x14ac:dyDescent="0.2">
      <c r="BA1122" s="506"/>
      <c r="BB1122" s="366"/>
      <c r="BC1122" s="506"/>
      <c r="BD1122" s="506"/>
      <c r="BE1122" s="506"/>
      <c r="BF1122" s="506"/>
      <c r="BG1122" s="506"/>
      <c r="BH1122" s="506"/>
      <c r="BI1122" s="506"/>
      <c r="BJ1122" s="506"/>
      <c r="BK1122" s="506"/>
      <c r="BL1122" s="506"/>
      <c r="BM1122" s="506"/>
      <c r="BN1122" s="506"/>
      <c r="BO1122" s="506"/>
      <c r="BP1122" s="506"/>
      <c r="BQ1122" s="506"/>
      <c r="BR1122" s="506"/>
      <c r="BS1122" s="506"/>
      <c r="BT1122" s="506"/>
      <c r="BU1122" s="506"/>
      <c r="BV1122" s="506"/>
      <c r="BW1122" s="506"/>
      <c r="BX1122" s="506"/>
      <c r="BY1122" s="506"/>
    </row>
    <row r="1123" s="338" customFormat="true" ht="15" customHeight="true" x14ac:dyDescent="0.2">
      <c r="BA1123" s="506"/>
      <c r="BB1123" s="366"/>
      <c r="BC1123" s="506"/>
      <c r="BD1123" s="506"/>
      <c r="BE1123" s="506"/>
      <c r="BF1123" s="506"/>
      <c r="BG1123" s="506"/>
      <c r="BH1123" s="506"/>
      <c r="BI1123" s="506"/>
      <c r="BJ1123" s="506"/>
      <c r="BK1123" s="506"/>
      <c r="BL1123" s="506"/>
      <c r="BM1123" s="506"/>
      <c r="BN1123" s="506"/>
      <c r="BO1123" s="506"/>
      <c r="BP1123" s="506"/>
      <c r="BQ1123" s="506"/>
      <c r="BR1123" s="506"/>
      <c r="BS1123" s="506"/>
      <c r="BT1123" s="506"/>
      <c r="BU1123" s="506"/>
      <c r="BV1123" s="506"/>
      <c r="BW1123" s="506"/>
      <c r="BX1123" s="506"/>
      <c r="BY1123" s="506"/>
    </row>
    <row r="1124" s="338" customFormat="true" ht="15" customHeight="true" x14ac:dyDescent="0.2">
      <c r="BA1124" s="506"/>
      <c r="BB1124" s="366"/>
      <c r="BC1124" s="506"/>
      <c r="BD1124" s="506"/>
      <c r="BE1124" s="506"/>
      <c r="BF1124" s="506"/>
      <c r="BG1124" s="506"/>
      <c r="BH1124" s="506"/>
      <c r="BI1124" s="506"/>
      <c r="BJ1124" s="506"/>
      <c r="BK1124" s="506"/>
      <c r="BL1124" s="506"/>
      <c r="BM1124" s="506"/>
      <c r="BN1124" s="506"/>
      <c r="BO1124" s="506"/>
      <c r="BP1124" s="506"/>
      <c r="BQ1124" s="506"/>
      <c r="BR1124" s="506"/>
      <c r="BS1124" s="506"/>
      <c r="BT1124" s="506"/>
      <c r="BU1124" s="506"/>
      <c r="BV1124" s="506"/>
      <c r="BW1124" s="506"/>
      <c r="BX1124" s="506"/>
      <c r="BY1124" s="506"/>
    </row>
    <row r="1125" s="338" customFormat="true" ht="15" customHeight="true" x14ac:dyDescent="0.2">
      <c r="BA1125" s="506"/>
      <c r="BB1125" s="366"/>
      <c r="BC1125" s="506"/>
      <c r="BD1125" s="506"/>
      <c r="BE1125" s="506"/>
      <c r="BF1125" s="506"/>
      <c r="BG1125" s="506"/>
      <c r="BH1125" s="506"/>
      <c r="BI1125" s="506"/>
      <c r="BJ1125" s="506"/>
      <c r="BK1125" s="506"/>
      <c r="BL1125" s="506"/>
      <c r="BM1125" s="506"/>
      <c r="BN1125" s="506"/>
      <c r="BO1125" s="506"/>
      <c r="BP1125" s="506"/>
      <c r="BQ1125" s="506"/>
      <c r="BR1125" s="506"/>
      <c r="BS1125" s="506"/>
      <c r="BT1125" s="506"/>
      <c r="BU1125" s="506"/>
      <c r="BV1125" s="506"/>
      <c r="BW1125" s="506"/>
      <c r="BX1125" s="506"/>
      <c r="BY1125" s="506"/>
    </row>
    <row r="1126" s="338" customFormat="true" ht="15" customHeight="true" x14ac:dyDescent="0.2">
      <c r="BA1126" s="506"/>
      <c r="BB1126" s="366"/>
      <c r="BC1126" s="506"/>
      <c r="BD1126" s="506"/>
      <c r="BE1126" s="506"/>
      <c r="BF1126" s="506"/>
      <c r="BG1126" s="506"/>
      <c r="BH1126" s="506"/>
      <c r="BI1126" s="506"/>
      <c r="BJ1126" s="506"/>
      <c r="BK1126" s="506"/>
      <c r="BL1126" s="506"/>
      <c r="BM1126" s="506"/>
      <c r="BN1126" s="506"/>
      <c r="BO1126" s="506"/>
      <c r="BP1126" s="506"/>
      <c r="BQ1126" s="506"/>
      <c r="BR1126" s="506"/>
      <c r="BS1126" s="506"/>
      <c r="BT1126" s="506"/>
      <c r="BU1126" s="506"/>
      <c r="BV1126" s="506"/>
      <c r="BW1126" s="506"/>
      <c r="BX1126" s="506"/>
      <c r="BY1126" s="506"/>
    </row>
    <row r="1127" s="338" customFormat="true" ht="15" customHeight="true" x14ac:dyDescent="0.2">
      <c r="BA1127" s="506"/>
      <c r="BB1127" s="366"/>
      <c r="BC1127" s="506"/>
      <c r="BD1127" s="506"/>
      <c r="BE1127" s="506"/>
      <c r="BF1127" s="506"/>
      <c r="BG1127" s="506"/>
      <c r="BH1127" s="506"/>
      <c r="BI1127" s="506"/>
      <c r="BJ1127" s="506"/>
      <c r="BK1127" s="506"/>
      <c r="BL1127" s="506"/>
      <c r="BM1127" s="506"/>
      <c r="BN1127" s="506"/>
      <c r="BO1127" s="506"/>
      <c r="BP1127" s="506"/>
      <c r="BQ1127" s="506"/>
      <c r="BR1127" s="506"/>
      <c r="BS1127" s="506"/>
      <c r="BT1127" s="506"/>
      <c r="BU1127" s="506"/>
      <c r="BV1127" s="506"/>
      <c r="BW1127" s="506"/>
      <c r="BX1127" s="506"/>
      <c r="BY1127" s="506"/>
    </row>
    <row r="1128" s="338" customFormat="true" ht="15" customHeight="true" x14ac:dyDescent="0.2">
      <c r="BA1128" s="506"/>
      <c r="BB1128" s="366"/>
      <c r="BC1128" s="506"/>
      <c r="BD1128" s="506"/>
      <c r="BE1128" s="506"/>
      <c r="BF1128" s="506"/>
      <c r="BG1128" s="506"/>
      <c r="BH1128" s="506"/>
      <c r="BI1128" s="506"/>
      <c r="BJ1128" s="506"/>
      <c r="BK1128" s="506"/>
      <c r="BL1128" s="506"/>
      <c r="BM1128" s="506"/>
      <c r="BN1128" s="506"/>
      <c r="BO1128" s="506"/>
      <c r="BP1128" s="506"/>
      <c r="BQ1128" s="506"/>
      <c r="BR1128" s="506"/>
      <c r="BS1128" s="506"/>
      <c r="BT1128" s="506"/>
      <c r="BU1128" s="506"/>
      <c r="BV1128" s="506"/>
      <c r="BW1128" s="506"/>
      <c r="BX1128" s="506"/>
      <c r="BY1128" s="506"/>
    </row>
    <row r="1129" s="338" customFormat="true" ht="15" customHeight="true" x14ac:dyDescent="0.2">
      <c r="BA1129" s="506"/>
      <c r="BB1129" s="366"/>
      <c r="BC1129" s="506"/>
      <c r="BD1129" s="506"/>
      <c r="BE1129" s="506"/>
      <c r="BF1129" s="506"/>
      <c r="BG1129" s="506"/>
      <c r="BH1129" s="506"/>
      <c r="BI1129" s="506"/>
      <c r="BJ1129" s="506"/>
      <c r="BK1129" s="506"/>
      <c r="BL1129" s="506"/>
      <c r="BM1129" s="506"/>
      <c r="BN1129" s="506"/>
      <c r="BO1129" s="506"/>
      <c r="BP1129" s="506"/>
      <c r="BQ1129" s="506"/>
      <c r="BR1129" s="506"/>
      <c r="BS1129" s="506"/>
      <c r="BT1129" s="506"/>
      <c r="BU1129" s="506"/>
      <c r="BV1129" s="506"/>
      <c r="BW1129" s="506"/>
      <c r="BX1129" s="506"/>
      <c r="BY1129" s="506"/>
    </row>
    <row r="1130" s="338" customFormat="true" ht="15" customHeight="true" x14ac:dyDescent="0.2">
      <c r="BA1130" s="506"/>
      <c r="BB1130" s="366"/>
      <c r="BC1130" s="506"/>
      <c r="BD1130" s="506"/>
      <c r="BE1130" s="506"/>
      <c r="BF1130" s="506"/>
      <c r="BG1130" s="506"/>
      <c r="BH1130" s="506"/>
      <c r="BI1130" s="506"/>
      <c r="BJ1130" s="506"/>
      <c r="BK1130" s="506"/>
      <c r="BL1130" s="506"/>
      <c r="BM1130" s="506"/>
      <c r="BN1130" s="506"/>
      <c r="BO1130" s="506"/>
      <c r="BP1130" s="506"/>
      <c r="BQ1130" s="506"/>
      <c r="BR1130" s="506"/>
      <c r="BS1130" s="506"/>
      <c r="BT1130" s="506"/>
      <c r="BU1130" s="506"/>
      <c r="BV1130" s="506"/>
      <c r="BW1130" s="506"/>
      <c r="BX1130" s="506"/>
      <c r="BY1130" s="506"/>
    </row>
    <row r="1131" s="338" customFormat="true" ht="15" customHeight="true" x14ac:dyDescent="0.2">
      <c r="BA1131" s="506"/>
      <c r="BB1131" s="366"/>
      <c r="BC1131" s="506"/>
      <c r="BD1131" s="506"/>
      <c r="BE1131" s="506"/>
      <c r="BF1131" s="506"/>
      <c r="BG1131" s="506"/>
      <c r="BH1131" s="506"/>
      <c r="BI1131" s="506"/>
      <c r="BJ1131" s="506"/>
      <c r="BK1131" s="506"/>
      <c r="BL1131" s="506"/>
      <c r="BM1131" s="506"/>
      <c r="BN1131" s="506"/>
      <c r="BO1131" s="506"/>
      <c r="BP1131" s="506"/>
      <c r="BQ1131" s="506"/>
      <c r="BR1131" s="506"/>
      <c r="BS1131" s="506"/>
      <c r="BT1131" s="506"/>
      <c r="BU1131" s="506"/>
      <c r="BV1131" s="506"/>
      <c r="BW1131" s="506"/>
      <c r="BX1131" s="506"/>
      <c r="BY1131" s="506"/>
    </row>
    <row r="1132" s="338" customFormat="true" ht="15" customHeight="true" x14ac:dyDescent="0.2">
      <c r="BA1132" s="506"/>
      <c r="BB1132" s="366"/>
      <c r="BC1132" s="506"/>
      <c r="BD1132" s="506"/>
      <c r="BE1132" s="506"/>
      <c r="BF1132" s="506"/>
      <c r="BG1132" s="506"/>
      <c r="BH1132" s="506"/>
      <c r="BI1132" s="506"/>
      <c r="BJ1132" s="506"/>
      <c r="BK1132" s="506"/>
      <c r="BL1132" s="506"/>
      <c r="BM1132" s="506"/>
      <c r="BN1132" s="506"/>
      <c r="BO1132" s="506"/>
      <c r="BP1132" s="506"/>
      <c r="BQ1132" s="506"/>
      <c r="BR1132" s="506"/>
      <c r="BS1132" s="506"/>
      <c r="BT1132" s="506"/>
      <c r="BU1132" s="506"/>
      <c r="BV1132" s="506"/>
      <c r="BW1132" s="506"/>
      <c r="BX1132" s="506"/>
      <c r="BY1132" s="506"/>
    </row>
    <row r="1133" s="338" customFormat="true" ht="15" customHeight="true" x14ac:dyDescent="0.2">
      <c r="BA1133" s="506"/>
      <c r="BB1133" s="366"/>
      <c r="BC1133" s="506"/>
      <c r="BD1133" s="506"/>
      <c r="BE1133" s="506"/>
      <c r="BF1133" s="506"/>
      <c r="BG1133" s="506"/>
      <c r="BH1133" s="506"/>
      <c r="BI1133" s="506"/>
      <c r="BJ1133" s="506"/>
      <c r="BK1133" s="506"/>
      <c r="BL1133" s="506"/>
      <c r="BM1133" s="506"/>
      <c r="BN1133" s="506"/>
      <c r="BO1133" s="506"/>
      <c r="BP1133" s="506"/>
      <c r="BQ1133" s="506"/>
      <c r="BR1133" s="506"/>
      <c r="BS1133" s="506"/>
      <c r="BT1133" s="506"/>
      <c r="BU1133" s="506"/>
      <c r="BV1133" s="506"/>
      <c r="BW1133" s="506"/>
      <c r="BX1133" s="506"/>
      <c r="BY1133" s="506"/>
    </row>
    <row r="1134" s="338" customFormat="true" ht="15" customHeight="true" x14ac:dyDescent="0.2">
      <c r="BA1134" s="506"/>
      <c r="BB1134" s="366"/>
      <c r="BC1134" s="506"/>
      <c r="BD1134" s="506"/>
      <c r="BE1134" s="506"/>
      <c r="BF1134" s="506"/>
      <c r="BG1134" s="506"/>
      <c r="BH1134" s="506"/>
      <c r="BI1134" s="506"/>
      <c r="BJ1134" s="506"/>
      <c r="BK1134" s="506"/>
      <c r="BL1134" s="506"/>
      <c r="BM1134" s="506"/>
      <c r="BN1134" s="506"/>
      <c r="BO1134" s="506"/>
      <c r="BP1134" s="506"/>
      <c r="BQ1134" s="506"/>
      <c r="BR1134" s="506"/>
      <c r="BS1134" s="506"/>
      <c r="BT1134" s="506"/>
      <c r="BU1134" s="506"/>
      <c r="BV1134" s="506"/>
      <c r="BW1134" s="506"/>
      <c r="BX1134" s="506"/>
      <c r="BY1134" s="506"/>
    </row>
    <row r="1135" s="338" customFormat="true" ht="15" customHeight="true" x14ac:dyDescent="0.2">
      <c r="BA1135" s="506"/>
      <c r="BB1135" s="366"/>
      <c r="BC1135" s="506"/>
      <c r="BD1135" s="506"/>
      <c r="BE1135" s="506"/>
      <c r="BF1135" s="506"/>
      <c r="BG1135" s="506"/>
      <c r="BH1135" s="506"/>
      <c r="BI1135" s="506"/>
      <c r="BJ1135" s="506"/>
      <c r="BK1135" s="506"/>
      <c r="BL1135" s="506"/>
      <c r="BM1135" s="506"/>
      <c r="BN1135" s="506"/>
      <c r="BO1135" s="506"/>
      <c r="BP1135" s="506"/>
      <c r="BQ1135" s="506"/>
      <c r="BR1135" s="506"/>
      <c r="BS1135" s="506"/>
      <c r="BT1135" s="506"/>
      <c r="BU1135" s="506"/>
      <c r="BV1135" s="506"/>
      <c r="BW1135" s="506"/>
      <c r="BX1135" s="506"/>
      <c r="BY1135" s="506"/>
    </row>
    <row r="1136" s="338" customFormat="true" ht="15" customHeight="true" x14ac:dyDescent="0.2">
      <c r="BA1136" s="506"/>
      <c r="BB1136" s="366"/>
      <c r="BC1136" s="506"/>
      <c r="BD1136" s="506"/>
      <c r="BE1136" s="506"/>
      <c r="BF1136" s="506"/>
      <c r="BG1136" s="506"/>
      <c r="BH1136" s="506"/>
      <c r="BI1136" s="506"/>
      <c r="BJ1136" s="506"/>
      <c r="BK1136" s="506"/>
      <c r="BL1136" s="506"/>
      <c r="BM1136" s="506"/>
      <c r="BN1136" s="506"/>
      <c r="BO1136" s="506"/>
      <c r="BP1136" s="506"/>
      <c r="BQ1136" s="506"/>
      <c r="BR1136" s="506"/>
      <c r="BS1136" s="506"/>
      <c r="BT1136" s="506"/>
      <c r="BU1136" s="506"/>
      <c r="BV1136" s="506"/>
      <c r="BW1136" s="506"/>
      <c r="BX1136" s="506"/>
      <c r="BY1136" s="506"/>
    </row>
    <row r="1137" s="338" customFormat="true" ht="15" customHeight="true" x14ac:dyDescent="0.2">
      <c r="BA1137" s="506"/>
      <c r="BB1137" s="366"/>
      <c r="BC1137" s="506"/>
      <c r="BD1137" s="506"/>
      <c r="BE1137" s="506"/>
      <c r="BF1137" s="506"/>
      <c r="BG1137" s="506"/>
      <c r="BH1137" s="506"/>
      <c r="BI1137" s="506"/>
      <c r="BJ1137" s="506"/>
      <c r="BK1137" s="506"/>
      <c r="BL1137" s="506"/>
      <c r="BM1137" s="506"/>
      <c r="BN1137" s="506"/>
      <c r="BO1137" s="506"/>
      <c r="BP1137" s="506"/>
      <c r="BQ1137" s="506"/>
      <c r="BR1137" s="506"/>
      <c r="BS1137" s="506"/>
      <c r="BT1137" s="506"/>
      <c r="BU1137" s="506"/>
      <c r="BV1137" s="506"/>
      <c r="BW1137" s="506"/>
      <c r="BX1137" s="506"/>
      <c r="BY1137" s="506"/>
    </row>
    <row r="1138" s="338" customFormat="true" ht="15" customHeight="true" x14ac:dyDescent="0.2">
      <c r="BA1138" s="506"/>
      <c r="BB1138" s="366"/>
      <c r="BC1138" s="506"/>
      <c r="BD1138" s="506"/>
      <c r="BE1138" s="506"/>
      <c r="BF1138" s="506"/>
      <c r="BG1138" s="506"/>
      <c r="BH1138" s="506"/>
      <c r="BI1138" s="506"/>
      <c r="BJ1138" s="506"/>
      <c r="BK1138" s="506"/>
      <c r="BL1138" s="506"/>
      <c r="BM1138" s="506"/>
      <c r="BN1138" s="506"/>
      <c r="BO1138" s="506"/>
      <c r="BP1138" s="506"/>
      <c r="BQ1138" s="506"/>
      <c r="BR1138" s="506"/>
      <c r="BS1138" s="506"/>
      <c r="BT1138" s="506"/>
      <c r="BU1138" s="506"/>
      <c r="BV1138" s="506"/>
      <c r="BW1138" s="506"/>
      <c r="BX1138" s="506"/>
      <c r="BY1138" s="506"/>
    </row>
    <row r="1139" s="338" customFormat="true" ht="15" customHeight="true" x14ac:dyDescent="0.2">
      <c r="BA1139" s="506"/>
      <c r="BB1139" s="366"/>
      <c r="BC1139" s="506"/>
      <c r="BD1139" s="506"/>
      <c r="BE1139" s="506"/>
      <c r="BF1139" s="506"/>
      <c r="BG1139" s="506"/>
      <c r="BH1139" s="506"/>
      <c r="BI1139" s="506"/>
      <c r="BJ1139" s="506"/>
      <c r="BK1139" s="506"/>
      <c r="BL1139" s="506"/>
      <c r="BM1139" s="506"/>
      <c r="BN1139" s="506"/>
      <c r="BO1139" s="506"/>
      <c r="BP1139" s="506"/>
      <c r="BQ1139" s="506"/>
      <c r="BR1139" s="506"/>
      <c r="BS1139" s="506"/>
      <c r="BT1139" s="506"/>
      <c r="BU1139" s="506"/>
      <c r="BV1139" s="506"/>
      <c r="BW1139" s="506"/>
      <c r="BX1139" s="506"/>
      <c r="BY1139" s="506"/>
    </row>
    <row r="1140" s="338" customFormat="true" ht="15" customHeight="true" x14ac:dyDescent="0.2">
      <c r="BA1140" s="506"/>
      <c r="BB1140" s="366"/>
      <c r="BC1140" s="506"/>
      <c r="BD1140" s="506"/>
      <c r="BE1140" s="506"/>
      <c r="BF1140" s="506"/>
      <c r="BG1140" s="506"/>
      <c r="BH1140" s="506"/>
      <c r="BI1140" s="506"/>
      <c r="BJ1140" s="506"/>
      <c r="BK1140" s="506"/>
      <c r="BL1140" s="506"/>
      <c r="BM1140" s="506"/>
      <c r="BN1140" s="506"/>
      <c r="BO1140" s="506"/>
      <c r="BP1140" s="506"/>
      <c r="BQ1140" s="506"/>
      <c r="BR1140" s="506"/>
      <c r="BS1140" s="506"/>
      <c r="BT1140" s="506"/>
      <c r="BU1140" s="506"/>
      <c r="BV1140" s="506"/>
      <c r="BW1140" s="506"/>
      <c r="BX1140" s="506"/>
      <c r="BY1140" s="506"/>
    </row>
    <row r="1141" s="338" customFormat="true" ht="15" customHeight="true" x14ac:dyDescent="0.2">
      <c r="BA1141" s="506"/>
      <c r="BB1141" s="366"/>
      <c r="BC1141" s="506"/>
      <c r="BD1141" s="506"/>
      <c r="BE1141" s="506"/>
      <c r="BF1141" s="506"/>
      <c r="BG1141" s="506"/>
      <c r="BH1141" s="506"/>
      <c r="BI1141" s="506"/>
      <c r="BJ1141" s="506"/>
      <c r="BK1141" s="506"/>
      <c r="BL1141" s="506"/>
      <c r="BM1141" s="506"/>
      <c r="BN1141" s="506"/>
      <c r="BO1141" s="506"/>
      <c r="BP1141" s="506"/>
      <c r="BQ1141" s="506"/>
      <c r="BR1141" s="506"/>
      <c r="BS1141" s="506"/>
      <c r="BT1141" s="506"/>
      <c r="BU1141" s="506"/>
      <c r="BV1141" s="506"/>
      <c r="BW1141" s="506"/>
      <c r="BX1141" s="506"/>
      <c r="BY1141" s="506"/>
    </row>
    <row r="1142" s="338" customFormat="true" ht="15" customHeight="true" x14ac:dyDescent="0.2">
      <c r="BA1142" s="506"/>
      <c r="BB1142" s="366"/>
      <c r="BC1142" s="506"/>
      <c r="BD1142" s="506"/>
      <c r="BE1142" s="506"/>
      <c r="BF1142" s="506"/>
      <c r="BG1142" s="506"/>
      <c r="BH1142" s="506"/>
      <c r="BI1142" s="506"/>
      <c r="BJ1142" s="506"/>
      <c r="BK1142" s="506"/>
      <c r="BL1142" s="506"/>
      <c r="BM1142" s="506"/>
      <c r="BN1142" s="506"/>
      <c r="BO1142" s="506"/>
      <c r="BP1142" s="506"/>
      <c r="BQ1142" s="506"/>
      <c r="BR1142" s="506"/>
      <c r="BS1142" s="506"/>
      <c r="BT1142" s="506"/>
      <c r="BU1142" s="506"/>
      <c r="BV1142" s="506"/>
      <c r="BW1142" s="506"/>
      <c r="BX1142" s="506"/>
      <c r="BY1142" s="506"/>
    </row>
    <row r="1143" s="338" customFormat="true" ht="15" customHeight="true" x14ac:dyDescent="0.2">
      <c r="BA1143" s="506"/>
      <c r="BB1143" s="366"/>
      <c r="BC1143" s="506"/>
      <c r="BD1143" s="506"/>
      <c r="BE1143" s="506"/>
      <c r="BF1143" s="506"/>
      <c r="BG1143" s="506"/>
      <c r="BH1143" s="506"/>
      <c r="BI1143" s="506"/>
      <c r="BJ1143" s="506"/>
      <c r="BK1143" s="506"/>
      <c r="BL1143" s="506"/>
      <c r="BM1143" s="506"/>
      <c r="BN1143" s="506"/>
      <c r="BO1143" s="506"/>
      <c r="BP1143" s="506"/>
      <c r="BQ1143" s="506"/>
      <c r="BR1143" s="506"/>
      <c r="BS1143" s="506"/>
      <c r="BT1143" s="506"/>
      <c r="BU1143" s="506"/>
      <c r="BV1143" s="506"/>
      <c r="BW1143" s="506"/>
      <c r="BX1143" s="506"/>
      <c r="BY1143" s="506"/>
    </row>
    <row r="1144" s="338" customFormat="true" ht="15" customHeight="true" x14ac:dyDescent="0.2">
      <c r="BA1144" s="506"/>
      <c r="BB1144" s="366"/>
      <c r="BC1144" s="506"/>
      <c r="BD1144" s="506"/>
      <c r="BE1144" s="506"/>
      <c r="BF1144" s="506"/>
      <c r="BG1144" s="506"/>
      <c r="BH1144" s="506"/>
      <c r="BI1144" s="506"/>
      <c r="BJ1144" s="506"/>
      <c r="BK1144" s="506"/>
      <c r="BL1144" s="506"/>
      <c r="BM1144" s="506"/>
      <c r="BN1144" s="506"/>
      <c r="BO1144" s="506"/>
      <c r="BP1144" s="506"/>
      <c r="BQ1144" s="506"/>
      <c r="BR1144" s="506"/>
      <c r="BS1144" s="506"/>
      <c r="BT1144" s="506"/>
      <c r="BU1144" s="506"/>
      <c r="BV1144" s="506"/>
      <c r="BW1144" s="506"/>
      <c r="BX1144" s="506"/>
      <c r="BY1144" s="506"/>
    </row>
    <row r="1145" s="338" customFormat="true" ht="15" customHeight="true" x14ac:dyDescent="0.2">
      <c r="BA1145" s="506"/>
      <c r="BB1145" s="366"/>
      <c r="BC1145" s="506"/>
      <c r="BD1145" s="506"/>
      <c r="BE1145" s="506"/>
      <c r="BF1145" s="506"/>
      <c r="BG1145" s="506"/>
      <c r="BH1145" s="506"/>
      <c r="BI1145" s="506"/>
      <c r="BJ1145" s="506"/>
      <c r="BK1145" s="506"/>
      <c r="BL1145" s="506"/>
      <c r="BM1145" s="506"/>
      <c r="BN1145" s="506"/>
      <c r="BO1145" s="506"/>
      <c r="BP1145" s="506"/>
      <c r="BQ1145" s="506"/>
      <c r="BR1145" s="506"/>
      <c r="BS1145" s="506"/>
      <c r="BT1145" s="506"/>
      <c r="BU1145" s="506"/>
      <c r="BV1145" s="506"/>
      <c r="BW1145" s="506"/>
      <c r="BX1145" s="506"/>
      <c r="BY1145" s="506"/>
    </row>
    <row r="1146" s="338" customFormat="true" ht="15" customHeight="true" x14ac:dyDescent="0.2">
      <c r="BA1146" s="506"/>
      <c r="BB1146" s="366"/>
      <c r="BC1146" s="506"/>
      <c r="BD1146" s="506"/>
      <c r="BE1146" s="506"/>
      <c r="BF1146" s="506"/>
      <c r="BG1146" s="506"/>
      <c r="BH1146" s="506"/>
      <c r="BI1146" s="506"/>
      <c r="BJ1146" s="506"/>
      <c r="BK1146" s="506"/>
      <c r="BL1146" s="506"/>
      <c r="BM1146" s="506"/>
      <c r="BN1146" s="506"/>
      <c r="BO1146" s="506"/>
      <c r="BP1146" s="506"/>
      <c r="BQ1146" s="506"/>
      <c r="BR1146" s="506"/>
      <c r="BS1146" s="506"/>
      <c r="BT1146" s="506"/>
      <c r="BU1146" s="506"/>
      <c r="BV1146" s="506"/>
      <c r="BW1146" s="506"/>
      <c r="BX1146" s="506"/>
      <c r="BY1146" s="506"/>
    </row>
    <row r="1147" s="338" customFormat="true" ht="15" customHeight="true" x14ac:dyDescent="0.2">
      <c r="BA1147" s="506"/>
      <c r="BB1147" s="366"/>
      <c r="BC1147" s="506"/>
      <c r="BD1147" s="506"/>
      <c r="BE1147" s="506"/>
      <c r="BF1147" s="506"/>
      <c r="BG1147" s="506"/>
      <c r="BH1147" s="506"/>
      <c r="BI1147" s="506"/>
      <c r="BJ1147" s="506"/>
      <c r="BK1147" s="506"/>
      <c r="BL1147" s="506"/>
      <c r="BM1147" s="506"/>
      <c r="BN1147" s="506"/>
      <c r="BO1147" s="506"/>
      <c r="BP1147" s="506"/>
      <c r="BQ1147" s="506"/>
      <c r="BR1147" s="506"/>
      <c r="BS1147" s="506"/>
      <c r="BT1147" s="506"/>
      <c r="BU1147" s="506"/>
      <c r="BV1147" s="506"/>
      <c r="BW1147" s="506"/>
      <c r="BX1147" s="506"/>
      <c r="BY1147" s="506"/>
    </row>
    <row r="1148" s="338" customFormat="true" ht="15" customHeight="true" x14ac:dyDescent="0.2">
      <c r="BA1148" s="506"/>
      <c r="BB1148" s="366"/>
      <c r="BC1148" s="506"/>
      <c r="BD1148" s="506"/>
      <c r="BE1148" s="506"/>
      <c r="BF1148" s="506"/>
      <c r="BG1148" s="506"/>
      <c r="BH1148" s="506"/>
      <c r="BI1148" s="506"/>
      <c r="BJ1148" s="506"/>
      <c r="BK1148" s="506"/>
      <c r="BL1148" s="506"/>
      <c r="BM1148" s="506"/>
      <c r="BN1148" s="506"/>
      <c r="BO1148" s="506"/>
      <c r="BP1148" s="506"/>
      <c r="BQ1148" s="506"/>
      <c r="BR1148" s="506"/>
      <c r="BS1148" s="506"/>
      <c r="BT1148" s="506"/>
      <c r="BU1148" s="506"/>
      <c r="BV1148" s="506"/>
      <c r="BW1148" s="506"/>
      <c r="BX1148" s="506"/>
      <c r="BY1148" s="506"/>
    </row>
    <row r="1149" s="338" customFormat="true" ht="15" customHeight="true" x14ac:dyDescent="0.2">
      <c r="BA1149" s="506"/>
      <c r="BB1149" s="366"/>
      <c r="BC1149" s="506"/>
      <c r="BD1149" s="506"/>
      <c r="BE1149" s="506"/>
      <c r="BF1149" s="506"/>
      <c r="BG1149" s="506"/>
      <c r="BH1149" s="506"/>
      <c r="BI1149" s="506"/>
      <c r="BJ1149" s="506"/>
      <c r="BK1149" s="506"/>
      <c r="BL1149" s="506"/>
      <c r="BM1149" s="506"/>
      <c r="BN1149" s="506"/>
      <c r="BO1149" s="506"/>
      <c r="BP1149" s="506"/>
      <c r="BQ1149" s="506"/>
      <c r="BR1149" s="506"/>
      <c r="BS1149" s="506"/>
      <c r="BT1149" s="506"/>
      <c r="BU1149" s="506"/>
      <c r="BV1149" s="506"/>
      <c r="BW1149" s="506"/>
      <c r="BX1149" s="506"/>
      <c r="BY1149" s="506"/>
    </row>
    <row r="1150" s="338" customFormat="true" ht="15" customHeight="true" x14ac:dyDescent="0.2">
      <c r="BA1150" s="506"/>
      <c r="BB1150" s="366"/>
      <c r="BC1150" s="506"/>
      <c r="BD1150" s="506"/>
      <c r="BE1150" s="506"/>
      <c r="BF1150" s="506"/>
      <c r="BG1150" s="506"/>
      <c r="BH1150" s="506"/>
      <c r="BI1150" s="506"/>
      <c r="BJ1150" s="506"/>
      <c r="BK1150" s="506"/>
      <c r="BL1150" s="506"/>
      <c r="BM1150" s="506"/>
      <c r="BN1150" s="506"/>
      <c r="BO1150" s="506"/>
      <c r="BP1150" s="506"/>
      <c r="BQ1150" s="506"/>
      <c r="BR1150" s="506"/>
      <c r="BS1150" s="506"/>
      <c r="BT1150" s="506"/>
      <c r="BU1150" s="506"/>
      <c r="BV1150" s="506"/>
      <c r="BW1150" s="506"/>
      <c r="BX1150" s="506"/>
      <c r="BY1150" s="506"/>
    </row>
    <row r="1151" s="338" customFormat="true" ht="15" customHeight="true" x14ac:dyDescent="0.2">
      <c r="BA1151" s="506"/>
      <c r="BB1151" s="366"/>
      <c r="BC1151" s="506"/>
      <c r="BD1151" s="506"/>
      <c r="BE1151" s="506"/>
      <c r="BF1151" s="506"/>
      <c r="BG1151" s="506"/>
      <c r="BH1151" s="506"/>
      <c r="BI1151" s="506"/>
      <c r="BJ1151" s="506"/>
      <c r="BK1151" s="506"/>
      <c r="BL1151" s="506"/>
      <c r="BM1151" s="506"/>
      <c r="BN1151" s="506"/>
      <c r="BO1151" s="506"/>
      <c r="BP1151" s="506"/>
      <c r="BQ1151" s="506"/>
      <c r="BR1151" s="506"/>
      <c r="BS1151" s="506"/>
      <c r="BT1151" s="506"/>
      <c r="BU1151" s="506"/>
      <c r="BV1151" s="506"/>
      <c r="BW1151" s="506"/>
      <c r="BX1151" s="506"/>
      <c r="BY1151" s="506"/>
    </row>
    <row r="1152" s="338" customFormat="true" ht="15" customHeight="true" x14ac:dyDescent="0.2">
      <c r="BA1152" s="506"/>
      <c r="BB1152" s="366"/>
      <c r="BC1152" s="506"/>
      <c r="BD1152" s="506"/>
      <c r="BE1152" s="506"/>
      <c r="BF1152" s="506"/>
      <c r="BG1152" s="506"/>
      <c r="BH1152" s="506"/>
      <c r="BI1152" s="506"/>
      <c r="BJ1152" s="506"/>
      <c r="BK1152" s="506"/>
      <c r="BL1152" s="506"/>
      <c r="BM1152" s="506"/>
      <c r="BN1152" s="506"/>
      <c r="BO1152" s="506"/>
      <c r="BP1152" s="506"/>
      <c r="BQ1152" s="506"/>
      <c r="BR1152" s="506"/>
      <c r="BS1152" s="506"/>
      <c r="BT1152" s="506"/>
      <c r="BU1152" s="506"/>
      <c r="BV1152" s="506"/>
      <c r="BW1152" s="506"/>
      <c r="BX1152" s="506"/>
      <c r="BY1152" s="506"/>
    </row>
    <row r="1153" s="338" customFormat="true" ht="15" customHeight="true" x14ac:dyDescent="0.2">
      <c r="BA1153" s="506"/>
      <c r="BB1153" s="366"/>
      <c r="BC1153" s="506"/>
      <c r="BD1153" s="506"/>
      <c r="BE1153" s="506"/>
      <c r="BF1153" s="506"/>
      <c r="BG1153" s="506"/>
      <c r="BH1153" s="506"/>
      <c r="BI1153" s="506"/>
      <c r="BJ1153" s="506"/>
      <c r="BK1153" s="506"/>
      <c r="BL1153" s="506"/>
      <c r="BM1153" s="506"/>
      <c r="BN1153" s="506"/>
      <c r="BO1153" s="506"/>
      <c r="BP1153" s="506"/>
      <c r="BQ1153" s="506"/>
      <c r="BR1153" s="506"/>
      <c r="BS1153" s="506"/>
      <c r="BT1153" s="506"/>
      <c r="BU1153" s="506"/>
      <c r="BV1153" s="506"/>
      <c r="BW1153" s="506"/>
      <c r="BX1153" s="506"/>
      <c r="BY1153" s="506"/>
    </row>
    <row r="1154" s="338" customFormat="true" ht="15" customHeight="true" x14ac:dyDescent="0.2">
      <c r="BA1154" s="506"/>
      <c r="BB1154" s="366"/>
      <c r="BC1154" s="506"/>
      <c r="BD1154" s="506"/>
      <c r="BE1154" s="506"/>
      <c r="BF1154" s="506"/>
      <c r="BG1154" s="506"/>
      <c r="BH1154" s="506"/>
      <c r="BI1154" s="506"/>
      <c r="BJ1154" s="506"/>
      <c r="BK1154" s="506"/>
      <c r="BL1154" s="506"/>
      <c r="BM1154" s="506"/>
      <c r="BN1154" s="506"/>
      <c r="BO1154" s="506"/>
      <c r="BP1154" s="506"/>
      <c r="BQ1154" s="506"/>
      <c r="BR1154" s="506"/>
      <c r="BS1154" s="506"/>
      <c r="BT1154" s="506"/>
      <c r="BU1154" s="506"/>
      <c r="BV1154" s="506"/>
      <c r="BW1154" s="506"/>
      <c r="BX1154" s="506"/>
      <c r="BY1154" s="506"/>
    </row>
    <row r="1155" s="338" customFormat="true" ht="15" customHeight="true" x14ac:dyDescent="0.2">
      <c r="BA1155" s="506"/>
      <c r="BB1155" s="366"/>
      <c r="BC1155" s="506"/>
      <c r="BD1155" s="506"/>
      <c r="BE1155" s="506"/>
      <c r="BF1155" s="506"/>
      <c r="BG1155" s="506"/>
      <c r="BH1155" s="506"/>
      <c r="BI1155" s="506"/>
      <c r="BJ1155" s="506"/>
      <c r="BK1155" s="506"/>
      <c r="BL1155" s="506"/>
      <c r="BM1155" s="506"/>
      <c r="BN1155" s="506"/>
      <c r="BO1155" s="506"/>
      <c r="BP1155" s="506"/>
      <c r="BQ1155" s="506"/>
      <c r="BR1155" s="506"/>
      <c r="BS1155" s="506"/>
      <c r="BT1155" s="506"/>
      <c r="BU1155" s="506"/>
      <c r="BV1155" s="506"/>
      <c r="BW1155" s="506"/>
      <c r="BX1155" s="506"/>
      <c r="BY1155" s="506"/>
    </row>
    <row r="1156" s="338" customFormat="true" ht="15" customHeight="true" x14ac:dyDescent="0.2">
      <c r="BA1156" s="506"/>
      <c r="BB1156" s="366"/>
      <c r="BC1156" s="506"/>
      <c r="BD1156" s="506"/>
      <c r="BE1156" s="506"/>
      <c r="BF1156" s="506"/>
      <c r="BG1156" s="506"/>
      <c r="BH1156" s="506"/>
      <c r="BI1156" s="506"/>
      <c r="BJ1156" s="506"/>
      <c r="BK1156" s="506"/>
      <c r="BL1156" s="506"/>
      <c r="BM1156" s="506"/>
      <c r="BN1156" s="506"/>
      <c r="BO1156" s="506"/>
      <c r="BP1156" s="506"/>
      <c r="BQ1156" s="506"/>
      <c r="BR1156" s="506"/>
      <c r="BS1156" s="506"/>
      <c r="BT1156" s="506"/>
      <c r="BU1156" s="506"/>
      <c r="BV1156" s="506"/>
      <c r="BW1156" s="506"/>
      <c r="BX1156" s="506"/>
      <c r="BY1156" s="506"/>
    </row>
    <row r="1157" s="338" customFormat="true" ht="15" customHeight="true" x14ac:dyDescent="0.2">
      <c r="BA1157" s="506"/>
      <c r="BB1157" s="366"/>
      <c r="BC1157" s="506"/>
      <c r="BD1157" s="506"/>
      <c r="BE1157" s="506"/>
      <c r="BF1157" s="506"/>
      <c r="BG1157" s="506"/>
      <c r="BH1157" s="506"/>
      <c r="BI1157" s="506"/>
      <c r="BJ1157" s="506"/>
      <c r="BK1157" s="506"/>
      <c r="BL1157" s="506"/>
      <c r="BM1157" s="506"/>
      <c r="BN1157" s="506"/>
      <c r="BO1157" s="506"/>
      <c r="BP1157" s="506"/>
      <c r="BQ1157" s="506"/>
      <c r="BR1157" s="506"/>
      <c r="BS1157" s="506"/>
      <c r="BT1157" s="506"/>
      <c r="BU1157" s="506"/>
      <c r="BV1157" s="506"/>
      <c r="BW1157" s="506"/>
      <c r="BX1157" s="506"/>
      <c r="BY1157" s="506"/>
    </row>
    <row r="1158" s="338" customFormat="true" ht="15" customHeight="true" x14ac:dyDescent="0.2">
      <c r="BA1158" s="506"/>
      <c r="BB1158" s="366"/>
      <c r="BC1158" s="506"/>
      <c r="BD1158" s="506"/>
      <c r="BE1158" s="506"/>
      <c r="BF1158" s="506"/>
      <c r="BG1158" s="506"/>
      <c r="BH1158" s="506"/>
      <c r="BI1158" s="506"/>
      <c r="BJ1158" s="506"/>
      <c r="BK1158" s="506"/>
      <c r="BL1158" s="506"/>
      <c r="BM1158" s="506"/>
      <c r="BN1158" s="506"/>
      <c r="BO1158" s="506"/>
      <c r="BP1158" s="506"/>
      <c r="BQ1158" s="506"/>
      <c r="BR1158" s="506"/>
      <c r="BS1158" s="506"/>
      <c r="BT1158" s="506"/>
      <c r="BU1158" s="506"/>
      <c r="BV1158" s="506"/>
      <c r="BW1158" s="506"/>
      <c r="BX1158" s="506"/>
      <c r="BY1158" s="506"/>
    </row>
    <row r="1159" s="338" customFormat="true" ht="15" customHeight="true" x14ac:dyDescent="0.2">
      <c r="BA1159" s="506"/>
      <c r="BB1159" s="366"/>
      <c r="BC1159" s="506"/>
      <c r="BD1159" s="506"/>
      <c r="BE1159" s="506"/>
      <c r="BF1159" s="506"/>
      <c r="BG1159" s="506"/>
      <c r="BH1159" s="506"/>
      <c r="BI1159" s="506"/>
      <c r="BJ1159" s="506"/>
      <c r="BK1159" s="506"/>
      <c r="BL1159" s="506"/>
      <c r="BM1159" s="506"/>
      <c r="BN1159" s="506"/>
      <c r="BO1159" s="506"/>
      <c r="BP1159" s="506"/>
      <c r="BQ1159" s="506"/>
      <c r="BR1159" s="506"/>
      <c r="BS1159" s="506"/>
      <c r="BT1159" s="506"/>
      <c r="BU1159" s="506"/>
      <c r="BV1159" s="506"/>
      <c r="BW1159" s="506"/>
      <c r="BX1159" s="506"/>
      <c r="BY1159" s="506"/>
    </row>
    <row r="1160" s="338" customFormat="true" ht="15" customHeight="true" x14ac:dyDescent="0.2">
      <c r="BA1160" s="506"/>
      <c r="BB1160" s="366"/>
      <c r="BC1160" s="506"/>
      <c r="BD1160" s="506"/>
      <c r="BE1160" s="506"/>
      <c r="BF1160" s="506"/>
      <c r="BG1160" s="506"/>
      <c r="BH1160" s="506"/>
      <c r="BI1160" s="506"/>
      <c r="BJ1160" s="506"/>
      <c r="BK1160" s="506"/>
      <c r="BL1160" s="506"/>
      <c r="BM1160" s="506"/>
      <c r="BN1160" s="506"/>
      <c r="BO1160" s="506"/>
      <c r="BP1160" s="506"/>
      <c r="BQ1160" s="506"/>
      <c r="BR1160" s="506"/>
      <c r="BS1160" s="506"/>
      <c r="BT1160" s="506"/>
      <c r="BU1160" s="506"/>
      <c r="BV1160" s="506"/>
      <c r="BW1160" s="506"/>
      <c r="BX1160" s="506"/>
      <c r="BY1160" s="506"/>
    </row>
    <row r="1161" s="338" customFormat="true" ht="15" customHeight="true" x14ac:dyDescent="0.2">
      <c r="BA1161" s="506"/>
      <c r="BB1161" s="366"/>
      <c r="BC1161" s="506"/>
      <c r="BD1161" s="506"/>
      <c r="BE1161" s="506"/>
      <c r="BF1161" s="506"/>
      <c r="BG1161" s="506"/>
      <c r="BH1161" s="506"/>
      <c r="BI1161" s="506"/>
      <c r="BJ1161" s="506"/>
      <c r="BK1161" s="506"/>
      <c r="BL1161" s="506"/>
      <c r="BM1161" s="506"/>
      <c r="BN1161" s="506"/>
      <c r="BO1161" s="506"/>
      <c r="BP1161" s="506"/>
      <c r="BQ1161" s="506"/>
      <c r="BR1161" s="506"/>
      <c r="BS1161" s="506"/>
      <c r="BT1161" s="506"/>
      <c r="BU1161" s="506"/>
      <c r="BV1161" s="506"/>
      <c r="BW1161" s="506"/>
      <c r="BX1161" s="506"/>
      <c r="BY1161" s="506"/>
    </row>
    <row r="1162" s="338" customFormat="true" ht="15" customHeight="true" x14ac:dyDescent="0.2">
      <c r="BA1162" s="506"/>
      <c r="BB1162" s="366"/>
      <c r="BC1162" s="506"/>
      <c r="BD1162" s="506"/>
      <c r="BE1162" s="506"/>
      <c r="BF1162" s="506"/>
      <c r="BG1162" s="506"/>
      <c r="BH1162" s="506"/>
      <c r="BI1162" s="506"/>
      <c r="BJ1162" s="506"/>
      <c r="BK1162" s="506"/>
      <c r="BL1162" s="506"/>
      <c r="BM1162" s="506"/>
      <c r="BN1162" s="506"/>
      <c r="BO1162" s="506"/>
      <c r="BP1162" s="506"/>
      <c r="BQ1162" s="506"/>
      <c r="BR1162" s="506"/>
      <c r="BS1162" s="506"/>
      <c r="BT1162" s="506"/>
      <c r="BU1162" s="506"/>
      <c r="BV1162" s="506"/>
      <c r="BW1162" s="506"/>
      <c r="BX1162" s="506"/>
      <c r="BY1162" s="506"/>
    </row>
    <row r="1163" s="338" customFormat="true" ht="15" customHeight="true" x14ac:dyDescent="0.2">
      <c r="BA1163" s="506"/>
      <c r="BB1163" s="366"/>
      <c r="BC1163" s="506"/>
      <c r="BD1163" s="506"/>
      <c r="BE1163" s="506"/>
      <c r="BF1163" s="506"/>
      <c r="BG1163" s="506"/>
      <c r="BH1163" s="506"/>
      <c r="BI1163" s="506"/>
      <c r="BJ1163" s="506"/>
      <c r="BK1163" s="506"/>
      <c r="BL1163" s="506"/>
      <c r="BM1163" s="506"/>
      <c r="BN1163" s="506"/>
      <c r="BO1163" s="506"/>
      <c r="BP1163" s="506"/>
      <c r="BQ1163" s="506"/>
      <c r="BR1163" s="506"/>
      <c r="BS1163" s="506"/>
      <c r="BT1163" s="506"/>
      <c r="BU1163" s="506"/>
      <c r="BV1163" s="506"/>
      <c r="BW1163" s="506"/>
      <c r="BX1163" s="506"/>
      <c r="BY1163" s="506"/>
    </row>
    <row r="1164" s="338" customFormat="true" ht="15" customHeight="true" x14ac:dyDescent="0.2">
      <c r="BA1164" s="506"/>
      <c r="BB1164" s="366"/>
      <c r="BC1164" s="506"/>
      <c r="BD1164" s="506"/>
      <c r="BE1164" s="506"/>
      <c r="BF1164" s="506"/>
      <c r="BG1164" s="506"/>
      <c r="BH1164" s="506"/>
      <c r="BI1164" s="506"/>
      <c r="BJ1164" s="506"/>
      <c r="BK1164" s="506"/>
      <c r="BL1164" s="506"/>
      <c r="BM1164" s="506"/>
      <c r="BN1164" s="506"/>
      <c r="BO1164" s="506"/>
      <c r="BP1164" s="506"/>
      <c r="BQ1164" s="506"/>
      <c r="BR1164" s="506"/>
      <c r="BS1164" s="506"/>
      <c r="BT1164" s="506"/>
      <c r="BU1164" s="506"/>
      <c r="BV1164" s="506"/>
      <c r="BW1164" s="506"/>
      <c r="BX1164" s="506"/>
      <c r="BY1164" s="506"/>
    </row>
    <row r="1165" s="338" customFormat="true" ht="15" customHeight="true" x14ac:dyDescent="0.2">
      <c r="BA1165" s="506"/>
      <c r="BB1165" s="366"/>
      <c r="BC1165" s="506"/>
      <c r="BD1165" s="506"/>
      <c r="BE1165" s="506"/>
      <c r="BF1165" s="506"/>
      <c r="BG1165" s="506"/>
      <c r="BH1165" s="506"/>
      <c r="BI1165" s="506"/>
      <c r="BJ1165" s="506"/>
      <c r="BK1165" s="506"/>
      <c r="BL1165" s="506"/>
      <c r="BM1165" s="506"/>
      <c r="BN1165" s="506"/>
      <c r="BO1165" s="506"/>
      <c r="BP1165" s="506"/>
      <c r="BQ1165" s="506"/>
      <c r="BR1165" s="506"/>
      <c r="BS1165" s="506"/>
      <c r="BT1165" s="506"/>
      <c r="BU1165" s="506"/>
      <c r="BV1165" s="506"/>
      <c r="BW1165" s="506"/>
      <c r="BX1165" s="506"/>
      <c r="BY1165" s="506"/>
    </row>
    <row r="1166" s="338" customFormat="true" ht="15" customHeight="true" x14ac:dyDescent="0.2">
      <c r="BA1166" s="506"/>
      <c r="BB1166" s="366"/>
      <c r="BC1166" s="506"/>
      <c r="BD1166" s="506"/>
      <c r="BE1166" s="506"/>
      <c r="BF1166" s="506"/>
      <c r="BG1166" s="506"/>
      <c r="BH1166" s="506"/>
      <c r="BI1166" s="506"/>
      <c r="BJ1166" s="506"/>
      <c r="BK1166" s="506"/>
      <c r="BL1166" s="506"/>
      <c r="BM1166" s="506"/>
      <c r="BN1166" s="506"/>
      <c r="BO1166" s="506"/>
      <c r="BP1166" s="506"/>
      <c r="BQ1166" s="506"/>
      <c r="BR1166" s="506"/>
      <c r="BS1166" s="506"/>
      <c r="BT1166" s="506"/>
      <c r="BU1166" s="506"/>
      <c r="BV1166" s="506"/>
      <c r="BW1166" s="506"/>
      <c r="BX1166" s="506"/>
      <c r="BY1166" s="506"/>
    </row>
    <row r="1167" s="338" customFormat="true" ht="15" customHeight="true" x14ac:dyDescent="0.2">
      <c r="BA1167" s="506"/>
      <c r="BB1167" s="366"/>
      <c r="BC1167" s="506"/>
      <c r="BD1167" s="506"/>
      <c r="BE1167" s="506"/>
      <c r="BF1167" s="506"/>
      <c r="BG1167" s="506"/>
      <c r="BH1167" s="506"/>
      <c r="BI1167" s="506"/>
      <c r="BJ1167" s="506"/>
      <c r="BK1167" s="506"/>
      <c r="BL1167" s="506"/>
      <c r="BM1167" s="506"/>
      <c r="BN1167" s="506"/>
      <c r="BO1167" s="506"/>
      <c r="BP1167" s="506"/>
      <c r="BQ1167" s="506"/>
      <c r="BR1167" s="506"/>
      <c r="BS1167" s="506"/>
      <c r="BT1167" s="506"/>
      <c r="BU1167" s="506"/>
      <c r="BV1167" s="506"/>
      <c r="BW1167" s="506"/>
      <c r="BX1167" s="506"/>
      <c r="BY1167" s="506"/>
    </row>
    <row r="1168" s="338" customFormat="true" ht="15" customHeight="true" x14ac:dyDescent="0.2">
      <c r="BA1168" s="506"/>
      <c r="BB1168" s="366"/>
      <c r="BC1168" s="506"/>
      <c r="BD1168" s="506"/>
      <c r="BE1168" s="506"/>
      <c r="BF1168" s="506"/>
      <c r="BG1168" s="506"/>
      <c r="BH1168" s="506"/>
      <c r="BI1168" s="506"/>
      <c r="BJ1168" s="506"/>
      <c r="BK1168" s="506"/>
      <c r="BL1168" s="506"/>
      <c r="BM1168" s="506"/>
      <c r="BN1168" s="506"/>
      <c r="BO1168" s="506"/>
      <c r="BP1168" s="506"/>
      <c r="BQ1168" s="506"/>
      <c r="BR1168" s="506"/>
      <c r="BS1168" s="506"/>
      <c r="BT1168" s="506"/>
      <c r="BU1168" s="506"/>
      <c r="BV1168" s="506"/>
      <c r="BW1168" s="506"/>
      <c r="BX1168" s="506"/>
      <c r="BY1168" s="506"/>
    </row>
    <row r="1169" s="338" customFormat="true" ht="15" customHeight="true" x14ac:dyDescent="0.2">
      <c r="BA1169" s="506"/>
      <c r="BB1169" s="366"/>
      <c r="BC1169" s="506"/>
      <c r="BD1169" s="506"/>
      <c r="BE1169" s="506"/>
      <c r="BF1169" s="506"/>
      <c r="BG1169" s="506"/>
      <c r="BH1169" s="506"/>
      <c r="BI1169" s="506"/>
      <c r="BJ1169" s="506"/>
      <c r="BK1169" s="506"/>
      <c r="BL1169" s="506"/>
      <c r="BM1169" s="506"/>
      <c r="BN1169" s="506"/>
      <c r="BO1169" s="506"/>
      <c r="BP1169" s="506"/>
      <c r="BQ1169" s="506"/>
      <c r="BR1169" s="506"/>
      <c r="BS1169" s="506"/>
      <c r="BT1169" s="506"/>
      <c r="BU1169" s="506"/>
      <c r="BV1169" s="506"/>
      <c r="BW1169" s="506"/>
      <c r="BX1169" s="506"/>
      <c r="BY1169" s="506"/>
    </row>
    <row r="1170" s="338" customFormat="true" ht="15" customHeight="true" x14ac:dyDescent="0.2">
      <c r="A1170" s="437"/>
      <c r="B1170" s="780"/>
      <c r="C1170" s="781"/>
      <c r="D1170" s="781"/>
      <c r="E1170" s="781"/>
      <c r="F1170" s="781"/>
      <c r="G1170" s="781"/>
      <c r="H1170" s="781"/>
      <c r="I1170" s="781"/>
      <c r="J1170" s="781"/>
      <c r="K1170" s="781"/>
      <c r="L1170" s="781"/>
      <c r="M1170" s="781"/>
      <c r="N1170" s="781"/>
      <c r="O1170" s="781"/>
      <c r="P1170" s="781"/>
      <c r="Q1170" s="781"/>
      <c r="R1170" s="781"/>
      <c r="S1170" s="781"/>
      <c r="T1170" s="781"/>
      <c r="U1170" s="781"/>
      <c r="V1170" s="781"/>
      <c r="W1170" s="781"/>
      <c r="X1170" s="781"/>
      <c r="Y1170" s="781"/>
      <c r="Z1170" s="781"/>
      <c r="AA1170" s="781"/>
      <c r="AB1170" s="781"/>
      <c r="BA1170" s="506"/>
      <c r="BB1170" s="366"/>
      <c r="BC1170" s="506"/>
      <c r="BD1170" s="506"/>
      <c r="BE1170" s="506"/>
      <c r="BF1170" s="506"/>
      <c r="BG1170" s="506"/>
      <c r="BH1170" s="506"/>
      <c r="BI1170" s="506"/>
      <c r="BJ1170" s="506"/>
      <c r="BK1170" s="506"/>
      <c r="BL1170" s="506"/>
      <c r="BM1170" s="506"/>
      <c r="BN1170" s="506"/>
      <c r="BO1170" s="506"/>
      <c r="BP1170" s="506"/>
      <c r="BQ1170" s="506"/>
      <c r="BR1170" s="506"/>
      <c r="BS1170" s="506"/>
      <c r="BT1170" s="506"/>
      <c r="BU1170" s="506"/>
      <c r="BV1170" s="506"/>
      <c r="BW1170" s="506"/>
      <c r="BX1170" s="506"/>
      <c r="BY1170" s="506"/>
    </row>
    <row r="1171" s="338" customFormat="true" ht="15" customHeight="true" x14ac:dyDescent="0.2">
      <c r="A1171" s="437"/>
      <c r="B1171" s="780"/>
      <c r="C1171" s="781"/>
      <c r="D1171" s="781"/>
      <c r="E1171" s="781"/>
      <c r="F1171" s="781"/>
      <c r="G1171" s="781"/>
      <c r="H1171" s="781"/>
      <c r="I1171" s="781"/>
      <c r="J1171" s="781"/>
      <c r="K1171" s="781"/>
      <c r="L1171" s="781"/>
      <c r="M1171" s="781"/>
      <c r="N1171" s="781"/>
      <c r="O1171" s="781"/>
      <c r="P1171" s="781"/>
      <c r="Q1171" s="781"/>
      <c r="R1171" s="781"/>
      <c r="S1171" s="781"/>
      <c r="T1171" s="781"/>
      <c r="U1171" s="781"/>
      <c r="V1171" s="781"/>
      <c r="W1171" s="781"/>
      <c r="X1171" s="781"/>
      <c r="Y1171" s="781"/>
      <c r="Z1171" s="781"/>
      <c r="AA1171" s="781"/>
      <c r="AB1171" s="781"/>
      <c r="BA1171" s="506"/>
      <c r="BB1171" s="366"/>
      <c r="BC1171" s="506"/>
      <c r="BD1171" s="506"/>
      <c r="BE1171" s="506"/>
      <c r="BF1171" s="506"/>
      <c r="BG1171" s="506"/>
      <c r="BH1171" s="506"/>
      <c r="BI1171" s="506"/>
      <c r="BJ1171" s="506"/>
      <c r="BK1171" s="506"/>
      <c r="BL1171" s="506"/>
      <c r="BM1171" s="506"/>
      <c r="BN1171" s="506"/>
      <c r="BO1171" s="506"/>
      <c r="BP1171" s="506"/>
      <c r="BQ1171" s="506"/>
      <c r="BR1171" s="506"/>
      <c r="BS1171" s="506"/>
      <c r="BT1171" s="506"/>
      <c r="BU1171" s="506"/>
      <c r="BV1171" s="506"/>
      <c r="BW1171" s="506"/>
      <c r="BX1171" s="506"/>
      <c r="BY1171" s="506"/>
    </row>
    <row r="1172" s="338" customFormat="true" ht="15" customHeight="true" x14ac:dyDescent="0.2">
      <c r="A1172" s="437"/>
      <c r="B1172" s="780"/>
      <c r="C1172" s="781"/>
      <c r="D1172" s="781"/>
      <c r="E1172" s="781"/>
      <c r="F1172" s="781"/>
      <c r="G1172" s="781"/>
      <c r="H1172" s="781"/>
      <c r="I1172" s="781"/>
      <c r="J1172" s="781"/>
      <c r="K1172" s="781"/>
      <c r="L1172" s="781"/>
      <c r="M1172" s="781"/>
      <c r="N1172" s="781"/>
      <c r="O1172" s="781"/>
      <c r="P1172" s="781"/>
      <c r="Q1172" s="781"/>
      <c r="R1172" s="781"/>
      <c r="S1172" s="781"/>
      <c r="T1172" s="781"/>
      <c r="U1172" s="781"/>
      <c r="V1172" s="781"/>
      <c r="W1172" s="781"/>
      <c r="X1172" s="781"/>
      <c r="Y1172" s="781"/>
      <c r="Z1172" s="781"/>
      <c r="AA1172" s="781"/>
      <c r="AB1172" s="781"/>
      <c r="BA1172" s="506"/>
      <c r="BB1172" s="366"/>
      <c r="BC1172" s="506"/>
      <c r="BD1172" s="506"/>
      <c r="BE1172" s="506"/>
      <c r="BF1172" s="506"/>
      <c r="BG1172" s="506"/>
      <c r="BH1172" s="506"/>
      <c r="BI1172" s="506"/>
      <c r="BJ1172" s="506"/>
      <c r="BK1172" s="506"/>
      <c r="BL1172" s="506"/>
      <c r="BM1172" s="506"/>
      <c r="BN1172" s="506"/>
      <c r="BO1172" s="506"/>
      <c r="BP1172" s="506"/>
      <c r="BQ1172" s="506"/>
      <c r="BR1172" s="506"/>
      <c r="BS1172" s="506"/>
      <c r="BT1172" s="506"/>
      <c r="BU1172" s="506"/>
      <c r="BV1172" s="506"/>
      <c r="BW1172" s="506"/>
      <c r="BX1172" s="506"/>
      <c r="BY1172" s="506"/>
    </row>
    <row r="1173" s="338" customFormat="true" ht="15" customHeight="true" x14ac:dyDescent="0.2">
      <c r="A1173" s="437"/>
      <c r="B1173" s="780"/>
      <c r="C1173" s="781"/>
      <c r="D1173" s="781"/>
      <c r="E1173" s="781"/>
      <c r="F1173" s="781"/>
      <c r="G1173" s="781"/>
      <c r="H1173" s="781"/>
      <c r="I1173" s="781"/>
      <c r="J1173" s="781"/>
      <c r="K1173" s="781"/>
      <c r="L1173" s="781"/>
      <c r="M1173" s="781"/>
      <c r="N1173" s="781"/>
      <c r="O1173" s="781"/>
      <c r="P1173" s="781"/>
      <c r="Q1173" s="781"/>
      <c r="R1173" s="781"/>
      <c r="S1173" s="781"/>
      <c r="T1173" s="781"/>
      <c r="U1173" s="781"/>
      <c r="V1173" s="781"/>
      <c r="W1173" s="781"/>
      <c r="X1173" s="781"/>
      <c r="Y1173" s="781"/>
      <c r="Z1173" s="781"/>
      <c r="AA1173" s="781"/>
      <c r="AB1173" s="781"/>
      <c r="BA1173" s="506"/>
      <c r="BB1173" s="366"/>
      <c r="BC1173" s="506"/>
      <c r="BD1173" s="506"/>
      <c r="BE1173" s="506"/>
      <c r="BF1173" s="506"/>
      <c r="BG1173" s="506"/>
      <c r="BH1173" s="506"/>
      <c r="BI1173" s="506"/>
      <c r="BJ1173" s="506"/>
      <c r="BK1173" s="506"/>
      <c r="BL1173" s="506"/>
      <c r="BM1173" s="506"/>
      <c r="BN1173" s="506"/>
      <c r="BO1173" s="506"/>
      <c r="BP1173" s="506"/>
      <c r="BQ1173" s="506"/>
      <c r="BR1173" s="506"/>
      <c r="BS1173" s="506"/>
      <c r="BT1173" s="506"/>
      <c r="BU1173" s="506"/>
      <c r="BV1173" s="506"/>
      <c r="BW1173" s="506"/>
      <c r="BX1173" s="506"/>
      <c r="BY1173" s="506"/>
    </row>
    <row r="1174" s="338" customFormat="true" ht="15" customHeight="true" x14ac:dyDescent="0.2">
      <c r="A1174" s="437"/>
      <c r="B1174" s="780"/>
      <c r="C1174" s="781"/>
      <c r="D1174" s="781"/>
      <c r="E1174" s="781"/>
      <c r="F1174" s="781"/>
      <c r="G1174" s="781"/>
      <c r="H1174" s="781"/>
      <c r="I1174" s="781"/>
      <c r="J1174" s="781"/>
      <c r="K1174" s="781"/>
      <c r="L1174" s="781"/>
      <c r="M1174" s="781"/>
      <c r="N1174" s="781"/>
      <c r="O1174" s="781"/>
      <c r="P1174" s="781"/>
      <c r="Q1174" s="781"/>
      <c r="R1174" s="781"/>
      <c r="S1174" s="781"/>
      <c r="T1174" s="781"/>
      <c r="U1174" s="781"/>
      <c r="V1174" s="781"/>
      <c r="W1174" s="781"/>
      <c r="X1174" s="781"/>
      <c r="Y1174" s="781"/>
      <c r="Z1174" s="781"/>
      <c r="AA1174" s="781"/>
      <c r="AB1174" s="781"/>
      <c r="BA1174" s="506"/>
      <c r="BB1174" s="366"/>
      <c r="BC1174" s="506"/>
      <c r="BD1174" s="506"/>
      <c r="BE1174" s="506"/>
      <c r="BF1174" s="506"/>
      <c r="BG1174" s="506"/>
      <c r="BH1174" s="506"/>
      <c r="BI1174" s="506"/>
      <c r="BJ1174" s="506"/>
      <c r="BK1174" s="506"/>
      <c r="BL1174" s="506"/>
      <c r="BM1174" s="506"/>
      <c r="BN1174" s="506"/>
      <c r="BO1174" s="506"/>
      <c r="BP1174" s="506"/>
      <c r="BQ1174" s="506"/>
      <c r="BR1174" s="506"/>
      <c r="BS1174" s="506"/>
      <c r="BT1174" s="506"/>
      <c r="BU1174" s="506"/>
      <c r="BV1174" s="506"/>
      <c r="BW1174" s="506"/>
      <c r="BX1174" s="506"/>
      <c r="BY1174" s="506"/>
    </row>
    <row r="1175" s="338" customFormat="true" ht="15" customHeight="true" x14ac:dyDescent="0.2">
      <c r="A1175" s="437"/>
      <c r="B1175" s="780"/>
      <c r="C1175" s="781"/>
      <c r="D1175" s="781"/>
      <c r="E1175" s="781"/>
      <c r="F1175" s="781"/>
      <c r="G1175" s="781"/>
      <c r="H1175" s="781"/>
      <c r="I1175" s="781"/>
      <c r="J1175" s="781"/>
      <c r="K1175" s="781"/>
      <c r="L1175" s="781"/>
      <c r="M1175" s="781"/>
      <c r="N1175" s="781"/>
      <c r="O1175" s="781"/>
      <c r="P1175" s="781"/>
      <c r="Q1175" s="781"/>
      <c r="R1175" s="781"/>
      <c r="S1175" s="781"/>
      <c r="T1175" s="781"/>
      <c r="U1175" s="781"/>
      <c r="V1175" s="781"/>
      <c r="W1175" s="781"/>
      <c r="X1175" s="781"/>
      <c r="Y1175" s="781"/>
      <c r="Z1175" s="781"/>
      <c r="AA1175" s="781"/>
      <c r="AB1175" s="781"/>
      <c r="BA1175" s="506"/>
      <c r="BB1175" s="366"/>
      <c r="BC1175" s="506"/>
      <c r="BD1175" s="506"/>
      <c r="BE1175" s="506"/>
      <c r="BF1175" s="506"/>
      <c r="BG1175" s="506"/>
      <c r="BH1175" s="506"/>
      <c r="BI1175" s="506"/>
      <c r="BJ1175" s="506"/>
      <c r="BK1175" s="506"/>
      <c r="BL1175" s="506"/>
      <c r="BM1175" s="506"/>
      <c r="BN1175" s="506"/>
      <c r="BO1175" s="506"/>
      <c r="BP1175" s="506"/>
      <c r="BQ1175" s="506"/>
      <c r="BR1175" s="506"/>
      <c r="BS1175" s="506"/>
      <c r="BT1175" s="506"/>
      <c r="BU1175" s="506"/>
      <c r="BV1175" s="506"/>
      <c r="BW1175" s="506"/>
      <c r="BX1175" s="506"/>
      <c r="BY1175" s="506"/>
    </row>
    <row r="1176" s="338" customFormat="true" ht="15" customHeight="true" x14ac:dyDescent="0.2">
      <c r="A1176" s="782"/>
      <c r="B1176" s="437"/>
      <c r="C1176" s="783"/>
      <c r="D1176" s="784"/>
      <c r="E1176" s="784"/>
      <c r="F1176" s="784"/>
      <c r="G1176" s="784"/>
      <c r="H1176" s="783"/>
      <c r="I1176" s="784"/>
      <c r="J1176" s="784"/>
      <c r="K1176" s="784"/>
      <c r="L1176" s="784"/>
      <c r="M1176" s="783"/>
      <c r="N1176" s="784"/>
      <c r="O1176" s="784"/>
      <c r="P1176" s="784"/>
      <c r="Q1176" s="784"/>
      <c r="R1176" s="783"/>
      <c r="S1176" s="784"/>
      <c r="T1176" s="784"/>
      <c r="U1176" s="784"/>
      <c r="BA1176" s="506"/>
      <c r="BB1176" s="366"/>
      <c r="BC1176" s="506"/>
      <c r="BD1176" s="506"/>
      <c r="BE1176" s="506"/>
      <c r="BF1176" s="506"/>
      <c r="BG1176" s="506"/>
      <c r="BH1176" s="506"/>
      <c r="BI1176" s="506"/>
      <c r="BJ1176" s="506"/>
      <c r="BK1176" s="506"/>
      <c r="BL1176" s="506"/>
      <c r="BM1176" s="506"/>
      <c r="BN1176" s="506"/>
      <c r="BO1176" s="506"/>
      <c r="BP1176" s="506"/>
      <c r="BQ1176" s="506"/>
      <c r="BR1176" s="506"/>
      <c r="BS1176" s="506"/>
      <c r="BT1176" s="506"/>
      <c r="BU1176" s="506"/>
      <c r="BV1176" s="506"/>
      <c r="BW1176" s="506"/>
      <c r="BX1176" s="506"/>
      <c r="BY1176" s="506"/>
    </row>
    <row r="1177" s="338" customFormat="true" ht="15" customHeight="true" x14ac:dyDescent="0.2">
      <c r="A1177" s="784"/>
      <c r="B1177" s="784"/>
      <c r="C1177" s="783"/>
      <c r="D1177" s="783"/>
      <c r="E1177" s="783"/>
      <c r="F1177" s="783"/>
      <c r="G1177" s="783"/>
      <c r="H1177" s="783"/>
      <c r="I1177" s="783"/>
      <c r="J1177" s="783"/>
      <c r="K1177" s="783"/>
      <c r="L1177" s="783"/>
      <c r="M1177" s="783"/>
      <c r="N1177" s="783"/>
      <c r="O1177" s="783"/>
      <c r="P1177" s="783"/>
      <c r="Q1177" s="783"/>
      <c r="R1177" s="783"/>
      <c r="S1177" s="783"/>
      <c r="T1177" s="783"/>
      <c r="U1177" s="783"/>
      <c r="BA1177" s="506"/>
      <c r="BB1177" s="366"/>
      <c r="BC1177" s="506"/>
      <c r="BD1177" s="506"/>
      <c r="BE1177" s="506"/>
      <c r="BF1177" s="506"/>
      <c r="BG1177" s="506"/>
      <c r="BH1177" s="506"/>
      <c r="BI1177" s="506"/>
      <c r="BJ1177" s="506"/>
      <c r="BK1177" s="506"/>
      <c r="BL1177" s="506"/>
      <c r="BM1177" s="506"/>
      <c r="BN1177" s="506"/>
      <c r="BO1177" s="506"/>
      <c r="BP1177" s="506"/>
      <c r="BQ1177" s="506"/>
      <c r="BR1177" s="506"/>
      <c r="BS1177" s="506"/>
      <c r="BT1177" s="506"/>
      <c r="BU1177" s="506"/>
      <c r="BV1177" s="506"/>
      <c r="BW1177" s="506"/>
      <c r="BX1177" s="506"/>
      <c r="BY1177" s="506"/>
    </row>
    <row r="1178" s="338" customFormat="true" ht="15" customHeight="true" x14ac:dyDescent="0.2">
      <c r="BA1178" s="506"/>
      <c r="BB1178" s="366"/>
      <c r="BC1178" s="506"/>
      <c r="BD1178" s="506"/>
      <c r="BE1178" s="506"/>
      <c r="BF1178" s="506"/>
      <c r="BG1178" s="506"/>
      <c r="BH1178" s="506"/>
      <c r="BI1178" s="506"/>
      <c r="BJ1178" s="506"/>
      <c r="BK1178" s="506"/>
      <c r="BL1178" s="506"/>
      <c r="BM1178" s="506"/>
      <c r="BN1178" s="506"/>
      <c r="BO1178" s="506"/>
      <c r="BP1178" s="506"/>
      <c r="BQ1178" s="506"/>
      <c r="BR1178" s="506"/>
      <c r="BS1178" s="506"/>
      <c r="BT1178" s="506"/>
      <c r="BU1178" s="506"/>
      <c r="BV1178" s="506"/>
      <c r="BW1178" s="506"/>
      <c r="BX1178" s="506"/>
      <c r="BY1178" s="506"/>
    </row>
    <row r="1179" s="338" customFormat="true" ht="15" customHeight="true" x14ac:dyDescent="0.2">
      <c r="BA1179" s="506"/>
      <c r="BB1179" s="366"/>
      <c r="BC1179" s="506"/>
      <c r="BD1179" s="506"/>
      <c r="BE1179" s="506"/>
      <c r="BF1179" s="506"/>
      <c r="BG1179" s="506"/>
      <c r="BH1179" s="506"/>
      <c r="BI1179" s="506"/>
      <c r="BJ1179" s="506"/>
      <c r="BK1179" s="506"/>
      <c r="BL1179" s="506"/>
      <c r="BM1179" s="506"/>
      <c r="BN1179" s="506"/>
      <c r="BO1179" s="506"/>
      <c r="BP1179" s="506"/>
      <c r="BQ1179" s="506"/>
      <c r="BR1179" s="506"/>
      <c r="BS1179" s="506"/>
      <c r="BT1179" s="506"/>
      <c r="BU1179" s="506"/>
      <c r="BV1179" s="506"/>
      <c r="BW1179" s="506"/>
      <c r="BX1179" s="506"/>
      <c r="BY1179" s="506"/>
    </row>
    <row r="1180" s="338" customFormat="true" ht="15" customHeight="true" x14ac:dyDescent="0.2">
      <c r="BA1180" s="506"/>
      <c r="BB1180" s="366"/>
      <c r="BC1180" s="506"/>
      <c r="BD1180" s="506"/>
      <c r="BE1180" s="506"/>
      <c r="BF1180" s="506"/>
      <c r="BG1180" s="506"/>
      <c r="BH1180" s="506"/>
      <c r="BI1180" s="506"/>
      <c r="BJ1180" s="506"/>
      <c r="BK1180" s="506"/>
      <c r="BL1180" s="506"/>
      <c r="BM1180" s="506"/>
      <c r="BN1180" s="506"/>
      <c r="BO1180" s="506"/>
      <c r="BP1180" s="506"/>
      <c r="BQ1180" s="506"/>
      <c r="BR1180" s="506"/>
      <c r="BS1180" s="506"/>
      <c r="BT1180" s="506"/>
      <c r="BU1180" s="506"/>
      <c r="BV1180" s="506"/>
      <c r="BW1180" s="506"/>
      <c r="BX1180" s="506"/>
      <c r="BY1180" s="506"/>
    </row>
    <row r="1181" s="338" customFormat="true" ht="15" customHeight="true" x14ac:dyDescent="0.2">
      <c r="BA1181" s="506"/>
      <c r="BB1181" s="366"/>
      <c r="BC1181" s="506"/>
      <c r="BD1181" s="506"/>
      <c r="BE1181" s="506"/>
      <c r="BF1181" s="506"/>
      <c r="BG1181" s="506"/>
      <c r="BH1181" s="506"/>
      <c r="BI1181" s="506"/>
      <c r="BJ1181" s="506"/>
      <c r="BK1181" s="506"/>
      <c r="BL1181" s="506"/>
      <c r="BM1181" s="506"/>
      <c r="BN1181" s="506"/>
      <c r="BO1181" s="506"/>
      <c r="BP1181" s="506"/>
      <c r="BQ1181" s="506"/>
      <c r="BR1181" s="506"/>
      <c r="BS1181" s="506"/>
      <c r="BT1181" s="506"/>
      <c r="BU1181" s="506"/>
      <c r="BV1181" s="506"/>
      <c r="BW1181" s="506"/>
      <c r="BX1181" s="506"/>
      <c r="BY1181" s="506"/>
    </row>
    <row r="1182" s="338" customFormat="true" ht="15" customHeight="true" x14ac:dyDescent="0.2">
      <c r="BA1182" s="506"/>
      <c r="BB1182" s="366"/>
      <c r="BC1182" s="506"/>
      <c r="BD1182" s="506"/>
      <c r="BE1182" s="506"/>
      <c r="BF1182" s="506"/>
      <c r="BG1182" s="506"/>
      <c r="BH1182" s="506"/>
      <c r="BI1182" s="506"/>
      <c r="BJ1182" s="506"/>
      <c r="BK1182" s="506"/>
      <c r="BL1182" s="506"/>
      <c r="BM1182" s="506"/>
      <c r="BN1182" s="506"/>
      <c r="BO1182" s="506"/>
      <c r="BP1182" s="506"/>
      <c r="BQ1182" s="506"/>
      <c r="BR1182" s="506"/>
      <c r="BS1182" s="506"/>
      <c r="BT1182" s="506"/>
      <c r="BU1182" s="506"/>
      <c r="BV1182" s="506"/>
      <c r="BW1182" s="506"/>
      <c r="BX1182" s="506"/>
      <c r="BY1182" s="506"/>
    </row>
    <row r="1183" s="338" customFormat="true" ht="15" customHeight="true" x14ac:dyDescent="0.2">
      <c r="BA1183" s="506"/>
      <c r="BB1183" s="366"/>
      <c r="BC1183" s="506"/>
      <c r="BD1183" s="506"/>
      <c r="BE1183" s="506"/>
      <c r="BF1183" s="506"/>
      <c r="BG1183" s="506"/>
      <c r="BH1183" s="506"/>
      <c r="BI1183" s="506"/>
      <c r="BJ1183" s="506"/>
      <c r="BK1183" s="506"/>
      <c r="BL1183" s="506"/>
      <c r="BM1183" s="506"/>
      <c r="BN1183" s="506"/>
      <c r="BO1183" s="506"/>
      <c r="BP1183" s="506"/>
      <c r="BQ1183" s="506"/>
      <c r="BR1183" s="506"/>
      <c r="BS1183" s="506"/>
      <c r="BT1183" s="506"/>
      <c r="BU1183" s="506"/>
      <c r="BV1183" s="506"/>
      <c r="BW1183" s="506"/>
      <c r="BX1183" s="506"/>
      <c r="BY1183" s="506"/>
    </row>
    <row r="1184" s="338" customFormat="true" ht="15" customHeight="true" x14ac:dyDescent="0.2">
      <c r="BA1184" s="506"/>
      <c r="BB1184" s="366"/>
      <c r="BC1184" s="506"/>
      <c r="BD1184" s="506"/>
      <c r="BE1184" s="506"/>
      <c r="BF1184" s="506"/>
      <c r="BG1184" s="506"/>
      <c r="BH1184" s="506"/>
      <c r="BI1184" s="506"/>
      <c r="BJ1184" s="506"/>
      <c r="BK1184" s="506"/>
      <c r="BL1184" s="506"/>
      <c r="BM1184" s="506"/>
      <c r="BN1184" s="506"/>
      <c r="BO1184" s="506"/>
      <c r="BP1184" s="506"/>
      <c r="BQ1184" s="506"/>
      <c r="BR1184" s="506"/>
      <c r="BS1184" s="506"/>
      <c r="BT1184" s="506"/>
      <c r="BU1184" s="506"/>
      <c r="BV1184" s="506"/>
      <c r="BW1184" s="506"/>
      <c r="BX1184" s="506"/>
      <c r="BY1184" s="506"/>
    </row>
    <row r="1185" s="338" customFormat="true" ht="15" customHeight="true" x14ac:dyDescent="0.2">
      <c r="BA1185" s="506"/>
      <c r="BB1185" s="366"/>
      <c r="BC1185" s="506"/>
      <c r="BD1185" s="506"/>
      <c r="BE1185" s="506"/>
      <c r="BF1185" s="506"/>
      <c r="BG1185" s="506"/>
      <c r="BH1185" s="506"/>
      <c r="BI1185" s="506"/>
      <c r="BJ1185" s="506"/>
      <c r="BK1185" s="506"/>
      <c r="BL1185" s="506"/>
      <c r="BM1185" s="506"/>
      <c r="BN1185" s="506"/>
      <c r="BO1185" s="506"/>
      <c r="BP1185" s="506"/>
      <c r="BQ1185" s="506"/>
      <c r="BR1185" s="506"/>
      <c r="BS1185" s="506"/>
      <c r="BT1185" s="506"/>
      <c r="BU1185" s="506"/>
      <c r="BV1185" s="506"/>
      <c r="BW1185" s="506"/>
      <c r="BX1185" s="506"/>
      <c r="BY1185" s="506"/>
    </row>
    <row r="1186" s="338" customFormat="true" ht="15" customHeight="true" x14ac:dyDescent="0.2">
      <c r="BA1186" s="506"/>
      <c r="BB1186" s="366"/>
      <c r="BC1186" s="506"/>
      <c r="BD1186" s="506"/>
      <c r="BE1186" s="506"/>
      <c r="BF1186" s="506"/>
      <c r="BG1186" s="506"/>
      <c r="BH1186" s="506"/>
      <c r="BI1186" s="506"/>
      <c r="BJ1186" s="506"/>
      <c r="BK1186" s="506"/>
      <c r="BL1186" s="506"/>
      <c r="BM1186" s="506"/>
      <c r="BN1186" s="506"/>
      <c r="BO1186" s="506"/>
      <c r="BP1186" s="506"/>
      <c r="BQ1186" s="506"/>
      <c r="BR1186" s="506"/>
      <c r="BS1186" s="506"/>
      <c r="BT1186" s="506"/>
      <c r="BU1186" s="506"/>
      <c r="BV1186" s="506"/>
      <c r="BW1186" s="506"/>
      <c r="BX1186" s="506"/>
      <c r="BY1186" s="506"/>
    </row>
    <row r="1187" s="338" customFormat="true" ht="15" customHeight="true" x14ac:dyDescent="0.2">
      <c r="BA1187" s="506"/>
      <c r="BB1187" s="366"/>
      <c r="BC1187" s="506"/>
      <c r="BD1187" s="506"/>
      <c r="BE1187" s="506"/>
      <c r="BF1187" s="506"/>
      <c r="BG1187" s="506"/>
      <c r="BH1187" s="506"/>
      <c r="BI1187" s="506"/>
      <c r="BJ1187" s="506"/>
      <c r="BK1187" s="506"/>
      <c r="BL1187" s="506"/>
      <c r="BM1187" s="506"/>
      <c r="BN1187" s="506"/>
      <c r="BO1187" s="506"/>
      <c r="BP1187" s="506"/>
      <c r="BQ1187" s="506"/>
      <c r="BR1187" s="506"/>
      <c r="BS1187" s="506"/>
      <c r="BT1187" s="506"/>
      <c r="BU1187" s="506"/>
      <c r="BV1187" s="506"/>
      <c r="BW1187" s="506"/>
      <c r="BX1187" s="506"/>
      <c r="BY1187" s="506"/>
    </row>
    <row r="1188" s="338" customFormat="true" ht="15" customHeight="true" x14ac:dyDescent="0.2">
      <c r="BA1188" s="506"/>
      <c r="BB1188" s="366"/>
      <c r="BC1188" s="506"/>
      <c r="BD1188" s="506"/>
      <c r="BE1188" s="506"/>
      <c r="BF1188" s="506"/>
      <c r="BG1188" s="506"/>
      <c r="BH1188" s="506"/>
      <c r="BI1188" s="506"/>
      <c r="BJ1188" s="506"/>
      <c r="BK1188" s="506"/>
      <c r="BL1188" s="506"/>
      <c r="BM1188" s="506"/>
      <c r="BN1188" s="506"/>
      <c r="BO1188" s="506"/>
      <c r="BP1188" s="506"/>
      <c r="BQ1188" s="506"/>
      <c r="BR1188" s="506"/>
      <c r="BS1188" s="506"/>
      <c r="BT1188" s="506"/>
      <c r="BU1188" s="506"/>
      <c r="BV1188" s="506"/>
      <c r="BW1188" s="506"/>
      <c r="BX1188" s="506"/>
      <c r="BY1188" s="506"/>
    </row>
    <row r="1189" s="338" customFormat="true" ht="15" customHeight="true" x14ac:dyDescent="0.2">
      <c r="BA1189" s="506"/>
      <c r="BB1189" s="366"/>
      <c r="BC1189" s="506"/>
      <c r="BD1189" s="506"/>
      <c r="BE1189" s="506"/>
      <c r="BF1189" s="506"/>
      <c r="BG1189" s="506"/>
      <c r="BH1189" s="506"/>
      <c r="BI1189" s="506"/>
      <c r="BJ1189" s="506"/>
      <c r="BK1189" s="506"/>
      <c r="BL1189" s="506"/>
      <c r="BM1189" s="506"/>
      <c r="BN1189" s="506"/>
      <c r="BO1189" s="506"/>
      <c r="BP1189" s="506"/>
      <c r="BQ1189" s="506"/>
      <c r="BR1189" s="506"/>
      <c r="BS1189" s="506"/>
      <c r="BT1189" s="506"/>
      <c r="BU1189" s="506"/>
      <c r="BV1189" s="506"/>
      <c r="BW1189" s="506"/>
      <c r="BX1189" s="506"/>
      <c r="BY1189" s="506"/>
    </row>
    <row r="1190" s="338" customFormat="true" ht="15" customHeight="true" x14ac:dyDescent="0.2">
      <c r="BA1190" s="506"/>
      <c r="BB1190" s="366"/>
      <c r="BC1190" s="506"/>
      <c r="BD1190" s="506"/>
      <c r="BE1190" s="506"/>
      <c r="BF1190" s="506"/>
      <c r="BG1190" s="506"/>
      <c r="BH1190" s="506"/>
      <c r="BI1190" s="506"/>
      <c r="BJ1190" s="506"/>
      <c r="BK1190" s="506"/>
      <c r="BL1190" s="506"/>
      <c r="BM1190" s="506"/>
      <c r="BN1190" s="506"/>
      <c r="BO1190" s="506"/>
      <c r="BP1190" s="506"/>
      <c r="BQ1190" s="506"/>
      <c r="BR1190" s="506"/>
      <c r="BS1190" s="506"/>
      <c r="BT1190" s="506"/>
      <c r="BU1190" s="506"/>
      <c r="BV1190" s="506"/>
      <c r="BW1190" s="506"/>
      <c r="BX1190" s="506"/>
      <c r="BY1190" s="506"/>
    </row>
    <row r="1191" s="338" customFormat="true" ht="15" customHeight="true" x14ac:dyDescent="0.2">
      <c r="BA1191" s="506"/>
      <c r="BB1191" s="366"/>
      <c r="BC1191" s="506"/>
      <c r="BD1191" s="506"/>
      <c r="BE1191" s="506"/>
      <c r="BF1191" s="506"/>
      <c r="BG1191" s="506"/>
      <c r="BH1191" s="506"/>
      <c r="BI1191" s="506"/>
      <c r="BJ1191" s="506"/>
      <c r="BK1191" s="506"/>
      <c r="BL1191" s="506"/>
      <c r="BM1191" s="506"/>
      <c r="BN1191" s="506"/>
      <c r="BO1191" s="506"/>
      <c r="BP1191" s="506"/>
      <c r="BQ1191" s="506"/>
      <c r="BR1191" s="506"/>
      <c r="BS1191" s="506"/>
      <c r="BT1191" s="506"/>
      <c r="BU1191" s="506"/>
      <c r="BV1191" s="506"/>
      <c r="BW1191" s="506"/>
      <c r="BX1191" s="506"/>
      <c r="BY1191" s="506"/>
    </row>
    <row r="1192" s="338" customFormat="true" ht="15" customHeight="true" x14ac:dyDescent="0.2">
      <c r="BA1192" s="506"/>
      <c r="BB1192" s="366"/>
      <c r="BC1192" s="506"/>
      <c r="BD1192" s="506"/>
      <c r="BE1192" s="506"/>
      <c r="BF1192" s="506"/>
      <c r="BG1192" s="506"/>
      <c r="BH1192" s="506"/>
      <c r="BI1192" s="506"/>
      <c r="BJ1192" s="506"/>
      <c r="BK1192" s="506"/>
      <c r="BL1192" s="506"/>
      <c r="BM1192" s="506"/>
      <c r="BN1192" s="506"/>
      <c r="BO1192" s="506"/>
      <c r="BP1192" s="506"/>
      <c r="BQ1192" s="506"/>
      <c r="BR1192" s="506"/>
      <c r="BS1192" s="506"/>
      <c r="BT1192" s="506"/>
      <c r="BU1192" s="506"/>
      <c r="BV1192" s="506"/>
      <c r="BW1192" s="506"/>
      <c r="BX1192" s="506"/>
      <c r="BY1192" s="506"/>
    </row>
    <row r="1193" s="338" customFormat="true" ht="15" customHeight="true" x14ac:dyDescent="0.2">
      <c r="BA1193" s="506"/>
      <c r="BB1193" s="366"/>
      <c r="BC1193" s="506"/>
      <c r="BD1193" s="506"/>
      <c r="BE1193" s="506"/>
      <c r="BF1193" s="506"/>
      <c r="BG1193" s="506"/>
      <c r="BH1193" s="506"/>
      <c r="BI1193" s="506"/>
      <c r="BJ1193" s="506"/>
      <c r="BK1193" s="506"/>
      <c r="BL1193" s="506"/>
      <c r="BM1193" s="506"/>
      <c r="BN1193" s="506"/>
      <c r="BO1193" s="506"/>
      <c r="BP1193" s="506"/>
      <c r="BQ1193" s="506"/>
      <c r="BR1193" s="506"/>
      <c r="BS1193" s="506"/>
      <c r="BT1193" s="506"/>
      <c r="BU1193" s="506"/>
      <c r="BV1193" s="506"/>
      <c r="BW1193" s="506"/>
      <c r="BX1193" s="506"/>
      <c r="BY1193" s="506"/>
    </row>
    <row r="1194" s="338" customFormat="true" ht="15" customHeight="true" x14ac:dyDescent="0.2">
      <c r="BA1194" s="506"/>
      <c r="BB1194" s="366"/>
      <c r="BC1194" s="506"/>
      <c r="BD1194" s="506"/>
      <c r="BE1194" s="506"/>
      <c r="BF1194" s="506"/>
      <c r="BG1194" s="506"/>
      <c r="BH1194" s="506"/>
      <c r="BI1194" s="506"/>
      <c r="BJ1194" s="506"/>
      <c r="BK1194" s="506"/>
      <c r="BL1194" s="506"/>
      <c r="BM1194" s="506"/>
      <c r="BN1194" s="506"/>
      <c r="BO1194" s="506"/>
      <c r="BP1194" s="506"/>
      <c r="BQ1194" s="506"/>
      <c r="BR1194" s="506"/>
      <c r="BS1194" s="506"/>
      <c r="BT1194" s="506"/>
      <c r="BU1194" s="506"/>
      <c r="BV1194" s="506"/>
      <c r="BW1194" s="506"/>
      <c r="BX1194" s="506"/>
      <c r="BY1194" s="506"/>
    </row>
    <row r="1195" s="338" customFormat="true" ht="15" customHeight="true" x14ac:dyDescent="0.2">
      <c r="BA1195" s="506"/>
      <c r="BB1195" s="366"/>
      <c r="BC1195" s="506"/>
      <c r="BD1195" s="506"/>
      <c r="BE1195" s="506"/>
      <c r="BF1195" s="506"/>
      <c r="BG1195" s="506"/>
      <c r="BH1195" s="506"/>
      <c r="BI1195" s="506"/>
      <c r="BJ1195" s="506"/>
      <c r="BK1195" s="506"/>
      <c r="BL1195" s="506"/>
      <c r="BM1195" s="506"/>
      <c r="BN1195" s="506"/>
      <c r="BO1195" s="506"/>
      <c r="BP1195" s="506"/>
      <c r="BQ1195" s="506"/>
      <c r="BR1195" s="506"/>
      <c r="BS1195" s="506"/>
      <c r="BT1195" s="506"/>
      <c r="BU1195" s="506"/>
      <c r="BV1195" s="506"/>
      <c r="BW1195" s="506"/>
      <c r="BX1195" s="506"/>
      <c r="BY1195" s="506"/>
    </row>
    <row r="1196" s="338" customFormat="true" ht="15" customHeight="true" x14ac:dyDescent="0.2">
      <c r="BA1196" s="506"/>
      <c r="BB1196" s="366"/>
      <c r="BC1196" s="506"/>
      <c r="BD1196" s="506"/>
      <c r="BE1196" s="506"/>
      <c r="BF1196" s="506"/>
      <c r="BG1196" s="506"/>
      <c r="BH1196" s="506"/>
      <c r="BI1196" s="506"/>
      <c r="BJ1196" s="506"/>
      <c r="BK1196" s="506"/>
      <c r="BL1196" s="506"/>
      <c r="BM1196" s="506"/>
      <c r="BN1196" s="506"/>
      <c r="BO1196" s="506"/>
      <c r="BP1196" s="506"/>
      <c r="BQ1196" s="506"/>
      <c r="BR1196" s="506"/>
      <c r="BS1196" s="506"/>
      <c r="BT1196" s="506"/>
      <c r="BU1196" s="506"/>
      <c r="BV1196" s="506"/>
      <c r="BW1196" s="506"/>
      <c r="BX1196" s="506"/>
      <c r="BY1196" s="506"/>
    </row>
    <row r="1197" s="338" customFormat="true" ht="15" customHeight="true" x14ac:dyDescent="0.2">
      <c r="BA1197" s="506"/>
      <c r="BB1197" s="366"/>
      <c r="BC1197" s="506"/>
      <c r="BD1197" s="506"/>
      <c r="BE1197" s="506"/>
      <c r="BF1197" s="506"/>
      <c r="BG1197" s="506"/>
      <c r="BH1197" s="506"/>
      <c r="BI1197" s="506"/>
      <c r="BJ1197" s="506"/>
      <c r="BK1197" s="506"/>
      <c r="BL1197" s="506"/>
      <c r="BM1197" s="506"/>
      <c r="BN1197" s="506"/>
      <c r="BO1197" s="506"/>
      <c r="BP1197" s="506"/>
      <c r="BQ1197" s="506"/>
      <c r="BR1197" s="506"/>
      <c r="BS1197" s="506"/>
      <c r="BT1197" s="506"/>
      <c r="BU1197" s="506"/>
      <c r="BV1197" s="506"/>
      <c r="BW1197" s="506"/>
      <c r="BX1197" s="506"/>
      <c r="BY1197" s="506"/>
    </row>
    <row r="1198" s="338" customFormat="true" ht="15" customHeight="true" x14ac:dyDescent="0.2">
      <c r="BA1198" s="506"/>
      <c r="BB1198" s="366"/>
      <c r="BC1198" s="506"/>
      <c r="BD1198" s="506"/>
      <c r="BE1198" s="506"/>
      <c r="BF1198" s="506"/>
      <c r="BG1198" s="506"/>
      <c r="BH1198" s="506"/>
      <c r="BI1198" s="506"/>
      <c r="BJ1198" s="506"/>
      <c r="BK1198" s="506"/>
      <c r="BL1198" s="506"/>
      <c r="BM1198" s="506"/>
      <c r="BN1198" s="506"/>
      <c r="BO1198" s="506"/>
      <c r="BP1198" s="506"/>
      <c r="BQ1198" s="506"/>
      <c r="BR1198" s="506"/>
      <c r="BS1198" s="506"/>
      <c r="BT1198" s="506"/>
      <c r="BU1198" s="506"/>
      <c r="BV1198" s="506"/>
      <c r="BW1198" s="506"/>
      <c r="BX1198" s="506"/>
      <c r="BY1198" s="506"/>
    </row>
    <row r="1199" s="338" customFormat="true" ht="15" customHeight="true" x14ac:dyDescent="0.2">
      <c r="BA1199" s="506"/>
      <c r="BB1199" s="366"/>
      <c r="BC1199" s="506"/>
      <c r="BD1199" s="506"/>
      <c r="BE1199" s="506"/>
      <c r="BF1199" s="506"/>
      <c r="BG1199" s="506"/>
      <c r="BH1199" s="506"/>
      <c r="BI1199" s="506"/>
      <c r="BJ1199" s="506"/>
      <c r="BK1199" s="506"/>
      <c r="BL1199" s="506"/>
      <c r="BM1199" s="506"/>
      <c r="BN1199" s="506"/>
      <c r="BO1199" s="506"/>
      <c r="BP1199" s="506"/>
      <c r="BQ1199" s="506"/>
      <c r="BR1199" s="506"/>
      <c r="BS1199" s="506"/>
      <c r="BT1199" s="506"/>
      <c r="BU1199" s="506"/>
      <c r="BV1199" s="506"/>
      <c r="BW1199" s="506"/>
      <c r="BX1199" s="506"/>
      <c r="BY1199" s="506"/>
    </row>
    <row r="1200" s="338" customFormat="true" ht="15" customHeight="true" x14ac:dyDescent="0.2">
      <c r="BA1200" s="506"/>
      <c r="BB1200" s="366"/>
      <c r="BC1200" s="506"/>
      <c r="BD1200" s="506"/>
      <c r="BE1200" s="506"/>
      <c r="BF1200" s="506"/>
      <c r="BG1200" s="506"/>
      <c r="BH1200" s="506"/>
      <c r="BI1200" s="506"/>
      <c r="BJ1200" s="506"/>
      <c r="BK1200" s="506"/>
      <c r="BL1200" s="506"/>
      <c r="BM1200" s="506"/>
      <c r="BN1200" s="506"/>
      <c r="BO1200" s="506"/>
      <c r="BP1200" s="506"/>
      <c r="BQ1200" s="506"/>
      <c r="BR1200" s="506"/>
      <c r="BS1200" s="506"/>
      <c r="BT1200" s="506"/>
      <c r="BU1200" s="506"/>
      <c r="BV1200" s="506"/>
      <c r="BW1200" s="506"/>
      <c r="BX1200" s="506"/>
      <c r="BY1200" s="506"/>
    </row>
  </sheetData>
  <mergeCells count="1314">
    <mergeCell ref="BA153:BA16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E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J517"/>
    <mergeCell ref="M517:O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3:D504"/>
    <mergeCell ref="H503:I503"/>
    <mergeCell ref="M503:N503"/>
    <mergeCell ref="H504:I504"/>
    <mergeCell ref="M504:N504"/>
    <mergeCell ref="C505:D505"/>
    <mergeCell ref="H505:I505"/>
    <mergeCell ref="M505:N505"/>
    <mergeCell ref="C501:D501"/>
    <mergeCell ref="H501:I501"/>
    <mergeCell ref="M501:N501"/>
    <mergeCell ref="C502:E502"/>
    <mergeCell ref="H502:I502"/>
    <mergeCell ref="M502:N502"/>
    <mergeCell ref="C499:D499"/>
    <mergeCell ref="H499:I499"/>
    <mergeCell ref="M499:N499"/>
    <mergeCell ref="C500:D500"/>
    <mergeCell ref="H500:I500"/>
    <mergeCell ref="M500:N500"/>
    <mergeCell ref="C496:G496"/>
    <mergeCell ref="H496:I496"/>
    <mergeCell ref="M496:N496"/>
    <mergeCell ref="C497:D498"/>
    <mergeCell ref="E497:G497"/>
    <mergeCell ref="H497:I497"/>
    <mergeCell ref="M497:N497"/>
    <mergeCell ref="H498:I498"/>
    <mergeCell ref="M498:N498"/>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1:D481"/>
    <mergeCell ref="H481:I482"/>
    <mergeCell ref="M481:N482"/>
    <mergeCell ref="C482:D482"/>
    <mergeCell ref="C483:D483"/>
    <mergeCell ref="H483:I483"/>
    <mergeCell ref="M483:N483"/>
    <mergeCell ref="C479:D479"/>
    <mergeCell ref="H479:I479"/>
    <mergeCell ref="M479:N479"/>
    <mergeCell ref="C480:D480"/>
    <mergeCell ref="H480:J480"/>
    <mergeCell ref="M480:O480"/>
    <mergeCell ref="C477:D477"/>
    <mergeCell ref="H477:I477"/>
    <mergeCell ref="M477:N477"/>
    <mergeCell ref="C478:D478"/>
    <mergeCell ref="H478:I478"/>
    <mergeCell ref="M478:N478"/>
    <mergeCell ref="C474:D474"/>
    <mergeCell ref="H474:L474"/>
    <mergeCell ref="M474:Q474"/>
    <mergeCell ref="C475:D475"/>
    <mergeCell ref="H475:I476"/>
    <mergeCell ref="J475:L475"/>
    <mergeCell ref="M475:N476"/>
    <mergeCell ref="O475:Q475"/>
    <mergeCell ref="C476:D476"/>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E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J438"/>
    <mergeCell ref="M438:O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A1025:C1025"/>
    <mergeCell ref="A1026:B1026"/>
    <mergeCell ref="A1031:A1033"/>
    <mergeCell ref="A1034:C1034"/>
    <mergeCell ref="C399:F399"/>
    <mergeCell ref="H220:L220"/>
    <mergeCell ref="M220:Q220"/>
    <mergeCell ref="A222:A224"/>
    <mergeCell ref="A208:B208"/>
    <mergeCell ref="C220:G220"/>
    <mergeCell ref="B402:B445"/>
    <mergeCell ref="C403:D403"/>
    <mergeCell ref="H403:I403"/>
    <mergeCell ref="M403:N403"/>
    <mergeCell ref="C404:D404"/>
    <mergeCell ref="H404:I404"/>
    <mergeCell ref="M404:N404"/>
    <mergeCell ref="C405:D405"/>
    <mergeCell ref="H405:I405"/>
    <mergeCell ref="M405:N405"/>
    <mergeCell ref="H399:K399"/>
    <mergeCell ref="C412:D412"/>
    <mergeCell ref="H412:I412"/>
    <mergeCell ref="M412:N412"/>
    <mergeCell ref="C413:D413"/>
    <mergeCell ref="H413:I413"/>
    <mergeCell ref="M413:N413"/>
    <mergeCell ref="M399:P399"/>
    <mergeCell ref="C400:E400"/>
    <mergeCell ref="H400:J400"/>
    <mergeCell ref="M400:O400"/>
    <mergeCell ref="C401:D402"/>
    <mergeCell ref="A153:A160"/>
    <mergeCell ref="C133:G133"/>
    <mergeCell ref="H133:L133"/>
    <mergeCell ref="M133:Q133"/>
    <mergeCell ref="A135:A139"/>
    <mergeCell ref="M120:Q120"/>
    <mergeCell ref="A122:A123"/>
    <mergeCell ref="A124:A127"/>
    <mergeCell ref="A128:A129"/>
    <mergeCell ref="A130:A132"/>
    <mergeCell ref="A151:A152"/>
    <mergeCell ref="A45:A46"/>
    <mergeCell ref="C27:G27"/>
    <mergeCell ref="H27:L27"/>
    <mergeCell ref="M27:Q27"/>
    <mergeCell ref="M14:Q14"/>
    <mergeCell ref="A16:A17"/>
    <mergeCell ref="A18:A21"/>
    <mergeCell ref="A22:A23"/>
    <mergeCell ref="A24:A26"/>
    <mergeCell ref="A108:B108"/>
    <mergeCell ref="C120:G120"/>
    <mergeCell ref="H120:L120"/>
    <mergeCell ref="A58:A68"/>
    <mergeCell ref="C56:G56"/>
    <mergeCell ref="H56:L56"/>
    <mergeCell ref="M56:Q56"/>
    <mergeCell ref="A47:A49"/>
    <mergeCell ref="A50: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50:BA52"/>
    <mergeCell ref="BA341:BA342"/>
    <mergeCell ref="BA343:BA344"/>
    <mergeCell ref="BA345:BA346"/>
    <mergeCell ref="BA347:BA348"/>
    <mergeCell ref="BA349:BA350"/>
    <mergeCell ref="BA351:BA352"/>
    <mergeCell ref="BA353:BA3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47625</xdr:rowOff>
                  </from>
                  <to>
                    <xdr:col>1</xdr:col>
                    <xdr:colOff>1704975</xdr:colOff>
                    <xdr:row>400</xdr:row>
                    <xdr:rowOff>47625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C1FF5-C6CF-4C99-B504-72B6468C1BF7}">
  <sheetPr codeName="Feuil9"/>
  <dimension ref="A1:CZ1200"/>
  <sheetViews>
    <sheetView showGridLines="false" workbookViewId="0"/>
  </sheetViews>
  <sheetFormatPr defaultColWidth="9.140625" defaultRowHeight="15" customHeight="true" x14ac:dyDescent="0.2"/>
  <cols>
    <col min="1" max="1" width="31.5703125" style="505" customWidth="true"/>
    <col min="2" max="2" width="41.5703125" style="505" customWidth="true"/>
    <col min="3" max="17" width="10.7109375" style="505" customWidth="true"/>
    <col min="18" max="28" width="12.5703125" style="505" customWidth="true"/>
    <col min="29" max="52" width="12.5703125" style="338" customWidth="true"/>
    <col min="53" max="53" width="31.5703125" style="506" customWidth="true"/>
    <col min="54" max="54" width="41.5703125" style="366" customWidth="true"/>
    <col min="55" max="69" width="9.140625" style="506"/>
    <col min="70" max="77" width="12.5703125" style="506" customWidth="true"/>
    <col min="78" max="104" width="12.5703125" style="338" customWidth="true"/>
    <col min="105" max="16384" width="9.140625" style="505"/>
  </cols>
  <sheetData>
    <row r="1" s="285" customFormat="true" ht="18" customHeight="true" x14ac:dyDescent="0.2">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0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85" customFormat="true" ht="22.5" customHeight="true" x14ac:dyDescent="0.35">
      <c r="A2" s="356" t="str">
        <f>A1026</f>
        <v>Democratic Republic of the Congo</v>
      </c>
      <c r="B2" s="357"/>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08"/>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85" customFormat="true" ht="22.5" customHeight="true" x14ac:dyDescent="0.35">
      <c r="A3" s="312" t="str">
        <f>A1034</f>
        <v>2007</v>
      </c>
      <c r="B3" s="359"/>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08"/>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85" customFormat="true" ht="22.5" customHeight="true" x14ac:dyDescent="0.35">
      <c r="A4" s="358" t="s">
        <v>96</v>
      </c>
      <c r="B4" s="359"/>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08"/>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85" customFormat="true" ht="20.1" customHeight="true" x14ac:dyDescent="0.35">
      <c r="A5" s="358" t="s">
        <v>97</v>
      </c>
      <c r="B5" s="359"/>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08"/>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85" customFormat="true" ht="15" customHeight="true" x14ac:dyDescent="0.2">
      <c r="A6" s="360" t="s">
        <v>98</v>
      </c>
      <c r="B6" s="361"/>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08"/>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85" customFormat="true" ht="15" customHeight="true" x14ac:dyDescent="0.2">
      <c r="A7" s="362" t="s">
        <v>40</v>
      </c>
      <c r="B7" s="363"/>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08"/>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85" customFormat="true" ht="15" customHeight="true" x14ac:dyDescent="0.2">
      <c r="A8" s="362" t="s">
        <v>39</v>
      </c>
      <c r="B8" s="363"/>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08"/>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85" customFormat="true" ht="15" customHeight="true" x14ac:dyDescent="0.2">
      <c r="A9" s="362" t="s">
        <v>136</v>
      </c>
      <c r="B9" s="364" t="str">
        <f>A1025</f>
        <v>DHS07</v>
      </c>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08"/>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85" customFormat="true" ht="15" customHeight="true" x14ac:dyDescent="0.2">
      <c r="A10" s="170" t="str">
        <f>B1028</f>
        <v/>
      </c>
      <c r="B10" s="169"/>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08"/>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85" customFormat="true" ht="15" customHeight="true" x14ac:dyDescent="0.2">
      <c r="A11" s="170" t="str">
        <f>B1027</f>
        <v/>
      </c>
      <c r="B11" s="16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08"/>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85" customFormat="true" ht="18" customHeight="true" x14ac:dyDescent="0.2">
      <c r="A12" s="167"/>
      <c r="B12" s="169"/>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08"/>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85" customFormat="true" ht="18" customHeight="true" x14ac:dyDescent="0.2">
      <c r="A13" s="166"/>
      <c r="B13" s="165"/>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08"/>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309" customFormat="true" ht="15" customHeight="true" x14ac:dyDescent="0.2">
      <c r="A14" s="289" t="s">
        <v>96</v>
      </c>
      <c r="B14" s="335"/>
      <c r="C14" s="984" t="s">
        <v>115</v>
      </c>
      <c r="D14" s="985"/>
      <c r="E14" s="985"/>
      <c r="F14" s="985"/>
      <c r="G14" s="986"/>
      <c r="H14" s="987" t="s">
        <v>38</v>
      </c>
      <c r="I14" s="979"/>
      <c r="J14" s="979"/>
      <c r="K14" s="979"/>
      <c r="L14" s="981"/>
      <c r="M14" s="973" t="s">
        <v>37</v>
      </c>
      <c r="N14" s="974"/>
      <c r="O14" s="974"/>
      <c r="P14" s="974"/>
      <c r="Q14" s="976"/>
      <c r="R14" s="15" t="s">
        <v>142</v>
      </c>
      <c r="S14" s="426"/>
      <c r="T14" s="426"/>
      <c r="U14" s="426"/>
      <c r="V14" s="426"/>
      <c r="W14" s="426"/>
      <c r="X14" s="426"/>
      <c r="Y14" s="426"/>
      <c r="Z14" s="426"/>
      <c r="AA14" s="426"/>
      <c r="AB14" s="426"/>
      <c r="AC14" s="437"/>
      <c r="AD14" s="437"/>
      <c r="AE14" s="437"/>
      <c r="AF14" s="437"/>
      <c r="AG14" s="437"/>
      <c r="AH14" s="437"/>
      <c r="AI14" s="437"/>
      <c r="AJ14" s="437"/>
      <c r="AK14" s="437"/>
      <c r="AL14" s="437"/>
      <c r="AM14" s="437"/>
      <c r="AN14" s="437"/>
      <c r="AO14" s="437"/>
      <c r="AP14" s="437"/>
      <c r="AQ14" s="437"/>
      <c r="AR14" s="437"/>
      <c r="AS14" s="437"/>
      <c r="AT14" s="437"/>
      <c r="AU14" s="437"/>
      <c r="AV14" s="437"/>
      <c r="AW14" s="437"/>
      <c r="AX14" s="437"/>
      <c r="AY14" s="437"/>
      <c r="AZ14" s="174"/>
      <c r="BA14" s="344" t="s">
        <v>131</v>
      </c>
      <c r="BB14" s="289" t="s">
        <v>96</v>
      </c>
      <c r="BC14" s="973" t="s">
        <v>115</v>
      </c>
      <c r="BD14" s="974"/>
      <c r="BE14" s="974"/>
      <c r="BF14" s="974"/>
      <c r="BG14" s="975"/>
      <c r="BH14" s="973" t="s">
        <v>38</v>
      </c>
      <c r="BI14" s="974"/>
      <c r="BJ14" s="974"/>
      <c r="BK14" s="974"/>
      <c r="BL14" s="975"/>
      <c r="BM14" s="973" t="s">
        <v>37</v>
      </c>
      <c r="BN14" s="974"/>
      <c r="BO14" s="974"/>
      <c r="BP14" s="974"/>
      <c r="BQ14" s="976"/>
      <c r="BR14" s="14" t="s">
        <v>142</v>
      </c>
      <c r="BS14" s="426"/>
      <c r="BT14" s="426"/>
      <c r="BU14" s="426"/>
      <c r="BV14" s="426"/>
      <c r="BW14" s="426"/>
      <c r="BX14" s="426"/>
      <c r="BY14" s="426"/>
      <c r="BZ14" s="440"/>
      <c r="CA14" s="440"/>
      <c r="CB14" s="440"/>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309" customFormat="true" ht="24" x14ac:dyDescent="0.2">
      <c r="A15" s="329" t="s">
        <v>87</v>
      </c>
      <c r="B15" s="374"/>
      <c r="C15" s="417" t="s">
        <v>0</v>
      </c>
      <c r="D15" s="587" t="s">
        <v>1</v>
      </c>
      <c r="E15" s="587" t="s">
        <v>2</v>
      </c>
      <c r="F15" s="587" t="s">
        <v>3</v>
      </c>
      <c r="G15" s="588" t="s">
        <v>4</v>
      </c>
      <c r="H15" s="380" t="s">
        <v>0</v>
      </c>
      <c r="I15" s="590" t="s">
        <v>1</v>
      </c>
      <c r="J15" s="590" t="s">
        <v>2</v>
      </c>
      <c r="K15" s="590" t="s">
        <v>3</v>
      </c>
      <c r="L15" s="591" t="s">
        <v>4</v>
      </c>
      <c r="M15" s="381" t="s">
        <v>0</v>
      </c>
      <c r="N15" s="590" t="s">
        <v>1</v>
      </c>
      <c r="O15" s="590" t="s">
        <v>2</v>
      </c>
      <c r="P15" s="590" t="s">
        <v>3</v>
      </c>
      <c r="Q15" s="586" t="s">
        <v>4</v>
      </c>
      <c r="R15" s="380" t="s">
        <v>260</v>
      </c>
      <c r="S15" s="590" t="s">
        <v>261</v>
      </c>
      <c r="T15" s="590" t="s">
        <v>262</v>
      </c>
      <c r="U15" s="590" t="s">
        <v>263</v>
      </c>
      <c r="V15" s="590" t="s">
        <v>264</v>
      </c>
      <c r="W15" s="590" t="s">
        <v>265</v>
      </c>
      <c r="X15" s="590" t="s">
        <v>266</v>
      </c>
      <c r="Y15" s="590" t="s">
        <v>267</v>
      </c>
      <c r="Z15" s="590" t="s">
        <v>268</v>
      </c>
      <c r="AA15" s="590" t="s">
        <v>269</v>
      </c>
      <c r="AB15" s="591" t="s">
        <v>270</v>
      </c>
      <c r="AC15" s="437"/>
      <c r="AD15" s="437"/>
      <c r="AE15" s="437"/>
      <c r="AF15" s="437"/>
      <c r="AG15" s="437"/>
      <c r="AH15" s="437"/>
      <c r="AI15" s="437"/>
      <c r="AJ15" s="437"/>
      <c r="AK15" s="437"/>
      <c r="AL15" s="437"/>
      <c r="AM15" s="437"/>
      <c r="AN15" s="437"/>
      <c r="AO15" s="437"/>
      <c r="AP15" s="437"/>
      <c r="AQ15" s="437"/>
      <c r="AR15" s="437"/>
      <c r="AS15" s="437"/>
      <c r="AT15" s="437"/>
      <c r="AU15" s="437"/>
      <c r="AV15" s="437"/>
      <c r="AW15" s="437"/>
      <c r="AX15" s="437"/>
      <c r="AY15" s="437"/>
      <c r="AZ15" s="174"/>
      <c r="BA15" s="329" t="s">
        <v>120</v>
      </c>
      <c r="BB15" s="328"/>
      <c r="BC15" s="457" t="s">
        <v>0</v>
      </c>
      <c r="BD15" s="563" t="s">
        <v>1</v>
      </c>
      <c r="BE15" s="563" t="s">
        <v>2</v>
      </c>
      <c r="BF15" s="563" t="s">
        <v>3</v>
      </c>
      <c r="BG15" s="458" t="s">
        <v>4</v>
      </c>
      <c r="BH15" s="457" t="s">
        <v>0</v>
      </c>
      <c r="BI15" s="563" t="s">
        <v>1</v>
      </c>
      <c r="BJ15" s="563" t="s">
        <v>2</v>
      </c>
      <c r="BK15" s="563" t="s">
        <v>3</v>
      </c>
      <c r="BL15" s="458" t="s">
        <v>4</v>
      </c>
      <c r="BM15" s="457" t="s">
        <v>0</v>
      </c>
      <c r="BN15" s="563" t="s">
        <v>1</v>
      </c>
      <c r="BO15" s="563" t="s">
        <v>2</v>
      </c>
      <c r="BP15" s="563" t="s">
        <v>3</v>
      </c>
      <c r="BQ15" s="458" t="s">
        <v>4</v>
      </c>
      <c r="BR15" s="457" t="s">
        <v>260</v>
      </c>
      <c r="BS15" s="563" t="s">
        <v>261</v>
      </c>
      <c r="BT15" s="563" t="s">
        <v>262</v>
      </c>
      <c r="BU15" s="563" t="s">
        <v>263</v>
      </c>
      <c r="BV15" s="563" t="s">
        <v>264</v>
      </c>
      <c r="BW15" s="563" t="s">
        <v>265</v>
      </c>
      <c r="BX15" s="563" t="s">
        <v>266</v>
      </c>
      <c r="BY15" s="564" t="s">
        <v>267</v>
      </c>
      <c r="BZ15" s="564" t="s">
        <v>268</v>
      </c>
      <c r="CA15" s="564" t="s">
        <v>269</v>
      </c>
      <c r="CB15" s="564" t="s">
        <v>270</v>
      </c>
      <c r="CC15" s="173"/>
      <c r="CD15" s="173"/>
      <c r="CE15" s="173"/>
      <c r="CF15" s="173"/>
      <c r="CG15" s="173"/>
      <c r="CH15" s="173"/>
      <c r="CI15" s="173"/>
      <c r="CJ15" s="173"/>
      <c r="CK15" s="173"/>
      <c r="CL15" s="173"/>
      <c r="CM15" s="173"/>
      <c r="CN15" s="173"/>
      <c r="CO15" s="173"/>
      <c r="CP15" s="173"/>
      <c r="CQ15" s="173"/>
      <c r="CR15" s="173"/>
      <c r="CS15" s="173"/>
      <c r="CT15" s="173"/>
      <c r="CU15" s="173"/>
      <c r="CV15" s="173"/>
      <c r="CW15" s="173"/>
      <c r="CX15" s="173"/>
      <c r="CY15" s="173"/>
      <c r="CZ15" s="173"/>
    </row>
    <row r="16" s="309" customFormat="true" ht="15" customHeight="true" x14ac:dyDescent="0.2">
      <c r="A16" s="988" t="s">
        <v>13</v>
      </c>
      <c r="B16" s="377" t="s">
        <v>14</v>
      </c>
      <c r="C16" s="122">
        <v>21.118227673696094</v>
      </c>
      <c r="D16" s="121">
        <v>22.654739194852798</v>
      </c>
      <c r="E16" s="121">
        <v>34.985754307844012</v>
      </c>
      <c r="F16" s="121">
        <v>65.929815517946082</v>
      </c>
      <c r="G16" s="120">
        <v>95.612321934341324</v>
      </c>
      <c r="H16" s="119">
        <v>55.948217309768843</v>
      </c>
      <c r="I16" s="121">
        <v>70.417494509261672</v>
      </c>
      <c r="J16" s="121">
        <v>81.32565701895868</v>
      </c>
      <c r="K16" s="121">
        <v>96.043208824984774</v>
      </c>
      <c r="L16" s="118">
        <v>99.515118224705716</v>
      </c>
      <c r="M16" s="122">
        <v>16.75179798357135</v>
      </c>
      <c r="N16" s="121">
        <v>16.146359607255238</v>
      </c>
      <c r="O16" s="121">
        <v>19.109915674285919</v>
      </c>
      <c r="P16" s="121">
        <v>26.209039096414514</v>
      </c>
      <c r="Q16" s="120">
        <v>40.417758628189404</v>
      </c>
      <c r="R16" s="119">
        <v>32.830070867640799</v>
      </c>
      <c r="S16" s="121">
        <v>54.052849439934192</v>
      </c>
      <c r="T16" s="121">
        <v>11.937564113949065</v>
      </c>
      <c r="U16" s="121">
        <v>23.996752680923546</v>
      </c>
      <c r="V16" s="121">
        <v>67.493969842083885</v>
      </c>
      <c r="W16" s="121">
        <v>51.139842382768144</v>
      </c>
      <c r="X16" s="121">
        <v>94.080994715010746</v>
      </c>
      <c r="Y16" s="121">
        <v>44.55654460390717</v>
      </c>
      <c r="Z16" s="121">
        <v>77.497394560960814</v>
      </c>
      <c r="AA16" s="121">
        <v>35.861417445764637</v>
      </c>
      <c r="AB16" s="118">
        <v>63.320132705862065</v>
      </c>
      <c r="AC16" s="437"/>
      <c r="AD16" s="437"/>
      <c r="AE16" s="437"/>
      <c r="AF16" s="437"/>
      <c r="AG16" s="437"/>
      <c r="AH16" s="437"/>
      <c r="AI16" s="437"/>
      <c r="AJ16" s="437"/>
      <c r="AK16" s="437"/>
      <c r="AL16" s="437"/>
      <c r="AM16" s="437"/>
      <c r="AN16" s="437"/>
      <c r="AO16" s="437"/>
      <c r="AP16" s="437"/>
      <c r="AQ16" s="437"/>
      <c r="AR16" s="437"/>
      <c r="AS16" s="437"/>
      <c r="AT16" s="437"/>
      <c r="AU16" s="437"/>
      <c r="AV16" s="437"/>
      <c r="AW16" s="437"/>
      <c r="AX16" s="437"/>
      <c r="AY16" s="437"/>
      <c r="AZ16" s="174"/>
      <c r="BA16" s="977" t="s">
        <v>13</v>
      </c>
      <c r="BB16" s="596" t="s">
        <v>14</v>
      </c>
      <c r="BC16" s="46" t="s">
        <v>35</v>
      </c>
      <c r="BD16" s="42" t="s">
        <v>35</v>
      </c>
      <c r="BE16" s="42" t="s">
        <v>35</v>
      </c>
      <c r="BF16" s="42" t="s">
        <v>35</v>
      </c>
      <c r="BG16" s="37" t="s">
        <v>35</v>
      </c>
      <c r="BH16" s="46" t="s">
        <v>35</v>
      </c>
      <c r="BI16" s="42" t="s">
        <v>35</v>
      </c>
      <c r="BJ16" s="42" t="s">
        <v>35</v>
      </c>
      <c r="BK16" s="42" t="s">
        <v>35</v>
      </c>
      <c r="BL16" s="37" t="s">
        <v>35</v>
      </c>
      <c r="BM16" s="46" t="s">
        <v>35</v>
      </c>
      <c r="BN16" s="42" t="s">
        <v>35</v>
      </c>
      <c r="BO16" s="42" t="s">
        <v>35</v>
      </c>
      <c r="BP16" s="42" t="s">
        <v>35</v>
      </c>
      <c r="BQ16" s="37" t="s">
        <v>35</v>
      </c>
      <c r="BR16" s="46" t="s">
        <v>35</v>
      </c>
      <c r="BS16" s="42" t="s">
        <v>35</v>
      </c>
      <c r="BT16" s="42" t="s">
        <v>35</v>
      </c>
      <c r="BU16" s="42" t="s">
        <v>35</v>
      </c>
      <c r="BV16" s="42" t="s">
        <v>35</v>
      </c>
      <c r="BW16" s="42" t="s">
        <v>35</v>
      </c>
      <c r="BX16" s="42" t="s">
        <v>35</v>
      </c>
      <c r="BY16" s="31" t="s">
        <v>35</v>
      </c>
      <c r="BZ16" s="31" t="s">
        <v>35</v>
      </c>
      <c r="CA16" s="31" t="s">
        <v>35</v>
      </c>
      <c r="CB16" s="31" t="s">
        <v>35</v>
      </c>
      <c r="CC16" s="4"/>
      <c r="CD16" s="4"/>
      <c r="CE16" s="4"/>
      <c r="CF16" s="4"/>
      <c r="CG16" s="4"/>
      <c r="CH16" s="4"/>
      <c r="CI16" s="4"/>
      <c r="CJ16" s="4"/>
      <c r="CK16" s="4"/>
      <c r="CL16" s="4"/>
      <c r="CM16" s="4"/>
      <c r="CN16" s="4"/>
      <c r="CO16" s="4"/>
      <c r="CP16" s="4"/>
      <c r="CQ16" s="4"/>
      <c r="CR16" s="4"/>
      <c r="CS16" s="4"/>
      <c r="CT16" s="4"/>
      <c r="CU16" s="4"/>
      <c r="CV16" s="4"/>
      <c r="CW16" s="4"/>
      <c r="CX16" s="4"/>
      <c r="CY16" s="4"/>
      <c r="CZ16" s="4"/>
    </row>
    <row r="17" s="309" customFormat="true" ht="15" customHeight="true" x14ac:dyDescent="0.2">
      <c r="A17" s="982"/>
      <c r="B17" s="378" t="s">
        <v>51</v>
      </c>
      <c r="C17" s="117">
        <v>78.881772326303832</v>
      </c>
      <c r="D17" s="116">
        <v>77.345260805147092</v>
      </c>
      <c r="E17" s="116">
        <v>65.014245692155868</v>
      </c>
      <c r="F17" s="116">
        <v>34.070184482054096</v>
      </c>
      <c r="G17" s="115">
        <v>4.3876780656585925</v>
      </c>
      <c r="H17" s="114">
        <v>44.051782690231192</v>
      </c>
      <c r="I17" s="116">
        <v>29.582505490738441</v>
      </c>
      <c r="J17" s="116">
        <v>18.67434298104126</v>
      </c>
      <c r="K17" s="116">
        <v>3.9567911750151437</v>
      </c>
      <c r="L17" s="113">
        <v>0.48488177529428583</v>
      </c>
      <c r="M17" s="117">
        <v>83.248202016428593</v>
      </c>
      <c r="N17" s="116">
        <v>83.853640392744737</v>
      </c>
      <c r="O17" s="116">
        <v>80.890084325714014</v>
      </c>
      <c r="P17" s="116">
        <v>73.7909609035855</v>
      </c>
      <c r="Q17" s="115">
        <v>59.582241371810717</v>
      </c>
      <c r="R17" s="114">
        <v>67.169929132359215</v>
      </c>
      <c r="S17" s="116">
        <v>45.947150560065992</v>
      </c>
      <c r="T17" s="116">
        <v>88.062435886050821</v>
      </c>
      <c r="U17" s="116">
        <v>76.003247319076308</v>
      </c>
      <c r="V17" s="116">
        <v>32.506030157916143</v>
      </c>
      <c r="W17" s="116">
        <v>48.860157617231934</v>
      </c>
      <c r="X17" s="116">
        <v>5.9190052849892512</v>
      </c>
      <c r="Y17" s="116">
        <v>55.443455396092901</v>
      </c>
      <c r="Z17" s="116">
        <v>22.50260543903914</v>
      </c>
      <c r="AA17" s="116">
        <v>64.138582554235725</v>
      </c>
      <c r="AB17" s="113">
        <v>36.679867294137921</v>
      </c>
      <c r="AC17" s="437"/>
      <c r="AD17" s="437"/>
      <c r="AE17" s="437"/>
      <c r="AF17" s="437"/>
      <c r="AG17" s="437"/>
      <c r="AH17" s="437"/>
      <c r="AI17" s="437"/>
      <c r="AJ17" s="437"/>
      <c r="AK17" s="437"/>
      <c r="AL17" s="437"/>
      <c r="AM17" s="437"/>
      <c r="AN17" s="437"/>
      <c r="AO17" s="437"/>
      <c r="AP17" s="437"/>
      <c r="AQ17" s="437"/>
      <c r="AR17" s="437"/>
      <c r="AS17" s="437"/>
      <c r="AT17" s="437"/>
      <c r="AU17" s="437"/>
      <c r="AV17" s="437"/>
      <c r="AW17" s="437"/>
      <c r="AX17" s="437"/>
      <c r="AY17" s="437"/>
      <c r="AZ17" s="174"/>
      <c r="BA17" s="970"/>
      <c r="BB17" s="594" t="s">
        <v>51</v>
      </c>
      <c r="BC17" s="45" t="s">
        <v>35</v>
      </c>
      <c r="BD17" s="41" t="s">
        <v>35</v>
      </c>
      <c r="BE17" s="41" t="s">
        <v>35</v>
      </c>
      <c r="BF17" s="41" t="s">
        <v>35</v>
      </c>
      <c r="BG17" s="36" t="s">
        <v>35</v>
      </c>
      <c r="BH17" s="45" t="s">
        <v>35</v>
      </c>
      <c r="BI17" s="41" t="s">
        <v>35</v>
      </c>
      <c r="BJ17" s="41" t="s">
        <v>35</v>
      </c>
      <c r="BK17" s="41" t="s">
        <v>35</v>
      </c>
      <c r="BL17" s="36" t="s">
        <v>35</v>
      </c>
      <c r="BM17" s="45" t="s">
        <v>35</v>
      </c>
      <c r="BN17" s="41" t="s">
        <v>35</v>
      </c>
      <c r="BO17" s="41" t="s">
        <v>35</v>
      </c>
      <c r="BP17" s="41" t="s">
        <v>35</v>
      </c>
      <c r="BQ17" s="36" t="s">
        <v>35</v>
      </c>
      <c r="BR17" s="45" t="s">
        <v>35</v>
      </c>
      <c r="BS17" s="41" t="s">
        <v>35</v>
      </c>
      <c r="BT17" s="41" t="s">
        <v>35</v>
      </c>
      <c r="BU17" s="41" t="s">
        <v>35</v>
      </c>
      <c r="BV17" s="41" t="s">
        <v>35</v>
      </c>
      <c r="BW17" s="41" t="s">
        <v>35</v>
      </c>
      <c r="BX17" s="41" t="s">
        <v>35</v>
      </c>
      <c r="BY17" s="30" t="s">
        <v>35</v>
      </c>
      <c r="BZ17" s="30" t="s">
        <v>35</v>
      </c>
      <c r="CA17" s="30" t="s">
        <v>35</v>
      </c>
      <c r="CB17" s="30" t="s">
        <v>35</v>
      </c>
      <c r="CC17" s="4"/>
      <c r="CD17" s="4"/>
      <c r="CE17" s="4"/>
      <c r="CF17" s="4"/>
      <c r="CG17" s="4"/>
      <c r="CH17" s="4"/>
      <c r="CI17" s="4"/>
      <c r="CJ17" s="4"/>
      <c r="CK17" s="4"/>
      <c r="CL17" s="4"/>
      <c r="CM17" s="4"/>
      <c r="CN17" s="4"/>
      <c r="CO17" s="4"/>
      <c r="CP17" s="4"/>
      <c r="CQ17" s="4"/>
      <c r="CR17" s="4"/>
      <c r="CS17" s="4"/>
      <c r="CT17" s="4"/>
      <c r="CU17" s="4"/>
      <c r="CV17" s="4"/>
      <c r="CW17" s="4"/>
      <c r="CX17" s="4"/>
      <c r="CY17" s="4"/>
      <c r="CZ17" s="4"/>
    </row>
    <row r="18" s="309" customFormat="true" ht="15" customHeight="true" x14ac:dyDescent="0.2">
      <c r="A18" s="982" t="s">
        <v>60</v>
      </c>
      <c r="B18" s="378" t="s">
        <v>15</v>
      </c>
      <c r="C18" s="117">
        <f>C16*C23/100</f>
        <v>14.071179781071583</v>
      </c>
      <c r="D18" s="116">
        <f>D16*D23/100</f>
        <v>15.222973317572407</v>
      </c>
      <c r="E18" s="116">
        <f t="shared" ref="E18:AB18" si="0">E16*E23/100</f>
        <v>24.262093689567564</v>
      </c>
      <c r="F18" s="116">
        <f t="shared" si="0"/>
        <v>46.682745723889802</v>
      </c>
      <c r="G18" s="115">
        <f t="shared" si="0"/>
        <v>87.716082578338998</v>
      </c>
      <c r="H18" s="114">
        <f t="shared" si="0"/>
        <v>40.79101151933888</v>
      </c>
      <c r="I18" s="116">
        <f t="shared" si="0"/>
        <v>48.79111124999524</v>
      </c>
      <c r="J18" s="116">
        <f t="shared" si="0"/>
        <v>63.762765194630184</v>
      </c>
      <c r="K18" s="116">
        <f t="shared" si="0"/>
        <v>86.724871465955232</v>
      </c>
      <c r="L18" s="113">
        <f t="shared" si="0"/>
        <v>96.45213025290451</v>
      </c>
      <c r="M18" s="117">
        <f t="shared" si="0"/>
        <v>10.205255080025658</v>
      </c>
      <c r="N18" s="116">
        <f t="shared" si="0"/>
        <v>10.32556350786467</v>
      </c>
      <c r="O18" s="116">
        <f t="shared" si="0"/>
        <v>12.029356641931617</v>
      </c>
      <c r="P18" s="116">
        <f t="shared" si="0"/>
        <v>17.074569915741886</v>
      </c>
      <c r="Q18" s="115">
        <f t="shared" si="0"/>
        <v>27.250434472104747</v>
      </c>
      <c r="R18" s="114">
        <f t="shared" si="0"/>
        <v>17.929873517517091</v>
      </c>
      <c r="S18" s="116">
        <f t="shared" si="0"/>
        <v>41.982836110947048</v>
      </c>
      <c r="T18" s="116">
        <f t="shared" si="0"/>
        <v>7.4692322969986096</v>
      </c>
      <c r="U18" s="116">
        <f t="shared" si="0"/>
        <v>19.79250532133484</v>
      </c>
      <c r="V18" s="116">
        <f t="shared" si="0"/>
        <v>42.176135754158402</v>
      </c>
      <c r="W18" s="116">
        <f t="shared" si="0"/>
        <v>47.470416397978646</v>
      </c>
      <c r="X18" s="116">
        <f t="shared" si="0"/>
        <v>85.746470996300744</v>
      </c>
      <c r="Y18" s="116">
        <f t="shared" si="0"/>
        <v>24.398327100923055</v>
      </c>
      <c r="Z18" s="116">
        <f t="shared" si="0"/>
        <v>64.01546466700897</v>
      </c>
      <c r="AA18" s="116">
        <f t="shared" si="0"/>
        <v>29.148268076692911</v>
      </c>
      <c r="AB18" s="113">
        <f t="shared" si="0"/>
        <v>55.057285582466555</v>
      </c>
      <c r="AC18" s="437"/>
      <c r="AD18" s="437"/>
      <c r="AE18" s="437"/>
      <c r="AF18" s="437"/>
      <c r="AG18" s="437"/>
      <c r="AH18" s="437"/>
      <c r="AI18" s="437"/>
      <c r="AJ18" s="437"/>
      <c r="AK18" s="437"/>
      <c r="AL18" s="437"/>
      <c r="AM18" s="437"/>
      <c r="AN18" s="437"/>
      <c r="AO18" s="437"/>
      <c r="AP18" s="437"/>
      <c r="AQ18" s="437"/>
      <c r="AR18" s="437"/>
      <c r="AS18" s="437"/>
      <c r="AT18" s="437"/>
      <c r="AU18" s="437"/>
      <c r="AV18" s="437"/>
      <c r="AW18" s="437"/>
      <c r="AX18" s="437"/>
      <c r="AY18" s="437"/>
      <c r="AZ18" s="174"/>
      <c r="BA18" s="970" t="s">
        <v>60</v>
      </c>
      <c r="BB18" s="594" t="s">
        <v>15</v>
      </c>
      <c r="BC18" s="45" t="s">
        <v>35</v>
      </c>
      <c r="BD18" s="41" t="s">
        <v>35</v>
      </c>
      <c r="BE18" s="41" t="s">
        <v>35</v>
      </c>
      <c r="BF18" s="41" t="s">
        <v>35</v>
      </c>
      <c r="BG18" s="36" t="s">
        <v>35</v>
      </c>
      <c r="BH18" s="45" t="s">
        <v>35</v>
      </c>
      <c r="BI18" s="41" t="s">
        <v>35</v>
      </c>
      <c r="BJ18" s="41" t="s">
        <v>35</v>
      </c>
      <c r="BK18" s="41" t="s">
        <v>35</v>
      </c>
      <c r="BL18" s="36" t="s">
        <v>35</v>
      </c>
      <c r="BM18" s="45" t="s">
        <v>35</v>
      </c>
      <c r="BN18" s="41" t="s">
        <v>35</v>
      </c>
      <c r="BO18" s="41" t="s">
        <v>35</v>
      </c>
      <c r="BP18" s="41" t="s">
        <v>35</v>
      </c>
      <c r="BQ18" s="36" t="s">
        <v>35</v>
      </c>
      <c r="BR18" s="45" t="s">
        <v>35</v>
      </c>
      <c r="BS18" s="41" t="s">
        <v>35</v>
      </c>
      <c r="BT18" s="41" t="s">
        <v>35</v>
      </c>
      <c r="BU18" s="41" t="s">
        <v>35</v>
      </c>
      <c r="BV18" s="41" t="s">
        <v>35</v>
      </c>
      <c r="BW18" s="41" t="s">
        <v>35</v>
      </c>
      <c r="BX18" s="41" t="s">
        <v>35</v>
      </c>
      <c r="BY18" s="30" t="s">
        <v>35</v>
      </c>
      <c r="BZ18" s="30" t="s">
        <v>35</v>
      </c>
      <c r="CA18" s="30" t="s">
        <v>35</v>
      </c>
      <c r="CB18" s="30" t="s">
        <v>35</v>
      </c>
      <c r="CC18" s="4"/>
      <c r="CD18" s="4"/>
      <c r="CE18" s="4"/>
      <c r="CF18" s="4"/>
      <c r="CG18" s="4"/>
      <c r="CH18" s="4"/>
      <c r="CI18" s="4"/>
      <c r="CJ18" s="4"/>
      <c r="CK18" s="4"/>
      <c r="CL18" s="4"/>
      <c r="CM18" s="4"/>
      <c r="CN18" s="4"/>
      <c r="CO18" s="4"/>
      <c r="CP18" s="4"/>
      <c r="CQ18" s="4"/>
      <c r="CR18" s="4"/>
      <c r="CS18" s="4"/>
      <c r="CT18" s="4"/>
      <c r="CU18" s="4"/>
      <c r="CV18" s="4"/>
      <c r="CW18" s="4"/>
      <c r="CX18" s="4"/>
      <c r="CY18" s="4"/>
      <c r="CZ18" s="4"/>
    </row>
    <row r="19" s="309" customFormat="true" ht="15" customHeight="true" x14ac:dyDescent="0.2">
      <c r="A19" s="982"/>
      <c r="B19" s="378" t="s">
        <v>16</v>
      </c>
      <c r="C19" s="117">
        <f>C16*C22/100</f>
        <v>7.0470478926245166</v>
      </c>
      <c r="D19" s="116">
        <f>D16*D22/100</f>
        <v>7.4317658772804007</v>
      </c>
      <c r="E19" s="116">
        <f t="shared" ref="E19:AB19" si="1">E16*E22/100</f>
        <v>10.72366061827646</v>
      </c>
      <c r="F19" s="116">
        <f t="shared" si="1"/>
        <v>19.247069794056344</v>
      </c>
      <c r="G19" s="115">
        <f t="shared" si="1"/>
        <v>7.8962393560022051</v>
      </c>
      <c r="H19" s="114">
        <f t="shared" si="1"/>
        <v>15.157205790430123</v>
      </c>
      <c r="I19" s="116">
        <f t="shared" si="1"/>
        <v>21.626383259266461</v>
      </c>
      <c r="J19" s="116">
        <f t="shared" si="1"/>
        <v>17.562891824328414</v>
      </c>
      <c r="K19" s="116">
        <f t="shared" si="1"/>
        <v>9.3183373590295417</v>
      </c>
      <c r="L19" s="113">
        <f t="shared" si="1"/>
        <v>3.0629879718011654</v>
      </c>
      <c r="M19" s="117">
        <f t="shared" si="1"/>
        <v>6.546542903545685</v>
      </c>
      <c r="N19" s="116">
        <f t="shared" si="1"/>
        <v>5.8207960993905692</v>
      </c>
      <c r="O19" s="116">
        <f t="shared" si="1"/>
        <v>7.0805590323543148</v>
      </c>
      <c r="P19" s="116">
        <f t="shared" si="1"/>
        <v>9.1344691806726459</v>
      </c>
      <c r="Q19" s="115">
        <f t="shared" si="1"/>
        <v>13.167324156084678</v>
      </c>
      <c r="R19" s="114">
        <f t="shared" si="1"/>
        <v>14.900197350123733</v>
      </c>
      <c r="S19" s="116">
        <f t="shared" si="1"/>
        <v>12.070013328987136</v>
      </c>
      <c r="T19" s="116">
        <f t="shared" si="1"/>
        <v>4.4683318169504567</v>
      </c>
      <c r="U19" s="116">
        <f t="shared" si="1"/>
        <v>4.2042473595887024</v>
      </c>
      <c r="V19" s="116">
        <f t="shared" si="1"/>
        <v>25.317834087925409</v>
      </c>
      <c r="W19" s="116">
        <f t="shared" si="1"/>
        <v>3.6694259847895161</v>
      </c>
      <c r="X19" s="116">
        <f t="shared" si="1"/>
        <v>8.3345237187099368</v>
      </c>
      <c r="Y19" s="116">
        <f t="shared" si="1"/>
        <v>20.158217502984133</v>
      </c>
      <c r="Z19" s="116">
        <f t="shared" si="1"/>
        <v>13.48192989395181</v>
      </c>
      <c r="AA19" s="116">
        <f t="shared" si="1"/>
        <v>6.7131493690717079</v>
      </c>
      <c r="AB19" s="113">
        <f t="shared" si="1"/>
        <v>8.2628471233954954</v>
      </c>
      <c r="AC19" s="437"/>
      <c r="AD19" s="437"/>
      <c r="AE19" s="437"/>
      <c r="AF19" s="437"/>
      <c r="AG19" s="437"/>
      <c r="AH19" s="437"/>
      <c r="AI19" s="437"/>
      <c r="AJ19" s="437"/>
      <c r="AK19" s="437"/>
      <c r="AL19" s="437"/>
      <c r="AM19" s="437"/>
      <c r="AN19" s="437"/>
      <c r="AO19" s="437"/>
      <c r="AP19" s="437"/>
      <c r="AQ19" s="437"/>
      <c r="AR19" s="437"/>
      <c r="AS19" s="437"/>
      <c r="AT19" s="437"/>
      <c r="AU19" s="437"/>
      <c r="AV19" s="437"/>
      <c r="AW19" s="437"/>
      <c r="AX19" s="437"/>
      <c r="AY19" s="437"/>
      <c r="AZ19" s="174"/>
      <c r="BA19" s="970"/>
      <c r="BB19" s="594" t="s">
        <v>16</v>
      </c>
      <c r="BC19" s="45" t="s">
        <v>35</v>
      </c>
      <c r="BD19" s="41" t="s">
        <v>35</v>
      </c>
      <c r="BE19" s="41" t="s">
        <v>35</v>
      </c>
      <c r="BF19" s="41" t="s">
        <v>35</v>
      </c>
      <c r="BG19" s="36" t="s">
        <v>35</v>
      </c>
      <c r="BH19" s="45" t="s">
        <v>35</v>
      </c>
      <c r="BI19" s="41" t="s">
        <v>35</v>
      </c>
      <c r="BJ19" s="41" t="s">
        <v>35</v>
      </c>
      <c r="BK19" s="41" t="s">
        <v>35</v>
      </c>
      <c r="BL19" s="36" t="s">
        <v>35</v>
      </c>
      <c r="BM19" s="45" t="s">
        <v>35</v>
      </c>
      <c r="BN19" s="41" t="s">
        <v>35</v>
      </c>
      <c r="BO19" s="41" t="s">
        <v>35</v>
      </c>
      <c r="BP19" s="41" t="s">
        <v>35</v>
      </c>
      <c r="BQ19" s="36" t="s">
        <v>35</v>
      </c>
      <c r="BR19" s="45" t="s">
        <v>35</v>
      </c>
      <c r="BS19" s="41" t="s">
        <v>35</v>
      </c>
      <c r="BT19" s="41" t="s">
        <v>35</v>
      </c>
      <c r="BU19" s="41" t="s">
        <v>35</v>
      </c>
      <c r="BV19" s="41" t="s">
        <v>35</v>
      </c>
      <c r="BW19" s="41" t="s">
        <v>35</v>
      </c>
      <c r="BX19" s="41" t="s">
        <v>35</v>
      </c>
      <c r="BY19" s="30" t="s">
        <v>35</v>
      </c>
      <c r="BZ19" s="30" t="s">
        <v>35</v>
      </c>
      <c r="CA19" s="30" t="s">
        <v>35</v>
      </c>
      <c r="CB19" s="30" t="s">
        <v>35</v>
      </c>
      <c r="CC19" s="4"/>
      <c r="CD19" s="4"/>
      <c r="CE19" s="4"/>
      <c r="CF19" s="4"/>
      <c r="CG19" s="4"/>
      <c r="CH19" s="4"/>
      <c r="CI19" s="4"/>
      <c r="CJ19" s="4"/>
      <c r="CK19" s="4"/>
      <c r="CL19" s="4"/>
      <c r="CM19" s="4"/>
      <c r="CN19" s="4"/>
      <c r="CO19" s="4"/>
      <c r="CP19" s="4"/>
      <c r="CQ19" s="4"/>
      <c r="CR19" s="4"/>
      <c r="CS19" s="4"/>
      <c r="CT19" s="4"/>
      <c r="CU19" s="4"/>
      <c r="CV19" s="4"/>
      <c r="CW19" s="4"/>
      <c r="CX19" s="4"/>
      <c r="CY19" s="4"/>
      <c r="CZ19" s="4"/>
    </row>
    <row r="20" s="309" customFormat="true" ht="15" customHeight="true" x14ac:dyDescent="0.2">
      <c r="A20" s="982"/>
      <c r="B20" s="378" t="s">
        <v>22</v>
      </c>
      <c r="C20" s="117">
        <f>100-C18-C19-C21</f>
        <v>58.740739574566348</v>
      </c>
      <c r="D20" s="116">
        <f>100-D18-D19-D21</f>
        <v>59.27906923311842</v>
      </c>
      <c r="E20" s="116">
        <f t="shared" ref="E20:AB20" si="2">100-E18-E19-E21</f>
        <v>48.279448794820198</v>
      </c>
      <c r="F20" s="116">
        <f t="shared" si="2"/>
        <v>26.452129569396561</v>
      </c>
      <c r="G20" s="115">
        <f t="shared" si="2"/>
        <v>4.3644194925345969</v>
      </c>
      <c r="H20" s="114">
        <f t="shared" si="2"/>
        <v>35.163015094885679</v>
      </c>
      <c r="I20" s="116">
        <f t="shared" si="2"/>
        <v>25.561146769698311</v>
      </c>
      <c r="J20" s="116">
        <f t="shared" si="2"/>
        <v>17.833190851679721</v>
      </c>
      <c r="K20" s="116">
        <f t="shared" si="2"/>
        <v>3.9127278380881267</v>
      </c>
      <c r="L20" s="113">
        <f t="shared" si="2"/>
        <v>0.48488177529432441</v>
      </c>
      <c r="M20" s="117">
        <f t="shared" si="2"/>
        <v>62.999863311522475</v>
      </c>
      <c r="N20" s="116">
        <f t="shared" si="2"/>
        <v>61.86184091435392</v>
      </c>
      <c r="O20" s="116">
        <f t="shared" si="2"/>
        <v>61.965236745101095</v>
      </c>
      <c r="P20" s="116">
        <f t="shared" si="2"/>
        <v>54.699760344541112</v>
      </c>
      <c r="Q20" s="115">
        <f t="shared" si="2"/>
        <v>40.618387348487076</v>
      </c>
      <c r="R20" s="114">
        <f t="shared" si="2"/>
        <v>45.677149788872541</v>
      </c>
      <c r="S20" s="116">
        <f t="shared" si="2"/>
        <v>31.43515843826723</v>
      </c>
      <c r="T20" s="116">
        <f t="shared" si="2"/>
        <v>75.287383285947755</v>
      </c>
      <c r="U20" s="116">
        <f t="shared" si="2"/>
        <v>56.843550775028788</v>
      </c>
      <c r="V20" s="116">
        <f t="shared" si="2"/>
        <v>26.207826590458623</v>
      </c>
      <c r="W20" s="116">
        <f t="shared" si="2"/>
        <v>25.135863615236254</v>
      </c>
      <c r="X20" s="116">
        <f t="shared" si="2"/>
        <v>5.5979400185958301</v>
      </c>
      <c r="Y20" s="116">
        <f t="shared" si="2"/>
        <v>41.532043544867776</v>
      </c>
      <c r="Z20" s="116">
        <f t="shared" si="2"/>
        <v>20.937905873967392</v>
      </c>
      <c r="AA20" s="116">
        <f t="shared" si="2"/>
        <v>56.833082700409733</v>
      </c>
      <c r="AB20" s="113">
        <f t="shared" si="2"/>
        <v>21.402014215603174</v>
      </c>
      <c r="AC20" s="437"/>
      <c r="AD20" s="437"/>
      <c r="AE20" s="437"/>
      <c r="AF20" s="437"/>
      <c r="AG20" s="437"/>
      <c r="AH20" s="437"/>
      <c r="AI20" s="437"/>
      <c r="AJ20" s="437"/>
      <c r="AK20" s="437"/>
      <c r="AL20" s="437"/>
      <c r="AM20" s="437"/>
      <c r="AN20" s="437"/>
      <c r="AO20" s="437"/>
      <c r="AP20" s="437"/>
      <c r="AQ20" s="437"/>
      <c r="AR20" s="437"/>
      <c r="AS20" s="437"/>
      <c r="AT20" s="437"/>
      <c r="AU20" s="437"/>
      <c r="AV20" s="437"/>
      <c r="AW20" s="437"/>
      <c r="AX20" s="437"/>
      <c r="AY20" s="437"/>
      <c r="AZ20" s="174"/>
      <c r="BA20" s="970"/>
      <c r="BB20" s="594" t="s">
        <v>22</v>
      </c>
      <c r="BC20" s="45" t="s">
        <v>35</v>
      </c>
      <c r="BD20" s="41" t="s">
        <v>35</v>
      </c>
      <c r="BE20" s="41" t="s">
        <v>35</v>
      </c>
      <c r="BF20" s="41" t="s">
        <v>35</v>
      </c>
      <c r="BG20" s="36" t="s">
        <v>35</v>
      </c>
      <c r="BH20" s="45" t="s">
        <v>35</v>
      </c>
      <c r="BI20" s="41" t="s">
        <v>35</v>
      </c>
      <c r="BJ20" s="41" t="s">
        <v>35</v>
      </c>
      <c r="BK20" s="41" t="s">
        <v>35</v>
      </c>
      <c r="BL20" s="36" t="s">
        <v>35</v>
      </c>
      <c r="BM20" s="45" t="s">
        <v>35</v>
      </c>
      <c r="BN20" s="41" t="s">
        <v>35</v>
      </c>
      <c r="BO20" s="41" t="s">
        <v>35</v>
      </c>
      <c r="BP20" s="41" t="s">
        <v>35</v>
      </c>
      <c r="BQ20" s="36" t="s">
        <v>35</v>
      </c>
      <c r="BR20" s="45" t="s">
        <v>35</v>
      </c>
      <c r="BS20" s="41" t="s">
        <v>35</v>
      </c>
      <c r="BT20" s="41" t="s">
        <v>35</v>
      </c>
      <c r="BU20" s="41" t="s">
        <v>35</v>
      </c>
      <c r="BV20" s="41" t="s">
        <v>35</v>
      </c>
      <c r="BW20" s="41" t="s">
        <v>35</v>
      </c>
      <c r="BX20" s="41" t="s">
        <v>35</v>
      </c>
      <c r="BY20" s="30" t="s">
        <v>35</v>
      </c>
      <c r="BZ20" s="30" t="s">
        <v>35</v>
      </c>
      <c r="CA20" s="30" t="s">
        <v>35</v>
      </c>
      <c r="CB20" s="30" t="s">
        <v>35</v>
      </c>
      <c r="CC20" s="4"/>
      <c r="CD20" s="4"/>
      <c r="CE20" s="4"/>
      <c r="CF20" s="4"/>
      <c r="CG20" s="4"/>
      <c r="CH20" s="4"/>
      <c r="CI20" s="4"/>
      <c r="CJ20" s="4"/>
      <c r="CK20" s="4"/>
      <c r="CL20" s="4"/>
      <c r="CM20" s="4"/>
      <c r="CN20" s="4"/>
      <c r="CO20" s="4"/>
      <c r="CP20" s="4"/>
      <c r="CQ20" s="4"/>
      <c r="CR20" s="4"/>
      <c r="CS20" s="4"/>
      <c r="CT20" s="4"/>
      <c r="CU20" s="4"/>
      <c r="CV20" s="4"/>
      <c r="CW20" s="4"/>
      <c r="CX20" s="4"/>
      <c r="CY20" s="4"/>
      <c r="CZ20" s="4"/>
    </row>
    <row r="21" s="309" customFormat="true" ht="15" customHeight="true" x14ac:dyDescent="0.2">
      <c r="A21" s="982"/>
      <c r="B21" s="378" t="s">
        <v>17</v>
      </c>
      <c r="C21" s="117">
        <v>20.141032751737555</v>
      </c>
      <c r="D21" s="116">
        <v>18.066191572028771</v>
      </c>
      <c r="E21" s="116">
        <v>16.73479689733578</v>
      </c>
      <c r="F21" s="116">
        <v>7.618054912657291</v>
      </c>
      <c r="G21" s="115">
        <v>2.3258573124200196E-2</v>
      </c>
      <c r="H21" s="114">
        <v>8.888767595345314</v>
      </c>
      <c r="I21" s="116">
        <v>4.021358721039987</v>
      </c>
      <c r="J21" s="116">
        <v>0.84115212936168182</v>
      </c>
      <c r="K21" s="116">
        <v>4.4063336927099517E-2</v>
      </c>
      <c r="L21" s="113">
        <v>0</v>
      </c>
      <c r="M21" s="117">
        <v>20.248338704906175</v>
      </c>
      <c r="N21" s="116">
        <v>21.991799478390845</v>
      </c>
      <c r="O21" s="116">
        <v>18.924847580612976</v>
      </c>
      <c r="P21" s="116">
        <v>19.09120055904436</v>
      </c>
      <c r="Q21" s="115">
        <v>18.963854023323503</v>
      </c>
      <c r="R21" s="114">
        <v>21.492779343486632</v>
      </c>
      <c r="S21" s="116">
        <v>14.511992121798587</v>
      </c>
      <c r="T21" s="116">
        <v>12.775052600103184</v>
      </c>
      <c r="U21" s="116">
        <v>19.159696544047659</v>
      </c>
      <c r="V21" s="116">
        <v>6.2982035674575636</v>
      </c>
      <c r="W21" s="116">
        <v>23.724294001995581</v>
      </c>
      <c r="X21" s="116">
        <v>0.3210652663934897</v>
      </c>
      <c r="Y21" s="116">
        <v>13.911411851225042</v>
      </c>
      <c r="Z21" s="116">
        <v>1.5646995650718303</v>
      </c>
      <c r="AA21" s="116">
        <v>7.3054998538256397</v>
      </c>
      <c r="AB21" s="113">
        <v>15.277853078534775</v>
      </c>
      <c r="AC21" s="437"/>
      <c r="AD21" s="437"/>
      <c r="AE21" s="437"/>
      <c r="AF21" s="437"/>
      <c r="AG21" s="437"/>
      <c r="AH21" s="437"/>
      <c r="AI21" s="437"/>
      <c r="AJ21" s="437"/>
      <c r="AK21" s="437"/>
      <c r="AL21" s="437"/>
      <c r="AM21" s="437"/>
      <c r="AN21" s="437"/>
      <c r="AO21" s="437"/>
      <c r="AP21" s="437"/>
      <c r="AQ21" s="437"/>
      <c r="AR21" s="437"/>
      <c r="AS21" s="437"/>
      <c r="AT21" s="437"/>
      <c r="AU21" s="437"/>
      <c r="AV21" s="437"/>
      <c r="AW21" s="437"/>
      <c r="AX21" s="437"/>
      <c r="AY21" s="437"/>
      <c r="AZ21" s="174"/>
      <c r="BA21" s="970"/>
      <c r="BB21" s="594" t="s">
        <v>17</v>
      </c>
      <c r="BC21" s="45" t="s">
        <v>35</v>
      </c>
      <c r="BD21" s="41" t="s">
        <v>35</v>
      </c>
      <c r="BE21" s="41" t="s">
        <v>35</v>
      </c>
      <c r="BF21" s="41" t="s">
        <v>35</v>
      </c>
      <c r="BG21" s="36" t="s">
        <v>35</v>
      </c>
      <c r="BH21" s="45" t="s">
        <v>35</v>
      </c>
      <c r="BI21" s="41" t="s">
        <v>35</v>
      </c>
      <c r="BJ21" s="41" t="s">
        <v>35</v>
      </c>
      <c r="BK21" s="41" t="s">
        <v>35</v>
      </c>
      <c r="BL21" s="36" t="s">
        <v>35</v>
      </c>
      <c r="BM21" s="45" t="s">
        <v>35</v>
      </c>
      <c r="BN21" s="41" t="s">
        <v>35</v>
      </c>
      <c r="BO21" s="41" t="s">
        <v>35</v>
      </c>
      <c r="BP21" s="41" t="s">
        <v>35</v>
      </c>
      <c r="BQ21" s="36" t="s">
        <v>35</v>
      </c>
      <c r="BR21" s="45" t="s">
        <v>35</v>
      </c>
      <c r="BS21" s="41" t="s">
        <v>35</v>
      </c>
      <c r="BT21" s="41" t="s">
        <v>35</v>
      </c>
      <c r="BU21" s="41" t="s">
        <v>35</v>
      </c>
      <c r="BV21" s="41" t="s">
        <v>35</v>
      </c>
      <c r="BW21" s="41" t="s">
        <v>35</v>
      </c>
      <c r="BX21" s="41" t="s">
        <v>35</v>
      </c>
      <c r="BY21" s="30" t="s">
        <v>35</v>
      </c>
      <c r="BZ21" s="30" t="s">
        <v>35</v>
      </c>
      <c r="CA21" s="30" t="s">
        <v>35</v>
      </c>
      <c r="CB21" s="30" t="s">
        <v>35</v>
      </c>
      <c r="CC21" s="4"/>
      <c r="CD21" s="4"/>
      <c r="CE21" s="4"/>
      <c r="CF21" s="4"/>
      <c r="CG21" s="4"/>
      <c r="CH21" s="4"/>
      <c r="CI21" s="4"/>
      <c r="CJ21" s="4"/>
      <c r="CK21" s="4"/>
      <c r="CL21" s="4"/>
      <c r="CM21" s="4"/>
      <c r="CN21" s="4"/>
      <c r="CO21" s="4"/>
      <c r="CP21" s="4"/>
      <c r="CQ21" s="4"/>
      <c r="CR21" s="4"/>
      <c r="CS21" s="4"/>
      <c r="CT21" s="4"/>
      <c r="CU21" s="4"/>
      <c r="CV21" s="4"/>
      <c r="CW21" s="4"/>
      <c r="CX21" s="4"/>
      <c r="CY21" s="4"/>
      <c r="CZ21" s="4"/>
    </row>
    <row r="22" s="309" customFormat="true" ht="15" customHeight="true" x14ac:dyDescent="0.2">
      <c r="A22" s="982" t="s">
        <v>54</v>
      </c>
      <c r="B22" s="378" t="s">
        <v>49</v>
      </c>
      <c r="C22" s="117">
        <v>33.369504304577603</v>
      </c>
      <c r="D22" s="116">
        <v>32.804464502371815</v>
      </c>
      <c r="E22" s="116">
        <v>30.651506107078998</v>
      </c>
      <c r="F22" s="116">
        <v>29.193271121496306</v>
      </c>
      <c r="G22" s="115">
        <v>8.2586001430073974</v>
      </c>
      <c r="H22" s="114">
        <v>27.091490165824457</v>
      </c>
      <c r="I22" s="116">
        <v>30.711662506569372</v>
      </c>
      <c r="J22" s="116">
        <v>21.595757683499738</v>
      </c>
      <c r="K22" s="116">
        <v>9.702234518225989</v>
      </c>
      <c r="L22" s="113">
        <v>3.0779122071532092</v>
      </c>
      <c r="M22" s="117">
        <v>39.079643331217</v>
      </c>
      <c r="N22" s="116">
        <v>36.050207235413239</v>
      </c>
      <c r="O22" s="116">
        <v>37.051754455839038</v>
      </c>
      <c r="P22" s="116">
        <v>34.85236199263128</v>
      </c>
      <c r="Q22" s="115">
        <v>32.578066184256727</v>
      </c>
      <c r="R22" s="114">
        <v>45.385821462877871</v>
      </c>
      <c r="S22" s="116">
        <v>22.330022291238954</v>
      </c>
      <c r="T22" s="116">
        <v>37.430850836052919</v>
      </c>
      <c r="U22" s="116">
        <v>17.520067883730409</v>
      </c>
      <c r="V22" s="116">
        <v>37.511253445547389</v>
      </c>
      <c r="W22" s="116">
        <v>7.1752782445531151</v>
      </c>
      <c r="X22" s="116">
        <v>8.8588813755177611</v>
      </c>
      <c r="Y22" s="116">
        <v>45.241877892875152</v>
      </c>
      <c r="Z22" s="116">
        <v>17.396623422412848</v>
      </c>
      <c r="AA22" s="116">
        <v>18.719698905444563</v>
      </c>
      <c r="AB22" s="113">
        <v>13.049320603572481</v>
      </c>
      <c r="AC22" s="437"/>
      <c r="AD22" s="437"/>
      <c r="AE22" s="437"/>
      <c r="AF22" s="437"/>
      <c r="AG22" s="437"/>
      <c r="AH22" s="437"/>
      <c r="AI22" s="437"/>
      <c r="AJ22" s="437"/>
      <c r="AK22" s="437"/>
      <c r="AL22" s="437"/>
      <c r="AM22" s="437"/>
      <c r="AN22" s="437"/>
      <c r="AO22" s="437"/>
      <c r="AP22" s="437"/>
      <c r="AQ22" s="437"/>
      <c r="AR22" s="437"/>
      <c r="AS22" s="437"/>
      <c r="AT22" s="437"/>
      <c r="AU22" s="437"/>
      <c r="AV22" s="437"/>
      <c r="AW22" s="437"/>
      <c r="AX22" s="437"/>
      <c r="AY22" s="437"/>
      <c r="AZ22" s="174"/>
      <c r="BA22" s="970" t="s">
        <v>54</v>
      </c>
      <c r="BB22" s="594" t="s">
        <v>49</v>
      </c>
      <c r="BC22" s="45" t="s">
        <v>35</v>
      </c>
      <c r="BD22" s="41" t="s">
        <v>35</v>
      </c>
      <c r="BE22" s="41" t="s">
        <v>35</v>
      </c>
      <c r="BF22" s="41" t="s">
        <v>35</v>
      </c>
      <c r="BG22" s="36" t="s">
        <v>35</v>
      </c>
      <c r="BH22" s="45" t="s">
        <v>35</v>
      </c>
      <c r="BI22" s="41" t="s">
        <v>35</v>
      </c>
      <c r="BJ22" s="41" t="s">
        <v>35</v>
      </c>
      <c r="BK22" s="41" t="s">
        <v>35</v>
      </c>
      <c r="BL22" s="36" t="s">
        <v>35</v>
      </c>
      <c r="BM22" s="45" t="s">
        <v>35</v>
      </c>
      <c r="BN22" s="41" t="s">
        <v>35</v>
      </c>
      <c r="BO22" s="41" t="s">
        <v>35</v>
      </c>
      <c r="BP22" s="41" t="s">
        <v>35</v>
      </c>
      <c r="BQ22" s="36" t="s">
        <v>35</v>
      </c>
      <c r="BR22" s="45" t="s">
        <v>35</v>
      </c>
      <c r="BS22" s="41" t="s">
        <v>35</v>
      </c>
      <c r="BT22" s="41" t="s">
        <v>35</v>
      </c>
      <c r="BU22" s="41" t="s">
        <v>35</v>
      </c>
      <c r="BV22" s="41" t="s">
        <v>35</v>
      </c>
      <c r="BW22" s="41" t="s">
        <v>35</v>
      </c>
      <c r="BX22" s="41" t="s">
        <v>35</v>
      </c>
      <c r="BY22" s="30" t="s">
        <v>35</v>
      </c>
      <c r="BZ22" s="30" t="s">
        <v>35</v>
      </c>
      <c r="CA22" s="30" t="s">
        <v>35</v>
      </c>
      <c r="CB22" s="30" t="s">
        <v>35</v>
      </c>
      <c r="CC22" s="4"/>
      <c r="CD22" s="4"/>
      <c r="CE22" s="4"/>
      <c r="CF22" s="4"/>
      <c r="CG22" s="4"/>
      <c r="CH22" s="4"/>
      <c r="CI22" s="4"/>
      <c r="CJ22" s="4"/>
      <c r="CK22" s="4"/>
      <c r="CL22" s="4"/>
      <c r="CM22" s="4"/>
      <c r="CN22" s="4"/>
      <c r="CO22" s="4"/>
      <c r="CP22" s="4"/>
      <c r="CQ22" s="4"/>
      <c r="CR22" s="4"/>
      <c r="CS22" s="4"/>
      <c r="CT22" s="4"/>
      <c r="CU22" s="4"/>
      <c r="CV22" s="4"/>
      <c r="CW22" s="4"/>
      <c r="CX22" s="4"/>
      <c r="CY22" s="4"/>
      <c r="CZ22" s="4"/>
    </row>
    <row r="23" s="309" customFormat="true" ht="15" customHeight="true" x14ac:dyDescent="0.2">
      <c r="A23" s="983"/>
      <c r="B23" s="379" t="s">
        <v>48</v>
      </c>
      <c r="C23" s="112">
        <v>66.630495695422425</v>
      </c>
      <c r="D23" s="111">
        <v>67.195535497628228</v>
      </c>
      <c r="E23" s="111">
        <v>69.348493892921041</v>
      </c>
      <c r="F23" s="111">
        <v>70.80672887850379</v>
      </c>
      <c r="G23" s="110">
        <v>91.741399856992473</v>
      </c>
      <c r="H23" s="109">
        <v>72.908509834175831</v>
      </c>
      <c r="I23" s="111">
        <v>69.288337493430674</v>
      </c>
      <c r="J23" s="111">
        <v>78.404242316500159</v>
      </c>
      <c r="K23" s="111">
        <v>90.297765481774022</v>
      </c>
      <c r="L23" s="108">
        <v>96.922087792846753</v>
      </c>
      <c r="M23" s="112">
        <v>60.920356668782958</v>
      </c>
      <c r="N23" s="111">
        <v>63.949792764586753</v>
      </c>
      <c r="O23" s="111">
        <v>62.94824554416104</v>
      </c>
      <c r="P23" s="111">
        <v>65.147638007368784</v>
      </c>
      <c r="Q23" s="110">
        <v>67.42193381574333</v>
      </c>
      <c r="R23" s="109">
        <v>54.614178537122207</v>
      </c>
      <c r="S23" s="111">
        <v>77.669977708761024</v>
      </c>
      <c r="T23" s="111">
        <v>62.569149163947088</v>
      </c>
      <c r="U23" s="111">
        <v>82.479932116269566</v>
      </c>
      <c r="V23" s="111">
        <v>62.488746554452504</v>
      </c>
      <c r="W23" s="111">
        <v>92.824721755446916</v>
      </c>
      <c r="X23" s="111">
        <v>91.141118624482161</v>
      </c>
      <c r="Y23" s="111">
        <v>54.758122107124898</v>
      </c>
      <c r="Z23" s="111">
        <v>82.603376577587113</v>
      </c>
      <c r="AA23" s="111">
        <v>81.280301094555384</v>
      </c>
      <c r="AB23" s="108">
        <v>86.950679396427503</v>
      </c>
      <c r="AC23" s="437"/>
      <c r="AD23" s="437"/>
      <c r="AE23" s="437"/>
      <c r="AF23" s="437"/>
      <c r="AG23" s="437"/>
      <c r="AH23" s="437"/>
      <c r="AI23" s="437"/>
      <c r="AJ23" s="437"/>
      <c r="AK23" s="437"/>
      <c r="AL23" s="437"/>
      <c r="AM23" s="437"/>
      <c r="AN23" s="437"/>
      <c r="AO23" s="437"/>
      <c r="AP23" s="437"/>
      <c r="AQ23" s="437"/>
      <c r="AR23" s="437"/>
      <c r="AS23" s="437"/>
      <c r="AT23" s="437"/>
      <c r="AU23" s="437"/>
      <c r="AV23" s="437"/>
      <c r="AW23" s="437"/>
      <c r="AX23" s="437"/>
      <c r="AY23" s="437"/>
      <c r="AZ23" s="174"/>
      <c r="BA23" s="972"/>
      <c r="BB23" s="597" t="s">
        <v>48</v>
      </c>
      <c r="BC23" s="44" t="s">
        <v>35</v>
      </c>
      <c r="BD23" s="40" t="s">
        <v>35</v>
      </c>
      <c r="BE23" s="40" t="s">
        <v>35</v>
      </c>
      <c r="BF23" s="40" t="s">
        <v>35</v>
      </c>
      <c r="BG23" s="35" t="s">
        <v>35</v>
      </c>
      <c r="BH23" s="44" t="s">
        <v>35</v>
      </c>
      <c r="BI23" s="40" t="s">
        <v>35</v>
      </c>
      <c r="BJ23" s="40" t="s">
        <v>35</v>
      </c>
      <c r="BK23" s="40" t="s">
        <v>35</v>
      </c>
      <c r="BL23" s="35" t="s">
        <v>35</v>
      </c>
      <c r="BM23" s="44" t="s">
        <v>35</v>
      </c>
      <c r="BN23" s="40" t="s">
        <v>35</v>
      </c>
      <c r="BO23" s="40" t="s">
        <v>35</v>
      </c>
      <c r="BP23" s="40" t="s">
        <v>35</v>
      </c>
      <c r="BQ23" s="35" t="s">
        <v>35</v>
      </c>
      <c r="BR23" s="44" t="s">
        <v>35</v>
      </c>
      <c r="BS23" s="40" t="s">
        <v>35</v>
      </c>
      <c r="BT23" s="40" t="s">
        <v>35</v>
      </c>
      <c r="BU23" s="40" t="s">
        <v>35</v>
      </c>
      <c r="BV23" s="40" t="s">
        <v>35</v>
      </c>
      <c r="BW23" s="40" t="s">
        <v>35</v>
      </c>
      <c r="BX23" s="40" t="s">
        <v>35</v>
      </c>
      <c r="BY23" s="29" t="s">
        <v>35</v>
      </c>
      <c r="BZ23" s="29" t="s">
        <v>35</v>
      </c>
      <c r="CA23" s="29" t="s">
        <v>35</v>
      </c>
      <c r="CB23" s="29" t="s">
        <v>35</v>
      </c>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5" customFormat="true" ht="15" hidden="true" customHeight="true" x14ac:dyDescent="0.2">
      <c r="A24" s="992" t="s">
        <v>47</v>
      </c>
      <c r="B24" s="375" t="s">
        <v>59</v>
      </c>
      <c r="C24" s="382"/>
      <c r="D24" s="383"/>
      <c r="E24" s="383"/>
      <c r="F24" s="383"/>
      <c r="G24" s="384"/>
      <c r="H24" s="385"/>
      <c r="I24" s="383"/>
      <c r="J24" s="383"/>
      <c r="K24" s="383"/>
      <c r="L24" s="386"/>
      <c r="M24" s="382"/>
      <c r="N24" s="383"/>
      <c r="O24" s="383"/>
      <c r="P24" s="383"/>
      <c r="Q24" s="384"/>
      <c r="R24" s="385"/>
      <c r="S24" s="383"/>
      <c r="T24" s="383"/>
      <c r="U24" s="383"/>
      <c r="V24" s="383"/>
      <c r="W24" s="383"/>
      <c r="X24" s="383"/>
      <c r="Y24" s="383"/>
      <c r="Z24" s="383"/>
      <c r="AA24" s="383"/>
      <c r="AB24" s="386"/>
      <c r="AC24" s="784"/>
      <c r="AD24" s="784"/>
      <c r="AE24" s="784"/>
      <c r="AF24" s="784"/>
      <c r="AG24" s="784"/>
      <c r="AH24" s="784"/>
      <c r="AI24" s="784"/>
      <c r="AJ24" s="784"/>
      <c r="AK24" s="784"/>
      <c r="AL24" s="784"/>
      <c r="AM24" s="784"/>
      <c r="AN24" s="784"/>
      <c r="AO24" s="784"/>
      <c r="AP24" s="784"/>
      <c r="AQ24" s="784"/>
      <c r="AR24" s="784"/>
      <c r="AS24" s="784"/>
      <c r="AT24" s="784"/>
      <c r="AU24" s="784"/>
      <c r="AV24" s="784"/>
      <c r="AW24" s="784"/>
      <c r="AX24" s="784"/>
      <c r="AY24" s="784"/>
      <c r="AZ24" s="343"/>
      <c r="BB24" s="307"/>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05" customFormat="true" ht="15" hidden="true" customHeight="true" x14ac:dyDescent="0.2">
      <c r="A25" s="993"/>
      <c r="B25" s="371" t="s">
        <v>58</v>
      </c>
      <c r="C25" s="387"/>
      <c r="D25" s="388"/>
      <c r="E25" s="388"/>
      <c r="F25" s="388"/>
      <c r="G25" s="389"/>
      <c r="H25" s="390"/>
      <c r="I25" s="388"/>
      <c r="J25" s="388"/>
      <c r="K25" s="388"/>
      <c r="L25" s="391"/>
      <c r="M25" s="387"/>
      <c r="N25" s="388"/>
      <c r="O25" s="388"/>
      <c r="P25" s="388"/>
      <c r="Q25" s="389"/>
      <c r="R25" s="390"/>
      <c r="S25" s="388"/>
      <c r="T25" s="388"/>
      <c r="U25" s="388"/>
      <c r="V25" s="388"/>
      <c r="W25" s="388"/>
      <c r="X25" s="388"/>
      <c r="Y25" s="388"/>
      <c r="Z25" s="388"/>
      <c r="AA25" s="388"/>
      <c r="AB25" s="391"/>
      <c r="AC25" s="784"/>
      <c r="AD25" s="784"/>
      <c r="AE25" s="784"/>
      <c r="AF25" s="784"/>
      <c r="AG25" s="784"/>
      <c r="AH25" s="784"/>
      <c r="AI25" s="784"/>
      <c r="AJ25" s="784"/>
      <c r="AK25" s="784"/>
      <c r="AL25" s="784"/>
      <c r="AM25" s="784"/>
      <c r="AN25" s="784"/>
      <c r="AO25" s="784"/>
      <c r="AP25" s="784"/>
      <c r="AQ25" s="784"/>
      <c r="AR25" s="784"/>
      <c r="AS25" s="784"/>
      <c r="AT25" s="784"/>
      <c r="AU25" s="784"/>
      <c r="AV25" s="784"/>
      <c r="AW25" s="784"/>
      <c r="AX25" s="784"/>
      <c r="AY25" s="784"/>
      <c r="AZ25" s="343"/>
      <c r="BB25" s="307"/>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05" customFormat="true" ht="15" hidden="true" customHeight="true" x14ac:dyDescent="0.2">
      <c r="A26" s="994"/>
      <c r="B26" s="372" t="s">
        <v>46</v>
      </c>
      <c r="C26" s="392"/>
      <c r="D26" s="393"/>
      <c r="E26" s="393"/>
      <c r="F26" s="393"/>
      <c r="G26" s="394"/>
      <c r="H26" s="395"/>
      <c r="I26" s="393"/>
      <c r="J26" s="393"/>
      <c r="K26" s="393"/>
      <c r="L26" s="396"/>
      <c r="M26" s="392"/>
      <c r="N26" s="393"/>
      <c r="O26" s="393"/>
      <c r="P26" s="393"/>
      <c r="Q26" s="394"/>
      <c r="R26" s="13"/>
      <c r="S26" s="12"/>
      <c r="T26" s="12"/>
      <c r="U26" s="12"/>
      <c r="V26" s="12"/>
      <c r="W26" s="12"/>
      <c r="X26" s="12"/>
      <c r="Y26" s="12"/>
      <c r="Z26" s="12"/>
      <c r="AA26" s="12"/>
      <c r="AB26" s="11"/>
      <c r="AC26" s="784"/>
      <c r="AD26" s="784"/>
      <c r="AE26" s="784"/>
      <c r="AF26" s="784"/>
      <c r="AG26" s="784"/>
      <c r="AH26" s="784"/>
      <c r="AI26" s="784"/>
      <c r="AJ26" s="784"/>
      <c r="AK26" s="784"/>
      <c r="AL26" s="784"/>
      <c r="AM26" s="784"/>
      <c r="AN26" s="784"/>
      <c r="AO26" s="784"/>
      <c r="AP26" s="784"/>
      <c r="AQ26" s="784"/>
      <c r="AR26" s="784"/>
      <c r="AS26" s="784"/>
      <c r="AT26" s="784"/>
      <c r="AU26" s="784"/>
      <c r="AV26" s="784"/>
      <c r="AW26" s="784"/>
      <c r="AX26" s="784"/>
      <c r="AY26" s="784"/>
      <c r="AZ26" s="343"/>
      <c r="BB26" s="307"/>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309" customFormat="true" ht="15" customHeight="true" x14ac:dyDescent="0.2">
      <c r="A27" s="304"/>
      <c r="B27" s="374"/>
      <c r="C27" s="989" t="s">
        <v>115</v>
      </c>
      <c r="D27" s="990"/>
      <c r="E27" s="990"/>
      <c r="F27" s="990"/>
      <c r="G27" s="991"/>
      <c r="H27" s="987" t="s">
        <v>38</v>
      </c>
      <c r="I27" s="979"/>
      <c r="J27" s="979"/>
      <c r="K27" s="979"/>
      <c r="L27" s="981"/>
      <c r="M27" s="978" t="s">
        <v>37</v>
      </c>
      <c r="N27" s="979"/>
      <c r="O27" s="979"/>
      <c r="P27" s="979"/>
      <c r="Q27" s="981"/>
      <c r="R27" s="15" t="s">
        <v>142</v>
      </c>
      <c r="S27" s="426"/>
      <c r="T27" s="426"/>
      <c r="U27" s="426"/>
      <c r="V27" s="426"/>
      <c r="W27" s="426"/>
      <c r="X27" s="426"/>
      <c r="Y27" s="426"/>
      <c r="Z27" s="426"/>
      <c r="AA27" s="426"/>
      <c r="AB27" s="426"/>
      <c r="AC27" s="437"/>
      <c r="AD27" s="437"/>
      <c r="AE27" s="437"/>
      <c r="AF27" s="437"/>
      <c r="AG27" s="437"/>
      <c r="AH27" s="437"/>
      <c r="AI27" s="437"/>
      <c r="AJ27" s="437"/>
      <c r="AK27" s="437"/>
      <c r="AL27" s="437"/>
      <c r="AM27" s="437"/>
      <c r="AN27" s="437"/>
      <c r="AO27" s="437"/>
      <c r="AP27" s="437"/>
      <c r="AQ27" s="437"/>
      <c r="AR27" s="437"/>
      <c r="AS27" s="437"/>
      <c r="AT27" s="437"/>
      <c r="AU27" s="437"/>
      <c r="AV27" s="437"/>
      <c r="AW27" s="437"/>
      <c r="AX27" s="437"/>
      <c r="AY27" s="437"/>
      <c r="AZ27" s="174"/>
      <c r="BA27" s="344" t="s">
        <v>131</v>
      </c>
      <c r="BB27" s="289" t="s">
        <v>96</v>
      </c>
      <c r="BC27" s="973" t="s">
        <v>115</v>
      </c>
      <c r="BD27" s="974"/>
      <c r="BE27" s="974"/>
      <c r="BF27" s="974"/>
      <c r="BG27" s="975"/>
      <c r="BH27" s="973" t="s">
        <v>38</v>
      </c>
      <c r="BI27" s="974"/>
      <c r="BJ27" s="974"/>
      <c r="BK27" s="974"/>
      <c r="BL27" s="975"/>
      <c r="BM27" s="973" t="s">
        <v>37</v>
      </c>
      <c r="BN27" s="974"/>
      <c r="BO27" s="974"/>
      <c r="BP27" s="974"/>
      <c r="BQ27" s="976"/>
      <c r="BR27" s="14" t="s">
        <v>142</v>
      </c>
      <c r="BS27" s="426"/>
      <c r="BT27" s="426"/>
      <c r="BU27" s="426"/>
      <c r="BV27" s="426"/>
      <c r="BW27" s="426"/>
      <c r="BX27" s="426"/>
      <c r="BY27" s="426"/>
      <c r="BZ27" s="440"/>
      <c r="CA27" s="440"/>
      <c r="CB27" s="440"/>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309" customFormat="true" ht="24" x14ac:dyDescent="0.2">
      <c r="A28" s="329" t="s">
        <v>69</v>
      </c>
      <c r="B28" s="374"/>
      <c r="C28" s="417" t="s">
        <v>0</v>
      </c>
      <c r="D28" s="587" t="s">
        <v>1</v>
      </c>
      <c r="E28" s="587" t="s">
        <v>2</v>
      </c>
      <c r="F28" s="587" t="s">
        <v>3</v>
      </c>
      <c r="G28" s="588" t="s">
        <v>4</v>
      </c>
      <c r="H28" s="380" t="s">
        <v>0</v>
      </c>
      <c r="I28" s="590" t="s">
        <v>1</v>
      </c>
      <c r="J28" s="590" t="s">
        <v>2</v>
      </c>
      <c r="K28" s="590" t="s">
        <v>3</v>
      </c>
      <c r="L28" s="591" t="s">
        <v>4</v>
      </c>
      <c r="M28" s="381" t="s">
        <v>0</v>
      </c>
      <c r="N28" s="590" t="s">
        <v>1</v>
      </c>
      <c r="O28" s="590" t="s">
        <v>2</v>
      </c>
      <c r="P28" s="590" t="s">
        <v>3</v>
      </c>
      <c r="Q28" s="586" t="s">
        <v>4</v>
      </c>
      <c r="R28" s="380" t="s">
        <v>260</v>
      </c>
      <c r="S28" s="590" t="s">
        <v>261</v>
      </c>
      <c r="T28" s="590" t="s">
        <v>262</v>
      </c>
      <c r="U28" s="590" t="s">
        <v>263</v>
      </c>
      <c r="V28" s="590" t="s">
        <v>264</v>
      </c>
      <c r="W28" s="590" t="s">
        <v>265</v>
      </c>
      <c r="X28" s="590" t="s">
        <v>266</v>
      </c>
      <c r="Y28" s="590" t="s">
        <v>267</v>
      </c>
      <c r="Z28" s="590" t="s">
        <v>268</v>
      </c>
      <c r="AA28" s="590" t="s">
        <v>269</v>
      </c>
      <c r="AB28" s="591" t="s">
        <v>270</v>
      </c>
      <c r="AC28" s="437"/>
      <c r="AD28" s="437"/>
      <c r="AE28" s="437"/>
      <c r="AF28" s="437"/>
      <c r="AG28" s="437"/>
      <c r="AH28" s="437"/>
      <c r="AI28" s="437"/>
      <c r="AJ28" s="437"/>
      <c r="AK28" s="437"/>
      <c r="AL28" s="437"/>
      <c r="AM28" s="437"/>
      <c r="AN28" s="437"/>
      <c r="AO28" s="437"/>
      <c r="AP28" s="437"/>
      <c r="AQ28" s="437"/>
      <c r="AR28" s="437"/>
      <c r="AS28" s="437"/>
      <c r="AT28" s="437"/>
      <c r="AU28" s="437"/>
      <c r="AV28" s="437"/>
      <c r="AW28" s="437"/>
      <c r="AX28" s="437"/>
      <c r="AY28" s="437"/>
      <c r="AZ28" s="174"/>
      <c r="BA28" s="329" t="s">
        <v>120</v>
      </c>
      <c r="BB28" s="328"/>
      <c r="BC28" s="457" t="s">
        <v>0</v>
      </c>
      <c r="BD28" s="563" t="s">
        <v>1</v>
      </c>
      <c r="BE28" s="563" t="s">
        <v>2</v>
      </c>
      <c r="BF28" s="563" t="s">
        <v>3</v>
      </c>
      <c r="BG28" s="458" t="s">
        <v>4</v>
      </c>
      <c r="BH28" s="457" t="s">
        <v>0</v>
      </c>
      <c r="BI28" s="563" t="s">
        <v>1</v>
      </c>
      <c r="BJ28" s="563" t="s">
        <v>2</v>
      </c>
      <c r="BK28" s="563" t="s">
        <v>3</v>
      </c>
      <c r="BL28" s="458" t="s">
        <v>4</v>
      </c>
      <c r="BM28" s="457" t="s">
        <v>0</v>
      </c>
      <c r="BN28" s="563" t="s">
        <v>1</v>
      </c>
      <c r="BO28" s="563" t="s">
        <v>2</v>
      </c>
      <c r="BP28" s="563" t="s">
        <v>3</v>
      </c>
      <c r="BQ28" s="458" t="s">
        <v>4</v>
      </c>
      <c r="BR28" s="457" t="s">
        <v>260</v>
      </c>
      <c r="BS28" s="563" t="s">
        <v>261</v>
      </c>
      <c r="BT28" s="563" t="s">
        <v>262</v>
      </c>
      <c r="BU28" s="563" t="s">
        <v>263</v>
      </c>
      <c r="BV28" s="563" t="s">
        <v>264</v>
      </c>
      <c r="BW28" s="563" t="s">
        <v>265</v>
      </c>
      <c r="BX28" s="563" t="s">
        <v>266</v>
      </c>
      <c r="BY28" s="564" t="s">
        <v>267</v>
      </c>
      <c r="BZ28" s="564" t="s">
        <v>268</v>
      </c>
      <c r="CA28" s="564" t="s">
        <v>269</v>
      </c>
      <c r="CB28" s="564" t="s">
        <v>270</v>
      </c>
      <c r="CC28" s="173"/>
      <c r="CD28" s="173"/>
      <c r="CE28" s="173"/>
      <c r="CF28" s="173"/>
      <c r="CG28" s="173"/>
      <c r="CH28" s="173"/>
      <c r="CI28" s="173"/>
      <c r="CJ28" s="173"/>
      <c r="CK28" s="173"/>
      <c r="CL28" s="173"/>
      <c r="CM28" s="173"/>
      <c r="CN28" s="173"/>
      <c r="CO28" s="173"/>
      <c r="CP28" s="173"/>
      <c r="CQ28" s="173"/>
      <c r="CR28" s="173"/>
      <c r="CS28" s="173"/>
      <c r="CT28" s="173"/>
      <c r="CU28" s="173"/>
      <c r="CV28" s="173"/>
      <c r="CW28" s="173"/>
      <c r="CX28" s="173"/>
      <c r="CY28" s="173"/>
      <c r="CZ28" s="173"/>
    </row>
    <row r="29" s="309" customFormat="true" ht="15" customHeight="true" x14ac:dyDescent="0.2">
      <c r="A29" s="988" t="s">
        <v>57</v>
      </c>
      <c r="B29" s="377" t="s">
        <v>49</v>
      </c>
      <c r="C29" s="122">
        <v>3.5497987181646748</v>
      </c>
      <c r="D29" s="121">
        <v>3.7947857340314548</v>
      </c>
      <c r="E29" s="121">
        <v>4.5501697761245685</v>
      </c>
      <c r="F29" s="121">
        <v>36.956833983625373</v>
      </c>
      <c r="G29" s="120">
        <v>90.24011646088816</v>
      </c>
      <c r="H29" s="119">
        <v>12.765965482686637</v>
      </c>
      <c r="I29" s="121">
        <v>36.86415402195798</v>
      </c>
      <c r="J29" s="121">
        <v>66.594116045073022</v>
      </c>
      <c r="K29" s="121">
        <v>89.248711448614387</v>
      </c>
      <c r="L29" s="118">
        <v>98.921767373042542</v>
      </c>
      <c r="M29" s="122">
        <v>1.5389775320781005</v>
      </c>
      <c r="N29" s="121">
        <v>1.9123566531598497</v>
      </c>
      <c r="O29" s="121">
        <v>1.9515439421092684</v>
      </c>
      <c r="P29" s="121">
        <v>2.6607597251416988</v>
      </c>
      <c r="Q29" s="120">
        <v>7.186766200601574</v>
      </c>
      <c r="R29" s="119">
        <v>3.8309122695577078</v>
      </c>
      <c r="S29" s="121">
        <v>26.36399764915836</v>
      </c>
      <c r="T29" s="121">
        <v>0.75957953302623693</v>
      </c>
      <c r="U29" s="121">
        <v>0.3349871484159116</v>
      </c>
      <c r="V29" s="121">
        <v>47.487759522666046</v>
      </c>
      <c r="W29" s="121">
        <v>37.964014989474215</v>
      </c>
      <c r="X29" s="121">
        <v>89.801173712833858</v>
      </c>
      <c r="Y29" s="121">
        <v>8.0399671011913227</v>
      </c>
      <c r="Z29" s="121">
        <v>33.762410728943593</v>
      </c>
      <c r="AA29" s="121">
        <v>11.682284655175913</v>
      </c>
      <c r="AB29" s="118">
        <v>37.002803832811857</v>
      </c>
      <c r="AC29" s="437"/>
      <c r="AD29" s="437"/>
      <c r="AE29" s="437"/>
      <c r="AF29" s="437"/>
      <c r="AG29" s="437"/>
      <c r="AH29" s="437"/>
      <c r="AI29" s="437"/>
      <c r="AJ29" s="437"/>
      <c r="AK29" s="437"/>
      <c r="AL29" s="437"/>
      <c r="AM29" s="437"/>
      <c r="AN29" s="437"/>
      <c r="AO29" s="437"/>
      <c r="AP29" s="437"/>
      <c r="AQ29" s="437"/>
      <c r="AR29" s="437"/>
      <c r="AS29" s="437"/>
      <c r="AT29" s="437"/>
      <c r="AU29" s="437"/>
      <c r="AV29" s="437"/>
      <c r="AW29" s="437"/>
      <c r="AX29" s="437"/>
      <c r="AY29" s="437"/>
      <c r="AZ29" s="174"/>
      <c r="BA29" s="977" t="s">
        <v>57</v>
      </c>
      <c r="BB29" s="596" t="s">
        <v>49</v>
      </c>
      <c r="BC29" s="46" t="s">
        <v>35</v>
      </c>
      <c r="BD29" s="42" t="s">
        <v>35</v>
      </c>
      <c r="BE29" s="42" t="s">
        <v>35</v>
      </c>
      <c r="BF29" s="42" t="s">
        <v>35</v>
      </c>
      <c r="BG29" s="37" t="s">
        <v>35</v>
      </c>
      <c r="BH29" s="46" t="s">
        <v>35</v>
      </c>
      <c r="BI29" s="42" t="s">
        <v>35</v>
      </c>
      <c r="BJ29" s="42" t="s">
        <v>35</v>
      </c>
      <c r="BK29" s="42" t="s">
        <v>35</v>
      </c>
      <c r="BL29" s="37" t="s">
        <v>35</v>
      </c>
      <c r="BM29" s="46" t="s">
        <v>35</v>
      </c>
      <c r="BN29" s="42" t="s">
        <v>35</v>
      </c>
      <c r="BO29" s="42" t="s">
        <v>35</v>
      </c>
      <c r="BP29" s="42" t="s">
        <v>35</v>
      </c>
      <c r="BQ29" s="37" t="s">
        <v>35</v>
      </c>
      <c r="BR29" s="46" t="s">
        <v>35</v>
      </c>
      <c r="BS29" s="42" t="s">
        <v>35</v>
      </c>
      <c r="BT29" s="42" t="s">
        <v>35</v>
      </c>
      <c r="BU29" s="42" t="s">
        <v>35</v>
      </c>
      <c r="BV29" s="42" t="s">
        <v>35</v>
      </c>
      <c r="BW29" s="42" t="s">
        <v>35</v>
      </c>
      <c r="BX29" s="42" t="s">
        <v>35</v>
      </c>
      <c r="BY29" s="31" t="s">
        <v>35</v>
      </c>
      <c r="BZ29" s="31" t="s">
        <v>35</v>
      </c>
      <c r="CA29" s="31" t="s">
        <v>35</v>
      </c>
      <c r="CB29" s="31" t="s">
        <v>35</v>
      </c>
      <c r="CC29" s="4"/>
      <c r="CD29" s="4"/>
      <c r="CE29" s="4"/>
      <c r="CF29" s="4"/>
      <c r="CG29" s="4"/>
      <c r="CH29" s="4"/>
      <c r="CI29" s="4"/>
      <c r="CJ29" s="4"/>
      <c r="CK29" s="4"/>
      <c r="CL29" s="4"/>
      <c r="CM29" s="4"/>
      <c r="CN29" s="4"/>
      <c r="CO29" s="4"/>
      <c r="CP29" s="4"/>
      <c r="CQ29" s="4"/>
      <c r="CR29" s="4"/>
      <c r="CS29" s="4"/>
      <c r="CT29" s="4"/>
      <c r="CU29" s="4"/>
      <c r="CV29" s="4"/>
      <c r="CW29" s="4"/>
      <c r="CX29" s="4"/>
      <c r="CY29" s="4"/>
      <c r="CZ29" s="4"/>
    </row>
    <row r="30" s="309" customFormat="true" ht="15" customHeight="true" x14ac:dyDescent="0.2">
      <c r="A30" s="982"/>
      <c r="B30" s="378" t="s">
        <v>48</v>
      </c>
      <c r="C30" s="117">
        <v>96.450201281835419</v>
      </c>
      <c r="D30" s="116">
        <v>96.205214265968536</v>
      </c>
      <c r="E30" s="116">
        <v>95.449830223875495</v>
      </c>
      <c r="F30" s="116">
        <v>63.043166016374883</v>
      </c>
      <c r="G30" s="115">
        <v>9.7598835391116783</v>
      </c>
      <c r="H30" s="114">
        <v>87.23403451731329</v>
      </c>
      <c r="I30" s="116">
        <v>63.135845978042084</v>
      </c>
      <c r="J30" s="116">
        <v>33.405883954926786</v>
      </c>
      <c r="K30" s="116">
        <v>10.751288551385528</v>
      </c>
      <c r="L30" s="113">
        <v>1.0782326269574087</v>
      </c>
      <c r="M30" s="117">
        <v>98.461022467921865</v>
      </c>
      <c r="N30" s="116">
        <v>98.08764334684011</v>
      </c>
      <c r="O30" s="116">
        <v>98.048456057890661</v>
      </c>
      <c r="P30" s="116">
        <v>97.339240274858298</v>
      </c>
      <c r="Q30" s="115">
        <v>92.813233799398461</v>
      </c>
      <c r="R30" s="114">
        <v>96.169087730442328</v>
      </c>
      <c r="S30" s="116">
        <v>73.636002350841878</v>
      </c>
      <c r="T30" s="116">
        <v>99.240420466973745</v>
      </c>
      <c r="U30" s="116">
        <v>99.665012851584081</v>
      </c>
      <c r="V30" s="116">
        <v>52.512240477334025</v>
      </c>
      <c r="W30" s="116">
        <v>62.035985010525849</v>
      </c>
      <c r="X30" s="116">
        <v>10.198826287166133</v>
      </c>
      <c r="Y30" s="116">
        <v>91.960032898808592</v>
      </c>
      <c r="Z30" s="116">
        <v>66.237589271056422</v>
      </c>
      <c r="AA30" s="116">
        <v>88.317715344824023</v>
      </c>
      <c r="AB30" s="113">
        <v>62.997196167188122</v>
      </c>
      <c r="AC30" s="437"/>
      <c r="AD30" s="437"/>
      <c r="AE30" s="437"/>
      <c r="AF30" s="437"/>
      <c r="AG30" s="437"/>
      <c r="AH30" s="437"/>
      <c r="AI30" s="437"/>
      <c r="AJ30" s="437"/>
      <c r="AK30" s="437"/>
      <c r="AL30" s="437"/>
      <c r="AM30" s="437"/>
      <c r="AN30" s="437"/>
      <c r="AO30" s="437"/>
      <c r="AP30" s="437"/>
      <c r="AQ30" s="437"/>
      <c r="AR30" s="437"/>
      <c r="AS30" s="437"/>
      <c r="AT30" s="437"/>
      <c r="AU30" s="437"/>
      <c r="AV30" s="437"/>
      <c r="AW30" s="437"/>
      <c r="AX30" s="437"/>
      <c r="AY30" s="437"/>
      <c r="AZ30" s="174"/>
      <c r="BA30" s="970"/>
      <c r="BB30" s="594" t="s">
        <v>48</v>
      </c>
      <c r="BC30" s="45" t="s">
        <v>35</v>
      </c>
      <c r="BD30" s="41" t="s">
        <v>35</v>
      </c>
      <c r="BE30" s="41" t="s">
        <v>35</v>
      </c>
      <c r="BF30" s="41" t="s">
        <v>35</v>
      </c>
      <c r="BG30" s="36" t="s">
        <v>35</v>
      </c>
      <c r="BH30" s="45" t="s">
        <v>35</v>
      </c>
      <c r="BI30" s="41" t="s">
        <v>35</v>
      </c>
      <c r="BJ30" s="41" t="s">
        <v>35</v>
      </c>
      <c r="BK30" s="41" t="s">
        <v>35</v>
      </c>
      <c r="BL30" s="36" t="s">
        <v>35</v>
      </c>
      <c r="BM30" s="45" t="s">
        <v>35</v>
      </c>
      <c r="BN30" s="41" t="s">
        <v>35</v>
      </c>
      <c r="BO30" s="41" t="s">
        <v>35</v>
      </c>
      <c r="BP30" s="41" t="s">
        <v>35</v>
      </c>
      <c r="BQ30" s="36" t="s">
        <v>35</v>
      </c>
      <c r="BR30" s="45" t="s">
        <v>35</v>
      </c>
      <c r="BS30" s="41" t="s">
        <v>35</v>
      </c>
      <c r="BT30" s="41" t="s">
        <v>35</v>
      </c>
      <c r="BU30" s="41" t="s">
        <v>35</v>
      </c>
      <c r="BV30" s="41" t="s">
        <v>35</v>
      </c>
      <c r="BW30" s="41" t="s">
        <v>35</v>
      </c>
      <c r="BX30" s="41" t="s">
        <v>35</v>
      </c>
      <c r="BY30" s="30" t="s">
        <v>35</v>
      </c>
      <c r="BZ30" s="30" t="s">
        <v>35</v>
      </c>
      <c r="CA30" s="30" t="s">
        <v>35</v>
      </c>
      <c r="CB30" s="30" t="s">
        <v>35</v>
      </c>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4" customFormat="true" ht="15" customHeight="true" x14ac:dyDescent="0.2">
      <c r="A31" s="982" t="s">
        <v>104</v>
      </c>
      <c r="B31" s="378" t="s">
        <v>49</v>
      </c>
      <c r="C31" s="117">
        <v>0</v>
      </c>
      <c r="D31" s="116">
        <v>1.2065135990691117E-2</v>
      </c>
      <c r="E31" s="116">
        <v>8.3144351717442527E-2</v>
      </c>
      <c r="F31" s="116">
        <v>5.5217425193897203</v>
      </c>
      <c r="G31" s="115">
        <v>46.660206993708911</v>
      </c>
      <c r="H31" s="114">
        <v>0.19443899829317471</v>
      </c>
      <c r="I31" s="116">
        <v>3.075333594573102</v>
      </c>
      <c r="J31" s="116">
        <v>12.704632561215631</v>
      </c>
      <c r="K31" s="116">
        <v>34.715074632737618</v>
      </c>
      <c r="L31" s="113">
        <v>67.473594177913469</v>
      </c>
      <c r="M31" s="117">
        <v>0</v>
      </c>
      <c r="N31" s="116">
        <v>0</v>
      </c>
      <c r="O31" s="116">
        <v>0</v>
      </c>
      <c r="P31" s="116">
        <v>0</v>
      </c>
      <c r="Q31" s="115">
        <v>2.750624030263924</v>
      </c>
      <c r="R31" s="114">
        <v>0.14356160329371609</v>
      </c>
      <c r="S31" s="116">
        <v>5.9602379767228211</v>
      </c>
      <c r="T31" s="116">
        <v>0.17488889722706102</v>
      </c>
      <c r="U31" s="116">
        <v>0</v>
      </c>
      <c r="V31" s="116">
        <v>7.3198765238170536</v>
      </c>
      <c r="W31" s="116">
        <v>19.201621554261763</v>
      </c>
      <c r="X31" s="116">
        <v>46.387412876178765</v>
      </c>
      <c r="Y31" s="116">
        <v>0.16736822003037738</v>
      </c>
      <c r="Z31" s="116">
        <v>1.5698109396728226</v>
      </c>
      <c r="AA31" s="116">
        <v>3.5937459619722327</v>
      </c>
      <c r="AB31" s="113">
        <v>15.704771401543219</v>
      </c>
      <c r="AC31" s="437"/>
      <c r="AD31" s="437"/>
      <c r="AE31" s="437"/>
      <c r="AF31" s="437"/>
      <c r="AG31" s="437"/>
      <c r="AH31" s="437"/>
      <c r="AI31" s="437"/>
      <c r="AJ31" s="437"/>
      <c r="AK31" s="437"/>
      <c r="AL31" s="437"/>
      <c r="AM31" s="437"/>
      <c r="AN31" s="437"/>
      <c r="AO31" s="437"/>
      <c r="AP31" s="437"/>
      <c r="AQ31" s="437"/>
      <c r="AR31" s="437"/>
      <c r="AS31" s="437"/>
      <c r="AT31" s="437"/>
      <c r="AU31" s="437"/>
      <c r="AV31" s="437"/>
      <c r="AW31" s="437"/>
      <c r="AX31" s="437"/>
      <c r="AY31" s="437"/>
      <c r="AZ31" s="174"/>
      <c r="BA31" s="970" t="s">
        <v>104</v>
      </c>
      <c r="BB31" s="594" t="s">
        <v>49</v>
      </c>
      <c r="BC31" s="45" t="s">
        <v>35</v>
      </c>
      <c r="BD31" s="41" t="s">
        <v>35</v>
      </c>
      <c r="BE31" s="41" t="s">
        <v>35</v>
      </c>
      <c r="BF31" s="41" t="s">
        <v>35</v>
      </c>
      <c r="BG31" s="36" t="s">
        <v>35</v>
      </c>
      <c r="BH31" s="45" t="s">
        <v>35</v>
      </c>
      <c r="BI31" s="41" t="s">
        <v>35</v>
      </c>
      <c r="BJ31" s="41" t="s">
        <v>35</v>
      </c>
      <c r="BK31" s="41" t="s">
        <v>35</v>
      </c>
      <c r="BL31" s="36" t="s">
        <v>35</v>
      </c>
      <c r="BM31" s="45" t="s">
        <v>35</v>
      </c>
      <c r="BN31" s="41" t="s">
        <v>35</v>
      </c>
      <c r="BO31" s="41" t="s">
        <v>35</v>
      </c>
      <c r="BP31" s="41" t="s">
        <v>35</v>
      </c>
      <c r="BQ31" s="36" t="s">
        <v>35</v>
      </c>
      <c r="BR31" s="45" t="s">
        <v>35</v>
      </c>
      <c r="BS31" s="41" t="s">
        <v>35</v>
      </c>
      <c r="BT31" s="41" t="s">
        <v>35</v>
      </c>
      <c r="BU31" s="41" t="s">
        <v>35</v>
      </c>
      <c r="BV31" s="41" t="s">
        <v>35</v>
      </c>
      <c r="BW31" s="41" t="s">
        <v>35</v>
      </c>
      <c r="BX31" s="41" t="s">
        <v>35</v>
      </c>
      <c r="BY31" s="30" t="s">
        <v>35</v>
      </c>
      <c r="BZ31" s="30" t="s">
        <v>35</v>
      </c>
      <c r="CA31" s="30" t="s">
        <v>35</v>
      </c>
      <c r="CB31" s="30" t="s">
        <v>35</v>
      </c>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4" customFormat="true" ht="15" customHeight="true" x14ac:dyDescent="0.2">
      <c r="A32" s="982"/>
      <c r="B32" s="378" t="s">
        <v>48</v>
      </c>
      <c r="C32" s="117">
        <v>100</v>
      </c>
      <c r="D32" s="116">
        <v>99.987934864009318</v>
      </c>
      <c r="E32" s="116">
        <v>99.916855648282564</v>
      </c>
      <c r="F32" s="116">
        <v>94.478257480610381</v>
      </c>
      <c r="G32" s="115">
        <v>53.339793006290691</v>
      </c>
      <c r="H32" s="114">
        <v>99.80556100170682</v>
      </c>
      <c r="I32" s="116">
        <v>96.92466640542689</v>
      </c>
      <c r="J32" s="116">
        <v>87.295367438784339</v>
      </c>
      <c r="K32" s="116">
        <v>65.284925367262289</v>
      </c>
      <c r="L32" s="113">
        <v>32.526405822086502</v>
      </c>
      <c r="M32" s="117">
        <v>100</v>
      </c>
      <c r="N32" s="116">
        <v>100</v>
      </c>
      <c r="O32" s="116">
        <v>100</v>
      </c>
      <c r="P32" s="116">
        <v>100</v>
      </c>
      <c r="Q32" s="115">
        <v>97.249375969736178</v>
      </c>
      <c r="R32" s="114">
        <v>99.856438396706295</v>
      </c>
      <c r="S32" s="116">
        <v>94.03976202327722</v>
      </c>
      <c r="T32" s="116">
        <v>99.825111102772937</v>
      </c>
      <c r="U32" s="116">
        <v>100</v>
      </c>
      <c r="V32" s="116">
        <v>92.680123476182985</v>
      </c>
      <c r="W32" s="116">
        <v>80.798378445738209</v>
      </c>
      <c r="X32" s="116">
        <v>53.612587123821307</v>
      </c>
      <c r="Y32" s="116">
        <v>99.832631779969631</v>
      </c>
      <c r="Z32" s="116">
        <v>98.430189060327152</v>
      </c>
      <c r="AA32" s="116">
        <v>96.406254038027726</v>
      </c>
      <c r="AB32" s="113">
        <v>84.295228598456845</v>
      </c>
      <c r="AC32" s="437"/>
      <c r="AD32" s="437"/>
      <c r="AE32" s="437"/>
      <c r="AF32" s="437"/>
      <c r="AG32" s="437"/>
      <c r="AH32" s="437"/>
      <c r="AI32" s="437"/>
      <c r="AJ32" s="437"/>
      <c r="AK32" s="437"/>
      <c r="AL32" s="437"/>
      <c r="AM32" s="437"/>
      <c r="AN32" s="437"/>
      <c r="AO32" s="437"/>
      <c r="AP32" s="437"/>
      <c r="AQ32" s="437"/>
      <c r="AR32" s="437"/>
      <c r="AS32" s="437"/>
      <c r="AT32" s="437"/>
      <c r="AU32" s="437"/>
      <c r="AV32" s="437"/>
      <c r="AW32" s="437"/>
      <c r="AX32" s="437"/>
      <c r="AY32" s="437"/>
      <c r="AZ32" s="174"/>
      <c r="BA32" s="970"/>
      <c r="BB32" s="594" t="s">
        <v>48</v>
      </c>
      <c r="BC32" s="45" t="s">
        <v>35</v>
      </c>
      <c r="BD32" s="41" t="s">
        <v>35</v>
      </c>
      <c r="BE32" s="41" t="s">
        <v>35</v>
      </c>
      <c r="BF32" s="41" t="s">
        <v>35</v>
      </c>
      <c r="BG32" s="36" t="s">
        <v>35</v>
      </c>
      <c r="BH32" s="45" t="s">
        <v>35</v>
      </c>
      <c r="BI32" s="41" t="s">
        <v>35</v>
      </c>
      <c r="BJ32" s="41" t="s">
        <v>35</v>
      </c>
      <c r="BK32" s="41" t="s">
        <v>35</v>
      </c>
      <c r="BL32" s="36" t="s">
        <v>35</v>
      </c>
      <c r="BM32" s="45" t="s">
        <v>35</v>
      </c>
      <c r="BN32" s="41" t="s">
        <v>35</v>
      </c>
      <c r="BO32" s="41" t="s">
        <v>35</v>
      </c>
      <c r="BP32" s="41" t="s">
        <v>35</v>
      </c>
      <c r="BQ32" s="36" t="s">
        <v>35</v>
      </c>
      <c r="BR32" s="45" t="s">
        <v>35</v>
      </c>
      <c r="BS32" s="41" t="s">
        <v>35</v>
      </c>
      <c r="BT32" s="41" t="s">
        <v>35</v>
      </c>
      <c r="BU32" s="41" t="s">
        <v>35</v>
      </c>
      <c r="BV32" s="41" t="s">
        <v>35</v>
      </c>
      <c r="BW32" s="41" t="s">
        <v>35</v>
      </c>
      <c r="BX32" s="41" t="s">
        <v>35</v>
      </c>
      <c r="BY32" s="30" t="s">
        <v>35</v>
      </c>
      <c r="BZ32" s="30" t="s">
        <v>35</v>
      </c>
      <c r="CA32" s="30" t="s">
        <v>35</v>
      </c>
      <c r="CB32" s="30" t="s">
        <v>35</v>
      </c>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4" customFormat="true" ht="15" customHeight="true" x14ac:dyDescent="0.2">
      <c r="A33" s="982" t="s">
        <v>105</v>
      </c>
      <c r="B33" s="378" t="s">
        <v>49</v>
      </c>
      <c r="C33" s="61" t="s">
        <v>35</v>
      </c>
      <c r="D33" s="58" t="s">
        <v>35</v>
      </c>
      <c r="E33" s="58" t="s">
        <v>35</v>
      </c>
      <c r="F33" s="58" t="s">
        <v>35</v>
      </c>
      <c r="G33" s="55" t="s">
        <v>35</v>
      </c>
      <c r="H33" s="52" t="s">
        <v>35</v>
      </c>
      <c r="I33" s="58" t="s">
        <v>35</v>
      </c>
      <c r="J33" s="58" t="s">
        <v>35</v>
      </c>
      <c r="K33" s="58" t="s">
        <v>35</v>
      </c>
      <c r="L33" s="49" t="s">
        <v>35</v>
      </c>
      <c r="M33" s="61" t="s">
        <v>35</v>
      </c>
      <c r="N33" s="58" t="s">
        <v>35</v>
      </c>
      <c r="O33" s="58" t="s">
        <v>35</v>
      </c>
      <c r="P33" s="58" t="s">
        <v>35</v>
      </c>
      <c r="Q33" s="55" t="s">
        <v>35</v>
      </c>
      <c r="R33" s="52" t="s">
        <v>35</v>
      </c>
      <c r="S33" s="58" t="s">
        <v>35</v>
      </c>
      <c r="T33" s="58" t="s">
        <v>35</v>
      </c>
      <c r="U33" s="58" t="s">
        <v>35</v>
      </c>
      <c r="V33" s="58" t="s">
        <v>35</v>
      </c>
      <c r="W33" s="58" t="s">
        <v>35</v>
      </c>
      <c r="X33" s="58" t="s">
        <v>35</v>
      </c>
      <c r="Y33" s="58" t="s">
        <v>35</v>
      </c>
      <c r="Z33" s="58" t="s">
        <v>35</v>
      </c>
      <c r="AA33" s="58" t="s">
        <v>35</v>
      </c>
      <c r="AB33" s="49" t="s">
        <v>35</v>
      </c>
      <c r="AC33" s="5"/>
      <c r="AD33" s="5"/>
      <c r="AE33" s="5"/>
      <c r="AF33" s="5"/>
      <c r="AG33" s="5"/>
      <c r="AH33" s="5"/>
      <c r="AI33" s="5"/>
      <c r="AJ33" s="5"/>
      <c r="AK33" s="5"/>
      <c r="AL33" s="5"/>
      <c r="AM33" s="5"/>
      <c r="AN33" s="5"/>
      <c r="AO33" s="5"/>
      <c r="AP33" s="5"/>
      <c r="AQ33" s="5"/>
      <c r="AR33" s="5"/>
      <c r="AS33" s="5"/>
      <c r="AT33" s="5"/>
      <c r="AU33" s="5"/>
      <c r="AV33" s="5"/>
      <c r="AW33" s="5"/>
      <c r="AX33" s="5"/>
      <c r="AY33" s="5"/>
      <c r="AZ33" s="342"/>
      <c r="BA33" s="970" t="s">
        <v>105</v>
      </c>
      <c r="BB33" s="594" t="s">
        <v>49</v>
      </c>
      <c r="BC33" s="45" t="s">
        <v>35</v>
      </c>
      <c r="BD33" s="41" t="s">
        <v>35</v>
      </c>
      <c r="BE33" s="41" t="s">
        <v>35</v>
      </c>
      <c r="BF33" s="41" t="s">
        <v>35</v>
      </c>
      <c r="BG33" s="36" t="s">
        <v>35</v>
      </c>
      <c r="BH33" s="45" t="s">
        <v>35</v>
      </c>
      <c r="BI33" s="41" t="s">
        <v>35</v>
      </c>
      <c r="BJ33" s="41" t="s">
        <v>35</v>
      </c>
      <c r="BK33" s="41" t="s">
        <v>35</v>
      </c>
      <c r="BL33" s="36" t="s">
        <v>35</v>
      </c>
      <c r="BM33" s="45" t="s">
        <v>35</v>
      </c>
      <c r="BN33" s="41" t="s">
        <v>35</v>
      </c>
      <c r="BO33" s="41" t="s">
        <v>35</v>
      </c>
      <c r="BP33" s="41" t="s">
        <v>35</v>
      </c>
      <c r="BQ33" s="36" t="s">
        <v>35</v>
      </c>
      <c r="BR33" s="45" t="s">
        <v>35</v>
      </c>
      <c r="BS33" s="41" t="s">
        <v>35</v>
      </c>
      <c r="BT33" s="41" t="s">
        <v>35</v>
      </c>
      <c r="BU33" s="41" t="s">
        <v>35</v>
      </c>
      <c r="BV33" s="41" t="s">
        <v>35</v>
      </c>
      <c r="BW33" s="41" t="s">
        <v>35</v>
      </c>
      <c r="BX33" s="41" t="s">
        <v>35</v>
      </c>
      <c r="BY33" s="30" t="s">
        <v>35</v>
      </c>
      <c r="BZ33" s="30" t="s">
        <v>35</v>
      </c>
      <c r="CA33" s="30" t="s">
        <v>35</v>
      </c>
      <c r="CB33" s="30" t="s">
        <v>35</v>
      </c>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4" customFormat="true" ht="15" customHeight="true" x14ac:dyDescent="0.2">
      <c r="A34" s="982"/>
      <c r="B34" s="378" t="s">
        <v>48</v>
      </c>
      <c r="C34" s="61" t="s">
        <v>35</v>
      </c>
      <c r="D34" s="58" t="s">
        <v>35</v>
      </c>
      <c r="E34" s="58" t="s">
        <v>35</v>
      </c>
      <c r="F34" s="58" t="s">
        <v>35</v>
      </c>
      <c r="G34" s="55" t="s">
        <v>35</v>
      </c>
      <c r="H34" s="52" t="s">
        <v>35</v>
      </c>
      <c r="I34" s="58" t="s">
        <v>35</v>
      </c>
      <c r="J34" s="58" t="s">
        <v>35</v>
      </c>
      <c r="K34" s="58" t="s">
        <v>35</v>
      </c>
      <c r="L34" s="49" t="s">
        <v>35</v>
      </c>
      <c r="M34" s="61" t="s">
        <v>35</v>
      </c>
      <c r="N34" s="58" t="s">
        <v>35</v>
      </c>
      <c r="O34" s="58" t="s">
        <v>35</v>
      </c>
      <c r="P34" s="58" t="s">
        <v>35</v>
      </c>
      <c r="Q34" s="55" t="s">
        <v>35</v>
      </c>
      <c r="R34" s="52" t="s">
        <v>35</v>
      </c>
      <c r="S34" s="58" t="s">
        <v>35</v>
      </c>
      <c r="T34" s="58" t="s">
        <v>35</v>
      </c>
      <c r="U34" s="58" t="s">
        <v>35</v>
      </c>
      <c r="V34" s="58" t="s">
        <v>35</v>
      </c>
      <c r="W34" s="58" t="s">
        <v>35</v>
      </c>
      <c r="X34" s="58" t="s">
        <v>35</v>
      </c>
      <c r="Y34" s="58" t="s">
        <v>35</v>
      </c>
      <c r="Z34" s="58" t="s">
        <v>35</v>
      </c>
      <c r="AA34" s="58" t="s">
        <v>35</v>
      </c>
      <c r="AB34" s="49" t="s">
        <v>35</v>
      </c>
      <c r="AC34" s="5"/>
      <c r="AD34" s="5"/>
      <c r="AE34" s="5"/>
      <c r="AF34" s="5"/>
      <c r="AG34" s="5"/>
      <c r="AH34" s="5"/>
      <c r="AI34" s="5"/>
      <c r="AJ34" s="5"/>
      <c r="AK34" s="5"/>
      <c r="AL34" s="5"/>
      <c r="AM34" s="5"/>
      <c r="AN34" s="5"/>
      <c r="AO34" s="5"/>
      <c r="AP34" s="5"/>
      <c r="AQ34" s="5"/>
      <c r="AR34" s="5"/>
      <c r="AS34" s="5"/>
      <c r="AT34" s="5"/>
      <c r="AU34" s="5"/>
      <c r="AV34" s="5"/>
      <c r="AW34" s="5"/>
      <c r="AX34" s="5"/>
      <c r="AY34" s="5"/>
      <c r="AZ34" s="342"/>
      <c r="BA34" s="970"/>
      <c r="BB34" s="594" t="s">
        <v>48</v>
      </c>
      <c r="BC34" s="45" t="s">
        <v>35</v>
      </c>
      <c r="BD34" s="41" t="s">
        <v>35</v>
      </c>
      <c r="BE34" s="41" t="s">
        <v>35</v>
      </c>
      <c r="BF34" s="41" t="s">
        <v>35</v>
      </c>
      <c r="BG34" s="36" t="s">
        <v>35</v>
      </c>
      <c r="BH34" s="45" t="s">
        <v>35</v>
      </c>
      <c r="BI34" s="41" t="s">
        <v>35</v>
      </c>
      <c r="BJ34" s="41" t="s">
        <v>35</v>
      </c>
      <c r="BK34" s="41" t="s">
        <v>35</v>
      </c>
      <c r="BL34" s="36" t="s">
        <v>35</v>
      </c>
      <c r="BM34" s="45" t="s">
        <v>35</v>
      </c>
      <c r="BN34" s="41" t="s">
        <v>35</v>
      </c>
      <c r="BO34" s="41" t="s">
        <v>35</v>
      </c>
      <c r="BP34" s="41" t="s">
        <v>35</v>
      </c>
      <c r="BQ34" s="36" t="s">
        <v>35</v>
      </c>
      <c r="BR34" s="45" t="s">
        <v>35</v>
      </c>
      <c r="BS34" s="41" t="s">
        <v>35</v>
      </c>
      <c r="BT34" s="41" t="s">
        <v>35</v>
      </c>
      <c r="BU34" s="41" t="s">
        <v>35</v>
      </c>
      <c r="BV34" s="41" t="s">
        <v>35</v>
      </c>
      <c r="BW34" s="41" t="s">
        <v>35</v>
      </c>
      <c r="BX34" s="41" t="s">
        <v>35</v>
      </c>
      <c r="BY34" s="30" t="s">
        <v>35</v>
      </c>
      <c r="BZ34" s="30" t="s">
        <v>35</v>
      </c>
      <c r="CA34" s="30" t="s">
        <v>35</v>
      </c>
      <c r="CB34" s="30" t="s">
        <v>35</v>
      </c>
      <c r="CC34" s="4"/>
      <c r="CD34" s="4"/>
      <c r="CE34" s="4"/>
      <c r="CF34" s="4"/>
      <c r="CG34" s="4"/>
      <c r="CH34" s="4"/>
      <c r="CI34" s="4"/>
      <c r="CJ34" s="4"/>
      <c r="CK34" s="4"/>
      <c r="CL34" s="4"/>
      <c r="CM34" s="4"/>
      <c r="CN34" s="4"/>
      <c r="CO34" s="4"/>
      <c r="CP34" s="4"/>
      <c r="CQ34" s="4"/>
      <c r="CR34" s="4"/>
      <c r="CS34" s="4"/>
      <c r="CT34" s="4"/>
      <c r="CU34" s="4"/>
      <c r="CV34" s="4"/>
      <c r="CW34" s="4"/>
      <c r="CX34" s="4"/>
      <c r="CY34" s="4"/>
      <c r="CZ34" s="4"/>
    </row>
    <row r="35" s="309" customFormat="true" ht="15" customHeight="true" x14ac:dyDescent="0.2">
      <c r="A35" s="982" t="s">
        <v>55</v>
      </c>
      <c r="B35" s="378" t="s">
        <v>49</v>
      </c>
      <c r="C35" s="117">
        <v>0.53164851979451477</v>
      </c>
      <c r="D35" s="116">
        <v>0.74436032907026073</v>
      </c>
      <c r="E35" s="116">
        <v>1.6696109362491904</v>
      </c>
      <c r="F35" s="116">
        <v>8.8022811659706122</v>
      </c>
      <c r="G35" s="115">
        <v>48.022391672512036</v>
      </c>
      <c r="H35" s="114">
        <v>3.2449931501843401</v>
      </c>
      <c r="I35" s="116">
        <v>8.2093332002686754</v>
      </c>
      <c r="J35" s="116">
        <v>16.51265887838003</v>
      </c>
      <c r="K35" s="116">
        <v>36.320818921804658</v>
      </c>
      <c r="L35" s="113">
        <v>68.362326567543391</v>
      </c>
      <c r="M35" s="117">
        <v>0.22476043825290429</v>
      </c>
      <c r="N35" s="116">
        <v>0.57571808665194069</v>
      </c>
      <c r="O35" s="116">
        <v>0.51544389469555751</v>
      </c>
      <c r="P35" s="116">
        <v>0.71290295982042273</v>
      </c>
      <c r="Q35" s="115">
        <v>2.9512891626572042</v>
      </c>
      <c r="R35" s="114">
        <v>0.14356160329371609</v>
      </c>
      <c r="S35" s="116">
        <v>5.9717896627233991</v>
      </c>
      <c r="T35" s="116">
        <v>2.1686805036231092</v>
      </c>
      <c r="U35" s="116">
        <v>0.82144569098339737</v>
      </c>
      <c r="V35" s="116">
        <v>7.757846143658373</v>
      </c>
      <c r="W35" s="116">
        <v>24.962803008516559</v>
      </c>
      <c r="X35" s="116">
        <v>47.496277967704209</v>
      </c>
      <c r="Y35" s="116">
        <v>0.36554665977187928</v>
      </c>
      <c r="Z35" s="116">
        <v>3.329940712098804</v>
      </c>
      <c r="AA35" s="116">
        <v>5.5518116629023089</v>
      </c>
      <c r="AB35" s="113">
        <v>16.814549155355373</v>
      </c>
      <c r="AC35" s="437"/>
      <c r="AD35" s="437"/>
      <c r="AE35" s="437"/>
      <c r="AF35" s="437"/>
      <c r="AG35" s="437"/>
      <c r="AH35" s="437"/>
      <c r="AI35" s="437"/>
      <c r="AJ35" s="437"/>
      <c r="AK35" s="437"/>
      <c r="AL35" s="437"/>
      <c r="AM35" s="437"/>
      <c r="AN35" s="437"/>
      <c r="AO35" s="437"/>
      <c r="AP35" s="437"/>
      <c r="AQ35" s="437"/>
      <c r="AR35" s="437"/>
      <c r="AS35" s="437"/>
      <c r="AT35" s="437"/>
      <c r="AU35" s="437"/>
      <c r="AV35" s="437"/>
      <c r="AW35" s="437"/>
      <c r="AX35" s="437"/>
      <c r="AY35" s="437"/>
      <c r="AZ35" s="174"/>
      <c r="BA35" s="970" t="s">
        <v>55</v>
      </c>
      <c r="BB35" s="594" t="s">
        <v>49</v>
      </c>
      <c r="BC35" s="45" t="s">
        <v>35</v>
      </c>
      <c r="BD35" s="41" t="s">
        <v>35</v>
      </c>
      <c r="BE35" s="41" t="s">
        <v>35</v>
      </c>
      <c r="BF35" s="41" t="s">
        <v>35</v>
      </c>
      <c r="BG35" s="36" t="s">
        <v>35</v>
      </c>
      <c r="BH35" s="45" t="s">
        <v>35</v>
      </c>
      <c r="BI35" s="41" t="s">
        <v>35</v>
      </c>
      <c r="BJ35" s="41" t="s">
        <v>35</v>
      </c>
      <c r="BK35" s="41" t="s">
        <v>35</v>
      </c>
      <c r="BL35" s="36" t="s">
        <v>35</v>
      </c>
      <c r="BM35" s="45" t="s">
        <v>35</v>
      </c>
      <c r="BN35" s="41" t="s">
        <v>35</v>
      </c>
      <c r="BO35" s="41" t="s">
        <v>35</v>
      </c>
      <c r="BP35" s="41" t="s">
        <v>35</v>
      </c>
      <c r="BQ35" s="36" t="s">
        <v>35</v>
      </c>
      <c r="BR35" s="45" t="s">
        <v>35</v>
      </c>
      <c r="BS35" s="41" t="s">
        <v>35</v>
      </c>
      <c r="BT35" s="41" t="s">
        <v>35</v>
      </c>
      <c r="BU35" s="41" t="s">
        <v>35</v>
      </c>
      <c r="BV35" s="41" t="s">
        <v>35</v>
      </c>
      <c r="BW35" s="41" t="s">
        <v>35</v>
      </c>
      <c r="BX35" s="41" t="s">
        <v>35</v>
      </c>
      <c r="BY35" s="30" t="s">
        <v>35</v>
      </c>
      <c r="BZ35" s="30" t="s">
        <v>35</v>
      </c>
      <c r="CA35" s="30" t="s">
        <v>35</v>
      </c>
      <c r="CB35" s="30" t="s">
        <v>35</v>
      </c>
      <c r="CC35" s="4"/>
      <c r="CD35" s="4"/>
      <c r="CE35" s="4"/>
      <c r="CF35" s="4"/>
      <c r="CG35" s="4"/>
      <c r="CH35" s="4"/>
      <c r="CI35" s="4"/>
      <c r="CJ35" s="4"/>
      <c r="CK35" s="4"/>
      <c r="CL35" s="4"/>
      <c r="CM35" s="4"/>
      <c r="CN35" s="4"/>
      <c r="CO35" s="4"/>
      <c r="CP35" s="4"/>
      <c r="CQ35" s="4"/>
      <c r="CR35" s="4"/>
      <c r="CS35" s="4"/>
      <c r="CT35" s="4"/>
      <c r="CU35" s="4"/>
      <c r="CV35" s="4"/>
      <c r="CW35" s="4"/>
      <c r="CX35" s="4"/>
      <c r="CY35" s="4"/>
      <c r="CZ35" s="4"/>
    </row>
    <row r="36" s="309" customFormat="true" ht="15" customHeight="true" x14ac:dyDescent="0.2">
      <c r="A36" s="982"/>
      <c r="B36" s="378" t="s">
        <v>48</v>
      </c>
      <c r="C36" s="117">
        <v>99.468351480205499</v>
      </c>
      <c r="D36" s="116">
        <v>99.255639670929725</v>
      </c>
      <c r="E36" s="116">
        <v>98.330389063750843</v>
      </c>
      <c r="F36" s="116">
        <v>91.197718834029487</v>
      </c>
      <c r="G36" s="115">
        <v>51.977608327487559</v>
      </c>
      <c r="H36" s="114">
        <v>96.755006849815601</v>
      </c>
      <c r="I36" s="116">
        <v>91.790666799731369</v>
      </c>
      <c r="J36" s="116">
        <v>83.487341121619934</v>
      </c>
      <c r="K36" s="116">
        <v>63.679181078195249</v>
      </c>
      <c r="L36" s="113">
        <v>31.637673432456587</v>
      </c>
      <c r="M36" s="117">
        <v>99.7752395617471</v>
      </c>
      <c r="N36" s="116">
        <v>99.42428191334804</v>
      </c>
      <c r="O36" s="116">
        <v>99.484556105304449</v>
      </c>
      <c r="P36" s="116">
        <v>99.287097040179546</v>
      </c>
      <c r="Q36" s="115">
        <v>97.048710837342895</v>
      </c>
      <c r="R36" s="114">
        <v>99.856438396706295</v>
      </c>
      <c r="S36" s="116">
        <v>94.028210337276647</v>
      </c>
      <c r="T36" s="116">
        <v>97.83131949637685</v>
      </c>
      <c r="U36" s="116">
        <v>99.17855430901659</v>
      </c>
      <c r="V36" s="116">
        <v>92.242153856341659</v>
      </c>
      <c r="W36" s="116">
        <v>75.037196991483469</v>
      </c>
      <c r="X36" s="116">
        <v>52.503722032295862</v>
      </c>
      <c r="Y36" s="116">
        <v>99.634453340228106</v>
      </c>
      <c r="Z36" s="116">
        <v>96.670059287901182</v>
      </c>
      <c r="AA36" s="116">
        <v>94.448188337097704</v>
      </c>
      <c r="AB36" s="113">
        <v>83.185450844644663</v>
      </c>
      <c r="AC36" s="437"/>
      <c r="AD36" s="437"/>
      <c r="AE36" s="437"/>
      <c r="AF36" s="437"/>
      <c r="AG36" s="437"/>
      <c r="AH36" s="437"/>
      <c r="AI36" s="437"/>
      <c r="AJ36" s="437"/>
      <c r="AK36" s="437"/>
      <c r="AL36" s="437"/>
      <c r="AM36" s="437"/>
      <c r="AN36" s="437"/>
      <c r="AO36" s="437"/>
      <c r="AP36" s="437"/>
      <c r="AQ36" s="437"/>
      <c r="AR36" s="437"/>
      <c r="AS36" s="437"/>
      <c r="AT36" s="437"/>
      <c r="AU36" s="437"/>
      <c r="AV36" s="437"/>
      <c r="AW36" s="437"/>
      <c r="AX36" s="437"/>
      <c r="AY36" s="437"/>
      <c r="AZ36" s="174"/>
      <c r="BA36" s="970"/>
      <c r="BB36" s="594" t="s">
        <v>48</v>
      </c>
      <c r="BC36" s="45" t="s">
        <v>35</v>
      </c>
      <c r="BD36" s="41" t="s">
        <v>35</v>
      </c>
      <c r="BE36" s="41" t="s">
        <v>35</v>
      </c>
      <c r="BF36" s="41" t="s">
        <v>35</v>
      </c>
      <c r="BG36" s="36" t="s">
        <v>35</v>
      </c>
      <c r="BH36" s="45" t="s">
        <v>35</v>
      </c>
      <c r="BI36" s="41" t="s">
        <v>35</v>
      </c>
      <c r="BJ36" s="41" t="s">
        <v>35</v>
      </c>
      <c r="BK36" s="41" t="s">
        <v>35</v>
      </c>
      <c r="BL36" s="36" t="s">
        <v>35</v>
      </c>
      <c r="BM36" s="45" t="s">
        <v>35</v>
      </c>
      <c r="BN36" s="41" t="s">
        <v>35</v>
      </c>
      <c r="BO36" s="41" t="s">
        <v>35</v>
      </c>
      <c r="BP36" s="41" t="s">
        <v>35</v>
      </c>
      <c r="BQ36" s="36" t="s">
        <v>35</v>
      </c>
      <c r="BR36" s="45" t="s">
        <v>35</v>
      </c>
      <c r="BS36" s="41" t="s">
        <v>35</v>
      </c>
      <c r="BT36" s="41" t="s">
        <v>35</v>
      </c>
      <c r="BU36" s="41" t="s">
        <v>35</v>
      </c>
      <c r="BV36" s="41" t="s">
        <v>35</v>
      </c>
      <c r="BW36" s="41" t="s">
        <v>35</v>
      </c>
      <c r="BX36" s="41" t="s">
        <v>35</v>
      </c>
      <c r="BY36" s="30" t="s">
        <v>35</v>
      </c>
      <c r="BZ36" s="30" t="s">
        <v>35</v>
      </c>
      <c r="CA36" s="30" t="s">
        <v>35</v>
      </c>
      <c r="CB36" s="30" t="s">
        <v>35</v>
      </c>
      <c r="CC36" s="4"/>
      <c r="CD36" s="4"/>
      <c r="CE36" s="4"/>
      <c r="CF36" s="4"/>
      <c r="CG36" s="4"/>
      <c r="CH36" s="4"/>
      <c r="CI36" s="4"/>
      <c r="CJ36" s="4"/>
      <c r="CK36" s="4"/>
      <c r="CL36" s="4"/>
      <c r="CM36" s="4"/>
      <c r="CN36" s="4"/>
      <c r="CO36" s="4"/>
      <c r="CP36" s="4"/>
      <c r="CQ36" s="4"/>
      <c r="CR36" s="4"/>
      <c r="CS36" s="4"/>
      <c r="CT36" s="4"/>
      <c r="CU36" s="4"/>
      <c r="CV36" s="4"/>
      <c r="CW36" s="4"/>
      <c r="CX36" s="4"/>
      <c r="CY36" s="4"/>
      <c r="CZ36" s="4"/>
    </row>
    <row r="37" s="309" customFormat="true" ht="15" customHeight="true" x14ac:dyDescent="0.2">
      <c r="A37" s="982" t="s">
        <v>168</v>
      </c>
      <c r="B37" s="378" t="s">
        <v>49</v>
      </c>
      <c r="C37" s="117">
        <v>0.23280175986425414</v>
      </c>
      <c r="D37" s="116">
        <v>0.35371147274163983</v>
      </c>
      <c r="E37" s="116">
        <v>0.39249739181786902</v>
      </c>
      <c r="F37" s="116">
        <v>10.454236940972606</v>
      </c>
      <c r="G37" s="115">
        <v>49.683561237864474</v>
      </c>
      <c r="H37" s="114">
        <v>0.75146138084463421</v>
      </c>
      <c r="I37" s="116">
        <v>7.2568656713647872</v>
      </c>
      <c r="J37" s="116">
        <v>17.434503056546809</v>
      </c>
      <c r="K37" s="116">
        <v>37.215943898813968</v>
      </c>
      <c r="L37" s="113">
        <v>68.43076993391054</v>
      </c>
      <c r="M37" s="117">
        <v>0</v>
      </c>
      <c r="N37" s="116">
        <v>0.53689569526805114</v>
      </c>
      <c r="O37" s="116">
        <v>0.22039662320735659</v>
      </c>
      <c r="P37" s="116">
        <v>0</v>
      </c>
      <c r="Q37" s="115">
        <v>6.8054838358738143</v>
      </c>
      <c r="R37" s="114">
        <v>0.43728691257629482</v>
      </c>
      <c r="S37" s="116">
        <v>11.026685990617551</v>
      </c>
      <c r="T37" s="116">
        <v>2.7163679557205089</v>
      </c>
      <c r="U37" s="116">
        <v>1.9726906451366173</v>
      </c>
      <c r="V37" s="116">
        <v>11.494132234049145</v>
      </c>
      <c r="W37" s="116">
        <v>38.602619588694033</v>
      </c>
      <c r="X37" s="116">
        <v>50.183999222808097</v>
      </c>
      <c r="Y37" s="116">
        <v>0.37563105828386179</v>
      </c>
      <c r="Z37" s="116">
        <v>4.0903710047696356</v>
      </c>
      <c r="AA37" s="116">
        <v>12.581643361196843</v>
      </c>
      <c r="AB37" s="113">
        <v>25.669722210083158</v>
      </c>
      <c r="AC37" s="437"/>
      <c r="AD37" s="437"/>
      <c r="AE37" s="437"/>
      <c r="AF37" s="437"/>
      <c r="AG37" s="437"/>
      <c r="AH37" s="437"/>
      <c r="AI37" s="437"/>
      <c r="AJ37" s="437"/>
      <c r="AK37" s="437"/>
      <c r="AL37" s="437"/>
      <c r="AM37" s="437"/>
      <c r="AN37" s="437"/>
      <c r="AO37" s="437"/>
      <c r="AP37" s="437"/>
      <c r="AQ37" s="437"/>
      <c r="AR37" s="437"/>
      <c r="AS37" s="437"/>
      <c r="AT37" s="437"/>
      <c r="AU37" s="437"/>
      <c r="AV37" s="437"/>
      <c r="AW37" s="437"/>
      <c r="AX37" s="437"/>
      <c r="AY37" s="437"/>
      <c r="AZ37" s="174"/>
      <c r="BA37" s="970" t="s">
        <v>126</v>
      </c>
      <c r="BB37" s="594" t="s">
        <v>49</v>
      </c>
      <c r="BC37" s="45" t="s">
        <v>35</v>
      </c>
      <c r="BD37" s="41" t="s">
        <v>35</v>
      </c>
      <c r="BE37" s="41" t="s">
        <v>35</v>
      </c>
      <c r="BF37" s="41" t="s">
        <v>35</v>
      </c>
      <c r="BG37" s="36" t="s">
        <v>35</v>
      </c>
      <c r="BH37" s="45" t="s">
        <v>35</v>
      </c>
      <c r="BI37" s="41" t="s">
        <v>35</v>
      </c>
      <c r="BJ37" s="41" t="s">
        <v>35</v>
      </c>
      <c r="BK37" s="41" t="s">
        <v>35</v>
      </c>
      <c r="BL37" s="36" t="s">
        <v>35</v>
      </c>
      <c r="BM37" s="45" t="s">
        <v>35</v>
      </c>
      <c r="BN37" s="41" t="s">
        <v>35</v>
      </c>
      <c r="BO37" s="41" t="s">
        <v>35</v>
      </c>
      <c r="BP37" s="41" t="s">
        <v>35</v>
      </c>
      <c r="BQ37" s="36" t="s">
        <v>35</v>
      </c>
      <c r="BR37" s="45" t="s">
        <v>35</v>
      </c>
      <c r="BS37" s="41" t="s">
        <v>35</v>
      </c>
      <c r="BT37" s="41" t="s">
        <v>35</v>
      </c>
      <c r="BU37" s="41" t="s">
        <v>35</v>
      </c>
      <c r="BV37" s="41" t="s">
        <v>35</v>
      </c>
      <c r="BW37" s="41" t="s">
        <v>35</v>
      </c>
      <c r="BX37" s="41" t="s">
        <v>35</v>
      </c>
      <c r="BY37" s="30" t="s">
        <v>35</v>
      </c>
      <c r="BZ37" s="30" t="s">
        <v>35</v>
      </c>
      <c r="CA37" s="30" t="s">
        <v>35</v>
      </c>
      <c r="CB37" s="30" t="s">
        <v>35</v>
      </c>
      <c r="CC37" s="4"/>
      <c r="CD37" s="4"/>
      <c r="CE37" s="4"/>
      <c r="CF37" s="4"/>
      <c r="CG37" s="4"/>
      <c r="CH37" s="4"/>
      <c r="CI37" s="4"/>
      <c r="CJ37" s="4"/>
      <c r="CK37" s="4"/>
      <c r="CL37" s="4"/>
      <c r="CM37" s="4"/>
      <c r="CN37" s="4"/>
      <c r="CO37" s="4"/>
      <c r="CP37" s="4"/>
      <c r="CQ37" s="4"/>
      <c r="CR37" s="4"/>
      <c r="CS37" s="4"/>
      <c r="CT37" s="4"/>
      <c r="CU37" s="4"/>
      <c r="CV37" s="4"/>
      <c r="CW37" s="4"/>
      <c r="CX37" s="4"/>
      <c r="CY37" s="4"/>
      <c r="CZ37" s="4"/>
    </row>
    <row r="38" s="309" customFormat="true" ht="15" customHeight="true" x14ac:dyDescent="0.2">
      <c r="A38" s="982"/>
      <c r="B38" s="378" t="s">
        <v>48</v>
      </c>
      <c r="C38" s="117">
        <v>99.767198240135755</v>
      </c>
      <c r="D38" s="116">
        <v>99.646288527258349</v>
      </c>
      <c r="E38" s="116">
        <v>99.607502608182159</v>
      </c>
      <c r="F38" s="116">
        <v>89.545763059027379</v>
      </c>
      <c r="G38" s="115">
        <v>50.316438762135228</v>
      </c>
      <c r="H38" s="114">
        <v>99.248538619155383</v>
      </c>
      <c r="I38" s="116">
        <v>92.743134328635179</v>
      </c>
      <c r="J38" s="116">
        <v>82.565496943453184</v>
      </c>
      <c r="K38" s="116">
        <v>62.784056101186025</v>
      </c>
      <c r="L38" s="113">
        <v>31.569230066089421</v>
      </c>
      <c r="M38" s="117">
        <v>100</v>
      </c>
      <c r="N38" s="116">
        <v>99.463104304731971</v>
      </c>
      <c r="O38" s="116">
        <v>99.77960337679265</v>
      </c>
      <c r="P38" s="116">
        <v>100</v>
      </c>
      <c r="Q38" s="115">
        <v>93.194516164126256</v>
      </c>
      <c r="R38" s="114">
        <v>99.562713087423674</v>
      </c>
      <c r="S38" s="116">
        <v>88.973314009382449</v>
      </c>
      <c r="T38" s="116">
        <v>97.283632044279486</v>
      </c>
      <c r="U38" s="116">
        <v>98.027309354863377</v>
      </c>
      <c r="V38" s="116">
        <v>88.505867765950867</v>
      </c>
      <c r="W38" s="116">
        <v>61.397380411306024</v>
      </c>
      <c r="X38" s="116">
        <v>49.816000777191981</v>
      </c>
      <c r="Y38" s="116">
        <v>99.624368941716142</v>
      </c>
      <c r="Z38" s="116">
        <v>95.909628995230349</v>
      </c>
      <c r="AA38" s="116">
        <v>87.418356638803104</v>
      </c>
      <c r="AB38" s="113">
        <v>74.330277789916849</v>
      </c>
      <c r="AC38" s="437"/>
      <c r="AD38" s="437"/>
      <c r="AE38" s="437"/>
      <c r="AF38" s="437"/>
      <c r="AG38" s="437"/>
      <c r="AH38" s="437"/>
      <c r="AI38" s="437"/>
      <c r="AJ38" s="437"/>
      <c r="AK38" s="437"/>
      <c r="AL38" s="437"/>
      <c r="AM38" s="437"/>
      <c r="AN38" s="437"/>
      <c r="AO38" s="437"/>
      <c r="AP38" s="437"/>
      <c r="AQ38" s="437"/>
      <c r="AR38" s="437"/>
      <c r="AS38" s="437"/>
      <c r="AT38" s="437"/>
      <c r="AU38" s="437"/>
      <c r="AV38" s="437"/>
      <c r="AW38" s="437"/>
      <c r="AX38" s="437"/>
      <c r="AY38" s="437"/>
      <c r="AZ38" s="174"/>
      <c r="BA38" s="970"/>
      <c r="BB38" s="594" t="s">
        <v>48</v>
      </c>
      <c r="BC38" s="45" t="s">
        <v>35</v>
      </c>
      <c r="BD38" s="41" t="s">
        <v>35</v>
      </c>
      <c r="BE38" s="41" t="s">
        <v>35</v>
      </c>
      <c r="BF38" s="41" t="s">
        <v>35</v>
      </c>
      <c r="BG38" s="36" t="s">
        <v>35</v>
      </c>
      <c r="BH38" s="45" t="s">
        <v>35</v>
      </c>
      <c r="BI38" s="41" t="s">
        <v>35</v>
      </c>
      <c r="BJ38" s="41" t="s">
        <v>35</v>
      </c>
      <c r="BK38" s="41" t="s">
        <v>35</v>
      </c>
      <c r="BL38" s="36" t="s">
        <v>35</v>
      </c>
      <c r="BM38" s="45" t="s">
        <v>35</v>
      </c>
      <c r="BN38" s="41" t="s">
        <v>35</v>
      </c>
      <c r="BO38" s="41" t="s">
        <v>35</v>
      </c>
      <c r="BP38" s="41" t="s">
        <v>35</v>
      </c>
      <c r="BQ38" s="36" t="s">
        <v>35</v>
      </c>
      <c r="BR38" s="45" t="s">
        <v>35</v>
      </c>
      <c r="BS38" s="41" t="s">
        <v>35</v>
      </c>
      <c r="BT38" s="41" t="s">
        <v>35</v>
      </c>
      <c r="BU38" s="41" t="s">
        <v>35</v>
      </c>
      <c r="BV38" s="41" t="s">
        <v>35</v>
      </c>
      <c r="BW38" s="41" t="s">
        <v>35</v>
      </c>
      <c r="BX38" s="41" t="s">
        <v>35</v>
      </c>
      <c r="BY38" s="30" t="s">
        <v>35</v>
      </c>
      <c r="BZ38" s="30" t="s">
        <v>35</v>
      </c>
      <c r="CA38" s="30" t="s">
        <v>35</v>
      </c>
      <c r="CB38" s="30" t="s">
        <v>35</v>
      </c>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4" customFormat="true" ht="15" customHeight="true" x14ac:dyDescent="0.2">
      <c r="A39" s="982" t="s">
        <v>123</v>
      </c>
      <c r="B39" s="378" t="s">
        <v>49</v>
      </c>
      <c r="C39" s="61" t="s">
        <v>35</v>
      </c>
      <c r="D39" s="58" t="s">
        <v>35</v>
      </c>
      <c r="E39" s="58" t="s">
        <v>35</v>
      </c>
      <c r="F39" s="58" t="s">
        <v>35</v>
      </c>
      <c r="G39" s="55" t="s">
        <v>35</v>
      </c>
      <c r="H39" s="52" t="s">
        <v>35</v>
      </c>
      <c r="I39" s="58" t="s">
        <v>35</v>
      </c>
      <c r="J39" s="58" t="s">
        <v>35</v>
      </c>
      <c r="K39" s="58" t="s">
        <v>35</v>
      </c>
      <c r="L39" s="49" t="s">
        <v>35</v>
      </c>
      <c r="M39" s="61" t="s">
        <v>35</v>
      </c>
      <c r="N39" s="58" t="s">
        <v>35</v>
      </c>
      <c r="O39" s="58" t="s">
        <v>35</v>
      </c>
      <c r="P39" s="58" t="s">
        <v>35</v>
      </c>
      <c r="Q39" s="55" t="s">
        <v>35</v>
      </c>
      <c r="R39" s="52" t="s">
        <v>35</v>
      </c>
      <c r="S39" s="58" t="s">
        <v>35</v>
      </c>
      <c r="T39" s="58" t="s">
        <v>35</v>
      </c>
      <c r="U39" s="58" t="s">
        <v>35</v>
      </c>
      <c r="V39" s="58" t="s">
        <v>35</v>
      </c>
      <c r="W39" s="58" t="s">
        <v>35</v>
      </c>
      <c r="X39" s="58" t="s">
        <v>35</v>
      </c>
      <c r="Y39" s="58" t="s">
        <v>35</v>
      </c>
      <c r="Z39" s="58" t="s">
        <v>35</v>
      </c>
      <c r="AA39" s="58" t="s">
        <v>35</v>
      </c>
      <c r="AB39" s="49" t="s">
        <v>35</v>
      </c>
      <c r="AC39" s="5"/>
      <c r="AD39" s="5"/>
      <c r="AE39" s="5"/>
      <c r="AF39" s="5"/>
      <c r="AG39" s="5"/>
      <c r="AH39" s="5"/>
      <c r="AI39" s="5"/>
      <c r="AJ39" s="5"/>
      <c r="AK39" s="5"/>
      <c r="AL39" s="5"/>
      <c r="AM39" s="5"/>
      <c r="AN39" s="5"/>
      <c r="AO39" s="5"/>
      <c r="AP39" s="5"/>
      <c r="AQ39" s="5"/>
      <c r="AR39" s="5"/>
      <c r="AS39" s="5"/>
      <c r="AT39" s="5"/>
      <c r="AU39" s="5"/>
      <c r="AV39" s="5"/>
      <c r="AW39" s="5"/>
      <c r="AX39" s="5"/>
      <c r="AY39" s="5"/>
      <c r="AZ39" s="342"/>
      <c r="BA39" s="970" t="s">
        <v>123</v>
      </c>
      <c r="BB39" s="594" t="s">
        <v>49</v>
      </c>
      <c r="BC39" s="45" t="s">
        <v>35</v>
      </c>
      <c r="BD39" s="41" t="s">
        <v>35</v>
      </c>
      <c r="BE39" s="41" t="s">
        <v>35</v>
      </c>
      <c r="BF39" s="41" t="s">
        <v>35</v>
      </c>
      <c r="BG39" s="36" t="s">
        <v>35</v>
      </c>
      <c r="BH39" s="45" t="s">
        <v>35</v>
      </c>
      <c r="BI39" s="41" t="s">
        <v>35</v>
      </c>
      <c r="BJ39" s="41" t="s">
        <v>35</v>
      </c>
      <c r="BK39" s="41" t="s">
        <v>35</v>
      </c>
      <c r="BL39" s="36" t="s">
        <v>35</v>
      </c>
      <c r="BM39" s="45" t="s">
        <v>35</v>
      </c>
      <c r="BN39" s="41" t="s">
        <v>35</v>
      </c>
      <c r="BO39" s="41" t="s">
        <v>35</v>
      </c>
      <c r="BP39" s="41" t="s">
        <v>35</v>
      </c>
      <c r="BQ39" s="36" t="s">
        <v>35</v>
      </c>
      <c r="BR39" s="45" t="s">
        <v>35</v>
      </c>
      <c r="BS39" s="41" t="s">
        <v>35</v>
      </c>
      <c r="BT39" s="41" t="s">
        <v>35</v>
      </c>
      <c r="BU39" s="41" t="s">
        <v>35</v>
      </c>
      <c r="BV39" s="41" t="s">
        <v>35</v>
      </c>
      <c r="BW39" s="41" t="s">
        <v>35</v>
      </c>
      <c r="BX39" s="41" t="s">
        <v>35</v>
      </c>
      <c r="BY39" s="30" t="s">
        <v>35</v>
      </c>
      <c r="BZ39" s="30" t="s">
        <v>35</v>
      </c>
      <c r="CA39" s="30" t="s">
        <v>35</v>
      </c>
      <c r="CB39" s="30" t="s">
        <v>35</v>
      </c>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4" customFormat="true" ht="15" customHeight="true" x14ac:dyDescent="0.2">
      <c r="A40" s="982"/>
      <c r="B40" s="378" t="s">
        <v>48</v>
      </c>
      <c r="C40" s="61" t="s">
        <v>35</v>
      </c>
      <c r="D40" s="58" t="s">
        <v>35</v>
      </c>
      <c r="E40" s="58" t="s">
        <v>35</v>
      </c>
      <c r="F40" s="58" t="s">
        <v>35</v>
      </c>
      <c r="G40" s="55" t="s">
        <v>35</v>
      </c>
      <c r="H40" s="52" t="s">
        <v>35</v>
      </c>
      <c r="I40" s="58" t="s">
        <v>35</v>
      </c>
      <c r="J40" s="58" t="s">
        <v>35</v>
      </c>
      <c r="K40" s="58" t="s">
        <v>35</v>
      </c>
      <c r="L40" s="49" t="s">
        <v>35</v>
      </c>
      <c r="M40" s="61" t="s">
        <v>35</v>
      </c>
      <c r="N40" s="58" t="s">
        <v>35</v>
      </c>
      <c r="O40" s="58" t="s">
        <v>35</v>
      </c>
      <c r="P40" s="58" t="s">
        <v>35</v>
      </c>
      <c r="Q40" s="55" t="s">
        <v>35</v>
      </c>
      <c r="R40" s="52" t="s">
        <v>35</v>
      </c>
      <c r="S40" s="58" t="s">
        <v>35</v>
      </c>
      <c r="T40" s="58" t="s">
        <v>35</v>
      </c>
      <c r="U40" s="58" t="s">
        <v>35</v>
      </c>
      <c r="V40" s="58" t="s">
        <v>35</v>
      </c>
      <c r="W40" s="58" t="s">
        <v>35</v>
      </c>
      <c r="X40" s="58" t="s">
        <v>35</v>
      </c>
      <c r="Y40" s="58" t="s">
        <v>35</v>
      </c>
      <c r="Z40" s="58" t="s">
        <v>35</v>
      </c>
      <c r="AA40" s="58" t="s">
        <v>35</v>
      </c>
      <c r="AB40" s="49" t="s">
        <v>35</v>
      </c>
      <c r="AC40" s="5"/>
      <c r="AD40" s="5"/>
      <c r="AE40" s="5"/>
      <c r="AF40" s="5"/>
      <c r="AG40" s="5"/>
      <c r="AH40" s="5"/>
      <c r="AI40" s="5"/>
      <c r="AJ40" s="5"/>
      <c r="AK40" s="5"/>
      <c r="AL40" s="5"/>
      <c r="AM40" s="5"/>
      <c r="AN40" s="5"/>
      <c r="AO40" s="5"/>
      <c r="AP40" s="5"/>
      <c r="AQ40" s="5"/>
      <c r="AR40" s="5"/>
      <c r="AS40" s="5"/>
      <c r="AT40" s="5"/>
      <c r="AU40" s="5"/>
      <c r="AV40" s="5"/>
      <c r="AW40" s="5"/>
      <c r="AX40" s="5"/>
      <c r="AY40" s="5"/>
      <c r="AZ40" s="342"/>
      <c r="BA40" s="970"/>
      <c r="BB40" s="594" t="s">
        <v>48</v>
      </c>
      <c r="BC40" s="45" t="s">
        <v>35</v>
      </c>
      <c r="BD40" s="41" t="s">
        <v>35</v>
      </c>
      <c r="BE40" s="41" t="s">
        <v>35</v>
      </c>
      <c r="BF40" s="41" t="s">
        <v>35</v>
      </c>
      <c r="BG40" s="36" t="s">
        <v>35</v>
      </c>
      <c r="BH40" s="45" t="s">
        <v>35</v>
      </c>
      <c r="BI40" s="41" t="s">
        <v>35</v>
      </c>
      <c r="BJ40" s="41" t="s">
        <v>35</v>
      </c>
      <c r="BK40" s="41" t="s">
        <v>35</v>
      </c>
      <c r="BL40" s="36" t="s">
        <v>35</v>
      </c>
      <c r="BM40" s="45" t="s">
        <v>35</v>
      </c>
      <c r="BN40" s="41" t="s">
        <v>35</v>
      </c>
      <c r="BO40" s="41" t="s">
        <v>35</v>
      </c>
      <c r="BP40" s="41" t="s">
        <v>35</v>
      </c>
      <c r="BQ40" s="36" t="s">
        <v>35</v>
      </c>
      <c r="BR40" s="45" t="s">
        <v>35</v>
      </c>
      <c r="BS40" s="41" t="s">
        <v>35</v>
      </c>
      <c r="BT40" s="41" t="s">
        <v>35</v>
      </c>
      <c r="BU40" s="41" t="s">
        <v>35</v>
      </c>
      <c r="BV40" s="41" t="s">
        <v>35</v>
      </c>
      <c r="BW40" s="41" t="s">
        <v>35</v>
      </c>
      <c r="BX40" s="41" t="s">
        <v>35</v>
      </c>
      <c r="BY40" s="30" t="s">
        <v>35</v>
      </c>
      <c r="BZ40" s="30" t="s">
        <v>35</v>
      </c>
      <c r="CA40" s="30" t="s">
        <v>35</v>
      </c>
      <c r="CB40" s="30" t="s">
        <v>35</v>
      </c>
      <c r="CC40" s="4"/>
      <c r="CD40" s="4"/>
      <c r="CE40" s="4"/>
      <c r="CF40" s="4"/>
      <c r="CG40" s="4"/>
      <c r="CH40" s="4"/>
      <c r="CI40" s="4"/>
      <c r="CJ40" s="4"/>
      <c r="CK40" s="4"/>
      <c r="CL40" s="4"/>
      <c r="CM40" s="4"/>
      <c r="CN40" s="4"/>
      <c r="CO40" s="4"/>
      <c r="CP40" s="4"/>
      <c r="CQ40" s="4"/>
      <c r="CR40" s="4"/>
      <c r="CS40" s="4"/>
      <c r="CT40" s="4"/>
      <c r="CU40" s="4"/>
      <c r="CV40" s="4"/>
      <c r="CW40" s="4"/>
      <c r="CX40" s="4"/>
      <c r="CY40" s="4"/>
      <c r="CZ40" s="4"/>
    </row>
    <row r="41" s="309" customFormat="true" ht="15" customHeight="true" x14ac:dyDescent="0.2">
      <c r="A41" s="982" t="s">
        <v>56</v>
      </c>
      <c r="B41" s="378" t="s">
        <v>49</v>
      </c>
      <c r="C41" s="117">
        <v>40.868928707203963</v>
      </c>
      <c r="D41" s="116">
        <v>35.493681727850152</v>
      </c>
      <c r="E41" s="116">
        <v>33.703412446619005</v>
      </c>
      <c r="F41" s="116">
        <v>29.20895178227244</v>
      </c>
      <c r="G41" s="115">
        <v>9.6242747099188808</v>
      </c>
      <c r="H41" s="114">
        <v>30.863806835803224</v>
      </c>
      <c r="I41" s="116">
        <v>28.660596575873132</v>
      </c>
      <c r="J41" s="116">
        <v>22.736335805592553</v>
      </c>
      <c r="K41" s="116">
        <v>10.047574346171166</v>
      </c>
      <c r="L41" s="113">
        <v>3.1877018410410414</v>
      </c>
      <c r="M41" s="117">
        <v>41.281391844819943</v>
      </c>
      <c r="N41" s="116">
        <v>38.711651657002001</v>
      </c>
      <c r="O41" s="116">
        <v>39.119125513461938</v>
      </c>
      <c r="P41" s="116">
        <v>38.936092538906721</v>
      </c>
      <c r="Q41" s="115">
        <v>30.82389828639759</v>
      </c>
      <c r="R41" s="114">
        <v>45.416884929419929</v>
      </c>
      <c r="S41" s="116">
        <v>29.690688181696643</v>
      </c>
      <c r="T41" s="116">
        <v>34.091625817287351</v>
      </c>
      <c r="U41" s="116">
        <v>33.015761967080124</v>
      </c>
      <c r="V41" s="116">
        <v>43.054417822749429</v>
      </c>
      <c r="W41" s="116">
        <v>21.136932096563061</v>
      </c>
      <c r="X41" s="116">
        <v>11.145064440702328</v>
      </c>
      <c r="Y41" s="116">
        <v>41.635382602923279</v>
      </c>
      <c r="Z41" s="116">
        <v>19.119397174341721</v>
      </c>
      <c r="AA41" s="116">
        <v>23.090859392052806</v>
      </c>
      <c r="AB41" s="113">
        <v>17.623611143416611</v>
      </c>
      <c r="AC41" s="437"/>
      <c r="AD41" s="437"/>
      <c r="AE41" s="437"/>
      <c r="AF41" s="437"/>
      <c r="AG41" s="437"/>
      <c r="AH41" s="437"/>
      <c r="AI41" s="437"/>
      <c r="AJ41" s="437"/>
      <c r="AK41" s="437"/>
      <c r="AL41" s="437"/>
      <c r="AM41" s="437"/>
      <c r="AN41" s="437"/>
      <c r="AO41" s="437"/>
      <c r="AP41" s="437"/>
      <c r="AQ41" s="437"/>
      <c r="AR41" s="437"/>
      <c r="AS41" s="437"/>
      <c r="AT41" s="437"/>
      <c r="AU41" s="437"/>
      <c r="AV41" s="437"/>
      <c r="AW41" s="437"/>
      <c r="AX41" s="437"/>
      <c r="AY41" s="437"/>
      <c r="AZ41" s="174"/>
      <c r="BA41" s="970" t="s">
        <v>56</v>
      </c>
      <c r="BB41" s="594" t="s">
        <v>49</v>
      </c>
      <c r="BC41" s="45" t="s">
        <v>35</v>
      </c>
      <c r="BD41" s="41" t="s">
        <v>35</v>
      </c>
      <c r="BE41" s="41" t="s">
        <v>35</v>
      </c>
      <c r="BF41" s="41" t="s">
        <v>35</v>
      </c>
      <c r="BG41" s="36" t="s">
        <v>35</v>
      </c>
      <c r="BH41" s="45" t="s">
        <v>35</v>
      </c>
      <c r="BI41" s="41" t="s">
        <v>35</v>
      </c>
      <c r="BJ41" s="41" t="s">
        <v>35</v>
      </c>
      <c r="BK41" s="41" t="s">
        <v>35</v>
      </c>
      <c r="BL41" s="36" t="s">
        <v>35</v>
      </c>
      <c r="BM41" s="45" t="s">
        <v>35</v>
      </c>
      <c r="BN41" s="41" t="s">
        <v>35</v>
      </c>
      <c r="BO41" s="41" t="s">
        <v>35</v>
      </c>
      <c r="BP41" s="41" t="s">
        <v>35</v>
      </c>
      <c r="BQ41" s="36" t="s">
        <v>35</v>
      </c>
      <c r="BR41" s="45" t="s">
        <v>35</v>
      </c>
      <c r="BS41" s="41" t="s">
        <v>35</v>
      </c>
      <c r="BT41" s="41" t="s">
        <v>35</v>
      </c>
      <c r="BU41" s="41" t="s">
        <v>35</v>
      </c>
      <c r="BV41" s="41" t="s">
        <v>35</v>
      </c>
      <c r="BW41" s="41" t="s">
        <v>35</v>
      </c>
      <c r="BX41" s="41" t="s">
        <v>35</v>
      </c>
      <c r="BY41" s="30" t="s">
        <v>35</v>
      </c>
      <c r="BZ41" s="30" t="s">
        <v>35</v>
      </c>
      <c r="CA41" s="30" t="s">
        <v>35</v>
      </c>
      <c r="CB41" s="30" t="s">
        <v>35</v>
      </c>
      <c r="CC41" s="4"/>
      <c r="CD41" s="4"/>
      <c r="CE41" s="4"/>
      <c r="CF41" s="4"/>
      <c r="CG41" s="4"/>
      <c r="CH41" s="4"/>
      <c r="CI41" s="4"/>
      <c r="CJ41" s="4"/>
      <c r="CK41" s="4"/>
      <c r="CL41" s="4"/>
      <c r="CM41" s="4"/>
      <c r="CN41" s="4"/>
      <c r="CO41" s="4"/>
      <c r="CP41" s="4"/>
      <c r="CQ41" s="4"/>
      <c r="CR41" s="4"/>
      <c r="CS41" s="4"/>
      <c r="CT41" s="4"/>
      <c r="CU41" s="4"/>
      <c r="CV41" s="4"/>
      <c r="CW41" s="4"/>
      <c r="CX41" s="4"/>
      <c r="CY41" s="4"/>
      <c r="CZ41" s="4"/>
    </row>
    <row r="42" s="309" customFormat="true" ht="15" customHeight="true" x14ac:dyDescent="0.2">
      <c r="A42" s="982"/>
      <c r="B42" s="378" t="s">
        <v>48</v>
      </c>
      <c r="C42" s="117">
        <v>59.131071292796122</v>
      </c>
      <c r="D42" s="116">
        <v>64.506318272149926</v>
      </c>
      <c r="E42" s="116">
        <v>66.296587553380832</v>
      </c>
      <c r="F42" s="116">
        <v>70.79104821772772</v>
      </c>
      <c r="G42" s="115">
        <v>90.375725290080894</v>
      </c>
      <c r="H42" s="114">
        <v>69.136193164196783</v>
      </c>
      <c r="I42" s="116">
        <v>71.33940342412707</v>
      </c>
      <c r="J42" s="116">
        <v>77.263664194407369</v>
      </c>
      <c r="K42" s="116">
        <v>89.952425653828755</v>
      </c>
      <c r="L42" s="113">
        <v>96.812298158958939</v>
      </c>
      <c r="M42" s="117">
        <v>58.718608155180021</v>
      </c>
      <c r="N42" s="116">
        <v>61.288348342997935</v>
      </c>
      <c r="O42" s="116">
        <v>60.88087448653792</v>
      </c>
      <c r="P42" s="116">
        <v>61.063907461093358</v>
      </c>
      <c r="Q42" s="115">
        <v>69.176101713602534</v>
      </c>
      <c r="R42" s="114">
        <v>54.583115070580156</v>
      </c>
      <c r="S42" s="116">
        <v>70.309311818303556</v>
      </c>
      <c r="T42" s="116">
        <v>65.908374182712251</v>
      </c>
      <c r="U42" s="116">
        <v>66.984238032919677</v>
      </c>
      <c r="V42" s="116">
        <v>56.945582177250586</v>
      </c>
      <c r="W42" s="116">
        <v>78.863067903436914</v>
      </c>
      <c r="X42" s="116">
        <v>88.854935559297559</v>
      </c>
      <c r="Y42" s="116">
        <v>58.364617397076792</v>
      </c>
      <c r="Z42" s="116">
        <v>80.880602825658315</v>
      </c>
      <c r="AA42" s="116">
        <v>76.909140607947307</v>
      </c>
      <c r="AB42" s="113">
        <v>82.376388856583475</v>
      </c>
      <c r="AC42" s="437"/>
      <c r="AD42" s="437"/>
      <c r="AE42" s="437"/>
      <c r="AF42" s="437"/>
      <c r="AG42" s="437"/>
      <c r="AH42" s="437"/>
      <c r="AI42" s="437"/>
      <c r="AJ42" s="437"/>
      <c r="AK42" s="437"/>
      <c r="AL42" s="437"/>
      <c r="AM42" s="437"/>
      <c r="AN42" s="437"/>
      <c r="AO42" s="437"/>
      <c r="AP42" s="437"/>
      <c r="AQ42" s="437"/>
      <c r="AR42" s="437"/>
      <c r="AS42" s="437"/>
      <c r="AT42" s="437"/>
      <c r="AU42" s="437"/>
      <c r="AV42" s="437"/>
      <c r="AW42" s="437"/>
      <c r="AX42" s="437"/>
      <c r="AY42" s="437"/>
      <c r="AZ42" s="174"/>
      <c r="BA42" s="970"/>
      <c r="BB42" s="594" t="s">
        <v>48</v>
      </c>
      <c r="BC42" s="45" t="s">
        <v>35</v>
      </c>
      <c r="BD42" s="41" t="s">
        <v>35</v>
      </c>
      <c r="BE42" s="41" t="s">
        <v>35</v>
      </c>
      <c r="BF42" s="41" t="s">
        <v>35</v>
      </c>
      <c r="BG42" s="36" t="s">
        <v>35</v>
      </c>
      <c r="BH42" s="45" t="s">
        <v>35</v>
      </c>
      <c r="BI42" s="41" t="s">
        <v>35</v>
      </c>
      <c r="BJ42" s="41" t="s">
        <v>35</v>
      </c>
      <c r="BK42" s="41" t="s">
        <v>35</v>
      </c>
      <c r="BL42" s="36" t="s">
        <v>35</v>
      </c>
      <c r="BM42" s="45" t="s">
        <v>35</v>
      </c>
      <c r="BN42" s="41" t="s">
        <v>35</v>
      </c>
      <c r="BO42" s="41" t="s">
        <v>35</v>
      </c>
      <c r="BP42" s="41" t="s">
        <v>35</v>
      </c>
      <c r="BQ42" s="36" t="s">
        <v>35</v>
      </c>
      <c r="BR42" s="45" t="s">
        <v>35</v>
      </c>
      <c r="BS42" s="41" t="s">
        <v>35</v>
      </c>
      <c r="BT42" s="41" t="s">
        <v>35</v>
      </c>
      <c r="BU42" s="41" t="s">
        <v>35</v>
      </c>
      <c r="BV42" s="41" t="s">
        <v>35</v>
      </c>
      <c r="BW42" s="41" t="s">
        <v>35</v>
      </c>
      <c r="BX42" s="41" t="s">
        <v>35</v>
      </c>
      <c r="BY42" s="30" t="s">
        <v>35</v>
      </c>
      <c r="BZ42" s="30" t="s">
        <v>35</v>
      </c>
      <c r="CA42" s="30" t="s">
        <v>35</v>
      </c>
      <c r="CB42" s="30" t="s">
        <v>35</v>
      </c>
      <c r="CC42" s="4"/>
      <c r="CD42" s="4"/>
      <c r="CE42" s="4"/>
      <c r="CF42" s="4"/>
      <c r="CG42" s="4"/>
      <c r="CH42" s="4"/>
      <c r="CI42" s="4"/>
      <c r="CJ42" s="4"/>
      <c r="CK42" s="4"/>
      <c r="CL42" s="4"/>
      <c r="CM42" s="4"/>
      <c r="CN42" s="4"/>
      <c r="CO42" s="4"/>
      <c r="CP42" s="4"/>
      <c r="CQ42" s="4"/>
      <c r="CR42" s="4"/>
      <c r="CS42" s="4"/>
      <c r="CT42" s="4"/>
      <c r="CU42" s="4"/>
      <c r="CV42" s="4"/>
      <c r="CW42" s="4"/>
      <c r="CX42" s="4"/>
      <c r="CY42" s="4"/>
      <c r="CZ42" s="4"/>
    </row>
    <row r="43" s="309" customFormat="true" ht="15" customHeight="true" x14ac:dyDescent="0.2">
      <c r="A43" s="982" t="s">
        <v>53</v>
      </c>
      <c r="B43" s="378" t="s">
        <v>49</v>
      </c>
      <c r="C43" s="61" t="s">
        <v>35</v>
      </c>
      <c r="D43" s="58" t="s">
        <v>35</v>
      </c>
      <c r="E43" s="58" t="s">
        <v>35</v>
      </c>
      <c r="F43" s="58" t="s">
        <v>35</v>
      </c>
      <c r="G43" s="55" t="s">
        <v>35</v>
      </c>
      <c r="H43" s="52" t="s">
        <v>35</v>
      </c>
      <c r="I43" s="58" t="s">
        <v>35</v>
      </c>
      <c r="J43" s="58" t="s">
        <v>35</v>
      </c>
      <c r="K43" s="58" t="s">
        <v>35</v>
      </c>
      <c r="L43" s="49" t="s">
        <v>35</v>
      </c>
      <c r="M43" s="61" t="s">
        <v>35</v>
      </c>
      <c r="N43" s="58" t="s">
        <v>35</v>
      </c>
      <c r="O43" s="58" t="s">
        <v>35</v>
      </c>
      <c r="P43" s="58" t="s">
        <v>35</v>
      </c>
      <c r="Q43" s="55" t="s">
        <v>35</v>
      </c>
      <c r="R43" s="52" t="s">
        <v>35</v>
      </c>
      <c r="S43" s="58" t="s">
        <v>35</v>
      </c>
      <c r="T43" s="58" t="s">
        <v>35</v>
      </c>
      <c r="U43" s="58" t="s">
        <v>35</v>
      </c>
      <c r="V43" s="58" t="s">
        <v>35</v>
      </c>
      <c r="W43" s="58" t="s">
        <v>35</v>
      </c>
      <c r="X43" s="58" t="s">
        <v>35</v>
      </c>
      <c r="Y43" s="58" t="s">
        <v>35</v>
      </c>
      <c r="Z43" s="58" t="s">
        <v>35</v>
      </c>
      <c r="AA43" s="58" t="s">
        <v>35</v>
      </c>
      <c r="AB43" s="49" t="s">
        <v>35</v>
      </c>
      <c r="AC43" s="437"/>
      <c r="AD43" s="437"/>
      <c r="AE43" s="437"/>
      <c r="AF43" s="437"/>
      <c r="AG43" s="437"/>
      <c r="AH43" s="437"/>
      <c r="AI43" s="437"/>
      <c r="AJ43" s="437"/>
      <c r="AK43" s="437"/>
      <c r="AL43" s="437"/>
      <c r="AM43" s="437"/>
      <c r="AN43" s="437"/>
      <c r="AO43" s="437"/>
      <c r="AP43" s="437"/>
      <c r="AQ43" s="437"/>
      <c r="AR43" s="437"/>
      <c r="AS43" s="437"/>
      <c r="AT43" s="437"/>
      <c r="AU43" s="437"/>
      <c r="AV43" s="437"/>
      <c r="AW43" s="437"/>
      <c r="AX43" s="437"/>
      <c r="AY43" s="437"/>
      <c r="AZ43" s="174"/>
      <c r="BA43" s="970" t="s">
        <v>53</v>
      </c>
      <c r="BB43" s="594" t="s">
        <v>49</v>
      </c>
      <c r="BC43" s="45" t="s">
        <v>35</v>
      </c>
      <c r="BD43" s="41" t="s">
        <v>35</v>
      </c>
      <c r="BE43" s="41" t="s">
        <v>35</v>
      </c>
      <c r="BF43" s="41" t="s">
        <v>35</v>
      </c>
      <c r="BG43" s="36" t="s">
        <v>35</v>
      </c>
      <c r="BH43" s="45" t="s">
        <v>35</v>
      </c>
      <c r="BI43" s="41" t="s">
        <v>35</v>
      </c>
      <c r="BJ43" s="41" t="s">
        <v>35</v>
      </c>
      <c r="BK43" s="41" t="s">
        <v>35</v>
      </c>
      <c r="BL43" s="36" t="s">
        <v>35</v>
      </c>
      <c r="BM43" s="45" t="s">
        <v>35</v>
      </c>
      <c r="BN43" s="41" t="s">
        <v>35</v>
      </c>
      <c r="BO43" s="41" t="s">
        <v>35</v>
      </c>
      <c r="BP43" s="41" t="s">
        <v>35</v>
      </c>
      <c r="BQ43" s="36" t="s">
        <v>35</v>
      </c>
      <c r="BR43" s="45" t="s">
        <v>35</v>
      </c>
      <c r="BS43" s="41" t="s">
        <v>35</v>
      </c>
      <c r="BT43" s="41" t="s">
        <v>35</v>
      </c>
      <c r="BU43" s="41" t="s">
        <v>35</v>
      </c>
      <c r="BV43" s="41" t="s">
        <v>35</v>
      </c>
      <c r="BW43" s="41" t="s">
        <v>35</v>
      </c>
      <c r="BX43" s="41" t="s">
        <v>35</v>
      </c>
      <c r="BY43" s="30" t="s">
        <v>35</v>
      </c>
      <c r="BZ43" s="30" t="s">
        <v>35</v>
      </c>
      <c r="CA43" s="30" t="s">
        <v>35</v>
      </c>
      <c r="CB43" s="30" t="s">
        <v>35</v>
      </c>
      <c r="CC43" s="4"/>
      <c r="CD43" s="4"/>
      <c r="CE43" s="4"/>
      <c r="CF43" s="4"/>
      <c r="CG43" s="4"/>
      <c r="CH43" s="4"/>
      <c r="CI43" s="4"/>
      <c r="CJ43" s="4"/>
      <c r="CK43" s="4"/>
      <c r="CL43" s="4"/>
      <c r="CM43" s="4"/>
      <c r="CN43" s="4"/>
      <c r="CO43" s="4"/>
      <c r="CP43" s="4"/>
      <c r="CQ43" s="4"/>
      <c r="CR43" s="4"/>
      <c r="CS43" s="4"/>
      <c r="CT43" s="4"/>
      <c r="CU43" s="4"/>
      <c r="CV43" s="4"/>
      <c r="CW43" s="4"/>
      <c r="CX43" s="4"/>
      <c r="CY43" s="4"/>
      <c r="CZ43" s="4"/>
    </row>
    <row r="44" s="309" customFormat="true" ht="15" customHeight="true" x14ac:dyDescent="0.2">
      <c r="A44" s="982"/>
      <c r="B44" s="378" t="s">
        <v>48</v>
      </c>
      <c r="C44" s="61" t="s">
        <v>35</v>
      </c>
      <c r="D44" s="58" t="s">
        <v>35</v>
      </c>
      <c r="E44" s="58" t="s">
        <v>35</v>
      </c>
      <c r="F44" s="58" t="s">
        <v>35</v>
      </c>
      <c r="G44" s="55" t="s">
        <v>35</v>
      </c>
      <c r="H44" s="52" t="s">
        <v>35</v>
      </c>
      <c r="I44" s="58" t="s">
        <v>35</v>
      </c>
      <c r="J44" s="58" t="s">
        <v>35</v>
      </c>
      <c r="K44" s="58" t="s">
        <v>35</v>
      </c>
      <c r="L44" s="49" t="s">
        <v>35</v>
      </c>
      <c r="M44" s="61" t="s">
        <v>35</v>
      </c>
      <c r="N44" s="58" t="s">
        <v>35</v>
      </c>
      <c r="O44" s="58" t="s">
        <v>35</v>
      </c>
      <c r="P44" s="58" t="s">
        <v>35</v>
      </c>
      <c r="Q44" s="55" t="s">
        <v>35</v>
      </c>
      <c r="R44" s="52" t="s">
        <v>35</v>
      </c>
      <c r="S44" s="58" t="s">
        <v>35</v>
      </c>
      <c r="T44" s="58" t="s">
        <v>35</v>
      </c>
      <c r="U44" s="58" t="s">
        <v>35</v>
      </c>
      <c r="V44" s="58" t="s">
        <v>35</v>
      </c>
      <c r="W44" s="58" t="s">
        <v>35</v>
      </c>
      <c r="X44" s="58" t="s">
        <v>35</v>
      </c>
      <c r="Y44" s="58" t="s">
        <v>35</v>
      </c>
      <c r="Z44" s="58" t="s">
        <v>35</v>
      </c>
      <c r="AA44" s="58" t="s">
        <v>35</v>
      </c>
      <c r="AB44" s="49" t="s">
        <v>35</v>
      </c>
      <c r="AC44" s="437"/>
      <c r="AD44" s="437"/>
      <c r="AE44" s="437"/>
      <c r="AF44" s="437"/>
      <c r="AG44" s="437"/>
      <c r="AH44" s="437"/>
      <c r="AI44" s="437"/>
      <c r="AJ44" s="437"/>
      <c r="AK44" s="437"/>
      <c r="AL44" s="437"/>
      <c r="AM44" s="437"/>
      <c r="AN44" s="437"/>
      <c r="AO44" s="437"/>
      <c r="AP44" s="437"/>
      <c r="AQ44" s="437"/>
      <c r="AR44" s="437"/>
      <c r="AS44" s="437"/>
      <c r="AT44" s="437"/>
      <c r="AU44" s="437"/>
      <c r="AV44" s="437"/>
      <c r="AW44" s="437"/>
      <c r="AX44" s="437"/>
      <c r="AY44" s="437"/>
      <c r="AZ44" s="174"/>
      <c r="BA44" s="970"/>
      <c r="BB44" s="594" t="s">
        <v>48</v>
      </c>
      <c r="BC44" s="45" t="s">
        <v>35</v>
      </c>
      <c r="BD44" s="41" t="s">
        <v>35</v>
      </c>
      <c r="BE44" s="41" t="s">
        <v>35</v>
      </c>
      <c r="BF44" s="41" t="s">
        <v>35</v>
      </c>
      <c r="BG44" s="36" t="s">
        <v>35</v>
      </c>
      <c r="BH44" s="45" t="s">
        <v>35</v>
      </c>
      <c r="BI44" s="41" t="s">
        <v>35</v>
      </c>
      <c r="BJ44" s="41" t="s">
        <v>35</v>
      </c>
      <c r="BK44" s="41" t="s">
        <v>35</v>
      </c>
      <c r="BL44" s="36" t="s">
        <v>35</v>
      </c>
      <c r="BM44" s="45" t="s">
        <v>35</v>
      </c>
      <c r="BN44" s="41" t="s">
        <v>35</v>
      </c>
      <c r="BO44" s="41" t="s">
        <v>35</v>
      </c>
      <c r="BP44" s="41" t="s">
        <v>35</v>
      </c>
      <c r="BQ44" s="36" t="s">
        <v>35</v>
      </c>
      <c r="BR44" s="45" t="s">
        <v>35</v>
      </c>
      <c r="BS44" s="41" t="s">
        <v>35</v>
      </c>
      <c r="BT44" s="41" t="s">
        <v>35</v>
      </c>
      <c r="BU44" s="41" t="s">
        <v>35</v>
      </c>
      <c r="BV44" s="41" t="s">
        <v>35</v>
      </c>
      <c r="BW44" s="41" t="s">
        <v>35</v>
      </c>
      <c r="BX44" s="41" t="s">
        <v>35</v>
      </c>
      <c r="BY44" s="30" t="s">
        <v>35</v>
      </c>
      <c r="BZ44" s="30" t="s">
        <v>35</v>
      </c>
      <c r="CA44" s="30" t="s">
        <v>35</v>
      </c>
      <c r="CB44" s="30" t="s">
        <v>35</v>
      </c>
      <c r="CC44" s="4"/>
      <c r="CD44" s="4"/>
      <c r="CE44" s="4"/>
      <c r="CF44" s="4"/>
      <c r="CG44" s="4"/>
      <c r="CH44" s="4"/>
      <c r="CI44" s="4"/>
      <c r="CJ44" s="4"/>
      <c r="CK44" s="4"/>
      <c r="CL44" s="4"/>
      <c r="CM44" s="4"/>
      <c r="CN44" s="4"/>
      <c r="CO44" s="4"/>
      <c r="CP44" s="4"/>
      <c r="CQ44" s="4"/>
      <c r="CR44" s="4"/>
      <c r="CS44" s="4"/>
      <c r="CT44" s="4"/>
      <c r="CU44" s="4"/>
      <c r="CV44" s="4"/>
      <c r="CW44" s="4"/>
      <c r="CX44" s="4"/>
      <c r="CY44" s="4"/>
      <c r="CZ44" s="4"/>
    </row>
    <row r="45" s="309" customFormat="true" ht="15" customHeight="true" x14ac:dyDescent="0.2">
      <c r="A45" s="982" t="s">
        <v>52</v>
      </c>
      <c r="B45" s="378" t="s">
        <v>49</v>
      </c>
      <c r="C45" s="61" t="s">
        <v>35</v>
      </c>
      <c r="D45" s="58" t="s">
        <v>35</v>
      </c>
      <c r="E45" s="58" t="s">
        <v>35</v>
      </c>
      <c r="F45" s="58" t="s">
        <v>35</v>
      </c>
      <c r="G45" s="55" t="s">
        <v>35</v>
      </c>
      <c r="H45" s="52" t="s">
        <v>35</v>
      </c>
      <c r="I45" s="58" t="s">
        <v>35</v>
      </c>
      <c r="J45" s="58" t="s">
        <v>35</v>
      </c>
      <c r="K45" s="58" t="s">
        <v>35</v>
      </c>
      <c r="L45" s="49" t="s">
        <v>35</v>
      </c>
      <c r="M45" s="61" t="s">
        <v>35</v>
      </c>
      <c r="N45" s="58" t="s">
        <v>35</v>
      </c>
      <c r="O45" s="58" t="s">
        <v>35</v>
      </c>
      <c r="P45" s="58" t="s">
        <v>35</v>
      </c>
      <c r="Q45" s="55" t="s">
        <v>35</v>
      </c>
      <c r="R45" s="52" t="s">
        <v>35</v>
      </c>
      <c r="S45" s="58" t="s">
        <v>35</v>
      </c>
      <c r="T45" s="58" t="s">
        <v>35</v>
      </c>
      <c r="U45" s="58" t="s">
        <v>35</v>
      </c>
      <c r="V45" s="58" t="s">
        <v>35</v>
      </c>
      <c r="W45" s="58" t="s">
        <v>35</v>
      </c>
      <c r="X45" s="58" t="s">
        <v>35</v>
      </c>
      <c r="Y45" s="58" t="s">
        <v>35</v>
      </c>
      <c r="Z45" s="58" t="s">
        <v>35</v>
      </c>
      <c r="AA45" s="58" t="s">
        <v>35</v>
      </c>
      <c r="AB45" s="49" t="s">
        <v>35</v>
      </c>
      <c r="AC45" s="437"/>
      <c r="AD45" s="437"/>
      <c r="AE45" s="437"/>
      <c r="AF45" s="437"/>
      <c r="AG45" s="437"/>
      <c r="AH45" s="437"/>
      <c r="AI45" s="437"/>
      <c r="AJ45" s="437"/>
      <c r="AK45" s="437"/>
      <c r="AL45" s="437"/>
      <c r="AM45" s="437"/>
      <c r="AN45" s="437"/>
      <c r="AO45" s="437"/>
      <c r="AP45" s="437"/>
      <c r="AQ45" s="437"/>
      <c r="AR45" s="437"/>
      <c r="AS45" s="437"/>
      <c r="AT45" s="437"/>
      <c r="AU45" s="437"/>
      <c r="AV45" s="437"/>
      <c r="AW45" s="437"/>
      <c r="AX45" s="437"/>
      <c r="AY45" s="437"/>
      <c r="AZ45" s="174"/>
      <c r="BA45" s="970" t="s">
        <v>52</v>
      </c>
      <c r="BB45" s="594" t="s">
        <v>49</v>
      </c>
      <c r="BC45" s="45" t="s">
        <v>35</v>
      </c>
      <c r="BD45" s="41" t="s">
        <v>35</v>
      </c>
      <c r="BE45" s="41" t="s">
        <v>35</v>
      </c>
      <c r="BF45" s="41" t="s">
        <v>35</v>
      </c>
      <c r="BG45" s="36" t="s">
        <v>35</v>
      </c>
      <c r="BH45" s="45" t="s">
        <v>35</v>
      </c>
      <c r="BI45" s="41" t="s">
        <v>35</v>
      </c>
      <c r="BJ45" s="41" t="s">
        <v>35</v>
      </c>
      <c r="BK45" s="41" t="s">
        <v>35</v>
      </c>
      <c r="BL45" s="36" t="s">
        <v>35</v>
      </c>
      <c r="BM45" s="45" t="s">
        <v>35</v>
      </c>
      <c r="BN45" s="41" t="s">
        <v>35</v>
      </c>
      <c r="BO45" s="41" t="s">
        <v>35</v>
      </c>
      <c r="BP45" s="41" t="s">
        <v>35</v>
      </c>
      <c r="BQ45" s="36" t="s">
        <v>35</v>
      </c>
      <c r="BR45" s="45" t="s">
        <v>35</v>
      </c>
      <c r="BS45" s="41" t="s">
        <v>35</v>
      </c>
      <c r="BT45" s="41" t="s">
        <v>35</v>
      </c>
      <c r="BU45" s="41" t="s">
        <v>35</v>
      </c>
      <c r="BV45" s="41" t="s">
        <v>35</v>
      </c>
      <c r="BW45" s="41" t="s">
        <v>35</v>
      </c>
      <c r="BX45" s="41" t="s">
        <v>35</v>
      </c>
      <c r="BY45" s="30" t="s">
        <v>35</v>
      </c>
      <c r="BZ45" s="30" t="s">
        <v>35</v>
      </c>
      <c r="CA45" s="30" t="s">
        <v>35</v>
      </c>
      <c r="CB45" s="30" t="s">
        <v>35</v>
      </c>
      <c r="CC45" s="4"/>
      <c r="CD45" s="4"/>
      <c r="CE45" s="4"/>
      <c r="CF45" s="4"/>
      <c r="CG45" s="4"/>
      <c r="CH45" s="4"/>
      <c r="CI45" s="4"/>
      <c r="CJ45" s="4"/>
      <c r="CK45" s="4"/>
      <c r="CL45" s="4"/>
      <c r="CM45" s="4"/>
      <c r="CN45" s="4"/>
      <c r="CO45" s="4"/>
      <c r="CP45" s="4"/>
      <c r="CQ45" s="4"/>
      <c r="CR45" s="4"/>
      <c r="CS45" s="4"/>
      <c r="CT45" s="4"/>
      <c r="CU45" s="4"/>
      <c r="CV45" s="4"/>
      <c r="CW45" s="4"/>
      <c r="CX45" s="4"/>
      <c r="CY45" s="4"/>
      <c r="CZ45" s="4"/>
    </row>
    <row r="46" s="309" customFormat="true" ht="15" customHeight="true" x14ac:dyDescent="0.2">
      <c r="A46" s="982"/>
      <c r="B46" s="378" t="s">
        <v>48</v>
      </c>
      <c r="C46" s="61" t="s">
        <v>35</v>
      </c>
      <c r="D46" s="58" t="s">
        <v>35</v>
      </c>
      <c r="E46" s="58" t="s">
        <v>35</v>
      </c>
      <c r="F46" s="58" t="s">
        <v>35</v>
      </c>
      <c r="G46" s="55" t="s">
        <v>35</v>
      </c>
      <c r="H46" s="52" t="s">
        <v>35</v>
      </c>
      <c r="I46" s="58" t="s">
        <v>35</v>
      </c>
      <c r="J46" s="58" t="s">
        <v>35</v>
      </c>
      <c r="K46" s="58" t="s">
        <v>35</v>
      </c>
      <c r="L46" s="49" t="s">
        <v>35</v>
      </c>
      <c r="M46" s="61" t="s">
        <v>35</v>
      </c>
      <c r="N46" s="58" t="s">
        <v>35</v>
      </c>
      <c r="O46" s="58" t="s">
        <v>35</v>
      </c>
      <c r="P46" s="58" t="s">
        <v>35</v>
      </c>
      <c r="Q46" s="55" t="s">
        <v>35</v>
      </c>
      <c r="R46" s="52" t="s">
        <v>35</v>
      </c>
      <c r="S46" s="58" t="s">
        <v>35</v>
      </c>
      <c r="T46" s="58" t="s">
        <v>35</v>
      </c>
      <c r="U46" s="58" t="s">
        <v>35</v>
      </c>
      <c r="V46" s="58" t="s">
        <v>35</v>
      </c>
      <c r="W46" s="58" t="s">
        <v>35</v>
      </c>
      <c r="X46" s="58" t="s">
        <v>35</v>
      </c>
      <c r="Y46" s="58" t="s">
        <v>35</v>
      </c>
      <c r="Z46" s="58" t="s">
        <v>35</v>
      </c>
      <c r="AA46" s="58" t="s">
        <v>35</v>
      </c>
      <c r="AB46" s="49" t="s">
        <v>35</v>
      </c>
      <c r="AC46" s="437"/>
      <c r="AD46" s="437"/>
      <c r="AE46" s="437"/>
      <c r="AF46" s="437"/>
      <c r="AG46" s="437"/>
      <c r="AH46" s="437"/>
      <c r="AI46" s="437"/>
      <c r="AJ46" s="437"/>
      <c r="AK46" s="437"/>
      <c r="AL46" s="437"/>
      <c r="AM46" s="437"/>
      <c r="AN46" s="437"/>
      <c r="AO46" s="437"/>
      <c r="AP46" s="437"/>
      <c r="AQ46" s="437"/>
      <c r="AR46" s="437"/>
      <c r="AS46" s="437"/>
      <c r="AT46" s="437"/>
      <c r="AU46" s="437"/>
      <c r="AV46" s="437"/>
      <c r="AW46" s="437"/>
      <c r="AX46" s="437"/>
      <c r="AY46" s="437"/>
      <c r="AZ46" s="174"/>
      <c r="BA46" s="970"/>
      <c r="BB46" s="594" t="s">
        <v>48</v>
      </c>
      <c r="BC46" s="45" t="s">
        <v>35</v>
      </c>
      <c r="BD46" s="41" t="s">
        <v>35</v>
      </c>
      <c r="BE46" s="41" t="s">
        <v>35</v>
      </c>
      <c r="BF46" s="41" t="s">
        <v>35</v>
      </c>
      <c r="BG46" s="36" t="s">
        <v>35</v>
      </c>
      <c r="BH46" s="45" t="s">
        <v>35</v>
      </c>
      <c r="BI46" s="41" t="s">
        <v>35</v>
      </c>
      <c r="BJ46" s="41" t="s">
        <v>35</v>
      </c>
      <c r="BK46" s="41" t="s">
        <v>35</v>
      </c>
      <c r="BL46" s="36" t="s">
        <v>35</v>
      </c>
      <c r="BM46" s="45" t="s">
        <v>35</v>
      </c>
      <c r="BN46" s="41" t="s">
        <v>35</v>
      </c>
      <c r="BO46" s="41" t="s">
        <v>35</v>
      </c>
      <c r="BP46" s="41" t="s">
        <v>35</v>
      </c>
      <c r="BQ46" s="36" t="s">
        <v>35</v>
      </c>
      <c r="BR46" s="45" t="s">
        <v>35</v>
      </c>
      <c r="BS46" s="41" t="s">
        <v>35</v>
      </c>
      <c r="BT46" s="41" t="s">
        <v>35</v>
      </c>
      <c r="BU46" s="41" t="s">
        <v>35</v>
      </c>
      <c r="BV46" s="41" t="s">
        <v>35</v>
      </c>
      <c r="BW46" s="41" t="s">
        <v>35</v>
      </c>
      <c r="BX46" s="41" t="s">
        <v>35</v>
      </c>
      <c r="BY46" s="30" t="s">
        <v>35</v>
      </c>
      <c r="BZ46" s="30" t="s">
        <v>35</v>
      </c>
      <c r="CA46" s="30" t="s">
        <v>35</v>
      </c>
      <c r="CB46" s="30" t="s">
        <v>35</v>
      </c>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4" customFormat="true" ht="15" customHeight="true" x14ac:dyDescent="0.2">
      <c r="A47" s="982" t="s">
        <v>102</v>
      </c>
      <c r="B47" s="378" t="s">
        <v>101</v>
      </c>
      <c r="C47" s="61" t="s">
        <v>35</v>
      </c>
      <c r="D47" s="58" t="s">
        <v>35</v>
      </c>
      <c r="E47" s="58" t="s">
        <v>35</v>
      </c>
      <c r="F47" s="58" t="s">
        <v>35</v>
      </c>
      <c r="G47" s="55" t="s">
        <v>35</v>
      </c>
      <c r="H47" s="52" t="s">
        <v>35</v>
      </c>
      <c r="I47" s="58" t="s">
        <v>35</v>
      </c>
      <c r="J47" s="58" t="s">
        <v>35</v>
      </c>
      <c r="K47" s="58" t="s">
        <v>35</v>
      </c>
      <c r="L47" s="49" t="s">
        <v>35</v>
      </c>
      <c r="M47" s="61" t="s">
        <v>35</v>
      </c>
      <c r="N47" s="58" t="s">
        <v>35</v>
      </c>
      <c r="O47" s="58" t="s">
        <v>35</v>
      </c>
      <c r="P47" s="58" t="s">
        <v>35</v>
      </c>
      <c r="Q47" s="55" t="s">
        <v>35</v>
      </c>
      <c r="R47" s="52" t="s">
        <v>35</v>
      </c>
      <c r="S47" s="58" t="s">
        <v>35</v>
      </c>
      <c r="T47" s="58" t="s">
        <v>35</v>
      </c>
      <c r="U47" s="58" t="s">
        <v>35</v>
      </c>
      <c r="V47" s="58" t="s">
        <v>35</v>
      </c>
      <c r="W47" s="58" t="s">
        <v>35</v>
      </c>
      <c r="X47" s="58" t="s">
        <v>35</v>
      </c>
      <c r="Y47" s="58" t="s">
        <v>35</v>
      </c>
      <c r="Z47" s="58" t="s">
        <v>35</v>
      </c>
      <c r="AA47" s="58" t="s">
        <v>35</v>
      </c>
      <c r="AB47" s="49" t="s">
        <v>35</v>
      </c>
      <c r="AC47" s="5"/>
      <c r="AD47" s="5"/>
      <c r="AE47" s="5"/>
      <c r="AF47" s="5"/>
      <c r="AG47" s="5"/>
      <c r="AH47" s="5"/>
      <c r="AI47" s="5"/>
      <c r="AJ47" s="5"/>
      <c r="AK47" s="5"/>
      <c r="AL47" s="5"/>
      <c r="AM47" s="5"/>
      <c r="AN47" s="5"/>
      <c r="AO47" s="5"/>
      <c r="AP47" s="5"/>
      <c r="AQ47" s="5"/>
      <c r="AR47" s="5"/>
      <c r="AS47" s="5"/>
      <c r="AT47" s="5"/>
      <c r="AU47" s="5"/>
      <c r="AV47" s="5"/>
      <c r="AW47" s="5"/>
      <c r="AX47" s="5"/>
      <c r="AY47" s="5"/>
      <c r="AZ47" s="342"/>
      <c r="BA47" s="970" t="s">
        <v>102</v>
      </c>
      <c r="BB47" s="594" t="s">
        <v>101</v>
      </c>
      <c r="BC47" s="45" t="s">
        <v>35</v>
      </c>
      <c r="BD47" s="41" t="s">
        <v>35</v>
      </c>
      <c r="BE47" s="41" t="s">
        <v>35</v>
      </c>
      <c r="BF47" s="41" t="s">
        <v>35</v>
      </c>
      <c r="BG47" s="36" t="s">
        <v>35</v>
      </c>
      <c r="BH47" s="45" t="s">
        <v>35</v>
      </c>
      <c r="BI47" s="41" t="s">
        <v>35</v>
      </c>
      <c r="BJ47" s="41" t="s">
        <v>35</v>
      </c>
      <c r="BK47" s="41" t="s">
        <v>35</v>
      </c>
      <c r="BL47" s="36" t="s">
        <v>35</v>
      </c>
      <c r="BM47" s="45" t="s">
        <v>35</v>
      </c>
      <c r="BN47" s="41" t="s">
        <v>35</v>
      </c>
      <c r="BO47" s="41" t="s">
        <v>35</v>
      </c>
      <c r="BP47" s="41" t="s">
        <v>35</v>
      </c>
      <c r="BQ47" s="36" t="s">
        <v>35</v>
      </c>
      <c r="BR47" s="45" t="s">
        <v>35</v>
      </c>
      <c r="BS47" s="41" t="s">
        <v>35</v>
      </c>
      <c r="BT47" s="41" t="s">
        <v>35</v>
      </c>
      <c r="BU47" s="41" t="s">
        <v>35</v>
      </c>
      <c r="BV47" s="41" t="s">
        <v>35</v>
      </c>
      <c r="BW47" s="41" t="s">
        <v>35</v>
      </c>
      <c r="BX47" s="41" t="s">
        <v>35</v>
      </c>
      <c r="BY47" s="30" t="s">
        <v>35</v>
      </c>
      <c r="BZ47" s="30" t="s">
        <v>35</v>
      </c>
      <c r="CA47" s="30" t="s">
        <v>35</v>
      </c>
      <c r="CB47" s="30" t="s">
        <v>35</v>
      </c>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4" customFormat="true" ht="15" customHeight="true" x14ac:dyDescent="0.2">
      <c r="A48" s="982"/>
      <c r="B48" s="378" t="s">
        <v>100</v>
      </c>
      <c r="C48" s="61" t="s">
        <v>35</v>
      </c>
      <c r="D48" s="58" t="s">
        <v>35</v>
      </c>
      <c r="E48" s="58" t="s">
        <v>35</v>
      </c>
      <c r="F48" s="58" t="s">
        <v>35</v>
      </c>
      <c r="G48" s="55" t="s">
        <v>35</v>
      </c>
      <c r="H48" s="52" t="s">
        <v>35</v>
      </c>
      <c r="I48" s="58" t="s">
        <v>35</v>
      </c>
      <c r="J48" s="58" t="s">
        <v>35</v>
      </c>
      <c r="K48" s="58" t="s">
        <v>35</v>
      </c>
      <c r="L48" s="49" t="s">
        <v>35</v>
      </c>
      <c r="M48" s="61" t="s">
        <v>35</v>
      </c>
      <c r="N48" s="58" t="s">
        <v>35</v>
      </c>
      <c r="O48" s="58" t="s">
        <v>35</v>
      </c>
      <c r="P48" s="58" t="s">
        <v>35</v>
      </c>
      <c r="Q48" s="55" t="s">
        <v>35</v>
      </c>
      <c r="R48" s="52" t="s">
        <v>35</v>
      </c>
      <c r="S48" s="58" t="s">
        <v>35</v>
      </c>
      <c r="T48" s="58" t="s">
        <v>35</v>
      </c>
      <c r="U48" s="58" t="s">
        <v>35</v>
      </c>
      <c r="V48" s="58" t="s">
        <v>35</v>
      </c>
      <c r="W48" s="58" t="s">
        <v>35</v>
      </c>
      <c r="X48" s="58" t="s">
        <v>35</v>
      </c>
      <c r="Y48" s="58" t="s">
        <v>35</v>
      </c>
      <c r="Z48" s="58" t="s">
        <v>35</v>
      </c>
      <c r="AA48" s="58" t="s">
        <v>35</v>
      </c>
      <c r="AB48" s="49" t="s">
        <v>35</v>
      </c>
      <c r="AC48" s="5"/>
      <c r="AD48" s="5"/>
      <c r="AE48" s="5"/>
      <c r="AF48" s="5"/>
      <c r="AG48" s="5"/>
      <c r="AH48" s="5"/>
      <c r="AI48" s="5"/>
      <c r="AJ48" s="5"/>
      <c r="AK48" s="5"/>
      <c r="AL48" s="5"/>
      <c r="AM48" s="5"/>
      <c r="AN48" s="5"/>
      <c r="AO48" s="5"/>
      <c r="AP48" s="5"/>
      <c r="AQ48" s="5"/>
      <c r="AR48" s="5"/>
      <c r="AS48" s="5"/>
      <c r="AT48" s="5"/>
      <c r="AU48" s="5"/>
      <c r="AV48" s="5"/>
      <c r="AW48" s="5"/>
      <c r="AX48" s="5"/>
      <c r="AY48" s="5"/>
      <c r="AZ48" s="342"/>
      <c r="BA48" s="970"/>
      <c r="BB48" s="594" t="s">
        <v>100</v>
      </c>
      <c r="BC48" s="45" t="s">
        <v>35</v>
      </c>
      <c r="BD48" s="41" t="s">
        <v>35</v>
      </c>
      <c r="BE48" s="41" t="s">
        <v>35</v>
      </c>
      <c r="BF48" s="41" t="s">
        <v>35</v>
      </c>
      <c r="BG48" s="36" t="s">
        <v>35</v>
      </c>
      <c r="BH48" s="45" t="s">
        <v>35</v>
      </c>
      <c r="BI48" s="41" t="s">
        <v>35</v>
      </c>
      <c r="BJ48" s="41" t="s">
        <v>35</v>
      </c>
      <c r="BK48" s="41" t="s">
        <v>35</v>
      </c>
      <c r="BL48" s="36" t="s">
        <v>35</v>
      </c>
      <c r="BM48" s="45" t="s">
        <v>35</v>
      </c>
      <c r="BN48" s="41" t="s">
        <v>35</v>
      </c>
      <c r="BO48" s="41" t="s">
        <v>35</v>
      </c>
      <c r="BP48" s="41" t="s">
        <v>35</v>
      </c>
      <c r="BQ48" s="36" t="s">
        <v>35</v>
      </c>
      <c r="BR48" s="45" t="s">
        <v>35</v>
      </c>
      <c r="BS48" s="41" t="s">
        <v>35</v>
      </c>
      <c r="BT48" s="41" t="s">
        <v>35</v>
      </c>
      <c r="BU48" s="41" t="s">
        <v>35</v>
      </c>
      <c r="BV48" s="41" t="s">
        <v>35</v>
      </c>
      <c r="BW48" s="41" t="s">
        <v>35</v>
      </c>
      <c r="BX48" s="41" t="s">
        <v>35</v>
      </c>
      <c r="BY48" s="30" t="s">
        <v>35</v>
      </c>
      <c r="BZ48" s="30" t="s">
        <v>35</v>
      </c>
      <c r="CA48" s="30" t="s">
        <v>35</v>
      </c>
      <c r="CB48" s="30" t="s">
        <v>35</v>
      </c>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4" customFormat="true" ht="15" customHeight="true" x14ac:dyDescent="0.2">
      <c r="A49" s="982"/>
      <c r="B49" s="378" t="s">
        <v>68</v>
      </c>
      <c r="C49" s="61" t="s">
        <v>35</v>
      </c>
      <c r="D49" s="58" t="s">
        <v>35</v>
      </c>
      <c r="E49" s="58" t="s">
        <v>35</v>
      </c>
      <c r="F49" s="58" t="s">
        <v>35</v>
      </c>
      <c r="G49" s="55" t="s">
        <v>35</v>
      </c>
      <c r="H49" s="52" t="s">
        <v>35</v>
      </c>
      <c r="I49" s="58" t="s">
        <v>35</v>
      </c>
      <c r="J49" s="58" t="s">
        <v>35</v>
      </c>
      <c r="K49" s="58" t="s">
        <v>35</v>
      </c>
      <c r="L49" s="49" t="s">
        <v>35</v>
      </c>
      <c r="M49" s="61" t="s">
        <v>35</v>
      </c>
      <c r="N49" s="58" t="s">
        <v>35</v>
      </c>
      <c r="O49" s="58" t="s">
        <v>35</v>
      </c>
      <c r="P49" s="58" t="s">
        <v>35</v>
      </c>
      <c r="Q49" s="55" t="s">
        <v>35</v>
      </c>
      <c r="R49" s="52" t="s">
        <v>35</v>
      </c>
      <c r="S49" s="58" t="s">
        <v>35</v>
      </c>
      <c r="T49" s="58" t="s">
        <v>35</v>
      </c>
      <c r="U49" s="58" t="s">
        <v>35</v>
      </c>
      <c r="V49" s="58" t="s">
        <v>35</v>
      </c>
      <c r="W49" s="58" t="s">
        <v>35</v>
      </c>
      <c r="X49" s="58" t="s">
        <v>35</v>
      </c>
      <c r="Y49" s="58" t="s">
        <v>35</v>
      </c>
      <c r="Z49" s="58" t="s">
        <v>35</v>
      </c>
      <c r="AA49" s="58" t="s">
        <v>35</v>
      </c>
      <c r="AB49" s="49" t="s">
        <v>35</v>
      </c>
      <c r="AC49" s="5"/>
      <c r="AD49" s="5"/>
      <c r="AE49" s="5"/>
      <c r="AF49" s="5"/>
      <c r="AG49" s="5"/>
      <c r="AH49" s="5"/>
      <c r="AI49" s="5"/>
      <c r="AJ49" s="5"/>
      <c r="AK49" s="5"/>
      <c r="AL49" s="5"/>
      <c r="AM49" s="5"/>
      <c r="AN49" s="5"/>
      <c r="AO49" s="5"/>
      <c r="AP49" s="5"/>
      <c r="AQ49" s="5"/>
      <c r="AR49" s="5"/>
      <c r="AS49" s="5"/>
      <c r="AT49" s="5"/>
      <c r="AU49" s="5"/>
      <c r="AV49" s="5"/>
      <c r="AW49" s="5"/>
      <c r="AX49" s="5"/>
      <c r="AY49" s="5"/>
      <c r="AZ49" s="342"/>
      <c r="BA49" s="970"/>
      <c r="BB49" s="594" t="s">
        <v>68</v>
      </c>
      <c r="BC49" s="45" t="s">
        <v>35</v>
      </c>
      <c r="BD49" s="41" t="s">
        <v>35</v>
      </c>
      <c r="BE49" s="41" t="s">
        <v>35</v>
      </c>
      <c r="BF49" s="41" t="s">
        <v>35</v>
      </c>
      <c r="BG49" s="36" t="s">
        <v>35</v>
      </c>
      <c r="BH49" s="45" t="s">
        <v>35</v>
      </c>
      <c r="BI49" s="41" t="s">
        <v>35</v>
      </c>
      <c r="BJ49" s="41" t="s">
        <v>35</v>
      </c>
      <c r="BK49" s="41" t="s">
        <v>35</v>
      </c>
      <c r="BL49" s="36" t="s">
        <v>35</v>
      </c>
      <c r="BM49" s="45" t="s">
        <v>35</v>
      </c>
      <c r="BN49" s="41" t="s">
        <v>35</v>
      </c>
      <c r="BO49" s="41" t="s">
        <v>35</v>
      </c>
      <c r="BP49" s="41" t="s">
        <v>35</v>
      </c>
      <c r="BQ49" s="36" t="s">
        <v>35</v>
      </c>
      <c r="BR49" s="45" t="s">
        <v>35</v>
      </c>
      <c r="BS49" s="41" t="s">
        <v>35</v>
      </c>
      <c r="BT49" s="41" t="s">
        <v>35</v>
      </c>
      <c r="BU49" s="41" t="s">
        <v>35</v>
      </c>
      <c r="BV49" s="41" t="s">
        <v>35</v>
      </c>
      <c r="BW49" s="41" t="s">
        <v>35</v>
      </c>
      <c r="BX49" s="41" t="s">
        <v>35</v>
      </c>
      <c r="BY49" s="30" t="s">
        <v>35</v>
      </c>
      <c r="BZ49" s="30" t="s">
        <v>35</v>
      </c>
      <c r="CA49" s="30" t="s">
        <v>35</v>
      </c>
      <c r="CB49" s="30" t="s">
        <v>35</v>
      </c>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4" customFormat="true" ht="15" customHeight="true" x14ac:dyDescent="0.2">
      <c r="A50" s="982" t="s">
        <v>103</v>
      </c>
      <c r="B50" s="378" t="s">
        <v>101</v>
      </c>
      <c r="C50" s="61" t="s">
        <v>35</v>
      </c>
      <c r="D50" s="58" t="s">
        <v>35</v>
      </c>
      <c r="E50" s="58" t="s">
        <v>35</v>
      </c>
      <c r="F50" s="58" t="s">
        <v>35</v>
      </c>
      <c r="G50" s="55" t="s">
        <v>35</v>
      </c>
      <c r="H50" s="52" t="s">
        <v>35</v>
      </c>
      <c r="I50" s="58" t="s">
        <v>35</v>
      </c>
      <c r="J50" s="58" t="s">
        <v>35</v>
      </c>
      <c r="K50" s="58" t="s">
        <v>35</v>
      </c>
      <c r="L50" s="49" t="s">
        <v>35</v>
      </c>
      <c r="M50" s="61" t="s">
        <v>35</v>
      </c>
      <c r="N50" s="58" t="s">
        <v>35</v>
      </c>
      <c r="O50" s="58" t="s">
        <v>35</v>
      </c>
      <c r="P50" s="58" t="s">
        <v>35</v>
      </c>
      <c r="Q50" s="55" t="s">
        <v>35</v>
      </c>
      <c r="R50" s="52" t="s">
        <v>35</v>
      </c>
      <c r="S50" s="58" t="s">
        <v>35</v>
      </c>
      <c r="T50" s="58" t="s">
        <v>35</v>
      </c>
      <c r="U50" s="58" t="s">
        <v>35</v>
      </c>
      <c r="V50" s="58" t="s">
        <v>35</v>
      </c>
      <c r="W50" s="58" t="s">
        <v>35</v>
      </c>
      <c r="X50" s="58" t="s">
        <v>35</v>
      </c>
      <c r="Y50" s="58" t="s">
        <v>35</v>
      </c>
      <c r="Z50" s="58" t="s">
        <v>35</v>
      </c>
      <c r="AA50" s="58" t="s">
        <v>35</v>
      </c>
      <c r="AB50" s="49" t="s">
        <v>35</v>
      </c>
      <c r="AC50" s="5"/>
      <c r="AD50" s="5"/>
      <c r="AE50" s="5"/>
      <c r="AF50" s="5"/>
      <c r="AG50" s="5"/>
      <c r="AH50" s="5"/>
      <c r="AI50" s="5"/>
      <c r="AJ50" s="5"/>
      <c r="AK50" s="5"/>
      <c r="AL50" s="5"/>
      <c r="AM50" s="5"/>
      <c r="AN50" s="5"/>
      <c r="AO50" s="5"/>
      <c r="AP50" s="5"/>
      <c r="AQ50" s="5"/>
      <c r="AR50" s="5"/>
      <c r="AS50" s="5"/>
      <c r="AT50" s="5"/>
      <c r="AU50" s="5"/>
      <c r="AV50" s="5"/>
      <c r="AW50" s="5"/>
      <c r="AX50" s="5"/>
      <c r="AY50" s="5"/>
      <c r="AZ50" s="342"/>
      <c r="BA50" s="970" t="s">
        <v>103</v>
      </c>
      <c r="BB50" s="594" t="s">
        <v>101</v>
      </c>
      <c r="BC50" s="45" t="s">
        <v>35</v>
      </c>
      <c r="BD50" s="41" t="s">
        <v>35</v>
      </c>
      <c r="BE50" s="41" t="s">
        <v>35</v>
      </c>
      <c r="BF50" s="41" t="s">
        <v>35</v>
      </c>
      <c r="BG50" s="36" t="s">
        <v>35</v>
      </c>
      <c r="BH50" s="45" t="s">
        <v>35</v>
      </c>
      <c r="BI50" s="41" t="s">
        <v>35</v>
      </c>
      <c r="BJ50" s="41" t="s">
        <v>35</v>
      </c>
      <c r="BK50" s="41" t="s">
        <v>35</v>
      </c>
      <c r="BL50" s="36" t="s">
        <v>35</v>
      </c>
      <c r="BM50" s="45" t="s">
        <v>35</v>
      </c>
      <c r="BN50" s="41" t="s">
        <v>35</v>
      </c>
      <c r="BO50" s="41" t="s">
        <v>35</v>
      </c>
      <c r="BP50" s="41" t="s">
        <v>35</v>
      </c>
      <c r="BQ50" s="36" t="s">
        <v>35</v>
      </c>
      <c r="BR50" s="45" t="s">
        <v>35</v>
      </c>
      <c r="BS50" s="41" t="s">
        <v>35</v>
      </c>
      <c r="BT50" s="41" t="s">
        <v>35</v>
      </c>
      <c r="BU50" s="41" t="s">
        <v>35</v>
      </c>
      <c r="BV50" s="41" t="s">
        <v>35</v>
      </c>
      <c r="BW50" s="41" t="s">
        <v>35</v>
      </c>
      <c r="BX50" s="41" t="s">
        <v>35</v>
      </c>
      <c r="BY50" s="30" t="s">
        <v>35</v>
      </c>
      <c r="BZ50" s="30" t="s">
        <v>35</v>
      </c>
      <c r="CA50" s="30" t="s">
        <v>35</v>
      </c>
      <c r="CB50" s="30" t="s">
        <v>35</v>
      </c>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4" customFormat="true" ht="15" customHeight="true" x14ac:dyDescent="0.2">
      <c r="A51" s="982"/>
      <c r="B51" s="378" t="s">
        <v>100</v>
      </c>
      <c r="C51" s="61" t="s">
        <v>35</v>
      </c>
      <c r="D51" s="58" t="s">
        <v>35</v>
      </c>
      <c r="E51" s="58" t="s">
        <v>35</v>
      </c>
      <c r="F51" s="58" t="s">
        <v>35</v>
      </c>
      <c r="G51" s="55" t="s">
        <v>35</v>
      </c>
      <c r="H51" s="52" t="s">
        <v>35</v>
      </c>
      <c r="I51" s="58" t="s">
        <v>35</v>
      </c>
      <c r="J51" s="58" t="s">
        <v>35</v>
      </c>
      <c r="K51" s="58" t="s">
        <v>35</v>
      </c>
      <c r="L51" s="49" t="s">
        <v>35</v>
      </c>
      <c r="M51" s="61" t="s">
        <v>35</v>
      </c>
      <c r="N51" s="58" t="s">
        <v>35</v>
      </c>
      <c r="O51" s="58" t="s">
        <v>35</v>
      </c>
      <c r="P51" s="58" t="s">
        <v>35</v>
      </c>
      <c r="Q51" s="55" t="s">
        <v>35</v>
      </c>
      <c r="R51" s="52" t="s">
        <v>35</v>
      </c>
      <c r="S51" s="58" t="s">
        <v>35</v>
      </c>
      <c r="T51" s="58" t="s">
        <v>35</v>
      </c>
      <c r="U51" s="58" t="s">
        <v>35</v>
      </c>
      <c r="V51" s="58" t="s">
        <v>35</v>
      </c>
      <c r="W51" s="58" t="s">
        <v>35</v>
      </c>
      <c r="X51" s="58" t="s">
        <v>35</v>
      </c>
      <c r="Y51" s="58" t="s">
        <v>35</v>
      </c>
      <c r="Z51" s="58" t="s">
        <v>35</v>
      </c>
      <c r="AA51" s="58" t="s">
        <v>35</v>
      </c>
      <c r="AB51" s="49" t="s">
        <v>35</v>
      </c>
      <c r="AC51" s="5"/>
      <c r="AD51" s="5"/>
      <c r="AE51" s="5"/>
      <c r="AF51" s="5"/>
      <c r="AG51" s="5"/>
      <c r="AH51" s="5"/>
      <c r="AI51" s="5"/>
      <c r="AJ51" s="5"/>
      <c r="AK51" s="5"/>
      <c r="AL51" s="5"/>
      <c r="AM51" s="5"/>
      <c r="AN51" s="5"/>
      <c r="AO51" s="5"/>
      <c r="AP51" s="5"/>
      <c r="AQ51" s="5"/>
      <c r="AR51" s="5"/>
      <c r="AS51" s="5"/>
      <c r="AT51" s="5"/>
      <c r="AU51" s="5"/>
      <c r="AV51" s="5"/>
      <c r="AW51" s="5"/>
      <c r="AX51" s="5"/>
      <c r="AY51" s="5"/>
      <c r="AZ51" s="342"/>
      <c r="BA51" s="970"/>
      <c r="BB51" s="594" t="s">
        <v>100</v>
      </c>
      <c r="BC51" s="45" t="s">
        <v>35</v>
      </c>
      <c r="BD51" s="41" t="s">
        <v>35</v>
      </c>
      <c r="BE51" s="41" t="s">
        <v>35</v>
      </c>
      <c r="BF51" s="41" t="s">
        <v>35</v>
      </c>
      <c r="BG51" s="36" t="s">
        <v>35</v>
      </c>
      <c r="BH51" s="45" t="s">
        <v>35</v>
      </c>
      <c r="BI51" s="41" t="s">
        <v>35</v>
      </c>
      <c r="BJ51" s="41" t="s">
        <v>35</v>
      </c>
      <c r="BK51" s="41" t="s">
        <v>35</v>
      </c>
      <c r="BL51" s="36" t="s">
        <v>35</v>
      </c>
      <c r="BM51" s="45" t="s">
        <v>35</v>
      </c>
      <c r="BN51" s="41" t="s">
        <v>35</v>
      </c>
      <c r="BO51" s="41" t="s">
        <v>35</v>
      </c>
      <c r="BP51" s="41" t="s">
        <v>35</v>
      </c>
      <c r="BQ51" s="36" t="s">
        <v>35</v>
      </c>
      <c r="BR51" s="45" t="s">
        <v>35</v>
      </c>
      <c r="BS51" s="41" t="s">
        <v>35</v>
      </c>
      <c r="BT51" s="41" t="s">
        <v>35</v>
      </c>
      <c r="BU51" s="41" t="s">
        <v>35</v>
      </c>
      <c r="BV51" s="41" t="s">
        <v>35</v>
      </c>
      <c r="BW51" s="41" t="s">
        <v>35</v>
      </c>
      <c r="BX51" s="41" t="s">
        <v>35</v>
      </c>
      <c r="BY51" s="30" t="s">
        <v>35</v>
      </c>
      <c r="BZ51" s="30" t="s">
        <v>35</v>
      </c>
      <c r="CA51" s="30" t="s">
        <v>35</v>
      </c>
      <c r="CB51" s="30" t="s">
        <v>35</v>
      </c>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4" customFormat="true" ht="15" customHeight="true" x14ac:dyDescent="0.2">
      <c r="A52" s="982"/>
      <c r="B52" s="378" t="s">
        <v>68</v>
      </c>
      <c r="C52" s="61" t="s">
        <v>35</v>
      </c>
      <c r="D52" s="58" t="s">
        <v>35</v>
      </c>
      <c r="E52" s="58" t="s">
        <v>35</v>
      </c>
      <c r="F52" s="58" t="s">
        <v>35</v>
      </c>
      <c r="G52" s="55" t="s">
        <v>35</v>
      </c>
      <c r="H52" s="52" t="s">
        <v>35</v>
      </c>
      <c r="I52" s="58" t="s">
        <v>35</v>
      </c>
      <c r="J52" s="58" t="s">
        <v>35</v>
      </c>
      <c r="K52" s="58" t="s">
        <v>35</v>
      </c>
      <c r="L52" s="49" t="s">
        <v>35</v>
      </c>
      <c r="M52" s="61" t="s">
        <v>35</v>
      </c>
      <c r="N52" s="58" t="s">
        <v>35</v>
      </c>
      <c r="O52" s="58" t="s">
        <v>35</v>
      </c>
      <c r="P52" s="58" t="s">
        <v>35</v>
      </c>
      <c r="Q52" s="55" t="s">
        <v>35</v>
      </c>
      <c r="R52" s="52" t="s">
        <v>35</v>
      </c>
      <c r="S52" s="58" t="s">
        <v>35</v>
      </c>
      <c r="T52" s="58" t="s">
        <v>35</v>
      </c>
      <c r="U52" s="58" t="s">
        <v>35</v>
      </c>
      <c r="V52" s="58" t="s">
        <v>35</v>
      </c>
      <c r="W52" s="58" t="s">
        <v>35</v>
      </c>
      <c r="X52" s="58" t="s">
        <v>35</v>
      </c>
      <c r="Y52" s="58" t="s">
        <v>35</v>
      </c>
      <c r="Z52" s="58" t="s">
        <v>35</v>
      </c>
      <c r="AA52" s="58" t="s">
        <v>35</v>
      </c>
      <c r="AB52" s="49" t="s">
        <v>35</v>
      </c>
      <c r="AC52" s="5"/>
      <c r="AD52" s="5"/>
      <c r="AE52" s="5"/>
      <c r="AF52" s="5"/>
      <c r="AG52" s="5"/>
      <c r="AH52" s="5"/>
      <c r="AI52" s="5"/>
      <c r="AJ52" s="5"/>
      <c r="AK52" s="5"/>
      <c r="AL52" s="5"/>
      <c r="AM52" s="5"/>
      <c r="AN52" s="5"/>
      <c r="AO52" s="5"/>
      <c r="AP52" s="5"/>
      <c r="AQ52" s="5"/>
      <c r="AR52" s="5"/>
      <c r="AS52" s="5"/>
      <c r="AT52" s="5"/>
      <c r="AU52" s="5"/>
      <c r="AV52" s="5"/>
      <c r="AW52" s="5"/>
      <c r="AX52" s="5"/>
      <c r="AY52" s="5"/>
      <c r="AZ52" s="342"/>
      <c r="BA52" s="970"/>
      <c r="BB52" s="594" t="s">
        <v>68</v>
      </c>
      <c r="BC52" s="45" t="s">
        <v>35</v>
      </c>
      <c r="BD52" s="41" t="s">
        <v>35</v>
      </c>
      <c r="BE52" s="41" t="s">
        <v>35</v>
      </c>
      <c r="BF52" s="41" t="s">
        <v>35</v>
      </c>
      <c r="BG52" s="36" t="s">
        <v>35</v>
      </c>
      <c r="BH52" s="45" t="s">
        <v>35</v>
      </c>
      <c r="BI52" s="41" t="s">
        <v>35</v>
      </c>
      <c r="BJ52" s="41" t="s">
        <v>35</v>
      </c>
      <c r="BK52" s="41" t="s">
        <v>35</v>
      </c>
      <c r="BL52" s="36" t="s">
        <v>35</v>
      </c>
      <c r="BM52" s="45" t="s">
        <v>35</v>
      </c>
      <c r="BN52" s="41" t="s">
        <v>35</v>
      </c>
      <c r="BO52" s="41" t="s">
        <v>35</v>
      </c>
      <c r="BP52" s="41" t="s">
        <v>35</v>
      </c>
      <c r="BQ52" s="36" t="s">
        <v>35</v>
      </c>
      <c r="BR52" s="45" t="s">
        <v>35</v>
      </c>
      <c r="BS52" s="41" t="s">
        <v>35</v>
      </c>
      <c r="BT52" s="41" t="s">
        <v>35</v>
      </c>
      <c r="BU52" s="41" t="s">
        <v>35</v>
      </c>
      <c r="BV52" s="41" t="s">
        <v>35</v>
      </c>
      <c r="BW52" s="41" t="s">
        <v>35</v>
      </c>
      <c r="BX52" s="41" t="s">
        <v>35</v>
      </c>
      <c r="BY52" s="30" t="s">
        <v>35</v>
      </c>
      <c r="BZ52" s="30" t="s">
        <v>35</v>
      </c>
      <c r="CA52" s="30" t="s">
        <v>35</v>
      </c>
      <c r="CB52" s="30" t="s">
        <v>35</v>
      </c>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4" customFormat="true" ht="15" customHeight="true" x14ac:dyDescent="0.2">
      <c r="A53" s="982" t="s">
        <v>106</v>
      </c>
      <c r="B53" s="378" t="s">
        <v>101</v>
      </c>
      <c r="C53" s="61" t="s">
        <v>35</v>
      </c>
      <c r="D53" s="58" t="s">
        <v>35</v>
      </c>
      <c r="E53" s="58" t="s">
        <v>35</v>
      </c>
      <c r="F53" s="58" t="s">
        <v>35</v>
      </c>
      <c r="G53" s="55" t="s">
        <v>35</v>
      </c>
      <c r="H53" s="52" t="s">
        <v>35</v>
      </c>
      <c r="I53" s="58" t="s">
        <v>35</v>
      </c>
      <c r="J53" s="58" t="s">
        <v>35</v>
      </c>
      <c r="K53" s="58" t="s">
        <v>35</v>
      </c>
      <c r="L53" s="49" t="s">
        <v>35</v>
      </c>
      <c r="M53" s="61" t="s">
        <v>35</v>
      </c>
      <c r="N53" s="58" t="s">
        <v>35</v>
      </c>
      <c r="O53" s="58" t="s">
        <v>35</v>
      </c>
      <c r="P53" s="58" t="s">
        <v>35</v>
      </c>
      <c r="Q53" s="55" t="s">
        <v>35</v>
      </c>
      <c r="R53" s="52" t="s">
        <v>35</v>
      </c>
      <c r="S53" s="58" t="s">
        <v>35</v>
      </c>
      <c r="T53" s="58" t="s">
        <v>35</v>
      </c>
      <c r="U53" s="58" t="s">
        <v>35</v>
      </c>
      <c r="V53" s="58" t="s">
        <v>35</v>
      </c>
      <c r="W53" s="58" t="s">
        <v>35</v>
      </c>
      <c r="X53" s="58" t="s">
        <v>35</v>
      </c>
      <c r="Y53" s="58" t="s">
        <v>35</v>
      </c>
      <c r="Z53" s="58" t="s">
        <v>35</v>
      </c>
      <c r="AA53" s="58" t="s">
        <v>35</v>
      </c>
      <c r="AB53" s="49" t="s">
        <v>35</v>
      </c>
      <c r="AC53" s="5"/>
      <c r="AD53" s="5"/>
      <c r="AE53" s="5"/>
      <c r="AF53" s="5"/>
      <c r="AG53" s="5"/>
      <c r="AH53" s="5"/>
      <c r="AI53" s="5"/>
      <c r="AJ53" s="5"/>
      <c r="AK53" s="5"/>
      <c r="AL53" s="5"/>
      <c r="AM53" s="5"/>
      <c r="AN53" s="5"/>
      <c r="AO53" s="5"/>
      <c r="AP53" s="5"/>
      <c r="AQ53" s="5"/>
      <c r="AR53" s="5"/>
      <c r="AS53" s="5"/>
      <c r="AT53" s="5"/>
      <c r="AU53" s="5"/>
      <c r="AV53" s="5"/>
      <c r="AW53" s="5"/>
      <c r="AX53" s="5"/>
      <c r="AY53" s="5"/>
      <c r="AZ53" s="342"/>
      <c r="BA53" s="970" t="s">
        <v>106</v>
      </c>
      <c r="BB53" s="594" t="s">
        <v>101</v>
      </c>
      <c r="BC53" s="45" t="s">
        <v>35</v>
      </c>
      <c r="BD53" s="41" t="s">
        <v>35</v>
      </c>
      <c r="BE53" s="41" t="s">
        <v>35</v>
      </c>
      <c r="BF53" s="41" t="s">
        <v>35</v>
      </c>
      <c r="BG53" s="36" t="s">
        <v>35</v>
      </c>
      <c r="BH53" s="45" t="s">
        <v>35</v>
      </c>
      <c r="BI53" s="41" t="s">
        <v>35</v>
      </c>
      <c r="BJ53" s="41" t="s">
        <v>35</v>
      </c>
      <c r="BK53" s="41" t="s">
        <v>35</v>
      </c>
      <c r="BL53" s="36" t="s">
        <v>35</v>
      </c>
      <c r="BM53" s="45" t="s">
        <v>35</v>
      </c>
      <c r="BN53" s="41" t="s">
        <v>35</v>
      </c>
      <c r="BO53" s="41" t="s">
        <v>35</v>
      </c>
      <c r="BP53" s="41" t="s">
        <v>35</v>
      </c>
      <c r="BQ53" s="36" t="s">
        <v>35</v>
      </c>
      <c r="BR53" s="45" t="s">
        <v>35</v>
      </c>
      <c r="BS53" s="41" t="s">
        <v>35</v>
      </c>
      <c r="BT53" s="41" t="s">
        <v>35</v>
      </c>
      <c r="BU53" s="41" t="s">
        <v>35</v>
      </c>
      <c r="BV53" s="41" t="s">
        <v>35</v>
      </c>
      <c r="BW53" s="41" t="s">
        <v>35</v>
      </c>
      <c r="BX53" s="41" t="s">
        <v>35</v>
      </c>
      <c r="BY53" s="30" t="s">
        <v>35</v>
      </c>
      <c r="BZ53" s="30" t="s">
        <v>35</v>
      </c>
      <c r="CA53" s="30" t="s">
        <v>35</v>
      </c>
      <c r="CB53" s="30" t="s">
        <v>35</v>
      </c>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4" customFormat="true" ht="15" customHeight="true" x14ac:dyDescent="0.2">
      <c r="A54" s="982"/>
      <c r="B54" s="378" t="s">
        <v>100</v>
      </c>
      <c r="C54" s="61" t="s">
        <v>35</v>
      </c>
      <c r="D54" s="58" t="s">
        <v>35</v>
      </c>
      <c r="E54" s="58" t="s">
        <v>35</v>
      </c>
      <c r="F54" s="58" t="s">
        <v>35</v>
      </c>
      <c r="G54" s="55" t="s">
        <v>35</v>
      </c>
      <c r="H54" s="52" t="s">
        <v>35</v>
      </c>
      <c r="I54" s="58" t="s">
        <v>35</v>
      </c>
      <c r="J54" s="58" t="s">
        <v>35</v>
      </c>
      <c r="K54" s="58" t="s">
        <v>35</v>
      </c>
      <c r="L54" s="49" t="s">
        <v>35</v>
      </c>
      <c r="M54" s="61" t="s">
        <v>35</v>
      </c>
      <c r="N54" s="58" t="s">
        <v>35</v>
      </c>
      <c r="O54" s="58" t="s">
        <v>35</v>
      </c>
      <c r="P54" s="58" t="s">
        <v>35</v>
      </c>
      <c r="Q54" s="55" t="s">
        <v>35</v>
      </c>
      <c r="R54" s="52" t="s">
        <v>35</v>
      </c>
      <c r="S54" s="58" t="s">
        <v>35</v>
      </c>
      <c r="T54" s="58" t="s">
        <v>35</v>
      </c>
      <c r="U54" s="58" t="s">
        <v>35</v>
      </c>
      <c r="V54" s="58" t="s">
        <v>35</v>
      </c>
      <c r="W54" s="58" t="s">
        <v>35</v>
      </c>
      <c r="X54" s="58" t="s">
        <v>35</v>
      </c>
      <c r="Y54" s="58" t="s">
        <v>35</v>
      </c>
      <c r="Z54" s="58" t="s">
        <v>35</v>
      </c>
      <c r="AA54" s="58" t="s">
        <v>35</v>
      </c>
      <c r="AB54" s="49" t="s">
        <v>35</v>
      </c>
      <c r="AC54" s="5"/>
      <c r="AD54" s="5"/>
      <c r="AE54" s="5"/>
      <c r="AF54" s="5"/>
      <c r="AG54" s="5"/>
      <c r="AH54" s="5"/>
      <c r="AI54" s="5"/>
      <c r="AJ54" s="5"/>
      <c r="AK54" s="5"/>
      <c r="AL54" s="5"/>
      <c r="AM54" s="5"/>
      <c r="AN54" s="5"/>
      <c r="AO54" s="5"/>
      <c r="AP54" s="5"/>
      <c r="AQ54" s="5"/>
      <c r="AR54" s="5"/>
      <c r="AS54" s="5"/>
      <c r="AT54" s="5"/>
      <c r="AU54" s="5"/>
      <c r="AV54" s="5"/>
      <c r="AW54" s="5"/>
      <c r="AX54" s="5"/>
      <c r="AY54" s="5"/>
      <c r="AZ54" s="342"/>
      <c r="BA54" s="970"/>
      <c r="BB54" s="594" t="s">
        <v>100</v>
      </c>
      <c r="BC54" s="45" t="s">
        <v>35</v>
      </c>
      <c r="BD54" s="41" t="s">
        <v>35</v>
      </c>
      <c r="BE54" s="41" t="s">
        <v>35</v>
      </c>
      <c r="BF54" s="41" t="s">
        <v>35</v>
      </c>
      <c r="BG54" s="36" t="s">
        <v>35</v>
      </c>
      <c r="BH54" s="45" t="s">
        <v>35</v>
      </c>
      <c r="BI54" s="41" t="s">
        <v>35</v>
      </c>
      <c r="BJ54" s="41" t="s">
        <v>35</v>
      </c>
      <c r="BK54" s="41" t="s">
        <v>35</v>
      </c>
      <c r="BL54" s="36" t="s">
        <v>35</v>
      </c>
      <c r="BM54" s="45" t="s">
        <v>35</v>
      </c>
      <c r="BN54" s="41" t="s">
        <v>35</v>
      </c>
      <c r="BO54" s="41" t="s">
        <v>35</v>
      </c>
      <c r="BP54" s="41" t="s">
        <v>35</v>
      </c>
      <c r="BQ54" s="36" t="s">
        <v>35</v>
      </c>
      <c r="BR54" s="45" t="s">
        <v>35</v>
      </c>
      <c r="BS54" s="41" t="s">
        <v>35</v>
      </c>
      <c r="BT54" s="41" t="s">
        <v>35</v>
      </c>
      <c r="BU54" s="41" t="s">
        <v>35</v>
      </c>
      <c r="BV54" s="41" t="s">
        <v>35</v>
      </c>
      <c r="BW54" s="41" t="s">
        <v>35</v>
      </c>
      <c r="BX54" s="41" t="s">
        <v>35</v>
      </c>
      <c r="BY54" s="30" t="s">
        <v>35</v>
      </c>
      <c r="BZ54" s="30" t="s">
        <v>35</v>
      </c>
      <c r="CA54" s="30" t="s">
        <v>35</v>
      </c>
      <c r="CB54" s="30" t="s">
        <v>35</v>
      </c>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4" customFormat="true" ht="15" customHeight="true" x14ac:dyDescent="0.2">
      <c r="A55" s="983"/>
      <c r="B55" s="379" t="s">
        <v>68</v>
      </c>
      <c r="C55" s="60" t="s">
        <v>35</v>
      </c>
      <c r="D55" s="57" t="s">
        <v>35</v>
      </c>
      <c r="E55" s="57" t="s">
        <v>35</v>
      </c>
      <c r="F55" s="57" t="s">
        <v>35</v>
      </c>
      <c r="G55" s="54" t="s">
        <v>35</v>
      </c>
      <c r="H55" s="51" t="s">
        <v>35</v>
      </c>
      <c r="I55" s="57" t="s">
        <v>35</v>
      </c>
      <c r="J55" s="57" t="s">
        <v>35</v>
      </c>
      <c r="K55" s="57" t="s">
        <v>35</v>
      </c>
      <c r="L55" s="48" t="s">
        <v>35</v>
      </c>
      <c r="M55" s="60" t="s">
        <v>35</v>
      </c>
      <c r="N55" s="57" t="s">
        <v>35</v>
      </c>
      <c r="O55" s="57" t="s">
        <v>35</v>
      </c>
      <c r="P55" s="57" t="s">
        <v>35</v>
      </c>
      <c r="Q55" s="54" t="s">
        <v>35</v>
      </c>
      <c r="R55" s="10" t="s">
        <v>35</v>
      </c>
      <c r="S55" s="9" t="s">
        <v>35</v>
      </c>
      <c r="T55" s="9" t="s">
        <v>35</v>
      </c>
      <c r="U55" s="9" t="s">
        <v>35</v>
      </c>
      <c r="V55" s="9" t="s">
        <v>35</v>
      </c>
      <c r="W55" s="9" t="s">
        <v>35</v>
      </c>
      <c r="X55" s="9" t="s">
        <v>35</v>
      </c>
      <c r="Y55" s="9" t="s">
        <v>35</v>
      </c>
      <c r="Z55" s="9" t="s">
        <v>35</v>
      </c>
      <c r="AA55" s="9" t="s">
        <v>35</v>
      </c>
      <c r="AB55" s="6" t="s">
        <v>35</v>
      </c>
      <c r="AC55" s="5"/>
      <c r="AD55" s="5"/>
      <c r="AE55" s="5"/>
      <c r="AF55" s="5"/>
      <c r="AG55" s="5"/>
      <c r="AH55" s="5"/>
      <c r="AI55" s="5"/>
      <c r="AJ55" s="5"/>
      <c r="AK55" s="5"/>
      <c r="AL55" s="5"/>
      <c r="AM55" s="5"/>
      <c r="AN55" s="5"/>
      <c r="AO55" s="5"/>
      <c r="AP55" s="5"/>
      <c r="AQ55" s="5"/>
      <c r="AR55" s="5"/>
      <c r="AS55" s="5"/>
      <c r="AT55" s="5"/>
      <c r="AU55" s="5"/>
      <c r="AV55" s="5"/>
      <c r="AW55" s="5"/>
      <c r="AX55" s="5"/>
      <c r="AY55" s="5"/>
      <c r="AZ55" s="342"/>
      <c r="BA55" s="972"/>
      <c r="BB55" s="597" t="s">
        <v>68</v>
      </c>
      <c r="BC55" s="43" t="s">
        <v>35</v>
      </c>
      <c r="BD55" s="39" t="s">
        <v>35</v>
      </c>
      <c r="BE55" s="39" t="s">
        <v>35</v>
      </c>
      <c r="BF55" s="39" t="s">
        <v>35</v>
      </c>
      <c r="BG55" s="34" t="s">
        <v>35</v>
      </c>
      <c r="BH55" s="43" t="s">
        <v>35</v>
      </c>
      <c r="BI55" s="39" t="s">
        <v>35</v>
      </c>
      <c r="BJ55" s="39" t="s">
        <v>35</v>
      </c>
      <c r="BK55" s="39" t="s">
        <v>35</v>
      </c>
      <c r="BL55" s="34" t="s">
        <v>35</v>
      </c>
      <c r="BM55" s="43" t="s">
        <v>35</v>
      </c>
      <c r="BN55" s="39" t="s">
        <v>35</v>
      </c>
      <c r="BO55" s="39" t="s">
        <v>35</v>
      </c>
      <c r="BP55" s="39" t="s">
        <v>35</v>
      </c>
      <c r="BQ55" s="34" t="s">
        <v>35</v>
      </c>
      <c r="BR55" s="8" t="s">
        <v>35</v>
      </c>
      <c r="BS55" s="7" t="s">
        <v>35</v>
      </c>
      <c r="BT55" s="7" t="s">
        <v>35</v>
      </c>
      <c r="BU55" s="7" t="s">
        <v>35</v>
      </c>
      <c r="BV55" s="7" t="s">
        <v>35</v>
      </c>
      <c r="BW55" s="7" t="s">
        <v>35</v>
      </c>
      <c r="BX55" s="7" t="s">
        <v>35</v>
      </c>
      <c r="BY55" s="7" t="s">
        <v>35</v>
      </c>
      <c r="BZ55" s="32" t="s">
        <v>35</v>
      </c>
      <c r="CA55" s="32" t="s">
        <v>35</v>
      </c>
      <c r="CB55" s="32" t="s">
        <v>35</v>
      </c>
      <c r="CC55" s="4"/>
      <c r="CD55" s="4"/>
      <c r="CE55" s="4"/>
      <c r="CF55" s="4"/>
      <c r="CG55" s="4"/>
      <c r="CH55" s="4"/>
      <c r="CI55" s="4"/>
      <c r="CJ55" s="4"/>
      <c r="CK55" s="4"/>
      <c r="CL55" s="4"/>
      <c r="CM55" s="4"/>
      <c r="CN55" s="4"/>
      <c r="CO55" s="4"/>
      <c r="CP55" s="4"/>
      <c r="CQ55" s="4"/>
      <c r="CR55" s="4"/>
      <c r="CS55" s="4"/>
      <c r="CT55" s="4"/>
      <c r="CU55" s="4"/>
      <c r="CV55" s="4"/>
      <c r="CW55" s="4"/>
      <c r="CX55" s="4"/>
      <c r="CY55" s="4"/>
      <c r="CZ55" s="4"/>
    </row>
    <row r="56" s="309" customFormat="true" ht="15" customHeight="true" x14ac:dyDescent="0.2">
      <c r="A56" s="306"/>
      <c r="B56" s="374"/>
      <c r="C56" s="989" t="s">
        <v>115</v>
      </c>
      <c r="D56" s="990"/>
      <c r="E56" s="990"/>
      <c r="F56" s="990"/>
      <c r="G56" s="991"/>
      <c r="H56" s="987" t="s">
        <v>38</v>
      </c>
      <c r="I56" s="979"/>
      <c r="J56" s="979"/>
      <c r="K56" s="979"/>
      <c r="L56" s="981"/>
      <c r="M56" s="978" t="s">
        <v>37</v>
      </c>
      <c r="N56" s="979"/>
      <c r="O56" s="979"/>
      <c r="P56" s="979"/>
      <c r="Q56" s="981"/>
      <c r="R56" s="15" t="s">
        <v>142</v>
      </c>
      <c r="S56" s="426"/>
      <c r="T56" s="426"/>
      <c r="U56" s="426"/>
      <c r="V56" s="426"/>
      <c r="W56" s="426"/>
      <c r="X56" s="426"/>
      <c r="Y56" s="426"/>
      <c r="Z56" s="426"/>
      <c r="AA56" s="426"/>
      <c r="AB56" s="426"/>
      <c r="AC56" s="437"/>
      <c r="AD56" s="437"/>
      <c r="AE56" s="437"/>
      <c r="AF56" s="437"/>
      <c r="AG56" s="437"/>
      <c r="AH56" s="437"/>
      <c r="AI56" s="437"/>
      <c r="AJ56" s="437"/>
      <c r="AK56" s="437"/>
      <c r="AL56" s="437"/>
      <c r="AM56" s="437"/>
      <c r="AN56" s="437"/>
      <c r="AO56" s="437"/>
      <c r="AP56" s="437"/>
      <c r="AQ56" s="437"/>
      <c r="AR56" s="437"/>
      <c r="AS56" s="437"/>
      <c r="AT56" s="437"/>
      <c r="AU56" s="437"/>
      <c r="AV56" s="437"/>
      <c r="AW56" s="437"/>
      <c r="AX56" s="437"/>
      <c r="AY56" s="437"/>
      <c r="AZ56" s="174"/>
      <c r="BA56" s="344" t="s">
        <v>131</v>
      </c>
      <c r="BB56" s="289" t="s">
        <v>96</v>
      </c>
      <c r="BC56" s="978" t="s">
        <v>115</v>
      </c>
      <c r="BD56" s="979"/>
      <c r="BE56" s="979"/>
      <c r="BF56" s="979"/>
      <c r="BG56" s="980"/>
      <c r="BH56" s="978" t="s">
        <v>38</v>
      </c>
      <c r="BI56" s="979"/>
      <c r="BJ56" s="979"/>
      <c r="BK56" s="979"/>
      <c r="BL56" s="980"/>
      <c r="BM56" s="978" t="s">
        <v>37</v>
      </c>
      <c r="BN56" s="979"/>
      <c r="BO56" s="979"/>
      <c r="BP56" s="979"/>
      <c r="BQ56" s="981"/>
      <c r="BR56" s="14" t="s">
        <v>142</v>
      </c>
      <c r="BS56" s="426"/>
      <c r="BT56" s="426"/>
      <c r="BU56" s="426"/>
      <c r="BV56" s="426"/>
      <c r="BW56" s="426"/>
      <c r="BX56" s="426"/>
      <c r="BY56" s="426"/>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309" customFormat="true" ht="24" x14ac:dyDescent="0.2">
      <c r="A57" s="329" t="s">
        <v>69</v>
      </c>
      <c r="B57" s="374"/>
      <c r="C57" s="417" t="s">
        <v>0</v>
      </c>
      <c r="D57" s="587" t="s">
        <v>1</v>
      </c>
      <c r="E57" s="587" t="s">
        <v>2</v>
      </c>
      <c r="F57" s="587" t="s">
        <v>3</v>
      </c>
      <c r="G57" s="588" t="s">
        <v>4</v>
      </c>
      <c r="H57" s="380" t="s">
        <v>0</v>
      </c>
      <c r="I57" s="590" t="s">
        <v>1</v>
      </c>
      <c r="J57" s="590" t="s">
        <v>2</v>
      </c>
      <c r="K57" s="590" t="s">
        <v>3</v>
      </c>
      <c r="L57" s="591" t="s">
        <v>4</v>
      </c>
      <c r="M57" s="381" t="s">
        <v>0</v>
      </c>
      <c r="N57" s="590" t="s">
        <v>1</v>
      </c>
      <c r="O57" s="590" t="s">
        <v>2</v>
      </c>
      <c r="P57" s="590" t="s">
        <v>3</v>
      </c>
      <c r="Q57" s="586" t="s">
        <v>4</v>
      </c>
      <c r="R57" s="380" t="s">
        <v>260</v>
      </c>
      <c r="S57" s="590" t="s">
        <v>261</v>
      </c>
      <c r="T57" s="590" t="s">
        <v>262</v>
      </c>
      <c r="U57" s="590" t="s">
        <v>263</v>
      </c>
      <c r="V57" s="590" t="s">
        <v>264</v>
      </c>
      <c r="W57" s="590" t="s">
        <v>265</v>
      </c>
      <c r="X57" s="590" t="s">
        <v>266</v>
      </c>
      <c r="Y57" s="590" t="s">
        <v>267</v>
      </c>
      <c r="Z57" s="590" t="s">
        <v>268</v>
      </c>
      <c r="AA57" s="590" t="s">
        <v>269</v>
      </c>
      <c r="AB57" s="591" t="s">
        <v>270</v>
      </c>
      <c r="AC57" s="437"/>
      <c r="AD57" s="437"/>
      <c r="AE57" s="437"/>
      <c r="AF57" s="437"/>
      <c r="AG57" s="437"/>
      <c r="AH57" s="437"/>
      <c r="AI57" s="437"/>
      <c r="AJ57" s="437"/>
      <c r="AK57" s="437"/>
      <c r="AL57" s="437"/>
      <c r="AM57" s="437"/>
      <c r="AN57" s="437"/>
      <c r="AO57" s="437"/>
      <c r="AP57" s="437"/>
      <c r="AQ57" s="437"/>
      <c r="AR57" s="437"/>
      <c r="AS57" s="437"/>
      <c r="AT57" s="437"/>
      <c r="AU57" s="437"/>
      <c r="AV57" s="437"/>
      <c r="AW57" s="437"/>
      <c r="AX57" s="437"/>
      <c r="AY57" s="437"/>
      <c r="AZ57" s="174"/>
      <c r="BA57" s="329" t="s">
        <v>120</v>
      </c>
      <c r="BB57" s="328"/>
      <c r="BC57" s="457" t="s">
        <v>0</v>
      </c>
      <c r="BD57" s="563" t="s">
        <v>1</v>
      </c>
      <c r="BE57" s="563" t="s">
        <v>2</v>
      </c>
      <c r="BF57" s="563" t="s">
        <v>3</v>
      </c>
      <c r="BG57" s="458" t="s">
        <v>4</v>
      </c>
      <c r="BH57" s="457" t="s">
        <v>0</v>
      </c>
      <c r="BI57" s="563" t="s">
        <v>1</v>
      </c>
      <c r="BJ57" s="563" t="s">
        <v>2</v>
      </c>
      <c r="BK57" s="563" t="s">
        <v>3</v>
      </c>
      <c r="BL57" s="458" t="s">
        <v>4</v>
      </c>
      <c r="BM57" s="457" t="s">
        <v>0</v>
      </c>
      <c r="BN57" s="563" t="s">
        <v>1</v>
      </c>
      <c r="BO57" s="563" t="s">
        <v>2</v>
      </c>
      <c r="BP57" s="563" t="s">
        <v>3</v>
      </c>
      <c r="BQ57" s="458" t="s">
        <v>4</v>
      </c>
      <c r="BR57" s="457" t="s">
        <v>260</v>
      </c>
      <c r="BS57" s="563" t="s">
        <v>261</v>
      </c>
      <c r="BT57" s="563" t="s">
        <v>262</v>
      </c>
      <c r="BU57" s="563" t="s">
        <v>263</v>
      </c>
      <c r="BV57" s="563" t="s">
        <v>264</v>
      </c>
      <c r="BW57" s="563" t="s">
        <v>265</v>
      </c>
      <c r="BX57" s="563" t="s">
        <v>266</v>
      </c>
      <c r="BY57" s="564" t="s">
        <v>267</v>
      </c>
      <c r="BZ57" s="564" t="s">
        <v>268</v>
      </c>
      <c r="CA57" s="564" t="s">
        <v>269</v>
      </c>
      <c r="CB57" s="564" t="s">
        <v>270</v>
      </c>
      <c r="CC57" s="173"/>
      <c r="CD57" s="173"/>
      <c r="CE57" s="173"/>
      <c r="CF57" s="173"/>
      <c r="CG57" s="173"/>
      <c r="CH57" s="173"/>
      <c r="CI57" s="173"/>
      <c r="CJ57" s="173"/>
      <c r="CK57" s="173"/>
      <c r="CL57" s="173"/>
      <c r="CM57" s="173"/>
      <c r="CN57" s="173"/>
      <c r="CO57" s="173"/>
      <c r="CP57" s="173"/>
      <c r="CQ57" s="173"/>
      <c r="CR57" s="173"/>
      <c r="CS57" s="173"/>
      <c r="CT57" s="173"/>
      <c r="CU57" s="173"/>
      <c r="CV57" s="173"/>
      <c r="CW57" s="173"/>
      <c r="CX57" s="173"/>
      <c r="CY57" s="173"/>
      <c r="CZ57" s="173"/>
    </row>
    <row r="58" s="309" customFormat="true" ht="15" customHeight="true" x14ac:dyDescent="0.2">
      <c r="A58" s="988" t="s">
        <v>271</v>
      </c>
      <c r="B58" s="377" t="s">
        <v>272</v>
      </c>
      <c r="C58" s="122">
        <v>0</v>
      </c>
      <c r="D58" s="121">
        <v>1.2065135990691117E-2</v>
      </c>
      <c r="E58" s="121">
        <v>8.6464250367103025E-3</v>
      </c>
      <c r="F58" s="121">
        <v>2.7834585281475039</v>
      </c>
      <c r="G58" s="120">
        <v>12.595269812647198</v>
      </c>
      <c r="H58" s="119">
        <v>2.7920129074484896E-2</v>
      </c>
      <c r="I58" s="121">
        <v>2.2145069972479643</v>
      </c>
      <c r="J58" s="121">
        <v>5.5651579357494585</v>
      </c>
      <c r="K58" s="121">
        <v>10.799412022527896</v>
      </c>
      <c r="L58" s="118">
        <v>15.413718845762331</v>
      </c>
      <c r="M58" s="122">
        <v>0</v>
      </c>
      <c r="N58" s="121">
        <v>0</v>
      </c>
      <c r="O58" s="121">
        <v>0</v>
      </c>
      <c r="P58" s="121">
        <v>0</v>
      </c>
      <c r="Q58" s="120">
        <v>1.4520486812738405</v>
      </c>
      <c r="R58" s="119">
        <v>9.1203842092478463E-2</v>
      </c>
      <c r="S58" s="121">
        <v>0.78050413730420964</v>
      </c>
      <c r="T58" s="121">
        <v>0.17488889722706102</v>
      </c>
      <c r="U58" s="121">
        <v>0</v>
      </c>
      <c r="V58" s="121">
        <v>4.3251847427415866</v>
      </c>
      <c r="W58" s="121">
        <v>12.257090449144201</v>
      </c>
      <c r="X58" s="121">
        <v>3.5418324979569373</v>
      </c>
      <c r="Y58" s="121">
        <v>0.16736822003037738</v>
      </c>
      <c r="Z58" s="121">
        <v>0.58287315803012241</v>
      </c>
      <c r="AA58" s="121">
        <v>2.3734114111414479</v>
      </c>
      <c r="AB58" s="118">
        <v>9.3649742970433518</v>
      </c>
      <c r="AC58" s="437"/>
      <c r="AD58" s="437"/>
      <c r="AE58" s="437"/>
      <c r="AF58" s="437"/>
      <c r="AG58" s="437"/>
      <c r="AH58" s="437"/>
      <c r="AI58" s="437"/>
      <c r="AJ58" s="437"/>
      <c r="AK58" s="437"/>
      <c r="AL58" s="437"/>
      <c r="AM58" s="437"/>
      <c r="AN58" s="437"/>
      <c r="AO58" s="437"/>
      <c r="AP58" s="437"/>
      <c r="AQ58" s="437"/>
      <c r="AR58" s="437"/>
      <c r="AS58" s="437"/>
      <c r="AT58" s="437"/>
      <c r="AU58" s="437"/>
      <c r="AV58" s="437"/>
      <c r="AW58" s="437"/>
      <c r="AX58" s="437"/>
      <c r="AY58" s="437"/>
      <c r="AZ58" s="174"/>
      <c r="BA58" s="593"/>
      <c r="BB58" s="596"/>
      <c r="BC58" s="446"/>
      <c r="BD58" s="430"/>
      <c r="BE58" s="430"/>
      <c r="BF58" s="430"/>
      <c r="BG58" s="447"/>
      <c r="BH58" s="446"/>
      <c r="BI58" s="430"/>
      <c r="BJ58" s="430"/>
      <c r="BK58" s="430"/>
      <c r="BL58" s="447"/>
      <c r="BM58" s="446"/>
      <c r="BN58" s="430"/>
      <c r="BO58" s="430"/>
      <c r="BP58" s="430"/>
      <c r="BQ58" s="447"/>
      <c r="BR58" s="446"/>
      <c r="BS58" s="430"/>
      <c r="BT58" s="430"/>
      <c r="BU58" s="430"/>
      <c r="BV58" s="430"/>
      <c r="BW58" s="430"/>
      <c r="BX58" s="430"/>
      <c r="BY58" s="431"/>
      <c r="BZ58" s="431"/>
      <c r="CA58" s="431"/>
      <c r="CB58" s="431"/>
      <c r="CC58" s="3"/>
      <c r="CD58" s="3"/>
      <c r="CE58" s="3"/>
      <c r="CF58" s="3"/>
      <c r="CG58" s="3"/>
      <c r="CH58" s="3"/>
      <c r="CI58" s="3"/>
      <c r="CJ58" s="3"/>
      <c r="CK58" s="3"/>
      <c r="CL58" s="3"/>
      <c r="CM58" s="3"/>
      <c r="CN58" s="3"/>
      <c r="CO58" s="3"/>
      <c r="CP58" s="3"/>
      <c r="CQ58" s="3"/>
      <c r="CR58" s="3"/>
      <c r="CS58" s="3"/>
      <c r="CT58" s="3"/>
      <c r="CU58" s="3"/>
      <c r="CV58" s="3"/>
      <c r="CW58" s="3"/>
      <c r="CX58" s="3"/>
      <c r="CY58" s="3"/>
      <c r="CZ58" s="3"/>
    </row>
    <row r="59" s="309" customFormat="true" ht="15" customHeight="true" x14ac:dyDescent="0.2">
      <c r="A59" s="982"/>
      <c r="B59" s="378" t="s">
        <v>273</v>
      </c>
      <c r="C59" s="117">
        <v>0</v>
      </c>
      <c r="D59" s="116">
        <v>0</v>
      </c>
      <c r="E59" s="116">
        <v>7.4497926680732227E-2</v>
      </c>
      <c r="F59" s="116">
        <v>2.7382839912422146</v>
      </c>
      <c r="G59" s="115">
        <v>34.064937181061708</v>
      </c>
      <c r="H59" s="114">
        <v>0.1665188692186898</v>
      </c>
      <c r="I59" s="116">
        <v>0.86082659732513722</v>
      </c>
      <c r="J59" s="116">
        <v>7.1394746254661596</v>
      </c>
      <c r="K59" s="116">
        <v>23.915662610209733</v>
      </c>
      <c r="L59" s="113">
        <v>52.059875332151108</v>
      </c>
      <c r="M59" s="117">
        <v>0</v>
      </c>
      <c r="N59" s="116">
        <v>0</v>
      </c>
      <c r="O59" s="116">
        <v>0</v>
      </c>
      <c r="P59" s="116">
        <v>0</v>
      </c>
      <c r="Q59" s="115">
        <v>1.298575348990084</v>
      </c>
      <c r="R59" s="114">
        <v>5.2357761201237633E-2</v>
      </c>
      <c r="S59" s="116">
        <v>5.1797338394186108</v>
      </c>
      <c r="T59" s="116">
        <v>0</v>
      </c>
      <c r="U59" s="116">
        <v>0</v>
      </c>
      <c r="V59" s="116">
        <v>2.9946917810754652</v>
      </c>
      <c r="W59" s="116">
        <v>6.9445311051175667</v>
      </c>
      <c r="X59" s="116">
        <v>42.845580378221854</v>
      </c>
      <c r="Y59" s="116">
        <v>0</v>
      </c>
      <c r="Z59" s="116">
        <v>0.98693778164269996</v>
      </c>
      <c r="AA59" s="116">
        <v>1.2203345508307841</v>
      </c>
      <c r="AB59" s="113">
        <v>6.3397971044998584</v>
      </c>
      <c r="AC59" s="437"/>
      <c r="AD59" s="437"/>
      <c r="AE59" s="437"/>
      <c r="AF59" s="437"/>
      <c r="AG59" s="437"/>
      <c r="AH59" s="437"/>
      <c r="AI59" s="437"/>
      <c r="AJ59" s="437"/>
      <c r="AK59" s="437"/>
      <c r="AL59" s="437"/>
      <c r="AM59" s="437"/>
      <c r="AN59" s="437"/>
      <c r="AO59" s="437"/>
      <c r="AP59" s="437"/>
      <c r="AQ59" s="437"/>
      <c r="AR59" s="437"/>
      <c r="AS59" s="437"/>
      <c r="AT59" s="437"/>
      <c r="AU59" s="437"/>
      <c r="AV59" s="437"/>
      <c r="AW59" s="437"/>
      <c r="AX59" s="437"/>
      <c r="AY59" s="437"/>
      <c r="AZ59" s="174"/>
      <c r="BA59" s="595"/>
      <c r="BB59" s="594"/>
      <c r="BC59" s="449"/>
      <c r="BD59" s="434"/>
      <c r="BE59" s="434"/>
      <c r="BF59" s="434"/>
      <c r="BG59" s="453"/>
      <c r="BH59" s="449"/>
      <c r="BI59" s="434"/>
      <c r="BJ59" s="434"/>
      <c r="BK59" s="434"/>
      <c r="BL59" s="453"/>
      <c r="BM59" s="449"/>
      <c r="BN59" s="434"/>
      <c r="BO59" s="434"/>
      <c r="BP59" s="434"/>
      <c r="BQ59" s="453"/>
      <c r="BR59" s="449"/>
      <c r="BS59" s="434"/>
      <c r="BT59" s="434"/>
      <c r="BU59" s="434"/>
      <c r="BV59" s="434"/>
      <c r="BW59" s="434"/>
      <c r="BX59" s="434"/>
      <c r="BY59" s="435"/>
      <c r="BZ59" s="435"/>
      <c r="CA59" s="435"/>
      <c r="CB59" s="435"/>
      <c r="CC59" s="3"/>
      <c r="CD59" s="3"/>
      <c r="CE59" s="3"/>
      <c r="CF59" s="3"/>
      <c r="CG59" s="3"/>
      <c r="CH59" s="3"/>
      <c r="CI59" s="3"/>
      <c r="CJ59" s="3"/>
      <c r="CK59" s="3"/>
      <c r="CL59" s="3"/>
      <c r="CM59" s="3"/>
      <c r="CN59" s="3"/>
      <c r="CO59" s="3"/>
      <c r="CP59" s="3"/>
      <c r="CQ59" s="3"/>
      <c r="CR59" s="3"/>
      <c r="CS59" s="3"/>
      <c r="CT59" s="3"/>
      <c r="CU59" s="3"/>
      <c r="CV59" s="3"/>
      <c r="CW59" s="3"/>
      <c r="CX59" s="3"/>
      <c r="CY59" s="3"/>
      <c r="CZ59" s="3"/>
    </row>
    <row r="60" s="309" customFormat="true" ht="15" customHeight="true" x14ac:dyDescent="0.2">
      <c r="A60" s="982"/>
      <c r="B60" s="378" t="s">
        <v>274</v>
      </c>
      <c r="C60" s="117">
        <v>3.5497987181646748</v>
      </c>
      <c r="D60" s="116">
        <v>3.7827205980407639</v>
      </c>
      <c r="E60" s="116">
        <v>4.467025424407125</v>
      </c>
      <c r="F60" s="116">
        <v>31.435091464235665</v>
      </c>
      <c r="G60" s="115">
        <v>43.579909467179071</v>
      </c>
      <c r="H60" s="114">
        <v>12.571526484393464</v>
      </c>
      <c r="I60" s="116">
        <v>33.788820427384877</v>
      </c>
      <c r="J60" s="116">
        <v>53.889483483857411</v>
      </c>
      <c r="K60" s="116">
        <v>54.533636815876733</v>
      </c>
      <c r="L60" s="113">
        <v>31.448173195129105</v>
      </c>
      <c r="M60" s="117">
        <v>1.5389775320781005</v>
      </c>
      <c r="N60" s="116">
        <v>1.9123566531598497</v>
      </c>
      <c r="O60" s="116">
        <v>1.9515439421092684</v>
      </c>
      <c r="P60" s="116">
        <v>2.6607597251416988</v>
      </c>
      <c r="Q60" s="115">
        <v>4.4361421703376518</v>
      </c>
      <c r="R60" s="114">
        <v>3.687350666263991</v>
      </c>
      <c r="S60" s="116">
        <v>20.403759672435541</v>
      </c>
      <c r="T60" s="116">
        <v>0.58469063579917591</v>
      </c>
      <c r="U60" s="116">
        <v>0.3349871484159116</v>
      </c>
      <c r="V60" s="116">
        <v>40.167882998848995</v>
      </c>
      <c r="W60" s="116">
        <v>18.762393435212434</v>
      </c>
      <c r="X60" s="116">
        <v>43.413760836655179</v>
      </c>
      <c r="Y60" s="116">
        <v>7.8725988811609442</v>
      </c>
      <c r="Z60" s="116">
        <v>32.192599789270773</v>
      </c>
      <c r="AA60" s="116">
        <v>8.0885386932036809</v>
      </c>
      <c r="AB60" s="113">
        <v>21.298032431268645</v>
      </c>
      <c r="AC60" s="437"/>
      <c r="AD60" s="437"/>
      <c r="AE60" s="437"/>
      <c r="AF60" s="437"/>
      <c r="AG60" s="437"/>
      <c r="AH60" s="437"/>
      <c r="AI60" s="437"/>
      <c r="AJ60" s="437"/>
      <c r="AK60" s="437"/>
      <c r="AL60" s="437"/>
      <c r="AM60" s="437"/>
      <c r="AN60" s="437"/>
      <c r="AO60" s="437"/>
      <c r="AP60" s="437"/>
      <c r="AQ60" s="437"/>
      <c r="AR60" s="437"/>
      <c r="AS60" s="437"/>
      <c r="AT60" s="437"/>
      <c r="AU60" s="437"/>
      <c r="AV60" s="437"/>
      <c r="AW60" s="437"/>
      <c r="AX60" s="437"/>
      <c r="AY60" s="437"/>
      <c r="AZ60" s="174"/>
      <c r="BA60" s="595"/>
      <c r="BB60" s="594"/>
      <c r="BC60" s="449"/>
      <c r="BD60" s="434"/>
      <c r="BE60" s="434"/>
      <c r="BF60" s="434"/>
      <c r="BG60" s="453"/>
      <c r="BH60" s="449"/>
      <c r="BI60" s="434"/>
      <c r="BJ60" s="434"/>
      <c r="BK60" s="434"/>
      <c r="BL60" s="453"/>
      <c r="BM60" s="449"/>
      <c r="BN60" s="434"/>
      <c r="BO60" s="434"/>
      <c r="BP60" s="434"/>
      <c r="BQ60" s="453"/>
      <c r="BR60" s="449"/>
      <c r="BS60" s="434"/>
      <c r="BT60" s="434"/>
      <c r="BU60" s="434"/>
      <c r="BV60" s="434"/>
      <c r="BW60" s="434"/>
      <c r="BX60" s="434"/>
      <c r="BY60" s="435"/>
      <c r="BZ60" s="435"/>
      <c r="CA60" s="435"/>
      <c r="CB60" s="435"/>
      <c r="CC60" s="3"/>
      <c r="CD60" s="3"/>
      <c r="CE60" s="3"/>
      <c r="CF60" s="3"/>
      <c r="CG60" s="3"/>
      <c r="CH60" s="3"/>
      <c r="CI60" s="3"/>
      <c r="CJ60" s="3"/>
      <c r="CK60" s="3"/>
      <c r="CL60" s="3"/>
      <c r="CM60" s="3"/>
      <c r="CN60" s="3"/>
      <c r="CO60" s="3"/>
      <c r="CP60" s="3"/>
      <c r="CQ60" s="3"/>
      <c r="CR60" s="3"/>
      <c r="CS60" s="3"/>
      <c r="CT60" s="3"/>
      <c r="CU60" s="3"/>
      <c r="CV60" s="3"/>
      <c r="CW60" s="3"/>
      <c r="CX60" s="3"/>
      <c r="CY60" s="3"/>
      <c r="CZ60" s="3"/>
    </row>
    <row r="61" s="309" customFormat="true" ht="15" customHeight="true" x14ac:dyDescent="0.2">
      <c r="A61" s="982"/>
      <c r="B61" s="378" t="s">
        <v>275</v>
      </c>
      <c r="C61" s="117">
        <v>0.47882832281324389</v>
      </c>
      <c r="D61" s="116">
        <v>0.45880762466108482</v>
      </c>
      <c r="E61" s="116">
        <v>0.91648145849911045</v>
      </c>
      <c r="F61" s="116">
        <v>2.8557364281872872</v>
      </c>
      <c r="G61" s="115">
        <v>0.94550208955726889</v>
      </c>
      <c r="H61" s="114">
        <v>0.79356748425686785</v>
      </c>
      <c r="I61" s="116">
        <v>2.0582989162012924</v>
      </c>
      <c r="J61" s="116">
        <v>2.2120023690438257</v>
      </c>
      <c r="K61" s="116">
        <v>2.1066315358861809</v>
      </c>
      <c r="L61" s="113">
        <v>0</v>
      </c>
      <c r="M61" s="117">
        <v>0.68434630773850147</v>
      </c>
      <c r="N61" s="116">
        <v>0.33285239046754012</v>
      </c>
      <c r="O61" s="116">
        <v>0.36058301283701616</v>
      </c>
      <c r="P61" s="116">
        <v>0.60205901719715338</v>
      </c>
      <c r="Q61" s="115">
        <v>2.6175506616338886</v>
      </c>
      <c r="R61" s="114">
        <v>0</v>
      </c>
      <c r="S61" s="116">
        <v>0.86215726610992949</v>
      </c>
      <c r="T61" s="116">
        <v>0.20320343133262103</v>
      </c>
      <c r="U61" s="116">
        <v>1.3233129174882921</v>
      </c>
      <c r="V61" s="116">
        <v>3.4655695317663811</v>
      </c>
      <c r="W61" s="116">
        <v>2.2928454547330714</v>
      </c>
      <c r="X61" s="116">
        <v>0.889675957294077</v>
      </c>
      <c r="Y61" s="116">
        <v>0.68123836726242104</v>
      </c>
      <c r="Z61" s="116">
        <v>2.9054984069786722</v>
      </c>
      <c r="AA61" s="116">
        <v>0.27748061620614417</v>
      </c>
      <c r="AB61" s="113">
        <v>0</v>
      </c>
      <c r="AC61" s="437"/>
      <c r="AD61" s="437"/>
      <c r="AE61" s="437"/>
      <c r="AF61" s="437"/>
      <c r="AG61" s="437"/>
      <c r="AH61" s="437"/>
      <c r="AI61" s="437"/>
      <c r="AJ61" s="437"/>
      <c r="AK61" s="437"/>
      <c r="AL61" s="437"/>
      <c r="AM61" s="437"/>
      <c r="AN61" s="437"/>
      <c r="AO61" s="437"/>
      <c r="AP61" s="437"/>
      <c r="AQ61" s="437"/>
      <c r="AR61" s="437"/>
      <c r="AS61" s="437"/>
      <c r="AT61" s="437"/>
      <c r="AU61" s="437"/>
      <c r="AV61" s="437"/>
      <c r="AW61" s="437"/>
      <c r="AX61" s="437"/>
      <c r="AY61" s="437"/>
      <c r="AZ61" s="174"/>
      <c r="BA61" s="595"/>
      <c r="BB61" s="594"/>
      <c r="BC61" s="449"/>
      <c r="BD61" s="434"/>
      <c r="BE61" s="434"/>
      <c r="BF61" s="434"/>
      <c r="BG61" s="453"/>
      <c r="BH61" s="449"/>
      <c r="BI61" s="434"/>
      <c r="BJ61" s="434"/>
      <c r="BK61" s="434"/>
      <c r="BL61" s="453"/>
      <c r="BM61" s="449"/>
      <c r="BN61" s="434"/>
      <c r="BO61" s="434"/>
      <c r="BP61" s="434"/>
      <c r="BQ61" s="453"/>
      <c r="BR61" s="449"/>
      <c r="BS61" s="434"/>
      <c r="BT61" s="434"/>
      <c r="BU61" s="434"/>
      <c r="BV61" s="434"/>
      <c r="BW61" s="434"/>
      <c r="BX61" s="434"/>
      <c r="BY61" s="435"/>
      <c r="BZ61" s="435"/>
      <c r="CA61" s="435"/>
      <c r="CB61" s="435"/>
      <c r="CC61" s="3"/>
      <c r="CD61" s="3"/>
      <c r="CE61" s="3"/>
      <c r="CF61" s="3"/>
      <c r="CG61" s="3"/>
      <c r="CH61" s="3"/>
      <c r="CI61" s="3"/>
      <c r="CJ61" s="3"/>
      <c r="CK61" s="3"/>
      <c r="CL61" s="3"/>
      <c r="CM61" s="3"/>
      <c r="CN61" s="3"/>
      <c r="CO61" s="3"/>
      <c r="CP61" s="3"/>
      <c r="CQ61" s="3"/>
      <c r="CR61" s="3"/>
      <c r="CS61" s="3"/>
      <c r="CT61" s="3"/>
      <c r="CU61" s="3"/>
      <c r="CV61" s="3"/>
      <c r="CW61" s="3"/>
      <c r="CX61" s="3"/>
      <c r="CY61" s="3"/>
      <c r="CZ61" s="3"/>
    </row>
    <row r="62" s="309" customFormat="true" ht="15" customHeight="true" x14ac:dyDescent="0.2">
      <c r="A62" s="982"/>
      <c r="B62" s="378" t="s">
        <v>276</v>
      </c>
      <c r="C62" s="117">
        <v>0</v>
      </c>
      <c r="D62" s="116">
        <v>4.307316692240732E-2</v>
      </c>
      <c r="E62" s="116">
        <v>0</v>
      </c>
      <c r="F62" s="116">
        <v>0.20006649314125768</v>
      </c>
      <c r="G62" s="115">
        <v>0.1786620034192703</v>
      </c>
      <c r="H62" s="114">
        <v>9.967632201148173E-2</v>
      </c>
      <c r="I62" s="116">
        <v>0.42924930528280769</v>
      </c>
      <c r="J62" s="116">
        <v>3.4278066871975467E-2</v>
      </c>
      <c r="K62" s="116">
        <v>0.41948484031484351</v>
      </c>
      <c r="L62" s="113">
        <v>0</v>
      </c>
      <c r="M62" s="117">
        <v>0</v>
      </c>
      <c r="N62" s="116">
        <v>0</v>
      </c>
      <c r="O62" s="116">
        <v>0</v>
      </c>
      <c r="P62" s="116">
        <v>0</v>
      </c>
      <c r="Q62" s="115">
        <v>0</v>
      </c>
      <c r="R62" s="114">
        <v>0</v>
      </c>
      <c r="S62" s="116">
        <v>0</v>
      </c>
      <c r="T62" s="116">
        <v>0</v>
      </c>
      <c r="U62" s="116">
        <v>3.0147027976305404E-2</v>
      </c>
      <c r="V62" s="116">
        <v>0.19220099575055136</v>
      </c>
      <c r="W62" s="116">
        <v>7.7415441100113433E-2</v>
      </c>
      <c r="X62" s="116">
        <v>0</v>
      </c>
      <c r="Y62" s="116">
        <v>0</v>
      </c>
      <c r="Z62" s="116">
        <v>0</v>
      </c>
      <c r="AA62" s="116">
        <v>0.42171079897702113</v>
      </c>
      <c r="AB62" s="113">
        <v>0</v>
      </c>
      <c r="AC62" s="437"/>
      <c r="AD62" s="437"/>
      <c r="AE62" s="437"/>
      <c r="AF62" s="437"/>
      <c r="AG62" s="437"/>
      <c r="AH62" s="437"/>
      <c r="AI62" s="437"/>
      <c r="AJ62" s="437"/>
      <c r="AK62" s="437"/>
      <c r="AL62" s="437"/>
      <c r="AM62" s="437"/>
      <c r="AN62" s="437"/>
      <c r="AO62" s="437"/>
      <c r="AP62" s="437"/>
      <c r="AQ62" s="437"/>
      <c r="AR62" s="437"/>
      <c r="AS62" s="437"/>
      <c r="AT62" s="437"/>
      <c r="AU62" s="437"/>
      <c r="AV62" s="437"/>
      <c r="AW62" s="437"/>
      <c r="AX62" s="437"/>
      <c r="AY62" s="437"/>
      <c r="AZ62" s="174"/>
      <c r="BA62" s="595"/>
      <c r="BB62" s="594"/>
      <c r="BC62" s="449"/>
      <c r="BD62" s="434"/>
      <c r="BE62" s="434"/>
      <c r="BF62" s="434"/>
      <c r="BG62" s="453"/>
      <c r="BH62" s="449"/>
      <c r="BI62" s="434"/>
      <c r="BJ62" s="434"/>
      <c r="BK62" s="434"/>
      <c r="BL62" s="453"/>
      <c r="BM62" s="449"/>
      <c r="BN62" s="434"/>
      <c r="BO62" s="434"/>
      <c r="BP62" s="434"/>
      <c r="BQ62" s="453"/>
      <c r="BR62" s="449"/>
      <c r="BS62" s="434"/>
      <c r="BT62" s="434"/>
      <c r="BU62" s="434"/>
      <c r="BV62" s="434"/>
      <c r="BW62" s="434"/>
      <c r="BX62" s="434"/>
      <c r="BY62" s="435"/>
      <c r="BZ62" s="435"/>
      <c r="CA62" s="435"/>
      <c r="CB62" s="435"/>
      <c r="CC62" s="3"/>
      <c r="CD62" s="3"/>
      <c r="CE62" s="3"/>
      <c r="CF62" s="3"/>
      <c r="CG62" s="3"/>
      <c r="CH62" s="3"/>
      <c r="CI62" s="3"/>
      <c r="CJ62" s="3"/>
      <c r="CK62" s="3"/>
      <c r="CL62" s="3"/>
      <c r="CM62" s="3"/>
      <c r="CN62" s="3"/>
      <c r="CO62" s="3"/>
      <c r="CP62" s="3"/>
      <c r="CQ62" s="3"/>
      <c r="CR62" s="3"/>
      <c r="CS62" s="3"/>
      <c r="CT62" s="3"/>
      <c r="CU62" s="3"/>
      <c r="CV62" s="3"/>
      <c r="CW62" s="3"/>
      <c r="CX62" s="3"/>
      <c r="CY62" s="3"/>
      <c r="CZ62" s="3"/>
    </row>
    <row r="63" s="309" customFormat="true" ht="15" customHeight="true" x14ac:dyDescent="0.2">
      <c r="A63" s="982"/>
      <c r="B63" s="378" t="s">
        <v>277</v>
      </c>
      <c r="C63" s="117">
        <v>2.9616907090305251E-2</v>
      </c>
      <c r="D63" s="116">
        <v>5.153293866605603E-3</v>
      </c>
      <c r="E63" s="116">
        <v>3.6117345954585246E-2</v>
      </c>
      <c r="F63" s="116">
        <v>0.24314162611579904</v>
      </c>
      <c r="G63" s="115">
        <v>6.093212643425483E-2</v>
      </c>
      <c r="H63" s="114">
        <v>8.4212699861466164E-2</v>
      </c>
      <c r="I63" s="116">
        <v>0.56264769212032129</v>
      </c>
      <c r="J63" s="116">
        <v>0.14331527114220519</v>
      </c>
      <c r="K63" s="116">
        <v>0</v>
      </c>
      <c r="L63" s="113">
        <v>0</v>
      </c>
      <c r="M63" s="117">
        <v>0</v>
      </c>
      <c r="N63" s="116">
        <v>5.2222843943661057E-2</v>
      </c>
      <c r="O63" s="116">
        <v>8.6838229600277924E-3</v>
      </c>
      <c r="P63" s="116">
        <v>0</v>
      </c>
      <c r="Q63" s="115">
        <v>0</v>
      </c>
      <c r="R63" s="114">
        <v>0</v>
      </c>
      <c r="S63" s="116">
        <v>0</v>
      </c>
      <c r="T63" s="116">
        <v>0.14937926905784224</v>
      </c>
      <c r="U63" s="116">
        <v>0</v>
      </c>
      <c r="V63" s="116">
        <v>4.9202330466141316E-2</v>
      </c>
      <c r="W63" s="116">
        <v>0.46228181791582956</v>
      </c>
      <c r="X63" s="116">
        <v>0</v>
      </c>
      <c r="Y63" s="116">
        <v>0</v>
      </c>
      <c r="Z63" s="116">
        <v>0</v>
      </c>
      <c r="AA63" s="116">
        <v>0</v>
      </c>
      <c r="AB63" s="113">
        <v>2.2385525603889723E-2</v>
      </c>
      <c r="AC63" s="437"/>
      <c r="AD63" s="437"/>
      <c r="AE63" s="437"/>
      <c r="AF63" s="437"/>
      <c r="AG63" s="437"/>
      <c r="AH63" s="437"/>
      <c r="AI63" s="437"/>
      <c r="AJ63" s="437"/>
      <c r="AK63" s="437"/>
      <c r="AL63" s="437"/>
      <c r="AM63" s="437"/>
      <c r="AN63" s="437"/>
      <c r="AO63" s="437"/>
      <c r="AP63" s="437"/>
      <c r="AQ63" s="437"/>
      <c r="AR63" s="437"/>
      <c r="AS63" s="437"/>
      <c r="AT63" s="437"/>
      <c r="AU63" s="437"/>
      <c r="AV63" s="437"/>
      <c r="AW63" s="437"/>
      <c r="AX63" s="437"/>
      <c r="AY63" s="437"/>
      <c r="AZ63" s="174"/>
      <c r="BA63" s="595"/>
      <c r="BB63" s="594"/>
      <c r="BC63" s="449"/>
      <c r="BD63" s="434"/>
      <c r="BE63" s="434"/>
      <c r="BF63" s="434"/>
      <c r="BG63" s="453"/>
      <c r="BH63" s="449"/>
      <c r="BI63" s="434"/>
      <c r="BJ63" s="434"/>
      <c r="BK63" s="434"/>
      <c r="BL63" s="453"/>
      <c r="BM63" s="449"/>
      <c r="BN63" s="434"/>
      <c r="BO63" s="434"/>
      <c r="BP63" s="434"/>
      <c r="BQ63" s="453"/>
      <c r="BR63" s="449"/>
      <c r="BS63" s="434"/>
      <c r="BT63" s="434"/>
      <c r="BU63" s="434"/>
      <c r="BV63" s="434"/>
      <c r="BW63" s="434"/>
      <c r="BX63" s="434"/>
      <c r="BY63" s="435"/>
      <c r="BZ63" s="435"/>
      <c r="CA63" s="435"/>
      <c r="CB63" s="435"/>
      <c r="CC63" s="3"/>
      <c r="CD63" s="3"/>
      <c r="CE63" s="3"/>
      <c r="CF63" s="3"/>
      <c r="CG63" s="3"/>
      <c r="CH63" s="3"/>
      <c r="CI63" s="3"/>
      <c r="CJ63" s="3"/>
      <c r="CK63" s="3"/>
      <c r="CL63" s="3"/>
      <c r="CM63" s="3"/>
      <c r="CN63" s="3"/>
      <c r="CO63" s="3"/>
      <c r="CP63" s="3"/>
      <c r="CQ63" s="3"/>
      <c r="CR63" s="3"/>
      <c r="CS63" s="3"/>
      <c r="CT63" s="3"/>
      <c r="CU63" s="3"/>
      <c r="CV63" s="3"/>
      <c r="CW63" s="3"/>
      <c r="CX63" s="3"/>
      <c r="CY63" s="3"/>
      <c r="CZ63" s="3"/>
    </row>
    <row r="64" s="309" customFormat="true" ht="15" customHeight="true" x14ac:dyDescent="0.2">
      <c r="A64" s="982"/>
      <c r="B64" s="378" t="s">
        <v>278</v>
      </c>
      <c r="C64" s="117">
        <v>2.3727746078408329</v>
      </c>
      <c r="D64" s="116">
        <v>1.3344200212224311</v>
      </c>
      <c r="E64" s="116">
        <v>3.5150063791040624</v>
      </c>
      <c r="F64" s="116">
        <v>3.655120896455367</v>
      </c>
      <c r="G64" s="115">
        <v>0.92834135816454344</v>
      </c>
      <c r="H64" s="114">
        <v>7.9726363141497725</v>
      </c>
      <c r="I64" s="116">
        <v>6.7519618907272889</v>
      </c>
      <c r="J64" s="116">
        <v>2.6950217414198856</v>
      </c>
      <c r="K64" s="116">
        <v>1.5762619387011019</v>
      </c>
      <c r="L64" s="113">
        <v>0.26537145853347205</v>
      </c>
      <c r="M64" s="117">
        <v>2.3832216143778351</v>
      </c>
      <c r="N64" s="116">
        <v>0.72990215839357642</v>
      </c>
      <c r="O64" s="116">
        <v>0.39586363892016557</v>
      </c>
      <c r="P64" s="116">
        <v>1.4327746020989769</v>
      </c>
      <c r="Q64" s="115">
        <v>1.2907555350471716</v>
      </c>
      <c r="R64" s="114">
        <v>0.93366538044902314</v>
      </c>
      <c r="S64" s="116">
        <v>1.9454134366110236</v>
      </c>
      <c r="T64" s="116">
        <v>1.0535148493578859</v>
      </c>
      <c r="U64" s="116">
        <v>2.3843199301795197</v>
      </c>
      <c r="V64" s="116">
        <v>3.0293609187773094</v>
      </c>
      <c r="W64" s="116">
        <v>5.5982283218215665</v>
      </c>
      <c r="X64" s="116">
        <v>0.63609476958532374</v>
      </c>
      <c r="Y64" s="116">
        <v>8.9526910456151043</v>
      </c>
      <c r="Z64" s="116">
        <v>0.5250965099364141</v>
      </c>
      <c r="AA64" s="116">
        <v>3.1036698721369675</v>
      </c>
      <c r="AB64" s="113">
        <v>1.4117726682825023</v>
      </c>
      <c r="AC64" s="437"/>
      <c r="AD64" s="437"/>
      <c r="AE64" s="437"/>
      <c r="AF64" s="437"/>
      <c r="AG64" s="437"/>
      <c r="AH64" s="437"/>
      <c r="AI64" s="437"/>
      <c r="AJ64" s="437"/>
      <c r="AK64" s="437"/>
      <c r="AL64" s="437"/>
      <c r="AM64" s="437"/>
      <c r="AN64" s="437"/>
      <c r="AO64" s="437"/>
      <c r="AP64" s="437"/>
      <c r="AQ64" s="437"/>
      <c r="AR64" s="437"/>
      <c r="AS64" s="437"/>
      <c r="AT64" s="437"/>
      <c r="AU64" s="437"/>
      <c r="AV64" s="437"/>
      <c r="AW64" s="437"/>
      <c r="AX64" s="437"/>
      <c r="AY64" s="437"/>
      <c r="AZ64" s="174"/>
      <c r="BA64" s="595"/>
      <c r="BB64" s="594"/>
      <c r="BC64" s="449"/>
      <c r="BD64" s="434"/>
      <c r="BE64" s="434"/>
      <c r="BF64" s="434"/>
      <c r="BG64" s="453"/>
      <c r="BH64" s="449"/>
      <c r="BI64" s="434"/>
      <c r="BJ64" s="434"/>
      <c r="BK64" s="434"/>
      <c r="BL64" s="453"/>
      <c r="BM64" s="449"/>
      <c r="BN64" s="434"/>
      <c r="BO64" s="434"/>
      <c r="BP64" s="434"/>
      <c r="BQ64" s="453"/>
      <c r="BR64" s="449"/>
      <c r="BS64" s="434"/>
      <c r="BT64" s="434"/>
      <c r="BU64" s="434"/>
      <c r="BV64" s="434"/>
      <c r="BW64" s="434"/>
      <c r="BX64" s="434"/>
      <c r="BY64" s="435"/>
      <c r="BZ64" s="435"/>
      <c r="CA64" s="435"/>
      <c r="CB64" s="435"/>
      <c r="CC64" s="3"/>
      <c r="CD64" s="3"/>
      <c r="CE64" s="3"/>
      <c r="CF64" s="3"/>
      <c r="CG64" s="3"/>
      <c r="CH64" s="3"/>
      <c r="CI64" s="3"/>
      <c r="CJ64" s="3"/>
      <c r="CK64" s="3"/>
      <c r="CL64" s="3"/>
      <c r="CM64" s="3"/>
      <c r="CN64" s="3"/>
      <c r="CO64" s="3"/>
      <c r="CP64" s="3"/>
      <c r="CQ64" s="3"/>
      <c r="CR64" s="3"/>
      <c r="CS64" s="3"/>
      <c r="CT64" s="3"/>
      <c r="CU64" s="3"/>
      <c r="CV64" s="3"/>
      <c r="CW64" s="3"/>
      <c r="CX64" s="3"/>
      <c r="CY64" s="3"/>
      <c r="CZ64" s="3"/>
    </row>
    <row r="65" s="309" customFormat="true" ht="15" customHeight="true" x14ac:dyDescent="0.2">
      <c r="A65" s="982"/>
      <c r="B65" s="378" t="s">
        <v>279</v>
      </c>
      <c r="C65" s="117">
        <v>0.25518810924205526</v>
      </c>
      <c r="D65" s="116">
        <v>6.3478060882827425E-2</v>
      </c>
      <c r="E65" s="116">
        <v>0.42075461575773698</v>
      </c>
      <c r="F65" s="116">
        <v>1.0250358357898746</v>
      </c>
      <c r="G65" s="115">
        <v>0.12138561533802079</v>
      </c>
      <c r="H65" s="114">
        <v>1.4739391289711552</v>
      </c>
      <c r="I65" s="116">
        <v>1.8042725027041104</v>
      </c>
      <c r="J65" s="116">
        <v>0.82805815438419994</v>
      </c>
      <c r="K65" s="116">
        <v>7.7835331242602973E-2</v>
      </c>
      <c r="L65" s="113">
        <v>0</v>
      </c>
      <c r="M65" s="117">
        <v>0</v>
      </c>
      <c r="N65" s="116">
        <v>6.7139932357758716E-3</v>
      </c>
      <c r="O65" s="116">
        <v>3.8256688695539331E-2</v>
      </c>
      <c r="P65" s="116">
        <v>0.11229568663635682</v>
      </c>
      <c r="Q65" s="115">
        <v>0</v>
      </c>
      <c r="R65" s="114">
        <v>0</v>
      </c>
      <c r="S65" s="116">
        <v>0</v>
      </c>
      <c r="T65" s="116">
        <v>9.760633880535774E-2</v>
      </c>
      <c r="U65" s="116">
        <v>0</v>
      </c>
      <c r="V65" s="116">
        <v>0</v>
      </c>
      <c r="W65" s="116">
        <v>2.6135594091872041</v>
      </c>
      <c r="X65" s="116">
        <v>0</v>
      </c>
      <c r="Y65" s="116">
        <v>0</v>
      </c>
      <c r="Z65" s="116">
        <v>0.14152587164896321</v>
      </c>
      <c r="AA65" s="116">
        <v>0.65938556407161819</v>
      </c>
      <c r="AB65" s="113">
        <v>0.14071838163163766</v>
      </c>
      <c r="AC65" s="437"/>
      <c r="AD65" s="437"/>
      <c r="AE65" s="437"/>
      <c r="AF65" s="437"/>
      <c r="AG65" s="437"/>
      <c r="AH65" s="437"/>
      <c r="AI65" s="437"/>
      <c r="AJ65" s="437"/>
      <c r="AK65" s="437"/>
      <c r="AL65" s="437"/>
      <c r="AM65" s="437"/>
      <c r="AN65" s="437"/>
      <c r="AO65" s="437"/>
      <c r="AP65" s="437"/>
      <c r="AQ65" s="437"/>
      <c r="AR65" s="437"/>
      <c r="AS65" s="437"/>
      <c r="AT65" s="437"/>
      <c r="AU65" s="437"/>
      <c r="AV65" s="437"/>
      <c r="AW65" s="437"/>
      <c r="AX65" s="437"/>
      <c r="AY65" s="437"/>
      <c r="AZ65" s="174"/>
      <c r="BA65" s="595"/>
      <c r="BB65" s="594"/>
      <c r="BC65" s="449"/>
      <c r="BD65" s="434"/>
      <c r="BE65" s="434"/>
      <c r="BF65" s="434"/>
      <c r="BG65" s="453"/>
      <c r="BH65" s="449"/>
      <c r="BI65" s="434"/>
      <c r="BJ65" s="434"/>
      <c r="BK65" s="434"/>
      <c r="BL65" s="453"/>
      <c r="BM65" s="449"/>
      <c r="BN65" s="434"/>
      <c r="BO65" s="434"/>
      <c r="BP65" s="434"/>
      <c r="BQ65" s="453"/>
      <c r="BR65" s="449"/>
      <c r="BS65" s="434"/>
      <c r="BT65" s="434"/>
      <c r="BU65" s="434"/>
      <c r="BV65" s="434"/>
      <c r="BW65" s="434"/>
      <c r="BX65" s="434"/>
      <c r="BY65" s="435"/>
      <c r="BZ65" s="435"/>
      <c r="CA65" s="435"/>
      <c r="CB65" s="435"/>
      <c r="CC65" s="3"/>
      <c r="CD65" s="3"/>
      <c r="CE65" s="3"/>
      <c r="CF65" s="3"/>
      <c r="CG65" s="3"/>
      <c r="CH65" s="3"/>
      <c r="CI65" s="3"/>
      <c r="CJ65" s="3"/>
      <c r="CK65" s="3"/>
      <c r="CL65" s="3"/>
      <c r="CM65" s="3"/>
      <c r="CN65" s="3"/>
      <c r="CO65" s="3"/>
      <c r="CP65" s="3"/>
      <c r="CQ65" s="3"/>
      <c r="CR65" s="3"/>
      <c r="CS65" s="3"/>
      <c r="CT65" s="3"/>
      <c r="CU65" s="3"/>
      <c r="CV65" s="3"/>
      <c r="CW65" s="3"/>
      <c r="CX65" s="3"/>
      <c r="CY65" s="3"/>
      <c r="CZ65" s="3"/>
    </row>
    <row r="66" s="309" customFormat="true" ht="15" customHeight="true" x14ac:dyDescent="0.2">
      <c r="A66" s="982"/>
      <c r="B66" s="378" t="s">
        <v>280</v>
      </c>
      <c r="C66" s="117">
        <v>2.6431487380583416E-2</v>
      </c>
      <c r="D66" s="116">
        <v>9.8508121579376384E-2</v>
      </c>
      <c r="E66" s="116">
        <v>0.5817586162015792</v>
      </c>
      <c r="F66" s="116">
        <v>0.4450444187007323</v>
      </c>
      <c r="G66" s="115">
        <v>0.39739953798142325</v>
      </c>
      <c r="H66" s="114">
        <v>0.77929880909341753</v>
      </c>
      <c r="I66" s="116">
        <v>0.99623351948419159</v>
      </c>
      <c r="J66" s="116">
        <v>0.82901011020344173</v>
      </c>
      <c r="K66" s="116">
        <v>0.49959687563496979</v>
      </c>
      <c r="L66" s="113">
        <v>0.26336496573592727</v>
      </c>
      <c r="M66" s="117">
        <v>0</v>
      </c>
      <c r="N66" s="116">
        <v>1.1189988726293119E-2</v>
      </c>
      <c r="O66" s="116">
        <v>4.5753181979663479E-2</v>
      </c>
      <c r="P66" s="116">
        <v>3.3717207189094295E-2</v>
      </c>
      <c r="Q66" s="115">
        <v>9.4324717182947895E-2</v>
      </c>
      <c r="R66" s="114">
        <v>0</v>
      </c>
      <c r="S66" s="116">
        <v>0</v>
      </c>
      <c r="T66" s="116">
        <v>0</v>
      </c>
      <c r="U66" s="116">
        <v>0</v>
      </c>
      <c r="V66" s="116">
        <v>0</v>
      </c>
      <c r="W66" s="116">
        <v>2.097255135968437</v>
      </c>
      <c r="X66" s="116">
        <v>0.28267231111309304</v>
      </c>
      <c r="Y66" s="116">
        <v>0</v>
      </c>
      <c r="Z66" s="116">
        <v>0</v>
      </c>
      <c r="AA66" s="116">
        <v>0.27858314692393871</v>
      </c>
      <c r="AB66" s="113">
        <v>0.41972860507293241</v>
      </c>
      <c r="AC66" s="437"/>
      <c r="AD66" s="437"/>
      <c r="AE66" s="437"/>
      <c r="AF66" s="437"/>
      <c r="AG66" s="437"/>
      <c r="AH66" s="437"/>
      <c r="AI66" s="437"/>
      <c r="AJ66" s="437"/>
      <c r="AK66" s="437"/>
      <c r="AL66" s="437"/>
      <c r="AM66" s="437"/>
      <c r="AN66" s="437"/>
      <c r="AO66" s="437"/>
      <c r="AP66" s="437"/>
      <c r="AQ66" s="437"/>
      <c r="AR66" s="437"/>
      <c r="AS66" s="437"/>
      <c r="AT66" s="437"/>
      <c r="AU66" s="437"/>
      <c r="AV66" s="437"/>
      <c r="AW66" s="437"/>
      <c r="AX66" s="437"/>
      <c r="AY66" s="437"/>
      <c r="AZ66" s="174"/>
      <c r="BA66" s="595"/>
      <c r="BB66" s="594"/>
      <c r="BC66" s="449"/>
      <c r="BD66" s="434"/>
      <c r="BE66" s="434"/>
      <c r="BF66" s="434"/>
      <c r="BG66" s="453"/>
      <c r="BH66" s="449"/>
      <c r="BI66" s="434"/>
      <c r="BJ66" s="434"/>
      <c r="BK66" s="434"/>
      <c r="BL66" s="453"/>
      <c r="BM66" s="449"/>
      <c r="BN66" s="434"/>
      <c r="BO66" s="434"/>
      <c r="BP66" s="434"/>
      <c r="BQ66" s="453"/>
      <c r="BR66" s="449"/>
      <c r="BS66" s="434"/>
      <c r="BT66" s="434"/>
      <c r="BU66" s="434"/>
      <c r="BV66" s="434"/>
      <c r="BW66" s="434"/>
      <c r="BX66" s="434"/>
      <c r="BY66" s="435"/>
      <c r="BZ66" s="435"/>
      <c r="CA66" s="435"/>
      <c r="CB66" s="435"/>
      <c r="CC66" s="3"/>
      <c r="CD66" s="3"/>
      <c r="CE66" s="3"/>
      <c r="CF66" s="3"/>
      <c r="CG66" s="3"/>
      <c r="CH66" s="3"/>
      <c r="CI66" s="3"/>
      <c r="CJ66" s="3"/>
      <c r="CK66" s="3"/>
      <c r="CL66" s="3"/>
      <c r="CM66" s="3"/>
      <c r="CN66" s="3"/>
      <c r="CO66" s="3"/>
      <c r="CP66" s="3"/>
      <c r="CQ66" s="3"/>
      <c r="CR66" s="3"/>
      <c r="CS66" s="3"/>
      <c r="CT66" s="3"/>
      <c r="CU66" s="3"/>
      <c r="CV66" s="3"/>
      <c r="CW66" s="3"/>
      <c r="CX66" s="3"/>
      <c r="CY66" s="3"/>
      <c r="CZ66" s="3"/>
    </row>
    <row r="67" s="309" customFormat="true" ht="15" customHeight="true" x14ac:dyDescent="0.2">
      <c r="A67" s="982"/>
      <c r="B67" s="378" t="s">
        <v>281</v>
      </c>
      <c r="C67" s="117">
        <v>3.640556423582062</v>
      </c>
      <c r="D67" s="116">
        <v>3.5220457710599553</v>
      </c>
      <c r="E67" s="116">
        <v>4.3198466760284369</v>
      </c>
      <c r="F67" s="116">
        <v>7.5832882117276039</v>
      </c>
      <c r="G67" s="115">
        <v>1.4590261367881729</v>
      </c>
      <c r="H67" s="114">
        <v>4.984137639162733</v>
      </c>
      <c r="I67" s="116">
        <v>10.570024409832621</v>
      </c>
      <c r="J67" s="116">
        <v>7.9746640014481649</v>
      </c>
      <c r="K67" s="116">
        <v>1.8432701668121152</v>
      </c>
      <c r="L67" s="113">
        <v>0.2215168095583587</v>
      </c>
      <c r="M67" s="117">
        <v>2.7271109611241506</v>
      </c>
      <c r="N67" s="116">
        <v>3.7426272606492916</v>
      </c>
      <c r="O67" s="116">
        <v>3.2989991664304124</v>
      </c>
      <c r="P67" s="116">
        <v>3.6751156516866264</v>
      </c>
      <c r="Q67" s="115">
        <v>3.2765077469476558</v>
      </c>
      <c r="R67" s="114">
        <v>8.4792417655565278E-2</v>
      </c>
      <c r="S67" s="116">
        <v>1.0621145433487873</v>
      </c>
      <c r="T67" s="116">
        <v>7.2513930665733213</v>
      </c>
      <c r="U67" s="116">
        <v>8.6649411899086655</v>
      </c>
      <c r="V67" s="116">
        <v>3.4260332695500462</v>
      </c>
      <c r="W67" s="116">
        <v>9.0760727490933206</v>
      </c>
      <c r="X67" s="116">
        <v>1.3522824402600566</v>
      </c>
      <c r="Y67" s="116">
        <v>3.3945698722512367</v>
      </c>
      <c r="Z67" s="116">
        <v>3.3212117164312471</v>
      </c>
      <c r="AA67" s="116">
        <v>2.0960207763998331</v>
      </c>
      <c r="AB67" s="113">
        <v>5.232151205849779</v>
      </c>
      <c r="AC67" s="437"/>
      <c r="AD67" s="437"/>
      <c r="AE67" s="437"/>
      <c r="AF67" s="437"/>
      <c r="AG67" s="437"/>
      <c r="AH67" s="437"/>
      <c r="AI67" s="437"/>
      <c r="AJ67" s="437"/>
      <c r="AK67" s="437"/>
      <c r="AL67" s="437"/>
      <c r="AM67" s="437"/>
      <c r="AN67" s="437"/>
      <c r="AO67" s="437"/>
      <c r="AP67" s="437"/>
      <c r="AQ67" s="437"/>
      <c r="AR67" s="437"/>
      <c r="AS67" s="437"/>
      <c r="AT67" s="437"/>
      <c r="AU67" s="437"/>
      <c r="AV67" s="437"/>
      <c r="AW67" s="437"/>
      <c r="AX67" s="437"/>
      <c r="AY67" s="437"/>
      <c r="AZ67" s="174"/>
      <c r="BA67" s="595"/>
      <c r="BB67" s="594"/>
      <c r="BC67" s="449"/>
      <c r="BD67" s="434"/>
      <c r="BE67" s="434"/>
      <c r="BF67" s="434"/>
      <c r="BG67" s="453"/>
      <c r="BH67" s="449"/>
      <c r="BI67" s="434"/>
      <c r="BJ67" s="434"/>
      <c r="BK67" s="434"/>
      <c r="BL67" s="453"/>
      <c r="BM67" s="449"/>
      <c r="BN67" s="434"/>
      <c r="BO67" s="434"/>
      <c r="BP67" s="434"/>
      <c r="BQ67" s="453"/>
      <c r="BR67" s="449"/>
      <c r="BS67" s="434"/>
      <c r="BT67" s="434"/>
      <c r="BU67" s="434"/>
      <c r="BV67" s="434"/>
      <c r="BW67" s="434"/>
      <c r="BX67" s="434"/>
      <c r="BY67" s="435"/>
      <c r="BZ67" s="435"/>
      <c r="CA67" s="435"/>
      <c r="CB67" s="435"/>
      <c r="CC67" s="3"/>
      <c r="CD67" s="3"/>
      <c r="CE67" s="3"/>
      <c r="CF67" s="3"/>
      <c r="CG67" s="3"/>
      <c r="CH67" s="3"/>
      <c r="CI67" s="3"/>
      <c r="CJ67" s="3"/>
      <c r="CK67" s="3"/>
      <c r="CL67" s="3"/>
      <c r="CM67" s="3"/>
      <c r="CN67" s="3"/>
      <c r="CO67" s="3"/>
      <c r="CP67" s="3"/>
      <c r="CQ67" s="3"/>
      <c r="CR67" s="3"/>
      <c r="CS67" s="3"/>
      <c r="CT67" s="3"/>
      <c r="CU67" s="3"/>
      <c r="CV67" s="3"/>
      <c r="CW67" s="3"/>
      <c r="CX67" s="3"/>
      <c r="CY67" s="3"/>
      <c r="CZ67" s="3"/>
    </row>
    <row r="68" s="309" customFormat="true" ht="15" customHeight="true" x14ac:dyDescent="0.2">
      <c r="A68" s="982"/>
      <c r="B68" s="378" t="s">
        <v>282</v>
      </c>
      <c r="C68" s="117">
        <v>14.667662419200846</v>
      </c>
      <c r="D68" s="116">
        <v>16.998658539276619</v>
      </c>
      <c r="E68" s="116">
        <v>25.967979348161691</v>
      </c>
      <c r="F68" s="116">
        <v>21.678226347186335</v>
      </c>
      <c r="G68" s="115">
        <v>3.2037719288292932</v>
      </c>
      <c r="H68" s="114">
        <v>34.232159006802732</v>
      </c>
      <c r="I68" s="116">
        <v>23.210217624796243</v>
      </c>
      <c r="J68" s="116">
        <v>9.3954077143978374</v>
      </c>
      <c r="K68" s="116">
        <v>2.6921190614682597</v>
      </c>
      <c r="L68" s="113">
        <v>0.20069251217217027</v>
      </c>
      <c r="M68" s="117">
        <v>12.145252529376911</v>
      </c>
      <c r="N68" s="116">
        <v>13.084559295560419</v>
      </c>
      <c r="O68" s="116">
        <v>16.359807471575579</v>
      </c>
      <c r="P68" s="116">
        <v>21.513445751976697</v>
      </c>
      <c r="Q68" s="115">
        <v>29.322686230906768</v>
      </c>
      <c r="R68" s="114">
        <v>28.065493217634057</v>
      </c>
      <c r="S68" s="116">
        <v>24.881281088054813</v>
      </c>
      <c r="T68" s="116">
        <v>9.7718870311744812</v>
      </c>
      <c r="U68" s="116">
        <v>19.842515325282335</v>
      </c>
      <c r="V68" s="116">
        <v>13.269876542657361</v>
      </c>
      <c r="W68" s="116">
        <v>4.7450563577233655</v>
      </c>
      <c r="X68" s="116">
        <v>2.6097590696204906</v>
      </c>
      <c r="Y68" s="116">
        <v>26.88264808983832</v>
      </c>
      <c r="Z68" s="116">
        <v>38.704268898201512</v>
      </c>
      <c r="AA68" s="116">
        <v>20.376271503268573</v>
      </c>
      <c r="AB68" s="113">
        <v>24.883170679163811</v>
      </c>
      <c r="AC68" s="437"/>
      <c r="AD68" s="437"/>
      <c r="AE68" s="437"/>
      <c r="AF68" s="437"/>
      <c r="AG68" s="437"/>
      <c r="AH68" s="437"/>
      <c r="AI68" s="437"/>
      <c r="AJ68" s="437"/>
      <c r="AK68" s="437"/>
      <c r="AL68" s="437"/>
      <c r="AM68" s="437"/>
      <c r="AN68" s="437"/>
      <c r="AO68" s="437"/>
      <c r="AP68" s="437"/>
      <c r="AQ68" s="437"/>
      <c r="AR68" s="437"/>
      <c r="AS68" s="437"/>
      <c r="AT68" s="437"/>
      <c r="AU68" s="437"/>
      <c r="AV68" s="437"/>
      <c r="AW68" s="437"/>
      <c r="AX68" s="437"/>
      <c r="AY68" s="437"/>
      <c r="AZ68" s="174"/>
      <c r="BA68" s="595"/>
      <c r="BB68" s="594"/>
      <c r="BC68" s="449"/>
      <c r="BD68" s="434"/>
      <c r="BE68" s="434"/>
      <c r="BF68" s="434"/>
      <c r="BG68" s="453"/>
      <c r="BH68" s="449"/>
      <c r="BI68" s="434"/>
      <c r="BJ68" s="434"/>
      <c r="BK68" s="434"/>
      <c r="BL68" s="453"/>
      <c r="BM68" s="449"/>
      <c r="BN68" s="434"/>
      <c r="BO68" s="434"/>
      <c r="BP68" s="434"/>
      <c r="BQ68" s="453"/>
      <c r="BR68" s="449"/>
      <c r="BS68" s="434"/>
      <c r="BT68" s="434"/>
      <c r="BU68" s="434"/>
      <c r="BV68" s="434"/>
      <c r="BW68" s="434"/>
      <c r="BX68" s="434"/>
      <c r="BY68" s="435"/>
      <c r="BZ68" s="435"/>
      <c r="CA68" s="435"/>
      <c r="CB68" s="435"/>
      <c r="CC68" s="3"/>
      <c r="CD68" s="3"/>
      <c r="CE68" s="3"/>
      <c r="CF68" s="3"/>
      <c r="CG68" s="3"/>
      <c r="CH68" s="3"/>
      <c r="CI68" s="3"/>
      <c r="CJ68" s="3"/>
      <c r="CK68" s="3"/>
      <c r="CL68" s="3"/>
      <c r="CM68" s="3"/>
      <c r="CN68" s="3"/>
      <c r="CO68" s="3"/>
      <c r="CP68" s="3"/>
      <c r="CQ68" s="3"/>
      <c r="CR68" s="3"/>
      <c r="CS68" s="3"/>
      <c r="CT68" s="3"/>
      <c r="CU68" s="3"/>
      <c r="CV68" s="3"/>
      <c r="CW68" s="3"/>
      <c r="CX68" s="3"/>
      <c r="CY68" s="3"/>
      <c r="CZ68" s="3"/>
    </row>
    <row r="69" s="309" customFormat="true" ht="15" customHeight="true" x14ac:dyDescent="0.2">
      <c r="A69" s="982"/>
      <c r="B69" s="378" t="s">
        <v>283</v>
      </c>
      <c r="C69" s="117">
        <v>54.756906271904491</v>
      </c>
      <c r="D69" s="116">
        <v>55.597038599199166</v>
      </c>
      <c r="E69" s="116">
        <v>42.867951518471088</v>
      </c>
      <c r="F69" s="116">
        <v>17.321567491502396</v>
      </c>
      <c r="G69" s="115">
        <v>2.3866082024267756</v>
      </c>
      <c r="H69" s="114">
        <v>27.925639517658567</v>
      </c>
      <c r="I69" s="116">
        <v>12.099458535626841</v>
      </c>
      <c r="J69" s="116">
        <v>8.1960459192474726</v>
      </c>
      <c r="K69" s="116">
        <v>1.4920254643983575</v>
      </c>
      <c r="L69" s="113">
        <v>0</v>
      </c>
      <c r="M69" s="117">
        <v>60.164174655003457</v>
      </c>
      <c r="N69" s="116">
        <v>58.104052635560109</v>
      </c>
      <c r="O69" s="116">
        <v>58.584536363499993</v>
      </c>
      <c r="P69" s="116">
        <v>50.7222284281046</v>
      </c>
      <c r="Q69" s="115">
        <v>37.182399209017909</v>
      </c>
      <c r="R69" s="114">
        <v>45.592452182545031</v>
      </c>
      <c r="S69" s="116">
        <v>30.361492208918108</v>
      </c>
      <c r="T69" s="116">
        <v>67.94278645891319</v>
      </c>
      <c r="U69" s="116">
        <v>48.095648961587486</v>
      </c>
      <c r="V69" s="116">
        <v>22.783285796583446</v>
      </c>
      <c r="W69" s="116">
        <v>11.230893870629577</v>
      </c>
      <c r="X69" s="116">
        <v>3.9629852672226114</v>
      </c>
      <c r="Y69" s="116">
        <v>38.137473672616636</v>
      </c>
      <c r="Z69" s="116">
        <v>16.786104774933293</v>
      </c>
      <c r="AA69" s="116">
        <v>53.801220930033821</v>
      </c>
      <c r="AB69" s="113">
        <v>15.609416023048778</v>
      </c>
      <c r="AC69" s="437"/>
      <c r="AD69" s="437"/>
      <c r="AE69" s="437"/>
      <c r="AF69" s="437"/>
      <c r="AG69" s="437"/>
      <c r="AH69" s="437"/>
      <c r="AI69" s="437"/>
      <c r="AJ69" s="437"/>
      <c r="AK69" s="437"/>
      <c r="AL69" s="437"/>
      <c r="AM69" s="437"/>
      <c r="AN69" s="437"/>
      <c r="AO69" s="437"/>
      <c r="AP69" s="437"/>
      <c r="AQ69" s="437"/>
      <c r="AR69" s="437"/>
      <c r="AS69" s="437"/>
      <c r="AT69" s="437"/>
      <c r="AU69" s="437"/>
      <c r="AV69" s="437"/>
      <c r="AW69" s="437"/>
      <c r="AX69" s="437"/>
      <c r="AY69" s="437"/>
      <c r="AZ69" s="174"/>
      <c r="BA69" s="595"/>
      <c r="BB69" s="594"/>
      <c r="BC69" s="449"/>
      <c r="BD69" s="434"/>
      <c r="BE69" s="434"/>
      <c r="BF69" s="434"/>
      <c r="BG69" s="453"/>
      <c r="BH69" s="449"/>
      <c r="BI69" s="434"/>
      <c r="BJ69" s="434"/>
      <c r="BK69" s="434"/>
      <c r="BL69" s="453"/>
      <c r="BM69" s="449"/>
      <c r="BN69" s="434"/>
      <c r="BO69" s="434"/>
      <c r="BP69" s="434"/>
      <c r="BQ69" s="453"/>
      <c r="BR69" s="449"/>
      <c r="BS69" s="434"/>
      <c r="BT69" s="434"/>
      <c r="BU69" s="434"/>
      <c r="BV69" s="434"/>
      <c r="BW69" s="434"/>
      <c r="BX69" s="434"/>
      <c r="BY69" s="435"/>
      <c r="BZ69" s="435"/>
      <c r="CA69" s="435"/>
      <c r="CB69" s="435"/>
      <c r="CC69" s="3"/>
      <c r="CD69" s="3"/>
      <c r="CE69" s="3"/>
      <c r="CF69" s="3"/>
      <c r="CG69" s="3"/>
      <c r="CH69" s="3"/>
      <c r="CI69" s="3"/>
      <c r="CJ69" s="3"/>
      <c r="CK69" s="3"/>
      <c r="CL69" s="3"/>
      <c r="CM69" s="3"/>
      <c r="CN69" s="3"/>
      <c r="CO69" s="3"/>
      <c r="CP69" s="3"/>
      <c r="CQ69" s="3"/>
      <c r="CR69" s="3"/>
      <c r="CS69" s="3"/>
      <c r="CT69" s="3"/>
      <c r="CU69" s="3"/>
      <c r="CV69" s="3"/>
      <c r="CW69" s="3"/>
      <c r="CX69" s="3"/>
      <c r="CY69" s="3"/>
      <c r="CZ69" s="3"/>
    </row>
    <row r="70" s="309" customFormat="true" ht="15" customHeight="true" x14ac:dyDescent="0.2">
      <c r="A70" s="982"/>
      <c r="B70" s="378" t="s">
        <v>284</v>
      </c>
      <c r="C70" s="117">
        <v>18.510336824147888</v>
      </c>
      <c r="D70" s="116">
        <v>17.075190189191257</v>
      </c>
      <c r="E70" s="116">
        <v>15.667745721237136</v>
      </c>
      <c r="F70" s="116">
        <v>7.1327373360287991</v>
      </c>
      <c r="G70" s="115">
        <v>2.3258573124200196E-2</v>
      </c>
      <c r="H70" s="114">
        <v>7.4186809280167836</v>
      </c>
      <c r="I70" s="116">
        <v>2.9838116167748319</v>
      </c>
      <c r="J70" s="116">
        <v>0.84115212936168182</v>
      </c>
      <c r="K70" s="116">
        <v>4.4063336927099517E-2</v>
      </c>
      <c r="L70" s="113">
        <v>0</v>
      </c>
      <c r="M70" s="117">
        <v>18.749412152434004</v>
      </c>
      <c r="N70" s="116">
        <v>20.540456396247887</v>
      </c>
      <c r="O70" s="116">
        <v>17.969924088773784</v>
      </c>
      <c r="P70" s="116">
        <v>18.240289459084497</v>
      </c>
      <c r="Q70" s="115">
        <v>18.301794920968455</v>
      </c>
      <c r="R70" s="114">
        <v>21.028200934490716</v>
      </c>
      <c r="S70" s="116">
        <v>14.27342560390078</v>
      </c>
      <c r="T70" s="116">
        <v>11.408126127236944</v>
      </c>
      <c r="U70" s="116">
        <v>18.385728394026454</v>
      </c>
      <c r="V70" s="116">
        <v>5.9358456790177687</v>
      </c>
      <c r="W70" s="116">
        <v>22.32179481666908</v>
      </c>
      <c r="X70" s="116">
        <v>0</v>
      </c>
      <c r="Y70" s="116">
        <v>13.544143905161029</v>
      </c>
      <c r="Z70" s="116">
        <v>1.2289053363688709</v>
      </c>
      <c r="AA70" s="116">
        <v>6.8091441654040397</v>
      </c>
      <c r="AB70" s="113">
        <v>11.11001069183895</v>
      </c>
      <c r="AC70" s="437"/>
      <c r="AD70" s="437"/>
      <c r="AE70" s="437"/>
      <c r="AF70" s="437"/>
      <c r="AG70" s="437"/>
      <c r="AH70" s="437"/>
      <c r="AI70" s="437"/>
      <c r="AJ70" s="437"/>
      <c r="AK70" s="437"/>
      <c r="AL70" s="437"/>
      <c r="AM70" s="437"/>
      <c r="AN70" s="437"/>
      <c r="AO70" s="437"/>
      <c r="AP70" s="437"/>
      <c r="AQ70" s="437"/>
      <c r="AR70" s="437"/>
      <c r="AS70" s="437"/>
      <c r="AT70" s="437"/>
      <c r="AU70" s="437"/>
      <c r="AV70" s="437"/>
      <c r="AW70" s="437"/>
      <c r="AX70" s="437"/>
      <c r="AY70" s="437"/>
      <c r="AZ70" s="174"/>
      <c r="BA70" s="595"/>
      <c r="BB70" s="594"/>
      <c r="BC70" s="449"/>
      <c r="BD70" s="434"/>
      <c r="BE70" s="434"/>
      <c r="BF70" s="434"/>
      <c r="BG70" s="453"/>
      <c r="BH70" s="449"/>
      <c r="BI70" s="434"/>
      <c r="BJ70" s="434"/>
      <c r="BK70" s="434"/>
      <c r="BL70" s="453"/>
      <c r="BM70" s="449"/>
      <c r="BN70" s="434"/>
      <c r="BO70" s="434"/>
      <c r="BP70" s="434"/>
      <c r="BQ70" s="453"/>
      <c r="BR70" s="449"/>
      <c r="BS70" s="434"/>
      <c r="BT70" s="434"/>
      <c r="BU70" s="434"/>
      <c r="BV70" s="434"/>
      <c r="BW70" s="434"/>
      <c r="BX70" s="434"/>
      <c r="BY70" s="435"/>
      <c r="BZ70" s="435"/>
      <c r="CA70" s="435"/>
      <c r="CB70" s="435"/>
      <c r="CC70" s="3"/>
      <c r="CD70" s="3"/>
      <c r="CE70" s="3"/>
      <c r="CF70" s="3"/>
      <c r="CG70" s="3"/>
      <c r="CH70" s="3"/>
      <c r="CI70" s="3"/>
      <c r="CJ70" s="3"/>
      <c r="CK70" s="3"/>
      <c r="CL70" s="3"/>
      <c r="CM70" s="3"/>
      <c r="CN70" s="3"/>
      <c r="CO70" s="3"/>
      <c r="CP70" s="3"/>
      <c r="CQ70" s="3"/>
      <c r="CR70" s="3"/>
      <c r="CS70" s="3"/>
      <c r="CT70" s="3"/>
      <c r="CU70" s="3"/>
      <c r="CV70" s="3"/>
      <c r="CW70" s="3"/>
      <c r="CX70" s="3"/>
      <c r="CY70" s="3"/>
      <c r="CZ70" s="3"/>
    </row>
    <row r="71" s="309" customFormat="true" ht="15" customHeight="true" x14ac:dyDescent="0.2">
      <c r="A71" s="982"/>
      <c r="B71" s="378" t="s">
        <v>285</v>
      </c>
      <c r="C71" s="117">
        <v>1.5498308766333735</v>
      </c>
      <c r="D71" s="116">
        <v>0.98561798734068085</v>
      </c>
      <c r="E71" s="116">
        <v>1.0658487882609147</v>
      </c>
      <c r="F71" s="116">
        <v>0.48398043440454402</v>
      </c>
      <c r="G71" s="115">
        <v>0</v>
      </c>
      <c r="H71" s="114">
        <v>1.470086667328532</v>
      </c>
      <c r="I71" s="116">
        <v>1.0359137381386285</v>
      </c>
      <c r="J71" s="116">
        <v>0</v>
      </c>
      <c r="K71" s="116">
        <v>0</v>
      </c>
      <c r="L71" s="113">
        <v>0</v>
      </c>
      <c r="M71" s="117">
        <v>1.3769009699710082</v>
      </c>
      <c r="N71" s="116">
        <v>1.4223217230566543</v>
      </c>
      <c r="O71" s="116">
        <v>0.95261483633453403</v>
      </c>
      <c r="P71" s="116">
        <v>0.84849969944917791</v>
      </c>
      <c r="Q71" s="115">
        <v>0.66205910235504706</v>
      </c>
      <c r="R71" s="114">
        <v>0.44804170040527663</v>
      </c>
      <c r="S71" s="116">
        <v>0.23856651789780731</v>
      </c>
      <c r="T71" s="116">
        <v>1.3353501673789869</v>
      </c>
      <c r="U71" s="116">
        <v>0.77396815002119912</v>
      </c>
      <c r="V71" s="116">
        <v>0.36086541276489525</v>
      </c>
      <c r="W71" s="116">
        <v>1.402499185326495</v>
      </c>
      <c r="X71" s="116">
        <v>0.3210652663934897</v>
      </c>
      <c r="Y71" s="116">
        <v>0.36726794606401192</v>
      </c>
      <c r="Z71" s="116">
        <v>0.33579422870295955</v>
      </c>
      <c r="AA71" s="116">
        <v>0.49422797140249075</v>
      </c>
      <c r="AB71" s="113">
        <v>3.9395745195315204</v>
      </c>
      <c r="AC71" s="437"/>
      <c r="AD71" s="437"/>
      <c r="AE71" s="437"/>
      <c r="AF71" s="437"/>
      <c r="AG71" s="437"/>
      <c r="AH71" s="437"/>
      <c r="AI71" s="437"/>
      <c r="AJ71" s="437"/>
      <c r="AK71" s="437"/>
      <c r="AL71" s="437"/>
      <c r="AM71" s="437"/>
      <c r="AN71" s="437"/>
      <c r="AO71" s="437"/>
      <c r="AP71" s="437"/>
      <c r="AQ71" s="437"/>
      <c r="AR71" s="437"/>
      <c r="AS71" s="437"/>
      <c r="AT71" s="437"/>
      <c r="AU71" s="437"/>
      <c r="AV71" s="437"/>
      <c r="AW71" s="437"/>
      <c r="AX71" s="437"/>
      <c r="AY71" s="437"/>
      <c r="AZ71" s="174"/>
      <c r="BA71" s="595"/>
      <c r="BB71" s="594"/>
      <c r="BC71" s="449"/>
      <c r="BD71" s="434"/>
      <c r="BE71" s="434"/>
      <c r="BF71" s="434"/>
      <c r="BG71" s="453"/>
      <c r="BH71" s="449"/>
      <c r="BI71" s="434"/>
      <c r="BJ71" s="434"/>
      <c r="BK71" s="434"/>
      <c r="BL71" s="453"/>
      <c r="BM71" s="449"/>
      <c r="BN71" s="434"/>
      <c r="BO71" s="434"/>
      <c r="BP71" s="434"/>
      <c r="BQ71" s="453"/>
      <c r="BR71" s="449"/>
      <c r="BS71" s="434"/>
      <c r="BT71" s="434"/>
      <c r="BU71" s="434"/>
      <c r="BV71" s="434"/>
      <c r="BW71" s="434"/>
      <c r="BX71" s="434"/>
      <c r="BY71" s="435"/>
      <c r="BZ71" s="435"/>
      <c r="CA71" s="435"/>
      <c r="CB71" s="435"/>
      <c r="CC71" s="3"/>
      <c r="CD71" s="3"/>
      <c r="CE71" s="3"/>
      <c r="CF71" s="3"/>
      <c r="CG71" s="3"/>
      <c r="CH71" s="3"/>
      <c r="CI71" s="3"/>
      <c r="CJ71" s="3"/>
      <c r="CK71" s="3"/>
      <c r="CL71" s="3"/>
      <c r="CM71" s="3"/>
      <c r="CN71" s="3"/>
      <c r="CO71" s="3"/>
      <c r="CP71" s="3"/>
      <c r="CQ71" s="3"/>
      <c r="CR71" s="3"/>
      <c r="CS71" s="3"/>
      <c r="CT71" s="3"/>
      <c r="CU71" s="3"/>
      <c r="CV71" s="3"/>
      <c r="CW71" s="3"/>
      <c r="CX71" s="3"/>
      <c r="CY71" s="3"/>
      <c r="CZ71" s="3"/>
    </row>
    <row r="72" s="309" customFormat="true" ht="15" customHeight="true" x14ac:dyDescent="0.2">
      <c r="A72" s="982"/>
      <c r="B72" s="378" t="s">
        <v>286</v>
      </c>
      <c r="C72" s="117">
        <v>8.0865050956275428E-2</v>
      </c>
      <c r="D72" s="116">
        <v>0</v>
      </c>
      <c r="E72" s="116">
        <v>0</v>
      </c>
      <c r="F72" s="116">
        <v>0</v>
      </c>
      <c r="G72" s="115">
        <v>0</v>
      </c>
      <c r="H72" s="114">
        <v>0</v>
      </c>
      <c r="I72" s="116">
        <v>0</v>
      </c>
      <c r="J72" s="116">
        <v>0</v>
      </c>
      <c r="K72" s="116">
        <v>0</v>
      </c>
      <c r="L72" s="113">
        <v>0</v>
      </c>
      <c r="M72" s="117">
        <v>0.12202558250115864</v>
      </c>
      <c r="N72" s="116">
        <v>2.0403257214358636E-2</v>
      </c>
      <c r="O72" s="116">
        <v>0</v>
      </c>
      <c r="P72" s="116">
        <v>0</v>
      </c>
      <c r="Q72" s="115">
        <v>0</v>
      </c>
      <c r="R72" s="114">
        <v>1.6441897262578952E-2</v>
      </c>
      <c r="S72" s="116">
        <v>0</v>
      </c>
      <c r="T72" s="116">
        <v>2.7173727142767713E-2</v>
      </c>
      <c r="U72" s="116">
        <v>0</v>
      </c>
      <c r="V72" s="116">
        <v>0</v>
      </c>
      <c r="W72" s="116">
        <v>0</v>
      </c>
      <c r="X72" s="116">
        <v>0</v>
      </c>
      <c r="Y72" s="116">
        <v>0</v>
      </c>
      <c r="Z72" s="116">
        <v>0</v>
      </c>
      <c r="AA72" s="116">
        <v>0</v>
      </c>
      <c r="AB72" s="113">
        <v>0.22826786716429659</v>
      </c>
      <c r="AC72" s="437"/>
      <c r="AD72" s="437"/>
      <c r="AE72" s="437"/>
      <c r="AF72" s="437"/>
      <c r="AG72" s="437"/>
      <c r="AH72" s="437"/>
      <c r="AI72" s="437"/>
      <c r="AJ72" s="437"/>
      <c r="AK72" s="437"/>
      <c r="AL72" s="437"/>
      <c r="AM72" s="437"/>
      <c r="AN72" s="437"/>
      <c r="AO72" s="437"/>
      <c r="AP72" s="437"/>
      <c r="AQ72" s="437"/>
      <c r="AR72" s="437"/>
      <c r="AS72" s="437"/>
      <c r="AT72" s="437"/>
      <c r="AU72" s="437"/>
      <c r="AV72" s="437"/>
      <c r="AW72" s="437"/>
      <c r="AX72" s="437"/>
      <c r="AY72" s="437"/>
      <c r="AZ72" s="174"/>
      <c r="BA72" s="595"/>
      <c r="BB72" s="594"/>
      <c r="BC72" s="449"/>
      <c r="BD72" s="434"/>
      <c r="BE72" s="434"/>
      <c r="BF72" s="434"/>
      <c r="BG72" s="453"/>
      <c r="BH72" s="449"/>
      <c r="BI72" s="434"/>
      <c r="BJ72" s="434"/>
      <c r="BK72" s="434"/>
      <c r="BL72" s="453"/>
      <c r="BM72" s="449"/>
      <c r="BN72" s="434"/>
      <c r="BO72" s="434"/>
      <c r="BP72" s="434"/>
      <c r="BQ72" s="453"/>
      <c r="BR72" s="449"/>
      <c r="BS72" s="434"/>
      <c r="BT72" s="434"/>
      <c r="BU72" s="434"/>
      <c r="BV72" s="434"/>
      <c r="BW72" s="434"/>
      <c r="BX72" s="434"/>
      <c r="BY72" s="435"/>
      <c r="BZ72" s="435"/>
      <c r="CA72" s="435"/>
      <c r="CB72" s="435"/>
      <c r="CC72" s="3"/>
      <c r="CD72" s="3"/>
      <c r="CE72" s="3"/>
      <c r="CF72" s="3"/>
      <c r="CG72" s="3"/>
      <c r="CH72" s="3"/>
      <c r="CI72" s="3"/>
      <c r="CJ72" s="3"/>
      <c r="CK72" s="3"/>
      <c r="CL72" s="3"/>
      <c r="CM72" s="3"/>
      <c r="CN72" s="3"/>
      <c r="CO72" s="3"/>
      <c r="CP72" s="3"/>
      <c r="CQ72" s="3"/>
      <c r="CR72" s="3"/>
      <c r="CS72" s="3"/>
      <c r="CT72" s="3"/>
      <c r="CU72" s="3"/>
      <c r="CV72" s="3"/>
      <c r="CW72" s="3"/>
      <c r="CX72" s="3"/>
      <c r="CY72" s="3"/>
      <c r="CZ72" s="3"/>
    </row>
    <row r="73" s="309" customFormat="true" ht="15" customHeight="true" x14ac:dyDescent="0.2">
      <c r="A73" s="982"/>
      <c r="B73" s="378" t="s">
        <v>287</v>
      </c>
      <c r="C73" s="117">
        <v>1.9546698586199184E-2</v>
      </c>
      <c r="D73" s="116">
        <v>1.9840814872187317E-2</v>
      </c>
      <c r="E73" s="116">
        <v>0</v>
      </c>
      <c r="F73" s="116">
        <v>1.4163149008755527E-2</v>
      </c>
      <c r="G73" s="115">
        <v>0</v>
      </c>
      <c r="H73" s="114">
        <v>0</v>
      </c>
      <c r="I73" s="116">
        <v>0</v>
      </c>
      <c r="J73" s="116">
        <v>3.3317640076915171E-2</v>
      </c>
      <c r="K73" s="116">
        <v>0</v>
      </c>
      <c r="L73" s="113">
        <v>0</v>
      </c>
      <c r="M73" s="117">
        <v>0</v>
      </c>
      <c r="N73" s="116">
        <v>3.4466265730191729E-2</v>
      </c>
      <c r="O73" s="116">
        <v>3.3433785883871719E-2</v>
      </c>
      <c r="P73" s="116">
        <v>0</v>
      </c>
      <c r="Q73" s="115">
        <v>0</v>
      </c>
      <c r="R73" s="114">
        <v>0</v>
      </c>
      <c r="S73" s="116">
        <v>0</v>
      </c>
      <c r="T73" s="116">
        <v>0</v>
      </c>
      <c r="U73" s="116">
        <v>8.1470331581178862E-2</v>
      </c>
      <c r="V73" s="116">
        <v>0</v>
      </c>
      <c r="W73" s="116">
        <v>0</v>
      </c>
      <c r="X73" s="116">
        <v>2.1688987746479173E-2</v>
      </c>
      <c r="Y73" s="116">
        <v>0</v>
      </c>
      <c r="Z73" s="116">
        <v>0</v>
      </c>
      <c r="AA73" s="116">
        <v>0</v>
      </c>
      <c r="AB73" s="113">
        <v>0</v>
      </c>
      <c r="AC73" s="437"/>
      <c r="AD73" s="437"/>
      <c r="AE73" s="437"/>
      <c r="AF73" s="437"/>
      <c r="AG73" s="437"/>
      <c r="AH73" s="437"/>
      <c r="AI73" s="437"/>
      <c r="AJ73" s="437"/>
      <c r="AK73" s="437"/>
      <c r="AL73" s="437"/>
      <c r="AM73" s="437"/>
      <c r="AN73" s="437"/>
      <c r="AO73" s="437"/>
      <c r="AP73" s="437"/>
      <c r="AQ73" s="437"/>
      <c r="AR73" s="437"/>
      <c r="AS73" s="437"/>
      <c r="AT73" s="437"/>
      <c r="AU73" s="437"/>
      <c r="AV73" s="437"/>
      <c r="AW73" s="437"/>
      <c r="AX73" s="437"/>
      <c r="AY73" s="437"/>
      <c r="AZ73" s="174"/>
      <c r="BA73" s="595"/>
      <c r="BB73" s="594"/>
      <c r="BC73" s="449"/>
      <c r="BD73" s="434"/>
      <c r="BE73" s="434"/>
      <c r="BF73" s="434"/>
      <c r="BG73" s="453"/>
      <c r="BH73" s="449"/>
      <c r="BI73" s="434"/>
      <c r="BJ73" s="434"/>
      <c r="BK73" s="434"/>
      <c r="BL73" s="453"/>
      <c r="BM73" s="449"/>
      <c r="BN73" s="434"/>
      <c r="BO73" s="434"/>
      <c r="BP73" s="434"/>
      <c r="BQ73" s="453"/>
      <c r="BR73" s="449"/>
      <c r="BS73" s="434"/>
      <c r="BT73" s="434"/>
      <c r="BU73" s="434"/>
      <c r="BV73" s="434"/>
      <c r="BW73" s="434"/>
      <c r="BX73" s="434"/>
      <c r="BY73" s="435"/>
      <c r="BZ73" s="435"/>
      <c r="CA73" s="435"/>
      <c r="CB73" s="435"/>
      <c r="CC73" s="3"/>
      <c r="CD73" s="3"/>
      <c r="CE73" s="3"/>
      <c r="CF73" s="3"/>
      <c r="CG73" s="3"/>
      <c r="CH73" s="3"/>
      <c r="CI73" s="3"/>
      <c r="CJ73" s="3"/>
      <c r="CK73" s="3"/>
      <c r="CL73" s="3"/>
      <c r="CM73" s="3"/>
      <c r="CN73" s="3"/>
      <c r="CO73" s="3"/>
      <c r="CP73" s="3"/>
      <c r="CQ73" s="3"/>
      <c r="CR73" s="3"/>
      <c r="CS73" s="3"/>
      <c r="CT73" s="3"/>
      <c r="CU73" s="3"/>
      <c r="CV73" s="3"/>
      <c r="CW73" s="3"/>
      <c r="CX73" s="3"/>
      <c r="CY73" s="3"/>
      <c r="CZ73" s="3"/>
    </row>
    <row r="74" s="309" customFormat="true" ht="15" customHeight="true" x14ac:dyDescent="0.2">
      <c r="A74" s="982"/>
      <c r="B74" s="378" t="s">
        <v>288</v>
      </c>
      <c r="C74" s="117">
        <v>0</v>
      </c>
      <c r="D74" s="116">
        <v>0</v>
      </c>
      <c r="E74" s="116">
        <v>0</v>
      </c>
      <c r="F74" s="116">
        <v>0.3265265942260468</v>
      </c>
      <c r="G74" s="115">
        <v>0</v>
      </c>
      <c r="H74" s="114">
        <v>0</v>
      </c>
      <c r="I74" s="116">
        <v>0.54096505817573748</v>
      </c>
      <c r="J74" s="116">
        <v>0.2181981709329264</v>
      </c>
      <c r="K74" s="116">
        <v>0</v>
      </c>
      <c r="L74" s="113">
        <v>0</v>
      </c>
      <c r="M74" s="117">
        <v>0</v>
      </c>
      <c r="N74" s="116">
        <v>0</v>
      </c>
      <c r="O74" s="116">
        <v>0</v>
      </c>
      <c r="P74" s="116">
        <v>0</v>
      </c>
      <c r="Q74" s="115">
        <v>0</v>
      </c>
      <c r="R74" s="114">
        <v>0</v>
      </c>
      <c r="S74" s="116">
        <v>0</v>
      </c>
      <c r="T74" s="116">
        <v>0</v>
      </c>
      <c r="U74" s="116">
        <v>0</v>
      </c>
      <c r="V74" s="116">
        <v>0</v>
      </c>
      <c r="W74" s="116">
        <v>0</v>
      </c>
      <c r="X74" s="116">
        <v>3.839641346525989E-2</v>
      </c>
      <c r="Y74" s="116">
        <v>0</v>
      </c>
      <c r="Z74" s="116">
        <v>1.6001200169006395</v>
      </c>
      <c r="AA74" s="116">
        <v>0</v>
      </c>
      <c r="AB74" s="113">
        <v>0</v>
      </c>
      <c r="AC74" s="437"/>
      <c r="AD74" s="437"/>
      <c r="AE74" s="437"/>
      <c r="AF74" s="437"/>
      <c r="AG74" s="437"/>
      <c r="AH74" s="437"/>
      <c r="AI74" s="437"/>
      <c r="AJ74" s="437"/>
      <c r="AK74" s="437"/>
      <c r="AL74" s="437"/>
      <c r="AM74" s="437"/>
      <c r="AN74" s="437"/>
      <c r="AO74" s="437"/>
      <c r="AP74" s="437"/>
      <c r="AQ74" s="437"/>
      <c r="AR74" s="437"/>
      <c r="AS74" s="437"/>
      <c r="AT74" s="437"/>
      <c r="AU74" s="437"/>
      <c r="AV74" s="437"/>
      <c r="AW74" s="437"/>
      <c r="AX74" s="437"/>
      <c r="AY74" s="437"/>
      <c r="AZ74" s="174"/>
      <c r="BA74" s="595"/>
      <c r="BB74" s="594"/>
      <c r="BC74" s="449"/>
      <c r="BD74" s="434"/>
      <c r="BE74" s="434"/>
      <c r="BF74" s="434"/>
      <c r="BG74" s="453"/>
      <c r="BH74" s="449"/>
      <c r="BI74" s="434"/>
      <c r="BJ74" s="434"/>
      <c r="BK74" s="434"/>
      <c r="BL74" s="453"/>
      <c r="BM74" s="449"/>
      <c r="BN74" s="434"/>
      <c r="BO74" s="434"/>
      <c r="BP74" s="434"/>
      <c r="BQ74" s="453"/>
      <c r="BR74" s="449"/>
      <c r="BS74" s="434"/>
      <c r="BT74" s="434"/>
      <c r="BU74" s="434"/>
      <c r="BV74" s="434"/>
      <c r="BW74" s="434"/>
      <c r="BX74" s="434"/>
      <c r="BY74" s="435"/>
      <c r="BZ74" s="435"/>
      <c r="CA74" s="435"/>
      <c r="CB74" s="435"/>
      <c r="CC74" s="3"/>
      <c r="CD74" s="3"/>
      <c r="CE74" s="3"/>
      <c r="CF74" s="3"/>
      <c r="CG74" s="3"/>
      <c r="CH74" s="3"/>
      <c r="CI74" s="3"/>
      <c r="CJ74" s="3"/>
      <c r="CK74" s="3"/>
      <c r="CL74" s="3"/>
      <c r="CM74" s="3"/>
      <c r="CN74" s="3"/>
      <c r="CO74" s="3"/>
      <c r="CP74" s="3"/>
      <c r="CQ74" s="3"/>
      <c r="CR74" s="3"/>
      <c r="CS74" s="3"/>
      <c r="CT74" s="3"/>
      <c r="CU74" s="3"/>
      <c r="CV74" s="3"/>
      <c r="CW74" s="3"/>
      <c r="CX74" s="3"/>
      <c r="CY74" s="3"/>
      <c r="CZ74" s="3"/>
    </row>
    <row r="75" s="309" customFormat="true" ht="15" customHeight="true" x14ac:dyDescent="0.2">
      <c r="A75" s="982"/>
      <c r="B75" s="378" t="s">
        <v>289</v>
      </c>
      <c r="C75" s="117">
        <v>0</v>
      </c>
      <c r="D75" s="116">
        <v>0</v>
      </c>
      <c r="E75" s="116">
        <v>0</v>
      </c>
      <c r="F75" s="116">
        <v>0</v>
      </c>
      <c r="G75" s="115">
        <v>5.4995967048452853E-2</v>
      </c>
      <c r="H75" s="114">
        <v>0</v>
      </c>
      <c r="I75" s="116">
        <v>0</v>
      </c>
      <c r="J75" s="116">
        <v>0</v>
      </c>
      <c r="K75" s="116">
        <v>0</v>
      </c>
      <c r="L75" s="113">
        <v>0.12728688095748059</v>
      </c>
      <c r="M75" s="117">
        <v>0</v>
      </c>
      <c r="N75" s="116">
        <v>0</v>
      </c>
      <c r="O75" s="116">
        <v>0</v>
      </c>
      <c r="P75" s="116">
        <v>0</v>
      </c>
      <c r="Q75" s="115">
        <v>0</v>
      </c>
      <c r="R75" s="114">
        <v>0</v>
      </c>
      <c r="S75" s="116">
        <v>0</v>
      </c>
      <c r="T75" s="116">
        <v>0</v>
      </c>
      <c r="U75" s="116">
        <v>0</v>
      </c>
      <c r="V75" s="116">
        <v>0</v>
      </c>
      <c r="W75" s="116">
        <v>0</v>
      </c>
      <c r="X75" s="116">
        <v>8.4205804465248807E-2</v>
      </c>
      <c r="Y75" s="116">
        <v>0</v>
      </c>
      <c r="Z75" s="116">
        <v>0</v>
      </c>
      <c r="AA75" s="116">
        <v>0</v>
      </c>
      <c r="AB75" s="113">
        <v>0</v>
      </c>
      <c r="AC75" s="437"/>
      <c r="AD75" s="437"/>
      <c r="AE75" s="437"/>
      <c r="AF75" s="437"/>
      <c r="AG75" s="437"/>
      <c r="AH75" s="437"/>
      <c r="AI75" s="437"/>
      <c r="AJ75" s="437"/>
      <c r="AK75" s="437"/>
      <c r="AL75" s="437"/>
      <c r="AM75" s="437"/>
      <c r="AN75" s="437"/>
      <c r="AO75" s="437"/>
      <c r="AP75" s="437"/>
      <c r="AQ75" s="437"/>
      <c r="AR75" s="437"/>
      <c r="AS75" s="437"/>
      <c r="AT75" s="437"/>
      <c r="AU75" s="437"/>
      <c r="AV75" s="437"/>
      <c r="AW75" s="437"/>
      <c r="AX75" s="437"/>
      <c r="AY75" s="437"/>
      <c r="AZ75" s="174"/>
      <c r="BA75" s="595"/>
      <c r="BB75" s="594"/>
      <c r="BC75" s="449"/>
      <c r="BD75" s="434"/>
      <c r="BE75" s="434"/>
      <c r="BF75" s="434"/>
      <c r="BG75" s="453"/>
      <c r="BH75" s="449"/>
      <c r="BI75" s="434"/>
      <c r="BJ75" s="434"/>
      <c r="BK75" s="434"/>
      <c r="BL75" s="453"/>
      <c r="BM75" s="449"/>
      <c r="BN75" s="434"/>
      <c r="BO75" s="434"/>
      <c r="BP75" s="434"/>
      <c r="BQ75" s="453"/>
      <c r="BR75" s="449"/>
      <c r="BS75" s="434"/>
      <c r="BT75" s="434"/>
      <c r="BU75" s="434"/>
      <c r="BV75" s="434"/>
      <c r="BW75" s="434"/>
      <c r="BX75" s="434"/>
      <c r="BY75" s="435"/>
      <c r="BZ75" s="435"/>
      <c r="CA75" s="435"/>
      <c r="CB75" s="435"/>
      <c r="CC75" s="3"/>
      <c r="CD75" s="3"/>
      <c r="CE75" s="3"/>
      <c r="CF75" s="3"/>
      <c r="CG75" s="3"/>
      <c r="CH75" s="3"/>
      <c r="CI75" s="3"/>
      <c r="CJ75" s="3"/>
      <c r="CK75" s="3"/>
      <c r="CL75" s="3"/>
      <c r="CM75" s="3"/>
      <c r="CN75" s="3"/>
      <c r="CO75" s="3"/>
      <c r="CP75" s="3"/>
      <c r="CQ75" s="3"/>
      <c r="CR75" s="3"/>
      <c r="CS75" s="3"/>
      <c r="CT75" s="3"/>
      <c r="CU75" s="3"/>
      <c r="CV75" s="3"/>
      <c r="CW75" s="3"/>
      <c r="CX75" s="3"/>
      <c r="CY75" s="3"/>
      <c r="CZ75" s="3"/>
    </row>
    <row r="76" s="309" customFormat="true" ht="15" customHeight="true" x14ac:dyDescent="0.2">
      <c r="A76" s="982"/>
      <c r="B76" s="378" t="s">
        <v>46</v>
      </c>
      <c r="C76" s="117">
        <v>6.1657282457156078E-2</v>
      </c>
      <c r="D76" s="116">
        <v>3.3820758940108307E-3</v>
      </c>
      <c r="E76" s="116">
        <v>9.0339756198988444E-2</v>
      </c>
      <c r="F76" s="116">
        <v>7.8530753900153946E-2</v>
      </c>
      <c r="G76" s="115">
        <v>0</v>
      </c>
      <c r="H76" s="114">
        <v>0</v>
      </c>
      <c r="I76" s="116">
        <v>9.2791168177245101E-2</v>
      </c>
      <c r="J76" s="116">
        <v>5.4126663962992773E-3</v>
      </c>
      <c r="K76" s="116">
        <v>0</v>
      </c>
      <c r="L76" s="113">
        <v>0</v>
      </c>
      <c r="M76" s="117">
        <v>0.1085776953948526</v>
      </c>
      <c r="N76" s="116">
        <v>5.8751380542366935E-3</v>
      </c>
      <c r="O76" s="116">
        <v>0</v>
      </c>
      <c r="P76" s="116">
        <v>0.15881477143516876</v>
      </c>
      <c r="Q76" s="115">
        <v>6.5155675338627567E-2</v>
      </c>
      <c r="R76" s="114">
        <v>0</v>
      </c>
      <c r="S76" s="116">
        <v>1.1551686000577268E-2</v>
      </c>
      <c r="T76" s="116">
        <v>0</v>
      </c>
      <c r="U76" s="116">
        <v>8.2960623532495253E-2</v>
      </c>
      <c r="V76" s="116">
        <v>0</v>
      </c>
      <c r="W76" s="116">
        <v>0.11808245035780809</v>
      </c>
      <c r="X76" s="116">
        <v>0</v>
      </c>
      <c r="Y76" s="116">
        <v>0</v>
      </c>
      <c r="Z76" s="116">
        <v>0.68906351095382457</v>
      </c>
      <c r="AA76" s="116">
        <v>0</v>
      </c>
      <c r="AB76" s="113">
        <v>0</v>
      </c>
      <c r="AC76" s="437"/>
      <c r="AD76" s="437"/>
      <c r="AE76" s="437"/>
      <c r="AF76" s="437"/>
      <c r="AG76" s="437"/>
      <c r="AH76" s="437"/>
      <c r="AI76" s="437"/>
      <c r="AJ76" s="437"/>
      <c r="AK76" s="437"/>
      <c r="AL76" s="437"/>
      <c r="AM76" s="437"/>
      <c r="AN76" s="437"/>
      <c r="AO76" s="437"/>
      <c r="AP76" s="437"/>
      <c r="AQ76" s="437"/>
      <c r="AR76" s="437"/>
      <c r="AS76" s="437"/>
      <c r="AT76" s="437"/>
      <c r="AU76" s="437"/>
      <c r="AV76" s="437"/>
      <c r="AW76" s="437"/>
      <c r="AX76" s="437"/>
      <c r="AY76" s="437"/>
      <c r="AZ76" s="174"/>
      <c r="BA76" s="595"/>
      <c r="BB76" s="594"/>
      <c r="BC76" s="449"/>
      <c r="BD76" s="434"/>
      <c r="BE76" s="434"/>
      <c r="BF76" s="434"/>
      <c r="BG76" s="453"/>
      <c r="BH76" s="449"/>
      <c r="BI76" s="434"/>
      <c r="BJ76" s="434"/>
      <c r="BK76" s="434"/>
      <c r="BL76" s="453"/>
      <c r="BM76" s="449"/>
      <c r="BN76" s="434"/>
      <c r="BO76" s="434"/>
      <c r="BP76" s="434"/>
      <c r="BQ76" s="453"/>
      <c r="BR76" s="449"/>
      <c r="BS76" s="434"/>
      <c r="BT76" s="434"/>
      <c r="BU76" s="434"/>
      <c r="BV76" s="434"/>
      <c r="BW76" s="434"/>
      <c r="BX76" s="434"/>
      <c r="BY76" s="435"/>
      <c r="BZ76" s="435"/>
      <c r="CA76" s="435"/>
      <c r="CB76" s="435"/>
      <c r="CC76" s="3"/>
      <c r="CD76" s="3"/>
      <c r="CE76" s="3"/>
      <c r="CF76" s="3"/>
      <c r="CG76" s="3"/>
      <c r="CH76" s="3"/>
      <c r="CI76" s="3"/>
      <c r="CJ76" s="3"/>
      <c r="CK76" s="3"/>
      <c r="CL76" s="3"/>
      <c r="CM76" s="3"/>
      <c r="CN76" s="3"/>
      <c r="CO76" s="3"/>
      <c r="CP76" s="3"/>
      <c r="CQ76" s="3"/>
      <c r="CR76" s="3"/>
      <c r="CS76" s="3"/>
      <c r="CT76" s="3"/>
      <c r="CU76" s="3"/>
      <c r="CV76" s="3"/>
      <c r="CW76" s="3"/>
      <c r="CX76" s="3"/>
      <c r="CY76" s="3"/>
      <c r="CZ76" s="3"/>
    </row>
    <row r="77" s="309" customFormat="true" ht="15" customHeight="true" x14ac:dyDescent="0.2">
      <c r="A77" s="140"/>
      <c r="B77" s="134"/>
      <c r="C77" s="117"/>
      <c r="D77" s="116"/>
      <c r="E77" s="116"/>
      <c r="F77" s="116"/>
      <c r="G77" s="115"/>
      <c r="H77" s="114"/>
      <c r="I77" s="116"/>
      <c r="J77" s="116"/>
      <c r="K77" s="116"/>
      <c r="L77" s="113"/>
      <c r="M77" s="117"/>
      <c r="N77" s="116"/>
      <c r="O77" s="116"/>
      <c r="P77" s="116"/>
      <c r="Q77" s="115"/>
      <c r="R77" s="114"/>
      <c r="S77" s="116"/>
      <c r="T77" s="116"/>
      <c r="U77" s="116"/>
      <c r="V77" s="116"/>
      <c r="W77" s="116"/>
      <c r="X77" s="116"/>
      <c r="Y77" s="116"/>
      <c r="Z77" s="116"/>
      <c r="AA77" s="116"/>
      <c r="AB77" s="113"/>
      <c r="AC77" s="437"/>
      <c r="AD77" s="437"/>
      <c r="AE77" s="437"/>
      <c r="AF77" s="437"/>
      <c r="AG77" s="437"/>
      <c r="AH77" s="437"/>
      <c r="AI77" s="437"/>
      <c r="AJ77" s="437"/>
      <c r="AK77" s="437"/>
      <c r="AL77" s="437"/>
      <c r="AM77" s="437"/>
      <c r="AN77" s="437"/>
      <c r="AO77" s="437"/>
      <c r="AP77" s="437"/>
      <c r="AQ77" s="437"/>
      <c r="AR77" s="437"/>
      <c r="AS77" s="437"/>
      <c r="AT77" s="437"/>
      <c r="AU77" s="437"/>
      <c r="AV77" s="437"/>
      <c r="AW77" s="437"/>
      <c r="AX77" s="437"/>
      <c r="AY77" s="437"/>
      <c r="AZ77" s="174"/>
      <c r="BA77" s="595"/>
      <c r="BB77" s="594"/>
      <c r="BC77" s="449"/>
      <c r="BD77" s="434"/>
      <c r="BE77" s="434"/>
      <c r="BF77" s="434"/>
      <c r="BG77" s="453"/>
      <c r="BH77" s="449"/>
      <c r="BI77" s="434"/>
      <c r="BJ77" s="434"/>
      <c r="BK77" s="434"/>
      <c r="BL77" s="453"/>
      <c r="BM77" s="449"/>
      <c r="BN77" s="434"/>
      <c r="BO77" s="434"/>
      <c r="BP77" s="434"/>
      <c r="BQ77" s="453"/>
      <c r="BR77" s="449"/>
      <c r="BS77" s="434"/>
      <c r="BT77" s="434"/>
      <c r="BU77" s="434"/>
      <c r="BV77" s="434"/>
      <c r="BW77" s="434"/>
      <c r="BX77" s="434"/>
      <c r="BY77" s="435"/>
      <c r="BZ77" s="435"/>
      <c r="CA77" s="435"/>
      <c r="CB77" s="435"/>
      <c r="CC77" s="3"/>
      <c r="CD77" s="3"/>
      <c r="CE77" s="3"/>
      <c r="CF77" s="3"/>
      <c r="CG77" s="3"/>
      <c r="CH77" s="3"/>
      <c r="CI77" s="3"/>
      <c r="CJ77" s="3"/>
      <c r="CK77" s="3"/>
      <c r="CL77" s="3"/>
      <c r="CM77" s="3"/>
      <c r="CN77" s="3"/>
      <c r="CO77" s="3"/>
      <c r="CP77" s="3"/>
      <c r="CQ77" s="3"/>
      <c r="CR77" s="3"/>
      <c r="CS77" s="3"/>
      <c r="CT77" s="3"/>
      <c r="CU77" s="3"/>
      <c r="CV77" s="3"/>
      <c r="CW77" s="3"/>
      <c r="CX77" s="3"/>
      <c r="CY77" s="3"/>
      <c r="CZ77" s="3"/>
    </row>
    <row r="78" s="309" customFormat="true" ht="15" customHeight="true" x14ac:dyDescent="0.2">
      <c r="A78" s="140"/>
      <c r="B78" s="134"/>
      <c r="C78" s="117"/>
      <c r="D78" s="116"/>
      <c r="E78" s="116"/>
      <c r="F78" s="116"/>
      <c r="G78" s="115"/>
      <c r="H78" s="114"/>
      <c r="I78" s="116"/>
      <c r="J78" s="116"/>
      <c r="K78" s="116"/>
      <c r="L78" s="113"/>
      <c r="M78" s="117"/>
      <c r="N78" s="116"/>
      <c r="O78" s="116"/>
      <c r="P78" s="116"/>
      <c r="Q78" s="115"/>
      <c r="R78" s="114"/>
      <c r="S78" s="116"/>
      <c r="T78" s="116"/>
      <c r="U78" s="116"/>
      <c r="V78" s="116"/>
      <c r="W78" s="116"/>
      <c r="X78" s="116"/>
      <c r="Y78" s="116"/>
      <c r="Z78" s="116"/>
      <c r="AA78" s="116"/>
      <c r="AB78" s="113"/>
      <c r="AC78" s="437"/>
      <c r="AD78" s="437"/>
      <c r="AE78" s="437"/>
      <c r="AF78" s="437"/>
      <c r="AG78" s="437"/>
      <c r="AH78" s="437"/>
      <c r="AI78" s="437"/>
      <c r="AJ78" s="437"/>
      <c r="AK78" s="437"/>
      <c r="AL78" s="437"/>
      <c r="AM78" s="437"/>
      <c r="AN78" s="437"/>
      <c r="AO78" s="437"/>
      <c r="AP78" s="437"/>
      <c r="AQ78" s="437"/>
      <c r="AR78" s="437"/>
      <c r="AS78" s="437"/>
      <c r="AT78" s="437"/>
      <c r="AU78" s="437"/>
      <c r="AV78" s="437"/>
      <c r="AW78" s="437"/>
      <c r="AX78" s="437"/>
      <c r="AY78" s="437"/>
      <c r="AZ78" s="174"/>
      <c r="BA78" s="595"/>
      <c r="BB78" s="594"/>
      <c r="BC78" s="449"/>
      <c r="BD78" s="434"/>
      <c r="BE78" s="434"/>
      <c r="BF78" s="434"/>
      <c r="BG78" s="453"/>
      <c r="BH78" s="449"/>
      <c r="BI78" s="434"/>
      <c r="BJ78" s="434"/>
      <c r="BK78" s="434"/>
      <c r="BL78" s="453"/>
      <c r="BM78" s="449"/>
      <c r="BN78" s="434"/>
      <c r="BO78" s="434"/>
      <c r="BP78" s="434"/>
      <c r="BQ78" s="453"/>
      <c r="BR78" s="449"/>
      <c r="BS78" s="434"/>
      <c r="BT78" s="434"/>
      <c r="BU78" s="434"/>
      <c r="BV78" s="434"/>
      <c r="BW78" s="434"/>
      <c r="BX78" s="434"/>
      <c r="BY78" s="435"/>
      <c r="BZ78" s="435"/>
      <c r="CA78" s="435"/>
      <c r="CB78" s="435"/>
      <c r="CC78" s="3"/>
      <c r="CD78" s="3"/>
      <c r="CE78" s="3"/>
      <c r="CF78" s="3"/>
      <c r="CG78" s="3"/>
      <c r="CH78" s="3"/>
      <c r="CI78" s="3"/>
      <c r="CJ78" s="3"/>
      <c r="CK78" s="3"/>
      <c r="CL78" s="3"/>
      <c r="CM78" s="3"/>
      <c r="CN78" s="3"/>
      <c r="CO78" s="3"/>
      <c r="CP78" s="3"/>
      <c r="CQ78" s="3"/>
      <c r="CR78" s="3"/>
      <c r="CS78" s="3"/>
      <c r="CT78" s="3"/>
      <c r="CU78" s="3"/>
      <c r="CV78" s="3"/>
      <c r="CW78" s="3"/>
      <c r="CX78" s="3"/>
      <c r="CY78" s="3"/>
      <c r="CZ78" s="3"/>
    </row>
    <row r="79" s="309" customFormat="true" ht="15" customHeight="true" x14ac:dyDescent="0.2">
      <c r="A79" s="140"/>
      <c r="B79" s="134"/>
      <c r="C79" s="117"/>
      <c r="D79" s="116"/>
      <c r="E79" s="116"/>
      <c r="F79" s="116"/>
      <c r="G79" s="115"/>
      <c r="H79" s="114"/>
      <c r="I79" s="116"/>
      <c r="J79" s="116"/>
      <c r="K79" s="116"/>
      <c r="L79" s="113"/>
      <c r="M79" s="117"/>
      <c r="N79" s="116"/>
      <c r="O79" s="116"/>
      <c r="P79" s="116"/>
      <c r="Q79" s="115"/>
      <c r="R79" s="114"/>
      <c r="S79" s="116"/>
      <c r="T79" s="116"/>
      <c r="U79" s="116"/>
      <c r="V79" s="116"/>
      <c r="W79" s="116"/>
      <c r="X79" s="116"/>
      <c r="Y79" s="116"/>
      <c r="Z79" s="116"/>
      <c r="AA79" s="116"/>
      <c r="AB79" s="113"/>
      <c r="AC79" s="437"/>
      <c r="AD79" s="437"/>
      <c r="AE79" s="437"/>
      <c r="AF79" s="437"/>
      <c r="AG79" s="437"/>
      <c r="AH79" s="437"/>
      <c r="AI79" s="437"/>
      <c r="AJ79" s="437"/>
      <c r="AK79" s="437"/>
      <c r="AL79" s="437"/>
      <c r="AM79" s="437"/>
      <c r="AN79" s="437"/>
      <c r="AO79" s="437"/>
      <c r="AP79" s="437"/>
      <c r="AQ79" s="437"/>
      <c r="AR79" s="437"/>
      <c r="AS79" s="437"/>
      <c r="AT79" s="437"/>
      <c r="AU79" s="437"/>
      <c r="AV79" s="437"/>
      <c r="AW79" s="437"/>
      <c r="AX79" s="437"/>
      <c r="AY79" s="437"/>
      <c r="AZ79" s="174"/>
      <c r="BA79" s="595"/>
      <c r="BB79" s="594"/>
      <c r="BC79" s="449"/>
      <c r="BD79" s="434"/>
      <c r="BE79" s="434"/>
      <c r="BF79" s="434"/>
      <c r="BG79" s="453"/>
      <c r="BH79" s="449"/>
      <c r="BI79" s="434"/>
      <c r="BJ79" s="434"/>
      <c r="BK79" s="434"/>
      <c r="BL79" s="453"/>
      <c r="BM79" s="449"/>
      <c r="BN79" s="434"/>
      <c r="BO79" s="434"/>
      <c r="BP79" s="434"/>
      <c r="BQ79" s="453"/>
      <c r="BR79" s="449"/>
      <c r="BS79" s="434"/>
      <c r="BT79" s="434"/>
      <c r="BU79" s="434"/>
      <c r="BV79" s="434"/>
      <c r="BW79" s="434"/>
      <c r="BX79" s="434"/>
      <c r="BY79" s="435"/>
      <c r="BZ79" s="435"/>
      <c r="CA79" s="435"/>
      <c r="CB79" s="435"/>
      <c r="CC79" s="3"/>
      <c r="CD79" s="3"/>
      <c r="CE79" s="3"/>
      <c r="CF79" s="3"/>
      <c r="CG79" s="3"/>
      <c r="CH79" s="3"/>
      <c r="CI79" s="3"/>
      <c r="CJ79" s="3"/>
      <c r="CK79" s="3"/>
      <c r="CL79" s="3"/>
      <c r="CM79" s="3"/>
      <c r="CN79" s="3"/>
      <c r="CO79" s="3"/>
      <c r="CP79" s="3"/>
      <c r="CQ79" s="3"/>
      <c r="CR79" s="3"/>
      <c r="CS79" s="3"/>
      <c r="CT79" s="3"/>
      <c r="CU79" s="3"/>
      <c r="CV79" s="3"/>
      <c r="CW79" s="3"/>
      <c r="CX79" s="3"/>
      <c r="CY79" s="3"/>
      <c r="CZ79" s="3"/>
    </row>
    <row r="80" s="309" customFormat="true" ht="15" customHeight="true" x14ac:dyDescent="0.2">
      <c r="A80" s="140"/>
      <c r="B80" s="134"/>
      <c r="C80" s="117"/>
      <c r="D80" s="116"/>
      <c r="E80" s="116"/>
      <c r="F80" s="116"/>
      <c r="G80" s="115"/>
      <c r="H80" s="114"/>
      <c r="I80" s="116"/>
      <c r="J80" s="116"/>
      <c r="K80" s="116"/>
      <c r="L80" s="113"/>
      <c r="M80" s="117"/>
      <c r="N80" s="116"/>
      <c r="O80" s="116"/>
      <c r="P80" s="116"/>
      <c r="Q80" s="115"/>
      <c r="R80" s="114"/>
      <c r="S80" s="116"/>
      <c r="T80" s="116"/>
      <c r="U80" s="116"/>
      <c r="V80" s="116"/>
      <c r="W80" s="116"/>
      <c r="X80" s="116"/>
      <c r="Y80" s="116"/>
      <c r="Z80" s="116"/>
      <c r="AA80" s="116"/>
      <c r="AB80" s="113"/>
      <c r="AC80" s="437"/>
      <c r="AD80" s="437"/>
      <c r="AE80" s="437"/>
      <c r="AF80" s="437"/>
      <c r="AG80" s="437"/>
      <c r="AH80" s="437"/>
      <c r="AI80" s="437"/>
      <c r="AJ80" s="437"/>
      <c r="AK80" s="437"/>
      <c r="AL80" s="437"/>
      <c r="AM80" s="437"/>
      <c r="AN80" s="437"/>
      <c r="AO80" s="437"/>
      <c r="AP80" s="437"/>
      <c r="AQ80" s="437"/>
      <c r="AR80" s="437"/>
      <c r="AS80" s="437"/>
      <c r="AT80" s="437"/>
      <c r="AU80" s="437"/>
      <c r="AV80" s="437"/>
      <c r="AW80" s="437"/>
      <c r="AX80" s="437"/>
      <c r="AY80" s="437"/>
      <c r="AZ80" s="174"/>
      <c r="BA80" s="595"/>
      <c r="BB80" s="594"/>
      <c r="BC80" s="449"/>
      <c r="BD80" s="434"/>
      <c r="BE80" s="434"/>
      <c r="BF80" s="434"/>
      <c r="BG80" s="453"/>
      <c r="BH80" s="449"/>
      <c r="BI80" s="434"/>
      <c r="BJ80" s="434"/>
      <c r="BK80" s="434"/>
      <c r="BL80" s="453"/>
      <c r="BM80" s="449"/>
      <c r="BN80" s="434"/>
      <c r="BO80" s="434"/>
      <c r="BP80" s="434"/>
      <c r="BQ80" s="453"/>
      <c r="BR80" s="449"/>
      <c r="BS80" s="434"/>
      <c r="BT80" s="434"/>
      <c r="BU80" s="434"/>
      <c r="BV80" s="434"/>
      <c r="BW80" s="434"/>
      <c r="BX80" s="434"/>
      <c r="BY80" s="435"/>
      <c r="BZ80" s="435"/>
      <c r="CA80" s="435"/>
      <c r="CB80" s="435"/>
      <c r="CC80" s="3"/>
      <c r="CD80" s="3"/>
      <c r="CE80" s="3"/>
      <c r="CF80" s="3"/>
      <c r="CG80" s="3"/>
      <c r="CH80" s="3"/>
      <c r="CI80" s="3"/>
      <c r="CJ80" s="3"/>
      <c r="CK80" s="3"/>
      <c r="CL80" s="3"/>
      <c r="CM80" s="3"/>
      <c r="CN80" s="3"/>
      <c r="CO80" s="3"/>
      <c r="CP80" s="3"/>
      <c r="CQ80" s="3"/>
      <c r="CR80" s="3"/>
      <c r="CS80" s="3"/>
      <c r="CT80" s="3"/>
      <c r="CU80" s="3"/>
      <c r="CV80" s="3"/>
      <c r="CW80" s="3"/>
      <c r="CX80" s="3"/>
      <c r="CY80" s="3"/>
      <c r="CZ80" s="3"/>
    </row>
    <row r="81" s="309" customFormat="true" ht="15" customHeight="true" x14ac:dyDescent="0.2">
      <c r="A81" s="140"/>
      <c r="B81" s="134"/>
      <c r="C81" s="117"/>
      <c r="D81" s="116"/>
      <c r="E81" s="116"/>
      <c r="F81" s="116"/>
      <c r="G81" s="115"/>
      <c r="H81" s="114"/>
      <c r="I81" s="116"/>
      <c r="J81" s="116"/>
      <c r="K81" s="116"/>
      <c r="L81" s="113"/>
      <c r="M81" s="117"/>
      <c r="N81" s="116"/>
      <c r="O81" s="116"/>
      <c r="P81" s="116"/>
      <c r="Q81" s="115"/>
      <c r="R81" s="114"/>
      <c r="S81" s="116"/>
      <c r="T81" s="116"/>
      <c r="U81" s="116"/>
      <c r="V81" s="116"/>
      <c r="W81" s="116"/>
      <c r="X81" s="116"/>
      <c r="Y81" s="116"/>
      <c r="Z81" s="116"/>
      <c r="AA81" s="116"/>
      <c r="AB81" s="113"/>
      <c r="AC81" s="437"/>
      <c r="AD81" s="437"/>
      <c r="AE81" s="437"/>
      <c r="AF81" s="437"/>
      <c r="AG81" s="437"/>
      <c r="AH81" s="437"/>
      <c r="AI81" s="437"/>
      <c r="AJ81" s="437"/>
      <c r="AK81" s="437"/>
      <c r="AL81" s="437"/>
      <c r="AM81" s="437"/>
      <c r="AN81" s="437"/>
      <c r="AO81" s="437"/>
      <c r="AP81" s="437"/>
      <c r="AQ81" s="437"/>
      <c r="AR81" s="437"/>
      <c r="AS81" s="437"/>
      <c r="AT81" s="437"/>
      <c r="AU81" s="437"/>
      <c r="AV81" s="437"/>
      <c r="AW81" s="437"/>
      <c r="AX81" s="437"/>
      <c r="AY81" s="437"/>
      <c r="AZ81" s="174"/>
      <c r="BA81" s="595"/>
      <c r="BB81" s="594"/>
      <c r="BC81" s="449"/>
      <c r="BD81" s="434"/>
      <c r="BE81" s="434"/>
      <c r="BF81" s="434"/>
      <c r="BG81" s="453"/>
      <c r="BH81" s="449"/>
      <c r="BI81" s="434"/>
      <c r="BJ81" s="434"/>
      <c r="BK81" s="434"/>
      <c r="BL81" s="453"/>
      <c r="BM81" s="449"/>
      <c r="BN81" s="434"/>
      <c r="BO81" s="434"/>
      <c r="BP81" s="434"/>
      <c r="BQ81" s="453"/>
      <c r="BR81" s="449"/>
      <c r="BS81" s="434"/>
      <c r="BT81" s="434"/>
      <c r="BU81" s="434"/>
      <c r="BV81" s="434"/>
      <c r="BW81" s="434"/>
      <c r="BX81" s="434"/>
      <c r="BY81" s="435"/>
      <c r="BZ81" s="435"/>
      <c r="CA81" s="435"/>
      <c r="CB81" s="435"/>
      <c r="CC81" s="3"/>
      <c r="CD81" s="3"/>
      <c r="CE81" s="3"/>
      <c r="CF81" s="3"/>
      <c r="CG81" s="3"/>
      <c r="CH81" s="3"/>
      <c r="CI81" s="3"/>
      <c r="CJ81" s="3"/>
      <c r="CK81" s="3"/>
      <c r="CL81" s="3"/>
      <c r="CM81" s="3"/>
      <c r="CN81" s="3"/>
      <c r="CO81" s="3"/>
      <c r="CP81" s="3"/>
      <c r="CQ81" s="3"/>
      <c r="CR81" s="3"/>
      <c r="CS81" s="3"/>
      <c r="CT81" s="3"/>
      <c r="CU81" s="3"/>
      <c r="CV81" s="3"/>
      <c r="CW81" s="3"/>
      <c r="CX81" s="3"/>
      <c r="CY81" s="3"/>
      <c r="CZ81" s="3"/>
    </row>
    <row r="82" s="309" customFormat="true" ht="15" customHeight="true" x14ac:dyDescent="0.2">
      <c r="A82" s="140"/>
      <c r="B82" s="134"/>
      <c r="C82" s="117"/>
      <c r="D82" s="116"/>
      <c r="E82" s="116"/>
      <c r="F82" s="116"/>
      <c r="G82" s="115"/>
      <c r="H82" s="114"/>
      <c r="I82" s="116"/>
      <c r="J82" s="116"/>
      <c r="K82" s="116"/>
      <c r="L82" s="113"/>
      <c r="M82" s="117"/>
      <c r="N82" s="116"/>
      <c r="O82" s="116"/>
      <c r="P82" s="116"/>
      <c r="Q82" s="115"/>
      <c r="R82" s="114"/>
      <c r="S82" s="116"/>
      <c r="T82" s="116"/>
      <c r="U82" s="116"/>
      <c r="V82" s="116"/>
      <c r="W82" s="116"/>
      <c r="X82" s="116"/>
      <c r="Y82" s="116"/>
      <c r="Z82" s="116"/>
      <c r="AA82" s="116"/>
      <c r="AB82" s="113"/>
      <c r="AC82" s="437"/>
      <c r="AD82" s="437"/>
      <c r="AE82" s="437"/>
      <c r="AF82" s="437"/>
      <c r="AG82" s="437"/>
      <c r="AH82" s="437"/>
      <c r="AI82" s="437"/>
      <c r="AJ82" s="437"/>
      <c r="AK82" s="437"/>
      <c r="AL82" s="437"/>
      <c r="AM82" s="437"/>
      <c r="AN82" s="437"/>
      <c r="AO82" s="437"/>
      <c r="AP82" s="437"/>
      <c r="AQ82" s="437"/>
      <c r="AR82" s="437"/>
      <c r="AS82" s="437"/>
      <c r="AT82" s="437"/>
      <c r="AU82" s="437"/>
      <c r="AV82" s="437"/>
      <c r="AW82" s="437"/>
      <c r="AX82" s="437"/>
      <c r="AY82" s="437"/>
      <c r="AZ82" s="174"/>
      <c r="BA82" s="595"/>
      <c r="BB82" s="594"/>
      <c r="BC82" s="449"/>
      <c r="BD82" s="434"/>
      <c r="BE82" s="434"/>
      <c r="BF82" s="434"/>
      <c r="BG82" s="453"/>
      <c r="BH82" s="449"/>
      <c r="BI82" s="434"/>
      <c r="BJ82" s="434"/>
      <c r="BK82" s="434"/>
      <c r="BL82" s="453"/>
      <c r="BM82" s="449"/>
      <c r="BN82" s="434"/>
      <c r="BO82" s="434"/>
      <c r="BP82" s="434"/>
      <c r="BQ82" s="453"/>
      <c r="BR82" s="449"/>
      <c r="BS82" s="434"/>
      <c r="BT82" s="434"/>
      <c r="BU82" s="434"/>
      <c r="BV82" s="434"/>
      <c r="BW82" s="434"/>
      <c r="BX82" s="434"/>
      <c r="BY82" s="435"/>
      <c r="BZ82" s="435"/>
      <c r="CA82" s="435"/>
      <c r="CB82" s="435"/>
      <c r="CC82" s="3"/>
      <c r="CD82" s="3"/>
      <c r="CE82" s="3"/>
      <c r="CF82" s="3"/>
      <c r="CG82" s="3"/>
      <c r="CH82" s="3"/>
      <c r="CI82" s="3"/>
      <c r="CJ82" s="3"/>
      <c r="CK82" s="3"/>
      <c r="CL82" s="3"/>
      <c r="CM82" s="3"/>
      <c r="CN82" s="3"/>
      <c r="CO82" s="3"/>
      <c r="CP82" s="3"/>
      <c r="CQ82" s="3"/>
      <c r="CR82" s="3"/>
      <c r="CS82" s="3"/>
      <c r="CT82" s="3"/>
      <c r="CU82" s="3"/>
      <c r="CV82" s="3"/>
      <c r="CW82" s="3"/>
      <c r="CX82" s="3"/>
      <c r="CY82" s="3"/>
      <c r="CZ82" s="3"/>
    </row>
    <row r="83" s="309" customFormat="true" ht="15" customHeight="true" x14ac:dyDescent="0.2">
      <c r="A83" s="140"/>
      <c r="B83" s="134"/>
      <c r="C83" s="117"/>
      <c r="D83" s="116"/>
      <c r="E83" s="116"/>
      <c r="F83" s="116"/>
      <c r="G83" s="115"/>
      <c r="H83" s="114"/>
      <c r="I83" s="116"/>
      <c r="J83" s="116"/>
      <c r="K83" s="116"/>
      <c r="L83" s="113"/>
      <c r="M83" s="117"/>
      <c r="N83" s="116"/>
      <c r="O83" s="116"/>
      <c r="P83" s="116"/>
      <c r="Q83" s="115"/>
      <c r="R83" s="114"/>
      <c r="S83" s="116"/>
      <c r="T83" s="116"/>
      <c r="U83" s="116"/>
      <c r="V83" s="116"/>
      <c r="W83" s="116"/>
      <c r="X83" s="116"/>
      <c r="Y83" s="116"/>
      <c r="Z83" s="116"/>
      <c r="AA83" s="116"/>
      <c r="AB83" s="113"/>
      <c r="AC83" s="437"/>
      <c r="AD83" s="437"/>
      <c r="AE83" s="437"/>
      <c r="AF83" s="437"/>
      <c r="AG83" s="437"/>
      <c r="AH83" s="437"/>
      <c r="AI83" s="437"/>
      <c r="AJ83" s="437"/>
      <c r="AK83" s="437"/>
      <c r="AL83" s="437"/>
      <c r="AM83" s="437"/>
      <c r="AN83" s="437"/>
      <c r="AO83" s="437"/>
      <c r="AP83" s="437"/>
      <c r="AQ83" s="437"/>
      <c r="AR83" s="437"/>
      <c r="AS83" s="437"/>
      <c r="AT83" s="437"/>
      <c r="AU83" s="437"/>
      <c r="AV83" s="437"/>
      <c r="AW83" s="437"/>
      <c r="AX83" s="437"/>
      <c r="AY83" s="437"/>
      <c r="AZ83" s="174"/>
      <c r="BA83" s="595"/>
      <c r="BB83" s="594"/>
      <c r="BC83" s="449"/>
      <c r="BD83" s="434"/>
      <c r="BE83" s="434"/>
      <c r="BF83" s="434"/>
      <c r="BG83" s="453"/>
      <c r="BH83" s="449"/>
      <c r="BI83" s="434"/>
      <c r="BJ83" s="434"/>
      <c r="BK83" s="434"/>
      <c r="BL83" s="453"/>
      <c r="BM83" s="449"/>
      <c r="BN83" s="434"/>
      <c r="BO83" s="434"/>
      <c r="BP83" s="434"/>
      <c r="BQ83" s="453"/>
      <c r="BR83" s="449"/>
      <c r="BS83" s="434"/>
      <c r="BT83" s="434"/>
      <c r="BU83" s="434"/>
      <c r="BV83" s="434"/>
      <c r="BW83" s="434"/>
      <c r="BX83" s="434"/>
      <c r="BY83" s="435"/>
      <c r="BZ83" s="435"/>
      <c r="CA83" s="435"/>
      <c r="CB83" s="435"/>
      <c r="CC83" s="3"/>
      <c r="CD83" s="3"/>
      <c r="CE83" s="3"/>
      <c r="CF83" s="3"/>
      <c r="CG83" s="3"/>
      <c r="CH83" s="3"/>
      <c r="CI83" s="3"/>
      <c r="CJ83" s="3"/>
      <c r="CK83" s="3"/>
      <c r="CL83" s="3"/>
      <c r="CM83" s="3"/>
      <c r="CN83" s="3"/>
      <c r="CO83" s="3"/>
      <c r="CP83" s="3"/>
      <c r="CQ83" s="3"/>
      <c r="CR83" s="3"/>
      <c r="CS83" s="3"/>
      <c r="CT83" s="3"/>
      <c r="CU83" s="3"/>
      <c r="CV83" s="3"/>
      <c r="CW83" s="3"/>
      <c r="CX83" s="3"/>
      <c r="CY83" s="3"/>
      <c r="CZ83" s="3"/>
    </row>
    <row r="84" s="309" customFormat="true" ht="15" customHeight="true" x14ac:dyDescent="0.2">
      <c r="A84" s="140"/>
      <c r="B84" s="134"/>
      <c r="C84" s="117"/>
      <c r="D84" s="116"/>
      <c r="E84" s="116"/>
      <c r="F84" s="116"/>
      <c r="G84" s="115"/>
      <c r="H84" s="114"/>
      <c r="I84" s="116"/>
      <c r="J84" s="116"/>
      <c r="K84" s="116"/>
      <c r="L84" s="113"/>
      <c r="M84" s="117"/>
      <c r="N84" s="116"/>
      <c r="O84" s="116"/>
      <c r="P84" s="116"/>
      <c r="Q84" s="115"/>
      <c r="R84" s="114"/>
      <c r="S84" s="116"/>
      <c r="T84" s="116"/>
      <c r="U84" s="116"/>
      <c r="V84" s="116"/>
      <c r="W84" s="116"/>
      <c r="X84" s="116"/>
      <c r="Y84" s="116"/>
      <c r="Z84" s="116"/>
      <c r="AA84" s="116"/>
      <c r="AB84" s="113"/>
      <c r="AC84" s="437"/>
      <c r="AD84" s="437"/>
      <c r="AE84" s="437"/>
      <c r="AF84" s="437"/>
      <c r="AG84" s="437"/>
      <c r="AH84" s="437"/>
      <c r="AI84" s="437"/>
      <c r="AJ84" s="437"/>
      <c r="AK84" s="437"/>
      <c r="AL84" s="437"/>
      <c r="AM84" s="437"/>
      <c r="AN84" s="437"/>
      <c r="AO84" s="437"/>
      <c r="AP84" s="437"/>
      <c r="AQ84" s="437"/>
      <c r="AR84" s="437"/>
      <c r="AS84" s="437"/>
      <c r="AT84" s="437"/>
      <c r="AU84" s="437"/>
      <c r="AV84" s="437"/>
      <c r="AW84" s="437"/>
      <c r="AX84" s="437"/>
      <c r="AY84" s="437"/>
      <c r="AZ84" s="174"/>
      <c r="BA84" s="595"/>
      <c r="BB84" s="594"/>
      <c r="BC84" s="449"/>
      <c r="BD84" s="434"/>
      <c r="BE84" s="434"/>
      <c r="BF84" s="434"/>
      <c r="BG84" s="453"/>
      <c r="BH84" s="449"/>
      <c r="BI84" s="434"/>
      <c r="BJ84" s="434"/>
      <c r="BK84" s="434"/>
      <c r="BL84" s="453"/>
      <c r="BM84" s="449"/>
      <c r="BN84" s="434"/>
      <c r="BO84" s="434"/>
      <c r="BP84" s="434"/>
      <c r="BQ84" s="453"/>
      <c r="BR84" s="449"/>
      <c r="BS84" s="434"/>
      <c r="BT84" s="434"/>
      <c r="BU84" s="434"/>
      <c r="BV84" s="434"/>
      <c r="BW84" s="434"/>
      <c r="BX84" s="434"/>
      <c r="BY84" s="435"/>
      <c r="BZ84" s="435"/>
      <c r="CA84" s="435"/>
      <c r="CB84" s="435"/>
      <c r="CC84" s="3"/>
      <c r="CD84" s="3"/>
      <c r="CE84" s="3"/>
      <c r="CF84" s="3"/>
      <c r="CG84" s="3"/>
      <c r="CH84" s="3"/>
      <c r="CI84" s="3"/>
      <c r="CJ84" s="3"/>
      <c r="CK84" s="3"/>
      <c r="CL84" s="3"/>
      <c r="CM84" s="3"/>
      <c r="CN84" s="3"/>
      <c r="CO84" s="3"/>
      <c r="CP84" s="3"/>
      <c r="CQ84" s="3"/>
      <c r="CR84" s="3"/>
      <c r="CS84" s="3"/>
      <c r="CT84" s="3"/>
      <c r="CU84" s="3"/>
      <c r="CV84" s="3"/>
      <c r="CW84" s="3"/>
      <c r="CX84" s="3"/>
      <c r="CY84" s="3"/>
      <c r="CZ84" s="3"/>
    </row>
    <row r="85" s="309" customFormat="true" ht="15" customHeight="true" x14ac:dyDescent="0.2">
      <c r="A85" s="140"/>
      <c r="B85" s="134"/>
      <c r="C85" s="117"/>
      <c r="D85" s="116"/>
      <c r="E85" s="116"/>
      <c r="F85" s="116"/>
      <c r="G85" s="115"/>
      <c r="H85" s="114"/>
      <c r="I85" s="116"/>
      <c r="J85" s="116"/>
      <c r="K85" s="116"/>
      <c r="L85" s="113"/>
      <c r="M85" s="117"/>
      <c r="N85" s="116"/>
      <c r="O85" s="116"/>
      <c r="P85" s="116"/>
      <c r="Q85" s="115"/>
      <c r="R85" s="114"/>
      <c r="S85" s="116"/>
      <c r="T85" s="116"/>
      <c r="U85" s="116"/>
      <c r="V85" s="116"/>
      <c r="W85" s="116"/>
      <c r="X85" s="116"/>
      <c r="Y85" s="116"/>
      <c r="Z85" s="116"/>
      <c r="AA85" s="116"/>
      <c r="AB85" s="113"/>
      <c r="AC85" s="437"/>
      <c r="AD85" s="437"/>
      <c r="AE85" s="437"/>
      <c r="AF85" s="437"/>
      <c r="AG85" s="437"/>
      <c r="AH85" s="437"/>
      <c r="AI85" s="437"/>
      <c r="AJ85" s="437"/>
      <c r="AK85" s="437"/>
      <c r="AL85" s="437"/>
      <c r="AM85" s="437"/>
      <c r="AN85" s="437"/>
      <c r="AO85" s="437"/>
      <c r="AP85" s="437"/>
      <c r="AQ85" s="437"/>
      <c r="AR85" s="437"/>
      <c r="AS85" s="437"/>
      <c r="AT85" s="437"/>
      <c r="AU85" s="437"/>
      <c r="AV85" s="437"/>
      <c r="AW85" s="437"/>
      <c r="AX85" s="437"/>
      <c r="AY85" s="437"/>
      <c r="AZ85" s="174"/>
      <c r="BA85" s="595"/>
      <c r="BB85" s="594"/>
      <c r="BC85" s="449"/>
      <c r="BD85" s="434"/>
      <c r="BE85" s="434"/>
      <c r="BF85" s="434"/>
      <c r="BG85" s="453"/>
      <c r="BH85" s="449"/>
      <c r="BI85" s="434"/>
      <c r="BJ85" s="434"/>
      <c r="BK85" s="434"/>
      <c r="BL85" s="453"/>
      <c r="BM85" s="449"/>
      <c r="BN85" s="434"/>
      <c r="BO85" s="434"/>
      <c r="BP85" s="434"/>
      <c r="BQ85" s="453"/>
      <c r="BR85" s="449"/>
      <c r="BS85" s="434"/>
      <c r="BT85" s="434"/>
      <c r="BU85" s="434"/>
      <c r="BV85" s="434"/>
      <c r="BW85" s="434"/>
      <c r="BX85" s="434"/>
      <c r="BY85" s="435"/>
      <c r="BZ85" s="435"/>
      <c r="CA85" s="435"/>
      <c r="CB85" s="435"/>
      <c r="CC85" s="3"/>
      <c r="CD85" s="3"/>
      <c r="CE85" s="3"/>
      <c r="CF85" s="3"/>
      <c r="CG85" s="3"/>
      <c r="CH85" s="3"/>
      <c r="CI85" s="3"/>
      <c r="CJ85" s="3"/>
      <c r="CK85" s="3"/>
      <c r="CL85" s="3"/>
      <c r="CM85" s="3"/>
      <c r="CN85" s="3"/>
      <c r="CO85" s="3"/>
      <c r="CP85" s="3"/>
      <c r="CQ85" s="3"/>
      <c r="CR85" s="3"/>
      <c r="CS85" s="3"/>
      <c r="CT85" s="3"/>
      <c r="CU85" s="3"/>
      <c r="CV85" s="3"/>
      <c r="CW85" s="3"/>
      <c r="CX85" s="3"/>
      <c r="CY85" s="3"/>
      <c r="CZ85" s="3"/>
    </row>
    <row r="86" s="309" customFormat="true" ht="15" customHeight="true" x14ac:dyDescent="0.2">
      <c r="A86" s="140"/>
      <c r="B86" s="134"/>
      <c r="C86" s="117"/>
      <c r="D86" s="116"/>
      <c r="E86" s="116"/>
      <c r="F86" s="116"/>
      <c r="G86" s="115"/>
      <c r="H86" s="114"/>
      <c r="I86" s="116"/>
      <c r="J86" s="116"/>
      <c r="K86" s="116"/>
      <c r="L86" s="113"/>
      <c r="M86" s="117"/>
      <c r="N86" s="116"/>
      <c r="O86" s="116"/>
      <c r="P86" s="116"/>
      <c r="Q86" s="115"/>
      <c r="R86" s="114"/>
      <c r="S86" s="116"/>
      <c r="T86" s="116"/>
      <c r="U86" s="116"/>
      <c r="V86" s="116"/>
      <c r="W86" s="116"/>
      <c r="X86" s="116"/>
      <c r="Y86" s="116"/>
      <c r="Z86" s="116"/>
      <c r="AA86" s="116"/>
      <c r="AB86" s="113"/>
      <c r="AC86" s="437"/>
      <c r="AD86" s="437"/>
      <c r="AE86" s="437"/>
      <c r="AF86" s="437"/>
      <c r="AG86" s="437"/>
      <c r="AH86" s="437"/>
      <c r="AI86" s="437"/>
      <c r="AJ86" s="437"/>
      <c r="AK86" s="437"/>
      <c r="AL86" s="437"/>
      <c r="AM86" s="437"/>
      <c r="AN86" s="437"/>
      <c r="AO86" s="437"/>
      <c r="AP86" s="437"/>
      <c r="AQ86" s="437"/>
      <c r="AR86" s="437"/>
      <c r="AS86" s="437"/>
      <c r="AT86" s="437"/>
      <c r="AU86" s="437"/>
      <c r="AV86" s="437"/>
      <c r="AW86" s="437"/>
      <c r="AX86" s="437"/>
      <c r="AY86" s="437"/>
      <c r="AZ86" s="174"/>
      <c r="BA86" s="595"/>
      <c r="BB86" s="594"/>
      <c r="BC86" s="449"/>
      <c r="BD86" s="434"/>
      <c r="BE86" s="434"/>
      <c r="BF86" s="434"/>
      <c r="BG86" s="453"/>
      <c r="BH86" s="449"/>
      <c r="BI86" s="434"/>
      <c r="BJ86" s="434"/>
      <c r="BK86" s="434"/>
      <c r="BL86" s="453"/>
      <c r="BM86" s="449"/>
      <c r="BN86" s="434"/>
      <c r="BO86" s="434"/>
      <c r="BP86" s="434"/>
      <c r="BQ86" s="453"/>
      <c r="BR86" s="449"/>
      <c r="BS86" s="434"/>
      <c r="BT86" s="434"/>
      <c r="BU86" s="434"/>
      <c r="BV86" s="434"/>
      <c r="BW86" s="434"/>
      <c r="BX86" s="434"/>
      <c r="BY86" s="435"/>
      <c r="BZ86" s="435"/>
      <c r="CA86" s="435"/>
      <c r="CB86" s="435"/>
      <c r="CC86" s="3"/>
      <c r="CD86" s="3"/>
      <c r="CE86" s="3"/>
      <c r="CF86" s="3"/>
      <c r="CG86" s="3"/>
      <c r="CH86" s="3"/>
      <c r="CI86" s="3"/>
      <c r="CJ86" s="3"/>
      <c r="CK86" s="3"/>
      <c r="CL86" s="3"/>
      <c r="CM86" s="3"/>
      <c r="CN86" s="3"/>
      <c r="CO86" s="3"/>
      <c r="CP86" s="3"/>
      <c r="CQ86" s="3"/>
      <c r="CR86" s="3"/>
      <c r="CS86" s="3"/>
      <c r="CT86" s="3"/>
      <c r="CU86" s="3"/>
      <c r="CV86" s="3"/>
      <c r="CW86" s="3"/>
      <c r="CX86" s="3"/>
      <c r="CY86" s="3"/>
      <c r="CZ86" s="3"/>
    </row>
    <row r="87" s="309" customFormat="true" ht="15" customHeight="true" x14ac:dyDescent="0.2">
      <c r="A87" s="140"/>
      <c r="B87" s="134"/>
      <c r="C87" s="117"/>
      <c r="D87" s="116"/>
      <c r="E87" s="116"/>
      <c r="F87" s="116"/>
      <c r="G87" s="115"/>
      <c r="H87" s="114"/>
      <c r="I87" s="116"/>
      <c r="J87" s="116"/>
      <c r="K87" s="116"/>
      <c r="L87" s="113"/>
      <c r="M87" s="117"/>
      <c r="N87" s="116"/>
      <c r="O87" s="116"/>
      <c r="P87" s="116"/>
      <c r="Q87" s="115"/>
      <c r="R87" s="114"/>
      <c r="S87" s="116"/>
      <c r="T87" s="116"/>
      <c r="U87" s="116"/>
      <c r="V87" s="116"/>
      <c r="W87" s="116"/>
      <c r="X87" s="116"/>
      <c r="Y87" s="116"/>
      <c r="Z87" s="116"/>
      <c r="AA87" s="116"/>
      <c r="AB87" s="113"/>
      <c r="AC87" s="437"/>
      <c r="AD87" s="437"/>
      <c r="AE87" s="437"/>
      <c r="AF87" s="437"/>
      <c r="AG87" s="437"/>
      <c r="AH87" s="437"/>
      <c r="AI87" s="437"/>
      <c r="AJ87" s="437"/>
      <c r="AK87" s="437"/>
      <c r="AL87" s="437"/>
      <c r="AM87" s="437"/>
      <c r="AN87" s="437"/>
      <c r="AO87" s="437"/>
      <c r="AP87" s="437"/>
      <c r="AQ87" s="437"/>
      <c r="AR87" s="437"/>
      <c r="AS87" s="437"/>
      <c r="AT87" s="437"/>
      <c r="AU87" s="437"/>
      <c r="AV87" s="437"/>
      <c r="AW87" s="437"/>
      <c r="AX87" s="437"/>
      <c r="AY87" s="437"/>
      <c r="AZ87" s="174"/>
      <c r="BA87" s="595"/>
      <c r="BB87" s="594"/>
      <c r="BC87" s="449"/>
      <c r="BD87" s="434"/>
      <c r="BE87" s="434"/>
      <c r="BF87" s="434"/>
      <c r="BG87" s="453"/>
      <c r="BH87" s="449"/>
      <c r="BI87" s="434"/>
      <c r="BJ87" s="434"/>
      <c r="BK87" s="434"/>
      <c r="BL87" s="453"/>
      <c r="BM87" s="449"/>
      <c r="BN87" s="434"/>
      <c r="BO87" s="434"/>
      <c r="BP87" s="434"/>
      <c r="BQ87" s="453"/>
      <c r="BR87" s="449"/>
      <c r="BS87" s="434"/>
      <c r="BT87" s="434"/>
      <c r="BU87" s="434"/>
      <c r="BV87" s="434"/>
      <c r="BW87" s="434"/>
      <c r="BX87" s="434"/>
      <c r="BY87" s="435"/>
      <c r="BZ87" s="435"/>
      <c r="CA87" s="435"/>
      <c r="CB87" s="435"/>
      <c r="CC87" s="3"/>
      <c r="CD87" s="3"/>
      <c r="CE87" s="3"/>
      <c r="CF87" s="3"/>
      <c r="CG87" s="3"/>
      <c r="CH87" s="3"/>
      <c r="CI87" s="3"/>
      <c r="CJ87" s="3"/>
      <c r="CK87" s="3"/>
      <c r="CL87" s="3"/>
      <c r="CM87" s="3"/>
      <c r="CN87" s="3"/>
      <c r="CO87" s="3"/>
      <c r="CP87" s="3"/>
      <c r="CQ87" s="3"/>
      <c r="CR87" s="3"/>
      <c r="CS87" s="3"/>
      <c r="CT87" s="3"/>
      <c r="CU87" s="3"/>
      <c r="CV87" s="3"/>
      <c r="CW87" s="3"/>
      <c r="CX87" s="3"/>
      <c r="CY87" s="3"/>
      <c r="CZ87" s="3"/>
    </row>
    <row r="88" s="309" customFormat="true" ht="15" customHeight="true" x14ac:dyDescent="0.2">
      <c r="A88" s="140"/>
      <c r="B88" s="134"/>
      <c r="C88" s="117"/>
      <c r="D88" s="116"/>
      <c r="E88" s="116"/>
      <c r="F88" s="116"/>
      <c r="G88" s="115"/>
      <c r="H88" s="114"/>
      <c r="I88" s="116"/>
      <c r="J88" s="116"/>
      <c r="K88" s="116"/>
      <c r="L88" s="113"/>
      <c r="M88" s="117"/>
      <c r="N88" s="116"/>
      <c r="O88" s="116"/>
      <c r="P88" s="116"/>
      <c r="Q88" s="115"/>
      <c r="R88" s="114"/>
      <c r="S88" s="116"/>
      <c r="T88" s="116"/>
      <c r="U88" s="116"/>
      <c r="V88" s="116"/>
      <c r="W88" s="116"/>
      <c r="X88" s="116"/>
      <c r="Y88" s="116"/>
      <c r="Z88" s="116"/>
      <c r="AA88" s="116"/>
      <c r="AB88" s="113"/>
      <c r="AC88" s="437"/>
      <c r="AD88" s="437"/>
      <c r="AE88" s="437"/>
      <c r="AF88" s="437"/>
      <c r="AG88" s="437"/>
      <c r="AH88" s="437"/>
      <c r="AI88" s="437"/>
      <c r="AJ88" s="437"/>
      <c r="AK88" s="437"/>
      <c r="AL88" s="437"/>
      <c r="AM88" s="437"/>
      <c r="AN88" s="437"/>
      <c r="AO88" s="437"/>
      <c r="AP88" s="437"/>
      <c r="AQ88" s="437"/>
      <c r="AR88" s="437"/>
      <c r="AS88" s="437"/>
      <c r="AT88" s="437"/>
      <c r="AU88" s="437"/>
      <c r="AV88" s="437"/>
      <c r="AW88" s="437"/>
      <c r="AX88" s="437"/>
      <c r="AY88" s="437"/>
      <c r="AZ88" s="174"/>
      <c r="BA88" s="595"/>
      <c r="BB88" s="594"/>
      <c r="BC88" s="449"/>
      <c r="BD88" s="434"/>
      <c r="BE88" s="434"/>
      <c r="BF88" s="434"/>
      <c r="BG88" s="453"/>
      <c r="BH88" s="449"/>
      <c r="BI88" s="434"/>
      <c r="BJ88" s="434"/>
      <c r="BK88" s="434"/>
      <c r="BL88" s="453"/>
      <c r="BM88" s="449"/>
      <c r="BN88" s="434"/>
      <c r="BO88" s="434"/>
      <c r="BP88" s="434"/>
      <c r="BQ88" s="453"/>
      <c r="BR88" s="449"/>
      <c r="BS88" s="434"/>
      <c r="BT88" s="434"/>
      <c r="BU88" s="434"/>
      <c r="BV88" s="434"/>
      <c r="BW88" s="434"/>
      <c r="BX88" s="434"/>
      <c r="BY88" s="435"/>
      <c r="BZ88" s="435"/>
      <c r="CA88" s="435"/>
      <c r="CB88" s="435"/>
      <c r="CC88" s="3"/>
      <c r="CD88" s="3"/>
      <c r="CE88" s="3"/>
      <c r="CF88" s="3"/>
      <c r="CG88" s="3"/>
      <c r="CH88" s="3"/>
      <c r="CI88" s="3"/>
      <c r="CJ88" s="3"/>
      <c r="CK88" s="3"/>
      <c r="CL88" s="3"/>
      <c r="CM88" s="3"/>
      <c r="CN88" s="3"/>
      <c r="CO88" s="3"/>
      <c r="CP88" s="3"/>
      <c r="CQ88" s="3"/>
      <c r="CR88" s="3"/>
      <c r="CS88" s="3"/>
      <c r="CT88" s="3"/>
      <c r="CU88" s="3"/>
      <c r="CV88" s="3"/>
      <c r="CW88" s="3"/>
      <c r="CX88" s="3"/>
      <c r="CY88" s="3"/>
      <c r="CZ88" s="3"/>
    </row>
    <row r="89" s="309" customFormat="true" ht="15" customHeight="true" x14ac:dyDescent="0.2">
      <c r="A89" s="140"/>
      <c r="B89" s="134"/>
      <c r="C89" s="117"/>
      <c r="D89" s="116"/>
      <c r="E89" s="116"/>
      <c r="F89" s="116"/>
      <c r="G89" s="115"/>
      <c r="H89" s="114"/>
      <c r="I89" s="116"/>
      <c r="J89" s="116"/>
      <c r="K89" s="116"/>
      <c r="L89" s="113"/>
      <c r="M89" s="117"/>
      <c r="N89" s="116"/>
      <c r="O89" s="116"/>
      <c r="P89" s="116"/>
      <c r="Q89" s="115"/>
      <c r="R89" s="114"/>
      <c r="S89" s="116"/>
      <c r="T89" s="116"/>
      <c r="U89" s="116"/>
      <c r="V89" s="116"/>
      <c r="W89" s="116"/>
      <c r="X89" s="116"/>
      <c r="Y89" s="116"/>
      <c r="Z89" s="116"/>
      <c r="AA89" s="116"/>
      <c r="AB89" s="113"/>
      <c r="AC89" s="437"/>
      <c r="AD89" s="437"/>
      <c r="AE89" s="437"/>
      <c r="AF89" s="437"/>
      <c r="AG89" s="437"/>
      <c r="AH89" s="437"/>
      <c r="AI89" s="437"/>
      <c r="AJ89" s="437"/>
      <c r="AK89" s="437"/>
      <c r="AL89" s="437"/>
      <c r="AM89" s="437"/>
      <c r="AN89" s="437"/>
      <c r="AO89" s="437"/>
      <c r="AP89" s="437"/>
      <c r="AQ89" s="437"/>
      <c r="AR89" s="437"/>
      <c r="AS89" s="437"/>
      <c r="AT89" s="437"/>
      <c r="AU89" s="437"/>
      <c r="AV89" s="437"/>
      <c r="AW89" s="437"/>
      <c r="AX89" s="437"/>
      <c r="AY89" s="437"/>
      <c r="AZ89" s="174"/>
      <c r="BA89" s="595"/>
      <c r="BB89" s="594"/>
      <c r="BC89" s="449"/>
      <c r="BD89" s="434"/>
      <c r="BE89" s="434"/>
      <c r="BF89" s="434"/>
      <c r="BG89" s="453"/>
      <c r="BH89" s="449"/>
      <c r="BI89" s="434"/>
      <c r="BJ89" s="434"/>
      <c r="BK89" s="434"/>
      <c r="BL89" s="453"/>
      <c r="BM89" s="449"/>
      <c r="BN89" s="434"/>
      <c r="BO89" s="434"/>
      <c r="BP89" s="434"/>
      <c r="BQ89" s="453"/>
      <c r="BR89" s="449"/>
      <c r="BS89" s="434"/>
      <c r="BT89" s="434"/>
      <c r="BU89" s="434"/>
      <c r="BV89" s="434"/>
      <c r="BW89" s="434"/>
      <c r="BX89" s="434"/>
      <c r="BY89" s="435"/>
      <c r="BZ89" s="435"/>
      <c r="CA89" s="435"/>
      <c r="CB89" s="435"/>
      <c r="CC89" s="3"/>
      <c r="CD89" s="3"/>
      <c r="CE89" s="3"/>
      <c r="CF89" s="3"/>
      <c r="CG89" s="3"/>
      <c r="CH89" s="3"/>
      <c r="CI89" s="3"/>
      <c r="CJ89" s="3"/>
      <c r="CK89" s="3"/>
      <c r="CL89" s="3"/>
      <c r="CM89" s="3"/>
      <c r="CN89" s="3"/>
      <c r="CO89" s="3"/>
      <c r="CP89" s="3"/>
      <c r="CQ89" s="3"/>
      <c r="CR89" s="3"/>
      <c r="CS89" s="3"/>
      <c r="CT89" s="3"/>
      <c r="CU89" s="3"/>
      <c r="CV89" s="3"/>
      <c r="CW89" s="3"/>
      <c r="CX89" s="3"/>
      <c r="CY89" s="3"/>
      <c r="CZ89" s="3"/>
    </row>
    <row r="90" s="309" customFormat="true" ht="15" customHeight="true" x14ac:dyDescent="0.2">
      <c r="A90" s="140"/>
      <c r="B90" s="134"/>
      <c r="C90" s="117"/>
      <c r="D90" s="116"/>
      <c r="E90" s="116"/>
      <c r="F90" s="116"/>
      <c r="G90" s="115"/>
      <c r="H90" s="114"/>
      <c r="I90" s="116"/>
      <c r="J90" s="116"/>
      <c r="K90" s="116"/>
      <c r="L90" s="113"/>
      <c r="M90" s="117"/>
      <c r="N90" s="116"/>
      <c r="O90" s="116"/>
      <c r="P90" s="116"/>
      <c r="Q90" s="115"/>
      <c r="R90" s="114"/>
      <c r="S90" s="116"/>
      <c r="T90" s="116"/>
      <c r="U90" s="116"/>
      <c r="V90" s="116"/>
      <c r="W90" s="116"/>
      <c r="X90" s="116"/>
      <c r="Y90" s="116"/>
      <c r="Z90" s="116"/>
      <c r="AA90" s="116"/>
      <c r="AB90" s="113"/>
      <c r="AC90" s="437"/>
      <c r="AD90" s="437"/>
      <c r="AE90" s="437"/>
      <c r="AF90" s="437"/>
      <c r="AG90" s="437"/>
      <c r="AH90" s="437"/>
      <c r="AI90" s="437"/>
      <c r="AJ90" s="437"/>
      <c r="AK90" s="437"/>
      <c r="AL90" s="437"/>
      <c r="AM90" s="437"/>
      <c r="AN90" s="437"/>
      <c r="AO90" s="437"/>
      <c r="AP90" s="437"/>
      <c r="AQ90" s="437"/>
      <c r="AR90" s="437"/>
      <c r="AS90" s="437"/>
      <c r="AT90" s="437"/>
      <c r="AU90" s="437"/>
      <c r="AV90" s="437"/>
      <c r="AW90" s="437"/>
      <c r="AX90" s="437"/>
      <c r="AY90" s="437"/>
      <c r="AZ90" s="174"/>
      <c r="BA90" s="595"/>
      <c r="BB90" s="594"/>
      <c r="BC90" s="449"/>
      <c r="BD90" s="434"/>
      <c r="BE90" s="434"/>
      <c r="BF90" s="434"/>
      <c r="BG90" s="453"/>
      <c r="BH90" s="449"/>
      <c r="BI90" s="434"/>
      <c r="BJ90" s="434"/>
      <c r="BK90" s="434"/>
      <c r="BL90" s="453"/>
      <c r="BM90" s="449"/>
      <c r="BN90" s="434"/>
      <c r="BO90" s="434"/>
      <c r="BP90" s="434"/>
      <c r="BQ90" s="453"/>
      <c r="BR90" s="449"/>
      <c r="BS90" s="434"/>
      <c r="BT90" s="434"/>
      <c r="BU90" s="434"/>
      <c r="BV90" s="434"/>
      <c r="BW90" s="434"/>
      <c r="BX90" s="434"/>
      <c r="BY90" s="435"/>
      <c r="BZ90" s="435"/>
      <c r="CA90" s="435"/>
      <c r="CB90" s="435"/>
      <c r="CC90" s="3"/>
      <c r="CD90" s="3"/>
      <c r="CE90" s="3"/>
      <c r="CF90" s="3"/>
      <c r="CG90" s="3"/>
      <c r="CH90" s="3"/>
      <c r="CI90" s="3"/>
      <c r="CJ90" s="3"/>
      <c r="CK90" s="3"/>
      <c r="CL90" s="3"/>
      <c r="CM90" s="3"/>
      <c r="CN90" s="3"/>
      <c r="CO90" s="3"/>
      <c r="CP90" s="3"/>
      <c r="CQ90" s="3"/>
      <c r="CR90" s="3"/>
      <c r="CS90" s="3"/>
      <c r="CT90" s="3"/>
      <c r="CU90" s="3"/>
      <c r="CV90" s="3"/>
      <c r="CW90" s="3"/>
      <c r="CX90" s="3"/>
      <c r="CY90" s="3"/>
      <c r="CZ90" s="3"/>
    </row>
    <row r="91" s="309" customFormat="true" ht="15" customHeight="true" x14ac:dyDescent="0.2">
      <c r="A91" s="140"/>
      <c r="B91" s="134"/>
      <c r="C91" s="117"/>
      <c r="D91" s="116"/>
      <c r="E91" s="116"/>
      <c r="F91" s="116"/>
      <c r="G91" s="115"/>
      <c r="H91" s="114"/>
      <c r="I91" s="116"/>
      <c r="J91" s="116"/>
      <c r="K91" s="116"/>
      <c r="L91" s="113"/>
      <c r="M91" s="117"/>
      <c r="N91" s="116"/>
      <c r="O91" s="116"/>
      <c r="P91" s="116"/>
      <c r="Q91" s="115"/>
      <c r="R91" s="114"/>
      <c r="S91" s="116"/>
      <c r="T91" s="116"/>
      <c r="U91" s="116"/>
      <c r="V91" s="116"/>
      <c r="W91" s="116"/>
      <c r="X91" s="116"/>
      <c r="Y91" s="116"/>
      <c r="Z91" s="116"/>
      <c r="AA91" s="116"/>
      <c r="AB91" s="113"/>
      <c r="AC91" s="437"/>
      <c r="AD91" s="437"/>
      <c r="AE91" s="437"/>
      <c r="AF91" s="437"/>
      <c r="AG91" s="437"/>
      <c r="AH91" s="437"/>
      <c r="AI91" s="437"/>
      <c r="AJ91" s="437"/>
      <c r="AK91" s="437"/>
      <c r="AL91" s="437"/>
      <c r="AM91" s="437"/>
      <c r="AN91" s="437"/>
      <c r="AO91" s="437"/>
      <c r="AP91" s="437"/>
      <c r="AQ91" s="437"/>
      <c r="AR91" s="437"/>
      <c r="AS91" s="437"/>
      <c r="AT91" s="437"/>
      <c r="AU91" s="437"/>
      <c r="AV91" s="437"/>
      <c r="AW91" s="437"/>
      <c r="AX91" s="437"/>
      <c r="AY91" s="437"/>
      <c r="AZ91" s="174"/>
      <c r="BA91" s="595"/>
      <c r="BB91" s="594"/>
      <c r="BC91" s="449"/>
      <c r="BD91" s="434"/>
      <c r="BE91" s="434"/>
      <c r="BF91" s="434"/>
      <c r="BG91" s="453"/>
      <c r="BH91" s="449"/>
      <c r="BI91" s="434"/>
      <c r="BJ91" s="434"/>
      <c r="BK91" s="434"/>
      <c r="BL91" s="453"/>
      <c r="BM91" s="449"/>
      <c r="BN91" s="434"/>
      <c r="BO91" s="434"/>
      <c r="BP91" s="434"/>
      <c r="BQ91" s="453"/>
      <c r="BR91" s="449"/>
      <c r="BS91" s="434"/>
      <c r="BT91" s="434"/>
      <c r="BU91" s="434"/>
      <c r="BV91" s="434"/>
      <c r="BW91" s="434"/>
      <c r="BX91" s="434"/>
      <c r="BY91" s="435"/>
      <c r="BZ91" s="435"/>
      <c r="CA91" s="435"/>
      <c r="CB91" s="435"/>
      <c r="CC91" s="3"/>
      <c r="CD91" s="3"/>
      <c r="CE91" s="3"/>
      <c r="CF91" s="3"/>
      <c r="CG91" s="3"/>
      <c r="CH91" s="3"/>
      <c r="CI91" s="3"/>
      <c r="CJ91" s="3"/>
      <c r="CK91" s="3"/>
      <c r="CL91" s="3"/>
      <c r="CM91" s="3"/>
      <c r="CN91" s="3"/>
      <c r="CO91" s="3"/>
      <c r="CP91" s="3"/>
      <c r="CQ91" s="3"/>
      <c r="CR91" s="3"/>
      <c r="CS91" s="3"/>
      <c r="CT91" s="3"/>
      <c r="CU91" s="3"/>
      <c r="CV91" s="3"/>
      <c r="CW91" s="3"/>
      <c r="CX91" s="3"/>
      <c r="CY91" s="3"/>
      <c r="CZ91" s="3"/>
    </row>
    <row r="92" s="544" customFormat="true" ht="15" customHeight="true" x14ac:dyDescent="0.2">
      <c r="A92" s="162"/>
      <c r="B92" s="133"/>
      <c r="C92" s="98"/>
      <c r="D92" s="100"/>
      <c r="E92" s="100"/>
      <c r="F92" s="100"/>
      <c r="G92" s="99"/>
      <c r="H92" s="97"/>
      <c r="I92" s="100"/>
      <c r="J92" s="100"/>
      <c r="K92" s="100"/>
      <c r="L92" s="96"/>
      <c r="M92" s="98"/>
      <c r="N92" s="100"/>
      <c r="O92" s="100"/>
      <c r="P92" s="100"/>
      <c r="Q92" s="99"/>
      <c r="R92" s="97"/>
      <c r="S92" s="100"/>
      <c r="T92" s="100"/>
      <c r="U92" s="100"/>
      <c r="V92" s="100"/>
      <c r="W92" s="100"/>
      <c r="X92" s="100"/>
      <c r="Y92" s="100"/>
      <c r="Z92" s="100"/>
      <c r="AA92" s="100"/>
      <c r="AB92" s="96"/>
      <c r="AC92" s="784"/>
      <c r="AD92" s="784"/>
      <c r="AE92" s="784"/>
      <c r="AF92" s="784"/>
      <c r="AG92" s="784"/>
      <c r="AH92" s="784"/>
      <c r="AI92" s="784"/>
      <c r="AJ92" s="784"/>
      <c r="AK92" s="784"/>
      <c r="AL92" s="784"/>
      <c r="AM92" s="784"/>
      <c r="AN92" s="784"/>
      <c r="AO92" s="784"/>
      <c r="AP92" s="784"/>
      <c r="AQ92" s="784"/>
      <c r="AR92" s="784"/>
      <c r="AS92" s="784"/>
      <c r="AT92" s="784"/>
      <c r="AU92" s="784"/>
      <c r="AV92" s="784"/>
      <c r="AW92" s="784"/>
      <c r="AX92" s="784"/>
      <c r="AY92" s="784"/>
      <c r="AZ92" s="343"/>
      <c r="BA92" s="595"/>
      <c r="BB92" s="594"/>
      <c r="BC92" s="449"/>
      <c r="BD92" s="434"/>
      <c r="BE92" s="434"/>
      <c r="BF92" s="434"/>
      <c r="BG92" s="453"/>
      <c r="BH92" s="449"/>
      <c r="BI92" s="434"/>
      <c r="BJ92" s="434"/>
      <c r="BK92" s="434"/>
      <c r="BL92" s="453"/>
      <c r="BM92" s="449"/>
      <c r="BN92" s="434"/>
      <c r="BO92" s="434"/>
      <c r="BP92" s="434"/>
      <c r="BQ92" s="453"/>
      <c r="BR92" s="449"/>
      <c r="BS92" s="434"/>
      <c r="BT92" s="434"/>
      <c r="BU92" s="434"/>
      <c r="BV92" s="434"/>
      <c r="BW92" s="434"/>
      <c r="BX92" s="434"/>
      <c r="BY92" s="435"/>
      <c r="BZ92" s="435"/>
      <c r="CA92" s="435"/>
      <c r="CB92" s="435"/>
      <c r="CC92" s="3"/>
      <c r="CD92" s="3"/>
      <c r="CE92" s="3"/>
      <c r="CF92" s="3"/>
      <c r="CG92" s="3"/>
      <c r="CH92" s="3"/>
      <c r="CI92" s="3"/>
      <c r="CJ92" s="3"/>
      <c r="CK92" s="3"/>
      <c r="CL92" s="3"/>
      <c r="CM92" s="3"/>
      <c r="CN92" s="3"/>
      <c r="CO92" s="3"/>
      <c r="CP92" s="3"/>
      <c r="CQ92" s="3"/>
      <c r="CR92" s="3"/>
      <c r="CS92" s="3"/>
      <c r="CT92" s="3"/>
      <c r="CU92" s="3"/>
      <c r="CV92" s="3"/>
      <c r="CW92" s="3"/>
      <c r="CX92" s="3"/>
      <c r="CY92" s="3"/>
      <c r="CZ92" s="3"/>
    </row>
    <row r="93" s="544" customFormat="true" ht="15" customHeight="true" x14ac:dyDescent="0.2">
      <c r="A93" s="139"/>
      <c r="B93" s="132"/>
      <c r="C93" s="155"/>
      <c r="D93" s="154"/>
      <c r="E93" s="154"/>
      <c r="F93" s="154"/>
      <c r="G93" s="143"/>
      <c r="H93" s="145"/>
      <c r="I93" s="154"/>
      <c r="J93" s="154"/>
      <c r="K93" s="154"/>
      <c r="L93" s="149"/>
      <c r="M93" s="155"/>
      <c r="N93" s="154"/>
      <c r="O93" s="154"/>
      <c r="P93" s="154"/>
      <c r="Q93" s="143"/>
      <c r="R93" s="145"/>
      <c r="S93" s="154"/>
      <c r="T93" s="154"/>
      <c r="U93" s="154"/>
      <c r="V93" s="154"/>
      <c r="W93" s="154"/>
      <c r="X93" s="154"/>
      <c r="Y93" s="154"/>
      <c r="Z93" s="154"/>
      <c r="AA93" s="154"/>
      <c r="AB93" s="149"/>
      <c r="AC93" s="784"/>
      <c r="AD93" s="784"/>
      <c r="AE93" s="784"/>
      <c r="AF93" s="784"/>
      <c r="AG93" s="784"/>
      <c r="AH93" s="784"/>
      <c r="AI93" s="784"/>
      <c r="AJ93" s="784"/>
      <c r="AK93" s="784"/>
      <c r="AL93" s="784"/>
      <c r="AM93" s="784"/>
      <c r="AN93" s="784"/>
      <c r="AO93" s="784"/>
      <c r="AP93" s="784"/>
      <c r="AQ93" s="784"/>
      <c r="AR93" s="784"/>
      <c r="AS93" s="784"/>
      <c r="AT93" s="784"/>
      <c r="AU93" s="784"/>
      <c r="AV93" s="784"/>
      <c r="AW93" s="784"/>
      <c r="AX93" s="784"/>
      <c r="AY93" s="784"/>
      <c r="AZ93" s="343"/>
      <c r="BA93" s="595"/>
      <c r="BB93" s="594"/>
      <c r="BC93" s="449"/>
      <c r="BD93" s="434"/>
      <c r="BE93" s="434"/>
      <c r="BF93" s="434"/>
      <c r="BG93" s="453"/>
      <c r="BH93" s="449"/>
      <c r="BI93" s="434"/>
      <c r="BJ93" s="434"/>
      <c r="BK93" s="434"/>
      <c r="BL93" s="453"/>
      <c r="BM93" s="449"/>
      <c r="BN93" s="434"/>
      <c r="BO93" s="434"/>
      <c r="BP93" s="434"/>
      <c r="BQ93" s="453"/>
      <c r="BR93" s="449"/>
      <c r="BS93" s="434"/>
      <c r="BT93" s="434"/>
      <c r="BU93" s="434"/>
      <c r="BV93" s="434"/>
      <c r="BW93" s="434"/>
      <c r="BX93" s="434"/>
      <c r="BY93" s="435"/>
      <c r="BZ93" s="435"/>
      <c r="CA93" s="435"/>
      <c r="CB93" s="435"/>
      <c r="CC93" s="3"/>
      <c r="CD93" s="3"/>
      <c r="CE93" s="3"/>
      <c r="CF93" s="3"/>
      <c r="CG93" s="3"/>
      <c r="CH93" s="3"/>
      <c r="CI93" s="3"/>
      <c r="CJ93" s="3"/>
      <c r="CK93" s="3"/>
      <c r="CL93" s="3"/>
      <c r="CM93" s="3"/>
      <c r="CN93" s="3"/>
      <c r="CO93" s="3"/>
      <c r="CP93" s="3"/>
      <c r="CQ93" s="3"/>
      <c r="CR93" s="3"/>
      <c r="CS93" s="3"/>
      <c r="CT93" s="3"/>
      <c r="CU93" s="3"/>
      <c r="CV93" s="3"/>
      <c r="CW93" s="3"/>
      <c r="CX93" s="3"/>
      <c r="CY93" s="3"/>
      <c r="CZ93" s="3"/>
    </row>
    <row r="94" s="544" customFormat="true" ht="15" customHeight="true" x14ac:dyDescent="0.2">
      <c r="A94" s="63"/>
      <c r="B94" s="132"/>
      <c r="C94" s="155"/>
      <c r="D94" s="153"/>
      <c r="E94" s="153"/>
      <c r="F94" s="153"/>
      <c r="G94" s="142"/>
      <c r="H94" s="145"/>
      <c r="I94" s="153"/>
      <c r="J94" s="153"/>
      <c r="K94" s="153"/>
      <c r="L94" s="148"/>
      <c r="M94" s="155"/>
      <c r="N94" s="153"/>
      <c r="O94" s="153"/>
      <c r="P94" s="153"/>
      <c r="Q94" s="142"/>
      <c r="R94" s="145"/>
      <c r="S94" s="153"/>
      <c r="T94" s="153"/>
      <c r="U94" s="153"/>
      <c r="V94" s="153"/>
      <c r="W94" s="153"/>
      <c r="X94" s="153"/>
      <c r="Y94" s="153"/>
      <c r="Z94" s="153"/>
      <c r="AA94" s="153"/>
      <c r="AB94" s="148"/>
      <c r="AC94" s="784"/>
      <c r="AD94" s="784"/>
      <c r="AE94" s="784"/>
      <c r="AF94" s="784"/>
      <c r="AG94" s="784"/>
      <c r="AH94" s="784"/>
      <c r="AI94" s="784"/>
      <c r="AJ94" s="784"/>
      <c r="AK94" s="784"/>
      <c r="AL94" s="784"/>
      <c r="AM94" s="784"/>
      <c r="AN94" s="784"/>
      <c r="AO94" s="784"/>
      <c r="AP94" s="784"/>
      <c r="AQ94" s="784"/>
      <c r="AR94" s="784"/>
      <c r="AS94" s="784"/>
      <c r="AT94" s="784"/>
      <c r="AU94" s="784"/>
      <c r="AV94" s="784"/>
      <c r="AW94" s="784"/>
      <c r="AX94" s="784"/>
      <c r="AY94" s="784"/>
      <c r="AZ94" s="343"/>
      <c r="BA94" s="595"/>
      <c r="BB94" s="594"/>
      <c r="BC94" s="449"/>
      <c r="BD94" s="434"/>
      <c r="BE94" s="434"/>
      <c r="BF94" s="434"/>
      <c r="BG94" s="453"/>
      <c r="BH94" s="449"/>
      <c r="BI94" s="434"/>
      <c r="BJ94" s="434"/>
      <c r="BK94" s="434"/>
      <c r="BL94" s="453"/>
      <c r="BM94" s="449"/>
      <c r="BN94" s="434"/>
      <c r="BO94" s="434"/>
      <c r="BP94" s="434"/>
      <c r="BQ94" s="453"/>
      <c r="BR94" s="449"/>
      <c r="BS94" s="434"/>
      <c r="BT94" s="434"/>
      <c r="BU94" s="434"/>
      <c r="BV94" s="434"/>
      <c r="BW94" s="434"/>
      <c r="BX94" s="434"/>
      <c r="BY94" s="435"/>
      <c r="BZ94" s="435"/>
      <c r="CA94" s="435"/>
      <c r="CB94" s="435"/>
      <c r="CC94" s="3"/>
      <c r="CD94" s="3"/>
      <c r="CE94" s="3"/>
      <c r="CF94" s="3"/>
      <c r="CG94" s="3"/>
      <c r="CH94" s="3"/>
      <c r="CI94" s="3"/>
      <c r="CJ94" s="3"/>
      <c r="CK94" s="3"/>
      <c r="CL94" s="3"/>
      <c r="CM94" s="3"/>
      <c r="CN94" s="3"/>
      <c r="CO94" s="3"/>
      <c r="CP94" s="3"/>
      <c r="CQ94" s="3"/>
      <c r="CR94" s="3"/>
      <c r="CS94" s="3"/>
      <c r="CT94" s="3"/>
      <c r="CU94" s="3"/>
      <c r="CV94" s="3"/>
      <c r="CW94" s="3"/>
      <c r="CX94" s="3"/>
      <c r="CY94" s="3"/>
      <c r="CZ94" s="3"/>
    </row>
    <row r="95" s="544" customFormat="true" ht="15" customHeight="true" x14ac:dyDescent="0.2">
      <c r="A95" s="139"/>
      <c r="B95" s="131"/>
      <c r="C95" s="95"/>
      <c r="D95" s="94"/>
      <c r="E95" s="94"/>
      <c r="F95" s="94"/>
      <c r="G95" s="93"/>
      <c r="H95" s="92"/>
      <c r="I95" s="94"/>
      <c r="J95" s="94"/>
      <c r="K95" s="94"/>
      <c r="L95" s="91"/>
      <c r="M95" s="95"/>
      <c r="N95" s="94"/>
      <c r="O95" s="94"/>
      <c r="P95" s="94"/>
      <c r="Q95" s="93"/>
      <c r="R95" s="92"/>
      <c r="S95" s="94"/>
      <c r="T95" s="94"/>
      <c r="U95" s="94"/>
      <c r="V95" s="94"/>
      <c r="W95" s="94"/>
      <c r="X95" s="94"/>
      <c r="Y95" s="94"/>
      <c r="Z95" s="94"/>
      <c r="AA95" s="94"/>
      <c r="AB95" s="91"/>
      <c r="AC95" s="784"/>
      <c r="AD95" s="784"/>
      <c r="AE95" s="784"/>
      <c r="AF95" s="784"/>
      <c r="AG95" s="784"/>
      <c r="AH95" s="784"/>
      <c r="AI95" s="784"/>
      <c r="AJ95" s="784"/>
      <c r="AK95" s="784"/>
      <c r="AL95" s="784"/>
      <c r="AM95" s="784"/>
      <c r="AN95" s="784"/>
      <c r="AO95" s="784"/>
      <c r="AP95" s="784"/>
      <c r="AQ95" s="784"/>
      <c r="AR95" s="784"/>
      <c r="AS95" s="784"/>
      <c r="AT95" s="784"/>
      <c r="AU95" s="784"/>
      <c r="AV95" s="784"/>
      <c r="AW95" s="784"/>
      <c r="AX95" s="784"/>
      <c r="AY95" s="784"/>
      <c r="AZ95" s="343"/>
      <c r="BA95" s="595"/>
      <c r="BB95" s="594"/>
      <c r="BC95" s="449"/>
      <c r="BD95" s="434"/>
      <c r="BE95" s="434"/>
      <c r="BF95" s="434"/>
      <c r="BG95" s="453"/>
      <c r="BH95" s="449"/>
      <c r="BI95" s="434"/>
      <c r="BJ95" s="434"/>
      <c r="BK95" s="434"/>
      <c r="BL95" s="453"/>
      <c r="BM95" s="449"/>
      <c r="BN95" s="434"/>
      <c r="BO95" s="434"/>
      <c r="BP95" s="434"/>
      <c r="BQ95" s="453"/>
      <c r="BR95" s="449"/>
      <c r="BS95" s="434"/>
      <c r="BT95" s="434"/>
      <c r="BU95" s="434"/>
      <c r="BV95" s="434"/>
      <c r="BW95" s="434"/>
      <c r="BX95" s="434"/>
      <c r="BY95" s="435"/>
      <c r="BZ95" s="435"/>
      <c r="CA95" s="435"/>
      <c r="CB95" s="435"/>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5" customFormat="true" ht="15" customHeight="true" x14ac:dyDescent="0.2">
      <c r="A96" s="63"/>
      <c r="B96" s="131"/>
      <c r="C96" s="95"/>
      <c r="D96" s="94"/>
      <c r="E96" s="94"/>
      <c r="F96" s="94"/>
      <c r="G96" s="93"/>
      <c r="H96" s="92"/>
      <c r="I96" s="94"/>
      <c r="J96" s="94"/>
      <c r="K96" s="94"/>
      <c r="L96" s="91"/>
      <c r="M96" s="95"/>
      <c r="N96" s="94"/>
      <c r="O96" s="94"/>
      <c r="P96" s="94"/>
      <c r="Q96" s="93"/>
      <c r="R96" s="92"/>
      <c r="S96" s="94"/>
      <c r="T96" s="94"/>
      <c r="U96" s="94"/>
      <c r="V96" s="94"/>
      <c r="W96" s="94"/>
      <c r="X96" s="94"/>
      <c r="Y96" s="94"/>
      <c r="Z96" s="94"/>
      <c r="AA96" s="94"/>
      <c r="AB96" s="91"/>
      <c r="AC96" s="784"/>
      <c r="AD96" s="784"/>
      <c r="AE96" s="784"/>
      <c r="AF96" s="784"/>
      <c r="AG96" s="784"/>
      <c r="AH96" s="784"/>
      <c r="AI96" s="784"/>
      <c r="AJ96" s="784"/>
      <c r="AK96" s="784"/>
      <c r="AL96" s="784"/>
      <c r="AM96" s="784"/>
      <c r="AN96" s="784"/>
      <c r="AO96" s="784"/>
      <c r="AP96" s="784"/>
      <c r="AQ96" s="784"/>
      <c r="AR96" s="784"/>
      <c r="AS96" s="784"/>
      <c r="AT96" s="784"/>
      <c r="AU96" s="784"/>
      <c r="AV96" s="784"/>
      <c r="AW96" s="784"/>
      <c r="AX96" s="784"/>
      <c r="AY96" s="784"/>
      <c r="AZ96" s="343"/>
      <c r="BA96" s="595"/>
      <c r="BB96" s="594"/>
      <c r="BC96" s="449"/>
      <c r="BD96" s="434"/>
      <c r="BE96" s="434"/>
      <c r="BF96" s="434"/>
      <c r="BG96" s="453"/>
      <c r="BH96" s="449"/>
      <c r="BI96" s="434"/>
      <c r="BJ96" s="434"/>
      <c r="BK96" s="434"/>
      <c r="BL96" s="453"/>
      <c r="BM96" s="449"/>
      <c r="BN96" s="434"/>
      <c r="BO96" s="434"/>
      <c r="BP96" s="434"/>
      <c r="BQ96" s="453"/>
      <c r="BR96" s="449"/>
      <c r="BS96" s="434"/>
      <c r="BT96" s="434"/>
      <c r="BU96" s="434"/>
      <c r="BV96" s="434"/>
      <c r="BW96" s="434"/>
      <c r="BX96" s="434"/>
      <c r="BY96" s="435"/>
      <c r="BZ96" s="435"/>
      <c r="CA96" s="435"/>
      <c r="CB96" s="435"/>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5" customFormat="true" ht="15" customHeight="true" x14ac:dyDescent="0.2">
      <c r="A97" s="139"/>
      <c r="B97" s="131"/>
      <c r="C97" s="95"/>
      <c r="D97" s="94"/>
      <c r="E97" s="94"/>
      <c r="F97" s="94"/>
      <c r="G97" s="93"/>
      <c r="H97" s="92"/>
      <c r="I97" s="94"/>
      <c r="J97" s="94"/>
      <c r="K97" s="94"/>
      <c r="L97" s="91"/>
      <c r="M97" s="95"/>
      <c r="N97" s="94"/>
      <c r="O97" s="94"/>
      <c r="P97" s="94"/>
      <c r="Q97" s="93"/>
      <c r="R97" s="92"/>
      <c r="S97" s="94"/>
      <c r="T97" s="94"/>
      <c r="U97" s="94"/>
      <c r="V97" s="94"/>
      <c r="W97" s="94"/>
      <c r="X97" s="94"/>
      <c r="Y97" s="94"/>
      <c r="Z97" s="94"/>
      <c r="AA97" s="94"/>
      <c r="AB97" s="91"/>
      <c r="AC97" s="784"/>
      <c r="AD97" s="784"/>
      <c r="AE97" s="784"/>
      <c r="AF97" s="784"/>
      <c r="AG97" s="784"/>
      <c r="AH97" s="784"/>
      <c r="AI97" s="784"/>
      <c r="AJ97" s="784"/>
      <c r="AK97" s="784"/>
      <c r="AL97" s="784"/>
      <c r="AM97" s="784"/>
      <c r="AN97" s="784"/>
      <c r="AO97" s="784"/>
      <c r="AP97" s="784"/>
      <c r="AQ97" s="784"/>
      <c r="AR97" s="784"/>
      <c r="AS97" s="784"/>
      <c r="AT97" s="784"/>
      <c r="AU97" s="784"/>
      <c r="AV97" s="784"/>
      <c r="AW97" s="784"/>
      <c r="AX97" s="784"/>
      <c r="AY97" s="784"/>
      <c r="AZ97" s="343"/>
      <c r="BA97" s="595"/>
      <c r="BB97" s="594"/>
      <c r="BC97" s="449"/>
      <c r="BD97" s="434"/>
      <c r="BE97" s="434"/>
      <c r="BF97" s="434"/>
      <c r="BG97" s="453"/>
      <c r="BH97" s="449"/>
      <c r="BI97" s="434"/>
      <c r="BJ97" s="434"/>
      <c r="BK97" s="434"/>
      <c r="BL97" s="453"/>
      <c r="BM97" s="449"/>
      <c r="BN97" s="434"/>
      <c r="BO97" s="434"/>
      <c r="BP97" s="434"/>
      <c r="BQ97" s="453"/>
      <c r="BR97" s="449"/>
      <c r="BS97" s="434"/>
      <c r="BT97" s="434"/>
      <c r="BU97" s="434"/>
      <c r="BV97" s="434"/>
      <c r="BW97" s="434"/>
      <c r="BX97" s="434"/>
      <c r="BY97" s="435"/>
      <c r="BZ97" s="435"/>
      <c r="CA97" s="435"/>
      <c r="CB97" s="435"/>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5" customFormat="true" ht="15" customHeight="true" x14ac:dyDescent="0.2">
      <c r="A98" s="63"/>
      <c r="B98" s="131"/>
      <c r="C98" s="95"/>
      <c r="D98" s="94"/>
      <c r="E98" s="94"/>
      <c r="F98" s="94"/>
      <c r="G98" s="93"/>
      <c r="H98" s="92"/>
      <c r="I98" s="94"/>
      <c r="J98" s="94"/>
      <c r="K98" s="94"/>
      <c r="L98" s="91"/>
      <c r="M98" s="95"/>
      <c r="N98" s="94"/>
      <c r="O98" s="94"/>
      <c r="P98" s="94"/>
      <c r="Q98" s="93"/>
      <c r="R98" s="92"/>
      <c r="S98" s="94"/>
      <c r="T98" s="94"/>
      <c r="U98" s="94"/>
      <c r="V98" s="94"/>
      <c r="W98" s="94"/>
      <c r="X98" s="94"/>
      <c r="Y98" s="94"/>
      <c r="Z98" s="94"/>
      <c r="AA98" s="94"/>
      <c r="AB98" s="91"/>
      <c r="AC98" s="784"/>
      <c r="AD98" s="784"/>
      <c r="AE98" s="784"/>
      <c r="AF98" s="784"/>
      <c r="AG98" s="784"/>
      <c r="AH98" s="784"/>
      <c r="AI98" s="784"/>
      <c r="AJ98" s="784"/>
      <c r="AK98" s="784"/>
      <c r="AL98" s="784"/>
      <c r="AM98" s="784"/>
      <c r="AN98" s="784"/>
      <c r="AO98" s="784"/>
      <c r="AP98" s="784"/>
      <c r="AQ98" s="784"/>
      <c r="AR98" s="784"/>
      <c r="AS98" s="784"/>
      <c r="AT98" s="784"/>
      <c r="AU98" s="784"/>
      <c r="AV98" s="784"/>
      <c r="AW98" s="784"/>
      <c r="AX98" s="784"/>
      <c r="AY98" s="784"/>
      <c r="AZ98" s="343"/>
      <c r="BA98" s="595"/>
      <c r="BB98" s="594"/>
      <c r="BC98" s="449"/>
      <c r="BD98" s="434"/>
      <c r="BE98" s="434"/>
      <c r="BF98" s="434"/>
      <c r="BG98" s="453"/>
      <c r="BH98" s="449"/>
      <c r="BI98" s="434"/>
      <c r="BJ98" s="434"/>
      <c r="BK98" s="434"/>
      <c r="BL98" s="453"/>
      <c r="BM98" s="449"/>
      <c r="BN98" s="434"/>
      <c r="BO98" s="434"/>
      <c r="BP98" s="434"/>
      <c r="BQ98" s="453"/>
      <c r="BR98" s="449"/>
      <c r="BS98" s="434"/>
      <c r="BT98" s="434"/>
      <c r="BU98" s="434"/>
      <c r="BV98" s="434"/>
      <c r="BW98" s="434"/>
      <c r="BX98" s="434"/>
      <c r="BY98" s="435"/>
      <c r="BZ98" s="435"/>
      <c r="CA98" s="435"/>
      <c r="CB98" s="435"/>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5" customFormat="true" ht="15" customHeight="true" x14ac:dyDescent="0.2">
      <c r="A99" s="63"/>
      <c r="B99" s="131"/>
      <c r="C99" s="95"/>
      <c r="D99" s="94"/>
      <c r="E99" s="94"/>
      <c r="F99" s="94"/>
      <c r="G99" s="93"/>
      <c r="H99" s="92"/>
      <c r="I99" s="94"/>
      <c r="J99" s="94"/>
      <c r="K99" s="94"/>
      <c r="L99" s="91"/>
      <c r="M99" s="95"/>
      <c r="N99" s="94"/>
      <c r="O99" s="94"/>
      <c r="P99" s="94"/>
      <c r="Q99" s="93"/>
      <c r="R99" s="92"/>
      <c r="S99" s="94"/>
      <c r="T99" s="94"/>
      <c r="U99" s="94"/>
      <c r="V99" s="94"/>
      <c r="W99" s="94"/>
      <c r="X99" s="94"/>
      <c r="Y99" s="94"/>
      <c r="Z99" s="94"/>
      <c r="AA99" s="94"/>
      <c r="AB99" s="91"/>
      <c r="AC99" s="784"/>
      <c r="AD99" s="784"/>
      <c r="AE99" s="784"/>
      <c r="AF99" s="784"/>
      <c r="AG99" s="784"/>
      <c r="AH99" s="784"/>
      <c r="AI99" s="784"/>
      <c r="AJ99" s="784"/>
      <c r="AK99" s="784"/>
      <c r="AL99" s="784"/>
      <c r="AM99" s="784"/>
      <c r="AN99" s="784"/>
      <c r="AO99" s="784"/>
      <c r="AP99" s="784"/>
      <c r="AQ99" s="784"/>
      <c r="AR99" s="784"/>
      <c r="AS99" s="784"/>
      <c r="AT99" s="784"/>
      <c r="AU99" s="784"/>
      <c r="AV99" s="784"/>
      <c r="AW99" s="784"/>
      <c r="AX99" s="784"/>
      <c r="AY99" s="784"/>
      <c r="AZ99" s="343"/>
      <c r="BA99" s="595"/>
      <c r="BB99" s="594"/>
      <c r="BC99" s="449"/>
      <c r="BD99" s="434"/>
      <c r="BE99" s="434"/>
      <c r="BF99" s="434"/>
      <c r="BG99" s="453"/>
      <c r="BH99" s="449"/>
      <c r="BI99" s="434"/>
      <c r="BJ99" s="434"/>
      <c r="BK99" s="434"/>
      <c r="BL99" s="453"/>
      <c r="BM99" s="449"/>
      <c r="BN99" s="434"/>
      <c r="BO99" s="434"/>
      <c r="BP99" s="434"/>
      <c r="BQ99" s="453"/>
      <c r="BR99" s="449"/>
      <c r="BS99" s="434"/>
      <c r="BT99" s="434"/>
      <c r="BU99" s="434"/>
      <c r="BV99" s="434"/>
      <c r="BW99" s="434"/>
      <c r="BX99" s="434"/>
      <c r="BY99" s="435"/>
      <c r="BZ99" s="435"/>
      <c r="CA99" s="435"/>
      <c r="CB99" s="435"/>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5" customFormat="true" ht="15" customHeight="true" x14ac:dyDescent="0.2">
      <c r="A100" s="63"/>
      <c r="B100" s="131"/>
      <c r="C100" s="95"/>
      <c r="D100" s="94"/>
      <c r="E100" s="94"/>
      <c r="F100" s="94"/>
      <c r="G100" s="93"/>
      <c r="H100" s="92"/>
      <c r="I100" s="94"/>
      <c r="J100" s="94"/>
      <c r="K100" s="94"/>
      <c r="L100" s="91"/>
      <c r="M100" s="95"/>
      <c r="N100" s="94"/>
      <c r="O100" s="94"/>
      <c r="P100" s="94"/>
      <c r="Q100" s="93"/>
      <c r="R100" s="92"/>
      <c r="S100" s="94"/>
      <c r="T100" s="94"/>
      <c r="U100" s="94"/>
      <c r="V100" s="94"/>
      <c r="W100" s="94"/>
      <c r="X100" s="94"/>
      <c r="Y100" s="94"/>
      <c r="Z100" s="94"/>
      <c r="AA100" s="94"/>
      <c r="AB100" s="91"/>
      <c r="AC100" s="784"/>
      <c r="AD100" s="784"/>
      <c r="AE100" s="784"/>
      <c r="AF100" s="784"/>
      <c r="AG100" s="784"/>
      <c r="AH100" s="784"/>
      <c r="AI100" s="784"/>
      <c r="AJ100" s="784"/>
      <c r="AK100" s="784"/>
      <c r="AL100" s="784"/>
      <c r="AM100" s="784"/>
      <c r="AN100" s="784"/>
      <c r="AO100" s="784"/>
      <c r="AP100" s="784"/>
      <c r="AQ100" s="784"/>
      <c r="AR100" s="784"/>
      <c r="AS100" s="784"/>
      <c r="AT100" s="784"/>
      <c r="AU100" s="784"/>
      <c r="AV100" s="784"/>
      <c r="AW100" s="784"/>
      <c r="AX100" s="784"/>
      <c r="AY100" s="784"/>
      <c r="AZ100" s="343"/>
      <c r="BA100" s="595"/>
      <c r="BB100" s="594"/>
      <c r="BC100" s="449"/>
      <c r="BD100" s="434"/>
      <c r="BE100" s="434"/>
      <c r="BF100" s="434"/>
      <c r="BG100" s="453"/>
      <c r="BH100" s="449"/>
      <c r="BI100" s="434"/>
      <c r="BJ100" s="434"/>
      <c r="BK100" s="434"/>
      <c r="BL100" s="453"/>
      <c r="BM100" s="449"/>
      <c r="BN100" s="434"/>
      <c r="BO100" s="434"/>
      <c r="BP100" s="434"/>
      <c r="BQ100" s="453"/>
      <c r="BR100" s="449"/>
      <c r="BS100" s="434"/>
      <c r="BT100" s="434"/>
      <c r="BU100" s="434"/>
      <c r="BV100" s="434"/>
      <c r="BW100" s="434"/>
      <c r="BX100" s="434"/>
      <c r="BY100" s="435"/>
      <c r="BZ100" s="435"/>
      <c r="CA100" s="435"/>
      <c r="CB100" s="435"/>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5" customFormat="true" ht="15" customHeight="true" x14ac:dyDescent="0.2">
      <c r="A101" s="139"/>
      <c r="B101" s="131"/>
      <c r="C101" s="95"/>
      <c r="D101" s="94"/>
      <c r="E101" s="94"/>
      <c r="F101" s="94"/>
      <c r="G101" s="93"/>
      <c r="H101" s="92"/>
      <c r="I101" s="94"/>
      <c r="J101" s="94"/>
      <c r="K101" s="94"/>
      <c r="L101" s="91"/>
      <c r="M101" s="95"/>
      <c r="N101" s="94"/>
      <c r="O101" s="94"/>
      <c r="P101" s="94"/>
      <c r="Q101" s="93"/>
      <c r="R101" s="92"/>
      <c r="S101" s="94"/>
      <c r="T101" s="94"/>
      <c r="U101" s="94"/>
      <c r="V101" s="94"/>
      <c r="W101" s="94"/>
      <c r="X101" s="94"/>
      <c r="Y101" s="94"/>
      <c r="Z101" s="94"/>
      <c r="AA101" s="94"/>
      <c r="AB101" s="91"/>
      <c r="AC101" s="784"/>
      <c r="AD101" s="784"/>
      <c r="AE101" s="784"/>
      <c r="AF101" s="784"/>
      <c r="AG101" s="784"/>
      <c r="AH101" s="784"/>
      <c r="AI101" s="784"/>
      <c r="AJ101" s="784"/>
      <c r="AK101" s="784"/>
      <c r="AL101" s="784"/>
      <c r="AM101" s="784"/>
      <c r="AN101" s="784"/>
      <c r="AO101" s="784"/>
      <c r="AP101" s="784"/>
      <c r="AQ101" s="784"/>
      <c r="AR101" s="784"/>
      <c r="AS101" s="784"/>
      <c r="AT101" s="784"/>
      <c r="AU101" s="784"/>
      <c r="AV101" s="784"/>
      <c r="AW101" s="784"/>
      <c r="AX101" s="784"/>
      <c r="AY101" s="784"/>
      <c r="AZ101" s="343"/>
      <c r="BA101" s="595"/>
      <c r="BB101" s="594"/>
      <c r="BC101" s="449"/>
      <c r="BD101" s="434"/>
      <c r="BE101" s="434"/>
      <c r="BF101" s="434"/>
      <c r="BG101" s="453"/>
      <c r="BH101" s="449"/>
      <c r="BI101" s="434"/>
      <c r="BJ101" s="434"/>
      <c r="BK101" s="434"/>
      <c r="BL101" s="453"/>
      <c r="BM101" s="449"/>
      <c r="BN101" s="434"/>
      <c r="BO101" s="434"/>
      <c r="BP101" s="434"/>
      <c r="BQ101" s="453"/>
      <c r="BR101" s="449"/>
      <c r="BS101" s="434"/>
      <c r="BT101" s="434"/>
      <c r="BU101" s="434"/>
      <c r="BV101" s="434"/>
      <c r="BW101" s="434"/>
      <c r="BX101" s="434"/>
      <c r="BY101" s="435"/>
      <c r="BZ101" s="435"/>
      <c r="CA101" s="435"/>
      <c r="CB101" s="435"/>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5" customFormat="true" ht="15" customHeight="true" x14ac:dyDescent="0.2">
      <c r="A102" s="63"/>
      <c r="B102" s="131"/>
      <c r="C102" s="95"/>
      <c r="D102" s="94"/>
      <c r="E102" s="94"/>
      <c r="F102" s="94"/>
      <c r="G102" s="93"/>
      <c r="H102" s="92"/>
      <c r="I102" s="94"/>
      <c r="J102" s="94"/>
      <c r="K102" s="94"/>
      <c r="L102" s="91"/>
      <c r="M102" s="95"/>
      <c r="N102" s="94"/>
      <c r="O102" s="94"/>
      <c r="P102" s="94"/>
      <c r="Q102" s="93"/>
      <c r="R102" s="92"/>
      <c r="S102" s="94"/>
      <c r="T102" s="94"/>
      <c r="U102" s="94"/>
      <c r="V102" s="94"/>
      <c r="W102" s="94"/>
      <c r="X102" s="94"/>
      <c r="Y102" s="94"/>
      <c r="Z102" s="94"/>
      <c r="AA102" s="94"/>
      <c r="AB102" s="91"/>
      <c r="AC102" s="784"/>
      <c r="AD102" s="784"/>
      <c r="AE102" s="784"/>
      <c r="AF102" s="784"/>
      <c r="AG102" s="784"/>
      <c r="AH102" s="784"/>
      <c r="AI102" s="784"/>
      <c r="AJ102" s="784"/>
      <c r="AK102" s="784"/>
      <c r="AL102" s="784"/>
      <c r="AM102" s="784"/>
      <c r="AN102" s="784"/>
      <c r="AO102" s="784"/>
      <c r="AP102" s="784"/>
      <c r="AQ102" s="784"/>
      <c r="AR102" s="784"/>
      <c r="AS102" s="784"/>
      <c r="AT102" s="784"/>
      <c r="AU102" s="784"/>
      <c r="AV102" s="784"/>
      <c r="AW102" s="784"/>
      <c r="AX102" s="784"/>
      <c r="AY102" s="784"/>
      <c r="AZ102" s="343"/>
      <c r="BA102" s="595"/>
      <c r="BB102" s="594"/>
      <c r="BC102" s="449"/>
      <c r="BD102" s="434"/>
      <c r="BE102" s="434"/>
      <c r="BF102" s="434"/>
      <c r="BG102" s="453"/>
      <c r="BH102" s="449"/>
      <c r="BI102" s="434"/>
      <c r="BJ102" s="434"/>
      <c r="BK102" s="434"/>
      <c r="BL102" s="453"/>
      <c r="BM102" s="449"/>
      <c r="BN102" s="434"/>
      <c r="BO102" s="434"/>
      <c r="BP102" s="434"/>
      <c r="BQ102" s="453"/>
      <c r="BR102" s="449"/>
      <c r="BS102" s="434"/>
      <c r="BT102" s="434"/>
      <c r="BU102" s="434"/>
      <c r="BV102" s="434"/>
      <c r="BW102" s="434"/>
      <c r="BX102" s="434"/>
      <c r="BY102" s="435"/>
      <c r="BZ102" s="435"/>
      <c r="CA102" s="435"/>
      <c r="CB102" s="435"/>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5" customFormat="true" ht="15" customHeight="true" x14ac:dyDescent="0.2">
      <c r="A103" s="63"/>
      <c r="B103" s="131"/>
      <c r="C103" s="95"/>
      <c r="D103" s="94"/>
      <c r="E103" s="94"/>
      <c r="F103" s="94"/>
      <c r="G103" s="93"/>
      <c r="H103" s="92"/>
      <c r="I103" s="94"/>
      <c r="J103" s="94"/>
      <c r="K103" s="94"/>
      <c r="L103" s="91"/>
      <c r="M103" s="95"/>
      <c r="N103" s="94"/>
      <c r="O103" s="94"/>
      <c r="P103" s="94"/>
      <c r="Q103" s="93"/>
      <c r="R103" s="92"/>
      <c r="S103" s="94"/>
      <c r="T103" s="94"/>
      <c r="U103" s="94"/>
      <c r="V103" s="94"/>
      <c r="W103" s="94"/>
      <c r="X103" s="94"/>
      <c r="Y103" s="94"/>
      <c r="Z103" s="94"/>
      <c r="AA103" s="94"/>
      <c r="AB103" s="91"/>
      <c r="AC103" s="784"/>
      <c r="AD103" s="784"/>
      <c r="AE103" s="784"/>
      <c r="AF103" s="784"/>
      <c r="AG103" s="784"/>
      <c r="AH103" s="784"/>
      <c r="AI103" s="784"/>
      <c r="AJ103" s="784"/>
      <c r="AK103" s="784"/>
      <c r="AL103" s="784"/>
      <c r="AM103" s="784"/>
      <c r="AN103" s="784"/>
      <c r="AO103" s="784"/>
      <c r="AP103" s="784"/>
      <c r="AQ103" s="784"/>
      <c r="AR103" s="784"/>
      <c r="AS103" s="784"/>
      <c r="AT103" s="784"/>
      <c r="AU103" s="784"/>
      <c r="AV103" s="784"/>
      <c r="AW103" s="784"/>
      <c r="AX103" s="784"/>
      <c r="AY103" s="784"/>
      <c r="AZ103" s="343"/>
      <c r="BA103" s="595"/>
      <c r="BB103" s="594"/>
      <c r="BC103" s="449"/>
      <c r="BD103" s="434"/>
      <c r="BE103" s="434"/>
      <c r="BF103" s="434"/>
      <c r="BG103" s="453"/>
      <c r="BH103" s="449"/>
      <c r="BI103" s="434"/>
      <c r="BJ103" s="434"/>
      <c r="BK103" s="434"/>
      <c r="BL103" s="453"/>
      <c r="BM103" s="449"/>
      <c r="BN103" s="434"/>
      <c r="BO103" s="434"/>
      <c r="BP103" s="434"/>
      <c r="BQ103" s="453"/>
      <c r="BR103" s="449"/>
      <c r="BS103" s="434"/>
      <c r="BT103" s="434"/>
      <c r="BU103" s="434"/>
      <c r="BV103" s="434"/>
      <c r="BW103" s="434"/>
      <c r="BX103" s="434"/>
      <c r="BY103" s="435"/>
      <c r="BZ103" s="435"/>
      <c r="CA103" s="435"/>
      <c r="CB103" s="435"/>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5" customFormat="true" ht="15" customHeight="true" x14ac:dyDescent="0.2">
      <c r="A104" s="63"/>
      <c r="B104" s="131"/>
      <c r="C104" s="95"/>
      <c r="D104" s="94"/>
      <c r="E104" s="94"/>
      <c r="F104" s="94"/>
      <c r="G104" s="93"/>
      <c r="H104" s="92"/>
      <c r="I104" s="94"/>
      <c r="J104" s="94"/>
      <c r="K104" s="94"/>
      <c r="L104" s="91"/>
      <c r="M104" s="95"/>
      <c r="N104" s="94"/>
      <c r="O104" s="94"/>
      <c r="P104" s="94"/>
      <c r="Q104" s="93"/>
      <c r="R104" s="92"/>
      <c r="S104" s="94"/>
      <c r="T104" s="94"/>
      <c r="U104" s="94"/>
      <c r="V104" s="94"/>
      <c r="W104" s="94"/>
      <c r="X104" s="94"/>
      <c r="Y104" s="94"/>
      <c r="Z104" s="94"/>
      <c r="AA104" s="94"/>
      <c r="AB104" s="91"/>
      <c r="AC104" s="784"/>
      <c r="AD104" s="784"/>
      <c r="AE104" s="784"/>
      <c r="AF104" s="784"/>
      <c r="AG104" s="784"/>
      <c r="AH104" s="784"/>
      <c r="AI104" s="784"/>
      <c r="AJ104" s="784"/>
      <c r="AK104" s="784"/>
      <c r="AL104" s="784"/>
      <c r="AM104" s="784"/>
      <c r="AN104" s="784"/>
      <c r="AO104" s="784"/>
      <c r="AP104" s="784"/>
      <c r="AQ104" s="784"/>
      <c r="AR104" s="784"/>
      <c r="AS104" s="784"/>
      <c r="AT104" s="784"/>
      <c r="AU104" s="784"/>
      <c r="AV104" s="784"/>
      <c r="AW104" s="784"/>
      <c r="AX104" s="784"/>
      <c r="AY104" s="784"/>
      <c r="AZ104" s="343"/>
      <c r="BA104" s="595"/>
      <c r="BB104" s="594"/>
      <c r="BC104" s="449"/>
      <c r="BD104" s="434"/>
      <c r="BE104" s="434"/>
      <c r="BF104" s="434"/>
      <c r="BG104" s="453"/>
      <c r="BH104" s="449"/>
      <c r="BI104" s="434"/>
      <c r="BJ104" s="434"/>
      <c r="BK104" s="434"/>
      <c r="BL104" s="453"/>
      <c r="BM104" s="449"/>
      <c r="BN104" s="434"/>
      <c r="BO104" s="434"/>
      <c r="BP104" s="434"/>
      <c r="BQ104" s="453"/>
      <c r="BR104" s="449"/>
      <c r="BS104" s="434"/>
      <c r="BT104" s="434"/>
      <c r="BU104" s="434"/>
      <c r="BV104" s="434"/>
      <c r="BW104" s="434"/>
      <c r="BX104" s="434"/>
      <c r="BY104" s="435"/>
      <c r="BZ104" s="435"/>
      <c r="CA104" s="435"/>
      <c r="CB104" s="435"/>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5" customFormat="true" ht="15" customHeight="true" x14ac:dyDescent="0.2">
      <c r="A105" s="135"/>
      <c r="B105" s="130"/>
      <c r="C105" s="90"/>
      <c r="D105" s="89"/>
      <c r="E105" s="89"/>
      <c r="F105" s="89"/>
      <c r="G105" s="88"/>
      <c r="H105" s="87"/>
      <c r="I105" s="89"/>
      <c r="J105" s="89"/>
      <c r="K105" s="89"/>
      <c r="L105" s="86"/>
      <c r="M105" s="90"/>
      <c r="N105" s="89"/>
      <c r="O105" s="89"/>
      <c r="P105" s="89"/>
      <c r="Q105" s="88"/>
      <c r="R105" s="87"/>
      <c r="S105" s="89"/>
      <c r="T105" s="89"/>
      <c r="U105" s="89"/>
      <c r="V105" s="89"/>
      <c r="W105" s="89"/>
      <c r="X105" s="89"/>
      <c r="Y105" s="89"/>
      <c r="Z105" s="89"/>
      <c r="AA105" s="89"/>
      <c r="AB105" s="86"/>
      <c r="AC105" s="784"/>
      <c r="AD105" s="784"/>
      <c r="AE105" s="784"/>
      <c r="AF105" s="784"/>
      <c r="AG105" s="784"/>
      <c r="AH105" s="784"/>
      <c r="AI105" s="784"/>
      <c r="AJ105" s="784"/>
      <c r="AK105" s="784"/>
      <c r="AL105" s="784"/>
      <c r="AM105" s="784"/>
      <c r="AN105" s="784"/>
      <c r="AO105" s="784"/>
      <c r="AP105" s="784"/>
      <c r="AQ105" s="784"/>
      <c r="AR105" s="784"/>
      <c r="AS105" s="784"/>
      <c r="AT105" s="784"/>
      <c r="AU105" s="784"/>
      <c r="AV105" s="784"/>
      <c r="AW105" s="784"/>
      <c r="AX105" s="784"/>
      <c r="AY105" s="784"/>
      <c r="AZ105" s="343"/>
      <c r="BA105" s="595"/>
      <c r="BB105" s="594"/>
      <c r="BC105" s="452"/>
      <c r="BD105" s="451"/>
      <c r="BE105" s="451"/>
      <c r="BF105" s="451"/>
      <c r="BG105" s="455"/>
      <c r="BH105" s="452"/>
      <c r="BI105" s="451"/>
      <c r="BJ105" s="451"/>
      <c r="BK105" s="451"/>
      <c r="BL105" s="455"/>
      <c r="BM105" s="452"/>
      <c r="BN105" s="451"/>
      <c r="BO105" s="451"/>
      <c r="BP105" s="451"/>
      <c r="BQ105" s="455"/>
      <c r="BR105" s="452"/>
      <c r="BS105" s="451"/>
      <c r="BT105" s="451"/>
      <c r="BU105" s="451"/>
      <c r="BV105" s="451"/>
      <c r="BW105" s="451"/>
      <c r="BX105" s="451"/>
      <c r="BY105" s="454"/>
      <c r="BZ105" s="454"/>
      <c r="CA105" s="454"/>
      <c r="CB105" s="454"/>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5" customFormat="true" ht="250.15" customHeight="true" x14ac:dyDescent="0.2">
      <c r="A106" s="509"/>
      <c r="B106" s="164"/>
      <c r="C106" s="163"/>
      <c r="D106" s="163"/>
      <c r="E106" s="163"/>
      <c r="F106" s="163"/>
      <c r="G106" s="163"/>
      <c r="H106" s="163"/>
      <c r="I106" s="163"/>
      <c r="J106" s="163"/>
      <c r="K106" s="163"/>
      <c r="L106" s="163"/>
      <c r="M106" s="163"/>
      <c r="N106" s="163"/>
      <c r="O106" s="163"/>
      <c r="P106" s="163"/>
      <c r="Q106" s="163"/>
      <c r="R106" s="163"/>
      <c r="S106" s="163"/>
      <c r="T106" s="163"/>
      <c r="U106" s="163"/>
      <c r="V106" s="163"/>
      <c r="W106" s="163"/>
      <c r="X106" s="163"/>
      <c r="Y106" s="163"/>
      <c r="Z106" s="163"/>
      <c r="AA106" s="163"/>
      <c r="AB106" s="16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AZ106" s="343"/>
      <c r="BA106" s="427"/>
      <c r="BB106" s="428"/>
      <c r="BC106" s="428"/>
      <c r="BD106" s="428"/>
      <c r="BE106" s="428"/>
      <c r="BF106" s="428"/>
      <c r="BG106" s="428"/>
      <c r="BH106" s="428"/>
      <c r="BI106" s="428"/>
      <c r="BJ106" s="428"/>
      <c r="BK106" s="428"/>
      <c r="BL106" s="428"/>
      <c r="BM106" s="428"/>
      <c r="BN106" s="428"/>
      <c r="BO106" s="428"/>
      <c r="BP106" s="428"/>
      <c r="BQ106" s="428"/>
      <c r="BR106" s="428"/>
      <c r="BS106" s="428"/>
      <c r="BT106" s="428"/>
      <c r="BU106" s="428"/>
      <c r="BV106" s="428"/>
      <c r="BW106" s="428"/>
      <c r="BX106" s="428"/>
      <c r="BY106" s="427"/>
      <c r="BZ106" s="427"/>
      <c r="CA106" s="427"/>
      <c r="CB106" s="427"/>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85" customFormat="true" ht="18" customHeight="true" x14ac:dyDescent="0.2">
      <c r="A107" s="509"/>
      <c r="B107" s="286"/>
      <c r="C107" s="414"/>
      <c r="D107" s="414"/>
      <c r="E107" s="414"/>
      <c r="F107" s="414"/>
      <c r="G107" s="414"/>
      <c r="H107" s="414"/>
      <c r="I107" s="414"/>
      <c r="J107" s="414"/>
      <c r="K107" s="414"/>
      <c r="L107" s="414"/>
      <c r="M107" s="414"/>
      <c r="N107" s="414"/>
      <c r="O107" s="414"/>
      <c r="P107" s="414"/>
      <c r="Q107" s="414"/>
      <c r="R107" s="414"/>
      <c r="S107" s="414"/>
      <c r="T107" s="414"/>
      <c r="U107" s="414"/>
      <c r="V107" s="414"/>
      <c r="W107" s="414"/>
      <c r="X107" s="414"/>
      <c r="Y107" s="414"/>
      <c r="Z107" s="414"/>
      <c r="AA107" s="414"/>
      <c r="AB107" s="414"/>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08"/>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85" customFormat="true" ht="22.5" customHeight="true" x14ac:dyDescent="0.35">
      <c r="A108" s="995" t="str">
        <f>A1026</f>
        <v>Democratic Republic of the Congo</v>
      </c>
      <c r="B108" s="996"/>
      <c r="C108" s="287"/>
      <c r="D108" s="287"/>
      <c r="E108" s="287"/>
      <c r="F108" s="287"/>
      <c r="G108" s="287"/>
      <c r="H108" s="287"/>
      <c r="I108" s="287"/>
      <c r="J108" s="287"/>
      <c r="K108" s="287"/>
      <c r="L108" s="287"/>
      <c r="M108" s="287"/>
      <c r="N108" s="287"/>
      <c r="O108" s="287"/>
      <c r="P108" s="287"/>
      <c r="Q108" s="287"/>
      <c r="R108" s="287"/>
      <c r="S108" s="287"/>
      <c r="T108" s="287"/>
      <c r="U108" s="287"/>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08"/>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85" customFormat="true" ht="22.5" customHeight="true" x14ac:dyDescent="0.35">
      <c r="A109" s="312" t="str">
        <f>A1034</f>
        <v>2007</v>
      </c>
      <c r="B109" s="313"/>
      <c r="C109" s="287"/>
      <c r="D109" s="287"/>
      <c r="E109" s="287"/>
      <c r="F109" s="287"/>
      <c r="G109" s="287"/>
      <c r="H109" s="287"/>
      <c r="I109" s="287"/>
      <c r="J109" s="287"/>
      <c r="K109" s="287"/>
      <c r="L109" s="287"/>
      <c r="M109" s="287"/>
      <c r="N109" s="287"/>
      <c r="O109" s="287"/>
      <c r="P109" s="287"/>
      <c r="Q109" s="287"/>
      <c r="R109" s="287"/>
      <c r="S109" s="287"/>
      <c r="T109" s="287"/>
      <c r="U109" s="287"/>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08"/>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85" customFormat="true" ht="22.5" customHeight="true" x14ac:dyDescent="0.35">
      <c r="A110" s="314" t="s">
        <v>99</v>
      </c>
      <c r="B110" s="315"/>
      <c r="C110" s="287"/>
      <c r="D110" s="287"/>
      <c r="E110" s="287"/>
      <c r="F110" s="287"/>
      <c r="G110" s="287"/>
      <c r="H110" s="287"/>
      <c r="I110" s="287"/>
      <c r="J110" s="287"/>
      <c r="K110" s="287"/>
      <c r="L110" s="287"/>
      <c r="M110" s="287"/>
      <c r="N110" s="287"/>
      <c r="O110" s="287"/>
      <c r="P110" s="287"/>
      <c r="Q110" s="287"/>
      <c r="R110" s="287"/>
      <c r="S110" s="287"/>
      <c r="T110" s="287"/>
      <c r="U110" s="287"/>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08"/>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85" customFormat="true" ht="20.1" customHeight="true" x14ac:dyDescent="0.35">
      <c r="A111" s="316" t="s">
        <v>97</v>
      </c>
      <c r="B111" s="313"/>
      <c r="C111" s="287"/>
      <c r="D111" s="287"/>
      <c r="E111" s="287"/>
      <c r="F111" s="287"/>
      <c r="G111" s="287"/>
      <c r="H111" s="287"/>
      <c r="I111" s="287"/>
      <c r="J111" s="287"/>
      <c r="K111" s="287"/>
      <c r="L111" s="287"/>
      <c r="M111" s="287"/>
      <c r="N111" s="287"/>
      <c r="O111" s="287"/>
      <c r="P111" s="287"/>
      <c r="Q111" s="287"/>
      <c r="R111" s="287"/>
      <c r="S111" s="287"/>
      <c r="T111" s="287"/>
      <c r="U111" s="287"/>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08"/>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85" customFormat="true" ht="15" customHeight="true" x14ac:dyDescent="0.2">
      <c r="A112" s="592" t="s">
        <v>98</v>
      </c>
      <c r="B112" s="351"/>
      <c r="C112" s="287"/>
      <c r="D112" s="287"/>
      <c r="E112" s="287"/>
      <c r="F112" s="287"/>
      <c r="G112" s="287"/>
      <c r="H112" s="287"/>
      <c r="I112" s="287"/>
      <c r="J112" s="287"/>
      <c r="K112" s="287"/>
      <c r="L112" s="287"/>
      <c r="M112" s="287"/>
      <c r="N112" s="287"/>
      <c r="O112" s="287"/>
      <c r="P112" s="287"/>
      <c r="Q112" s="287"/>
      <c r="R112" s="287"/>
      <c r="S112" s="287"/>
      <c r="T112" s="287"/>
      <c r="U112" s="287"/>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08"/>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85" customFormat="true" ht="15" customHeight="true" x14ac:dyDescent="0.2">
      <c r="A113" s="326" t="s">
        <v>40</v>
      </c>
      <c r="B113" s="325"/>
      <c r="C113" s="287"/>
      <c r="D113" s="287"/>
      <c r="E113" s="287"/>
      <c r="F113" s="287"/>
      <c r="G113" s="287"/>
      <c r="H113" s="287"/>
      <c r="I113" s="287"/>
      <c r="J113" s="287"/>
      <c r="K113" s="287"/>
      <c r="L113" s="287"/>
      <c r="M113" s="287"/>
      <c r="N113" s="287"/>
      <c r="O113" s="287"/>
      <c r="P113" s="287"/>
      <c r="Q113" s="287"/>
      <c r="R113" s="287"/>
      <c r="S113" s="287"/>
      <c r="T113" s="287"/>
      <c r="U113" s="287"/>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08"/>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85" customFormat="true" ht="15" customHeight="true" x14ac:dyDescent="0.2">
      <c r="A114" s="324" t="s">
        <v>39</v>
      </c>
      <c r="B114" s="325"/>
      <c r="C114" s="287"/>
      <c r="D114" s="287"/>
      <c r="E114" s="287"/>
      <c r="F114" s="287"/>
      <c r="G114" s="287"/>
      <c r="H114" s="287"/>
      <c r="I114" s="287"/>
      <c r="J114" s="287"/>
      <c r="K114" s="287"/>
      <c r="L114" s="287"/>
      <c r="M114" s="287"/>
      <c r="N114" s="287"/>
      <c r="O114" s="287"/>
      <c r="P114" s="287"/>
      <c r="Q114" s="287"/>
      <c r="R114" s="287"/>
      <c r="S114" s="287"/>
      <c r="T114" s="287"/>
      <c r="U114" s="287"/>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08"/>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85" customFormat="true" ht="15" customHeight="true" x14ac:dyDescent="0.2">
      <c r="A115" s="324" t="s">
        <v>136</v>
      </c>
      <c r="B115" s="350" t="str">
        <f>A1025</f>
        <v>DHS07</v>
      </c>
      <c r="C115" s="287"/>
      <c r="D115" s="287"/>
      <c r="E115" s="287"/>
      <c r="F115" s="287"/>
      <c r="G115" s="287"/>
      <c r="H115" s="287"/>
      <c r="I115" s="287"/>
      <c r="J115" s="287"/>
      <c r="K115" s="287"/>
      <c r="L115" s="287"/>
      <c r="M115" s="287"/>
      <c r="N115" s="287"/>
      <c r="O115" s="287"/>
      <c r="P115" s="287"/>
      <c r="Q115" s="287"/>
      <c r="R115" s="287"/>
      <c r="S115" s="287"/>
      <c r="T115" s="287"/>
      <c r="U115" s="287"/>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08"/>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85" customFormat="true" ht="15" customHeight="true" x14ac:dyDescent="0.2">
      <c r="A116" s="170"/>
      <c r="B116" s="169"/>
      <c r="C116" s="287"/>
      <c r="D116" s="287"/>
      <c r="E116" s="287"/>
      <c r="F116" s="287"/>
      <c r="G116" s="287"/>
      <c r="H116" s="287"/>
      <c r="I116" s="287"/>
      <c r="J116" s="287"/>
      <c r="K116" s="287"/>
      <c r="L116" s="287"/>
      <c r="M116" s="287"/>
      <c r="N116" s="287"/>
      <c r="O116" s="287"/>
      <c r="P116" s="287"/>
      <c r="Q116" s="287"/>
      <c r="R116" s="287"/>
      <c r="S116" s="287"/>
      <c r="T116" s="287"/>
      <c r="U116" s="287"/>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08"/>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85" customFormat="true" ht="15" customHeight="true" x14ac:dyDescent="0.2">
      <c r="A117" s="170" t="str">
        <f>B1029</f>
        <v/>
      </c>
      <c r="B117" s="168"/>
      <c r="C117" s="287"/>
      <c r="D117" s="287"/>
      <c r="E117" s="287"/>
      <c r="F117" s="287"/>
      <c r="G117" s="287"/>
      <c r="H117" s="287"/>
      <c r="I117" s="287"/>
      <c r="J117" s="287"/>
      <c r="K117" s="287"/>
      <c r="L117" s="287"/>
      <c r="M117" s="287"/>
      <c r="N117" s="287"/>
      <c r="O117" s="287"/>
      <c r="P117" s="287"/>
      <c r="Q117" s="287"/>
      <c r="R117" s="287"/>
      <c r="S117" s="287"/>
      <c r="T117" s="287"/>
      <c r="U117" s="287"/>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08"/>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85" customFormat="true" ht="21" customHeight="true" x14ac:dyDescent="0.2">
      <c r="A118" s="167"/>
      <c r="B118" s="169"/>
      <c r="C118" s="287"/>
      <c r="D118" s="287"/>
      <c r="E118" s="287"/>
      <c r="F118" s="287"/>
      <c r="G118" s="287"/>
      <c r="H118" s="287"/>
      <c r="I118" s="287"/>
      <c r="J118" s="287"/>
      <c r="K118" s="287"/>
      <c r="L118" s="287"/>
      <c r="M118" s="287"/>
      <c r="N118" s="287"/>
      <c r="O118" s="287"/>
      <c r="P118" s="287"/>
      <c r="Q118" s="287"/>
      <c r="R118" s="287"/>
      <c r="S118" s="287"/>
      <c r="T118" s="287"/>
      <c r="U118" s="287"/>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08"/>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85" customFormat="true" ht="15" customHeight="true" x14ac:dyDescent="0.2">
      <c r="A119" s="166"/>
      <c r="B119" s="165"/>
      <c r="C119" s="287"/>
      <c r="D119" s="287"/>
      <c r="E119" s="287"/>
      <c r="F119" s="287"/>
      <c r="G119" s="287"/>
      <c r="H119" s="287"/>
      <c r="I119" s="287"/>
      <c r="J119" s="287"/>
      <c r="K119" s="287"/>
      <c r="L119" s="287"/>
      <c r="M119" s="287"/>
      <c r="N119" s="287"/>
      <c r="O119" s="287"/>
      <c r="P119" s="287"/>
      <c r="Q119" s="287"/>
      <c r="R119" s="287"/>
      <c r="S119" s="287"/>
      <c r="T119" s="287"/>
      <c r="U119" s="287"/>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AZ119" s="338"/>
      <c r="BB119" s="308"/>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309" customFormat="true" ht="15" customHeight="true" x14ac:dyDescent="0.2">
      <c r="A120" s="290" t="s">
        <v>99</v>
      </c>
      <c r="B120" s="334"/>
      <c r="C120" s="984" t="s">
        <v>115</v>
      </c>
      <c r="D120" s="985"/>
      <c r="E120" s="985"/>
      <c r="F120" s="985"/>
      <c r="G120" s="986"/>
      <c r="H120" s="987" t="s">
        <v>38</v>
      </c>
      <c r="I120" s="979"/>
      <c r="J120" s="979"/>
      <c r="K120" s="979"/>
      <c r="L120" s="981"/>
      <c r="M120" s="973" t="s">
        <v>37</v>
      </c>
      <c r="N120" s="974"/>
      <c r="O120" s="974"/>
      <c r="P120" s="974"/>
      <c r="Q120" s="976"/>
      <c r="R120" s="15" t="s">
        <v>142</v>
      </c>
      <c r="S120" s="426"/>
      <c r="T120" s="426"/>
      <c r="U120" s="426"/>
      <c r="V120" s="426"/>
      <c r="W120" s="426"/>
      <c r="X120" s="426"/>
      <c r="Y120" s="426"/>
      <c r="Z120" s="426"/>
      <c r="AA120" s="426"/>
      <c r="AB120" s="426"/>
      <c r="AC120" s="437"/>
      <c r="AD120" s="437"/>
      <c r="AE120" s="437"/>
      <c r="AF120" s="437"/>
      <c r="AG120" s="437"/>
      <c r="AH120" s="437"/>
      <c r="AI120" s="437"/>
      <c r="AJ120" s="437"/>
      <c r="AK120" s="437"/>
      <c r="AL120" s="437"/>
      <c r="AM120" s="437"/>
      <c r="AN120" s="437"/>
      <c r="AO120" s="437"/>
      <c r="AP120" s="437"/>
      <c r="AQ120" s="437"/>
      <c r="AR120" s="437"/>
      <c r="AS120" s="437"/>
      <c r="AT120" s="437"/>
      <c r="AU120" s="437"/>
      <c r="AV120" s="437"/>
      <c r="AW120" s="437"/>
      <c r="AX120" s="437"/>
      <c r="AY120" s="437"/>
      <c r="AZ120" s="174"/>
      <c r="BA120" s="344" t="s">
        <v>131</v>
      </c>
      <c r="BB120" s="290" t="s">
        <v>99</v>
      </c>
      <c r="BC120" s="973" t="s">
        <v>115</v>
      </c>
      <c r="BD120" s="974"/>
      <c r="BE120" s="974"/>
      <c r="BF120" s="974"/>
      <c r="BG120" s="975"/>
      <c r="BH120" s="973" t="s">
        <v>38</v>
      </c>
      <c r="BI120" s="974"/>
      <c r="BJ120" s="974"/>
      <c r="BK120" s="974"/>
      <c r="BL120" s="975"/>
      <c r="BM120" s="973" t="s">
        <v>37</v>
      </c>
      <c r="BN120" s="974"/>
      <c r="BO120" s="974"/>
      <c r="BP120" s="974"/>
      <c r="BQ120" s="976"/>
      <c r="BR120" s="14" t="s">
        <v>142</v>
      </c>
      <c r="BS120" s="426"/>
      <c r="BT120" s="426"/>
      <c r="BU120" s="426"/>
      <c r="BV120" s="426"/>
      <c r="BW120" s="426"/>
      <c r="BX120" s="426"/>
      <c r="BY120" s="426"/>
      <c r="BZ120" s="440"/>
      <c r="CA120" s="440"/>
      <c r="CB120" s="440"/>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309" customFormat="true" ht="24" x14ac:dyDescent="0.2">
      <c r="A121" s="329" t="s">
        <v>87</v>
      </c>
      <c r="B121" s="374"/>
      <c r="C121" s="417" t="s">
        <v>0</v>
      </c>
      <c r="D121" s="587" t="s">
        <v>1</v>
      </c>
      <c r="E121" s="587" t="s">
        <v>2</v>
      </c>
      <c r="F121" s="587" t="s">
        <v>3</v>
      </c>
      <c r="G121" s="588" t="s">
        <v>4</v>
      </c>
      <c r="H121" s="380" t="s">
        <v>0</v>
      </c>
      <c r="I121" s="590" t="s">
        <v>1</v>
      </c>
      <c r="J121" s="590" t="s">
        <v>2</v>
      </c>
      <c r="K121" s="590" t="s">
        <v>3</v>
      </c>
      <c r="L121" s="591" t="s">
        <v>4</v>
      </c>
      <c r="M121" s="381" t="s">
        <v>0</v>
      </c>
      <c r="N121" s="590" t="s">
        <v>1</v>
      </c>
      <c r="O121" s="590" t="s">
        <v>2</v>
      </c>
      <c r="P121" s="590" t="s">
        <v>3</v>
      </c>
      <c r="Q121" s="586" t="s">
        <v>4</v>
      </c>
      <c r="R121" s="380" t="s">
        <v>260</v>
      </c>
      <c r="S121" s="590" t="s">
        <v>261</v>
      </c>
      <c r="T121" s="590" t="s">
        <v>262</v>
      </c>
      <c r="U121" s="590" t="s">
        <v>263</v>
      </c>
      <c r="V121" s="590" t="s">
        <v>264</v>
      </c>
      <c r="W121" s="590" t="s">
        <v>265</v>
      </c>
      <c r="X121" s="590" t="s">
        <v>266</v>
      </c>
      <c r="Y121" s="590" t="s">
        <v>267</v>
      </c>
      <c r="Z121" s="590" t="s">
        <v>268</v>
      </c>
      <c r="AA121" s="590" t="s">
        <v>269</v>
      </c>
      <c r="AB121" s="591" t="s">
        <v>270</v>
      </c>
      <c r="AC121" s="437"/>
      <c r="AD121" s="437"/>
      <c r="AE121" s="437"/>
      <c r="AF121" s="437"/>
      <c r="AG121" s="437"/>
      <c r="AH121" s="437"/>
      <c r="AI121" s="437"/>
      <c r="AJ121" s="437"/>
      <c r="AK121" s="437"/>
      <c r="AL121" s="437"/>
      <c r="AM121" s="437"/>
      <c r="AN121" s="437"/>
      <c r="AO121" s="437"/>
      <c r="AP121" s="437"/>
      <c r="AQ121" s="437"/>
      <c r="AR121" s="437"/>
      <c r="AS121" s="437"/>
      <c r="AT121" s="437"/>
      <c r="AU121" s="437"/>
      <c r="AV121" s="437"/>
      <c r="AW121" s="437"/>
      <c r="AX121" s="437"/>
      <c r="AY121" s="437"/>
      <c r="AZ121" s="174"/>
      <c r="BA121" s="329" t="s">
        <v>117</v>
      </c>
      <c r="BB121" s="328"/>
      <c r="BC121" s="457" t="s">
        <v>0</v>
      </c>
      <c r="BD121" s="563" t="s">
        <v>1</v>
      </c>
      <c r="BE121" s="563" t="s">
        <v>2</v>
      </c>
      <c r="BF121" s="563" t="s">
        <v>3</v>
      </c>
      <c r="BG121" s="458" t="s">
        <v>4</v>
      </c>
      <c r="BH121" s="457" t="s">
        <v>0</v>
      </c>
      <c r="BI121" s="563" t="s">
        <v>1</v>
      </c>
      <c r="BJ121" s="563" t="s">
        <v>2</v>
      </c>
      <c r="BK121" s="563" t="s">
        <v>3</v>
      </c>
      <c r="BL121" s="458" t="s">
        <v>4</v>
      </c>
      <c r="BM121" s="457" t="s">
        <v>0</v>
      </c>
      <c r="BN121" s="563" t="s">
        <v>1</v>
      </c>
      <c r="BO121" s="563" t="s">
        <v>2</v>
      </c>
      <c r="BP121" s="563" t="s">
        <v>3</v>
      </c>
      <c r="BQ121" s="458" t="s">
        <v>4</v>
      </c>
      <c r="BR121" s="457" t="s">
        <v>260</v>
      </c>
      <c r="BS121" s="563" t="s">
        <v>261</v>
      </c>
      <c r="BT121" s="563" t="s">
        <v>262</v>
      </c>
      <c r="BU121" s="563" t="s">
        <v>263</v>
      </c>
      <c r="BV121" s="563" t="s">
        <v>264</v>
      </c>
      <c r="BW121" s="563" t="s">
        <v>265</v>
      </c>
      <c r="BX121" s="563" t="s">
        <v>266</v>
      </c>
      <c r="BY121" s="564" t="s">
        <v>267</v>
      </c>
      <c r="BZ121" s="564" t="s">
        <v>268</v>
      </c>
      <c r="CA121" s="564" t="s">
        <v>269</v>
      </c>
      <c r="CB121" s="564" t="s">
        <v>270</v>
      </c>
      <c r="CC121" s="173"/>
      <c r="CD121" s="173"/>
      <c r="CE121" s="173"/>
      <c r="CF121" s="173"/>
      <c r="CG121" s="173"/>
      <c r="CH121" s="173"/>
      <c r="CI121" s="173"/>
      <c r="CJ121" s="173"/>
      <c r="CK121" s="173"/>
      <c r="CL121" s="173"/>
      <c r="CM121" s="173"/>
      <c r="CN121" s="173"/>
      <c r="CO121" s="173"/>
      <c r="CP121" s="173"/>
      <c r="CQ121" s="173"/>
      <c r="CR121" s="173"/>
      <c r="CS121" s="173"/>
      <c r="CT121" s="173"/>
      <c r="CU121" s="173"/>
      <c r="CV121" s="173"/>
      <c r="CW121" s="173"/>
      <c r="CX121" s="173"/>
      <c r="CY121" s="173"/>
      <c r="CZ121" s="173"/>
    </row>
    <row r="122" s="309" customFormat="true" ht="15" customHeight="true" x14ac:dyDescent="0.2">
      <c r="A122" s="988" t="s">
        <v>18</v>
      </c>
      <c r="B122" s="377" t="s">
        <v>14</v>
      </c>
      <c r="C122" s="122">
        <f>C153+C156+C155</f>
        <v>26.616023847997283</v>
      </c>
      <c r="D122" s="121">
        <f t="shared" ref="D122:AB122" si="3">D153+D156+D155</f>
        <v>29.51593788021254</v>
      </c>
      <c r="E122" s="121">
        <f t="shared" si="3"/>
        <v>30.829884525835965</v>
      </c>
      <c r="F122" s="121">
        <f t="shared" si="3"/>
        <v>44.819331429782316</v>
      </c>
      <c r="G122" s="120">
        <f t="shared" si="3"/>
        <v>68.938978356586475</v>
      </c>
      <c r="H122" s="119">
        <f t="shared" si="3"/>
        <v>31.566483511175797</v>
      </c>
      <c r="I122" s="121">
        <f t="shared" si="3"/>
        <v>44.277371859929744</v>
      </c>
      <c r="J122" s="121">
        <f t="shared" si="3"/>
        <v>49.945302856388899</v>
      </c>
      <c r="K122" s="121">
        <f t="shared" si="3"/>
        <v>61.590204809956546</v>
      </c>
      <c r="L122" s="118">
        <f t="shared" si="3"/>
        <v>81.727240316095518</v>
      </c>
      <c r="M122" s="122">
        <f t="shared" si="3"/>
        <v>22.37700590753867</v>
      </c>
      <c r="N122" s="121">
        <f t="shared" si="3"/>
        <v>27.94547111616739</v>
      </c>
      <c r="O122" s="121">
        <f t="shared" si="3"/>
        <v>29.794281394974728</v>
      </c>
      <c r="P122" s="121">
        <f t="shared" si="3"/>
        <v>31.998340936652166</v>
      </c>
      <c r="Q122" s="120">
        <f t="shared" si="3"/>
        <v>37.384990667452897</v>
      </c>
      <c r="R122" s="119">
        <f t="shared" si="3"/>
        <v>10.02530358085799</v>
      </c>
      <c r="S122" s="121">
        <f t="shared" si="3"/>
        <v>30.231756356368376</v>
      </c>
      <c r="T122" s="121">
        <f t="shared" si="3"/>
        <v>22.281357882605572</v>
      </c>
      <c r="U122" s="121">
        <f t="shared" si="3"/>
        <v>28.840622116713053</v>
      </c>
      <c r="V122" s="121">
        <f t="shared" si="3"/>
        <v>68.548958658839851</v>
      </c>
      <c r="W122" s="121">
        <f t="shared" si="3"/>
        <v>55.932114544264095</v>
      </c>
      <c r="X122" s="121">
        <f t="shared" si="3"/>
        <v>63.03852177406857</v>
      </c>
      <c r="Y122" s="121">
        <f t="shared" si="3"/>
        <v>61.11406458378201</v>
      </c>
      <c r="Z122" s="121">
        <f t="shared" si="3"/>
        <v>23.525125443606687</v>
      </c>
      <c r="AA122" s="121">
        <f t="shared" si="3"/>
        <v>36.785742067384923</v>
      </c>
      <c r="AB122" s="118">
        <f t="shared" si="3"/>
        <v>47.321554892263215</v>
      </c>
      <c r="AC122" s="437"/>
      <c r="AD122" s="437"/>
      <c r="AE122" s="437"/>
      <c r="AF122" s="437"/>
      <c r="AG122" s="437"/>
      <c r="AH122" s="437"/>
      <c r="AI122" s="437"/>
      <c r="AJ122" s="437"/>
      <c r="AK122" s="437"/>
      <c r="AL122" s="437"/>
      <c r="AM122" s="437"/>
      <c r="AN122" s="437"/>
      <c r="AO122" s="437"/>
      <c r="AP122" s="437"/>
      <c r="AQ122" s="437"/>
      <c r="AR122" s="437"/>
      <c r="AS122" s="437"/>
      <c r="AT122" s="437"/>
      <c r="AU122" s="437"/>
      <c r="AV122" s="437"/>
      <c r="AW122" s="437"/>
      <c r="AX122" s="437"/>
      <c r="AY122" s="437"/>
      <c r="AZ122" s="174"/>
      <c r="BA122" s="977" t="s">
        <v>18</v>
      </c>
      <c r="BB122" s="596" t="s">
        <v>14</v>
      </c>
      <c r="BC122" s="485">
        <v>2630.2358710000035</v>
      </c>
      <c r="BD122" s="482">
        <v>2865.7979689999975</v>
      </c>
      <c r="BE122" s="482">
        <v>3022.8668989999996</v>
      </c>
      <c r="BF122" s="482">
        <v>4396.4949380000016</v>
      </c>
      <c r="BG122" s="491">
        <v>6760.3804009999903</v>
      </c>
      <c r="BH122" s="485">
        <v>1313.3506280000006</v>
      </c>
      <c r="BI122" s="482">
        <v>1876.0443290000012</v>
      </c>
      <c r="BJ122" s="482">
        <v>2077.5906669999981</v>
      </c>
      <c r="BK122" s="482">
        <v>2573.8474159999987</v>
      </c>
      <c r="BL122" s="491">
        <v>3465.5850189999996</v>
      </c>
      <c r="BM122" s="485">
        <v>1255.8551779999987</v>
      </c>
      <c r="BN122" s="482">
        <v>1569.1494230000001</v>
      </c>
      <c r="BO122" s="482">
        <v>1724.517417</v>
      </c>
      <c r="BP122" s="482">
        <v>1782.0786830000002</v>
      </c>
      <c r="BQ122" s="491">
        <v>2037.7573180000013</v>
      </c>
      <c r="BR122" s="485">
        <v>696.68507600000032</v>
      </c>
      <c r="BS122" s="482">
        <v>591.56045299999971</v>
      </c>
      <c r="BT122" s="482">
        <v>1419.9272309999997</v>
      </c>
      <c r="BU122" s="482">
        <v>1367.5607669999997</v>
      </c>
      <c r="BV122" s="482">
        <v>4058.1188460000026</v>
      </c>
      <c r="BW122" s="482">
        <v>2884.8973229999988</v>
      </c>
      <c r="BX122" s="482">
        <v>4046.7911309999959</v>
      </c>
      <c r="BY122" s="488">
        <v>983.60377700000038</v>
      </c>
      <c r="BZ122" s="488">
        <v>434.92845900000015</v>
      </c>
      <c r="CA122" s="488">
        <v>2133.4485290000021</v>
      </c>
      <c r="CB122" s="488">
        <v>1058.2544860000007</v>
      </c>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309" customFormat="true" ht="15" customHeight="true" x14ac:dyDescent="0.2">
      <c r="A123" s="982"/>
      <c r="B123" s="378" t="s">
        <v>51</v>
      </c>
      <c r="C123" s="117">
        <f>100-C122</f>
        <v>73.383976152002717</v>
      </c>
      <c r="D123" s="116">
        <f t="shared" ref="D123:AB123" si="4">100-D122</f>
        <v>70.484062119787467</v>
      </c>
      <c r="E123" s="116">
        <f t="shared" si="4"/>
        <v>69.170115474164035</v>
      </c>
      <c r="F123" s="116">
        <f t="shared" si="4"/>
        <v>55.180668570217684</v>
      </c>
      <c r="G123" s="115">
        <f t="shared" si="4"/>
        <v>31.061021643413525</v>
      </c>
      <c r="H123" s="114">
        <f t="shared" si="4"/>
        <v>68.43351648882421</v>
      </c>
      <c r="I123" s="116">
        <f t="shared" si="4"/>
        <v>55.722628140070256</v>
      </c>
      <c r="J123" s="116">
        <f t="shared" si="4"/>
        <v>50.054697143611101</v>
      </c>
      <c r="K123" s="116">
        <f t="shared" si="4"/>
        <v>38.409795190043454</v>
      </c>
      <c r="L123" s="113">
        <f t="shared" si="4"/>
        <v>18.272759683904482</v>
      </c>
      <c r="M123" s="117">
        <f t="shared" si="4"/>
        <v>77.622994092461326</v>
      </c>
      <c r="N123" s="116">
        <f t="shared" si="4"/>
        <v>72.054528883832603</v>
      </c>
      <c r="O123" s="116">
        <f t="shared" si="4"/>
        <v>70.205718605025268</v>
      </c>
      <c r="P123" s="116">
        <f t="shared" si="4"/>
        <v>68.00165906334783</v>
      </c>
      <c r="Q123" s="115">
        <f t="shared" si="4"/>
        <v>62.615009332547103</v>
      </c>
      <c r="R123" s="114">
        <f t="shared" si="4"/>
        <v>89.974696419142006</v>
      </c>
      <c r="S123" s="116">
        <f t="shared" si="4"/>
        <v>69.768243643631621</v>
      </c>
      <c r="T123" s="116">
        <f t="shared" si="4"/>
        <v>77.718642117394424</v>
      </c>
      <c r="U123" s="116">
        <f t="shared" si="4"/>
        <v>71.15937788328695</v>
      </c>
      <c r="V123" s="116">
        <f t="shared" si="4"/>
        <v>31.451041341160149</v>
      </c>
      <c r="W123" s="116">
        <f t="shared" si="4"/>
        <v>44.067885455735905</v>
      </c>
      <c r="X123" s="116">
        <f t="shared" si="4"/>
        <v>36.96147822593143</v>
      </c>
      <c r="Y123" s="116">
        <f t="shared" si="4"/>
        <v>38.88593541621799</v>
      </c>
      <c r="Z123" s="116">
        <f t="shared" si="4"/>
        <v>76.474874556393317</v>
      </c>
      <c r="AA123" s="116">
        <f t="shared" si="4"/>
        <v>63.214257932615077</v>
      </c>
      <c r="AB123" s="113">
        <f t="shared" si="4"/>
        <v>52.678445107736785</v>
      </c>
      <c r="AC123" s="437"/>
      <c r="AD123" s="437"/>
      <c r="AE123" s="437"/>
      <c r="AF123" s="437"/>
      <c r="AG123" s="437"/>
      <c r="AH123" s="437"/>
      <c r="AI123" s="437"/>
      <c r="AJ123" s="437"/>
      <c r="AK123" s="437"/>
      <c r="AL123" s="437"/>
      <c r="AM123" s="437"/>
      <c r="AN123" s="437"/>
      <c r="AO123" s="437"/>
      <c r="AP123" s="437"/>
      <c r="AQ123" s="437"/>
      <c r="AR123" s="437"/>
      <c r="AS123" s="437"/>
      <c r="AT123" s="437"/>
      <c r="AU123" s="437"/>
      <c r="AV123" s="437"/>
      <c r="AW123" s="437"/>
      <c r="AX123" s="437"/>
      <c r="AY123" s="437"/>
      <c r="AZ123" s="174"/>
      <c r="BA123" s="970"/>
      <c r="BB123" s="594" t="s">
        <v>51</v>
      </c>
      <c r="BC123" s="486">
        <v>7272.101300999997</v>
      </c>
      <c r="BD123" s="483">
        <v>6889.7489299999952</v>
      </c>
      <c r="BE123" s="483">
        <v>6806.5596720000012</v>
      </c>
      <c r="BF123" s="483">
        <v>5434.2001929999897</v>
      </c>
      <c r="BG123" s="492">
        <v>3068.769425999998</v>
      </c>
      <c r="BH123" s="486">
        <v>2902.3175619999988</v>
      </c>
      <c r="BI123" s="483">
        <v>2372.1757089999987</v>
      </c>
      <c r="BJ123" s="483">
        <v>2101.3847849999975</v>
      </c>
      <c r="BK123" s="483">
        <v>1612.4673950000006</v>
      </c>
      <c r="BL123" s="492">
        <v>781.22813200000064</v>
      </c>
      <c r="BM123" s="486">
        <v>4367.3181429999995</v>
      </c>
      <c r="BN123" s="483">
        <v>4046.7186120000028</v>
      </c>
      <c r="BO123" s="483">
        <v>4064.7761040000009</v>
      </c>
      <c r="BP123" s="483">
        <v>3809.2651950000022</v>
      </c>
      <c r="BQ123" s="492">
        <v>3413.7278850000034</v>
      </c>
      <c r="BR123" s="486">
        <v>6272.218705000002</v>
      </c>
      <c r="BS123" s="483">
        <v>1366.5433250000006</v>
      </c>
      <c r="BT123" s="483">
        <v>4965.9910159999963</v>
      </c>
      <c r="BU123" s="483">
        <v>3384.0585340000016</v>
      </c>
      <c r="BV123" s="483">
        <v>1902.5053199999998</v>
      </c>
      <c r="BW123" s="483">
        <v>2285.6525610000017</v>
      </c>
      <c r="BX123" s="483">
        <v>2372.7615759999962</v>
      </c>
      <c r="BY123" s="489">
        <v>631.46747100000016</v>
      </c>
      <c r="BZ123" s="489">
        <v>1417.1173679999995</v>
      </c>
      <c r="CA123" s="489">
        <v>3685.5276650000042</v>
      </c>
      <c r="CB123" s="489">
        <v>1187.5359810000002</v>
      </c>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309" customFormat="true" ht="15" customHeight="true" x14ac:dyDescent="0.2">
      <c r="A124" s="982" t="s">
        <v>50</v>
      </c>
      <c r="B124" s="378" t="s">
        <v>15</v>
      </c>
      <c r="C124" s="117">
        <f>C122*C129/100</f>
        <v>13.885072491834622</v>
      </c>
      <c r="D124" s="116">
        <f>D122*D129/100</f>
        <v>15.330637371963855</v>
      </c>
      <c r="E124" s="116">
        <f t="shared" ref="E124:AB124" si="5">E122*E129/100</f>
        <v>15.079422063558706</v>
      </c>
      <c r="F124" s="116">
        <f t="shared" si="5"/>
        <v>21.798711614723356</v>
      </c>
      <c r="G124" s="115">
        <f t="shared" si="5"/>
        <v>25.008466603025894</v>
      </c>
      <c r="H124" s="114">
        <f t="shared" si="5"/>
        <v>16.937527011384411</v>
      </c>
      <c r="I124" s="116">
        <f t="shared" si="5"/>
        <v>23.346912991473701</v>
      </c>
      <c r="J124" s="116">
        <f t="shared" si="5"/>
        <v>21.150951875099985</v>
      </c>
      <c r="K124" s="116">
        <f t="shared" si="5"/>
        <v>20.89021248816579</v>
      </c>
      <c r="L124" s="113">
        <f t="shared" si="5"/>
        <v>29.235044057962938</v>
      </c>
      <c r="M124" s="117">
        <f t="shared" si="5"/>
        <v>9.9288473769640664</v>
      </c>
      <c r="N124" s="116">
        <f t="shared" si="5"/>
        <v>15.596119158247834</v>
      </c>
      <c r="O124" s="116">
        <f t="shared" si="5"/>
        <v>15.31496494365798</v>
      </c>
      <c r="P124" s="116">
        <f t="shared" si="5"/>
        <v>14.624645508838308</v>
      </c>
      <c r="Q124" s="115">
        <f t="shared" si="5"/>
        <v>20.310464054874867</v>
      </c>
      <c r="R124" s="114">
        <f t="shared" si="5"/>
        <v>4.7079268022179788</v>
      </c>
      <c r="S124" s="116">
        <f t="shared" si="5"/>
        <v>11.70283516894993</v>
      </c>
      <c r="T124" s="116">
        <f t="shared" si="5"/>
        <v>9.1255989216136673</v>
      </c>
      <c r="U124" s="116">
        <f t="shared" si="5"/>
        <v>13.420973456905033</v>
      </c>
      <c r="V124" s="116">
        <f t="shared" si="5"/>
        <v>38.912844669857527</v>
      </c>
      <c r="W124" s="116">
        <f t="shared" si="5"/>
        <v>25.571011766436143</v>
      </c>
      <c r="X124" s="116">
        <f t="shared" si="5"/>
        <v>16.578657899390151</v>
      </c>
      <c r="Y124" s="116">
        <f t="shared" si="5"/>
        <v>37.15409713380086</v>
      </c>
      <c r="Z124" s="116">
        <f t="shared" si="5"/>
        <v>12.176410258793872</v>
      </c>
      <c r="AA124" s="116">
        <f t="shared" si="5"/>
        <v>15.906862340775126</v>
      </c>
      <c r="AB124" s="113">
        <f t="shared" si="5"/>
        <v>32.31874066153506</v>
      </c>
      <c r="AC124" s="437"/>
      <c r="AD124" s="437"/>
      <c r="AE124" s="437"/>
      <c r="AF124" s="437"/>
      <c r="AG124" s="437"/>
      <c r="AH124" s="437"/>
      <c r="AI124" s="437"/>
      <c r="AJ124" s="437"/>
      <c r="AK124" s="437"/>
      <c r="AL124" s="437"/>
      <c r="AM124" s="437"/>
      <c r="AN124" s="437"/>
      <c r="AO124" s="437"/>
      <c r="AP124" s="437"/>
      <c r="AQ124" s="437"/>
      <c r="AR124" s="437"/>
      <c r="AS124" s="437"/>
      <c r="AT124" s="437"/>
      <c r="AU124" s="437"/>
      <c r="AV124" s="437"/>
      <c r="AW124" s="437"/>
      <c r="AX124" s="437"/>
      <c r="AY124" s="437"/>
      <c r="AZ124" s="174"/>
      <c r="BA124" s="970" t="s">
        <v>50</v>
      </c>
      <c r="BB124" s="594" t="s">
        <v>15</v>
      </c>
      <c r="BC124" s="486">
        <v>1307.4491389999994</v>
      </c>
      <c r="BD124" s="483">
        <v>1444.878488000001</v>
      </c>
      <c r="BE124" s="483">
        <v>1449.4907869999995</v>
      </c>
      <c r="BF124" s="483">
        <v>2029.7203630000008</v>
      </c>
      <c r="BG124" s="492">
        <v>2374.9360110000007</v>
      </c>
      <c r="BH124" s="486">
        <v>683.31250000000011</v>
      </c>
      <c r="BI124" s="483">
        <v>950.20453000000009</v>
      </c>
      <c r="BJ124" s="483">
        <v>838.79819900000041</v>
      </c>
      <c r="BK124" s="483">
        <v>845.53433400000006</v>
      </c>
      <c r="BL124" s="492">
        <v>1196.0126169999999</v>
      </c>
      <c r="BM124" s="486">
        <v>524.42358100000024</v>
      </c>
      <c r="BN124" s="483">
        <v>844.24476500000037</v>
      </c>
      <c r="BO124" s="483">
        <v>862.99228999999968</v>
      </c>
      <c r="BP124" s="483">
        <v>806.13417900000047</v>
      </c>
      <c r="BQ124" s="492">
        <v>1054.8177929999997</v>
      </c>
      <c r="BR124" s="486">
        <v>324.40767900000009</v>
      </c>
      <c r="BS124" s="483">
        <v>222.88584100000006</v>
      </c>
      <c r="BT124" s="483">
        <v>562.78665699999988</v>
      </c>
      <c r="BU124" s="483">
        <v>634.20008499999994</v>
      </c>
      <c r="BV124" s="483">
        <v>2227.0764349999999</v>
      </c>
      <c r="BW124" s="483">
        <v>1270.4334060000001</v>
      </c>
      <c r="BX124" s="483">
        <v>1025.1499700000002</v>
      </c>
      <c r="BY124" s="489">
        <v>572.4139329999997</v>
      </c>
      <c r="BZ124" s="489">
        <v>221.3751790000002</v>
      </c>
      <c r="CA124" s="489">
        <v>866.78182000000027</v>
      </c>
      <c r="CB124" s="489">
        <v>678.96378300000072</v>
      </c>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309" customFormat="true" ht="15" customHeight="true" x14ac:dyDescent="0.2">
      <c r="A125" s="982"/>
      <c r="B125" s="378" t="s">
        <v>16</v>
      </c>
      <c r="C125" s="117">
        <f>C122*C128/100</f>
        <v>12.730951356162619</v>
      </c>
      <c r="D125" s="116">
        <f>D122*D128/100</f>
        <v>14.185300508248728</v>
      </c>
      <c r="E125" s="116">
        <f t="shared" ref="E125:AB125" si="6">E122*E128/100</f>
        <v>15.750462462277257</v>
      </c>
      <c r="F125" s="116">
        <f t="shared" si="6"/>
        <v>23.02061981505895</v>
      </c>
      <c r="G125" s="115">
        <f t="shared" si="6"/>
        <v>43.930511753560666</v>
      </c>
      <c r="H125" s="114">
        <f t="shared" si="6"/>
        <v>14.628956499791386</v>
      </c>
      <c r="I125" s="116">
        <f t="shared" si="6"/>
        <v>20.930458868456022</v>
      </c>
      <c r="J125" s="116">
        <f t="shared" si="6"/>
        <v>28.794350981288954</v>
      </c>
      <c r="K125" s="116">
        <f t="shared" si="6"/>
        <v>40.699992321790766</v>
      </c>
      <c r="L125" s="113">
        <f t="shared" si="6"/>
        <v>52.492196258132537</v>
      </c>
      <c r="M125" s="117">
        <f t="shared" si="6"/>
        <v>12.44815853057462</v>
      </c>
      <c r="N125" s="116">
        <f t="shared" si="6"/>
        <v>12.349351957919559</v>
      </c>
      <c r="O125" s="116">
        <f t="shared" si="6"/>
        <v>14.479316451316722</v>
      </c>
      <c r="P125" s="116">
        <f t="shared" si="6"/>
        <v>17.373695427813864</v>
      </c>
      <c r="Q125" s="115">
        <f t="shared" si="6"/>
        <v>17.074526612577994</v>
      </c>
      <c r="R125" s="114">
        <f t="shared" si="6"/>
        <v>5.3173767786400061</v>
      </c>
      <c r="S125" s="116">
        <f t="shared" si="6"/>
        <v>18.528921187418462</v>
      </c>
      <c r="T125" s="116">
        <f t="shared" si="6"/>
        <v>13.155758960991909</v>
      </c>
      <c r="U125" s="116">
        <f t="shared" si="6"/>
        <v>15.41964865980802</v>
      </c>
      <c r="V125" s="116">
        <f t="shared" si="6"/>
        <v>29.636113988982302</v>
      </c>
      <c r="W125" s="116">
        <f t="shared" si="6"/>
        <v>30.361102777827995</v>
      </c>
      <c r="X125" s="116">
        <f t="shared" si="6"/>
        <v>46.459863874678476</v>
      </c>
      <c r="Y125" s="116">
        <f t="shared" si="6"/>
        <v>23.959967449981097</v>
      </c>
      <c r="Z125" s="116">
        <f t="shared" si="6"/>
        <v>11.348715184812827</v>
      </c>
      <c r="AA125" s="116">
        <f t="shared" si="6"/>
        <v>20.878879726609782</v>
      </c>
      <c r="AB125" s="113">
        <f t="shared" si="6"/>
        <v>15.002814230728182</v>
      </c>
      <c r="AC125" s="437"/>
      <c r="AD125" s="437"/>
      <c r="AE125" s="437"/>
      <c r="AF125" s="437"/>
      <c r="AG125" s="437"/>
      <c r="AH125" s="437"/>
      <c r="AI125" s="437"/>
      <c r="AJ125" s="437"/>
      <c r="AK125" s="437"/>
      <c r="AL125" s="437"/>
      <c r="AM125" s="437"/>
      <c r="AN125" s="437"/>
      <c r="AO125" s="437"/>
      <c r="AP125" s="437"/>
      <c r="AQ125" s="437"/>
      <c r="AR125" s="437"/>
      <c r="AS125" s="437"/>
      <c r="AT125" s="437"/>
      <c r="AU125" s="437"/>
      <c r="AV125" s="437"/>
      <c r="AW125" s="437"/>
      <c r="AX125" s="437"/>
      <c r="AY125" s="437"/>
      <c r="AZ125" s="174"/>
      <c r="BA125" s="970"/>
      <c r="BB125" s="594" t="s">
        <v>16</v>
      </c>
      <c r="BC125" s="486">
        <v>1198.774539999999</v>
      </c>
      <c r="BD125" s="483">
        <v>1336.9330350000007</v>
      </c>
      <c r="BE125" s="483">
        <v>1513.9937149999998</v>
      </c>
      <c r="BF125" s="483">
        <v>2143.4946079999986</v>
      </c>
      <c r="BG125" s="492">
        <v>4171.8733099999972</v>
      </c>
      <c r="BH125" s="486">
        <v>590.17758800000013</v>
      </c>
      <c r="BI125" s="483">
        <v>851.85638200000005</v>
      </c>
      <c r="BJ125" s="483">
        <v>1141.917862</v>
      </c>
      <c r="BK125" s="483">
        <v>1647.3380019999993</v>
      </c>
      <c r="BL125" s="492">
        <v>2147.4682539999981</v>
      </c>
      <c r="BM125" s="486">
        <v>657.48899399999993</v>
      </c>
      <c r="BN125" s="483">
        <v>668.49167000000023</v>
      </c>
      <c r="BO125" s="483">
        <v>815.90382399999976</v>
      </c>
      <c r="BP125" s="483">
        <v>957.66626900000006</v>
      </c>
      <c r="BQ125" s="492">
        <v>886.76036299999953</v>
      </c>
      <c r="BR125" s="486">
        <v>366.40286299999991</v>
      </c>
      <c r="BS125" s="483">
        <v>352.8917669999999</v>
      </c>
      <c r="BT125" s="483">
        <v>811.33147199999996</v>
      </c>
      <c r="BU125" s="483">
        <v>728.64628800000003</v>
      </c>
      <c r="BV125" s="483">
        <v>1696.1466489999996</v>
      </c>
      <c r="BW125" s="483">
        <v>1508.4174050000006</v>
      </c>
      <c r="BX125" s="483">
        <v>2872.8699479999977</v>
      </c>
      <c r="BY125" s="489">
        <v>369.13880999999975</v>
      </c>
      <c r="BZ125" s="489">
        <v>206.32713600000011</v>
      </c>
      <c r="CA125" s="489">
        <v>1137.712327</v>
      </c>
      <c r="CB125" s="489">
        <v>315.18454300000019</v>
      </c>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309" customFormat="true" ht="15" customHeight="true" x14ac:dyDescent="0.2">
      <c r="A126" s="982"/>
      <c r="B126" s="378" t="s">
        <v>22</v>
      </c>
      <c r="C126" s="117">
        <f>100-C124-C125-C127</f>
        <v>51.657325653626692</v>
      </c>
      <c r="D126" s="116">
        <f>100-D124-D125-D127</f>
        <v>58.790236966172358</v>
      </c>
      <c r="E126" s="116">
        <f t="shared" ref="E126:AB126" si="7">100-E124-E125-E127</f>
        <v>59.255278194534768</v>
      </c>
      <c r="F126" s="116">
        <f t="shared" si="7"/>
        <v>49.514361059745241</v>
      </c>
      <c r="G126" s="115">
        <f t="shared" si="7"/>
        <v>30.235665447097535</v>
      </c>
      <c r="H126" s="114">
        <f t="shared" si="7"/>
        <v>60.068527766223426</v>
      </c>
      <c r="I126" s="116">
        <f t="shared" si="7"/>
        <v>51.291826348204147</v>
      </c>
      <c r="J126" s="116">
        <f t="shared" si="7"/>
        <v>47.53179166221129</v>
      </c>
      <c r="K126" s="116">
        <f t="shared" si="7"/>
        <v>37.294842202002904</v>
      </c>
      <c r="L126" s="113">
        <f t="shared" si="7"/>
        <v>17.99371779290982</v>
      </c>
      <c r="M126" s="117">
        <f t="shared" si="7"/>
        <v>54.319153223035755</v>
      </c>
      <c r="N126" s="116">
        <f t="shared" si="7"/>
        <v>53.269090595891754</v>
      </c>
      <c r="O126" s="116">
        <f t="shared" si="7"/>
        <v>59.041550670956056</v>
      </c>
      <c r="P126" s="116">
        <f t="shared" si="7"/>
        <v>57.59145135785068</v>
      </c>
      <c r="Q126" s="115">
        <f t="shared" si="7"/>
        <v>51.515182778302218</v>
      </c>
      <c r="R126" s="114">
        <f t="shared" si="7"/>
        <v>78.457755522397846</v>
      </c>
      <c r="S126" s="116">
        <f t="shared" si="7"/>
        <v>52.115443626158864</v>
      </c>
      <c r="T126" s="116">
        <f t="shared" si="7"/>
        <v>69.784768811811148</v>
      </c>
      <c r="U126" s="116">
        <f t="shared" si="7"/>
        <v>46.584021206566433</v>
      </c>
      <c r="V126" s="116">
        <f t="shared" si="7"/>
        <v>24.003907714022407</v>
      </c>
      <c r="W126" s="116">
        <f t="shared" si="7"/>
        <v>29.561368448326498</v>
      </c>
      <c r="X126" s="116">
        <f t="shared" si="7"/>
        <v>35.665351258698216</v>
      </c>
      <c r="Y126" s="116">
        <f t="shared" si="7"/>
        <v>29.208883993406506</v>
      </c>
      <c r="Z126" s="116">
        <f t="shared" si="7"/>
        <v>70.60158574673568</v>
      </c>
      <c r="AA126" s="116">
        <f t="shared" si="7"/>
        <v>56.736888000170964</v>
      </c>
      <c r="AB126" s="113">
        <f t="shared" si="7"/>
        <v>45.59328450480082</v>
      </c>
      <c r="AC126" s="437"/>
      <c r="AD126" s="437"/>
      <c r="AE126" s="437"/>
      <c r="AF126" s="437"/>
      <c r="AG126" s="437"/>
      <c r="AH126" s="437"/>
      <c r="AI126" s="437"/>
      <c r="AJ126" s="437"/>
      <c r="AK126" s="437"/>
      <c r="AL126" s="437"/>
      <c r="AM126" s="437"/>
      <c r="AN126" s="437"/>
      <c r="AO126" s="437"/>
      <c r="AP126" s="437"/>
      <c r="AQ126" s="437"/>
      <c r="AR126" s="437"/>
      <c r="AS126" s="437"/>
      <c r="AT126" s="437"/>
      <c r="AU126" s="437"/>
      <c r="AV126" s="437"/>
      <c r="AW126" s="437"/>
      <c r="AX126" s="437"/>
      <c r="AY126" s="437"/>
      <c r="AZ126" s="174"/>
      <c r="BA126" s="970"/>
      <c r="BB126" s="594" t="s">
        <v>22</v>
      </c>
      <c r="BC126" s="486">
        <v>5147.5988080000025</v>
      </c>
      <c r="BD126" s="483">
        <v>5758.7735610000018</v>
      </c>
      <c r="BE126" s="483">
        <v>5837.875689999998</v>
      </c>
      <c r="BF126" s="483">
        <v>4889.8145059999924</v>
      </c>
      <c r="BG126" s="492">
        <v>2989.4066509999975</v>
      </c>
      <c r="BH126" s="486">
        <v>2553.0117229999992</v>
      </c>
      <c r="BI126" s="483">
        <v>2187.2235579999988</v>
      </c>
      <c r="BJ126" s="483">
        <v>1998.3972389999972</v>
      </c>
      <c r="BK126" s="483">
        <v>1566.6947870000004</v>
      </c>
      <c r="BL126" s="492">
        <v>769.71846600000049</v>
      </c>
      <c r="BM126" s="486">
        <v>3074.134246999999</v>
      </c>
      <c r="BN126" s="483">
        <v>3002.3506150000003</v>
      </c>
      <c r="BO126" s="483">
        <v>3423.5428920000008</v>
      </c>
      <c r="BP126" s="483">
        <v>3229.0974860000028</v>
      </c>
      <c r="BQ126" s="492">
        <v>2819.2982030000007</v>
      </c>
      <c r="BR126" s="486">
        <v>5470.2907420000065</v>
      </c>
      <c r="BS126" s="483">
        <v>1023.6692949999997</v>
      </c>
      <c r="BT126" s="483">
        <v>4462.9747889999953</v>
      </c>
      <c r="BU126" s="483">
        <v>2217.4897219999989</v>
      </c>
      <c r="BV126" s="483">
        <v>1468.6555409999999</v>
      </c>
      <c r="BW126" s="483">
        <v>1550.9695179999999</v>
      </c>
      <c r="BX126" s="483">
        <v>2291.4842859999962</v>
      </c>
      <c r="BY126" s="489">
        <v>479.24549599999989</v>
      </c>
      <c r="BZ126" s="489">
        <v>1308.7657799999999</v>
      </c>
      <c r="CA126" s="489">
        <v>3316.9639030000003</v>
      </c>
      <c r="CB126" s="489">
        <v>1032.9601440000004</v>
      </c>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309" customFormat="true" ht="15" customHeight="true" x14ac:dyDescent="0.2">
      <c r="A127" s="982"/>
      <c r="B127" s="378" t="s">
        <v>19</v>
      </c>
      <c r="C127" s="117">
        <v>21.726650498376067</v>
      </c>
      <c r="D127" s="116">
        <v>11.69382515361505</v>
      </c>
      <c r="E127" s="116">
        <v>9.9148372796292712</v>
      </c>
      <c r="F127" s="116">
        <v>5.6663075104724525</v>
      </c>
      <c r="G127" s="115">
        <v>0.82535619631590451</v>
      </c>
      <c r="H127" s="114">
        <v>8.3649887226007724</v>
      </c>
      <c r="I127" s="116">
        <v>4.4308017918661333</v>
      </c>
      <c r="J127" s="116">
        <v>2.5229054813997598</v>
      </c>
      <c r="K127" s="116">
        <v>1.1149529880405415</v>
      </c>
      <c r="L127" s="113">
        <v>0.27904189099470406</v>
      </c>
      <c r="M127" s="117">
        <v>23.303840869425553</v>
      </c>
      <c r="N127" s="116">
        <v>18.785438287940849</v>
      </c>
      <c r="O127" s="116">
        <v>11.164167934069237</v>
      </c>
      <c r="P127" s="116">
        <v>10.410207705497152</v>
      </c>
      <c r="Q127" s="115">
        <v>11.099826554244913</v>
      </c>
      <c r="R127" s="114">
        <v>11.516940896744165</v>
      </c>
      <c r="S127" s="116">
        <v>17.652800017472746</v>
      </c>
      <c r="T127" s="116">
        <v>7.9338733055832691</v>
      </c>
      <c r="U127" s="116">
        <v>24.575356676720521</v>
      </c>
      <c r="V127" s="116">
        <v>7.4471336271377639</v>
      </c>
      <c r="W127" s="116">
        <v>14.506517007409364</v>
      </c>
      <c r="X127" s="116">
        <v>1.296126967233155</v>
      </c>
      <c r="Y127" s="116">
        <v>9.677051422811541</v>
      </c>
      <c r="Z127" s="116">
        <v>5.8732888096576081</v>
      </c>
      <c r="AA127" s="116">
        <v>6.4773699324441321</v>
      </c>
      <c r="AB127" s="113">
        <v>7.0851606029359386</v>
      </c>
      <c r="AC127" s="437"/>
      <c r="AD127" s="437"/>
      <c r="AE127" s="437"/>
      <c r="AF127" s="437"/>
      <c r="AG127" s="437"/>
      <c r="AH127" s="437"/>
      <c r="AI127" s="437"/>
      <c r="AJ127" s="437"/>
      <c r="AK127" s="437"/>
      <c r="AL127" s="437"/>
      <c r="AM127" s="437"/>
      <c r="AN127" s="437"/>
      <c r="AO127" s="437"/>
      <c r="AP127" s="437"/>
      <c r="AQ127" s="437"/>
      <c r="AR127" s="437"/>
      <c r="AS127" s="437"/>
      <c r="AT127" s="437"/>
      <c r="AU127" s="437"/>
      <c r="AV127" s="437"/>
      <c r="AW127" s="437"/>
      <c r="AX127" s="437"/>
      <c r="AY127" s="437"/>
      <c r="AZ127" s="174"/>
      <c r="BA127" s="970"/>
      <c r="BB127" s="594" t="s">
        <v>19</v>
      </c>
      <c r="BC127" s="486">
        <v>2124.5024930000004</v>
      </c>
      <c r="BD127" s="483">
        <v>1130.9753689999995</v>
      </c>
      <c r="BE127" s="483">
        <v>968.68398200000104</v>
      </c>
      <c r="BF127" s="483">
        <v>544.38568699999996</v>
      </c>
      <c r="BG127" s="492">
        <v>79.362774999999985</v>
      </c>
      <c r="BH127" s="486">
        <v>349.30583899999999</v>
      </c>
      <c r="BI127" s="483">
        <v>184.95215100000004</v>
      </c>
      <c r="BJ127" s="483">
        <v>102.98754599999999</v>
      </c>
      <c r="BK127" s="483">
        <v>45.772607999999998</v>
      </c>
      <c r="BL127" s="492">
        <v>11.509665999999999</v>
      </c>
      <c r="BM127" s="486">
        <v>1293.1838960000016</v>
      </c>
      <c r="BN127" s="483">
        <v>1044.3679969999998</v>
      </c>
      <c r="BO127" s="483">
        <v>641.23321199999987</v>
      </c>
      <c r="BP127" s="483">
        <v>580.16770900000006</v>
      </c>
      <c r="BQ127" s="492">
        <v>594.42968200000018</v>
      </c>
      <c r="BR127" s="486">
        <v>801.92796300000032</v>
      </c>
      <c r="BS127" s="483">
        <v>342.87402999999995</v>
      </c>
      <c r="BT127" s="483">
        <v>503.01622700000013</v>
      </c>
      <c r="BU127" s="483">
        <v>1166.5688120000007</v>
      </c>
      <c r="BV127" s="483">
        <v>433.84977900000018</v>
      </c>
      <c r="BW127" s="483">
        <v>734.68304300000023</v>
      </c>
      <c r="BX127" s="483">
        <v>81.277289999999994</v>
      </c>
      <c r="BY127" s="489">
        <v>152.22197500000001</v>
      </c>
      <c r="BZ127" s="489">
        <v>108.35158800000002</v>
      </c>
      <c r="CA127" s="489">
        <v>368.56376200000005</v>
      </c>
      <c r="CB127" s="489">
        <v>154.57583700000004</v>
      </c>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309" customFormat="true" ht="15" customHeight="true" x14ac:dyDescent="0.2">
      <c r="A128" s="982" t="s">
        <v>181</v>
      </c>
      <c r="B128" s="378" t="s">
        <v>49</v>
      </c>
      <c r="C128" s="117">
        <v>47.831905429858395</v>
      </c>
      <c r="D128" s="116">
        <v>48.059799305102018</v>
      </c>
      <c r="E128" s="116">
        <v>51.088295348878468</v>
      </c>
      <c r="F128" s="116">
        <v>51.363148625108259</v>
      </c>
      <c r="G128" s="115">
        <v>63.72376382825162</v>
      </c>
      <c r="H128" s="114">
        <v>46.343320105998345</v>
      </c>
      <c r="I128" s="116">
        <v>47.271231306747282</v>
      </c>
      <c r="J128" s="116">
        <v>57.651769705117808</v>
      </c>
      <c r="K128" s="116">
        <v>66.081923980241882</v>
      </c>
      <c r="L128" s="113">
        <v>64.228519224568288</v>
      </c>
      <c r="M128" s="117">
        <v>55.629240936031188</v>
      </c>
      <c r="N128" s="116">
        <v>44.190888414742261</v>
      </c>
      <c r="O128" s="116">
        <v>48.59763610126501</v>
      </c>
      <c r="P128" s="116">
        <v>54.295613207600226</v>
      </c>
      <c r="Q128" s="115">
        <v>45.672143573498211</v>
      </c>
      <c r="R128" s="114">
        <v>53.039558710150622</v>
      </c>
      <c r="S128" s="116">
        <v>61.289595513412209</v>
      </c>
      <c r="T128" s="116">
        <v>59.043793606772233</v>
      </c>
      <c r="U128" s="116">
        <v>53.465034829718114</v>
      </c>
      <c r="V128" s="116">
        <v>43.233499922993396</v>
      </c>
      <c r="W128" s="116">
        <v>54.282057857477447</v>
      </c>
      <c r="X128" s="116">
        <v>73.700750853885239</v>
      </c>
      <c r="Y128" s="116">
        <v>39.205324687796022</v>
      </c>
      <c r="Z128" s="116">
        <v>48.24082750171695</v>
      </c>
      <c r="AA128" s="116">
        <v>56.758076779757204</v>
      </c>
      <c r="AB128" s="113">
        <v>31.703975629890067</v>
      </c>
      <c r="AC128" s="437"/>
      <c r="AD128" s="437"/>
      <c r="AE128" s="437"/>
      <c r="AF128" s="437"/>
      <c r="AG128" s="437"/>
      <c r="AH128" s="437"/>
      <c r="AI128" s="437"/>
      <c r="AJ128" s="437"/>
      <c r="AK128" s="437"/>
      <c r="AL128" s="437"/>
      <c r="AM128" s="437"/>
      <c r="AN128" s="437"/>
      <c r="AO128" s="437"/>
      <c r="AP128" s="437"/>
      <c r="AQ128" s="437"/>
      <c r="AR128" s="437"/>
      <c r="AS128" s="437"/>
      <c r="AT128" s="437"/>
      <c r="AU128" s="437"/>
      <c r="AV128" s="437"/>
      <c r="AW128" s="437"/>
      <c r="AX128" s="437"/>
      <c r="AY128" s="437"/>
      <c r="AZ128" s="174"/>
      <c r="BA128" s="970" t="s">
        <v>109</v>
      </c>
      <c r="BB128" s="594" t="s">
        <v>49</v>
      </c>
      <c r="BC128" s="45" t="s">
        <v>35</v>
      </c>
      <c r="BD128" s="41" t="s">
        <v>35</v>
      </c>
      <c r="BE128" s="41" t="s">
        <v>35</v>
      </c>
      <c r="BF128" s="41" t="s">
        <v>35</v>
      </c>
      <c r="BG128" s="36" t="s">
        <v>35</v>
      </c>
      <c r="BH128" s="45" t="s">
        <v>35</v>
      </c>
      <c r="BI128" s="41" t="s">
        <v>35</v>
      </c>
      <c r="BJ128" s="41" t="s">
        <v>35</v>
      </c>
      <c r="BK128" s="41" t="s">
        <v>35</v>
      </c>
      <c r="BL128" s="36" t="s">
        <v>35</v>
      </c>
      <c r="BM128" s="45" t="s">
        <v>35</v>
      </c>
      <c r="BN128" s="41" t="s">
        <v>35</v>
      </c>
      <c r="BO128" s="41" t="s">
        <v>35</v>
      </c>
      <c r="BP128" s="41" t="s">
        <v>35</v>
      </c>
      <c r="BQ128" s="36" t="s">
        <v>35</v>
      </c>
      <c r="BR128" s="45" t="s">
        <v>35</v>
      </c>
      <c r="BS128" s="41" t="s">
        <v>35</v>
      </c>
      <c r="BT128" s="41" t="s">
        <v>35</v>
      </c>
      <c r="BU128" s="41" t="s">
        <v>35</v>
      </c>
      <c r="BV128" s="41" t="s">
        <v>35</v>
      </c>
      <c r="BW128" s="41" t="s">
        <v>35</v>
      </c>
      <c r="BX128" s="41" t="s">
        <v>35</v>
      </c>
      <c r="BY128" s="30" t="s">
        <v>35</v>
      </c>
      <c r="BZ128" s="30" t="s">
        <v>35</v>
      </c>
      <c r="CA128" s="30" t="s">
        <v>35</v>
      </c>
      <c r="CB128" s="30" t="s">
        <v>35</v>
      </c>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09" customFormat="true" ht="15" customHeight="true" x14ac:dyDescent="0.2">
      <c r="A129" s="983"/>
      <c r="B129" s="379" t="s">
        <v>48</v>
      </c>
      <c r="C129" s="112">
        <v>52.168094570141442</v>
      </c>
      <c r="D129" s="111">
        <v>51.940200694898131</v>
      </c>
      <c r="E129" s="111">
        <v>48.911704651121532</v>
      </c>
      <c r="F129" s="111">
        <v>48.63685137489172</v>
      </c>
      <c r="G129" s="110">
        <v>36.276236171748501</v>
      </c>
      <c r="H129" s="109">
        <v>53.656679894001655</v>
      </c>
      <c r="I129" s="111">
        <v>52.728768693252668</v>
      </c>
      <c r="J129" s="111">
        <v>42.348230294882278</v>
      </c>
      <c r="K129" s="111">
        <v>33.918076019758132</v>
      </c>
      <c r="L129" s="108">
        <v>35.771480775431655</v>
      </c>
      <c r="M129" s="112">
        <v>44.370759063968883</v>
      </c>
      <c r="N129" s="111">
        <v>55.809111585257753</v>
      </c>
      <c r="O129" s="111">
        <v>51.402363898734905</v>
      </c>
      <c r="P129" s="111">
        <v>45.704386792399788</v>
      </c>
      <c r="Q129" s="110">
        <v>54.327856426501697</v>
      </c>
      <c r="R129" s="109">
        <v>46.960441289849328</v>
      </c>
      <c r="S129" s="111">
        <v>38.710404486587848</v>
      </c>
      <c r="T129" s="111">
        <v>40.956206393227788</v>
      </c>
      <c r="U129" s="111">
        <v>46.534965170281886</v>
      </c>
      <c r="V129" s="111">
        <v>56.766500077006569</v>
      </c>
      <c r="W129" s="111">
        <v>45.717942142522631</v>
      </c>
      <c r="X129" s="111">
        <v>26.299249146114846</v>
      </c>
      <c r="Y129" s="111">
        <v>60.794675312203886</v>
      </c>
      <c r="Z129" s="111">
        <v>51.7591724982831</v>
      </c>
      <c r="AA129" s="111">
        <v>43.241923220242747</v>
      </c>
      <c r="AB129" s="108">
        <v>68.29602437010999</v>
      </c>
      <c r="AC129" s="437"/>
      <c r="AD129" s="437"/>
      <c r="AE129" s="437"/>
      <c r="AF129" s="437"/>
      <c r="AG129" s="437"/>
      <c r="AH129" s="437"/>
      <c r="AI129" s="437"/>
      <c r="AJ129" s="437"/>
      <c r="AK129" s="437"/>
      <c r="AL129" s="437"/>
      <c r="AM129" s="437"/>
      <c r="AN129" s="437"/>
      <c r="AO129" s="437"/>
      <c r="AP129" s="437"/>
      <c r="AQ129" s="437"/>
      <c r="AR129" s="437"/>
      <c r="AS129" s="437"/>
      <c r="AT129" s="437"/>
      <c r="AU129" s="437"/>
      <c r="AV129" s="437"/>
      <c r="AW129" s="437"/>
      <c r="AX129" s="437"/>
      <c r="AY129" s="437"/>
      <c r="AZ129" s="174"/>
      <c r="BA129" s="972"/>
      <c r="BB129" s="597" t="s">
        <v>48</v>
      </c>
      <c r="BC129" s="44" t="s">
        <v>35</v>
      </c>
      <c r="BD129" s="40" t="s">
        <v>35</v>
      </c>
      <c r="BE129" s="40" t="s">
        <v>35</v>
      </c>
      <c r="BF129" s="40" t="s">
        <v>35</v>
      </c>
      <c r="BG129" s="35" t="s">
        <v>35</v>
      </c>
      <c r="BH129" s="44" t="s">
        <v>35</v>
      </c>
      <c r="BI129" s="40" t="s">
        <v>35</v>
      </c>
      <c r="BJ129" s="40" t="s">
        <v>35</v>
      </c>
      <c r="BK129" s="40" t="s">
        <v>35</v>
      </c>
      <c r="BL129" s="35" t="s">
        <v>35</v>
      </c>
      <c r="BM129" s="44" t="s">
        <v>35</v>
      </c>
      <c r="BN129" s="40" t="s">
        <v>35</v>
      </c>
      <c r="BO129" s="40" t="s">
        <v>35</v>
      </c>
      <c r="BP129" s="40" t="s">
        <v>35</v>
      </c>
      <c r="BQ129" s="35" t="s">
        <v>35</v>
      </c>
      <c r="BR129" s="44" t="s">
        <v>35</v>
      </c>
      <c r="BS129" s="40" t="s">
        <v>35</v>
      </c>
      <c r="BT129" s="40" t="s">
        <v>35</v>
      </c>
      <c r="BU129" s="40" t="s">
        <v>35</v>
      </c>
      <c r="BV129" s="40" t="s">
        <v>35</v>
      </c>
      <c r="BW129" s="40" t="s">
        <v>35</v>
      </c>
      <c r="BX129" s="40" t="s">
        <v>35</v>
      </c>
      <c r="BY129" s="29" t="s">
        <v>35</v>
      </c>
      <c r="BZ129" s="29" t="s">
        <v>35</v>
      </c>
      <c r="CA129" s="29" t="s">
        <v>35</v>
      </c>
      <c r="CB129" s="29" t="s">
        <v>35</v>
      </c>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5" customFormat="true" ht="15" hidden="true" customHeight="true" x14ac:dyDescent="0.2">
      <c r="A130" s="992" t="s">
        <v>47</v>
      </c>
      <c r="B130" s="375" t="s">
        <v>42</v>
      </c>
      <c r="C130" s="382"/>
      <c r="D130" s="383"/>
      <c r="E130" s="383"/>
      <c r="F130" s="383"/>
      <c r="G130" s="384"/>
      <c r="H130" s="385"/>
      <c r="I130" s="383"/>
      <c r="J130" s="383"/>
      <c r="K130" s="383"/>
      <c r="L130" s="386"/>
      <c r="M130" s="382"/>
      <c r="N130" s="383"/>
      <c r="O130" s="383"/>
      <c r="P130" s="383"/>
      <c r="Q130" s="384"/>
      <c r="R130" s="385"/>
      <c r="S130" s="383"/>
      <c r="T130" s="383"/>
      <c r="U130" s="383"/>
      <c r="V130" s="383"/>
      <c r="W130" s="383"/>
      <c r="X130" s="383"/>
      <c r="Y130" s="383"/>
      <c r="Z130" s="383"/>
      <c r="AA130" s="383"/>
      <c r="AB130" s="386"/>
      <c r="AC130" s="784"/>
      <c r="AD130" s="784"/>
      <c r="AE130" s="784"/>
      <c r="AF130" s="784"/>
      <c r="AG130" s="784"/>
      <c r="AH130" s="784"/>
      <c r="AI130" s="784"/>
      <c r="AJ130" s="784"/>
      <c r="AK130" s="784"/>
      <c r="AL130" s="784"/>
      <c r="AM130" s="784"/>
      <c r="AN130" s="784"/>
      <c r="AO130" s="784"/>
      <c r="AP130" s="784"/>
      <c r="AQ130" s="784"/>
      <c r="AR130" s="784"/>
      <c r="AS130" s="784"/>
      <c r="AT130" s="784"/>
      <c r="AU130" s="784"/>
      <c r="AV130" s="784"/>
      <c r="AW130" s="784"/>
      <c r="AX130" s="784"/>
      <c r="AY130" s="784"/>
      <c r="AZ130" s="343"/>
      <c r="BB130" s="307"/>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05" customFormat="true" ht="15" hidden="true" customHeight="true" x14ac:dyDescent="0.2">
      <c r="A131" s="993"/>
      <c r="B131" s="371" t="s">
        <v>46</v>
      </c>
      <c r="C131" s="387"/>
      <c r="D131" s="388"/>
      <c r="E131" s="388"/>
      <c r="F131" s="388"/>
      <c r="G131" s="389"/>
      <c r="H131" s="390"/>
      <c r="I131" s="388"/>
      <c r="J131" s="388"/>
      <c r="K131" s="388"/>
      <c r="L131" s="391"/>
      <c r="M131" s="387"/>
      <c r="N131" s="388"/>
      <c r="O131" s="388"/>
      <c r="P131" s="388"/>
      <c r="Q131" s="389"/>
      <c r="R131" s="390"/>
      <c r="S131" s="388"/>
      <c r="T131" s="388"/>
      <c r="U131" s="388"/>
      <c r="V131" s="388"/>
      <c r="W131" s="388"/>
      <c r="X131" s="388"/>
      <c r="Y131" s="388"/>
      <c r="Z131" s="388"/>
      <c r="AA131" s="388"/>
      <c r="AB131" s="391"/>
      <c r="AC131" s="784"/>
      <c r="AD131" s="784"/>
      <c r="AE131" s="784"/>
      <c r="AF131" s="784"/>
      <c r="AG131" s="784"/>
      <c r="AH131" s="784"/>
      <c r="AI131" s="784"/>
      <c r="AJ131" s="784"/>
      <c r="AK131" s="784"/>
      <c r="AL131" s="784"/>
      <c r="AM131" s="784"/>
      <c r="AN131" s="784"/>
      <c r="AO131" s="784"/>
      <c r="AP131" s="784"/>
      <c r="AQ131" s="784"/>
      <c r="AR131" s="784"/>
      <c r="AS131" s="784"/>
      <c r="AT131" s="784"/>
      <c r="AU131" s="784"/>
      <c r="AV131" s="784"/>
      <c r="AW131" s="784"/>
      <c r="AX131" s="784"/>
      <c r="AY131" s="784"/>
      <c r="AZ131" s="343"/>
      <c r="BB131" s="307"/>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05" customFormat="true" ht="15" hidden="true" customHeight="true" x14ac:dyDescent="0.2">
      <c r="A132" s="994"/>
      <c r="B132" s="372" t="s">
        <v>46</v>
      </c>
      <c r="C132" s="392"/>
      <c r="D132" s="393"/>
      <c r="E132" s="393"/>
      <c r="F132" s="393"/>
      <c r="G132" s="394"/>
      <c r="H132" s="395"/>
      <c r="I132" s="393"/>
      <c r="J132" s="393"/>
      <c r="K132" s="393"/>
      <c r="L132" s="396"/>
      <c r="M132" s="392"/>
      <c r="N132" s="393"/>
      <c r="O132" s="393"/>
      <c r="P132" s="393"/>
      <c r="Q132" s="394"/>
      <c r="R132" s="13"/>
      <c r="S132" s="12"/>
      <c r="T132" s="12"/>
      <c r="U132" s="12"/>
      <c r="V132" s="12"/>
      <c r="W132" s="12"/>
      <c r="X132" s="12"/>
      <c r="Y132" s="12"/>
      <c r="Z132" s="12"/>
      <c r="AA132" s="12"/>
      <c r="AB132" s="11"/>
      <c r="AC132" s="784"/>
      <c r="AD132" s="784"/>
      <c r="AE132" s="784"/>
      <c r="AF132" s="784"/>
      <c r="AG132" s="784"/>
      <c r="AH132" s="784"/>
      <c r="AI132" s="784"/>
      <c r="AJ132" s="784"/>
      <c r="AK132" s="784"/>
      <c r="AL132" s="784"/>
      <c r="AM132" s="784"/>
      <c r="AN132" s="784"/>
      <c r="AO132" s="784"/>
      <c r="AP132" s="784"/>
      <c r="AQ132" s="784"/>
      <c r="AR132" s="784"/>
      <c r="AS132" s="784"/>
      <c r="AT132" s="784"/>
      <c r="AU132" s="784"/>
      <c r="AV132" s="784"/>
      <c r="AW132" s="784"/>
      <c r="AX132" s="784"/>
      <c r="AY132" s="784"/>
      <c r="AZ132" s="343"/>
      <c r="BB132" s="307"/>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309" customFormat="true" ht="15" customHeight="true" x14ac:dyDescent="0.2">
      <c r="A133" s="304"/>
      <c r="B133" s="374"/>
      <c r="C133" s="989" t="s">
        <v>115</v>
      </c>
      <c r="D133" s="990"/>
      <c r="E133" s="990"/>
      <c r="F133" s="990"/>
      <c r="G133" s="991"/>
      <c r="H133" s="987" t="s">
        <v>38</v>
      </c>
      <c r="I133" s="979"/>
      <c r="J133" s="979"/>
      <c r="K133" s="979"/>
      <c r="L133" s="981"/>
      <c r="M133" s="978" t="s">
        <v>37</v>
      </c>
      <c r="N133" s="979"/>
      <c r="O133" s="979"/>
      <c r="P133" s="979"/>
      <c r="Q133" s="981"/>
      <c r="R133" s="15" t="s">
        <v>142</v>
      </c>
      <c r="S133" s="426"/>
      <c r="T133" s="426"/>
      <c r="U133" s="426"/>
      <c r="V133" s="426"/>
      <c r="W133" s="426"/>
      <c r="X133" s="426"/>
      <c r="Y133" s="426"/>
      <c r="Z133" s="426"/>
      <c r="AA133" s="426"/>
      <c r="AB133" s="426"/>
      <c r="AC133" s="437"/>
      <c r="AD133" s="437"/>
      <c r="AE133" s="437"/>
      <c r="AF133" s="437"/>
      <c r="AG133" s="437"/>
      <c r="AH133" s="437"/>
      <c r="AI133" s="437"/>
      <c r="AJ133" s="437"/>
      <c r="AK133" s="437"/>
      <c r="AL133" s="437"/>
      <c r="AM133" s="437"/>
      <c r="AN133" s="437"/>
      <c r="AO133" s="437"/>
      <c r="AP133" s="437"/>
      <c r="AQ133" s="437"/>
      <c r="AR133" s="437"/>
      <c r="AS133" s="437"/>
      <c r="AT133" s="437"/>
      <c r="AU133" s="437"/>
      <c r="AV133" s="437"/>
      <c r="AW133" s="437"/>
      <c r="AX133" s="437"/>
      <c r="AY133" s="437"/>
      <c r="AZ133" s="174"/>
      <c r="BA133" s="344" t="s">
        <v>131</v>
      </c>
      <c r="BB133" s="290" t="s">
        <v>99</v>
      </c>
      <c r="BC133" s="973" t="s">
        <v>115</v>
      </c>
      <c r="BD133" s="974"/>
      <c r="BE133" s="974"/>
      <c r="BF133" s="974"/>
      <c r="BG133" s="975"/>
      <c r="BH133" s="973" t="s">
        <v>38</v>
      </c>
      <c r="BI133" s="974"/>
      <c r="BJ133" s="974"/>
      <c r="BK133" s="974"/>
      <c r="BL133" s="975"/>
      <c r="BM133" s="973" t="s">
        <v>37</v>
      </c>
      <c r="BN133" s="974"/>
      <c r="BO133" s="974"/>
      <c r="BP133" s="974"/>
      <c r="BQ133" s="976"/>
      <c r="BR133" s="14" t="s">
        <v>142</v>
      </c>
      <c r="BS133" s="426"/>
      <c r="BT133" s="426"/>
      <c r="BU133" s="426"/>
      <c r="BV133" s="426"/>
      <c r="BW133" s="426"/>
      <c r="BX133" s="426"/>
      <c r="BY133" s="426"/>
      <c r="BZ133" s="440"/>
      <c r="CA133" s="440"/>
      <c r="CB133" s="440"/>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309" customFormat="true" ht="24" x14ac:dyDescent="0.2">
      <c r="A134" s="329" t="s">
        <v>69</v>
      </c>
      <c r="B134" s="374"/>
      <c r="C134" s="417" t="s">
        <v>0</v>
      </c>
      <c r="D134" s="587" t="s">
        <v>1</v>
      </c>
      <c r="E134" s="587" t="s">
        <v>2</v>
      </c>
      <c r="F134" s="587" t="s">
        <v>3</v>
      </c>
      <c r="G134" s="588" t="s">
        <v>4</v>
      </c>
      <c r="H134" s="380" t="s">
        <v>0</v>
      </c>
      <c r="I134" s="590" t="s">
        <v>1</v>
      </c>
      <c r="J134" s="590" t="s">
        <v>2</v>
      </c>
      <c r="K134" s="590" t="s">
        <v>3</v>
      </c>
      <c r="L134" s="591" t="s">
        <v>4</v>
      </c>
      <c r="M134" s="381" t="s">
        <v>0</v>
      </c>
      <c r="N134" s="590" t="s">
        <v>1</v>
      </c>
      <c r="O134" s="590" t="s">
        <v>2</v>
      </c>
      <c r="P134" s="590" t="s">
        <v>3</v>
      </c>
      <c r="Q134" s="586" t="s">
        <v>4</v>
      </c>
      <c r="R134" s="380" t="s">
        <v>260</v>
      </c>
      <c r="S134" s="590" t="s">
        <v>261</v>
      </c>
      <c r="T134" s="590" t="s">
        <v>262</v>
      </c>
      <c r="U134" s="590" t="s">
        <v>263</v>
      </c>
      <c r="V134" s="590" t="s">
        <v>264</v>
      </c>
      <c r="W134" s="590" t="s">
        <v>265</v>
      </c>
      <c r="X134" s="590" t="s">
        <v>266</v>
      </c>
      <c r="Y134" s="590" t="s">
        <v>267</v>
      </c>
      <c r="Z134" s="590" t="s">
        <v>268</v>
      </c>
      <c r="AA134" s="590" t="s">
        <v>269</v>
      </c>
      <c r="AB134" s="591" t="s">
        <v>270</v>
      </c>
      <c r="AC134" s="437"/>
      <c r="AD134" s="437"/>
      <c r="AE134" s="437"/>
      <c r="AF134" s="437"/>
      <c r="AG134" s="437"/>
      <c r="AH134" s="437"/>
      <c r="AI134" s="437"/>
      <c r="AJ134" s="437"/>
      <c r="AK134" s="437"/>
      <c r="AL134" s="437"/>
      <c r="AM134" s="437"/>
      <c r="AN134" s="437"/>
      <c r="AO134" s="437"/>
      <c r="AP134" s="437"/>
      <c r="AQ134" s="437"/>
      <c r="AR134" s="437"/>
      <c r="AS134" s="437"/>
      <c r="AT134" s="437"/>
      <c r="AU134" s="437"/>
      <c r="AV134" s="437"/>
      <c r="AW134" s="437"/>
      <c r="AX134" s="437"/>
      <c r="AY134" s="437"/>
      <c r="AZ134" s="174"/>
      <c r="BA134" s="329" t="s">
        <v>117</v>
      </c>
      <c r="BB134" s="328"/>
      <c r="BC134" s="457" t="s">
        <v>0</v>
      </c>
      <c r="BD134" s="563" t="s">
        <v>1</v>
      </c>
      <c r="BE134" s="563" t="s">
        <v>2</v>
      </c>
      <c r="BF134" s="563" t="s">
        <v>3</v>
      </c>
      <c r="BG134" s="458" t="s">
        <v>4</v>
      </c>
      <c r="BH134" s="457" t="s">
        <v>0</v>
      </c>
      <c r="BI134" s="563" t="s">
        <v>1</v>
      </c>
      <c r="BJ134" s="563" t="s">
        <v>2</v>
      </c>
      <c r="BK134" s="563" t="s">
        <v>3</v>
      </c>
      <c r="BL134" s="458" t="s">
        <v>4</v>
      </c>
      <c r="BM134" s="457" t="s">
        <v>0</v>
      </c>
      <c r="BN134" s="563" t="s">
        <v>1</v>
      </c>
      <c r="BO134" s="563" t="s">
        <v>2</v>
      </c>
      <c r="BP134" s="563" t="s">
        <v>3</v>
      </c>
      <c r="BQ134" s="458" t="s">
        <v>4</v>
      </c>
      <c r="BR134" s="457" t="s">
        <v>260</v>
      </c>
      <c r="BS134" s="563" t="s">
        <v>261</v>
      </c>
      <c r="BT134" s="563" t="s">
        <v>262</v>
      </c>
      <c r="BU134" s="563" t="s">
        <v>263</v>
      </c>
      <c r="BV134" s="563" t="s">
        <v>264</v>
      </c>
      <c r="BW134" s="563" t="s">
        <v>265</v>
      </c>
      <c r="BX134" s="563" t="s">
        <v>266</v>
      </c>
      <c r="BY134" s="564" t="s">
        <v>267</v>
      </c>
      <c r="BZ134" s="564" t="s">
        <v>268</v>
      </c>
      <c r="CA134" s="564" t="s">
        <v>269</v>
      </c>
      <c r="CB134" s="564" t="s">
        <v>270</v>
      </c>
      <c r="CC134" s="173"/>
      <c r="CD134" s="173"/>
      <c r="CE134" s="173"/>
      <c r="CF134" s="173"/>
      <c r="CG134" s="173"/>
      <c r="CH134" s="173"/>
      <c r="CI134" s="173"/>
      <c r="CJ134" s="173"/>
      <c r="CK134" s="173"/>
      <c r="CL134" s="173"/>
      <c r="CM134" s="173"/>
      <c r="CN134" s="173"/>
      <c r="CO134" s="173"/>
      <c r="CP134" s="173"/>
      <c r="CQ134" s="173"/>
      <c r="CR134" s="173"/>
      <c r="CS134" s="173"/>
      <c r="CT134" s="173"/>
      <c r="CU134" s="173"/>
      <c r="CV134" s="173"/>
      <c r="CW134" s="173"/>
      <c r="CX134" s="173"/>
      <c r="CY134" s="173"/>
      <c r="CZ134" s="173"/>
    </row>
    <row r="135" s="309" customFormat="true" ht="15" customHeight="true" x14ac:dyDescent="0.2">
      <c r="A135" s="988" t="s">
        <v>45</v>
      </c>
      <c r="B135" s="377" t="s">
        <v>44</v>
      </c>
      <c r="C135" s="59" t="s">
        <v>35</v>
      </c>
      <c r="D135" s="56" t="s">
        <v>35</v>
      </c>
      <c r="E135" s="56" t="s">
        <v>35</v>
      </c>
      <c r="F135" s="56" t="s">
        <v>35</v>
      </c>
      <c r="G135" s="53" t="s">
        <v>35</v>
      </c>
      <c r="H135" s="50" t="s">
        <v>35</v>
      </c>
      <c r="I135" s="56" t="s">
        <v>35</v>
      </c>
      <c r="J135" s="56" t="s">
        <v>35</v>
      </c>
      <c r="K135" s="56" t="s">
        <v>35</v>
      </c>
      <c r="L135" s="47" t="s">
        <v>35</v>
      </c>
      <c r="M135" s="59" t="s">
        <v>35</v>
      </c>
      <c r="N135" s="56" t="s">
        <v>35</v>
      </c>
      <c r="O135" s="56" t="s">
        <v>35</v>
      </c>
      <c r="P135" s="56" t="s">
        <v>35</v>
      </c>
      <c r="Q135" s="53" t="s">
        <v>35</v>
      </c>
      <c r="R135" s="50" t="s">
        <v>35</v>
      </c>
      <c r="S135" s="56" t="s">
        <v>35</v>
      </c>
      <c r="T135" s="56" t="s">
        <v>35</v>
      </c>
      <c r="U135" s="56" t="s">
        <v>35</v>
      </c>
      <c r="V135" s="56" t="s">
        <v>35</v>
      </c>
      <c r="W135" s="56" t="s">
        <v>35</v>
      </c>
      <c r="X135" s="56" t="s">
        <v>35</v>
      </c>
      <c r="Y135" s="56" t="s">
        <v>35</v>
      </c>
      <c r="Z135" s="56" t="s">
        <v>35</v>
      </c>
      <c r="AA135" s="56" t="s">
        <v>35</v>
      </c>
      <c r="AB135" s="47" t="s">
        <v>35</v>
      </c>
      <c r="AC135" s="437"/>
      <c r="AD135" s="437"/>
      <c r="AE135" s="437"/>
      <c r="AF135" s="437"/>
      <c r="AG135" s="437"/>
      <c r="AH135" s="437"/>
      <c r="AI135" s="437"/>
      <c r="AJ135" s="437"/>
      <c r="AK135" s="437"/>
      <c r="AL135" s="437"/>
      <c r="AM135" s="437"/>
      <c r="AN135" s="437"/>
      <c r="AO135" s="437"/>
      <c r="AP135" s="437"/>
      <c r="AQ135" s="437"/>
      <c r="AR135" s="437"/>
      <c r="AS135" s="437"/>
      <c r="AT135" s="437"/>
      <c r="AU135" s="437"/>
      <c r="AV135" s="437"/>
      <c r="AW135" s="437"/>
      <c r="AX135" s="437"/>
      <c r="AY135" s="437"/>
      <c r="AZ135" s="174"/>
      <c r="BA135" s="977" t="s">
        <v>45</v>
      </c>
      <c r="BB135" s="596" t="s">
        <v>44</v>
      </c>
      <c r="BC135" s="46" t="s">
        <v>35</v>
      </c>
      <c r="BD135" s="42" t="s">
        <v>35</v>
      </c>
      <c r="BE135" s="42" t="s">
        <v>35</v>
      </c>
      <c r="BF135" s="42" t="s">
        <v>35</v>
      </c>
      <c r="BG135" s="37" t="s">
        <v>35</v>
      </c>
      <c r="BH135" s="46" t="s">
        <v>35</v>
      </c>
      <c r="BI135" s="42" t="s">
        <v>35</v>
      </c>
      <c r="BJ135" s="42" t="s">
        <v>35</v>
      </c>
      <c r="BK135" s="42" t="s">
        <v>35</v>
      </c>
      <c r="BL135" s="37" t="s">
        <v>35</v>
      </c>
      <c r="BM135" s="46" t="s">
        <v>35</v>
      </c>
      <c r="BN135" s="42" t="s">
        <v>35</v>
      </c>
      <c r="BO135" s="42" t="s">
        <v>35</v>
      </c>
      <c r="BP135" s="42" t="s">
        <v>35</v>
      </c>
      <c r="BQ135" s="37" t="s">
        <v>35</v>
      </c>
      <c r="BR135" s="46" t="s">
        <v>35</v>
      </c>
      <c r="BS135" s="42" t="s">
        <v>35</v>
      </c>
      <c r="BT135" s="42" t="s">
        <v>35</v>
      </c>
      <c r="BU135" s="42" t="s">
        <v>35</v>
      </c>
      <c r="BV135" s="42" t="s">
        <v>35</v>
      </c>
      <c r="BW135" s="42" t="s">
        <v>35</v>
      </c>
      <c r="BX135" s="42" t="s">
        <v>35</v>
      </c>
      <c r="BY135" s="31" t="s">
        <v>35</v>
      </c>
      <c r="BZ135" s="31" t="s">
        <v>35</v>
      </c>
      <c r="CA135" s="31" t="s">
        <v>35</v>
      </c>
      <c r="CB135" s="31" t="s">
        <v>35</v>
      </c>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09" customFormat="true" ht="15" customHeight="true" x14ac:dyDescent="0.2">
      <c r="A136" s="982"/>
      <c r="B136" s="378" t="s">
        <v>43</v>
      </c>
      <c r="C136" s="61" t="s">
        <v>35</v>
      </c>
      <c r="D136" s="58" t="s">
        <v>35</v>
      </c>
      <c r="E136" s="58" t="s">
        <v>35</v>
      </c>
      <c r="F136" s="58" t="s">
        <v>35</v>
      </c>
      <c r="G136" s="55" t="s">
        <v>35</v>
      </c>
      <c r="H136" s="52" t="s">
        <v>35</v>
      </c>
      <c r="I136" s="58" t="s">
        <v>35</v>
      </c>
      <c r="J136" s="58" t="s">
        <v>35</v>
      </c>
      <c r="K136" s="58" t="s">
        <v>35</v>
      </c>
      <c r="L136" s="49" t="s">
        <v>35</v>
      </c>
      <c r="M136" s="61" t="s">
        <v>35</v>
      </c>
      <c r="N136" s="58" t="s">
        <v>35</v>
      </c>
      <c r="O136" s="58" t="s">
        <v>35</v>
      </c>
      <c r="P136" s="58" t="s">
        <v>35</v>
      </c>
      <c r="Q136" s="55" t="s">
        <v>35</v>
      </c>
      <c r="R136" s="52" t="s">
        <v>35</v>
      </c>
      <c r="S136" s="58" t="s">
        <v>35</v>
      </c>
      <c r="T136" s="58" t="s">
        <v>35</v>
      </c>
      <c r="U136" s="58" t="s">
        <v>35</v>
      </c>
      <c r="V136" s="58" t="s">
        <v>35</v>
      </c>
      <c r="W136" s="58" t="s">
        <v>35</v>
      </c>
      <c r="X136" s="58" t="s">
        <v>35</v>
      </c>
      <c r="Y136" s="58" t="s">
        <v>35</v>
      </c>
      <c r="Z136" s="58" t="s">
        <v>35</v>
      </c>
      <c r="AA136" s="58" t="s">
        <v>35</v>
      </c>
      <c r="AB136" s="49" t="s">
        <v>35</v>
      </c>
      <c r="AC136" s="437"/>
      <c r="AD136" s="437"/>
      <c r="AE136" s="437"/>
      <c r="AF136" s="437"/>
      <c r="AG136" s="437"/>
      <c r="AH136" s="437"/>
      <c r="AI136" s="437"/>
      <c r="AJ136" s="437"/>
      <c r="AK136" s="437"/>
      <c r="AL136" s="437"/>
      <c r="AM136" s="437"/>
      <c r="AN136" s="437"/>
      <c r="AO136" s="437"/>
      <c r="AP136" s="437"/>
      <c r="AQ136" s="437"/>
      <c r="AR136" s="437"/>
      <c r="AS136" s="437"/>
      <c r="AT136" s="437"/>
      <c r="AU136" s="437"/>
      <c r="AV136" s="437"/>
      <c r="AW136" s="437"/>
      <c r="AX136" s="437"/>
      <c r="AY136" s="437"/>
      <c r="AZ136" s="174"/>
      <c r="BA136" s="970"/>
      <c r="BB136" s="594" t="s">
        <v>43</v>
      </c>
      <c r="BC136" s="45" t="s">
        <v>35</v>
      </c>
      <c r="BD136" s="41" t="s">
        <v>35</v>
      </c>
      <c r="BE136" s="41" t="s">
        <v>35</v>
      </c>
      <c r="BF136" s="41" t="s">
        <v>35</v>
      </c>
      <c r="BG136" s="36" t="s">
        <v>35</v>
      </c>
      <c r="BH136" s="45" t="s">
        <v>35</v>
      </c>
      <c r="BI136" s="41" t="s">
        <v>35</v>
      </c>
      <c r="BJ136" s="41" t="s">
        <v>35</v>
      </c>
      <c r="BK136" s="41" t="s">
        <v>35</v>
      </c>
      <c r="BL136" s="36" t="s">
        <v>35</v>
      </c>
      <c r="BM136" s="45" t="s">
        <v>35</v>
      </c>
      <c r="BN136" s="41" t="s">
        <v>35</v>
      </c>
      <c r="BO136" s="41" t="s">
        <v>35</v>
      </c>
      <c r="BP136" s="41" t="s">
        <v>35</v>
      </c>
      <c r="BQ136" s="36" t="s">
        <v>35</v>
      </c>
      <c r="BR136" s="45" t="s">
        <v>35</v>
      </c>
      <c r="BS136" s="41" t="s">
        <v>35</v>
      </c>
      <c r="BT136" s="41" t="s">
        <v>35</v>
      </c>
      <c r="BU136" s="41" t="s">
        <v>35</v>
      </c>
      <c r="BV136" s="41" t="s">
        <v>35</v>
      </c>
      <c r="BW136" s="41" t="s">
        <v>35</v>
      </c>
      <c r="BX136" s="41" t="s">
        <v>35</v>
      </c>
      <c r="BY136" s="30" t="s">
        <v>35</v>
      </c>
      <c r="BZ136" s="30" t="s">
        <v>35</v>
      </c>
      <c r="CA136" s="30" t="s">
        <v>35</v>
      </c>
      <c r="CB136" s="30" t="s">
        <v>35</v>
      </c>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09" customFormat="true" ht="15" customHeight="true" x14ac:dyDescent="0.2">
      <c r="A137" s="982"/>
      <c r="B137" s="378" t="s">
        <v>42</v>
      </c>
      <c r="C137" s="117">
        <v>26.561768452374046</v>
      </c>
      <c r="D137" s="116">
        <v>29.3760872524098</v>
      </c>
      <c r="E137" s="116">
        <v>30.753237507449672</v>
      </c>
      <c r="F137" s="116">
        <v>44.722116589051367</v>
      </c>
      <c r="G137" s="115">
        <v>68.778892579596928</v>
      </c>
      <c r="H137" s="114">
        <v>31.154032262676772</v>
      </c>
      <c r="I137" s="116">
        <v>44.160714657407866</v>
      </c>
      <c r="J137" s="116">
        <v>49.715311584462412</v>
      </c>
      <c r="K137" s="116">
        <v>61.482414299969314</v>
      </c>
      <c r="L137" s="113">
        <v>81.604367693548198</v>
      </c>
      <c r="M137" s="117">
        <v>22.33356694359658</v>
      </c>
      <c r="N137" s="116">
        <v>27.941351421018524</v>
      </c>
      <c r="O137" s="116">
        <v>29.788045998091278</v>
      </c>
      <c r="P137" s="116">
        <v>31.872099478836603</v>
      </c>
      <c r="Q137" s="115">
        <v>37.379855986376093</v>
      </c>
      <c r="R137" s="114">
        <v>9.9970540259063512</v>
      </c>
      <c r="S137" s="116">
        <v>30.21088359291247</v>
      </c>
      <c r="T137" s="116">
        <v>22.235286705511054</v>
      </c>
      <c r="U137" s="116">
        <v>28.780941409009507</v>
      </c>
      <c r="V137" s="116">
        <v>68.082112426210657</v>
      </c>
      <c r="W137" s="116">
        <v>55.794787551072019</v>
      </c>
      <c r="X137" s="116">
        <v>63.038521774068542</v>
      </c>
      <c r="Y137" s="116">
        <v>60.901571879137371</v>
      </c>
      <c r="Z137" s="116">
        <v>23.483676951153541</v>
      </c>
      <c r="AA137" s="116">
        <v>36.663640782717508</v>
      </c>
      <c r="AB137" s="113">
        <v>47.121692853815112</v>
      </c>
      <c r="AC137" s="437"/>
      <c r="AD137" s="437"/>
      <c r="AE137" s="437"/>
      <c r="AF137" s="437"/>
      <c r="AG137" s="437"/>
      <c r="AH137" s="437"/>
      <c r="AI137" s="437"/>
      <c r="AJ137" s="437"/>
      <c r="AK137" s="437"/>
      <c r="AL137" s="437"/>
      <c r="AM137" s="437"/>
      <c r="AN137" s="437"/>
      <c r="AO137" s="437"/>
      <c r="AP137" s="437"/>
      <c r="AQ137" s="437"/>
      <c r="AR137" s="437"/>
      <c r="AS137" s="437"/>
      <c r="AT137" s="437"/>
      <c r="AU137" s="437"/>
      <c r="AV137" s="437"/>
      <c r="AW137" s="437"/>
      <c r="AX137" s="437"/>
      <c r="AY137" s="437"/>
      <c r="AZ137" s="174"/>
      <c r="BA137" s="970"/>
      <c r="BB137" s="594" t="s">
        <v>42</v>
      </c>
      <c r="BC137" s="45" t="s">
        <v>35</v>
      </c>
      <c r="BD137" s="41" t="s">
        <v>35</v>
      </c>
      <c r="BE137" s="41" t="s">
        <v>35</v>
      </c>
      <c r="BF137" s="41" t="s">
        <v>35</v>
      </c>
      <c r="BG137" s="36" t="s">
        <v>35</v>
      </c>
      <c r="BH137" s="45" t="s">
        <v>35</v>
      </c>
      <c r="BI137" s="41" t="s">
        <v>35</v>
      </c>
      <c r="BJ137" s="41" t="s">
        <v>35</v>
      </c>
      <c r="BK137" s="41" t="s">
        <v>35</v>
      </c>
      <c r="BL137" s="36" t="s">
        <v>35</v>
      </c>
      <c r="BM137" s="45" t="s">
        <v>35</v>
      </c>
      <c r="BN137" s="41" t="s">
        <v>35</v>
      </c>
      <c r="BO137" s="41" t="s">
        <v>35</v>
      </c>
      <c r="BP137" s="41" t="s">
        <v>35</v>
      </c>
      <c r="BQ137" s="36" t="s">
        <v>35</v>
      </c>
      <c r="BR137" s="45" t="s">
        <v>35</v>
      </c>
      <c r="BS137" s="41" t="s">
        <v>35</v>
      </c>
      <c r="BT137" s="41" t="s">
        <v>35</v>
      </c>
      <c r="BU137" s="41" t="s">
        <v>35</v>
      </c>
      <c r="BV137" s="41" t="s">
        <v>35</v>
      </c>
      <c r="BW137" s="41" t="s">
        <v>35</v>
      </c>
      <c r="BX137" s="41" t="s">
        <v>35</v>
      </c>
      <c r="BY137" s="30" t="s">
        <v>35</v>
      </c>
      <c r="BZ137" s="30" t="s">
        <v>35</v>
      </c>
      <c r="CA137" s="30" t="s">
        <v>35</v>
      </c>
      <c r="CB137" s="30" t="s">
        <v>35</v>
      </c>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09" customFormat="true" ht="15" customHeight="true" x14ac:dyDescent="0.2">
      <c r="A138" s="982"/>
      <c r="B138" s="378" t="s">
        <v>41</v>
      </c>
      <c r="C138" s="117">
        <v>51.983675354495432</v>
      </c>
      <c r="D138" s="116">
        <v>59.030760864778486</v>
      </c>
      <c r="E138" s="116">
        <v>59.391823600611858</v>
      </c>
      <c r="F138" s="116">
        <v>49.740272084936535</v>
      </c>
      <c r="G138" s="115">
        <v>30.413684841676663</v>
      </c>
      <c r="H138" s="114">
        <v>60.560072755631225</v>
      </c>
      <c r="I138" s="116">
        <v>51.48564665755201</v>
      </c>
      <c r="J138" s="116">
        <v>47.820267478326301</v>
      </c>
      <c r="K138" s="116">
        <v>37.424199032603511</v>
      </c>
      <c r="L138" s="113">
        <v>18.124613413207371</v>
      </c>
      <c r="M138" s="117">
        <v>54.66902888302414</v>
      </c>
      <c r="N138" s="116">
        <v>53.461915349298181</v>
      </c>
      <c r="O138" s="116">
        <v>59.135762931720201</v>
      </c>
      <c r="P138" s="116">
        <v>57.751724030163523</v>
      </c>
      <c r="Q138" s="115">
        <v>51.71614886615702</v>
      </c>
      <c r="R138" s="114">
        <v>78.495713442251741</v>
      </c>
      <c r="S138" s="116">
        <v>52.278602722761427</v>
      </c>
      <c r="T138" s="116">
        <v>69.887753278028811</v>
      </c>
      <c r="U138" s="116">
        <v>46.668084741833461</v>
      </c>
      <c r="V138" s="116">
        <v>24.639291122855195</v>
      </c>
      <c r="W138" s="116">
        <v>29.99621999198569</v>
      </c>
      <c r="X138" s="116">
        <v>35.695388613311366</v>
      </c>
      <c r="Y138" s="116">
        <v>29.673334634213006</v>
      </c>
      <c r="Z138" s="116">
        <v>70.665950103404199</v>
      </c>
      <c r="AA138" s="116">
        <v>57.002534336197485</v>
      </c>
      <c r="AB138" s="113">
        <v>45.995392677031951</v>
      </c>
      <c r="AC138" s="437"/>
      <c r="AD138" s="437"/>
      <c r="AE138" s="437"/>
      <c r="AF138" s="437"/>
      <c r="AG138" s="437"/>
      <c r="AH138" s="437"/>
      <c r="AI138" s="437"/>
      <c r="AJ138" s="437"/>
      <c r="AK138" s="437"/>
      <c r="AL138" s="437"/>
      <c r="AM138" s="437"/>
      <c r="AN138" s="437"/>
      <c r="AO138" s="437"/>
      <c r="AP138" s="437"/>
      <c r="AQ138" s="437"/>
      <c r="AR138" s="437"/>
      <c r="AS138" s="437"/>
      <c r="AT138" s="437"/>
      <c r="AU138" s="437"/>
      <c r="AV138" s="437"/>
      <c r="AW138" s="437"/>
      <c r="AX138" s="437"/>
      <c r="AY138" s="437"/>
      <c r="AZ138" s="174"/>
      <c r="BA138" s="970"/>
      <c r="BB138" s="594" t="s">
        <v>41</v>
      </c>
      <c r="BC138" s="45" t="s">
        <v>35</v>
      </c>
      <c r="BD138" s="41" t="s">
        <v>35</v>
      </c>
      <c r="BE138" s="41" t="s">
        <v>35</v>
      </c>
      <c r="BF138" s="41" t="s">
        <v>35</v>
      </c>
      <c r="BG138" s="36" t="s">
        <v>35</v>
      </c>
      <c r="BH138" s="45" t="s">
        <v>35</v>
      </c>
      <c r="BI138" s="41" t="s">
        <v>35</v>
      </c>
      <c r="BJ138" s="41" t="s">
        <v>35</v>
      </c>
      <c r="BK138" s="41" t="s">
        <v>35</v>
      </c>
      <c r="BL138" s="36" t="s">
        <v>35</v>
      </c>
      <c r="BM138" s="45" t="s">
        <v>35</v>
      </c>
      <c r="BN138" s="41" t="s">
        <v>35</v>
      </c>
      <c r="BO138" s="41" t="s">
        <v>35</v>
      </c>
      <c r="BP138" s="41" t="s">
        <v>35</v>
      </c>
      <c r="BQ138" s="36" t="s">
        <v>35</v>
      </c>
      <c r="BR138" s="45" t="s">
        <v>35</v>
      </c>
      <c r="BS138" s="41" t="s">
        <v>35</v>
      </c>
      <c r="BT138" s="41" t="s">
        <v>35</v>
      </c>
      <c r="BU138" s="41" t="s">
        <v>35</v>
      </c>
      <c r="BV138" s="41" t="s">
        <v>35</v>
      </c>
      <c r="BW138" s="41" t="s">
        <v>35</v>
      </c>
      <c r="BX138" s="41" t="s">
        <v>35</v>
      </c>
      <c r="BY138" s="30" t="s">
        <v>35</v>
      </c>
      <c r="BZ138" s="30" t="s">
        <v>35</v>
      </c>
      <c r="CA138" s="30" t="s">
        <v>35</v>
      </c>
      <c r="CB138" s="30" t="s">
        <v>35</v>
      </c>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09" customFormat="true" ht="15" customHeight="true" x14ac:dyDescent="0.2">
      <c r="A139" s="982"/>
      <c r="B139" s="378" t="s">
        <v>19</v>
      </c>
      <c r="C139" s="117">
        <v>21.454556193130614</v>
      </c>
      <c r="D139" s="116">
        <v>11.59315188281173</v>
      </c>
      <c r="E139" s="116">
        <v>9.8549388919383372</v>
      </c>
      <c r="F139" s="116">
        <v>5.5376113260123612</v>
      </c>
      <c r="G139" s="115">
        <v>0.80742257872594048</v>
      </c>
      <c r="H139" s="114">
        <v>8.2858949816921026</v>
      </c>
      <c r="I139" s="116">
        <v>4.3536386850402664</v>
      </c>
      <c r="J139" s="116">
        <v>2.4644209372110928</v>
      </c>
      <c r="K139" s="116">
        <v>1.0933866674270993</v>
      </c>
      <c r="L139" s="113">
        <v>0.27101889324445116</v>
      </c>
      <c r="M139" s="117">
        <v>22.99740417337922</v>
      </c>
      <c r="N139" s="116">
        <v>18.596733229683128</v>
      </c>
      <c r="O139" s="116">
        <v>11.076191070188427</v>
      </c>
      <c r="P139" s="116">
        <v>10.376176490999935</v>
      </c>
      <c r="Q139" s="115">
        <v>10.903995147466979</v>
      </c>
      <c r="R139" s="114">
        <v>11.507232531842018</v>
      </c>
      <c r="S139" s="116">
        <v>17.510513684326327</v>
      </c>
      <c r="T139" s="116">
        <v>7.8769600164597708</v>
      </c>
      <c r="U139" s="116">
        <v>24.550973849156829</v>
      </c>
      <c r="V139" s="116">
        <v>7.2785964509341632</v>
      </c>
      <c r="W139" s="116">
        <v>14.208992456942337</v>
      </c>
      <c r="X139" s="116">
        <v>1.2660896126201104</v>
      </c>
      <c r="Y139" s="116">
        <v>9.4250934866497058</v>
      </c>
      <c r="Z139" s="116">
        <v>5.8503729454422393</v>
      </c>
      <c r="AA139" s="116">
        <v>6.3338248810852731</v>
      </c>
      <c r="AB139" s="113">
        <v>6.8829144691529187</v>
      </c>
      <c r="AC139" s="437"/>
      <c r="AD139" s="437"/>
      <c r="AE139" s="437"/>
      <c r="AF139" s="437"/>
      <c r="AG139" s="437"/>
      <c r="AH139" s="437"/>
      <c r="AI139" s="437"/>
      <c r="AJ139" s="437"/>
      <c r="AK139" s="437"/>
      <c r="AL139" s="437"/>
      <c r="AM139" s="437"/>
      <c r="AN139" s="437"/>
      <c r="AO139" s="437"/>
      <c r="AP139" s="437"/>
      <c r="AQ139" s="437"/>
      <c r="AR139" s="437"/>
      <c r="AS139" s="437"/>
      <c r="AT139" s="437"/>
      <c r="AU139" s="437"/>
      <c r="AV139" s="437"/>
      <c r="AW139" s="437"/>
      <c r="AX139" s="437"/>
      <c r="AY139" s="437"/>
      <c r="AZ139" s="174"/>
      <c r="BA139" s="970"/>
      <c r="BB139" s="594" t="s">
        <v>19</v>
      </c>
      <c r="BC139" s="45" t="s">
        <v>35</v>
      </c>
      <c r="BD139" s="41" t="s">
        <v>35</v>
      </c>
      <c r="BE139" s="41" t="s">
        <v>35</v>
      </c>
      <c r="BF139" s="41" t="s">
        <v>35</v>
      </c>
      <c r="BG139" s="36" t="s">
        <v>35</v>
      </c>
      <c r="BH139" s="45" t="s">
        <v>35</v>
      </c>
      <c r="BI139" s="41" t="s">
        <v>35</v>
      </c>
      <c r="BJ139" s="41" t="s">
        <v>35</v>
      </c>
      <c r="BK139" s="41" t="s">
        <v>35</v>
      </c>
      <c r="BL139" s="36" t="s">
        <v>35</v>
      </c>
      <c r="BM139" s="45" t="s">
        <v>35</v>
      </c>
      <c r="BN139" s="41" t="s">
        <v>35</v>
      </c>
      <c r="BO139" s="41" t="s">
        <v>35</v>
      </c>
      <c r="BP139" s="41" t="s">
        <v>35</v>
      </c>
      <c r="BQ139" s="36" t="s">
        <v>35</v>
      </c>
      <c r="BR139" s="45" t="s">
        <v>35</v>
      </c>
      <c r="BS139" s="41" t="s">
        <v>35</v>
      </c>
      <c r="BT139" s="41" t="s">
        <v>35</v>
      </c>
      <c r="BU139" s="41" t="s">
        <v>35</v>
      </c>
      <c r="BV139" s="41" t="s">
        <v>35</v>
      </c>
      <c r="BW139" s="41" t="s">
        <v>35</v>
      </c>
      <c r="BX139" s="41" t="s">
        <v>35</v>
      </c>
      <c r="BY139" s="30" t="s">
        <v>35</v>
      </c>
      <c r="BZ139" s="30" t="s">
        <v>35</v>
      </c>
      <c r="CA139" s="30" t="s">
        <v>35</v>
      </c>
      <c r="CB139" s="30" t="s">
        <v>35</v>
      </c>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4" customFormat="true" ht="15" customHeight="true" x14ac:dyDescent="0.2">
      <c r="A140" s="982" t="s">
        <v>107</v>
      </c>
      <c r="B140" s="378" t="s">
        <v>64</v>
      </c>
      <c r="C140" s="61" t="s">
        <v>35</v>
      </c>
      <c r="D140" s="58" t="s">
        <v>35</v>
      </c>
      <c r="E140" s="58" t="s">
        <v>35</v>
      </c>
      <c r="F140" s="58" t="s">
        <v>35</v>
      </c>
      <c r="G140" s="55" t="s">
        <v>35</v>
      </c>
      <c r="H140" s="52" t="s">
        <v>35</v>
      </c>
      <c r="I140" s="58" t="s">
        <v>35</v>
      </c>
      <c r="J140" s="58" t="s">
        <v>35</v>
      </c>
      <c r="K140" s="58" t="s">
        <v>35</v>
      </c>
      <c r="L140" s="49" t="s">
        <v>35</v>
      </c>
      <c r="M140" s="61" t="s">
        <v>35</v>
      </c>
      <c r="N140" s="58" t="s">
        <v>35</v>
      </c>
      <c r="O140" s="58" t="s">
        <v>35</v>
      </c>
      <c r="P140" s="58" t="s">
        <v>35</v>
      </c>
      <c r="Q140" s="55" t="s">
        <v>35</v>
      </c>
      <c r="R140" s="52" t="s">
        <v>35</v>
      </c>
      <c r="S140" s="58" t="s">
        <v>35</v>
      </c>
      <c r="T140" s="58" t="s">
        <v>35</v>
      </c>
      <c r="U140" s="58" t="s">
        <v>35</v>
      </c>
      <c r="V140" s="58" t="s">
        <v>35</v>
      </c>
      <c r="W140" s="58" t="s">
        <v>35</v>
      </c>
      <c r="X140" s="58" t="s">
        <v>35</v>
      </c>
      <c r="Y140" s="58" t="s">
        <v>35</v>
      </c>
      <c r="Z140" s="58" t="s">
        <v>35</v>
      </c>
      <c r="AA140" s="58" t="s">
        <v>35</v>
      </c>
      <c r="AB140" s="49" t="s">
        <v>35</v>
      </c>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342"/>
      <c r="BA140" s="970" t="s">
        <v>107</v>
      </c>
      <c r="BB140" s="594" t="s">
        <v>64</v>
      </c>
      <c r="BC140" s="45" t="s">
        <v>35</v>
      </c>
      <c r="BD140" s="41" t="s">
        <v>35</v>
      </c>
      <c r="BE140" s="41" t="s">
        <v>35</v>
      </c>
      <c r="BF140" s="41" t="s">
        <v>35</v>
      </c>
      <c r="BG140" s="36" t="s">
        <v>35</v>
      </c>
      <c r="BH140" s="45" t="s">
        <v>35</v>
      </c>
      <c r="BI140" s="41" t="s">
        <v>35</v>
      </c>
      <c r="BJ140" s="41" t="s">
        <v>35</v>
      </c>
      <c r="BK140" s="41" t="s">
        <v>35</v>
      </c>
      <c r="BL140" s="36" t="s">
        <v>35</v>
      </c>
      <c r="BM140" s="45" t="s">
        <v>35</v>
      </c>
      <c r="BN140" s="41" t="s">
        <v>35</v>
      </c>
      <c r="BO140" s="41" t="s">
        <v>35</v>
      </c>
      <c r="BP140" s="41" t="s">
        <v>35</v>
      </c>
      <c r="BQ140" s="36" t="s">
        <v>35</v>
      </c>
      <c r="BR140" s="45" t="s">
        <v>35</v>
      </c>
      <c r="BS140" s="41" t="s">
        <v>35</v>
      </c>
      <c r="BT140" s="41" t="s">
        <v>35</v>
      </c>
      <c r="BU140" s="41" t="s">
        <v>35</v>
      </c>
      <c r="BV140" s="41" t="s">
        <v>35</v>
      </c>
      <c r="BW140" s="41" t="s">
        <v>35</v>
      </c>
      <c r="BX140" s="41" t="s">
        <v>35</v>
      </c>
      <c r="BY140" s="30" t="s">
        <v>35</v>
      </c>
      <c r="BZ140" s="30" t="s">
        <v>35</v>
      </c>
      <c r="CA140" s="30" t="s">
        <v>35</v>
      </c>
      <c r="CB140" s="30" t="s">
        <v>35</v>
      </c>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4" customFormat="true" ht="15" customHeight="true" x14ac:dyDescent="0.2">
      <c r="A141" s="982"/>
      <c r="B141" s="378" t="s">
        <v>65</v>
      </c>
      <c r="C141" s="61" t="s">
        <v>35</v>
      </c>
      <c r="D141" s="58" t="s">
        <v>35</v>
      </c>
      <c r="E141" s="58" t="s">
        <v>35</v>
      </c>
      <c r="F141" s="58" t="s">
        <v>35</v>
      </c>
      <c r="G141" s="55" t="s">
        <v>35</v>
      </c>
      <c r="H141" s="52" t="s">
        <v>35</v>
      </c>
      <c r="I141" s="58" t="s">
        <v>35</v>
      </c>
      <c r="J141" s="58" t="s">
        <v>35</v>
      </c>
      <c r="K141" s="58" t="s">
        <v>35</v>
      </c>
      <c r="L141" s="49" t="s">
        <v>35</v>
      </c>
      <c r="M141" s="61" t="s">
        <v>35</v>
      </c>
      <c r="N141" s="58" t="s">
        <v>35</v>
      </c>
      <c r="O141" s="58" t="s">
        <v>35</v>
      </c>
      <c r="P141" s="58" t="s">
        <v>35</v>
      </c>
      <c r="Q141" s="55" t="s">
        <v>35</v>
      </c>
      <c r="R141" s="52" t="s">
        <v>35</v>
      </c>
      <c r="S141" s="58" t="s">
        <v>35</v>
      </c>
      <c r="T141" s="58" t="s">
        <v>35</v>
      </c>
      <c r="U141" s="58" t="s">
        <v>35</v>
      </c>
      <c r="V141" s="58" t="s">
        <v>35</v>
      </c>
      <c r="W141" s="58" t="s">
        <v>35</v>
      </c>
      <c r="X141" s="58" t="s">
        <v>35</v>
      </c>
      <c r="Y141" s="58" t="s">
        <v>35</v>
      </c>
      <c r="Z141" s="58" t="s">
        <v>35</v>
      </c>
      <c r="AA141" s="58" t="s">
        <v>35</v>
      </c>
      <c r="AB141" s="49" t="s">
        <v>35</v>
      </c>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342"/>
      <c r="BA141" s="970"/>
      <c r="BB141" s="594" t="s">
        <v>65</v>
      </c>
      <c r="BC141" s="45" t="s">
        <v>35</v>
      </c>
      <c r="BD141" s="41" t="s">
        <v>35</v>
      </c>
      <c r="BE141" s="41" t="s">
        <v>35</v>
      </c>
      <c r="BF141" s="41" t="s">
        <v>35</v>
      </c>
      <c r="BG141" s="36" t="s">
        <v>35</v>
      </c>
      <c r="BH141" s="45" t="s">
        <v>35</v>
      </c>
      <c r="BI141" s="41" t="s">
        <v>35</v>
      </c>
      <c r="BJ141" s="41" t="s">
        <v>35</v>
      </c>
      <c r="BK141" s="41" t="s">
        <v>35</v>
      </c>
      <c r="BL141" s="36" t="s">
        <v>35</v>
      </c>
      <c r="BM141" s="45" t="s">
        <v>35</v>
      </c>
      <c r="BN141" s="41" t="s">
        <v>35</v>
      </c>
      <c r="BO141" s="41" t="s">
        <v>35</v>
      </c>
      <c r="BP141" s="41" t="s">
        <v>35</v>
      </c>
      <c r="BQ141" s="36" t="s">
        <v>35</v>
      </c>
      <c r="BR141" s="45" t="s">
        <v>35</v>
      </c>
      <c r="BS141" s="41" t="s">
        <v>35</v>
      </c>
      <c r="BT141" s="41" t="s">
        <v>35</v>
      </c>
      <c r="BU141" s="41" t="s">
        <v>35</v>
      </c>
      <c r="BV141" s="41" t="s">
        <v>35</v>
      </c>
      <c r="BW141" s="41" t="s">
        <v>35</v>
      </c>
      <c r="BX141" s="41" t="s">
        <v>35</v>
      </c>
      <c r="BY141" s="30" t="s">
        <v>35</v>
      </c>
      <c r="BZ141" s="30" t="s">
        <v>35</v>
      </c>
      <c r="CA141" s="30" t="s">
        <v>35</v>
      </c>
      <c r="CB141" s="30" t="s">
        <v>35</v>
      </c>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4" customFormat="true" ht="15" customHeight="true" x14ac:dyDescent="0.2">
      <c r="A142" s="982"/>
      <c r="B142" s="378" t="s">
        <v>66</v>
      </c>
      <c r="C142" s="61" t="s">
        <v>35</v>
      </c>
      <c r="D142" s="58" t="s">
        <v>35</v>
      </c>
      <c r="E142" s="58" t="s">
        <v>35</v>
      </c>
      <c r="F142" s="58" t="s">
        <v>35</v>
      </c>
      <c r="G142" s="55" t="s">
        <v>35</v>
      </c>
      <c r="H142" s="52" t="s">
        <v>35</v>
      </c>
      <c r="I142" s="58" t="s">
        <v>35</v>
      </c>
      <c r="J142" s="58" t="s">
        <v>35</v>
      </c>
      <c r="K142" s="58" t="s">
        <v>35</v>
      </c>
      <c r="L142" s="49" t="s">
        <v>35</v>
      </c>
      <c r="M142" s="61" t="s">
        <v>35</v>
      </c>
      <c r="N142" s="58" t="s">
        <v>35</v>
      </c>
      <c r="O142" s="58" t="s">
        <v>35</v>
      </c>
      <c r="P142" s="58" t="s">
        <v>35</v>
      </c>
      <c r="Q142" s="55" t="s">
        <v>35</v>
      </c>
      <c r="R142" s="52" t="s">
        <v>35</v>
      </c>
      <c r="S142" s="58" t="s">
        <v>35</v>
      </c>
      <c r="T142" s="58" t="s">
        <v>35</v>
      </c>
      <c r="U142" s="58" t="s">
        <v>35</v>
      </c>
      <c r="V142" s="58" t="s">
        <v>35</v>
      </c>
      <c r="W142" s="58" t="s">
        <v>35</v>
      </c>
      <c r="X142" s="58" t="s">
        <v>35</v>
      </c>
      <c r="Y142" s="58" t="s">
        <v>35</v>
      </c>
      <c r="Z142" s="58" t="s">
        <v>35</v>
      </c>
      <c r="AA142" s="58" t="s">
        <v>35</v>
      </c>
      <c r="AB142" s="49" t="s">
        <v>35</v>
      </c>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342"/>
      <c r="BA142" s="970"/>
      <c r="BB142" s="594" t="s">
        <v>66</v>
      </c>
      <c r="BC142" s="45" t="s">
        <v>35</v>
      </c>
      <c r="BD142" s="41" t="s">
        <v>35</v>
      </c>
      <c r="BE142" s="41" t="s">
        <v>35</v>
      </c>
      <c r="BF142" s="41" t="s">
        <v>35</v>
      </c>
      <c r="BG142" s="36" t="s">
        <v>35</v>
      </c>
      <c r="BH142" s="45" t="s">
        <v>35</v>
      </c>
      <c r="BI142" s="41" t="s">
        <v>35</v>
      </c>
      <c r="BJ142" s="41" t="s">
        <v>35</v>
      </c>
      <c r="BK142" s="41" t="s">
        <v>35</v>
      </c>
      <c r="BL142" s="36" t="s">
        <v>35</v>
      </c>
      <c r="BM142" s="45" t="s">
        <v>35</v>
      </c>
      <c r="BN142" s="41" t="s">
        <v>35</v>
      </c>
      <c r="BO142" s="41" t="s">
        <v>35</v>
      </c>
      <c r="BP142" s="41" t="s">
        <v>35</v>
      </c>
      <c r="BQ142" s="36" t="s">
        <v>35</v>
      </c>
      <c r="BR142" s="45" t="s">
        <v>35</v>
      </c>
      <c r="BS142" s="41" t="s">
        <v>35</v>
      </c>
      <c r="BT142" s="41" t="s">
        <v>35</v>
      </c>
      <c r="BU142" s="41" t="s">
        <v>35</v>
      </c>
      <c r="BV142" s="41" t="s">
        <v>35</v>
      </c>
      <c r="BW142" s="41" t="s">
        <v>35</v>
      </c>
      <c r="BX142" s="41" t="s">
        <v>35</v>
      </c>
      <c r="BY142" s="30" t="s">
        <v>35</v>
      </c>
      <c r="BZ142" s="30" t="s">
        <v>35</v>
      </c>
      <c r="CA142" s="30" t="s">
        <v>35</v>
      </c>
      <c r="CB142" s="30" t="s">
        <v>35</v>
      </c>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4" customFormat="true" ht="15" customHeight="true" x14ac:dyDescent="0.2">
      <c r="A143" s="982"/>
      <c r="B143" s="378" t="s">
        <v>67</v>
      </c>
      <c r="C143" s="61" t="s">
        <v>35</v>
      </c>
      <c r="D143" s="58" t="s">
        <v>35</v>
      </c>
      <c r="E143" s="58" t="s">
        <v>35</v>
      </c>
      <c r="F143" s="58" t="s">
        <v>35</v>
      </c>
      <c r="G143" s="55" t="s">
        <v>35</v>
      </c>
      <c r="H143" s="52" t="s">
        <v>35</v>
      </c>
      <c r="I143" s="58" t="s">
        <v>35</v>
      </c>
      <c r="J143" s="58" t="s">
        <v>35</v>
      </c>
      <c r="K143" s="58" t="s">
        <v>35</v>
      </c>
      <c r="L143" s="49" t="s">
        <v>35</v>
      </c>
      <c r="M143" s="61" t="s">
        <v>35</v>
      </c>
      <c r="N143" s="58" t="s">
        <v>35</v>
      </c>
      <c r="O143" s="58" t="s">
        <v>35</v>
      </c>
      <c r="P143" s="58" t="s">
        <v>35</v>
      </c>
      <c r="Q143" s="55" t="s">
        <v>35</v>
      </c>
      <c r="R143" s="52" t="s">
        <v>35</v>
      </c>
      <c r="S143" s="58" t="s">
        <v>35</v>
      </c>
      <c r="T143" s="58" t="s">
        <v>35</v>
      </c>
      <c r="U143" s="58" t="s">
        <v>35</v>
      </c>
      <c r="V143" s="58" t="s">
        <v>35</v>
      </c>
      <c r="W143" s="58" t="s">
        <v>35</v>
      </c>
      <c r="X143" s="58" t="s">
        <v>35</v>
      </c>
      <c r="Y143" s="58" t="s">
        <v>35</v>
      </c>
      <c r="Z143" s="58" t="s">
        <v>35</v>
      </c>
      <c r="AA143" s="58" t="s">
        <v>35</v>
      </c>
      <c r="AB143" s="49" t="s">
        <v>35</v>
      </c>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342"/>
      <c r="BA143" s="970"/>
      <c r="BB143" s="594" t="s">
        <v>67</v>
      </c>
      <c r="BC143" s="45" t="s">
        <v>35</v>
      </c>
      <c r="BD143" s="41" t="s">
        <v>35</v>
      </c>
      <c r="BE143" s="41" t="s">
        <v>35</v>
      </c>
      <c r="BF143" s="41" t="s">
        <v>35</v>
      </c>
      <c r="BG143" s="36" t="s">
        <v>35</v>
      </c>
      <c r="BH143" s="45" t="s">
        <v>35</v>
      </c>
      <c r="BI143" s="41" t="s">
        <v>35</v>
      </c>
      <c r="BJ143" s="41" t="s">
        <v>35</v>
      </c>
      <c r="BK143" s="41" t="s">
        <v>35</v>
      </c>
      <c r="BL143" s="36" t="s">
        <v>35</v>
      </c>
      <c r="BM143" s="45" t="s">
        <v>35</v>
      </c>
      <c r="BN143" s="41" t="s">
        <v>35</v>
      </c>
      <c r="BO143" s="41" t="s">
        <v>35</v>
      </c>
      <c r="BP143" s="41" t="s">
        <v>35</v>
      </c>
      <c r="BQ143" s="36" t="s">
        <v>35</v>
      </c>
      <c r="BR143" s="45" t="s">
        <v>35</v>
      </c>
      <c r="BS143" s="41" t="s">
        <v>35</v>
      </c>
      <c r="BT143" s="41" t="s">
        <v>35</v>
      </c>
      <c r="BU143" s="41" t="s">
        <v>35</v>
      </c>
      <c r="BV143" s="41" t="s">
        <v>35</v>
      </c>
      <c r="BW143" s="41" t="s">
        <v>35</v>
      </c>
      <c r="BX143" s="41" t="s">
        <v>35</v>
      </c>
      <c r="BY143" s="30" t="s">
        <v>35</v>
      </c>
      <c r="BZ143" s="30" t="s">
        <v>35</v>
      </c>
      <c r="CA143" s="30" t="s">
        <v>35</v>
      </c>
      <c r="CB143" s="30" t="s">
        <v>35</v>
      </c>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4" customFormat="true" ht="15" customHeight="true" x14ac:dyDescent="0.2">
      <c r="A144" s="982" t="s">
        <v>108</v>
      </c>
      <c r="B144" s="378" t="s">
        <v>64</v>
      </c>
      <c r="C144" s="61" t="s">
        <v>35</v>
      </c>
      <c r="D144" s="58" t="s">
        <v>35</v>
      </c>
      <c r="E144" s="58" t="s">
        <v>35</v>
      </c>
      <c r="F144" s="58" t="s">
        <v>35</v>
      </c>
      <c r="G144" s="55" t="s">
        <v>35</v>
      </c>
      <c r="H144" s="52" t="s">
        <v>35</v>
      </c>
      <c r="I144" s="58" t="s">
        <v>35</v>
      </c>
      <c r="J144" s="58" t="s">
        <v>35</v>
      </c>
      <c r="K144" s="58" t="s">
        <v>35</v>
      </c>
      <c r="L144" s="49" t="s">
        <v>35</v>
      </c>
      <c r="M144" s="61" t="s">
        <v>35</v>
      </c>
      <c r="N144" s="58" t="s">
        <v>35</v>
      </c>
      <c r="O144" s="58" t="s">
        <v>35</v>
      </c>
      <c r="P144" s="58" t="s">
        <v>35</v>
      </c>
      <c r="Q144" s="55" t="s">
        <v>35</v>
      </c>
      <c r="R144" s="52" t="s">
        <v>35</v>
      </c>
      <c r="S144" s="58" t="s">
        <v>35</v>
      </c>
      <c r="T144" s="58" t="s">
        <v>35</v>
      </c>
      <c r="U144" s="58" t="s">
        <v>35</v>
      </c>
      <c r="V144" s="58" t="s">
        <v>35</v>
      </c>
      <c r="W144" s="58" t="s">
        <v>35</v>
      </c>
      <c r="X144" s="58" t="s">
        <v>35</v>
      </c>
      <c r="Y144" s="58" t="s">
        <v>35</v>
      </c>
      <c r="Z144" s="58" t="s">
        <v>35</v>
      </c>
      <c r="AA144" s="58" t="s">
        <v>35</v>
      </c>
      <c r="AB144" s="49" t="s">
        <v>35</v>
      </c>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342"/>
      <c r="BA144" s="970" t="s">
        <v>108</v>
      </c>
      <c r="BB144" s="594" t="s">
        <v>64</v>
      </c>
      <c r="BC144" s="45" t="s">
        <v>35</v>
      </c>
      <c r="BD144" s="41" t="s">
        <v>35</v>
      </c>
      <c r="BE144" s="41" t="s">
        <v>35</v>
      </c>
      <c r="BF144" s="41" t="s">
        <v>35</v>
      </c>
      <c r="BG144" s="36" t="s">
        <v>35</v>
      </c>
      <c r="BH144" s="45" t="s">
        <v>35</v>
      </c>
      <c r="BI144" s="41" t="s">
        <v>35</v>
      </c>
      <c r="BJ144" s="41" t="s">
        <v>35</v>
      </c>
      <c r="BK144" s="41" t="s">
        <v>35</v>
      </c>
      <c r="BL144" s="36" t="s">
        <v>35</v>
      </c>
      <c r="BM144" s="45" t="s">
        <v>35</v>
      </c>
      <c r="BN144" s="41" t="s">
        <v>35</v>
      </c>
      <c r="BO144" s="41" t="s">
        <v>35</v>
      </c>
      <c r="BP144" s="41" t="s">
        <v>35</v>
      </c>
      <c r="BQ144" s="36" t="s">
        <v>35</v>
      </c>
      <c r="BR144" s="45" t="s">
        <v>35</v>
      </c>
      <c r="BS144" s="41" t="s">
        <v>35</v>
      </c>
      <c r="BT144" s="41" t="s">
        <v>35</v>
      </c>
      <c r="BU144" s="41" t="s">
        <v>35</v>
      </c>
      <c r="BV144" s="41" t="s">
        <v>35</v>
      </c>
      <c r="BW144" s="41" t="s">
        <v>35</v>
      </c>
      <c r="BX144" s="41" t="s">
        <v>35</v>
      </c>
      <c r="BY144" s="30" t="s">
        <v>35</v>
      </c>
      <c r="BZ144" s="30" t="s">
        <v>35</v>
      </c>
      <c r="CA144" s="30" t="s">
        <v>35</v>
      </c>
      <c r="CB144" s="30" t="s">
        <v>35</v>
      </c>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4" customFormat="true" ht="15" customHeight="true" x14ac:dyDescent="0.2">
      <c r="A145" s="982"/>
      <c r="B145" s="378" t="s">
        <v>65</v>
      </c>
      <c r="C145" s="61" t="s">
        <v>35</v>
      </c>
      <c r="D145" s="58" t="s">
        <v>35</v>
      </c>
      <c r="E145" s="58" t="s">
        <v>35</v>
      </c>
      <c r="F145" s="58" t="s">
        <v>35</v>
      </c>
      <c r="G145" s="55" t="s">
        <v>35</v>
      </c>
      <c r="H145" s="52" t="s">
        <v>35</v>
      </c>
      <c r="I145" s="58" t="s">
        <v>35</v>
      </c>
      <c r="J145" s="58" t="s">
        <v>35</v>
      </c>
      <c r="K145" s="58" t="s">
        <v>35</v>
      </c>
      <c r="L145" s="49" t="s">
        <v>35</v>
      </c>
      <c r="M145" s="61" t="s">
        <v>35</v>
      </c>
      <c r="N145" s="58" t="s">
        <v>35</v>
      </c>
      <c r="O145" s="58" t="s">
        <v>35</v>
      </c>
      <c r="P145" s="58" t="s">
        <v>35</v>
      </c>
      <c r="Q145" s="55" t="s">
        <v>35</v>
      </c>
      <c r="R145" s="52" t="s">
        <v>35</v>
      </c>
      <c r="S145" s="58" t="s">
        <v>35</v>
      </c>
      <c r="T145" s="58" t="s">
        <v>35</v>
      </c>
      <c r="U145" s="58" t="s">
        <v>35</v>
      </c>
      <c r="V145" s="58" t="s">
        <v>35</v>
      </c>
      <c r="W145" s="58" t="s">
        <v>35</v>
      </c>
      <c r="X145" s="58" t="s">
        <v>35</v>
      </c>
      <c r="Y145" s="58" t="s">
        <v>35</v>
      </c>
      <c r="Z145" s="58" t="s">
        <v>35</v>
      </c>
      <c r="AA145" s="58" t="s">
        <v>35</v>
      </c>
      <c r="AB145" s="49" t="s">
        <v>35</v>
      </c>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342"/>
      <c r="BA145" s="970"/>
      <c r="BB145" s="594" t="s">
        <v>65</v>
      </c>
      <c r="BC145" s="45" t="s">
        <v>35</v>
      </c>
      <c r="BD145" s="41" t="s">
        <v>35</v>
      </c>
      <c r="BE145" s="41" t="s">
        <v>35</v>
      </c>
      <c r="BF145" s="41" t="s">
        <v>35</v>
      </c>
      <c r="BG145" s="36" t="s">
        <v>35</v>
      </c>
      <c r="BH145" s="45" t="s">
        <v>35</v>
      </c>
      <c r="BI145" s="41" t="s">
        <v>35</v>
      </c>
      <c r="BJ145" s="41" t="s">
        <v>35</v>
      </c>
      <c r="BK145" s="41" t="s">
        <v>35</v>
      </c>
      <c r="BL145" s="36" t="s">
        <v>35</v>
      </c>
      <c r="BM145" s="45" t="s">
        <v>35</v>
      </c>
      <c r="BN145" s="41" t="s">
        <v>35</v>
      </c>
      <c r="BO145" s="41" t="s">
        <v>35</v>
      </c>
      <c r="BP145" s="41" t="s">
        <v>35</v>
      </c>
      <c r="BQ145" s="36" t="s">
        <v>35</v>
      </c>
      <c r="BR145" s="45" t="s">
        <v>35</v>
      </c>
      <c r="BS145" s="41" t="s">
        <v>35</v>
      </c>
      <c r="BT145" s="41" t="s">
        <v>35</v>
      </c>
      <c r="BU145" s="41" t="s">
        <v>35</v>
      </c>
      <c r="BV145" s="41" t="s">
        <v>35</v>
      </c>
      <c r="BW145" s="41" t="s">
        <v>35</v>
      </c>
      <c r="BX145" s="41" t="s">
        <v>35</v>
      </c>
      <c r="BY145" s="30" t="s">
        <v>35</v>
      </c>
      <c r="BZ145" s="30" t="s">
        <v>35</v>
      </c>
      <c r="CA145" s="30" t="s">
        <v>35</v>
      </c>
      <c r="CB145" s="30" t="s">
        <v>35</v>
      </c>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4" customFormat="true" ht="15" customHeight="true" x14ac:dyDescent="0.2">
      <c r="A146" s="982"/>
      <c r="B146" s="378" t="s">
        <v>66</v>
      </c>
      <c r="C146" s="61" t="s">
        <v>35</v>
      </c>
      <c r="D146" s="58" t="s">
        <v>35</v>
      </c>
      <c r="E146" s="58" t="s">
        <v>35</v>
      </c>
      <c r="F146" s="58" t="s">
        <v>35</v>
      </c>
      <c r="G146" s="55" t="s">
        <v>35</v>
      </c>
      <c r="H146" s="52" t="s">
        <v>35</v>
      </c>
      <c r="I146" s="58" t="s">
        <v>35</v>
      </c>
      <c r="J146" s="58" t="s">
        <v>35</v>
      </c>
      <c r="K146" s="58" t="s">
        <v>35</v>
      </c>
      <c r="L146" s="49" t="s">
        <v>35</v>
      </c>
      <c r="M146" s="61" t="s">
        <v>35</v>
      </c>
      <c r="N146" s="58" t="s">
        <v>35</v>
      </c>
      <c r="O146" s="58" t="s">
        <v>35</v>
      </c>
      <c r="P146" s="58" t="s">
        <v>35</v>
      </c>
      <c r="Q146" s="55" t="s">
        <v>35</v>
      </c>
      <c r="R146" s="52" t="s">
        <v>35</v>
      </c>
      <c r="S146" s="58" t="s">
        <v>35</v>
      </c>
      <c r="T146" s="58" t="s">
        <v>35</v>
      </c>
      <c r="U146" s="58" t="s">
        <v>35</v>
      </c>
      <c r="V146" s="58" t="s">
        <v>35</v>
      </c>
      <c r="W146" s="58" t="s">
        <v>35</v>
      </c>
      <c r="X146" s="58" t="s">
        <v>35</v>
      </c>
      <c r="Y146" s="58" t="s">
        <v>35</v>
      </c>
      <c r="Z146" s="58" t="s">
        <v>35</v>
      </c>
      <c r="AA146" s="58" t="s">
        <v>35</v>
      </c>
      <c r="AB146" s="49" t="s">
        <v>35</v>
      </c>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342"/>
      <c r="BA146" s="970"/>
      <c r="BB146" s="594" t="s">
        <v>66</v>
      </c>
      <c r="BC146" s="45" t="s">
        <v>35</v>
      </c>
      <c r="BD146" s="41" t="s">
        <v>35</v>
      </c>
      <c r="BE146" s="41" t="s">
        <v>35</v>
      </c>
      <c r="BF146" s="41" t="s">
        <v>35</v>
      </c>
      <c r="BG146" s="36" t="s">
        <v>35</v>
      </c>
      <c r="BH146" s="45" t="s">
        <v>35</v>
      </c>
      <c r="BI146" s="41" t="s">
        <v>35</v>
      </c>
      <c r="BJ146" s="41" t="s">
        <v>35</v>
      </c>
      <c r="BK146" s="41" t="s">
        <v>35</v>
      </c>
      <c r="BL146" s="36" t="s">
        <v>35</v>
      </c>
      <c r="BM146" s="45" t="s">
        <v>35</v>
      </c>
      <c r="BN146" s="41" t="s">
        <v>35</v>
      </c>
      <c r="BO146" s="41" t="s">
        <v>35</v>
      </c>
      <c r="BP146" s="41" t="s">
        <v>35</v>
      </c>
      <c r="BQ146" s="36" t="s">
        <v>35</v>
      </c>
      <c r="BR146" s="45" t="s">
        <v>35</v>
      </c>
      <c r="BS146" s="41" t="s">
        <v>35</v>
      </c>
      <c r="BT146" s="41" t="s">
        <v>35</v>
      </c>
      <c r="BU146" s="41" t="s">
        <v>35</v>
      </c>
      <c r="BV146" s="41" t="s">
        <v>35</v>
      </c>
      <c r="BW146" s="41" t="s">
        <v>35</v>
      </c>
      <c r="BX146" s="41" t="s">
        <v>35</v>
      </c>
      <c r="BY146" s="30" t="s">
        <v>35</v>
      </c>
      <c r="BZ146" s="30" t="s">
        <v>35</v>
      </c>
      <c r="CA146" s="30" t="s">
        <v>35</v>
      </c>
      <c r="CB146" s="30" t="s">
        <v>35</v>
      </c>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4" customFormat="true" ht="15" customHeight="true" x14ac:dyDescent="0.2">
      <c r="A147" s="982"/>
      <c r="B147" s="378" t="s">
        <v>67</v>
      </c>
      <c r="C147" s="61" t="s">
        <v>35</v>
      </c>
      <c r="D147" s="58" t="s">
        <v>35</v>
      </c>
      <c r="E147" s="58" t="s">
        <v>35</v>
      </c>
      <c r="F147" s="58" t="s">
        <v>35</v>
      </c>
      <c r="G147" s="55" t="s">
        <v>35</v>
      </c>
      <c r="H147" s="52" t="s">
        <v>35</v>
      </c>
      <c r="I147" s="58" t="s">
        <v>35</v>
      </c>
      <c r="J147" s="58" t="s">
        <v>35</v>
      </c>
      <c r="K147" s="58" t="s">
        <v>35</v>
      </c>
      <c r="L147" s="49" t="s">
        <v>35</v>
      </c>
      <c r="M147" s="61" t="s">
        <v>35</v>
      </c>
      <c r="N147" s="58" t="s">
        <v>35</v>
      </c>
      <c r="O147" s="58" t="s">
        <v>35</v>
      </c>
      <c r="P147" s="58" t="s">
        <v>35</v>
      </c>
      <c r="Q147" s="55" t="s">
        <v>35</v>
      </c>
      <c r="R147" s="52" t="s">
        <v>35</v>
      </c>
      <c r="S147" s="58" t="s">
        <v>35</v>
      </c>
      <c r="T147" s="58" t="s">
        <v>35</v>
      </c>
      <c r="U147" s="58" t="s">
        <v>35</v>
      </c>
      <c r="V147" s="58" t="s">
        <v>35</v>
      </c>
      <c r="W147" s="58" t="s">
        <v>35</v>
      </c>
      <c r="X147" s="58" t="s">
        <v>35</v>
      </c>
      <c r="Y147" s="58" t="s">
        <v>35</v>
      </c>
      <c r="Z147" s="58" t="s">
        <v>35</v>
      </c>
      <c r="AA147" s="58" t="s">
        <v>35</v>
      </c>
      <c r="AB147" s="49" t="s">
        <v>35</v>
      </c>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342"/>
      <c r="BA147" s="970"/>
      <c r="BB147" s="594" t="s">
        <v>67</v>
      </c>
      <c r="BC147" s="45" t="s">
        <v>35</v>
      </c>
      <c r="BD147" s="41" t="s">
        <v>35</v>
      </c>
      <c r="BE147" s="41" t="s">
        <v>35</v>
      </c>
      <c r="BF147" s="41" t="s">
        <v>35</v>
      </c>
      <c r="BG147" s="36" t="s">
        <v>35</v>
      </c>
      <c r="BH147" s="45" t="s">
        <v>35</v>
      </c>
      <c r="BI147" s="41" t="s">
        <v>35</v>
      </c>
      <c r="BJ147" s="41" t="s">
        <v>35</v>
      </c>
      <c r="BK147" s="41" t="s">
        <v>35</v>
      </c>
      <c r="BL147" s="36" t="s">
        <v>35</v>
      </c>
      <c r="BM147" s="45" t="s">
        <v>35</v>
      </c>
      <c r="BN147" s="41" t="s">
        <v>35</v>
      </c>
      <c r="BO147" s="41" t="s">
        <v>35</v>
      </c>
      <c r="BP147" s="41" t="s">
        <v>35</v>
      </c>
      <c r="BQ147" s="36" t="s">
        <v>35</v>
      </c>
      <c r="BR147" s="45" t="s">
        <v>35</v>
      </c>
      <c r="BS147" s="41" t="s">
        <v>35</v>
      </c>
      <c r="BT147" s="41" t="s">
        <v>35</v>
      </c>
      <c r="BU147" s="41" t="s">
        <v>35</v>
      </c>
      <c r="BV147" s="41" t="s">
        <v>35</v>
      </c>
      <c r="BW147" s="41" t="s">
        <v>35</v>
      </c>
      <c r="BX147" s="41" t="s">
        <v>35</v>
      </c>
      <c r="BY147" s="30" t="s">
        <v>35</v>
      </c>
      <c r="BZ147" s="30" t="s">
        <v>35</v>
      </c>
      <c r="CA147" s="30" t="s">
        <v>35</v>
      </c>
      <c r="CB147" s="30" t="s">
        <v>35</v>
      </c>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4" customFormat="true" ht="15" customHeight="true" x14ac:dyDescent="0.2">
      <c r="A148" s="982" t="s">
        <v>109</v>
      </c>
      <c r="B148" s="378" t="s">
        <v>49</v>
      </c>
      <c r="C148" s="158">
        <v>12.105975783067379</v>
      </c>
      <c r="D148" s="157">
        <v>13.70433712062872</v>
      </c>
      <c r="E148" s="157">
        <v>15.402665700426221</v>
      </c>
      <c r="F148" s="157">
        <v>21.804100111300723</v>
      </c>
      <c r="G148" s="156">
        <v>42.443887654862408</v>
      </c>
      <c r="H148" s="146">
        <v>13.999621445538878</v>
      </c>
      <c r="I148" s="157">
        <v>20.052077679127063</v>
      </c>
      <c r="J148" s="157">
        <v>27.325306767559333</v>
      </c>
      <c r="K148" s="157">
        <v>39.350552368193561</v>
      </c>
      <c r="L148" s="150">
        <v>50.566581990882561</v>
      </c>
      <c r="M148" s="158">
        <v>11.692490280258241</v>
      </c>
      <c r="N148" s="157">
        <v>11.903621414066919</v>
      </c>
      <c r="O148" s="157">
        <v>14.093322804248931</v>
      </c>
      <c r="P148" s="157">
        <v>17.127658214120668</v>
      </c>
      <c r="Q148" s="156">
        <v>16.266399521950607</v>
      </c>
      <c r="R148" s="146">
        <v>5.2576829084505334</v>
      </c>
      <c r="S148" s="157">
        <v>18.022117671436348</v>
      </c>
      <c r="T148" s="157">
        <v>12.70500874922957</v>
      </c>
      <c r="U148" s="157">
        <v>15.334694171451229</v>
      </c>
      <c r="V148" s="157">
        <v>28.455856329190997</v>
      </c>
      <c r="W148" s="157">
        <v>29.173249245070075</v>
      </c>
      <c r="X148" s="157">
        <v>44.751871027826766</v>
      </c>
      <c r="Y148" s="157">
        <v>22.855883940545514</v>
      </c>
      <c r="Z148" s="157">
        <v>11.140498414891548</v>
      </c>
      <c r="AA148" s="157">
        <v>19.551761152986124</v>
      </c>
      <c r="AB148" s="150">
        <v>14.034459030411405</v>
      </c>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42"/>
      <c r="BA148" s="970" t="s">
        <v>109</v>
      </c>
      <c r="BB148" s="594" t="s">
        <v>49</v>
      </c>
      <c r="BC148" s="45" t="s">
        <v>35</v>
      </c>
      <c r="BD148" s="41" t="s">
        <v>35</v>
      </c>
      <c r="BE148" s="41" t="s">
        <v>35</v>
      </c>
      <c r="BF148" s="41" t="s">
        <v>35</v>
      </c>
      <c r="BG148" s="36" t="s">
        <v>35</v>
      </c>
      <c r="BH148" s="45" t="s">
        <v>35</v>
      </c>
      <c r="BI148" s="41" t="s">
        <v>35</v>
      </c>
      <c r="BJ148" s="41" t="s">
        <v>35</v>
      </c>
      <c r="BK148" s="41" t="s">
        <v>35</v>
      </c>
      <c r="BL148" s="36" t="s">
        <v>35</v>
      </c>
      <c r="BM148" s="45" t="s">
        <v>35</v>
      </c>
      <c r="BN148" s="41" t="s">
        <v>35</v>
      </c>
      <c r="BO148" s="41" t="s">
        <v>35</v>
      </c>
      <c r="BP148" s="41" t="s">
        <v>35</v>
      </c>
      <c r="BQ148" s="36" t="s">
        <v>35</v>
      </c>
      <c r="BR148" s="45" t="s">
        <v>35</v>
      </c>
      <c r="BS148" s="41" t="s">
        <v>35</v>
      </c>
      <c r="BT148" s="41" t="s">
        <v>35</v>
      </c>
      <c r="BU148" s="41" t="s">
        <v>35</v>
      </c>
      <c r="BV148" s="41" t="s">
        <v>35</v>
      </c>
      <c r="BW148" s="41" t="s">
        <v>35</v>
      </c>
      <c r="BX148" s="41" t="s">
        <v>35</v>
      </c>
      <c r="BY148" s="30" t="s">
        <v>35</v>
      </c>
      <c r="BZ148" s="30" t="s">
        <v>35</v>
      </c>
      <c r="CA148" s="30" t="s">
        <v>35</v>
      </c>
      <c r="CB148" s="30" t="s">
        <v>35</v>
      </c>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4" customFormat="true" ht="15" customHeight="true" x14ac:dyDescent="0.2">
      <c r="A149" s="982"/>
      <c r="B149" s="378" t="s">
        <v>48</v>
      </c>
      <c r="C149" s="158">
        <v>13.203439918173689</v>
      </c>
      <c r="D149" s="157">
        <v>14.810840468083954</v>
      </c>
      <c r="E149" s="157">
        <v>14.74644300488969</v>
      </c>
      <c r="F149" s="157">
        <v>20.646763387051958</v>
      </c>
      <c r="G149" s="156">
        <v>24.162171223356534</v>
      </c>
      <c r="H149" s="146">
        <v>16.208877672604512</v>
      </c>
      <c r="I149" s="157">
        <v>22.367121323766078</v>
      </c>
      <c r="J149" s="157">
        <v>20.07186231731901</v>
      </c>
      <c r="K149" s="157">
        <v>20.197581218169873</v>
      </c>
      <c r="L149" s="150">
        <v>28.162590970558103</v>
      </c>
      <c r="M149" s="158">
        <v>9.3261144742154034</v>
      </c>
      <c r="N149" s="157">
        <v>15.033201630422552</v>
      </c>
      <c r="O149" s="157">
        <v>14.906694346548383</v>
      </c>
      <c r="P149" s="157">
        <v>14.417538906377391</v>
      </c>
      <c r="Q149" s="156">
        <v>19.349181988415282</v>
      </c>
      <c r="R149" s="146">
        <v>4.6550747319035217</v>
      </c>
      <c r="S149" s="157">
        <v>11.382738928559515</v>
      </c>
      <c r="T149" s="157">
        <v>8.812932380779948</v>
      </c>
      <c r="U149" s="157">
        <v>13.347030661032303</v>
      </c>
      <c r="V149" s="157">
        <v>37.363141392196262</v>
      </c>
      <c r="W149" s="157">
        <v>24.570566661222852</v>
      </c>
      <c r="X149" s="157">
        <v>15.969180670207116</v>
      </c>
      <c r="Y149" s="157">
        <v>35.442023607865011</v>
      </c>
      <c r="Z149" s="157">
        <v>11.95300762933012</v>
      </c>
      <c r="AA149" s="157">
        <v>14.895778760768069</v>
      </c>
      <c r="AB149" s="150">
        <v>30.232730656612954</v>
      </c>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42"/>
      <c r="BA149" s="970"/>
      <c r="BB149" s="594" t="s">
        <v>48</v>
      </c>
      <c r="BC149" s="45" t="s">
        <v>35</v>
      </c>
      <c r="BD149" s="41" t="s">
        <v>35</v>
      </c>
      <c r="BE149" s="41" t="s">
        <v>35</v>
      </c>
      <c r="BF149" s="41" t="s">
        <v>35</v>
      </c>
      <c r="BG149" s="36" t="s">
        <v>35</v>
      </c>
      <c r="BH149" s="45" t="s">
        <v>35</v>
      </c>
      <c r="BI149" s="41" t="s">
        <v>35</v>
      </c>
      <c r="BJ149" s="41" t="s">
        <v>35</v>
      </c>
      <c r="BK149" s="41" t="s">
        <v>35</v>
      </c>
      <c r="BL149" s="36" t="s">
        <v>35</v>
      </c>
      <c r="BM149" s="45" t="s">
        <v>35</v>
      </c>
      <c r="BN149" s="41" t="s">
        <v>35</v>
      </c>
      <c r="BO149" s="41" t="s">
        <v>35</v>
      </c>
      <c r="BP149" s="41" t="s">
        <v>35</v>
      </c>
      <c r="BQ149" s="36" t="s">
        <v>35</v>
      </c>
      <c r="BR149" s="45" t="s">
        <v>35</v>
      </c>
      <c r="BS149" s="41" t="s">
        <v>35</v>
      </c>
      <c r="BT149" s="41" t="s">
        <v>35</v>
      </c>
      <c r="BU149" s="41" t="s">
        <v>35</v>
      </c>
      <c r="BV149" s="41" t="s">
        <v>35</v>
      </c>
      <c r="BW149" s="41" t="s">
        <v>35</v>
      </c>
      <c r="BX149" s="41" t="s">
        <v>35</v>
      </c>
      <c r="BY149" s="30" t="s">
        <v>35</v>
      </c>
      <c r="BZ149" s="30" t="s">
        <v>35</v>
      </c>
      <c r="CA149" s="30" t="s">
        <v>35</v>
      </c>
      <c r="CB149" s="30" t="s">
        <v>35</v>
      </c>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4" customFormat="true" ht="15" customHeight="true" x14ac:dyDescent="0.2">
      <c r="A150" s="982"/>
      <c r="B150" s="378" t="s">
        <v>111</v>
      </c>
      <c r="C150" s="158">
        <v>74.690584298758921</v>
      </c>
      <c r="D150" s="157">
        <v>71.484822411287311</v>
      </c>
      <c r="E150" s="157">
        <v>69.850891294683976</v>
      </c>
      <c r="F150" s="157">
        <v>57.549136501647503</v>
      </c>
      <c r="G150" s="156">
        <v>33.393941121780664</v>
      </c>
      <c r="H150" s="146">
        <v>69.791500881856678</v>
      </c>
      <c r="I150" s="157">
        <v>57.580800997106962</v>
      </c>
      <c r="J150" s="157">
        <v>52.602830915121544</v>
      </c>
      <c r="K150" s="157">
        <v>40.451866413636509</v>
      </c>
      <c r="L150" s="150">
        <v>21.270827038559304</v>
      </c>
      <c r="M150" s="158">
        <v>78.981395245526315</v>
      </c>
      <c r="N150" s="157">
        <v>73.063176955510471</v>
      </c>
      <c r="O150" s="157">
        <v>70.999982849202596</v>
      </c>
      <c r="P150" s="157">
        <v>68.454802879502026</v>
      </c>
      <c r="Q150" s="156">
        <v>64.384418489634214</v>
      </c>
      <c r="R150" s="146">
        <v>90.087242359645984</v>
      </c>
      <c r="S150" s="157">
        <v>70.595143400004432</v>
      </c>
      <c r="T150" s="157">
        <v>78.482058869990141</v>
      </c>
      <c r="U150" s="157">
        <v>71.318275167516305</v>
      </c>
      <c r="V150" s="157">
        <v>34.181002278612695</v>
      </c>
      <c r="W150" s="157">
        <v>46.256184093707191</v>
      </c>
      <c r="X150" s="157">
        <v>39.278948301966167</v>
      </c>
      <c r="Y150" s="157">
        <v>41.702092451589522</v>
      </c>
      <c r="Z150" s="157">
        <v>76.906493955778316</v>
      </c>
      <c r="AA150" s="157">
        <v>65.5524600862461</v>
      </c>
      <c r="AB150" s="150">
        <v>55.732810312975623</v>
      </c>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42"/>
      <c r="BA150" s="970"/>
      <c r="BB150" s="594" t="s">
        <v>111</v>
      </c>
      <c r="BC150" s="45" t="s">
        <v>35</v>
      </c>
      <c r="BD150" s="41" t="s">
        <v>35</v>
      </c>
      <c r="BE150" s="41" t="s">
        <v>35</v>
      </c>
      <c r="BF150" s="41" t="s">
        <v>35</v>
      </c>
      <c r="BG150" s="36" t="s">
        <v>35</v>
      </c>
      <c r="BH150" s="45" t="s">
        <v>35</v>
      </c>
      <c r="BI150" s="41" t="s">
        <v>35</v>
      </c>
      <c r="BJ150" s="41" t="s">
        <v>35</v>
      </c>
      <c r="BK150" s="41" t="s">
        <v>35</v>
      </c>
      <c r="BL150" s="36" t="s">
        <v>35</v>
      </c>
      <c r="BM150" s="45" t="s">
        <v>35</v>
      </c>
      <c r="BN150" s="41" t="s">
        <v>35</v>
      </c>
      <c r="BO150" s="41" t="s">
        <v>35</v>
      </c>
      <c r="BP150" s="41" t="s">
        <v>35</v>
      </c>
      <c r="BQ150" s="36" t="s">
        <v>35</v>
      </c>
      <c r="BR150" s="45" t="s">
        <v>35</v>
      </c>
      <c r="BS150" s="41" t="s">
        <v>35</v>
      </c>
      <c r="BT150" s="41" t="s">
        <v>35</v>
      </c>
      <c r="BU150" s="41" t="s">
        <v>35</v>
      </c>
      <c r="BV150" s="41" t="s">
        <v>35</v>
      </c>
      <c r="BW150" s="41" t="s">
        <v>35</v>
      </c>
      <c r="BX150" s="41" t="s">
        <v>35</v>
      </c>
      <c r="BY150" s="30" t="s">
        <v>35</v>
      </c>
      <c r="BZ150" s="30" t="s">
        <v>35</v>
      </c>
      <c r="CA150" s="30" t="s">
        <v>35</v>
      </c>
      <c r="CB150" s="30" t="s">
        <v>35</v>
      </c>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4" customFormat="true" ht="15" customHeight="true" x14ac:dyDescent="0.2">
      <c r="A151" s="982" t="s">
        <v>110</v>
      </c>
      <c r="B151" s="378" t="s">
        <v>49</v>
      </c>
      <c r="C151" s="158">
        <v>49.282303882715375</v>
      </c>
      <c r="D151" s="157">
        <v>45.26545287983717</v>
      </c>
      <c r="E151" s="157">
        <v>49.581611268721154</v>
      </c>
      <c r="F151" s="157">
        <v>49.116068094704438</v>
      </c>
      <c r="G151" s="156">
        <v>61.103628717489791</v>
      </c>
      <c r="H151" s="146">
        <v>46.64028154354444</v>
      </c>
      <c r="I151" s="157">
        <v>48.398918670655753</v>
      </c>
      <c r="J151" s="157">
        <v>51.224423211033866</v>
      </c>
      <c r="K151" s="157">
        <v>62.952257752896031</v>
      </c>
      <c r="L151" s="150">
        <v>62.761791649979017</v>
      </c>
      <c r="M151" s="158">
        <v>54.916203542460075</v>
      </c>
      <c r="N151" s="157">
        <v>43.356825561071958</v>
      </c>
      <c r="O151" s="157">
        <v>46.728363608997448</v>
      </c>
      <c r="P151" s="157">
        <v>49.243714345257956</v>
      </c>
      <c r="Q151" s="156">
        <v>47.213687389100791</v>
      </c>
      <c r="R151" s="146">
        <v>44.92126506989328</v>
      </c>
      <c r="S151" s="157">
        <v>48.022655288540463</v>
      </c>
      <c r="T151" s="157">
        <v>54.582726859693466</v>
      </c>
      <c r="U151" s="157">
        <v>43.367934922268788</v>
      </c>
      <c r="V151" s="157">
        <v>45.709140505937505</v>
      </c>
      <c r="W151" s="157">
        <v>53.435278874729498</v>
      </c>
      <c r="X151" s="157">
        <v>68.998422445800827</v>
      </c>
      <c r="Y151" s="157">
        <v>39.090803376295675</v>
      </c>
      <c r="Z151" s="157">
        <v>51.319880228152734</v>
      </c>
      <c r="AA151" s="157">
        <v>49.851102148667771</v>
      </c>
      <c r="AB151" s="150">
        <v>42.246202963872655</v>
      </c>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42"/>
      <c r="BA151" s="970" t="s">
        <v>110</v>
      </c>
      <c r="BB151" s="594" t="s">
        <v>49</v>
      </c>
      <c r="BC151" s="45" t="s">
        <v>35</v>
      </c>
      <c r="BD151" s="41" t="s">
        <v>35</v>
      </c>
      <c r="BE151" s="41" t="s">
        <v>35</v>
      </c>
      <c r="BF151" s="41" t="s">
        <v>35</v>
      </c>
      <c r="BG151" s="36" t="s">
        <v>35</v>
      </c>
      <c r="BH151" s="45" t="s">
        <v>35</v>
      </c>
      <c r="BI151" s="41" t="s">
        <v>35</v>
      </c>
      <c r="BJ151" s="41" t="s">
        <v>35</v>
      </c>
      <c r="BK151" s="41" t="s">
        <v>35</v>
      </c>
      <c r="BL151" s="36" t="s">
        <v>35</v>
      </c>
      <c r="BM151" s="45" t="s">
        <v>35</v>
      </c>
      <c r="BN151" s="41" t="s">
        <v>35</v>
      </c>
      <c r="BO151" s="41" t="s">
        <v>35</v>
      </c>
      <c r="BP151" s="41" t="s">
        <v>35</v>
      </c>
      <c r="BQ151" s="36" t="s">
        <v>35</v>
      </c>
      <c r="BR151" s="45" t="s">
        <v>35</v>
      </c>
      <c r="BS151" s="41" t="s">
        <v>35</v>
      </c>
      <c r="BT151" s="41" t="s">
        <v>35</v>
      </c>
      <c r="BU151" s="41" t="s">
        <v>35</v>
      </c>
      <c r="BV151" s="41" t="s">
        <v>35</v>
      </c>
      <c r="BW151" s="41" t="s">
        <v>35</v>
      </c>
      <c r="BX151" s="41" t="s">
        <v>35</v>
      </c>
      <c r="BY151" s="30" t="s">
        <v>35</v>
      </c>
      <c r="BZ151" s="30" t="s">
        <v>35</v>
      </c>
      <c r="CA151" s="30" t="s">
        <v>35</v>
      </c>
      <c r="CB151" s="30" t="s">
        <v>35</v>
      </c>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4" customFormat="true" ht="15" customHeight="true" x14ac:dyDescent="0.2">
      <c r="A152" s="982"/>
      <c r="B152" s="378" t="s">
        <v>48</v>
      </c>
      <c r="C152" s="158">
        <v>46.612608953860295</v>
      </c>
      <c r="D152" s="157">
        <v>51.371078013425745</v>
      </c>
      <c r="E152" s="157">
        <v>48.40039237031943</v>
      </c>
      <c r="F152" s="157">
        <v>47.239022546619452</v>
      </c>
      <c r="G152" s="156">
        <v>35.802336270349009</v>
      </c>
      <c r="H152" s="146">
        <v>50.899969721953411</v>
      </c>
      <c r="I152" s="157">
        <v>48.119513268016092</v>
      </c>
      <c r="J152" s="157">
        <v>45.243521043950757</v>
      </c>
      <c r="K152" s="157">
        <v>34.430413919391682</v>
      </c>
      <c r="L152" s="150">
        <v>33.435136962800193</v>
      </c>
      <c r="M152" s="158">
        <v>41.253058857066307</v>
      </c>
      <c r="N152" s="157">
        <v>52.382483344518235</v>
      </c>
      <c r="O152" s="157">
        <v>50.075084289382588</v>
      </c>
      <c r="P152" s="157">
        <v>48.324570526588566</v>
      </c>
      <c r="Q152" s="156">
        <v>50.083503173526935</v>
      </c>
      <c r="R152" s="146">
        <v>52.552008579969446</v>
      </c>
      <c r="S152" s="157">
        <v>49.115598940789184</v>
      </c>
      <c r="T152" s="157">
        <v>43.12859959887605</v>
      </c>
      <c r="U152" s="157">
        <v>55.500285814803121</v>
      </c>
      <c r="V152" s="157">
        <v>51.197806747018944</v>
      </c>
      <c r="W152" s="157">
        <v>42.131781994129561</v>
      </c>
      <c r="X152" s="157">
        <v>27.176548077730843</v>
      </c>
      <c r="Y152" s="157">
        <v>56.507802906089374</v>
      </c>
      <c r="Z152" s="157">
        <v>46.803700771990627</v>
      </c>
      <c r="AA152" s="157">
        <v>45.454328767023625</v>
      </c>
      <c r="AB152" s="150">
        <v>53.543109202521187</v>
      </c>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42"/>
      <c r="BA152" s="970"/>
      <c r="BB152" s="594" t="s">
        <v>48</v>
      </c>
      <c r="BC152" s="45" t="s">
        <v>35</v>
      </c>
      <c r="BD152" s="41" t="s">
        <v>35</v>
      </c>
      <c r="BE152" s="41" t="s">
        <v>35</v>
      </c>
      <c r="BF152" s="41" t="s">
        <v>35</v>
      </c>
      <c r="BG152" s="36" t="s">
        <v>35</v>
      </c>
      <c r="BH152" s="45" t="s">
        <v>35</v>
      </c>
      <c r="BI152" s="41" t="s">
        <v>35</v>
      </c>
      <c r="BJ152" s="41" t="s">
        <v>35</v>
      </c>
      <c r="BK152" s="41" t="s">
        <v>35</v>
      </c>
      <c r="BL152" s="36" t="s">
        <v>35</v>
      </c>
      <c r="BM152" s="45" t="s">
        <v>35</v>
      </c>
      <c r="BN152" s="41" t="s">
        <v>35</v>
      </c>
      <c r="BO152" s="41" t="s">
        <v>35</v>
      </c>
      <c r="BP152" s="41" t="s">
        <v>35</v>
      </c>
      <c r="BQ152" s="36" t="s">
        <v>35</v>
      </c>
      <c r="BR152" s="45" t="s">
        <v>35</v>
      </c>
      <c r="BS152" s="41" t="s">
        <v>35</v>
      </c>
      <c r="BT152" s="41" t="s">
        <v>35</v>
      </c>
      <c r="BU152" s="41" t="s">
        <v>35</v>
      </c>
      <c r="BV152" s="41" t="s">
        <v>35</v>
      </c>
      <c r="BW152" s="41" t="s">
        <v>35</v>
      </c>
      <c r="BX152" s="41" t="s">
        <v>35</v>
      </c>
      <c r="BY152" s="30" t="s">
        <v>35</v>
      </c>
      <c r="BZ152" s="30" t="s">
        <v>35</v>
      </c>
      <c r="CA152" s="30" t="s">
        <v>35</v>
      </c>
      <c r="CB152" s="30" t="s">
        <v>35</v>
      </c>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09" customFormat="true" ht="15" customHeight="true" x14ac:dyDescent="0.2">
      <c r="A153" s="982" t="s">
        <v>62</v>
      </c>
      <c r="B153" s="378" t="s">
        <v>290</v>
      </c>
      <c r="C153" s="117">
        <v>9.7456244622356095E-2</v>
      </c>
      <c r="D153" s="116">
        <v>0.15097876397335808</v>
      </c>
      <c r="E153" s="116">
        <v>0</v>
      </c>
      <c r="F153" s="116">
        <v>2.9317893198972844</v>
      </c>
      <c r="G153" s="115">
        <v>29.202697730524296</v>
      </c>
      <c r="H153" s="114">
        <v>0</v>
      </c>
      <c r="I153" s="116">
        <v>1.7556002099764643</v>
      </c>
      <c r="J153" s="116">
        <v>7.7797916359581043</v>
      </c>
      <c r="K153" s="116">
        <v>22.589797046186451</v>
      </c>
      <c r="L153" s="113">
        <v>42.589469470783079</v>
      </c>
      <c r="M153" s="117">
        <v>0.17160249881309961</v>
      </c>
      <c r="N153" s="116">
        <v>0.13591870756897748</v>
      </c>
      <c r="O153" s="116">
        <v>0.12140683368709898</v>
      </c>
      <c r="P153" s="116">
        <v>0</v>
      </c>
      <c r="Q153" s="115">
        <v>6.0487606076360799E-2</v>
      </c>
      <c r="R153" s="114">
        <v>2.2403025866804174E-2</v>
      </c>
      <c r="S153" s="116">
        <v>0.81169837491310437</v>
      </c>
      <c r="T153" s="116">
        <v>0.39338574876090981</v>
      </c>
      <c r="U153" s="116">
        <v>0.26773140502680542</v>
      </c>
      <c r="V153" s="116">
        <v>6.9686824432887944</v>
      </c>
      <c r="W153" s="116">
        <v>11.287132883804682</v>
      </c>
      <c r="X153" s="116">
        <v>30.865832487665273</v>
      </c>
      <c r="Y153" s="116">
        <v>0.95101619105235558</v>
      </c>
      <c r="Z153" s="116">
        <v>0.43217446933100712</v>
      </c>
      <c r="AA153" s="116">
        <v>0.2301277746083864</v>
      </c>
      <c r="AB153" s="113">
        <v>4.8103382545295483</v>
      </c>
      <c r="AC153" s="437"/>
      <c r="AD153" s="437"/>
      <c r="AE153" s="437"/>
      <c r="AF153" s="437"/>
      <c r="AG153" s="437"/>
      <c r="AH153" s="437"/>
      <c r="AI153" s="437"/>
      <c r="AJ153" s="437"/>
      <c r="AK153" s="437"/>
      <c r="AL153" s="437"/>
      <c r="AM153" s="437"/>
      <c r="AN153" s="437"/>
      <c r="AO153" s="437"/>
      <c r="AP153" s="437"/>
      <c r="AQ153" s="437"/>
      <c r="AR153" s="437"/>
      <c r="AS153" s="437"/>
      <c r="AT153" s="437"/>
      <c r="AU153" s="437"/>
      <c r="AV153" s="437"/>
      <c r="AW153" s="437"/>
      <c r="AX153" s="437"/>
      <c r="AY153" s="437"/>
      <c r="AZ153" s="174"/>
      <c r="BA153" s="970" t="s">
        <v>62</v>
      </c>
      <c r="BB153" s="365" t="s">
        <v>290</v>
      </c>
      <c r="BC153" s="448">
        <v>9.6307740000000006</v>
      </c>
      <c r="BD153" s="432">
        <v>14.659016999999999</v>
      </c>
      <c r="BE153" s="432">
        <v>0</v>
      </c>
      <c r="BF153" s="432">
        <v>287.59012000000007</v>
      </c>
      <c r="BG153" s="450">
        <v>2863.7115039999994</v>
      </c>
      <c r="BH153" s="448">
        <v>0</v>
      </c>
      <c r="BI153" s="432">
        <v>74.385260000000002</v>
      </c>
      <c r="BJ153" s="432">
        <v>323.61847000000012</v>
      </c>
      <c r="BK153" s="432">
        <v>944.02496199999973</v>
      </c>
      <c r="BL153" s="450">
        <v>1805.9759119999985</v>
      </c>
      <c r="BM153" s="448">
        <v>9.6307740000000006</v>
      </c>
      <c r="BN153" s="432">
        <v>7.6318900000000003</v>
      </c>
      <c r="BO153" s="432">
        <v>7.0271270000000001</v>
      </c>
      <c r="BP153" s="432">
        <v>0</v>
      </c>
      <c r="BQ153" s="450">
        <v>3.2970200000000003</v>
      </c>
      <c r="BR153" s="448">
        <v>1.556846</v>
      </c>
      <c r="BS153" s="432">
        <v>15.882922999999998</v>
      </c>
      <c r="BT153" s="432">
        <v>25.069348999999999</v>
      </c>
      <c r="BU153" s="432">
        <v>12.695252</v>
      </c>
      <c r="BV153" s="432">
        <v>412.54808400000002</v>
      </c>
      <c r="BW153" s="432">
        <v>582.17393900000002</v>
      </c>
      <c r="BX153" s="432">
        <v>1981.4483849999986</v>
      </c>
      <c r="BY153" s="433">
        <v>15.306183999999998</v>
      </c>
      <c r="BZ153" s="433">
        <v>7.9899670000000009</v>
      </c>
      <c r="CA153" s="433">
        <v>13.346632</v>
      </c>
      <c r="CB153" s="433">
        <v>107.573854</v>
      </c>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09" customFormat="true" ht="15" customHeight="true" x14ac:dyDescent="0.2">
      <c r="A154" s="982"/>
      <c r="B154" s="378" t="s">
        <v>291</v>
      </c>
      <c r="C154" s="117">
        <v>51.675701774313822</v>
      </c>
      <c r="D154" s="116">
        <v>58.775664147546316</v>
      </c>
      <c r="E154" s="116">
        <v>59.277138858987342</v>
      </c>
      <c r="F154" s="116">
        <v>49.522175516382575</v>
      </c>
      <c r="G154" s="115">
        <v>30.0256875297415</v>
      </c>
      <c r="H154" s="114">
        <v>60.037923741484619</v>
      </c>
      <c r="I154" s="116">
        <v>51.35748866040467</v>
      </c>
      <c r="J154" s="116">
        <v>47.318829513308991</v>
      </c>
      <c r="K154" s="116">
        <v>36.916316112916356</v>
      </c>
      <c r="L154" s="113">
        <v>17.947036430133821</v>
      </c>
      <c r="M154" s="117">
        <v>54.211273621982102</v>
      </c>
      <c r="N154" s="116">
        <v>53.449177732673682</v>
      </c>
      <c r="O154" s="116">
        <v>59.032169628957554</v>
      </c>
      <c r="P154" s="116">
        <v>57.560658632583063</v>
      </c>
      <c r="Q154" s="115">
        <v>51.652953598318227</v>
      </c>
      <c r="R154" s="114">
        <v>78.369907938776322</v>
      </c>
      <c r="S154" s="116">
        <v>50.724779228955931</v>
      </c>
      <c r="T154" s="116">
        <v>69.790957418883323</v>
      </c>
      <c r="U154" s="116">
        <v>46.189898183107566</v>
      </c>
      <c r="V154" s="116">
        <v>24.122534785929055</v>
      </c>
      <c r="W154" s="116">
        <v>29.705547503183542</v>
      </c>
      <c r="X154" s="116">
        <v>35.695388613311366</v>
      </c>
      <c r="Y154" s="116">
        <v>29.403155806958747</v>
      </c>
      <c r="Z154" s="116">
        <v>70.59632941478219</v>
      </c>
      <c r="AA154" s="116">
        <v>56.859339452031222</v>
      </c>
      <c r="AB154" s="113">
        <v>45.766337431953133</v>
      </c>
      <c r="AC154" s="437"/>
      <c r="AD154" s="437"/>
      <c r="AE154" s="437"/>
      <c r="AF154" s="437"/>
      <c r="AG154" s="437"/>
      <c r="AH154" s="437"/>
      <c r="AI154" s="437"/>
      <c r="AJ154" s="437"/>
      <c r="AK154" s="437"/>
      <c r="AL154" s="437"/>
      <c r="AM154" s="437"/>
      <c r="AN154" s="437"/>
      <c r="AO154" s="437"/>
      <c r="AP154" s="437"/>
      <c r="AQ154" s="437"/>
      <c r="AR154" s="437"/>
      <c r="AS154" s="437"/>
      <c r="AT154" s="437"/>
      <c r="AU154" s="437"/>
      <c r="AV154" s="437"/>
      <c r="AW154" s="437"/>
      <c r="AX154" s="437"/>
      <c r="AY154" s="437"/>
      <c r="AZ154" s="174"/>
      <c r="BA154" s="970"/>
      <c r="BB154" s="594" t="s">
        <v>291</v>
      </c>
      <c r="BC154" s="449">
        <v>5106.6712760000019</v>
      </c>
      <c r="BD154" s="434">
        <v>5706.7195230000016</v>
      </c>
      <c r="BE154" s="434">
        <v>5812.1171609999974</v>
      </c>
      <c r="BF154" s="434">
        <v>4857.8144079999938</v>
      </c>
      <c r="BG154" s="453">
        <v>2944.4165599999969</v>
      </c>
      <c r="BH154" s="449">
        <v>2497.9293249999996</v>
      </c>
      <c r="BI154" s="434">
        <v>2176.0308099999984</v>
      </c>
      <c r="BJ154" s="434">
        <v>1968.3364189999975</v>
      </c>
      <c r="BK154" s="434">
        <v>1542.7285090000005</v>
      </c>
      <c r="BL154" s="453">
        <v>761.03121000000056</v>
      </c>
      <c r="BM154" s="449">
        <v>3042.4762349999987</v>
      </c>
      <c r="BN154" s="434">
        <v>3001.1927890000002</v>
      </c>
      <c r="BO154" s="434">
        <v>3416.8303420000007</v>
      </c>
      <c r="BP154" s="434">
        <v>3205.7169130000029</v>
      </c>
      <c r="BQ154" s="453">
        <v>2815.4663760000008</v>
      </c>
      <c r="BR154" s="449">
        <v>5446.1338580000065</v>
      </c>
      <c r="BS154" s="434">
        <v>992.55805799999951</v>
      </c>
      <c r="BT154" s="434">
        <v>4447.5781699999952</v>
      </c>
      <c r="BU154" s="434">
        <v>2190.2264219999993</v>
      </c>
      <c r="BV154" s="434">
        <v>1428.061271</v>
      </c>
      <c r="BW154" s="434">
        <v>1532.1690439999995</v>
      </c>
      <c r="BX154" s="434">
        <v>2291.4842859999962</v>
      </c>
      <c r="BY154" s="435">
        <v>473.23075799999998</v>
      </c>
      <c r="BZ154" s="435">
        <v>1305.1727539999999</v>
      </c>
      <c r="CA154" s="435">
        <v>3297.6492330000001</v>
      </c>
      <c r="CB154" s="435">
        <v>1023.4750740000003</v>
      </c>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09" customFormat="true" ht="15" customHeight="true" x14ac:dyDescent="0.2">
      <c r="A155" s="982"/>
      <c r="B155" s="378" t="s">
        <v>292</v>
      </c>
      <c r="C155" s="117">
        <v>26.393228666147088</v>
      </c>
      <c r="D155" s="116">
        <v>29.0247724583086</v>
      </c>
      <c r="E155" s="116">
        <v>30.623187412299625</v>
      </c>
      <c r="F155" s="116">
        <v>40.999286070707228</v>
      </c>
      <c r="G155" s="115">
        <v>28.452325480300207</v>
      </c>
      <c r="H155" s="114">
        <v>31.566483511175797</v>
      </c>
      <c r="I155" s="116">
        <v>42.273813841779713</v>
      </c>
      <c r="J155" s="116">
        <v>39.141338827883615</v>
      </c>
      <c r="K155" s="116">
        <v>29.551233984807762</v>
      </c>
      <c r="L155" s="113">
        <v>23.621725365859227</v>
      </c>
      <c r="M155" s="117">
        <v>21.984704623232439</v>
      </c>
      <c r="N155" s="116">
        <v>27.809552408598414</v>
      </c>
      <c r="O155" s="116">
        <v>29.102222237929571</v>
      </c>
      <c r="P155" s="116">
        <v>31.634440878499131</v>
      </c>
      <c r="Q155" s="115">
        <v>37.241146802440852</v>
      </c>
      <c r="R155" s="114">
        <v>10.002900554991186</v>
      </c>
      <c r="S155" s="116">
        <v>27.612748846793782</v>
      </c>
      <c r="T155" s="116">
        <v>21.766512204796662</v>
      </c>
      <c r="U155" s="116">
        <v>27.223287938900846</v>
      </c>
      <c r="V155" s="116">
        <v>61.353328442718393</v>
      </c>
      <c r="W155" s="116">
        <v>39.468302458779448</v>
      </c>
      <c r="X155" s="116">
        <v>19.921616651039997</v>
      </c>
      <c r="Y155" s="116">
        <v>60.163048392729657</v>
      </c>
      <c r="Z155" s="116">
        <v>22.961824371552812</v>
      </c>
      <c r="AA155" s="116">
        <v>36.152113452198861</v>
      </c>
      <c r="AB155" s="113">
        <v>39.849451072088968</v>
      </c>
      <c r="AC155" s="437"/>
      <c r="AD155" s="437"/>
      <c r="AE155" s="437"/>
      <c r="AF155" s="437"/>
      <c r="AG155" s="437"/>
      <c r="AH155" s="437"/>
      <c r="AI155" s="437"/>
      <c r="AJ155" s="437"/>
      <c r="AK155" s="437"/>
      <c r="AL155" s="437"/>
      <c r="AM155" s="437"/>
      <c r="AN155" s="437"/>
      <c r="AO155" s="437"/>
      <c r="AP155" s="437"/>
      <c r="AQ155" s="437"/>
      <c r="AR155" s="437"/>
      <c r="AS155" s="437"/>
      <c r="AT155" s="437"/>
      <c r="AU155" s="437"/>
      <c r="AV155" s="437"/>
      <c r="AW155" s="437"/>
      <c r="AX155" s="437"/>
      <c r="AY155" s="437"/>
      <c r="AZ155" s="174"/>
      <c r="BA155" s="970"/>
      <c r="BB155" s="594" t="s">
        <v>292</v>
      </c>
      <c r="BC155" s="449">
        <v>2608.2189130000038</v>
      </c>
      <c r="BD155" s="434">
        <v>2818.1091279999973</v>
      </c>
      <c r="BE155" s="434">
        <v>3002.600269</v>
      </c>
      <c r="BF155" s="434">
        <v>4021.7724789999993</v>
      </c>
      <c r="BG155" s="453">
        <v>2790.1275610000007</v>
      </c>
      <c r="BH155" s="449">
        <v>1313.3506280000006</v>
      </c>
      <c r="BI155" s="434">
        <v>1791.1530290000014</v>
      </c>
      <c r="BJ155" s="434">
        <v>1628.1747349999989</v>
      </c>
      <c r="BK155" s="434">
        <v>1234.9425930000004</v>
      </c>
      <c r="BL155" s="453">
        <v>1001.6623250000004</v>
      </c>
      <c r="BM155" s="449">
        <v>1233.838219999999</v>
      </c>
      <c r="BN155" s="434">
        <v>1561.5175330000002</v>
      </c>
      <c r="BO155" s="434">
        <v>1684.4604660000002</v>
      </c>
      <c r="BP155" s="434">
        <v>1761.8120530000001</v>
      </c>
      <c r="BQ155" s="453">
        <v>2029.9167680000014</v>
      </c>
      <c r="BR155" s="449">
        <v>695.12823000000026</v>
      </c>
      <c r="BS155" s="434">
        <v>540.3129749999996</v>
      </c>
      <c r="BT155" s="434">
        <v>1387.1175879999994</v>
      </c>
      <c r="BU155" s="434">
        <v>1290.8702309999999</v>
      </c>
      <c r="BV155" s="434">
        <v>3632.1353860000013</v>
      </c>
      <c r="BW155" s="434">
        <v>2035.7177810000014</v>
      </c>
      <c r="BX155" s="434">
        <v>1278.878680999999</v>
      </c>
      <c r="BY155" s="435">
        <v>968.29759300000035</v>
      </c>
      <c r="BZ155" s="435">
        <v>424.51424600000024</v>
      </c>
      <c r="CA155" s="435">
        <v>2096.7002140000009</v>
      </c>
      <c r="CB155" s="435">
        <v>891.15542500000083</v>
      </c>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09" customFormat="true" ht="15" customHeight="true" x14ac:dyDescent="0.2">
      <c r="A156" s="982"/>
      <c r="B156" s="378" t="s">
        <v>293</v>
      </c>
      <c r="C156" s="117">
        <v>0.12533893722783995</v>
      </c>
      <c r="D156" s="116">
        <v>0.34018665793058006</v>
      </c>
      <c r="E156" s="116">
        <v>0.20669711353633863</v>
      </c>
      <c r="F156" s="116">
        <v>0.88825603917780471</v>
      </c>
      <c r="G156" s="115">
        <v>11.283955145761974</v>
      </c>
      <c r="H156" s="114">
        <v>0</v>
      </c>
      <c r="I156" s="116">
        <v>0.24795780817357002</v>
      </c>
      <c r="J156" s="116">
        <v>3.024172392547178</v>
      </c>
      <c r="K156" s="116">
        <v>9.4491737789623365</v>
      </c>
      <c r="L156" s="113">
        <v>15.516045479453211</v>
      </c>
      <c r="M156" s="117">
        <v>0.22069878549313202</v>
      </c>
      <c r="N156" s="116">
        <v>0</v>
      </c>
      <c r="O156" s="116">
        <v>0.57065232335805949</v>
      </c>
      <c r="P156" s="116">
        <v>0.36390005815303433</v>
      </c>
      <c r="Q156" s="115">
        <v>8.3356258935683616E-2</v>
      </c>
      <c r="R156" s="114">
        <v>0</v>
      </c>
      <c r="S156" s="116">
        <v>1.8073091346614909</v>
      </c>
      <c r="T156" s="116">
        <v>0.12145992904800111</v>
      </c>
      <c r="U156" s="116">
        <v>1.3496027727854034</v>
      </c>
      <c r="V156" s="116">
        <v>0.22694777283266604</v>
      </c>
      <c r="W156" s="116">
        <v>5.1766792016799608</v>
      </c>
      <c r="X156" s="116">
        <v>12.251072635363297</v>
      </c>
      <c r="Y156" s="116">
        <v>0</v>
      </c>
      <c r="Z156" s="116">
        <v>0.13112660272286689</v>
      </c>
      <c r="AA156" s="116">
        <v>0.40350084057767588</v>
      </c>
      <c r="AB156" s="113">
        <v>2.6617655656446972</v>
      </c>
      <c r="AC156" s="437"/>
      <c r="AD156" s="437"/>
      <c r="AE156" s="437"/>
      <c r="AF156" s="437"/>
      <c r="AG156" s="437"/>
      <c r="AH156" s="437"/>
      <c r="AI156" s="437"/>
      <c r="AJ156" s="437"/>
      <c r="AK156" s="437"/>
      <c r="AL156" s="437"/>
      <c r="AM156" s="437"/>
      <c r="AN156" s="437"/>
      <c r="AO156" s="437"/>
      <c r="AP156" s="437"/>
      <c r="AQ156" s="437"/>
      <c r="AR156" s="437"/>
      <c r="AS156" s="437"/>
      <c r="AT156" s="437"/>
      <c r="AU156" s="437"/>
      <c r="AV156" s="437"/>
      <c r="AW156" s="437"/>
      <c r="AX156" s="437"/>
      <c r="AY156" s="437"/>
      <c r="AZ156" s="174"/>
      <c r="BA156" s="970"/>
      <c r="BB156" s="594" t="s">
        <v>293</v>
      </c>
      <c r="BC156" s="449">
        <v>12.386184</v>
      </c>
      <c r="BD156" s="434">
        <v>33.029823999999998</v>
      </c>
      <c r="BE156" s="434">
        <v>20.266629999999999</v>
      </c>
      <c r="BF156" s="434">
        <v>87.132339000000002</v>
      </c>
      <c r="BG156" s="453">
        <v>1106.5413360000011</v>
      </c>
      <c r="BH156" s="449">
        <v>0</v>
      </c>
      <c r="BI156" s="434">
        <v>10.506039999999999</v>
      </c>
      <c r="BJ156" s="434">
        <v>125.79746200000002</v>
      </c>
      <c r="BK156" s="434">
        <v>394.87986099999989</v>
      </c>
      <c r="BL156" s="453">
        <v>657.94678199999987</v>
      </c>
      <c r="BM156" s="449">
        <v>12.386184</v>
      </c>
      <c r="BN156" s="434">
        <v>0</v>
      </c>
      <c r="BO156" s="434">
        <v>33.029823999999998</v>
      </c>
      <c r="BP156" s="434">
        <v>20.266629999999999</v>
      </c>
      <c r="BQ156" s="453">
        <v>4.5435300000000005</v>
      </c>
      <c r="BR156" s="449">
        <v>0</v>
      </c>
      <c r="BS156" s="434">
        <v>35.364554999999996</v>
      </c>
      <c r="BT156" s="434">
        <v>7.7402940000000005</v>
      </c>
      <c r="BU156" s="434">
        <v>63.995283999999998</v>
      </c>
      <c r="BV156" s="434">
        <v>13.435376</v>
      </c>
      <c r="BW156" s="434">
        <v>267.00560300000001</v>
      </c>
      <c r="BX156" s="434">
        <v>786.46406499999966</v>
      </c>
      <c r="BY156" s="435">
        <v>0</v>
      </c>
      <c r="BZ156" s="435">
        <v>2.4242460000000001</v>
      </c>
      <c r="CA156" s="435">
        <v>23.401682999999998</v>
      </c>
      <c r="CB156" s="435">
        <v>59.525207000000002</v>
      </c>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09" customFormat="true" ht="15" customHeight="true" x14ac:dyDescent="0.2">
      <c r="A157" s="982"/>
      <c r="B157" s="378" t="s">
        <v>294</v>
      </c>
      <c r="C157" s="117">
        <v>21.498379534045071</v>
      </c>
      <c r="D157" s="116">
        <v>11.648343357261439</v>
      </c>
      <c r="E157" s="116">
        <v>9.8795005883211378</v>
      </c>
      <c r="F157" s="116">
        <v>5.5496487259421343</v>
      </c>
      <c r="G157" s="115">
        <v>0.80930188887511978</v>
      </c>
      <c r="H157" s="114">
        <v>8.3955927473397622</v>
      </c>
      <c r="I157" s="116">
        <v>4.3651394796657135</v>
      </c>
      <c r="J157" s="116">
        <v>2.4758217569554977</v>
      </c>
      <c r="K157" s="116">
        <v>1.0953035847739063</v>
      </c>
      <c r="L157" s="113">
        <v>0.27142696946774691</v>
      </c>
      <c r="M157" s="117">
        <v>23.042134305971647</v>
      </c>
      <c r="N157" s="116">
        <v>18.59947514686948</v>
      </c>
      <c r="O157" s="116">
        <v>11.078509599147457</v>
      </c>
      <c r="P157" s="116">
        <v>10.417275247222292</v>
      </c>
      <c r="Q157" s="115">
        <v>10.905492973931741</v>
      </c>
      <c r="R157" s="114">
        <v>11.5397495310407</v>
      </c>
      <c r="S157" s="116">
        <v>17.522611735315152</v>
      </c>
      <c r="T157" s="116">
        <v>7.8932809582443824</v>
      </c>
      <c r="U157" s="116">
        <v>24.601883215647188</v>
      </c>
      <c r="V157" s="116">
        <v>7.328506555231086</v>
      </c>
      <c r="W157" s="116">
        <v>14.243964867377878</v>
      </c>
      <c r="X157" s="116">
        <v>1.2660896126201104</v>
      </c>
      <c r="Y157" s="116">
        <v>9.4579787397673343</v>
      </c>
      <c r="Z157" s="116">
        <v>5.8606988045222117</v>
      </c>
      <c r="AA157" s="116">
        <v>6.3549184805840904</v>
      </c>
      <c r="AB157" s="113">
        <v>6.9121076757835977</v>
      </c>
      <c r="AC157" s="437"/>
      <c r="AD157" s="437"/>
      <c r="AE157" s="437"/>
      <c r="AF157" s="437"/>
      <c r="AG157" s="437"/>
      <c r="AH157" s="437"/>
      <c r="AI157" s="437"/>
      <c r="AJ157" s="437"/>
      <c r="AK157" s="437"/>
      <c r="AL157" s="437"/>
      <c r="AM157" s="437"/>
      <c r="AN157" s="437"/>
      <c r="AO157" s="437"/>
      <c r="AP157" s="437"/>
      <c r="AQ157" s="437"/>
      <c r="AR157" s="437"/>
      <c r="AS157" s="437"/>
      <c r="AT157" s="437"/>
      <c r="AU157" s="437"/>
      <c r="AV157" s="437"/>
      <c r="AW157" s="437"/>
      <c r="AX157" s="437"/>
      <c r="AY157" s="437"/>
      <c r="AZ157" s="174"/>
      <c r="BA157" s="970"/>
      <c r="BB157" s="594" t="s">
        <v>294</v>
      </c>
      <c r="BC157" s="449">
        <v>2124.5024930000004</v>
      </c>
      <c r="BD157" s="434">
        <v>1130.9753689999995</v>
      </c>
      <c r="BE157" s="434">
        <v>968.68398200000104</v>
      </c>
      <c r="BF157" s="434">
        <v>544.38568699999996</v>
      </c>
      <c r="BG157" s="453">
        <v>79.362774999999985</v>
      </c>
      <c r="BH157" s="449">
        <v>349.30583899999999</v>
      </c>
      <c r="BI157" s="434">
        <v>184.95215100000004</v>
      </c>
      <c r="BJ157" s="434">
        <v>102.98754599999999</v>
      </c>
      <c r="BK157" s="434">
        <v>45.772607999999998</v>
      </c>
      <c r="BL157" s="453">
        <v>11.509665999999999</v>
      </c>
      <c r="BM157" s="449">
        <v>1293.1838960000016</v>
      </c>
      <c r="BN157" s="434">
        <v>1044.3679969999998</v>
      </c>
      <c r="BO157" s="434">
        <v>641.23321199999987</v>
      </c>
      <c r="BP157" s="434">
        <v>580.16770900000006</v>
      </c>
      <c r="BQ157" s="453">
        <v>594.42968200000018</v>
      </c>
      <c r="BR157" s="449">
        <v>801.92796300000032</v>
      </c>
      <c r="BS157" s="434">
        <v>342.87402999999995</v>
      </c>
      <c r="BT157" s="434">
        <v>503.01622700000013</v>
      </c>
      <c r="BU157" s="434">
        <v>1166.5688120000007</v>
      </c>
      <c r="BV157" s="434">
        <v>433.84977900000018</v>
      </c>
      <c r="BW157" s="434">
        <v>734.68304300000023</v>
      </c>
      <c r="BX157" s="434">
        <v>81.277289999999994</v>
      </c>
      <c r="BY157" s="435">
        <v>152.22197500000001</v>
      </c>
      <c r="BZ157" s="435">
        <v>108.35158800000002</v>
      </c>
      <c r="CA157" s="435">
        <v>368.56376200000005</v>
      </c>
      <c r="CB157" s="435">
        <v>154.57583700000004</v>
      </c>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09" customFormat="true" ht="15" customHeight="true" x14ac:dyDescent="0.2">
      <c r="A158" s="983"/>
      <c r="B158" s="379" t="s">
        <v>295</v>
      </c>
      <c r="C158" s="117">
        <v>0.20989484364392486</v>
      </c>
      <c r="D158" s="116">
        <v>6.0054614979705774E-2</v>
      </c>
      <c r="E158" s="116">
        <v>1.3476026855435539E-2</v>
      </c>
      <c r="F158" s="116">
        <v>0.10884432789322075</v>
      </c>
      <c r="G158" s="115">
        <v>0.22603222479653054</v>
      </c>
      <c r="H158" s="114">
        <v>0</v>
      </c>
      <c r="I158" s="116">
        <v>0</v>
      </c>
      <c r="J158" s="116">
        <v>0.26004587334645629</v>
      </c>
      <c r="K158" s="116">
        <v>0.39817549235314409</v>
      </c>
      <c r="L158" s="113">
        <v>5.4296284302923575E-2</v>
      </c>
      <c r="M158" s="117">
        <v>0.36958616450751114</v>
      </c>
      <c r="N158" s="116">
        <v>5.8760042892793832E-3</v>
      </c>
      <c r="O158" s="116">
        <v>9.5039376920167076E-2</v>
      </c>
      <c r="P158" s="116">
        <v>2.3725183542549592E-2</v>
      </c>
      <c r="Q158" s="115">
        <v>5.6562760297222639E-2</v>
      </c>
      <c r="R158" s="114">
        <v>6.5038949325091133E-2</v>
      </c>
      <c r="S158" s="116">
        <v>1.5208526793607462</v>
      </c>
      <c r="T158" s="116">
        <v>3.4403740266344941E-2</v>
      </c>
      <c r="U158" s="116">
        <v>0.36759648453199983</v>
      </c>
      <c r="V158" s="116">
        <v>0</v>
      </c>
      <c r="W158" s="116">
        <v>0.11837308517457373</v>
      </c>
      <c r="X158" s="116">
        <v>0</v>
      </c>
      <c r="Y158" s="116">
        <v>2.4800869491982271E-2</v>
      </c>
      <c r="Z158" s="116">
        <v>1.784633708888566E-2</v>
      </c>
      <c r="AA158" s="116">
        <v>0</v>
      </c>
      <c r="AB158" s="113">
        <v>0</v>
      </c>
      <c r="AC158" s="437"/>
      <c r="AD158" s="437"/>
      <c r="AE158" s="437"/>
      <c r="AF158" s="437"/>
      <c r="AG158" s="437"/>
      <c r="AH158" s="437"/>
      <c r="AI158" s="437"/>
      <c r="AJ158" s="437"/>
      <c r="AK158" s="437"/>
      <c r="AL158" s="437"/>
      <c r="AM158" s="437"/>
      <c r="AN158" s="437"/>
      <c r="AO158" s="437"/>
      <c r="AP158" s="437"/>
      <c r="AQ158" s="437"/>
      <c r="AR158" s="437"/>
      <c r="AS158" s="437"/>
      <c r="AT158" s="437"/>
      <c r="AU158" s="437"/>
      <c r="AV158" s="437"/>
      <c r="AW158" s="437"/>
      <c r="AX158" s="437"/>
      <c r="AY158" s="437"/>
      <c r="AZ158" s="174"/>
      <c r="BA158" s="970"/>
      <c r="BB158" s="594" t="s">
        <v>295</v>
      </c>
      <c r="BC158" s="449">
        <v>20.742127</v>
      </c>
      <c r="BD158" s="434">
        <v>5.8308969999999993</v>
      </c>
      <c r="BE158" s="434">
        <v>1.321323</v>
      </c>
      <c r="BF158" s="434">
        <v>10.676945</v>
      </c>
      <c r="BG158" s="453">
        <v>22.165455000000001</v>
      </c>
      <c r="BH158" s="449">
        <v>0</v>
      </c>
      <c r="BI158" s="434">
        <v>0</v>
      </c>
      <c r="BJ158" s="434">
        <v>10.817211</v>
      </c>
      <c r="BK158" s="434">
        <v>16.639707000000001</v>
      </c>
      <c r="BL158" s="453">
        <v>2.3023950000000002</v>
      </c>
      <c r="BM158" s="449">
        <v>20.742127</v>
      </c>
      <c r="BN158" s="434">
        <v>0.32994000000000001</v>
      </c>
      <c r="BO158" s="434">
        <v>5.5009569999999997</v>
      </c>
      <c r="BP158" s="434">
        <v>1.321323</v>
      </c>
      <c r="BQ158" s="453">
        <v>3.0830869999999999</v>
      </c>
      <c r="BR158" s="449">
        <v>4.51973</v>
      </c>
      <c r="BS158" s="434">
        <v>29.759312999999999</v>
      </c>
      <c r="BT158" s="434">
        <v>2.1924519999999998</v>
      </c>
      <c r="BU158" s="434">
        <v>17.430640999999998</v>
      </c>
      <c r="BV158" s="434">
        <v>0</v>
      </c>
      <c r="BW158" s="434">
        <v>6.1055120000000001</v>
      </c>
      <c r="BX158" s="434">
        <v>0</v>
      </c>
      <c r="BY158" s="435">
        <v>0.39915899999999999</v>
      </c>
      <c r="BZ158" s="435">
        <v>0.32994000000000001</v>
      </c>
      <c r="CA158" s="435">
        <v>0</v>
      </c>
      <c r="CB158" s="435">
        <v>0</v>
      </c>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70" customFormat="true" ht="15" customHeight="true" x14ac:dyDescent="0.2">
      <c r="B159" s="309"/>
      <c r="C159" s="98"/>
      <c r="D159" s="100"/>
      <c r="E159" s="100"/>
      <c r="F159" s="100"/>
      <c r="G159" s="99"/>
      <c r="H159" s="97"/>
      <c r="I159" s="100"/>
      <c r="J159" s="100"/>
      <c r="K159" s="100"/>
      <c r="L159" s="96"/>
      <c r="M159" s="98"/>
      <c r="N159" s="100"/>
      <c r="O159" s="100"/>
      <c r="P159" s="100"/>
      <c r="Q159" s="99"/>
      <c r="R159" s="97"/>
      <c r="S159" s="100"/>
      <c r="T159" s="100"/>
      <c r="U159" s="100"/>
      <c r="V159" s="100"/>
      <c r="W159" s="100"/>
      <c r="X159" s="100"/>
      <c r="Y159" s="100"/>
      <c r="Z159" s="100"/>
      <c r="AA159" s="100"/>
      <c r="AB159" s="96"/>
      <c r="AC159" s="784"/>
      <c r="AD159" s="784"/>
      <c r="AE159" s="784"/>
      <c r="AF159" s="784"/>
      <c r="AG159" s="784"/>
      <c r="AH159" s="784"/>
      <c r="AI159" s="784"/>
      <c r="AJ159" s="784"/>
      <c r="AK159" s="784"/>
      <c r="AL159" s="784"/>
      <c r="AM159" s="784"/>
      <c r="AN159" s="784"/>
      <c r="AO159" s="784"/>
      <c r="AP159" s="784"/>
      <c r="AQ159" s="784"/>
      <c r="AR159" s="784"/>
      <c r="AS159" s="784"/>
      <c r="AT159" s="784"/>
      <c r="AU159" s="784"/>
      <c r="AV159" s="784"/>
      <c r="AW159" s="784"/>
      <c r="AX159" s="784"/>
      <c r="AY159" s="784"/>
      <c r="AZ159" s="343"/>
      <c r="BA159" s="972"/>
      <c r="BB159" s="594" t="s">
        <v>190</v>
      </c>
      <c r="BC159" s="449">
        <v>9882.1517669999957</v>
      </c>
      <c r="BD159" s="434">
        <v>9709.3237579999986</v>
      </c>
      <c r="BE159" s="434">
        <v>9804.9893650000104</v>
      </c>
      <c r="BF159" s="434">
        <v>9809.3719779999683</v>
      </c>
      <c r="BG159" s="453">
        <v>9806.3251910000345</v>
      </c>
      <c r="BH159" s="449">
        <v>4160.5857919999926</v>
      </c>
      <c r="BI159" s="434">
        <v>4237.0272899999945</v>
      </c>
      <c r="BJ159" s="434">
        <v>4159.7318430000032</v>
      </c>
      <c r="BK159" s="434">
        <v>4178.9882400000024</v>
      </c>
      <c r="BL159" s="453">
        <v>4240.4282899999989</v>
      </c>
      <c r="BM159" s="449">
        <v>5612.2574360000035</v>
      </c>
      <c r="BN159" s="434">
        <v>5615.0401490000095</v>
      </c>
      <c r="BO159" s="434">
        <v>5788.081928000006</v>
      </c>
      <c r="BP159" s="434">
        <v>5569.2846279999994</v>
      </c>
      <c r="BQ159" s="453">
        <v>5450.7364629999975</v>
      </c>
      <c r="BR159" s="449">
        <v>6949.266627</v>
      </c>
      <c r="BS159" s="434">
        <v>1956.7518539999951</v>
      </c>
      <c r="BT159" s="434">
        <v>6372.7140800000188</v>
      </c>
      <c r="BU159" s="434">
        <v>4741.7866420000091</v>
      </c>
      <c r="BV159" s="434">
        <v>5920.0298960000018</v>
      </c>
      <c r="BW159" s="434">
        <v>5157.8549219999968</v>
      </c>
      <c r="BX159" s="434">
        <v>6419.5527069999907</v>
      </c>
      <c r="BY159" s="435">
        <v>1609.455668999999</v>
      </c>
      <c r="BZ159" s="435">
        <v>1848.7827410000007</v>
      </c>
      <c r="CA159" s="435">
        <v>5799.6615239999874</v>
      </c>
      <c r="CB159" s="435">
        <v>2236.3053970000024</v>
      </c>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70" customFormat="true" ht="15" customHeight="true" x14ac:dyDescent="0.2">
      <c r="B160" s="309"/>
      <c r="C160" s="98"/>
      <c r="D160" s="100"/>
      <c r="E160" s="100"/>
      <c r="F160" s="100"/>
      <c r="G160" s="99"/>
      <c r="H160" s="97"/>
      <c r="I160" s="100"/>
      <c r="J160" s="100"/>
      <c r="K160" s="100"/>
      <c r="L160" s="96"/>
      <c r="M160" s="98"/>
      <c r="N160" s="100"/>
      <c r="O160" s="100"/>
      <c r="P160" s="100"/>
      <c r="Q160" s="99"/>
      <c r="R160" s="97"/>
      <c r="S160" s="100"/>
      <c r="T160" s="100"/>
      <c r="U160" s="100"/>
      <c r="V160" s="100"/>
      <c r="W160" s="100"/>
      <c r="X160" s="100"/>
      <c r="Y160" s="100"/>
      <c r="Z160" s="100"/>
      <c r="AA160" s="100"/>
      <c r="AB160" s="96"/>
      <c r="AC160" s="784"/>
      <c r="AD160" s="784"/>
      <c r="AE160" s="784"/>
      <c r="AF160" s="784"/>
      <c r="AG160" s="784"/>
      <c r="AH160" s="784"/>
      <c r="AI160" s="784"/>
      <c r="AJ160" s="784"/>
      <c r="AK160" s="784"/>
      <c r="AL160" s="784"/>
      <c r="AM160" s="784"/>
      <c r="AN160" s="784"/>
      <c r="AO160" s="784"/>
      <c r="AP160" s="784"/>
      <c r="AQ160" s="784"/>
      <c r="AR160" s="784"/>
      <c r="AS160" s="784"/>
      <c r="AT160" s="784"/>
      <c r="AU160" s="784"/>
      <c r="AV160" s="784"/>
      <c r="AW160" s="784"/>
      <c r="AX160" s="784"/>
      <c r="AY160" s="784"/>
      <c r="AZ160" s="343"/>
      <c r="BA160" s="595"/>
      <c r="BB160" s="594"/>
      <c r="BC160" s="449"/>
      <c r="BD160" s="434"/>
      <c r="BE160" s="434"/>
      <c r="BF160" s="434"/>
      <c r="BG160" s="453"/>
      <c r="BH160" s="449"/>
      <c r="BI160" s="434"/>
      <c r="BJ160" s="434"/>
      <c r="BK160" s="434"/>
      <c r="BL160" s="453"/>
      <c r="BM160" s="449"/>
      <c r="BN160" s="434"/>
      <c r="BO160" s="434"/>
      <c r="BP160" s="434"/>
      <c r="BQ160" s="453"/>
      <c r="BR160" s="449"/>
      <c r="BS160" s="434"/>
      <c r="BT160" s="434"/>
      <c r="BU160" s="434"/>
      <c r="BV160" s="434"/>
      <c r="BW160" s="434"/>
      <c r="BX160" s="434"/>
      <c r="BY160" s="435"/>
      <c r="BZ160" s="435"/>
      <c r="CA160" s="435"/>
      <c r="CB160" s="435"/>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70" customFormat="true" ht="15" customHeight="true" x14ac:dyDescent="0.2">
      <c r="B161" s="309"/>
      <c r="C161" s="98"/>
      <c r="D161" s="100"/>
      <c r="E161" s="100"/>
      <c r="F161" s="100"/>
      <c r="G161" s="99"/>
      <c r="H161" s="97"/>
      <c r="I161" s="100"/>
      <c r="J161" s="100"/>
      <c r="K161" s="100"/>
      <c r="L161" s="96"/>
      <c r="M161" s="98"/>
      <c r="N161" s="100"/>
      <c r="O161" s="100"/>
      <c r="P161" s="100"/>
      <c r="Q161" s="99"/>
      <c r="R161" s="97"/>
      <c r="S161" s="100"/>
      <c r="T161" s="100"/>
      <c r="U161" s="100"/>
      <c r="V161" s="100"/>
      <c r="W161" s="100"/>
      <c r="X161" s="100"/>
      <c r="Y161" s="100"/>
      <c r="Z161" s="100"/>
      <c r="AA161" s="100"/>
      <c r="AB161" s="96"/>
      <c r="AC161" s="784"/>
      <c r="AD161" s="784"/>
      <c r="AE161" s="784"/>
      <c r="AF161" s="784"/>
      <c r="AG161" s="784"/>
      <c r="AH161" s="784"/>
      <c r="AI161" s="784"/>
      <c r="AJ161" s="784"/>
      <c r="AK161" s="784"/>
      <c r="AL161" s="784"/>
      <c r="AM161" s="784"/>
      <c r="AN161" s="784"/>
      <c r="AO161" s="784"/>
      <c r="AP161" s="784"/>
      <c r="AQ161" s="784"/>
      <c r="AR161" s="784"/>
      <c r="AS161" s="784"/>
      <c r="AT161" s="784"/>
      <c r="AU161" s="784"/>
      <c r="AV161" s="784"/>
      <c r="AW161" s="784"/>
      <c r="AX161" s="784"/>
      <c r="AY161" s="784"/>
      <c r="AZ161" s="343"/>
      <c r="BA161" s="595"/>
      <c r="BB161" s="594"/>
      <c r="BC161" s="449"/>
      <c r="BD161" s="434"/>
      <c r="BE161" s="434"/>
      <c r="BF161" s="434"/>
      <c r="BG161" s="453"/>
      <c r="BH161" s="449"/>
      <c r="BI161" s="434"/>
      <c r="BJ161" s="434"/>
      <c r="BK161" s="434"/>
      <c r="BL161" s="453"/>
      <c r="BM161" s="449"/>
      <c r="BN161" s="434"/>
      <c r="BO161" s="434"/>
      <c r="BP161" s="434"/>
      <c r="BQ161" s="453"/>
      <c r="BR161" s="449"/>
      <c r="BS161" s="434"/>
      <c r="BT161" s="434"/>
      <c r="BU161" s="434"/>
      <c r="BV161" s="434"/>
      <c r="BW161" s="434"/>
      <c r="BX161" s="434"/>
      <c r="BY161" s="435"/>
      <c r="BZ161" s="435"/>
      <c r="CA161" s="435"/>
      <c r="CB161" s="435"/>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70" customFormat="true" ht="15" customHeight="true" x14ac:dyDescent="0.2">
      <c r="A162" s="24"/>
      <c r="B162" s="22"/>
      <c r="C162" s="98"/>
      <c r="D162" s="100"/>
      <c r="E162" s="100"/>
      <c r="F162" s="100"/>
      <c r="G162" s="99"/>
      <c r="H162" s="97"/>
      <c r="I162" s="100"/>
      <c r="J162" s="100"/>
      <c r="K162" s="100"/>
      <c r="L162" s="96"/>
      <c r="M162" s="98"/>
      <c r="N162" s="100"/>
      <c r="O162" s="100"/>
      <c r="P162" s="100"/>
      <c r="Q162" s="99"/>
      <c r="R162" s="97"/>
      <c r="S162" s="100"/>
      <c r="T162" s="100"/>
      <c r="U162" s="100"/>
      <c r="V162" s="100"/>
      <c r="W162" s="100"/>
      <c r="X162" s="100"/>
      <c r="Y162" s="100"/>
      <c r="Z162" s="100"/>
      <c r="AA162" s="100"/>
      <c r="AB162" s="96"/>
      <c r="AC162" s="784"/>
      <c r="AD162" s="784"/>
      <c r="AE162" s="784"/>
      <c r="AF162" s="784"/>
      <c r="AG162" s="784"/>
      <c r="AH162" s="784"/>
      <c r="AI162" s="784"/>
      <c r="AJ162" s="784"/>
      <c r="AK162" s="784"/>
      <c r="AL162" s="784"/>
      <c r="AM162" s="784"/>
      <c r="AN162" s="784"/>
      <c r="AO162" s="784"/>
      <c r="AP162" s="784"/>
      <c r="AQ162" s="784"/>
      <c r="AR162" s="784"/>
      <c r="AS162" s="784"/>
      <c r="AT162" s="784"/>
      <c r="AU162" s="784"/>
      <c r="AV162" s="784"/>
      <c r="AW162" s="784"/>
      <c r="AX162" s="784"/>
      <c r="AY162" s="784"/>
      <c r="AZ162" s="343"/>
      <c r="BA162" s="595"/>
      <c r="BB162" s="594"/>
      <c r="BC162" s="449"/>
      <c r="BD162" s="434"/>
      <c r="BE162" s="434"/>
      <c r="BF162" s="434"/>
      <c r="BG162" s="453"/>
      <c r="BH162" s="449"/>
      <c r="BI162" s="434"/>
      <c r="BJ162" s="434"/>
      <c r="BK162" s="434"/>
      <c r="BL162" s="453"/>
      <c r="BM162" s="449"/>
      <c r="BN162" s="434"/>
      <c r="BO162" s="434"/>
      <c r="BP162" s="434"/>
      <c r="BQ162" s="453"/>
      <c r="BR162" s="449"/>
      <c r="BS162" s="434"/>
      <c r="BT162" s="434"/>
      <c r="BU162" s="434"/>
      <c r="BV162" s="434"/>
      <c r="BW162" s="434"/>
      <c r="BX162" s="434"/>
      <c r="BY162" s="435"/>
      <c r="BZ162" s="435"/>
      <c r="CA162" s="435"/>
      <c r="CB162" s="435"/>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70" customFormat="true" ht="15" customHeight="true" x14ac:dyDescent="0.2">
      <c r="A163" s="26"/>
      <c r="B163" s="21"/>
      <c r="C163" s="98"/>
      <c r="D163" s="100"/>
      <c r="E163" s="100"/>
      <c r="F163" s="100"/>
      <c r="G163" s="99"/>
      <c r="H163" s="97"/>
      <c r="I163" s="100"/>
      <c r="J163" s="100"/>
      <c r="K163" s="100"/>
      <c r="L163" s="96"/>
      <c r="M163" s="98"/>
      <c r="N163" s="100"/>
      <c r="O163" s="100"/>
      <c r="P163" s="100"/>
      <c r="Q163" s="99"/>
      <c r="R163" s="97"/>
      <c r="S163" s="100"/>
      <c r="T163" s="100"/>
      <c r="U163" s="100"/>
      <c r="V163" s="100"/>
      <c r="W163" s="100"/>
      <c r="X163" s="100"/>
      <c r="Y163" s="100"/>
      <c r="Z163" s="100"/>
      <c r="AA163" s="100"/>
      <c r="AB163" s="96"/>
      <c r="AC163" s="784"/>
      <c r="AD163" s="784"/>
      <c r="AE163" s="784"/>
      <c r="AF163" s="784"/>
      <c r="AG163" s="784"/>
      <c r="AH163" s="784"/>
      <c r="AI163" s="784"/>
      <c r="AJ163" s="784"/>
      <c r="AK163" s="784"/>
      <c r="AL163" s="784"/>
      <c r="AM163" s="784"/>
      <c r="AN163" s="784"/>
      <c r="AO163" s="784"/>
      <c r="AP163" s="784"/>
      <c r="AQ163" s="784"/>
      <c r="AR163" s="784"/>
      <c r="AS163" s="784"/>
      <c r="AT163" s="784"/>
      <c r="AU163" s="784"/>
      <c r="AV163" s="784"/>
      <c r="AW163" s="784"/>
      <c r="AX163" s="784"/>
      <c r="AY163" s="784"/>
      <c r="AZ163" s="343"/>
      <c r="BA163" s="595"/>
      <c r="BB163" s="594"/>
      <c r="BC163" s="449"/>
      <c r="BD163" s="434"/>
      <c r="BE163" s="434"/>
      <c r="BF163" s="434"/>
      <c r="BG163" s="453"/>
      <c r="BH163" s="449"/>
      <c r="BI163" s="434"/>
      <c r="BJ163" s="434"/>
      <c r="BK163" s="434"/>
      <c r="BL163" s="453"/>
      <c r="BM163" s="449"/>
      <c r="BN163" s="434"/>
      <c r="BO163" s="434"/>
      <c r="BP163" s="434"/>
      <c r="BQ163" s="453"/>
      <c r="BR163" s="449"/>
      <c r="BS163" s="434"/>
      <c r="BT163" s="434"/>
      <c r="BU163" s="434"/>
      <c r="BV163" s="434"/>
      <c r="BW163" s="434"/>
      <c r="BX163" s="434"/>
      <c r="BY163" s="435"/>
      <c r="BZ163" s="435"/>
      <c r="CA163" s="435"/>
      <c r="CB163" s="435"/>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70" customFormat="true" ht="15" customHeight="true" x14ac:dyDescent="0.2">
      <c r="A164" s="26"/>
      <c r="B164" s="21"/>
      <c r="C164" s="98"/>
      <c r="D164" s="100"/>
      <c r="E164" s="100"/>
      <c r="F164" s="100"/>
      <c r="G164" s="99"/>
      <c r="H164" s="97"/>
      <c r="I164" s="100"/>
      <c r="J164" s="100"/>
      <c r="K164" s="100"/>
      <c r="L164" s="96"/>
      <c r="M164" s="98"/>
      <c r="N164" s="100"/>
      <c r="O164" s="100"/>
      <c r="P164" s="100"/>
      <c r="Q164" s="99"/>
      <c r="R164" s="97"/>
      <c r="S164" s="100"/>
      <c r="T164" s="100"/>
      <c r="U164" s="100"/>
      <c r="V164" s="100"/>
      <c r="W164" s="100"/>
      <c r="X164" s="100"/>
      <c r="Y164" s="100"/>
      <c r="Z164" s="100"/>
      <c r="AA164" s="100"/>
      <c r="AB164" s="96"/>
      <c r="AC164" s="784"/>
      <c r="AD164" s="784"/>
      <c r="AE164" s="784"/>
      <c r="AF164" s="784"/>
      <c r="AG164" s="784"/>
      <c r="AH164" s="784"/>
      <c r="AI164" s="784"/>
      <c r="AJ164" s="784"/>
      <c r="AK164" s="784"/>
      <c r="AL164" s="784"/>
      <c r="AM164" s="784"/>
      <c r="AN164" s="784"/>
      <c r="AO164" s="784"/>
      <c r="AP164" s="784"/>
      <c r="AQ164" s="784"/>
      <c r="AR164" s="784"/>
      <c r="AS164" s="784"/>
      <c r="AT164" s="784"/>
      <c r="AU164" s="784"/>
      <c r="AV164" s="784"/>
      <c r="AW164" s="784"/>
      <c r="AX164" s="784"/>
      <c r="AY164" s="784"/>
      <c r="AZ164" s="343"/>
      <c r="BA164" s="595"/>
      <c r="BB164" s="594"/>
      <c r="BC164" s="449"/>
      <c r="BD164" s="434"/>
      <c r="BE164" s="434"/>
      <c r="BF164" s="434"/>
      <c r="BG164" s="453"/>
      <c r="BH164" s="449"/>
      <c r="BI164" s="434"/>
      <c r="BJ164" s="434"/>
      <c r="BK164" s="434"/>
      <c r="BL164" s="453"/>
      <c r="BM164" s="449"/>
      <c r="BN164" s="434"/>
      <c r="BO164" s="434"/>
      <c r="BP164" s="434"/>
      <c r="BQ164" s="453"/>
      <c r="BR164" s="449"/>
      <c r="BS164" s="434"/>
      <c r="BT164" s="434"/>
      <c r="BU164" s="434"/>
      <c r="BV164" s="434"/>
      <c r="BW164" s="434"/>
      <c r="BX164" s="434"/>
      <c r="BY164" s="435"/>
      <c r="BZ164" s="435"/>
      <c r="CA164" s="435"/>
      <c r="CB164" s="435"/>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09" customFormat="true" ht="15" customHeight="true" x14ac:dyDescent="0.2">
      <c r="A165" s="162"/>
      <c r="B165" s="133"/>
      <c r="C165" s="83"/>
      <c r="D165" s="154"/>
      <c r="E165" s="154"/>
      <c r="F165" s="154"/>
      <c r="G165" s="143"/>
      <c r="H165" s="82"/>
      <c r="I165" s="154"/>
      <c r="J165" s="154"/>
      <c r="K165" s="154"/>
      <c r="L165" s="149"/>
      <c r="M165" s="83"/>
      <c r="N165" s="154"/>
      <c r="O165" s="154"/>
      <c r="P165" s="154"/>
      <c r="Q165" s="143"/>
      <c r="R165" s="82"/>
      <c r="S165" s="154"/>
      <c r="T165" s="154"/>
      <c r="U165" s="154"/>
      <c r="V165" s="154"/>
      <c r="W165" s="154"/>
      <c r="X165" s="154"/>
      <c r="Y165" s="154"/>
      <c r="Z165" s="154"/>
      <c r="AA165" s="154"/>
      <c r="AB165" s="149"/>
      <c r="AC165" s="437"/>
      <c r="AD165" s="437"/>
      <c r="AE165" s="437"/>
      <c r="AF165" s="437"/>
      <c r="AG165" s="437"/>
      <c r="AH165" s="437"/>
      <c r="AI165" s="437"/>
      <c r="AJ165" s="437"/>
      <c r="AK165" s="437"/>
      <c r="AL165" s="437"/>
      <c r="AM165" s="437"/>
      <c r="AN165" s="437"/>
      <c r="AO165" s="437"/>
      <c r="AP165" s="437"/>
      <c r="AQ165" s="437"/>
      <c r="AR165" s="437"/>
      <c r="AS165" s="437"/>
      <c r="AT165" s="437"/>
      <c r="AU165" s="437"/>
      <c r="AV165" s="437"/>
      <c r="AW165" s="437"/>
      <c r="AX165" s="437"/>
      <c r="AY165" s="437"/>
      <c r="AZ165" s="174"/>
      <c r="BA165" s="595"/>
      <c r="BB165" s="594"/>
      <c r="BC165" s="449"/>
      <c r="BD165" s="434"/>
      <c r="BE165" s="434"/>
      <c r="BF165" s="434"/>
      <c r="BG165" s="453"/>
      <c r="BH165" s="449"/>
      <c r="BI165" s="434"/>
      <c r="BJ165" s="434"/>
      <c r="BK165" s="434"/>
      <c r="BL165" s="453"/>
      <c r="BM165" s="449"/>
      <c r="BN165" s="434"/>
      <c r="BO165" s="434"/>
      <c r="BP165" s="434"/>
      <c r="BQ165" s="453"/>
      <c r="BR165" s="449"/>
      <c r="BS165" s="434"/>
      <c r="BT165" s="434"/>
      <c r="BU165" s="434"/>
      <c r="BV165" s="434"/>
      <c r="BW165" s="434"/>
      <c r="BX165" s="434"/>
      <c r="BY165" s="435"/>
      <c r="BZ165" s="435"/>
      <c r="CA165" s="435"/>
      <c r="CB165" s="435"/>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09" customFormat="true" ht="15" customHeight="true" x14ac:dyDescent="0.2">
      <c r="A166" s="140"/>
      <c r="B166" s="134"/>
      <c r="C166" s="152"/>
      <c r="D166" s="151"/>
      <c r="E166" s="151"/>
      <c r="F166" s="151"/>
      <c r="G166" s="141"/>
      <c r="H166" s="144"/>
      <c r="I166" s="151"/>
      <c r="J166" s="151"/>
      <c r="K166" s="151"/>
      <c r="L166" s="147"/>
      <c r="M166" s="152"/>
      <c r="N166" s="151"/>
      <c r="O166" s="151"/>
      <c r="P166" s="151"/>
      <c r="Q166" s="141"/>
      <c r="R166" s="144"/>
      <c r="S166" s="151"/>
      <c r="T166" s="151"/>
      <c r="U166" s="151"/>
      <c r="V166" s="151"/>
      <c r="W166" s="151"/>
      <c r="X166" s="151"/>
      <c r="Y166" s="151"/>
      <c r="Z166" s="151"/>
      <c r="AA166" s="151"/>
      <c r="AB166" s="147"/>
      <c r="AC166" s="437"/>
      <c r="AD166" s="437"/>
      <c r="AE166" s="437"/>
      <c r="AF166" s="437"/>
      <c r="AG166" s="437"/>
      <c r="AH166" s="437"/>
      <c r="AI166" s="437"/>
      <c r="AJ166" s="437"/>
      <c r="AK166" s="437"/>
      <c r="AL166" s="437"/>
      <c r="AM166" s="437"/>
      <c r="AN166" s="437"/>
      <c r="AO166" s="437"/>
      <c r="AP166" s="437"/>
      <c r="AQ166" s="437"/>
      <c r="AR166" s="437"/>
      <c r="AS166" s="437"/>
      <c r="AT166" s="437"/>
      <c r="AU166" s="437"/>
      <c r="AV166" s="437"/>
      <c r="AW166" s="437"/>
      <c r="AX166" s="437"/>
      <c r="AY166" s="437"/>
      <c r="AZ166" s="174"/>
      <c r="BA166" s="595"/>
      <c r="BB166" s="594"/>
      <c r="BC166" s="449"/>
      <c r="BD166" s="434"/>
      <c r="BE166" s="434"/>
      <c r="BF166" s="434"/>
      <c r="BG166" s="453"/>
      <c r="BH166" s="449"/>
      <c r="BI166" s="434"/>
      <c r="BJ166" s="434"/>
      <c r="BK166" s="434"/>
      <c r="BL166" s="453"/>
      <c r="BM166" s="449"/>
      <c r="BN166" s="434"/>
      <c r="BO166" s="434"/>
      <c r="BP166" s="434"/>
      <c r="BQ166" s="453"/>
      <c r="BR166" s="449"/>
      <c r="BS166" s="434"/>
      <c r="BT166" s="434"/>
      <c r="BU166" s="434"/>
      <c r="BV166" s="434"/>
      <c r="BW166" s="434"/>
      <c r="BX166" s="434"/>
      <c r="BY166" s="435"/>
      <c r="BZ166" s="435"/>
      <c r="CA166" s="435"/>
      <c r="CB166" s="435"/>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09" customFormat="true" ht="15" customHeight="true" x14ac:dyDescent="0.2">
      <c r="A167" s="140"/>
      <c r="B167" s="134"/>
      <c r="C167" s="152"/>
      <c r="D167" s="151"/>
      <c r="E167" s="151"/>
      <c r="F167" s="151"/>
      <c r="G167" s="141"/>
      <c r="H167" s="144"/>
      <c r="I167" s="151"/>
      <c r="J167" s="151"/>
      <c r="K167" s="151"/>
      <c r="L167" s="147"/>
      <c r="M167" s="152"/>
      <c r="N167" s="151"/>
      <c r="O167" s="151"/>
      <c r="P167" s="151"/>
      <c r="Q167" s="141"/>
      <c r="R167" s="144"/>
      <c r="S167" s="151"/>
      <c r="T167" s="151"/>
      <c r="U167" s="151"/>
      <c r="V167" s="151"/>
      <c r="W167" s="151"/>
      <c r="X167" s="151"/>
      <c r="Y167" s="151"/>
      <c r="Z167" s="151"/>
      <c r="AA167" s="151"/>
      <c r="AB167" s="147"/>
      <c r="AC167" s="437"/>
      <c r="AD167" s="437"/>
      <c r="AE167" s="437"/>
      <c r="AF167" s="437"/>
      <c r="AG167" s="437"/>
      <c r="AH167" s="437"/>
      <c r="AI167" s="437"/>
      <c r="AJ167" s="437"/>
      <c r="AK167" s="437"/>
      <c r="AL167" s="437"/>
      <c r="AM167" s="437"/>
      <c r="AN167" s="437"/>
      <c r="AO167" s="437"/>
      <c r="AP167" s="437"/>
      <c r="AQ167" s="437"/>
      <c r="AR167" s="437"/>
      <c r="AS167" s="437"/>
      <c r="AT167" s="437"/>
      <c r="AU167" s="437"/>
      <c r="AV167" s="437"/>
      <c r="AW167" s="437"/>
      <c r="AX167" s="437"/>
      <c r="AY167" s="437"/>
      <c r="AZ167" s="174"/>
      <c r="BA167" s="595"/>
      <c r="BB167" s="594"/>
      <c r="BC167" s="449"/>
      <c r="BD167" s="434"/>
      <c r="BE167" s="434"/>
      <c r="BF167" s="434"/>
      <c r="BG167" s="453"/>
      <c r="BH167" s="449"/>
      <c r="BI167" s="434"/>
      <c r="BJ167" s="434"/>
      <c r="BK167" s="434"/>
      <c r="BL167" s="453"/>
      <c r="BM167" s="449"/>
      <c r="BN167" s="434"/>
      <c r="BO167" s="434"/>
      <c r="BP167" s="434"/>
      <c r="BQ167" s="453"/>
      <c r="BR167" s="449"/>
      <c r="BS167" s="434"/>
      <c r="BT167" s="434"/>
      <c r="BU167" s="434"/>
      <c r="BV167" s="434"/>
      <c r="BW167" s="434"/>
      <c r="BX167" s="434"/>
      <c r="BY167" s="435"/>
      <c r="BZ167" s="435"/>
      <c r="CA167" s="435"/>
      <c r="CB167" s="435"/>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09" customFormat="true" ht="15" customHeight="true" x14ac:dyDescent="0.2">
      <c r="A168" s="140"/>
      <c r="B168" s="134"/>
      <c r="C168" s="105"/>
      <c r="D168" s="104"/>
      <c r="E168" s="104"/>
      <c r="F168" s="104"/>
      <c r="G168" s="103"/>
      <c r="H168" s="102"/>
      <c r="I168" s="104"/>
      <c r="J168" s="104"/>
      <c r="K168" s="104"/>
      <c r="L168" s="101"/>
      <c r="M168" s="105"/>
      <c r="N168" s="104"/>
      <c r="O168" s="104"/>
      <c r="P168" s="104"/>
      <c r="Q168" s="103"/>
      <c r="R168" s="102"/>
      <c r="S168" s="104"/>
      <c r="T168" s="104"/>
      <c r="U168" s="104"/>
      <c r="V168" s="104"/>
      <c r="W168" s="104"/>
      <c r="X168" s="104"/>
      <c r="Y168" s="104"/>
      <c r="Z168" s="104"/>
      <c r="AA168" s="104"/>
      <c r="AB168" s="101"/>
      <c r="AC168" s="437"/>
      <c r="AD168" s="437"/>
      <c r="AE168" s="437"/>
      <c r="AF168" s="437"/>
      <c r="AG168" s="437"/>
      <c r="AH168" s="437"/>
      <c r="AI168" s="437"/>
      <c r="AJ168" s="437"/>
      <c r="AK168" s="437"/>
      <c r="AL168" s="437"/>
      <c r="AM168" s="437"/>
      <c r="AN168" s="437"/>
      <c r="AO168" s="437"/>
      <c r="AP168" s="437"/>
      <c r="AQ168" s="437"/>
      <c r="AR168" s="437"/>
      <c r="AS168" s="437"/>
      <c r="AT168" s="437"/>
      <c r="AU168" s="437"/>
      <c r="AV168" s="437"/>
      <c r="AW168" s="437"/>
      <c r="AX168" s="437"/>
      <c r="AY168" s="437"/>
      <c r="AZ168" s="174"/>
      <c r="BA168" s="595"/>
      <c r="BB168" s="594"/>
      <c r="BC168" s="449"/>
      <c r="BD168" s="434"/>
      <c r="BE168" s="434"/>
      <c r="BF168" s="434"/>
      <c r="BG168" s="453"/>
      <c r="BH168" s="449"/>
      <c r="BI168" s="434"/>
      <c r="BJ168" s="434"/>
      <c r="BK168" s="434"/>
      <c r="BL168" s="453"/>
      <c r="BM168" s="449"/>
      <c r="BN168" s="434"/>
      <c r="BO168" s="434"/>
      <c r="BP168" s="434"/>
      <c r="BQ168" s="453"/>
      <c r="BR168" s="449"/>
      <c r="BS168" s="434"/>
      <c r="BT168" s="434"/>
      <c r="BU168" s="434"/>
      <c r="BV168" s="434"/>
      <c r="BW168" s="434"/>
      <c r="BX168" s="434"/>
      <c r="BY168" s="435"/>
      <c r="BZ168" s="435"/>
      <c r="CA168" s="435"/>
      <c r="CB168" s="435"/>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09" customFormat="true" ht="15" customHeight="true" x14ac:dyDescent="0.2">
      <c r="A169" s="140"/>
      <c r="B169" s="134"/>
      <c r="C169" s="105"/>
      <c r="D169" s="104"/>
      <c r="E169" s="104"/>
      <c r="F169" s="104"/>
      <c r="G169" s="103"/>
      <c r="H169" s="102"/>
      <c r="I169" s="104"/>
      <c r="J169" s="104"/>
      <c r="K169" s="104"/>
      <c r="L169" s="101"/>
      <c r="M169" s="105"/>
      <c r="N169" s="104"/>
      <c r="O169" s="104"/>
      <c r="P169" s="104"/>
      <c r="Q169" s="103"/>
      <c r="R169" s="102"/>
      <c r="S169" s="104"/>
      <c r="T169" s="104"/>
      <c r="U169" s="104"/>
      <c r="V169" s="104"/>
      <c r="W169" s="104"/>
      <c r="X169" s="104"/>
      <c r="Y169" s="104"/>
      <c r="Z169" s="104"/>
      <c r="AA169" s="104"/>
      <c r="AB169" s="101"/>
      <c r="AC169" s="437"/>
      <c r="AD169" s="437"/>
      <c r="AE169" s="437"/>
      <c r="AF169" s="437"/>
      <c r="AG169" s="437"/>
      <c r="AH169" s="437"/>
      <c r="AI169" s="437"/>
      <c r="AJ169" s="437"/>
      <c r="AK169" s="437"/>
      <c r="AL169" s="437"/>
      <c r="AM169" s="437"/>
      <c r="AN169" s="437"/>
      <c r="AO169" s="437"/>
      <c r="AP169" s="437"/>
      <c r="AQ169" s="437"/>
      <c r="AR169" s="437"/>
      <c r="AS169" s="437"/>
      <c r="AT169" s="437"/>
      <c r="AU169" s="437"/>
      <c r="AV169" s="437"/>
      <c r="AW169" s="437"/>
      <c r="AX169" s="437"/>
      <c r="AY169" s="437"/>
      <c r="AZ169" s="174"/>
      <c r="BA169" s="595"/>
      <c r="BB169" s="594"/>
      <c r="BC169" s="449"/>
      <c r="BD169" s="434"/>
      <c r="BE169" s="434"/>
      <c r="BF169" s="434"/>
      <c r="BG169" s="453"/>
      <c r="BH169" s="449"/>
      <c r="BI169" s="434"/>
      <c r="BJ169" s="434"/>
      <c r="BK169" s="434"/>
      <c r="BL169" s="453"/>
      <c r="BM169" s="449"/>
      <c r="BN169" s="434"/>
      <c r="BO169" s="434"/>
      <c r="BP169" s="434"/>
      <c r="BQ169" s="453"/>
      <c r="BR169" s="449"/>
      <c r="BS169" s="434"/>
      <c r="BT169" s="434"/>
      <c r="BU169" s="434"/>
      <c r="BV169" s="434"/>
      <c r="BW169" s="434"/>
      <c r="BX169" s="434"/>
      <c r="BY169" s="435"/>
      <c r="BZ169" s="435"/>
      <c r="CA169" s="435"/>
      <c r="CB169" s="435"/>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09" customFormat="true" ht="15" customHeight="true" x14ac:dyDescent="0.2">
      <c r="A170" s="140"/>
      <c r="B170" s="134"/>
      <c r="C170" s="105"/>
      <c r="D170" s="104"/>
      <c r="E170" s="104"/>
      <c r="F170" s="104"/>
      <c r="G170" s="103"/>
      <c r="H170" s="102"/>
      <c r="I170" s="104"/>
      <c r="J170" s="104"/>
      <c r="K170" s="104"/>
      <c r="L170" s="101"/>
      <c r="M170" s="105"/>
      <c r="N170" s="104"/>
      <c r="O170" s="104"/>
      <c r="P170" s="104"/>
      <c r="Q170" s="103"/>
      <c r="R170" s="102"/>
      <c r="S170" s="104"/>
      <c r="T170" s="104"/>
      <c r="U170" s="104"/>
      <c r="V170" s="104"/>
      <c r="W170" s="104"/>
      <c r="X170" s="104"/>
      <c r="Y170" s="104"/>
      <c r="Z170" s="104"/>
      <c r="AA170" s="104"/>
      <c r="AB170" s="101"/>
      <c r="AC170" s="437"/>
      <c r="AD170" s="437"/>
      <c r="AE170" s="437"/>
      <c r="AF170" s="437"/>
      <c r="AG170" s="437"/>
      <c r="AH170" s="437"/>
      <c r="AI170" s="437"/>
      <c r="AJ170" s="437"/>
      <c r="AK170" s="437"/>
      <c r="AL170" s="437"/>
      <c r="AM170" s="437"/>
      <c r="AN170" s="437"/>
      <c r="AO170" s="437"/>
      <c r="AP170" s="437"/>
      <c r="AQ170" s="437"/>
      <c r="AR170" s="437"/>
      <c r="AS170" s="437"/>
      <c r="AT170" s="437"/>
      <c r="AU170" s="437"/>
      <c r="AV170" s="437"/>
      <c r="AW170" s="437"/>
      <c r="AX170" s="437"/>
      <c r="AY170" s="437"/>
      <c r="AZ170" s="174"/>
      <c r="BA170" s="595"/>
      <c r="BB170" s="594"/>
      <c r="BC170" s="449"/>
      <c r="BD170" s="434"/>
      <c r="BE170" s="434"/>
      <c r="BF170" s="434"/>
      <c r="BG170" s="453"/>
      <c r="BH170" s="449"/>
      <c r="BI170" s="434"/>
      <c r="BJ170" s="434"/>
      <c r="BK170" s="434"/>
      <c r="BL170" s="453"/>
      <c r="BM170" s="449"/>
      <c r="BN170" s="434"/>
      <c r="BO170" s="434"/>
      <c r="BP170" s="434"/>
      <c r="BQ170" s="453"/>
      <c r="BR170" s="449"/>
      <c r="BS170" s="434"/>
      <c r="BT170" s="434"/>
      <c r="BU170" s="434"/>
      <c r="BV170" s="434"/>
      <c r="BW170" s="434"/>
      <c r="BX170" s="434"/>
      <c r="BY170" s="435"/>
      <c r="BZ170" s="435"/>
      <c r="CA170" s="435"/>
      <c r="CB170" s="435"/>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09" customFormat="true" ht="15" customHeight="true" x14ac:dyDescent="0.2">
      <c r="A171" s="140"/>
      <c r="B171" s="134"/>
      <c r="C171" s="105"/>
      <c r="D171" s="104"/>
      <c r="E171" s="104"/>
      <c r="F171" s="104"/>
      <c r="G171" s="103"/>
      <c r="H171" s="102"/>
      <c r="I171" s="104"/>
      <c r="J171" s="104"/>
      <c r="K171" s="104"/>
      <c r="L171" s="101"/>
      <c r="M171" s="105"/>
      <c r="N171" s="104"/>
      <c r="O171" s="104"/>
      <c r="P171" s="104"/>
      <c r="Q171" s="103"/>
      <c r="R171" s="102"/>
      <c r="S171" s="104"/>
      <c r="T171" s="104"/>
      <c r="U171" s="104"/>
      <c r="V171" s="104"/>
      <c r="W171" s="104"/>
      <c r="X171" s="104"/>
      <c r="Y171" s="104"/>
      <c r="Z171" s="104"/>
      <c r="AA171" s="104"/>
      <c r="AB171" s="101"/>
      <c r="AC171" s="437"/>
      <c r="AD171" s="437"/>
      <c r="AE171" s="437"/>
      <c r="AF171" s="437"/>
      <c r="AG171" s="437"/>
      <c r="AH171" s="437"/>
      <c r="AI171" s="437"/>
      <c r="AJ171" s="437"/>
      <c r="AK171" s="437"/>
      <c r="AL171" s="437"/>
      <c r="AM171" s="437"/>
      <c r="AN171" s="437"/>
      <c r="AO171" s="437"/>
      <c r="AP171" s="437"/>
      <c r="AQ171" s="437"/>
      <c r="AR171" s="437"/>
      <c r="AS171" s="437"/>
      <c r="AT171" s="437"/>
      <c r="AU171" s="437"/>
      <c r="AV171" s="437"/>
      <c r="AW171" s="437"/>
      <c r="AX171" s="437"/>
      <c r="AY171" s="437"/>
      <c r="AZ171" s="174"/>
      <c r="BA171" s="595"/>
      <c r="BB171" s="594"/>
      <c r="BC171" s="449"/>
      <c r="BD171" s="434"/>
      <c r="BE171" s="434"/>
      <c r="BF171" s="434"/>
      <c r="BG171" s="453"/>
      <c r="BH171" s="449"/>
      <c r="BI171" s="434"/>
      <c r="BJ171" s="434"/>
      <c r="BK171" s="434"/>
      <c r="BL171" s="453"/>
      <c r="BM171" s="449"/>
      <c r="BN171" s="434"/>
      <c r="BO171" s="434"/>
      <c r="BP171" s="434"/>
      <c r="BQ171" s="453"/>
      <c r="BR171" s="449"/>
      <c r="BS171" s="434"/>
      <c r="BT171" s="434"/>
      <c r="BU171" s="434"/>
      <c r="BV171" s="434"/>
      <c r="BW171" s="434"/>
      <c r="BX171" s="434"/>
      <c r="BY171" s="435"/>
      <c r="BZ171" s="435"/>
      <c r="CA171" s="435"/>
      <c r="CB171" s="435"/>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09" customFormat="true" ht="15" customHeight="true" x14ac:dyDescent="0.2">
      <c r="A172" s="140"/>
      <c r="B172" s="134"/>
      <c r="C172" s="105"/>
      <c r="D172" s="104"/>
      <c r="E172" s="104"/>
      <c r="F172" s="104"/>
      <c r="G172" s="103"/>
      <c r="H172" s="102"/>
      <c r="I172" s="104"/>
      <c r="J172" s="104"/>
      <c r="K172" s="104"/>
      <c r="L172" s="101"/>
      <c r="M172" s="105"/>
      <c r="N172" s="104"/>
      <c r="O172" s="104"/>
      <c r="P172" s="104"/>
      <c r="Q172" s="103"/>
      <c r="R172" s="102"/>
      <c r="S172" s="104"/>
      <c r="T172" s="104"/>
      <c r="U172" s="104"/>
      <c r="V172" s="104"/>
      <c r="W172" s="104"/>
      <c r="X172" s="104"/>
      <c r="Y172" s="104"/>
      <c r="Z172" s="104"/>
      <c r="AA172" s="104"/>
      <c r="AB172" s="101"/>
      <c r="AC172" s="437"/>
      <c r="AD172" s="437"/>
      <c r="AE172" s="437"/>
      <c r="AF172" s="437"/>
      <c r="AG172" s="437"/>
      <c r="AH172" s="437"/>
      <c r="AI172" s="437"/>
      <c r="AJ172" s="437"/>
      <c r="AK172" s="437"/>
      <c r="AL172" s="437"/>
      <c r="AM172" s="437"/>
      <c r="AN172" s="437"/>
      <c r="AO172" s="437"/>
      <c r="AP172" s="437"/>
      <c r="AQ172" s="437"/>
      <c r="AR172" s="437"/>
      <c r="AS172" s="437"/>
      <c r="AT172" s="437"/>
      <c r="AU172" s="437"/>
      <c r="AV172" s="437"/>
      <c r="AW172" s="437"/>
      <c r="AX172" s="437"/>
      <c r="AY172" s="437"/>
      <c r="AZ172" s="174"/>
      <c r="BA172" s="595"/>
      <c r="BB172" s="594"/>
      <c r="BC172" s="449"/>
      <c r="BD172" s="434"/>
      <c r="BE172" s="434"/>
      <c r="BF172" s="434"/>
      <c r="BG172" s="453"/>
      <c r="BH172" s="449"/>
      <c r="BI172" s="434"/>
      <c r="BJ172" s="434"/>
      <c r="BK172" s="434"/>
      <c r="BL172" s="453"/>
      <c r="BM172" s="449"/>
      <c r="BN172" s="434"/>
      <c r="BO172" s="434"/>
      <c r="BP172" s="434"/>
      <c r="BQ172" s="453"/>
      <c r="BR172" s="449"/>
      <c r="BS172" s="434"/>
      <c r="BT172" s="434"/>
      <c r="BU172" s="434"/>
      <c r="BV172" s="434"/>
      <c r="BW172" s="434"/>
      <c r="BX172" s="434"/>
      <c r="BY172" s="435"/>
      <c r="BZ172" s="435"/>
      <c r="CA172" s="435"/>
      <c r="CB172" s="435"/>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309" customFormat="true" ht="15" customHeight="true" x14ac:dyDescent="0.2">
      <c r="A173" s="140"/>
      <c r="B173" s="134"/>
      <c r="C173" s="105"/>
      <c r="D173" s="104"/>
      <c r="E173" s="104"/>
      <c r="F173" s="104"/>
      <c r="G173" s="103"/>
      <c r="H173" s="102"/>
      <c r="I173" s="104"/>
      <c r="J173" s="104"/>
      <c r="K173" s="104"/>
      <c r="L173" s="101"/>
      <c r="M173" s="105"/>
      <c r="N173" s="104"/>
      <c r="O173" s="104"/>
      <c r="P173" s="104"/>
      <c r="Q173" s="103"/>
      <c r="R173" s="102"/>
      <c r="S173" s="104"/>
      <c r="T173" s="104"/>
      <c r="U173" s="104"/>
      <c r="V173" s="104"/>
      <c r="W173" s="104"/>
      <c r="X173" s="104"/>
      <c r="Y173" s="104"/>
      <c r="Z173" s="104"/>
      <c r="AA173" s="104"/>
      <c r="AB173" s="101"/>
      <c r="AC173" s="437"/>
      <c r="AD173" s="437"/>
      <c r="AE173" s="437"/>
      <c r="AF173" s="437"/>
      <c r="AG173" s="437"/>
      <c r="AH173" s="437"/>
      <c r="AI173" s="437"/>
      <c r="AJ173" s="437"/>
      <c r="AK173" s="437"/>
      <c r="AL173" s="437"/>
      <c r="AM173" s="437"/>
      <c r="AN173" s="437"/>
      <c r="AO173" s="437"/>
      <c r="AP173" s="437"/>
      <c r="AQ173" s="437"/>
      <c r="AR173" s="437"/>
      <c r="AS173" s="437"/>
      <c r="AT173" s="437"/>
      <c r="AU173" s="437"/>
      <c r="AV173" s="437"/>
      <c r="AW173" s="437"/>
      <c r="AX173" s="437"/>
      <c r="AY173" s="437"/>
      <c r="AZ173" s="174"/>
      <c r="BA173" s="595"/>
      <c r="BB173" s="594"/>
      <c r="BC173" s="449"/>
      <c r="BD173" s="434"/>
      <c r="BE173" s="434"/>
      <c r="BF173" s="434"/>
      <c r="BG173" s="453"/>
      <c r="BH173" s="449"/>
      <c r="BI173" s="434"/>
      <c r="BJ173" s="434"/>
      <c r="BK173" s="434"/>
      <c r="BL173" s="453"/>
      <c r="BM173" s="449"/>
      <c r="BN173" s="434"/>
      <c r="BO173" s="434"/>
      <c r="BP173" s="434"/>
      <c r="BQ173" s="453"/>
      <c r="BR173" s="449"/>
      <c r="BS173" s="434"/>
      <c r="BT173" s="434"/>
      <c r="BU173" s="434"/>
      <c r="BV173" s="434"/>
      <c r="BW173" s="434"/>
      <c r="BX173" s="434"/>
      <c r="BY173" s="435"/>
      <c r="BZ173" s="435"/>
      <c r="CA173" s="435"/>
      <c r="CB173" s="435"/>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309" customFormat="true" ht="15" customHeight="true" x14ac:dyDescent="0.2">
      <c r="A174" s="140"/>
      <c r="B174" s="134"/>
      <c r="C174" s="105"/>
      <c r="D174" s="104"/>
      <c r="E174" s="104"/>
      <c r="F174" s="104"/>
      <c r="G174" s="103"/>
      <c r="H174" s="102"/>
      <c r="I174" s="104"/>
      <c r="J174" s="104"/>
      <c r="K174" s="104"/>
      <c r="L174" s="101"/>
      <c r="M174" s="105"/>
      <c r="N174" s="104"/>
      <c r="O174" s="104"/>
      <c r="P174" s="104"/>
      <c r="Q174" s="103"/>
      <c r="R174" s="102"/>
      <c r="S174" s="104"/>
      <c r="T174" s="104"/>
      <c r="U174" s="104"/>
      <c r="V174" s="104"/>
      <c r="W174" s="104"/>
      <c r="X174" s="104"/>
      <c r="Y174" s="104"/>
      <c r="Z174" s="104"/>
      <c r="AA174" s="104"/>
      <c r="AB174" s="101"/>
      <c r="AC174" s="437"/>
      <c r="AD174" s="437"/>
      <c r="AE174" s="437"/>
      <c r="AF174" s="437"/>
      <c r="AG174" s="437"/>
      <c r="AH174" s="437"/>
      <c r="AI174" s="437"/>
      <c r="AJ174" s="437"/>
      <c r="AK174" s="437"/>
      <c r="AL174" s="437"/>
      <c r="AM174" s="437"/>
      <c r="AN174" s="437"/>
      <c r="AO174" s="437"/>
      <c r="AP174" s="437"/>
      <c r="AQ174" s="437"/>
      <c r="AR174" s="437"/>
      <c r="AS174" s="437"/>
      <c r="AT174" s="437"/>
      <c r="AU174" s="437"/>
      <c r="AV174" s="437"/>
      <c r="AW174" s="437"/>
      <c r="AX174" s="437"/>
      <c r="AY174" s="437"/>
      <c r="AZ174" s="174"/>
      <c r="BA174" s="595"/>
      <c r="BB174" s="594"/>
      <c r="BC174" s="449"/>
      <c r="BD174" s="434"/>
      <c r="BE174" s="434"/>
      <c r="BF174" s="434"/>
      <c r="BG174" s="453"/>
      <c r="BH174" s="449"/>
      <c r="BI174" s="434"/>
      <c r="BJ174" s="434"/>
      <c r="BK174" s="434"/>
      <c r="BL174" s="453"/>
      <c r="BM174" s="449"/>
      <c r="BN174" s="434"/>
      <c r="BO174" s="434"/>
      <c r="BP174" s="434"/>
      <c r="BQ174" s="453"/>
      <c r="BR174" s="449"/>
      <c r="BS174" s="434"/>
      <c r="BT174" s="434"/>
      <c r="BU174" s="434"/>
      <c r="BV174" s="434"/>
      <c r="BW174" s="434"/>
      <c r="BX174" s="434"/>
      <c r="BY174" s="435"/>
      <c r="BZ174" s="435"/>
      <c r="CA174" s="435"/>
      <c r="CB174" s="435"/>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309" customFormat="true" ht="15" customHeight="true" x14ac:dyDescent="0.2">
      <c r="A175" s="140"/>
      <c r="B175" s="134"/>
      <c r="C175" s="105"/>
      <c r="D175" s="104"/>
      <c r="E175" s="104"/>
      <c r="F175" s="104"/>
      <c r="G175" s="103"/>
      <c r="H175" s="102"/>
      <c r="I175" s="104"/>
      <c r="J175" s="104"/>
      <c r="K175" s="104"/>
      <c r="L175" s="101"/>
      <c r="M175" s="105"/>
      <c r="N175" s="104"/>
      <c r="O175" s="104"/>
      <c r="P175" s="104"/>
      <c r="Q175" s="103"/>
      <c r="R175" s="102"/>
      <c r="S175" s="104"/>
      <c r="T175" s="104"/>
      <c r="U175" s="104"/>
      <c r="V175" s="104"/>
      <c r="W175" s="104"/>
      <c r="X175" s="104"/>
      <c r="Y175" s="104"/>
      <c r="Z175" s="104"/>
      <c r="AA175" s="104"/>
      <c r="AB175" s="101"/>
      <c r="AC175" s="437"/>
      <c r="AD175" s="437"/>
      <c r="AE175" s="437"/>
      <c r="AF175" s="437"/>
      <c r="AG175" s="437"/>
      <c r="AH175" s="437"/>
      <c r="AI175" s="437"/>
      <c r="AJ175" s="437"/>
      <c r="AK175" s="437"/>
      <c r="AL175" s="437"/>
      <c r="AM175" s="437"/>
      <c r="AN175" s="437"/>
      <c r="AO175" s="437"/>
      <c r="AP175" s="437"/>
      <c r="AQ175" s="437"/>
      <c r="AR175" s="437"/>
      <c r="AS175" s="437"/>
      <c r="AT175" s="437"/>
      <c r="AU175" s="437"/>
      <c r="AV175" s="437"/>
      <c r="AW175" s="437"/>
      <c r="AX175" s="437"/>
      <c r="AY175" s="437"/>
      <c r="AZ175" s="174"/>
      <c r="BA175" s="595"/>
      <c r="BB175" s="594"/>
      <c r="BC175" s="449"/>
      <c r="BD175" s="434"/>
      <c r="BE175" s="434"/>
      <c r="BF175" s="434"/>
      <c r="BG175" s="453"/>
      <c r="BH175" s="449"/>
      <c r="BI175" s="434"/>
      <c r="BJ175" s="434"/>
      <c r="BK175" s="434"/>
      <c r="BL175" s="453"/>
      <c r="BM175" s="449"/>
      <c r="BN175" s="434"/>
      <c r="BO175" s="434"/>
      <c r="BP175" s="434"/>
      <c r="BQ175" s="453"/>
      <c r="BR175" s="449"/>
      <c r="BS175" s="434"/>
      <c r="BT175" s="434"/>
      <c r="BU175" s="434"/>
      <c r="BV175" s="434"/>
      <c r="BW175" s="434"/>
      <c r="BX175" s="434"/>
      <c r="BY175" s="435"/>
      <c r="BZ175" s="435"/>
      <c r="CA175" s="435"/>
      <c r="CB175" s="435"/>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309" customFormat="true" ht="15" customHeight="true" x14ac:dyDescent="0.2">
      <c r="A176" s="140"/>
      <c r="B176" s="134"/>
      <c r="C176" s="105"/>
      <c r="D176" s="104"/>
      <c r="E176" s="104"/>
      <c r="F176" s="104"/>
      <c r="G176" s="103"/>
      <c r="H176" s="102"/>
      <c r="I176" s="104"/>
      <c r="J176" s="104"/>
      <c r="K176" s="104"/>
      <c r="L176" s="101"/>
      <c r="M176" s="105"/>
      <c r="N176" s="104"/>
      <c r="O176" s="104"/>
      <c r="P176" s="104"/>
      <c r="Q176" s="103"/>
      <c r="R176" s="102"/>
      <c r="S176" s="104"/>
      <c r="T176" s="104"/>
      <c r="U176" s="104"/>
      <c r="V176" s="104"/>
      <c r="W176" s="104"/>
      <c r="X176" s="104"/>
      <c r="Y176" s="104"/>
      <c r="Z176" s="104"/>
      <c r="AA176" s="104"/>
      <c r="AB176" s="101"/>
      <c r="AC176" s="437"/>
      <c r="AD176" s="437"/>
      <c r="AE176" s="437"/>
      <c r="AF176" s="437"/>
      <c r="AG176" s="437"/>
      <c r="AH176" s="437"/>
      <c r="AI176" s="437"/>
      <c r="AJ176" s="437"/>
      <c r="AK176" s="437"/>
      <c r="AL176" s="437"/>
      <c r="AM176" s="437"/>
      <c r="AN176" s="437"/>
      <c r="AO176" s="437"/>
      <c r="AP176" s="437"/>
      <c r="AQ176" s="437"/>
      <c r="AR176" s="437"/>
      <c r="AS176" s="437"/>
      <c r="AT176" s="437"/>
      <c r="AU176" s="437"/>
      <c r="AV176" s="437"/>
      <c r="AW176" s="437"/>
      <c r="AX176" s="437"/>
      <c r="AY176" s="437"/>
      <c r="AZ176" s="174"/>
      <c r="BA176" s="595"/>
      <c r="BB176" s="594"/>
      <c r="BC176" s="449"/>
      <c r="BD176" s="434"/>
      <c r="BE176" s="434"/>
      <c r="BF176" s="434"/>
      <c r="BG176" s="453"/>
      <c r="BH176" s="449"/>
      <c r="BI176" s="434"/>
      <c r="BJ176" s="434"/>
      <c r="BK176" s="434"/>
      <c r="BL176" s="453"/>
      <c r="BM176" s="449"/>
      <c r="BN176" s="434"/>
      <c r="BO176" s="434"/>
      <c r="BP176" s="434"/>
      <c r="BQ176" s="453"/>
      <c r="BR176" s="449"/>
      <c r="BS176" s="434"/>
      <c r="BT176" s="434"/>
      <c r="BU176" s="434"/>
      <c r="BV176" s="434"/>
      <c r="BW176" s="434"/>
      <c r="BX176" s="434"/>
      <c r="BY176" s="435"/>
      <c r="BZ176" s="435"/>
      <c r="CA176" s="435"/>
      <c r="CB176" s="435"/>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309" customFormat="true" ht="15" customHeight="true" x14ac:dyDescent="0.2">
      <c r="A177" s="140"/>
      <c r="B177" s="134"/>
      <c r="C177" s="105"/>
      <c r="D177" s="104"/>
      <c r="E177" s="104"/>
      <c r="F177" s="104"/>
      <c r="G177" s="103"/>
      <c r="H177" s="102"/>
      <c r="I177" s="104"/>
      <c r="J177" s="104"/>
      <c r="K177" s="104"/>
      <c r="L177" s="101"/>
      <c r="M177" s="105"/>
      <c r="N177" s="104"/>
      <c r="O177" s="104"/>
      <c r="P177" s="104"/>
      <c r="Q177" s="103"/>
      <c r="R177" s="102"/>
      <c r="S177" s="104"/>
      <c r="T177" s="104"/>
      <c r="U177" s="104"/>
      <c r="V177" s="104"/>
      <c r="W177" s="104"/>
      <c r="X177" s="104"/>
      <c r="Y177" s="104"/>
      <c r="Z177" s="104"/>
      <c r="AA177" s="104"/>
      <c r="AB177" s="101"/>
      <c r="AC177" s="437"/>
      <c r="AD177" s="437"/>
      <c r="AE177" s="437"/>
      <c r="AF177" s="437"/>
      <c r="AG177" s="437"/>
      <c r="AH177" s="437"/>
      <c r="AI177" s="437"/>
      <c r="AJ177" s="437"/>
      <c r="AK177" s="437"/>
      <c r="AL177" s="437"/>
      <c r="AM177" s="437"/>
      <c r="AN177" s="437"/>
      <c r="AO177" s="437"/>
      <c r="AP177" s="437"/>
      <c r="AQ177" s="437"/>
      <c r="AR177" s="437"/>
      <c r="AS177" s="437"/>
      <c r="AT177" s="437"/>
      <c r="AU177" s="437"/>
      <c r="AV177" s="437"/>
      <c r="AW177" s="437"/>
      <c r="AX177" s="437"/>
      <c r="AY177" s="437"/>
      <c r="AZ177" s="174"/>
      <c r="BA177" s="595"/>
      <c r="BB177" s="594"/>
      <c r="BC177" s="449"/>
      <c r="BD177" s="434"/>
      <c r="BE177" s="434"/>
      <c r="BF177" s="434"/>
      <c r="BG177" s="453"/>
      <c r="BH177" s="449"/>
      <c r="BI177" s="434"/>
      <c r="BJ177" s="434"/>
      <c r="BK177" s="434"/>
      <c r="BL177" s="453"/>
      <c r="BM177" s="449"/>
      <c r="BN177" s="434"/>
      <c r="BO177" s="434"/>
      <c r="BP177" s="434"/>
      <c r="BQ177" s="453"/>
      <c r="BR177" s="449"/>
      <c r="BS177" s="434"/>
      <c r="BT177" s="434"/>
      <c r="BU177" s="434"/>
      <c r="BV177" s="434"/>
      <c r="BW177" s="434"/>
      <c r="BX177" s="434"/>
      <c r="BY177" s="435"/>
      <c r="BZ177" s="435"/>
      <c r="CA177" s="435"/>
      <c r="CB177" s="435"/>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309" customFormat="true" ht="15" customHeight="true" x14ac:dyDescent="0.2">
      <c r="A178" s="140"/>
      <c r="B178" s="134"/>
      <c r="C178" s="105"/>
      <c r="D178" s="104"/>
      <c r="E178" s="104"/>
      <c r="F178" s="104"/>
      <c r="G178" s="103"/>
      <c r="H178" s="102"/>
      <c r="I178" s="104"/>
      <c r="J178" s="104"/>
      <c r="K178" s="104"/>
      <c r="L178" s="101"/>
      <c r="M178" s="105"/>
      <c r="N178" s="104"/>
      <c r="O178" s="104"/>
      <c r="P178" s="104"/>
      <c r="Q178" s="103"/>
      <c r="R178" s="102"/>
      <c r="S178" s="104"/>
      <c r="T178" s="104"/>
      <c r="U178" s="104"/>
      <c r="V178" s="104"/>
      <c r="W178" s="104"/>
      <c r="X178" s="104"/>
      <c r="Y178" s="104"/>
      <c r="Z178" s="104"/>
      <c r="AA178" s="104"/>
      <c r="AB178" s="101"/>
      <c r="AC178" s="437"/>
      <c r="AD178" s="437"/>
      <c r="AE178" s="437"/>
      <c r="AF178" s="437"/>
      <c r="AG178" s="437"/>
      <c r="AH178" s="437"/>
      <c r="AI178" s="437"/>
      <c r="AJ178" s="437"/>
      <c r="AK178" s="437"/>
      <c r="AL178" s="437"/>
      <c r="AM178" s="437"/>
      <c r="AN178" s="437"/>
      <c r="AO178" s="437"/>
      <c r="AP178" s="437"/>
      <c r="AQ178" s="437"/>
      <c r="AR178" s="437"/>
      <c r="AS178" s="437"/>
      <c r="AT178" s="437"/>
      <c r="AU178" s="437"/>
      <c r="AV178" s="437"/>
      <c r="AW178" s="437"/>
      <c r="AX178" s="437"/>
      <c r="AY178" s="437"/>
      <c r="AZ178" s="174"/>
      <c r="BA178" s="595"/>
      <c r="BB178" s="594"/>
      <c r="BC178" s="449"/>
      <c r="BD178" s="434"/>
      <c r="BE178" s="434"/>
      <c r="BF178" s="434"/>
      <c r="BG178" s="453"/>
      <c r="BH178" s="449"/>
      <c r="BI178" s="434"/>
      <c r="BJ178" s="434"/>
      <c r="BK178" s="434"/>
      <c r="BL178" s="453"/>
      <c r="BM178" s="449"/>
      <c r="BN178" s="434"/>
      <c r="BO178" s="434"/>
      <c r="BP178" s="434"/>
      <c r="BQ178" s="453"/>
      <c r="BR178" s="449"/>
      <c r="BS178" s="434"/>
      <c r="BT178" s="434"/>
      <c r="BU178" s="434"/>
      <c r="BV178" s="434"/>
      <c r="BW178" s="434"/>
      <c r="BX178" s="434"/>
      <c r="BY178" s="435"/>
      <c r="BZ178" s="435"/>
      <c r="CA178" s="435"/>
      <c r="CB178" s="435"/>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309" customFormat="true" ht="15" customHeight="true" x14ac:dyDescent="0.2">
      <c r="A179" s="140"/>
      <c r="B179" s="134"/>
      <c r="C179" s="105"/>
      <c r="D179" s="104"/>
      <c r="E179" s="104"/>
      <c r="F179" s="104"/>
      <c r="G179" s="103"/>
      <c r="H179" s="102"/>
      <c r="I179" s="104"/>
      <c r="J179" s="104"/>
      <c r="K179" s="104"/>
      <c r="L179" s="101"/>
      <c r="M179" s="105"/>
      <c r="N179" s="104"/>
      <c r="O179" s="104"/>
      <c r="P179" s="104"/>
      <c r="Q179" s="103"/>
      <c r="R179" s="102"/>
      <c r="S179" s="104"/>
      <c r="T179" s="104"/>
      <c r="U179" s="104"/>
      <c r="V179" s="104"/>
      <c r="W179" s="104"/>
      <c r="X179" s="104"/>
      <c r="Y179" s="104"/>
      <c r="Z179" s="104"/>
      <c r="AA179" s="104"/>
      <c r="AB179" s="101"/>
      <c r="AC179" s="437"/>
      <c r="AD179" s="437"/>
      <c r="AE179" s="437"/>
      <c r="AF179" s="437"/>
      <c r="AG179" s="437"/>
      <c r="AH179" s="437"/>
      <c r="AI179" s="437"/>
      <c r="AJ179" s="437"/>
      <c r="AK179" s="437"/>
      <c r="AL179" s="437"/>
      <c r="AM179" s="437"/>
      <c r="AN179" s="437"/>
      <c r="AO179" s="437"/>
      <c r="AP179" s="437"/>
      <c r="AQ179" s="437"/>
      <c r="AR179" s="437"/>
      <c r="AS179" s="437"/>
      <c r="AT179" s="437"/>
      <c r="AU179" s="437"/>
      <c r="AV179" s="437"/>
      <c r="AW179" s="437"/>
      <c r="AX179" s="437"/>
      <c r="AY179" s="437"/>
      <c r="AZ179" s="174"/>
      <c r="BA179" s="595"/>
      <c r="BB179" s="594"/>
      <c r="BC179" s="449"/>
      <c r="BD179" s="434"/>
      <c r="BE179" s="434"/>
      <c r="BF179" s="434"/>
      <c r="BG179" s="453"/>
      <c r="BH179" s="449"/>
      <c r="BI179" s="434"/>
      <c r="BJ179" s="434"/>
      <c r="BK179" s="434"/>
      <c r="BL179" s="453"/>
      <c r="BM179" s="449"/>
      <c r="BN179" s="434"/>
      <c r="BO179" s="434"/>
      <c r="BP179" s="434"/>
      <c r="BQ179" s="453"/>
      <c r="BR179" s="449"/>
      <c r="BS179" s="434"/>
      <c r="BT179" s="434"/>
      <c r="BU179" s="434"/>
      <c r="BV179" s="434"/>
      <c r="BW179" s="434"/>
      <c r="BX179" s="434"/>
      <c r="BY179" s="435"/>
      <c r="BZ179" s="435"/>
      <c r="CA179" s="435"/>
      <c r="CB179" s="435"/>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309" customFormat="true" ht="15" customHeight="true" x14ac:dyDescent="0.2">
      <c r="A180" s="140"/>
      <c r="B180" s="134"/>
      <c r="C180" s="105"/>
      <c r="D180" s="104"/>
      <c r="E180" s="104"/>
      <c r="F180" s="104"/>
      <c r="G180" s="103"/>
      <c r="H180" s="102"/>
      <c r="I180" s="104"/>
      <c r="J180" s="104"/>
      <c r="K180" s="104"/>
      <c r="L180" s="101"/>
      <c r="M180" s="105"/>
      <c r="N180" s="104"/>
      <c r="O180" s="104"/>
      <c r="P180" s="104"/>
      <c r="Q180" s="103"/>
      <c r="R180" s="102"/>
      <c r="S180" s="104"/>
      <c r="T180" s="104"/>
      <c r="U180" s="104"/>
      <c r="V180" s="104"/>
      <c r="W180" s="104"/>
      <c r="X180" s="104"/>
      <c r="Y180" s="104"/>
      <c r="Z180" s="104"/>
      <c r="AA180" s="104"/>
      <c r="AB180" s="101"/>
      <c r="AC180" s="437"/>
      <c r="AD180" s="437"/>
      <c r="AE180" s="437"/>
      <c r="AF180" s="437"/>
      <c r="AG180" s="437"/>
      <c r="AH180" s="437"/>
      <c r="AI180" s="437"/>
      <c r="AJ180" s="437"/>
      <c r="AK180" s="437"/>
      <c r="AL180" s="437"/>
      <c r="AM180" s="437"/>
      <c r="AN180" s="437"/>
      <c r="AO180" s="437"/>
      <c r="AP180" s="437"/>
      <c r="AQ180" s="437"/>
      <c r="AR180" s="437"/>
      <c r="AS180" s="437"/>
      <c r="AT180" s="437"/>
      <c r="AU180" s="437"/>
      <c r="AV180" s="437"/>
      <c r="AW180" s="437"/>
      <c r="AX180" s="437"/>
      <c r="AY180" s="437"/>
      <c r="AZ180" s="174"/>
      <c r="BA180" s="595"/>
      <c r="BB180" s="594"/>
      <c r="BC180" s="449"/>
      <c r="BD180" s="434"/>
      <c r="BE180" s="434"/>
      <c r="BF180" s="434"/>
      <c r="BG180" s="453"/>
      <c r="BH180" s="449"/>
      <c r="BI180" s="434"/>
      <c r="BJ180" s="434"/>
      <c r="BK180" s="434"/>
      <c r="BL180" s="453"/>
      <c r="BM180" s="449"/>
      <c r="BN180" s="434"/>
      <c r="BO180" s="434"/>
      <c r="BP180" s="434"/>
      <c r="BQ180" s="453"/>
      <c r="BR180" s="449"/>
      <c r="BS180" s="434"/>
      <c r="BT180" s="434"/>
      <c r="BU180" s="434"/>
      <c r="BV180" s="434"/>
      <c r="BW180" s="434"/>
      <c r="BX180" s="434"/>
      <c r="BY180" s="435"/>
      <c r="BZ180" s="435"/>
      <c r="CA180" s="435"/>
      <c r="CB180" s="435"/>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544" customFormat="true" ht="15" customHeight="true" x14ac:dyDescent="0.2">
      <c r="A181" s="140"/>
      <c r="B181" s="134"/>
      <c r="C181" s="81"/>
      <c r="D181" s="80"/>
      <c r="E181" s="80"/>
      <c r="F181" s="80"/>
      <c r="G181" s="79"/>
      <c r="H181" s="78"/>
      <c r="I181" s="80"/>
      <c r="J181" s="80"/>
      <c r="K181" s="80"/>
      <c r="L181" s="77"/>
      <c r="M181" s="81"/>
      <c r="N181" s="80"/>
      <c r="O181" s="80"/>
      <c r="P181" s="80"/>
      <c r="Q181" s="79"/>
      <c r="R181" s="78"/>
      <c r="S181" s="80"/>
      <c r="T181" s="80"/>
      <c r="U181" s="80"/>
      <c r="V181" s="80"/>
      <c r="W181" s="80"/>
      <c r="X181" s="80"/>
      <c r="Y181" s="80"/>
      <c r="Z181" s="80"/>
      <c r="AA181" s="80"/>
      <c r="AB181" s="77"/>
      <c r="AC181" s="784"/>
      <c r="AD181" s="784"/>
      <c r="AE181" s="784"/>
      <c r="AF181" s="784"/>
      <c r="AG181" s="784"/>
      <c r="AH181" s="784"/>
      <c r="AI181" s="784"/>
      <c r="AJ181" s="784"/>
      <c r="AK181" s="784"/>
      <c r="AL181" s="784"/>
      <c r="AM181" s="784"/>
      <c r="AN181" s="784"/>
      <c r="AO181" s="784"/>
      <c r="AP181" s="784"/>
      <c r="AQ181" s="784"/>
      <c r="AR181" s="784"/>
      <c r="AS181" s="784"/>
      <c r="AT181" s="784"/>
      <c r="AU181" s="784"/>
      <c r="AV181" s="784"/>
      <c r="AW181" s="784"/>
      <c r="AX181" s="784"/>
      <c r="AY181" s="784"/>
      <c r="AZ181" s="343"/>
      <c r="BA181" s="595"/>
      <c r="BB181" s="594"/>
      <c r="BC181" s="449"/>
      <c r="BD181" s="434"/>
      <c r="BE181" s="434"/>
      <c r="BF181" s="434"/>
      <c r="BG181" s="453"/>
      <c r="BH181" s="449"/>
      <c r="BI181" s="434"/>
      <c r="BJ181" s="434"/>
      <c r="BK181" s="434"/>
      <c r="BL181" s="453"/>
      <c r="BM181" s="449"/>
      <c r="BN181" s="434"/>
      <c r="BO181" s="434"/>
      <c r="BP181" s="434"/>
      <c r="BQ181" s="453"/>
      <c r="BR181" s="449"/>
      <c r="BS181" s="434"/>
      <c r="BT181" s="434"/>
      <c r="BU181" s="434"/>
      <c r="BV181" s="434"/>
      <c r="BW181" s="434"/>
      <c r="BX181" s="434"/>
      <c r="BY181" s="435"/>
      <c r="BZ181" s="435"/>
      <c r="CA181" s="435"/>
      <c r="CB181" s="435"/>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544" customFormat="true" ht="15" customHeight="true" x14ac:dyDescent="0.2">
      <c r="A182" s="140"/>
      <c r="B182" s="134"/>
      <c r="C182" s="81"/>
      <c r="D182" s="80"/>
      <c r="E182" s="80"/>
      <c r="F182" s="80"/>
      <c r="G182" s="79"/>
      <c r="H182" s="78"/>
      <c r="I182" s="80"/>
      <c r="J182" s="80"/>
      <c r="K182" s="80"/>
      <c r="L182" s="77"/>
      <c r="M182" s="81"/>
      <c r="N182" s="80"/>
      <c r="O182" s="80"/>
      <c r="P182" s="80"/>
      <c r="Q182" s="79"/>
      <c r="R182" s="78"/>
      <c r="S182" s="80"/>
      <c r="T182" s="80"/>
      <c r="U182" s="80"/>
      <c r="V182" s="80"/>
      <c r="W182" s="80"/>
      <c r="X182" s="80"/>
      <c r="Y182" s="80"/>
      <c r="Z182" s="80"/>
      <c r="AA182" s="80"/>
      <c r="AB182" s="77"/>
      <c r="AC182" s="784"/>
      <c r="AD182" s="784"/>
      <c r="AE182" s="784"/>
      <c r="AF182" s="784"/>
      <c r="AG182" s="784"/>
      <c r="AH182" s="784"/>
      <c r="AI182" s="784"/>
      <c r="AJ182" s="784"/>
      <c r="AK182" s="784"/>
      <c r="AL182" s="784"/>
      <c r="AM182" s="784"/>
      <c r="AN182" s="784"/>
      <c r="AO182" s="784"/>
      <c r="AP182" s="784"/>
      <c r="AQ182" s="784"/>
      <c r="AR182" s="784"/>
      <c r="AS182" s="784"/>
      <c r="AT182" s="784"/>
      <c r="AU182" s="784"/>
      <c r="AV182" s="784"/>
      <c r="AW182" s="784"/>
      <c r="AX182" s="784"/>
      <c r="AY182" s="784"/>
      <c r="AZ182" s="343"/>
      <c r="BA182" s="595"/>
      <c r="BB182" s="594"/>
      <c r="BC182" s="449"/>
      <c r="BD182" s="434"/>
      <c r="BE182" s="434"/>
      <c r="BF182" s="434"/>
      <c r="BG182" s="453"/>
      <c r="BH182" s="449"/>
      <c r="BI182" s="434"/>
      <c r="BJ182" s="434"/>
      <c r="BK182" s="434"/>
      <c r="BL182" s="453"/>
      <c r="BM182" s="449"/>
      <c r="BN182" s="434"/>
      <c r="BO182" s="434"/>
      <c r="BP182" s="434"/>
      <c r="BQ182" s="453"/>
      <c r="BR182" s="449"/>
      <c r="BS182" s="434"/>
      <c r="BT182" s="434"/>
      <c r="BU182" s="434"/>
      <c r="BV182" s="434"/>
      <c r="BW182" s="434"/>
      <c r="BX182" s="434"/>
      <c r="BY182" s="435"/>
      <c r="BZ182" s="435"/>
      <c r="CA182" s="435"/>
      <c r="CB182" s="435"/>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544" customFormat="true" ht="15" customHeight="true" x14ac:dyDescent="0.2">
      <c r="A183" s="140"/>
      <c r="B183" s="134"/>
      <c r="C183" s="81"/>
      <c r="D183" s="80"/>
      <c r="E183" s="80"/>
      <c r="F183" s="80"/>
      <c r="G183" s="79"/>
      <c r="H183" s="78"/>
      <c r="I183" s="80"/>
      <c r="J183" s="80"/>
      <c r="K183" s="80"/>
      <c r="L183" s="77"/>
      <c r="M183" s="81"/>
      <c r="N183" s="80"/>
      <c r="O183" s="80"/>
      <c r="P183" s="80"/>
      <c r="Q183" s="79"/>
      <c r="R183" s="78"/>
      <c r="S183" s="80"/>
      <c r="T183" s="80"/>
      <c r="U183" s="80"/>
      <c r="V183" s="80"/>
      <c r="W183" s="80"/>
      <c r="X183" s="80"/>
      <c r="Y183" s="80"/>
      <c r="Z183" s="80"/>
      <c r="AA183" s="80"/>
      <c r="AB183" s="77"/>
      <c r="AC183" s="784"/>
      <c r="AD183" s="784"/>
      <c r="AE183" s="784"/>
      <c r="AF183" s="784"/>
      <c r="AG183" s="784"/>
      <c r="AH183" s="784"/>
      <c r="AI183" s="784"/>
      <c r="AJ183" s="784"/>
      <c r="AK183" s="784"/>
      <c r="AL183" s="784"/>
      <c r="AM183" s="784"/>
      <c r="AN183" s="784"/>
      <c r="AO183" s="784"/>
      <c r="AP183" s="784"/>
      <c r="AQ183" s="784"/>
      <c r="AR183" s="784"/>
      <c r="AS183" s="784"/>
      <c r="AT183" s="784"/>
      <c r="AU183" s="784"/>
      <c r="AV183" s="784"/>
      <c r="AW183" s="784"/>
      <c r="AX183" s="784"/>
      <c r="AY183" s="784"/>
      <c r="AZ183" s="343"/>
      <c r="BA183" s="595"/>
      <c r="BB183" s="594"/>
      <c r="BC183" s="449"/>
      <c r="BD183" s="434"/>
      <c r="BE183" s="434"/>
      <c r="BF183" s="434"/>
      <c r="BG183" s="453"/>
      <c r="BH183" s="449"/>
      <c r="BI183" s="434"/>
      <c r="BJ183" s="434"/>
      <c r="BK183" s="434"/>
      <c r="BL183" s="453"/>
      <c r="BM183" s="449"/>
      <c r="BN183" s="434"/>
      <c r="BO183" s="434"/>
      <c r="BP183" s="434"/>
      <c r="BQ183" s="453"/>
      <c r="BR183" s="449"/>
      <c r="BS183" s="434"/>
      <c r="BT183" s="434"/>
      <c r="BU183" s="434"/>
      <c r="BV183" s="434"/>
      <c r="BW183" s="434"/>
      <c r="BX183" s="434"/>
      <c r="BY183" s="435"/>
      <c r="BZ183" s="435"/>
      <c r="CA183" s="435"/>
      <c r="CB183" s="435"/>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544" customFormat="true" ht="15" customHeight="true" x14ac:dyDescent="0.2">
      <c r="A184" s="140"/>
      <c r="B184" s="134"/>
      <c r="C184" s="81"/>
      <c r="D184" s="80"/>
      <c r="E184" s="80"/>
      <c r="F184" s="80"/>
      <c r="G184" s="79"/>
      <c r="H184" s="78"/>
      <c r="I184" s="80"/>
      <c r="J184" s="80"/>
      <c r="K184" s="80"/>
      <c r="L184" s="77"/>
      <c r="M184" s="81"/>
      <c r="N184" s="80"/>
      <c r="O184" s="80"/>
      <c r="P184" s="80"/>
      <c r="Q184" s="79"/>
      <c r="R184" s="78"/>
      <c r="S184" s="80"/>
      <c r="T184" s="80"/>
      <c r="U184" s="80"/>
      <c r="V184" s="80"/>
      <c r="W184" s="80"/>
      <c r="X184" s="80"/>
      <c r="Y184" s="80"/>
      <c r="Z184" s="80"/>
      <c r="AA184" s="80"/>
      <c r="AB184" s="77"/>
      <c r="AC184" s="784"/>
      <c r="AD184" s="784"/>
      <c r="AE184" s="784"/>
      <c r="AF184" s="784"/>
      <c r="AG184" s="784"/>
      <c r="AH184" s="784"/>
      <c r="AI184" s="784"/>
      <c r="AJ184" s="784"/>
      <c r="AK184" s="784"/>
      <c r="AL184" s="784"/>
      <c r="AM184" s="784"/>
      <c r="AN184" s="784"/>
      <c r="AO184" s="784"/>
      <c r="AP184" s="784"/>
      <c r="AQ184" s="784"/>
      <c r="AR184" s="784"/>
      <c r="AS184" s="784"/>
      <c r="AT184" s="784"/>
      <c r="AU184" s="784"/>
      <c r="AV184" s="784"/>
      <c r="AW184" s="784"/>
      <c r="AX184" s="784"/>
      <c r="AY184" s="784"/>
      <c r="AZ184" s="343"/>
      <c r="BA184" s="595"/>
      <c r="BB184" s="594"/>
      <c r="BC184" s="449"/>
      <c r="BD184" s="434"/>
      <c r="BE184" s="434"/>
      <c r="BF184" s="434"/>
      <c r="BG184" s="453"/>
      <c r="BH184" s="449"/>
      <c r="BI184" s="434"/>
      <c r="BJ184" s="434"/>
      <c r="BK184" s="434"/>
      <c r="BL184" s="453"/>
      <c r="BM184" s="449"/>
      <c r="BN184" s="434"/>
      <c r="BO184" s="434"/>
      <c r="BP184" s="434"/>
      <c r="BQ184" s="453"/>
      <c r="BR184" s="449"/>
      <c r="BS184" s="434"/>
      <c r="BT184" s="434"/>
      <c r="BU184" s="434"/>
      <c r="BV184" s="434"/>
      <c r="BW184" s="434"/>
      <c r="BX184" s="434"/>
      <c r="BY184" s="435"/>
      <c r="BZ184" s="435"/>
      <c r="CA184" s="435"/>
      <c r="CB184" s="435"/>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544" customFormat="true" ht="15" customHeight="true" x14ac:dyDescent="0.2">
      <c r="A185" s="140"/>
      <c r="B185" s="134"/>
      <c r="C185" s="81"/>
      <c r="D185" s="80"/>
      <c r="E185" s="80"/>
      <c r="F185" s="80"/>
      <c r="G185" s="79"/>
      <c r="H185" s="78"/>
      <c r="I185" s="80"/>
      <c r="J185" s="80"/>
      <c r="K185" s="80"/>
      <c r="L185" s="77"/>
      <c r="M185" s="81"/>
      <c r="N185" s="80"/>
      <c r="O185" s="80"/>
      <c r="P185" s="80"/>
      <c r="Q185" s="79"/>
      <c r="R185" s="78"/>
      <c r="S185" s="80"/>
      <c r="T185" s="80"/>
      <c r="U185" s="80"/>
      <c r="V185" s="80"/>
      <c r="W185" s="80"/>
      <c r="X185" s="80"/>
      <c r="Y185" s="80"/>
      <c r="Z185" s="80"/>
      <c r="AA185" s="80"/>
      <c r="AB185" s="77"/>
      <c r="AC185" s="784"/>
      <c r="AD185" s="784"/>
      <c r="AE185" s="784"/>
      <c r="AF185" s="784"/>
      <c r="AG185" s="784"/>
      <c r="AH185" s="784"/>
      <c r="AI185" s="784"/>
      <c r="AJ185" s="784"/>
      <c r="AK185" s="784"/>
      <c r="AL185" s="784"/>
      <c r="AM185" s="784"/>
      <c r="AN185" s="784"/>
      <c r="AO185" s="784"/>
      <c r="AP185" s="784"/>
      <c r="AQ185" s="784"/>
      <c r="AR185" s="784"/>
      <c r="AS185" s="784"/>
      <c r="AT185" s="784"/>
      <c r="AU185" s="784"/>
      <c r="AV185" s="784"/>
      <c r="AW185" s="784"/>
      <c r="AX185" s="784"/>
      <c r="AY185" s="784"/>
      <c r="AZ185" s="343"/>
      <c r="BA185" s="595"/>
      <c r="BB185" s="594"/>
      <c r="BC185" s="449"/>
      <c r="BD185" s="434"/>
      <c r="BE185" s="434"/>
      <c r="BF185" s="434"/>
      <c r="BG185" s="453"/>
      <c r="BH185" s="449"/>
      <c r="BI185" s="434"/>
      <c r="BJ185" s="434"/>
      <c r="BK185" s="434"/>
      <c r="BL185" s="453"/>
      <c r="BM185" s="449"/>
      <c r="BN185" s="434"/>
      <c r="BO185" s="434"/>
      <c r="BP185" s="434"/>
      <c r="BQ185" s="453"/>
      <c r="BR185" s="449"/>
      <c r="BS185" s="434"/>
      <c r="BT185" s="434"/>
      <c r="BU185" s="434"/>
      <c r="BV185" s="434"/>
      <c r="BW185" s="434"/>
      <c r="BX185" s="434"/>
      <c r="BY185" s="435"/>
      <c r="BZ185" s="435"/>
      <c r="CA185" s="435"/>
      <c r="CB185" s="435"/>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544" customFormat="true" ht="15" customHeight="true" x14ac:dyDescent="0.2">
      <c r="A186" s="140"/>
      <c r="B186" s="134"/>
      <c r="C186" s="81"/>
      <c r="D186" s="80"/>
      <c r="E186" s="80"/>
      <c r="F186" s="80"/>
      <c r="G186" s="79"/>
      <c r="H186" s="78"/>
      <c r="I186" s="80"/>
      <c r="J186" s="80"/>
      <c r="K186" s="80"/>
      <c r="L186" s="77"/>
      <c r="M186" s="81"/>
      <c r="N186" s="80"/>
      <c r="O186" s="80"/>
      <c r="P186" s="80"/>
      <c r="Q186" s="79"/>
      <c r="R186" s="78"/>
      <c r="S186" s="80"/>
      <c r="T186" s="80"/>
      <c r="U186" s="80"/>
      <c r="V186" s="80"/>
      <c r="W186" s="80"/>
      <c r="X186" s="80"/>
      <c r="Y186" s="80"/>
      <c r="Z186" s="80"/>
      <c r="AA186" s="80"/>
      <c r="AB186" s="77"/>
      <c r="AC186" s="784"/>
      <c r="AD186" s="784"/>
      <c r="AE186" s="784"/>
      <c r="AF186" s="784"/>
      <c r="AG186" s="784"/>
      <c r="AH186" s="784"/>
      <c r="AI186" s="784"/>
      <c r="AJ186" s="784"/>
      <c r="AK186" s="784"/>
      <c r="AL186" s="784"/>
      <c r="AM186" s="784"/>
      <c r="AN186" s="784"/>
      <c r="AO186" s="784"/>
      <c r="AP186" s="784"/>
      <c r="AQ186" s="784"/>
      <c r="AR186" s="784"/>
      <c r="AS186" s="784"/>
      <c r="AT186" s="784"/>
      <c r="AU186" s="784"/>
      <c r="AV186" s="784"/>
      <c r="AW186" s="784"/>
      <c r="AX186" s="784"/>
      <c r="AY186" s="784"/>
      <c r="AZ186" s="343"/>
      <c r="BA186" s="595"/>
      <c r="BB186" s="594"/>
      <c r="BC186" s="449"/>
      <c r="BD186" s="434"/>
      <c r="BE186" s="434"/>
      <c r="BF186" s="434"/>
      <c r="BG186" s="453"/>
      <c r="BH186" s="449"/>
      <c r="BI186" s="434"/>
      <c r="BJ186" s="434"/>
      <c r="BK186" s="434"/>
      <c r="BL186" s="453"/>
      <c r="BM186" s="449"/>
      <c r="BN186" s="434"/>
      <c r="BO186" s="434"/>
      <c r="BP186" s="434"/>
      <c r="BQ186" s="453"/>
      <c r="BR186" s="449"/>
      <c r="BS186" s="434"/>
      <c r="BT186" s="434"/>
      <c r="BU186" s="434"/>
      <c r="BV186" s="434"/>
      <c r="BW186" s="434"/>
      <c r="BX186" s="434"/>
      <c r="BY186" s="435"/>
      <c r="BZ186" s="435"/>
      <c r="CA186" s="435"/>
      <c r="CB186" s="435"/>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544" customFormat="true" ht="15" customHeight="true" x14ac:dyDescent="0.2">
      <c r="A187" s="140"/>
      <c r="B187" s="134"/>
      <c r="C187" s="81"/>
      <c r="D187" s="80"/>
      <c r="E187" s="80"/>
      <c r="F187" s="80"/>
      <c r="G187" s="79"/>
      <c r="H187" s="78"/>
      <c r="I187" s="80"/>
      <c r="J187" s="80"/>
      <c r="K187" s="80"/>
      <c r="L187" s="77"/>
      <c r="M187" s="81"/>
      <c r="N187" s="80"/>
      <c r="O187" s="80"/>
      <c r="P187" s="80"/>
      <c r="Q187" s="79"/>
      <c r="R187" s="78"/>
      <c r="S187" s="80"/>
      <c r="T187" s="80"/>
      <c r="U187" s="80"/>
      <c r="V187" s="80"/>
      <c r="W187" s="80"/>
      <c r="X187" s="80"/>
      <c r="Y187" s="80"/>
      <c r="Z187" s="80"/>
      <c r="AA187" s="80"/>
      <c r="AB187" s="77"/>
      <c r="AC187" s="784"/>
      <c r="AD187" s="784"/>
      <c r="AE187" s="784"/>
      <c r="AF187" s="784"/>
      <c r="AG187" s="784"/>
      <c r="AH187" s="784"/>
      <c r="AI187" s="784"/>
      <c r="AJ187" s="784"/>
      <c r="AK187" s="784"/>
      <c r="AL187" s="784"/>
      <c r="AM187" s="784"/>
      <c r="AN187" s="784"/>
      <c r="AO187" s="784"/>
      <c r="AP187" s="784"/>
      <c r="AQ187" s="784"/>
      <c r="AR187" s="784"/>
      <c r="AS187" s="784"/>
      <c r="AT187" s="784"/>
      <c r="AU187" s="784"/>
      <c r="AV187" s="784"/>
      <c r="AW187" s="784"/>
      <c r="AX187" s="784"/>
      <c r="AY187" s="784"/>
      <c r="AZ187" s="343"/>
      <c r="BA187" s="595"/>
      <c r="BB187" s="594"/>
      <c r="BC187" s="449"/>
      <c r="BD187" s="434"/>
      <c r="BE187" s="434"/>
      <c r="BF187" s="434"/>
      <c r="BG187" s="453"/>
      <c r="BH187" s="449"/>
      <c r="BI187" s="434"/>
      <c r="BJ187" s="434"/>
      <c r="BK187" s="434"/>
      <c r="BL187" s="453"/>
      <c r="BM187" s="449"/>
      <c r="BN187" s="434"/>
      <c r="BO187" s="434"/>
      <c r="BP187" s="434"/>
      <c r="BQ187" s="453"/>
      <c r="BR187" s="449"/>
      <c r="BS187" s="434"/>
      <c r="BT187" s="434"/>
      <c r="BU187" s="434"/>
      <c r="BV187" s="434"/>
      <c r="BW187" s="434"/>
      <c r="BX187" s="434"/>
      <c r="BY187" s="435"/>
      <c r="BZ187" s="435"/>
      <c r="CA187" s="435"/>
      <c r="CB187" s="435"/>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544" customFormat="true" ht="15" customHeight="true" x14ac:dyDescent="0.2">
      <c r="A188" s="140"/>
      <c r="B188" s="134"/>
      <c r="C188" s="81"/>
      <c r="D188" s="80"/>
      <c r="E188" s="80"/>
      <c r="F188" s="80"/>
      <c r="G188" s="79"/>
      <c r="H188" s="78"/>
      <c r="I188" s="80"/>
      <c r="J188" s="80"/>
      <c r="K188" s="80"/>
      <c r="L188" s="77"/>
      <c r="M188" s="81"/>
      <c r="N188" s="80"/>
      <c r="O188" s="80"/>
      <c r="P188" s="80"/>
      <c r="Q188" s="79"/>
      <c r="R188" s="78"/>
      <c r="S188" s="80"/>
      <c r="T188" s="80"/>
      <c r="U188" s="80"/>
      <c r="V188" s="80"/>
      <c r="W188" s="80"/>
      <c r="X188" s="80"/>
      <c r="Y188" s="80"/>
      <c r="Z188" s="80"/>
      <c r="AA188" s="80"/>
      <c r="AB188" s="77"/>
      <c r="AC188" s="784"/>
      <c r="AD188" s="784"/>
      <c r="AE188" s="784"/>
      <c r="AF188" s="784"/>
      <c r="AG188" s="784"/>
      <c r="AH188" s="784"/>
      <c r="AI188" s="784"/>
      <c r="AJ188" s="784"/>
      <c r="AK188" s="784"/>
      <c r="AL188" s="784"/>
      <c r="AM188" s="784"/>
      <c r="AN188" s="784"/>
      <c r="AO188" s="784"/>
      <c r="AP188" s="784"/>
      <c r="AQ188" s="784"/>
      <c r="AR188" s="784"/>
      <c r="AS188" s="784"/>
      <c r="AT188" s="784"/>
      <c r="AU188" s="784"/>
      <c r="AV188" s="784"/>
      <c r="AW188" s="784"/>
      <c r="AX188" s="784"/>
      <c r="AY188" s="784"/>
      <c r="AZ188" s="343"/>
      <c r="BA188" s="595"/>
      <c r="BB188" s="594"/>
      <c r="BC188" s="449"/>
      <c r="BD188" s="434"/>
      <c r="BE188" s="434"/>
      <c r="BF188" s="434"/>
      <c r="BG188" s="453"/>
      <c r="BH188" s="449"/>
      <c r="BI188" s="434"/>
      <c r="BJ188" s="434"/>
      <c r="BK188" s="434"/>
      <c r="BL188" s="453"/>
      <c r="BM188" s="449"/>
      <c r="BN188" s="434"/>
      <c r="BO188" s="434"/>
      <c r="BP188" s="434"/>
      <c r="BQ188" s="453"/>
      <c r="BR188" s="449"/>
      <c r="BS188" s="434"/>
      <c r="BT188" s="434"/>
      <c r="BU188" s="434"/>
      <c r="BV188" s="434"/>
      <c r="BW188" s="434"/>
      <c r="BX188" s="434"/>
      <c r="BY188" s="435"/>
      <c r="BZ188" s="435"/>
      <c r="CA188" s="435"/>
      <c r="CB188" s="435"/>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544" customFormat="true" ht="15" customHeight="true" x14ac:dyDescent="0.2">
      <c r="A189" s="140"/>
      <c r="B189" s="134"/>
      <c r="C189" s="81"/>
      <c r="D189" s="80"/>
      <c r="E189" s="80"/>
      <c r="F189" s="80"/>
      <c r="G189" s="79"/>
      <c r="H189" s="78"/>
      <c r="I189" s="80"/>
      <c r="J189" s="80"/>
      <c r="K189" s="80"/>
      <c r="L189" s="77"/>
      <c r="M189" s="81"/>
      <c r="N189" s="80"/>
      <c r="O189" s="80"/>
      <c r="P189" s="80"/>
      <c r="Q189" s="79"/>
      <c r="R189" s="78"/>
      <c r="S189" s="80"/>
      <c r="T189" s="80"/>
      <c r="U189" s="80"/>
      <c r="V189" s="80"/>
      <c r="W189" s="80"/>
      <c r="X189" s="80"/>
      <c r="Y189" s="80"/>
      <c r="Z189" s="80"/>
      <c r="AA189" s="80"/>
      <c r="AB189" s="77"/>
      <c r="AC189" s="784"/>
      <c r="AD189" s="784"/>
      <c r="AE189" s="784"/>
      <c r="AF189" s="784"/>
      <c r="AG189" s="784"/>
      <c r="AH189" s="784"/>
      <c r="AI189" s="784"/>
      <c r="AJ189" s="784"/>
      <c r="AK189" s="784"/>
      <c r="AL189" s="784"/>
      <c r="AM189" s="784"/>
      <c r="AN189" s="784"/>
      <c r="AO189" s="784"/>
      <c r="AP189" s="784"/>
      <c r="AQ189" s="784"/>
      <c r="AR189" s="784"/>
      <c r="AS189" s="784"/>
      <c r="AT189" s="784"/>
      <c r="AU189" s="784"/>
      <c r="AV189" s="784"/>
      <c r="AW189" s="784"/>
      <c r="AX189" s="784"/>
      <c r="AY189" s="784"/>
      <c r="AZ189" s="343"/>
      <c r="BA189" s="595"/>
      <c r="BB189" s="594"/>
      <c r="BC189" s="449"/>
      <c r="BD189" s="434"/>
      <c r="BE189" s="434"/>
      <c r="BF189" s="434"/>
      <c r="BG189" s="453"/>
      <c r="BH189" s="449"/>
      <c r="BI189" s="434"/>
      <c r="BJ189" s="434"/>
      <c r="BK189" s="434"/>
      <c r="BL189" s="453"/>
      <c r="BM189" s="449"/>
      <c r="BN189" s="434"/>
      <c r="BO189" s="434"/>
      <c r="BP189" s="434"/>
      <c r="BQ189" s="453"/>
      <c r="BR189" s="449"/>
      <c r="BS189" s="434"/>
      <c r="BT189" s="434"/>
      <c r="BU189" s="434"/>
      <c r="BV189" s="434"/>
      <c r="BW189" s="434"/>
      <c r="BX189" s="434"/>
      <c r="BY189" s="435"/>
      <c r="BZ189" s="435"/>
      <c r="CA189" s="435"/>
      <c r="CB189" s="435"/>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544" customFormat="true" ht="15" customHeight="true" x14ac:dyDescent="0.2">
      <c r="A190" s="140"/>
      <c r="B190" s="134"/>
      <c r="C190" s="81"/>
      <c r="D190" s="80"/>
      <c r="E190" s="80"/>
      <c r="F190" s="80"/>
      <c r="G190" s="79"/>
      <c r="H190" s="78"/>
      <c r="I190" s="80"/>
      <c r="J190" s="80"/>
      <c r="K190" s="80"/>
      <c r="L190" s="77"/>
      <c r="M190" s="81"/>
      <c r="N190" s="80"/>
      <c r="O190" s="80"/>
      <c r="P190" s="80"/>
      <c r="Q190" s="79"/>
      <c r="R190" s="78"/>
      <c r="S190" s="80"/>
      <c r="T190" s="80"/>
      <c r="U190" s="80"/>
      <c r="V190" s="80"/>
      <c r="W190" s="80"/>
      <c r="X190" s="80"/>
      <c r="Y190" s="80"/>
      <c r="Z190" s="80"/>
      <c r="AA190" s="80"/>
      <c r="AB190" s="77"/>
      <c r="AC190" s="784"/>
      <c r="AD190" s="784"/>
      <c r="AE190" s="784"/>
      <c r="AF190" s="784"/>
      <c r="AG190" s="784"/>
      <c r="AH190" s="784"/>
      <c r="AI190" s="784"/>
      <c r="AJ190" s="784"/>
      <c r="AK190" s="784"/>
      <c r="AL190" s="784"/>
      <c r="AM190" s="784"/>
      <c r="AN190" s="784"/>
      <c r="AO190" s="784"/>
      <c r="AP190" s="784"/>
      <c r="AQ190" s="784"/>
      <c r="AR190" s="784"/>
      <c r="AS190" s="784"/>
      <c r="AT190" s="784"/>
      <c r="AU190" s="784"/>
      <c r="AV190" s="784"/>
      <c r="AW190" s="784"/>
      <c r="AX190" s="784"/>
      <c r="AY190" s="784"/>
      <c r="AZ190" s="343"/>
      <c r="BA190" s="595"/>
      <c r="BB190" s="594"/>
      <c r="BC190" s="449"/>
      <c r="BD190" s="434"/>
      <c r="BE190" s="434"/>
      <c r="BF190" s="434"/>
      <c r="BG190" s="453"/>
      <c r="BH190" s="449"/>
      <c r="BI190" s="434"/>
      <c r="BJ190" s="434"/>
      <c r="BK190" s="434"/>
      <c r="BL190" s="453"/>
      <c r="BM190" s="449"/>
      <c r="BN190" s="434"/>
      <c r="BO190" s="434"/>
      <c r="BP190" s="434"/>
      <c r="BQ190" s="453"/>
      <c r="BR190" s="449"/>
      <c r="BS190" s="434"/>
      <c r="BT190" s="434"/>
      <c r="BU190" s="434"/>
      <c r="BV190" s="434"/>
      <c r="BW190" s="434"/>
      <c r="BX190" s="434"/>
      <c r="BY190" s="435"/>
      <c r="BZ190" s="435"/>
      <c r="CA190" s="435"/>
      <c r="CB190" s="435"/>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544" customFormat="true" ht="15" customHeight="true" x14ac:dyDescent="0.2">
      <c r="A191" s="140"/>
      <c r="B191" s="134"/>
      <c r="C191" s="81"/>
      <c r="D191" s="80"/>
      <c r="E191" s="80"/>
      <c r="F191" s="80"/>
      <c r="G191" s="79"/>
      <c r="H191" s="78"/>
      <c r="I191" s="80"/>
      <c r="J191" s="80"/>
      <c r="K191" s="80"/>
      <c r="L191" s="77"/>
      <c r="M191" s="81"/>
      <c r="N191" s="80"/>
      <c r="O191" s="80"/>
      <c r="P191" s="80"/>
      <c r="Q191" s="79"/>
      <c r="R191" s="78"/>
      <c r="S191" s="80"/>
      <c r="T191" s="80"/>
      <c r="U191" s="80"/>
      <c r="V191" s="80"/>
      <c r="W191" s="80"/>
      <c r="X191" s="80"/>
      <c r="Y191" s="80"/>
      <c r="Z191" s="80"/>
      <c r="AA191" s="80"/>
      <c r="AB191" s="77"/>
      <c r="AC191" s="784"/>
      <c r="AD191" s="784"/>
      <c r="AE191" s="784"/>
      <c r="AF191" s="784"/>
      <c r="AG191" s="784"/>
      <c r="AH191" s="784"/>
      <c r="AI191" s="784"/>
      <c r="AJ191" s="784"/>
      <c r="AK191" s="784"/>
      <c r="AL191" s="784"/>
      <c r="AM191" s="784"/>
      <c r="AN191" s="784"/>
      <c r="AO191" s="784"/>
      <c r="AP191" s="784"/>
      <c r="AQ191" s="784"/>
      <c r="AR191" s="784"/>
      <c r="AS191" s="784"/>
      <c r="AT191" s="784"/>
      <c r="AU191" s="784"/>
      <c r="AV191" s="784"/>
      <c r="AW191" s="784"/>
      <c r="AX191" s="784"/>
      <c r="AY191" s="784"/>
      <c r="AZ191" s="343"/>
      <c r="BA191" s="595"/>
      <c r="BB191" s="594"/>
      <c r="BC191" s="449"/>
      <c r="BD191" s="434"/>
      <c r="BE191" s="434"/>
      <c r="BF191" s="434"/>
      <c r="BG191" s="453"/>
      <c r="BH191" s="449"/>
      <c r="BI191" s="434"/>
      <c r="BJ191" s="434"/>
      <c r="BK191" s="434"/>
      <c r="BL191" s="453"/>
      <c r="BM191" s="449"/>
      <c r="BN191" s="434"/>
      <c r="BO191" s="434"/>
      <c r="BP191" s="434"/>
      <c r="BQ191" s="453"/>
      <c r="BR191" s="449"/>
      <c r="BS191" s="434"/>
      <c r="BT191" s="434"/>
      <c r="BU191" s="434"/>
      <c r="BV191" s="434"/>
      <c r="BW191" s="434"/>
      <c r="BX191" s="434"/>
      <c r="BY191" s="435"/>
      <c r="BZ191" s="435"/>
      <c r="CA191" s="435"/>
      <c r="CB191" s="435"/>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544" customFormat="true" ht="15" customHeight="true" x14ac:dyDescent="0.2">
      <c r="A192" s="140"/>
      <c r="B192" s="134"/>
      <c r="C192" s="81"/>
      <c r="D192" s="80"/>
      <c r="E192" s="80"/>
      <c r="F192" s="80"/>
      <c r="G192" s="79"/>
      <c r="H192" s="78"/>
      <c r="I192" s="80"/>
      <c r="J192" s="80"/>
      <c r="K192" s="80"/>
      <c r="L192" s="77"/>
      <c r="M192" s="81"/>
      <c r="N192" s="80"/>
      <c r="O192" s="80"/>
      <c r="P192" s="80"/>
      <c r="Q192" s="79"/>
      <c r="R192" s="78"/>
      <c r="S192" s="80"/>
      <c r="T192" s="80"/>
      <c r="U192" s="80"/>
      <c r="V192" s="80"/>
      <c r="W192" s="80"/>
      <c r="X192" s="80"/>
      <c r="Y192" s="80"/>
      <c r="Z192" s="80"/>
      <c r="AA192" s="80"/>
      <c r="AB192" s="77"/>
      <c r="AC192" s="784"/>
      <c r="AD192" s="784"/>
      <c r="AE192" s="784"/>
      <c r="AF192" s="784"/>
      <c r="AG192" s="784"/>
      <c r="AH192" s="784"/>
      <c r="AI192" s="784"/>
      <c r="AJ192" s="784"/>
      <c r="AK192" s="784"/>
      <c r="AL192" s="784"/>
      <c r="AM192" s="784"/>
      <c r="AN192" s="784"/>
      <c r="AO192" s="784"/>
      <c r="AP192" s="784"/>
      <c r="AQ192" s="784"/>
      <c r="AR192" s="784"/>
      <c r="AS192" s="784"/>
      <c r="AT192" s="784"/>
      <c r="AU192" s="784"/>
      <c r="AV192" s="784"/>
      <c r="AW192" s="784"/>
      <c r="AX192" s="784"/>
      <c r="AY192" s="784"/>
      <c r="AZ192" s="343"/>
      <c r="BA192" s="595"/>
      <c r="BB192" s="594"/>
      <c r="BC192" s="449"/>
      <c r="BD192" s="434"/>
      <c r="BE192" s="434"/>
      <c r="BF192" s="434"/>
      <c r="BG192" s="453"/>
      <c r="BH192" s="449"/>
      <c r="BI192" s="434"/>
      <c r="BJ192" s="434"/>
      <c r="BK192" s="434"/>
      <c r="BL192" s="453"/>
      <c r="BM192" s="449"/>
      <c r="BN192" s="434"/>
      <c r="BO192" s="434"/>
      <c r="BP192" s="434"/>
      <c r="BQ192" s="453"/>
      <c r="BR192" s="449"/>
      <c r="BS192" s="434"/>
      <c r="BT192" s="434"/>
      <c r="BU192" s="434"/>
      <c r="BV192" s="434"/>
      <c r="BW192" s="434"/>
      <c r="BX192" s="434"/>
      <c r="BY192" s="435"/>
      <c r="BZ192" s="435"/>
      <c r="CA192" s="435"/>
      <c r="CB192" s="435"/>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544" customFormat="true" ht="15" customHeight="true" x14ac:dyDescent="0.2">
      <c r="A193" s="140"/>
      <c r="B193" s="134"/>
      <c r="C193" s="81"/>
      <c r="D193" s="80"/>
      <c r="E193" s="80"/>
      <c r="F193" s="80"/>
      <c r="G193" s="79"/>
      <c r="H193" s="78"/>
      <c r="I193" s="80"/>
      <c r="J193" s="80"/>
      <c r="K193" s="80"/>
      <c r="L193" s="77"/>
      <c r="M193" s="81"/>
      <c r="N193" s="80"/>
      <c r="O193" s="80"/>
      <c r="P193" s="80"/>
      <c r="Q193" s="79"/>
      <c r="R193" s="78"/>
      <c r="S193" s="80"/>
      <c r="T193" s="80"/>
      <c r="U193" s="80"/>
      <c r="V193" s="80"/>
      <c r="W193" s="80"/>
      <c r="X193" s="80"/>
      <c r="Y193" s="80"/>
      <c r="Z193" s="80"/>
      <c r="AA193" s="80"/>
      <c r="AB193" s="77"/>
      <c r="AC193" s="784"/>
      <c r="AD193" s="784"/>
      <c r="AE193" s="784"/>
      <c r="AF193" s="784"/>
      <c r="AG193" s="784"/>
      <c r="AH193" s="784"/>
      <c r="AI193" s="784"/>
      <c r="AJ193" s="784"/>
      <c r="AK193" s="784"/>
      <c r="AL193" s="784"/>
      <c r="AM193" s="784"/>
      <c r="AN193" s="784"/>
      <c r="AO193" s="784"/>
      <c r="AP193" s="784"/>
      <c r="AQ193" s="784"/>
      <c r="AR193" s="784"/>
      <c r="AS193" s="784"/>
      <c r="AT193" s="784"/>
      <c r="AU193" s="784"/>
      <c r="AV193" s="784"/>
      <c r="AW193" s="784"/>
      <c r="AX193" s="784"/>
      <c r="AY193" s="784"/>
      <c r="AZ193" s="343"/>
      <c r="BA193" s="595"/>
      <c r="BB193" s="594"/>
      <c r="BC193" s="449"/>
      <c r="BD193" s="434"/>
      <c r="BE193" s="434"/>
      <c r="BF193" s="434"/>
      <c r="BG193" s="453"/>
      <c r="BH193" s="449"/>
      <c r="BI193" s="434"/>
      <c r="BJ193" s="434"/>
      <c r="BK193" s="434"/>
      <c r="BL193" s="453"/>
      <c r="BM193" s="449"/>
      <c r="BN193" s="434"/>
      <c r="BO193" s="434"/>
      <c r="BP193" s="434"/>
      <c r="BQ193" s="453"/>
      <c r="BR193" s="449"/>
      <c r="BS193" s="434"/>
      <c r="BT193" s="434"/>
      <c r="BU193" s="434"/>
      <c r="BV193" s="434"/>
      <c r="BW193" s="434"/>
      <c r="BX193" s="434"/>
      <c r="BY193" s="435"/>
      <c r="BZ193" s="435"/>
      <c r="CA193" s="435"/>
      <c r="CB193" s="435"/>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544" customFormat="true" ht="15" customHeight="true" x14ac:dyDescent="0.2">
      <c r="A194" s="162"/>
      <c r="B194" s="133"/>
      <c r="C194" s="98"/>
      <c r="D194" s="100"/>
      <c r="E194" s="100"/>
      <c r="F194" s="100"/>
      <c r="G194" s="99"/>
      <c r="H194" s="97"/>
      <c r="I194" s="100"/>
      <c r="J194" s="100"/>
      <c r="K194" s="100"/>
      <c r="L194" s="96"/>
      <c r="M194" s="98"/>
      <c r="N194" s="100"/>
      <c r="O194" s="100"/>
      <c r="P194" s="100"/>
      <c r="Q194" s="99"/>
      <c r="R194" s="97"/>
      <c r="S194" s="100"/>
      <c r="T194" s="100"/>
      <c r="U194" s="100"/>
      <c r="V194" s="100"/>
      <c r="W194" s="100"/>
      <c r="X194" s="100"/>
      <c r="Y194" s="100"/>
      <c r="Z194" s="100"/>
      <c r="AA194" s="100"/>
      <c r="AB194" s="96"/>
      <c r="AC194" s="784"/>
      <c r="AD194" s="784"/>
      <c r="AE194" s="784"/>
      <c r="AF194" s="784"/>
      <c r="AG194" s="784"/>
      <c r="AH194" s="784"/>
      <c r="AI194" s="784"/>
      <c r="AJ194" s="784"/>
      <c r="AK194" s="784"/>
      <c r="AL194" s="784"/>
      <c r="AM194" s="784"/>
      <c r="AN194" s="784"/>
      <c r="AO194" s="784"/>
      <c r="AP194" s="784"/>
      <c r="AQ194" s="784"/>
      <c r="AR194" s="784"/>
      <c r="AS194" s="784"/>
      <c r="AT194" s="784"/>
      <c r="AU194" s="784"/>
      <c r="AV194" s="784"/>
      <c r="AW194" s="784"/>
      <c r="AX194" s="784"/>
      <c r="AY194" s="784"/>
      <c r="AZ194" s="343"/>
      <c r="BA194" s="595"/>
      <c r="BB194" s="594"/>
      <c r="BC194" s="449"/>
      <c r="BD194" s="434"/>
      <c r="BE194" s="434"/>
      <c r="BF194" s="434"/>
      <c r="BG194" s="453"/>
      <c r="BH194" s="449"/>
      <c r="BI194" s="434"/>
      <c r="BJ194" s="434"/>
      <c r="BK194" s="434"/>
      <c r="BL194" s="453"/>
      <c r="BM194" s="449"/>
      <c r="BN194" s="434"/>
      <c r="BO194" s="434"/>
      <c r="BP194" s="434"/>
      <c r="BQ194" s="453"/>
      <c r="BR194" s="449"/>
      <c r="BS194" s="434"/>
      <c r="BT194" s="434"/>
      <c r="BU194" s="434"/>
      <c r="BV194" s="434"/>
      <c r="BW194" s="434"/>
      <c r="BX194" s="434"/>
      <c r="BY194" s="435"/>
      <c r="BZ194" s="435"/>
      <c r="CA194" s="435"/>
      <c r="CB194" s="435"/>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5" customFormat="true" ht="15" customHeight="true" x14ac:dyDescent="0.2">
      <c r="A195" s="162"/>
      <c r="B195" s="133"/>
      <c r="C195" s="98"/>
      <c r="D195" s="100"/>
      <c r="E195" s="100"/>
      <c r="F195" s="100"/>
      <c r="G195" s="99"/>
      <c r="H195" s="97"/>
      <c r="I195" s="100"/>
      <c r="J195" s="100"/>
      <c r="K195" s="100"/>
      <c r="L195" s="96"/>
      <c r="M195" s="98"/>
      <c r="N195" s="100"/>
      <c r="O195" s="100"/>
      <c r="P195" s="100"/>
      <c r="Q195" s="99"/>
      <c r="R195" s="97"/>
      <c r="S195" s="100"/>
      <c r="T195" s="100"/>
      <c r="U195" s="100"/>
      <c r="V195" s="100"/>
      <c r="W195" s="100"/>
      <c r="X195" s="100"/>
      <c r="Y195" s="100"/>
      <c r="Z195" s="100"/>
      <c r="AA195" s="100"/>
      <c r="AB195" s="96"/>
      <c r="AC195" s="784"/>
      <c r="AD195" s="784"/>
      <c r="AE195" s="784"/>
      <c r="AF195" s="784"/>
      <c r="AG195" s="784"/>
      <c r="AH195" s="784"/>
      <c r="AI195" s="784"/>
      <c r="AJ195" s="784"/>
      <c r="AK195" s="784"/>
      <c r="AL195" s="784"/>
      <c r="AM195" s="784"/>
      <c r="AN195" s="784"/>
      <c r="AO195" s="784"/>
      <c r="AP195" s="784"/>
      <c r="AQ195" s="784"/>
      <c r="AR195" s="784"/>
      <c r="AS195" s="784"/>
      <c r="AT195" s="784"/>
      <c r="AU195" s="784"/>
      <c r="AV195" s="784"/>
      <c r="AW195" s="784"/>
      <c r="AX195" s="784"/>
      <c r="AY195" s="784"/>
      <c r="AZ195" s="343"/>
      <c r="BA195" s="595"/>
      <c r="BB195" s="594"/>
      <c r="BC195" s="449"/>
      <c r="BD195" s="434"/>
      <c r="BE195" s="434"/>
      <c r="BF195" s="434"/>
      <c r="BG195" s="453"/>
      <c r="BH195" s="449"/>
      <c r="BI195" s="434"/>
      <c r="BJ195" s="434"/>
      <c r="BK195" s="434"/>
      <c r="BL195" s="453"/>
      <c r="BM195" s="449"/>
      <c r="BN195" s="434"/>
      <c r="BO195" s="434"/>
      <c r="BP195" s="434"/>
      <c r="BQ195" s="453"/>
      <c r="BR195" s="449"/>
      <c r="BS195" s="434"/>
      <c r="BT195" s="434"/>
      <c r="BU195" s="434"/>
      <c r="BV195" s="434"/>
      <c r="BW195" s="434"/>
      <c r="BX195" s="434"/>
      <c r="BY195" s="435"/>
      <c r="BZ195" s="435"/>
      <c r="CA195" s="435"/>
      <c r="CB195" s="435"/>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5" customFormat="true" ht="15" customHeight="true" x14ac:dyDescent="0.2">
      <c r="A196" s="162"/>
      <c r="B196" s="133"/>
      <c r="C196" s="98"/>
      <c r="D196" s="100"/>
      <c r="E196" s="100"/>
      <c r="F196" s="100"/>
      <c r="G196" s="99"/>
      <c r="H196" s="97"/>
      <c r="I196" s="100"/>
      <c r="J196" s="100"/>
      <c r="K196" s="100"/>
      <c r="L196" s="96"/>
      <c r="M196" s="98"/>
      <c r="N196" s="100"/>
      <c r="O196" s="100"/>
      <c r="P196" s="100"/>
      <c r="Q196" s="99"/>
      <c r="R196" s="97"/>
      <c r="S196" s="100"/>
      <c r="T196" s="100"/>
      <c r="U196" s="100"/>
      <c r="V196" s="100"/>
      <c r="W196" s="100"/>
      <c r="X196" s="100"/>
      <c r="Y196" s="100"/>
      <c r="Z196" s="100"/>
      <c r="AA196" s="100"/>
      <c r="AB196" s="96"/>
      <c r="AC196" s="784"/>
      <c r="AD196" s="784"/>
      <c r="AE196" s="784"/>
      <c r="AF196" s="784"/>
      <c r="AG196" s="784"/>
      <c r="AH196" s="784"/>
      <c r="AI196" s="784"/>
      <c r="AJ196" s="784"/>
      <c r="AK196" s="784"/>
      <c r="AL196" s="784"/>
      <c r="AM196" s="784"/>
      <c r="AN196" s="784"/>
      <c r="AO196" s="784"/>
      <c r="AP196" s="784"/>
      <c r="AQ196" s="784"/>
      <c r="AR196" s="784"/>
      <c r="AS196" s="784"/>
      <c r="AT196" s="784"/>
      <c r="AU196" s="784"/>
      <c r="AV196" s="784"/>
      <c r="AW196" s="784"/>
      <c r="AX196" s="784"/>
      <c r="AY196" s="784"/>
      <c r="AZ196" s="343"/>
      <c r="BA196" s="595"/>
      <c r="BB196" s="594"/>
      <c r="BC196" s="449"/>
      <c r="BD196" s="434"/>
      <c r="BE196" s="434"/>
      <c r="BF196" s="434"/>
      <c r="BG196" s="453"/>
      <c r="BH196" s="449"/>
      <c r="BI196" s="434"/>
      <c r="BJ196" s="434"/>
      <c r="BK196" s="434"/>
      <c r="BL196" s="453"/>
      <c r="BM196" s="449"/>
      <c r="BN196" s="434"/>
      <c r="BO196" s="434"/>
      <c r="BP196" s="434"/>
      <c r="BQ196" s="453"/>
      <c r="BR196" s="449"/>
      <c r="BS196" s="434"/>
      <c r="BT196" s="434"/>
      <c r="BU196" s="434"/>
      <c r="BV196" s="434"/>
      <c r="BW196" s="434"/>
      <c r="BX196" s="434"/>
      <c r="BY196" s="435"/>
      <c r="BZ196" s="435"/>
      <c r="CA196" s="435"/>
      <c r="CB196" s="435"/>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5" customFormat="true" ht="15" customHeight="true" x14ac:dyDescent="0.2">
      <c r="A197" s="162"/>
      <c r="B197" s="133"/>
      <c r="C197" s="98"/>
      <c r="D197" s="100"/>
      <c r="E197" s="100"/>
      <c r="F197" s="100"/>
      <c r="G197" s="99"/>
      <c r="H197" s="97"/>
      <c r="I197" s="100"/>
      <c r="J197" s="100"/>
      <c r="K197" s="100"/>
      <c r="L197" s="96"/>
      <c r="M197" s="98"/>
      <c r="N197" s="100"/>
      <c r="O197" s="100"/>
      <c r="P197" s="100"/>
      <c r="Q197" s="99"/>
      <c r="R197" s="97"/>
      <c r="S197" s="100"/>
      <c r="T197" s="100"/>
      <c r="U197" s="100"/>
      <c r="V197" s="100"/>
      <c r="W197" s="100"/>
      <c r="X197" s="100"/>
      <c r="Y197" s="100"/>
      <c r="Z197" s="100"/>
      <c r="AA197" s="100"/>
      <c r="AB197" s="96"/>
      <c r="AC197" s="784"/>
      <c r="AD197" s="784"/>
      <c r="AE197" s="784"/>
      <c r="AF197" s="784"/>
      <c r="AG197" s="784"/>
      <c r="AH197" s="784"/>
      <c r="AI197" s="784"/>
      <c r="AJ197" s="784"/>
      <c r="AK197" s="784"/>
      <c r="AL197" s="784"/>
      <c r="AM197" s="784"/>
      <c r="AN197" s="784"/>
      <c r="AO197" s="784"/>
      <c r="AP197" s="784"/>
      <c r="AQ197" s="784"/>
      <c r="AR197" s="784"/>
      <c r="AS197" s="784"/>
      <c r="AT197" s="784"/>
      <c r="AU197" s="784"/>
      <c r="AV197" s="784"/>
      <c r="AW197" s="784"/>
      <c r="AX197" s="784"/>
      <c r="AY197" s="784"/>
      <c r="AZ197" s="343"/>
      <c r="BA197" s="595"/>
      <c r="BB197" s="594"/>
      <c r="BC197" s="449"/>
      <c r="BD197" s="434"/>
      <c r="BE197" s="434"/>
      <c r="BF197" s="434"/>
      <c r="BG197" s="453"/>
      <c r="BH197" s="449"/>
      <c r="BI197" s="434"/>
      <c r="BJ197" s="434"/>
      <c r="BK197" s="434"/>
      <c r="BL197" s="453"/>
      <c r="BM197" s="449"/>
      <c r="BN197" s="434"/>
      <c r="BO197" s="434"/>
      <c r="BP197" s="434"/>
      <c r="BQ197" s="453"/>
      <c r="BR197" s="449"/>
      <c r="BS197" s="434"/>
      <c r="BT197" s="434"/>
      <c r="BU197" s="434"/>
      <c r="BV197" s="434"/>
      <c r="BW197" s="434"/>
      <c r="BX197" s="434"/>
      <c r="BY197" s="435"/>
      <c r="BZ197" s="435"/>
      <c r="CA197" s="435"/>
      <c r="CB197" s="435"/>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5" customFormat="true" ht="15" customHeight="true" x14ac:dyDescent="0.2">
      <c r="A198" s="162"/>
      <c r="B198" s="133"/>
      <c r="C198" s="98"/>
      <c r="D198" s="100"/>
      <c r="E198" s="100"/>
      <c r="F198" s="100"/>
      <c r="G198" s="99"/>
      <c r="H198" s="97"/>
      <c r="I198" s="100"/>
      <c r="J198" s="100"/>
      <c r="K198" s="100"/>
      <c r="L198" s="96"/>
      <c r="M198" s="98"/>
      <c r="N198" s="100"/>
      <c r="O198" s="100"/>
      <c r="P198" s="100"/>
      <c r="Q198" s="99"/>
      <c r="R198" s="97"/>
      <c r="S198" s="100"/>
      <c r="T198" s="100"/>
      <c r="U198" s="100"/>
      <c r="V198" s="100"/>
      <c r="W198" s="100"/>
      <c r="X198" s="100"/>
      <c r="Y198" s="100"/>
      <c r="Z198" s="100"/>
      <c r="AA198" s="100"/>
      <c r="AB198" s="96"/>
      <c r="AC198" s="784"/>
      <c r="AD198" s="784"/>
      <c r="AE198" s="784"/>
      <c r="AF198" s="784"/>
      <c r="AG198" s="784"/>
      <c r="AH198" s="784"/>
      <c r="AI198" s="784"/>
      <c r="AJ198" s="784"/>
      <c r="AK198" s="784"/>
      <c r="AL198" s="784"/>
      <c r="AM198" s="784"/>
      <c r="AN198" s="784"/>
      <c r="AO198" s="784"/>
      <c r="AP198" s="784"/>
      <c r="AQ198" s="784"/>
      <c r="AR198" s="784"/>
      <c r="AS198" s="784"/>
      <c r="AT198" s="784"/>
      <c r="AU198" s="784"/>
      <c r="AV198" s="784"/>
      <c r="AW198" s="784"/>
      <c r="AX198" s="784"/>
      <c r="AY198" s="784"/>
      <c r="AZ198" s="343"/>
      <c r="BA198" s="595"/>
      <c r="BB198" s="594"/>
      <c r="BC198" s="449"/>
      <c r="BD198" s="434"/>
      <c r="BE198" s="434"/>
      <c r="BF198" s="434"/>
      <c r="BG198" s="453"/>
      <c r="BH198" s="449"/>
      <c r="BI198" s="434"/>
      <c r="BJ198" s="434"/>
      <c r="BK198" s="434"/>
      <c r="BL198" s="453"/>
      <c r="BM198" s="449"/>
      <c r="BN198" s="434"/>
      <c r="BO198" s="434"/>
      <c r="BP198" s="434"/>
      <c r="BQ198" s="453"/>
      <c r="BR198" s="449"/>
      <c r="BS198" s="434"/>
      <c r="BT198" s="434"/>
      <c r="BU198" s="434"/>
      <c r="BV198" s="434"/>
      <c r="BW198" s="434"/>
      <c r="BX198" s="434"/>
      <c r="BY198" s="435"/>
      <c r="BZ198" s="435"/>
      <c r="CA198" s="435"/>
      <c r="CB198" s="435"/>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5" customFormat="true" ht="15" customHeight="true" x14ac:dyDescent="0.2">
      <c r="A199" s="162"/>
      <c r="B199" s="133"/>
      <c r="C199" s="98"/>
      <c r="D199" s="100"/>
      <c r="E199" s="100"/>
      <c r="F199" s="100"/>
      <c r="G199" s="99"/>
      <c r="H199" s="97"/>
      <c r="I199" s="100"/>
      <c r="J199" s="100"/>
      <c r="K199" s="100"/>
      <c r="L199" s="96"/>
      <c r="M199" s="98"/>
      <c r="N199" s="100"/>
      <c r="O199" s="100"/>
      <c r="P199" s="100"/>
      <c r="Q199" s="99"/>
      <c r="R199" s="97"/>
      <c r="S199" s="100"/>
      <c r="T199" s="100"/>
      <c r="U199" s="100"/>
      <c r="V199" s="100"/>
      <c r="W199" s="100"/>
      <c r="X199" s="100"/>
      <c r="Y199" s="100"/>
      <c r="Z199" s="100"/>
      <c r="AA199" s="100"/>
      <c r="AB199" s="96"/>
      <c r="AC199" s="784"/>
      <c r="AD199" s="784"/>
      <c r="AE199" s="784"/>
      <c r="AF199" s="784"/>
      <c r="AG199" s="784"/>
      <c r="AH199" s="784"/>
      <c r="AI199" s="784"/>
      <c r="AJ199" s="784"/>
      <c r="AK199" s="784"/>
      <c r="AL199" s="784"/>
      <c r="AM199" s="784"/>
      <c r="AN199" s="784"/>
      <c r="AO199" s="784"/>
      <c r="AP199" s="784"/>
      <c r="AQ199" s="784"/>
      <c r="AR199" s="784"/>
      <c r="AS199" s="784"/>
      <c r="AT199" s="784"/>
      <c r="AU199" s="784"/>
      <c r="AV199" s="784"/>
      <c r="AW199" s="784"/>
      <c r="AX199" s="784"/>
      <c r="AY199" s="784"/>
      <c r="AZ199" s="343"/>
      <c r="BA199" s="595"/>
      <c r="BB199" s="594"/>
      <c r="BC199" s="449"/>
      <c r="BD199" s="434"/>
      <c r="BE199" s="434"/>
      <c r="BF199" s="434"/>
      <c r="BG199" s="453"/>
      <c r="BH199" s="449"/>
      <c r="BI199" s="434"/>
      <c r="BJ199" s="434"/>
      <c r="BK199" s="434"/>
      <c r="BL199" s="453"/>
      <c r="BM199" s="449"/>
      <c r="BN199" s="434"/>
      <c r="BO199" s="434"/>
      <c r="BP199" s="434"/>
      <c r="BQ199" s="453"/>
      <c r="BR199" s="449"/>
      <c r="BS199" s="434"/>
      <c r="BT199" s="434"/>
      <c r="BU199" s="434"/>
      <c r="BV199" s="434"/>
      <c r="BW199" s="434"/>
      <c r="BX199" s="434"/>
      <c r="BY199" s="435"/>
      <c r="BZ199" s="435"/>
      <c r="CA199" s="435"/>
      <c r="CB199" s="435"/>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5" customFormat="true" ht="15" customHeight="true" x14ac:dyDescent="0.2">
      <c r="A200" s="162"/>
      <c r="B200" s="133"/>
      <c r="C200" s="98"/>
      <c r="D200" s="100"/>
      <c r="E200" s="100"/>
      <c r="F200" s="100"/>
      <c r="G200" s="99"/>
      <c r="H200" s="97"/>
      <c r="I200" s="100"/>
      <c r="J200" s="100"/>
      <c r="K200" s="100"/>
      <c r="L200" s="96"/>
      <c r="M200" s="98"/>
      <c r="N200" s="100"/>
      <c r="O200" s="100"/>
      <c r="P200" s="100"/>
      <c r="Q200" s="99"/>
      <c r="R200" s="97"/>
      <c r="S200" s="100"/>
      <c r="T200" s="100"/>
      <c r="U200" s="100"/>
      <c r="V200" s="100"/>
      <c r="W200" s="100"/>
      <c r="X200" s="100"/>
      <c r="Y200" s="100"/>
      <c r="Z200" s="100"/>
      <c r="AA200" s="100"/>
      <c r="AB200" s="96"/>
      <c r="AC200" s="784"/>
      <c r="AD200" s="784"/>
      <c r="AE200" s="784"/>
      <c r="AF200" s="784"/>
      <c r="AG200" s="784"/>
      <c r="AH200" s="784"/>
      <c r="AI200" s="784"/>
      <c r="AJ200" s="784"/>
      <c r="AK200" s="784"/>
      <c r="AL200" s="784"/>
      <c r="AM200" s="784"/>
      <c r="AN200" s="784"/>
      <c r="AO200" s="784"/>
      <c r="AP200" s="784"/>
      <c r="AQ200" s="784"/>
      <c r="AR200" s="784"/>
      <c r="AS200" s="784"/>
      <c r="AT200" s="784"/>
      <c r="AU200" s="784"/>
      <c r="AV200" s="784"/>
      <c r="AW200" s="784"/>
      <c r="AX200" s="784"/>
      <c r="AY200" s="784"/>
      <c r="AZ200" s="343"/>
      <c r="BA200" s="595"/>
      <c r="BB200" s="594"/>
      <c r="BC200" s="449"/>
      <c r="BD200" s="434"/>
      <c r="BE200" s="434"/>
      <c r="BF200" s="434"/>
      <c r="BG200" s="453"/>
      <c r="BH200" s="449"/>
      <c r="BI200" s="434"/>
      <c r="BJ200" s="434"/>
      <c r="BK200" s="434"/>
      <c r="BL200" s="453"/>
      <c r="BM200" s="449"/>
      <c r="BN200" s="434"/>
      <c r="BO200" s="434"/>
      <c r="BP200" s="434"/>
      <c r="BQ200" s="453"/>
      <c r="BR200" s="449"/>
      <c r="BS200" s="434"/>
      <c r="BT200" s="434"/>
      <c r="BU200" s="434"/>
      <c r="BV200" s="434"/>
      <c r="BW200" s="434"/>
      <c r="BX200" s="434"/>
      <c r="BY200" s="435"/>
      <c r="BZ200" s="435"/>
      <c r="CA200" s="435"/>
      <c r="CB200" s="435"/>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5" customFormat="true" ht="15" customHeight="true" x14ac:dyDescent="0.2">
      <c r="A201" s="162"/>
      <c r="B201" s="133"/>
      <c r="C201" s="98"/>
      <c r="D201" s="100"/>
      <c r="E201" s="100"/>
      <c r="F201" s="100"/>
      <c r="G201" s="99"/>
      <c r="H201" s="97"/>
      <c r="I201" s="100"/>
      <c r="J201" s="100"/>
      <c r="K201" s="100"/>
      <c r="L201" s="96"/>
      <c r="M201" s="98"/>
      <c r="N201" s="100"/>
      <c r="O201" s="100"/>
      <c r="P201" s="100"/>
      <c r="Q201" s="99"/>
      <c r="R201" s="97"/>
      <c r="S201" s="100"/>
      <c r="T201" s="100"/>
      <c r="U201" s="100"/>
      <c r="V201" s="100"/>
      <c r="W201" s="100"/>
      <c r="X201" s="100"/>
      <c r="Y201" s="100"/>
      <c r="Z201" s="100"/>
      <c r="AA201" s="100"/>
      <c r="AB201" s="96"/>
      <c r="AC201" s="784"/>
      <c r="AD201" s="784"/>
      <c r="AE201" s="784"/>
      <c r="AF201" s="784"/>
      <c r="AG201" s="784"/>
      <c r="AH201" s="784"/>
      <c r="AI201" s="784"/>
      <c r="AJ201" s="784"/>
      <c r="AK201" s="784"/>
      <c r="AL201" s="784"/>
      <c r="AM201" s="784"/>
      <c r="AN201" s="784"/>
      <c r="AO201" s="784"/>
      <c r="AP201" s="784"/>
      <c r="AQ201" s="784"/>
      <c r="AR201" s="784"/>
      <c r="AS201" s="784"/>
      <c r="AT201" s="784"/>
      <c r="AU201" s="784"/>
      <c r="AV201" s="784"/>
      <c r="AW201" s="784"/>
      <c r="AX201" s="784"/>
      <c r="AY201" s="784"/>
      <c r="AZ201" s="343"/>
      <c r="BA201" s="595"/>
      <c r="BB201" s="594"/>
      <c r="BC201" s="449"/>
      <c r="BD201" s="434"/>
      <c r="BE201" s="434"/>
      <c r="BF201" s="434"/>
      <c r="BG201" s="453"/>
      <c r="BH201" s="449"/>
      <c r="BI201" s="434"/>
      <c r="BJ201" s="434"/>
      <c r="BK201" s="434"/>
      <c r="BL201" s="453"/>
      <c r="BM201" s="449"/>
      <c r="BN201" s="434"/>
      <c r="BO201" s="434"/>
      <c r="BP201" s="434"/>
      <c r="BQ201" s="453"/>
      <c r="BR201" s="449"/>
      <c r="BS201" s="434"/>
      <c r="BT201" s="434"/>
      <c r="BU201" s="434"/>
      <c r="BV201" s="434"/>
      <c r="BW201" s="434"/>
      <c r="BX201" s="434"/>
      <c r="BY201" s="435"/>
      <c r="BZ201" s="435"/>
      <c r="CA201" s="435"/>
      <c r="CB201" s="435"/>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5" customFormat="true" ht="15" customHeight="true" x14ac:dyDescent="0.2">
      <c r="A202" s="162"/>
      <c r="B202" s="133"/>
      <c r="C202" s="98"/>
      <c r="D202" s="100"/>
      <c r="E202" s="100"/>
      <c r="F202" s="100"/>
      <c r="G202" s="99"/>
      <c r="H202" s="97"/>
      <c r="I202" s="100"/>
      <c r="J202" s="100"/>
      <c r="K202" s="100"/>
      <c r="L202" s="96"/>
      <c r="M202" s="98"/>
      <c r="N202" s="100"/>
      <c r="O202" s="100"/>
      <c r="P202" s="100"/>
      <c r="Q202" s="99"/>
      <c r="R202" s="97"/>
      <c r="S202" s="100"/>
      <c r="T202" s="100"/>
      <c r="U202" s="100"/>
      <c r="V202" s="100"/>
      <c r="W202" s="100"/>
      <c r="X202" s="100"/>
      <c r="Y202" s="100"/>
      <c r="Z202" s="100"/>
      <c r="AA202" s="100"/>
      <c r="AB202" s="96"/>
      <c r="AC202" s="784"/>
      <c r="AD202" s="784"/>
      <c r="AE202" s="784"/>
      <c r="AF202" s="784"/>
      <c r="AG202" s="784"/>
      <c r="AH202" s="784"/>
      <c r="AI202" s="784"/>
      <c r="AJ202" s="784"/>
      <c r="AK202" s="784"/>
      <c r="AL202" s="784"/>
      <c r="AM202" s="784"/>
      <c r="AN202" s="784"/>
      <c r="AO202" s="784"/>
      <c r="AP202" s="784"/>
      <c r="AQ202" s="784"/>
      <c r="AR202" s="784"/>
      <c r="AS202" s="784"/>
      <c r="AT202" s="784"/>
      <c r="AU202" s="784"/>
      <c r="AV202" s="784"/>
      <c r="AW202" s="784"/>
      <c r="AX202" s="784"/>
      <c r="AY202" s="784"/>
      <c r="AZ202" s="343"/>
      <c r="BA202" s="595"/>
      <c r="BB202" s="594"/>
      <c r="BC202" s="449"/>
      <c r="BD202" s="434"/>
      <c r="BE202" s="434"/>
      <c r="BF202" s="434"/>
      <c r="BG202" s="453"/>
      <c r="BH202" s="449"/>
      <c r="BI202" s="434"/>
      <c r="BJ202" s="434"/>
      <c r="BK202" s="434"/>
      <c r="BL202" s="453"/>
      <c r="BM202" s="449"/>
      <c r="BN202" s="434"/>
      <c r="BO202" s="434"/>
      <c r="BP202" s="434"/>
      <c r="BQ202" s="453"/>
      <c r="BR202" s="449"/>
      <c r="BS202" s="434"/>
      <c r="BT202" s="434"/>
      <c r="BU202" s="434"/>
      <c r="BV202" s="434"/>
      <c r="BW202" s="434"/>
      <c r="BX202" s="434"/>
      <c r="BY202" s="435"/>
      <c r="BZ202" s="435"/>
      <c r="CA202" s="435"/>
      <c r="CB202" s="435"/>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543" customFormat="true" ht="15" customHeight="true" x14ac:dyDescent="0.2">
      <c r="A203" s="140"/>
      <c r="B203" s="134"/>
      <c r="C203" s="117"/>
      <c r="D203" s="116"/>
      <c r="E203" s="116"/>
      <c r="F203" s="116"/>
      <c r="G203" s="115"/>
      <c r="H203" s="114"/>
      <c r="I203" s="116"/>
      <c r="J203" s="116"/>
      <c r="K203" s="116"/>
      <c r="L203" s="113"/>
      <c r="M203" s="117"/>
      <c r="N203" s="116"/>
      <c r="O203" s="116"/>
      <c r="P203" s="116"/>
      <c r="Q203" s="115"/>
      <c r="R203" s="114"/>
      <c r="S203" s="116"/>
      <c r="T203" s="116"/>
      <c r="U203" s="116"/>
      <c r="V203" s="116"/>
      <c r="W203" s="116"/>
      <c r="X203" s="116"/>
      <c r="Y203" s="116"/>
      <c r="Z203" s="116"/>
      <c r="AA203" s="116"/>
      <c r="AB203" s="113"/>
      <c r="AC203" s="437"/>
      <c r="AD203" s="437"/>
      <c r="AE203" s="437"/>
      <c r="AF203" s="437"/>
      <c r="AG203" s="437"/>
      <c r="AH203" s="437"/>
      <c r="AI203" s="437"/>
      <c r="AJ203" s="437"/>
      <c r="AK203" s="437"/>
      <c r="AL203" s="437"/>
      <c r="AM203" s="437"/>
      <c r="AN203" s="437"/>
      <c r="AO203" s="437"/>
      <c r="AP203" s="437"/>
      <c r="AQ203" s="437"/>
      <c r="AR203" s="437"/>
      <c r="AS203" s="437"/>
      <c r="AT203" s="437"/>
      <c r="AU203" s="437"/>
      <c r="AV203" s="437"/>
      <c r="AW203" s="437"/>
      <c r="AX203" s="437"/>
      <c r="AY203" s="437"/>
      <c r="AZ203" s="174"/>
      <c r="BA203" s="595"/>
      <c r="BB203" s="594"/>
      <c r="BC203" s="449"/>
      <c r="BD203" s="434"/>
      <c r="BE203" s="434"/>
      <c r="BF203" s="434"/>
      <c r="BG203" s="453"/>
      <c r="BH203" s="449"/>
      <c r="BI203" s="434"/>
      <c r="BJ203" s="434"/>
      <c r="BK203" s="434"/>
      <c r="BL203" s="453"/>
      <c r="BM203" s="449"/>
      <c r="BN203" s="434"/>
      <c r="BO203" s="434"/>
      <c r="BP203" s="434"/>
      <c r="BQ203" s="453"/>
      <c r="BR203" s="449"/>
      <c r="BS203" s="434"/>
      <c r="BT203" s="434"/>
      <c r="BU203" s="434"/>
      <c r="BV203" s="434"/>
      <c r="BW203" s="434"/>
      <c r="BX203" s="434"/>
      <c r="BY203" s="435"/>
      <c r="BZ203" s="435"/>
      <c r="CA203" s="435"/>
      <c r="CB203" s="435"/>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543" customFormat="true" ht="15" customHeight="true" x14ac:dyDescent="0.2">
      <c r="A204" s="140"/>
      <c r="B204" s="134"/>
      <c r="C204" s="117"/>
      <c r="D204" s="116"/>
      <c r="E204" s="116"/>
      <c r="F204" s="116"/>
      <c r="G204" s="115"/>
      <c r="H204" s="114"/>
      <c r="I204" s="116"/>
      <c r="J204" s="116"/>
      <c r="K204" s="116"/>
      <c r="L204" s="113"/>
      <c r="M204" s="117"/>
      <c r="N204" s="116"/>
      <c r="O204" s="116"/>
      <c r="P204" s="116"/>
      <c r="Q204" s="115"/>
      <c r="R204" s="114"/>
      <c r="S204" s="116"/>
      <c r="T204" s="116"/>
      <c r="U204" s="116"/>
      <c r="V204" s="116"/>
      <c r="W204" s="116"/>
      <c r="X204" s="116"/>
      <c r="Y204" s="116"/>
      <c r="Z204" s="116"/>
      <c r="AA204" s="116"/>
      <c r="AB204" s="113"/>
      <c r="AC204" s="437"/>
      <c r="AD204" s="437"/>
      <c r="AE204" s="437"/>
      <c r="AF204" s="437"/>
      <c r="AG204" s="437"/>
      <c r="AH204" s="437"/>
      <c r="AI204" s="437"/>
      <c r="AJ204" s="437"/>
      <c r="AK204" s="437"/>
      <c r="AL204" s="437"/>
      <c r="AM204" s="437"/>
      <c r="AN204" s="437"/>
      <c r="AO204" s="437"/>
      <c r="AP204" s="437"/>
      <c r="AQ204" s="437"/>
      <c r="AR204" s="437"/>
      <c r="AS204" s="437"/>
      <c r="AT204" s="437"/>
      <c r="AU204" s="437"/>
      <c r="AV204" s="437"/>
      <c r="AW204" s="437"/>
      <c r="AX204" s="437"/>
      <c r="AY204" s="437"/>
      <c r="AZ204" s="174"/>
      <c r="BA204" s="595"/>
      <c r="BB204" s="594"/>
      <c r="BC204" s="449"/>
      <c r="BD204" s="434"/>
      <c r="BE204" s="434"/>
      <c r="BF204" s="434"/>
      <c r="BG204" s="453"/>
      <c r="BH204" s="449"/>
      <c r="BI204" s="434"/>
      <c r="BJ204" s="434"/>
      <c r="BK204" s="434"/>
      <c r="BL204" s="453"/>
      <c r="BM204" s="449"/>
      <c r="BN204" s="434"/>
      <c r="BO204" s="434"/>
      <c r="BP204" s="434"/>
      <c r="BQ204" s="453"/>
      <c r="BR204" s="449"/>
      <c r="BS204" s="434"/>
      <c r="BT204" s="434"/>
      <c r="BU204" s="434"/>
      <c r="BV204" s="434"/>
      <c r="BW204" s="434"/>
      <c r="BX204" s="434"/>
      <c r="BY204" s="435"/>
      <c r="BZ204" s="435"/>
      <c r="CA204" s="435"/>
      <c r="CB204" s="435"/>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543" customFormat="true" ht="15" customHeight="true" x14ac:dyDescent="0.2">
      <c r="A205" s="23"/>
      <c r="B205" s="20"/>
      <c r="C205" s="112"/>
      <c r="D205" s="111"/>
      <c r="E205" s="111"/>
      <c r="F205" s="111"/>
      <c r="G205" s="110"/>
      <c r="H205" s="109"/>
      <c r="I205" s="111"/>
      <c r="J205" s="111"/>
      <c r="K205" s="111"/>
      <c r="L205" s="108"/>
      <c r="M205" s="112"/>
      <c r="N205" s="111"/>
      <c r="O205" s="111"/>
      <c r="P205" s="111"/>
      <c r="Q205" s="110"/>
      <c r="R205" s="109"/>
      <c r="S205" s="111"/>
      <c r="T205" s="111"/>
      <c r="U205" s="111"/>
      <c r="V205" s="111"/>
      <c r="W205" s="111"/>
      <c r="X205" s="111"/>
      <c r="Y205" s="111"/>
      <c r="Z205" s="111"/>
      <c r="AA205" s="111"/>
      <c r="AB205" s="108"/>
      <c r="AC205" s="437"/>
      <c r="AD205" s="437"/>
      <c r="AE205" s="437"/>
      <c r="AF205" s="437"/>
      <c r="AG205" s="437"/>
      <c r="AH205" s="437"/>
      <c r="AI205" s="437"/>
      <c r="AJ205" s="437"/>
      <c r="AK205" s="437"/>
      <c r="AL205" s="437"/>
      <c r="AM205" s="437"/>
      <c r="AN205" s="437"/>
      <c r="AO205" s="437"/>
      <c r="AP205" s="437"/>
      <c r="AQ205" s="437"/>
      <c r="AR205" s="437"/>
      <c r="AS205" s="437"/>
      <c r="AT205" s="437"/>
      <c r="AU205" s="437"/>
      <c r="AV205" s="437"/>
      <c r="AW205" s="437"/>
      <c r="AX205" s="437"/>
      <c r="AY205" s="437"/>
      <c r="AZ205" s="174"/>
      <c r="BA205" s="595"/>
      <c r="BB205" s="594"/>
      <c r="BC205" s="452"/>
      <c r="BD205" s="451"/>
      <c r="BE205" s="451"/>
      <c r="BF205" s="451"/>
      <c r="BG205" s="455"/>
      <c r="BH205" s="452"/>
      <c r="BI205" s="451"/>
      <c r="BJ205" s="451"/>
      <c r="BK205" s="451"/>
      <c r="BL205" s="455"/>
      <c r="BM205" s="452"/>
      <c r="BN205" s="451"/>
      <c r="BO205" s="451"/>
      <c r="BP205" s="451"/>
      <c r="BQ205" s="455"/>
      <c r="BR205" s="452"/>
      <c r="BS205" s="451"/>
      <c r="BT205" s="451"/>
      <c r="BU205" s="451"/>
      <c r="BV205" s="451"/>
      <c r="BW205" s="451"/>
      <c r="BX205" s="451"/>
      <c r="BY205" s="454"/>
      <c r="BZ205" s="454"/>
      <c r="CA205" s="454"/>
      <c r="CB205" s="454"/>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544" customFormat="true" ht="250.15" customHeight="true" x14ac:dyDescent="0.2">
      <c r="B206" s="543"/>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AZ206" s="343"/>
      <c r="BA206" s="306"/>
      <c r="BB206" s="304"/>
      <c r="BC206" s="304"/>
      <c r="BD206" s="304"/>
      <c r="BE206" s="304"/>
      <c r="BF206" s="304"/>
      <c r="BG206" s="304"/>
      <c r="BH206" s="304"/>
      <c r="BI206" s="304"/>
      <c r="BJ206" s="304"/>
      <c r="BK206" s="304"/>
      <c r="BL206" s="304"/>
      <c r="BM206" s="304"/>
      <c r="BN206" s="304"/>
      <c r="BO206" s="304"/>
      <c r="BP206" s="304"/>
      <c r="BQ206" s="304"/>
      <c r="BR206" s="304"/>
      <c r="BS206" s="304"/>
      <c r="BT206" s="304"/>
      <c r="BU206" s="304"/>
      <c r="BV206" s="304"/>
      <c r="BW206" s="304"/>
      <c r="BX206" s="304"/>
      <c r="BY206" s="306"/>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85" customFormat="true" ht="18" customHeight="true" x14ac:dyDescent="0.2">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08"/>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85" customFormat="true" ht="22.5" customHeight="true" x14ac:dyDescent="0.35">
      <c r="A208" s="995" t="str">
        <f>A1026</f>
        <v>Democratic Republic of the Congo</v>
      </c>
      <c r="B208" s="996"/>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08"/>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85" customFormat="true" ht="22.5" customHeight="true" x14ac:dyDescent="0.35">
      <c r="A209" s="312" t="str">
        <f>A1034</f>
        <v>2007</v>
      </c>
      <c r="B209" s="313"/>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08"/>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85" customFormat="true" ht="22.5" customHeight="true" x14ac:dyDescent="0.35">
      <c r="A210" s="589" t="s">
        <v>112</v>
      </c>
      <c r="B210" s="315"/>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08"/>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85" customFormat="true" ht="20.1" customHeight="true" x14ac:dyDescent="0.35">
      <c r="A211" s="317" t="s">
        <v>97</v>
      </c>
      <c r="B211" s="313"/>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08"/>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85" customFormat="true" ht="15" customHeight="true" x14ac:dyDescent="0.2">
      <c r="A212" s="592" t="s">
        <v>98</v>
      </c>
      <c r="B212" s="351"/>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08"/>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85" customFormat="true" ht="15" customHeight="true" x14ac:dyDescent="0.2">
      <c r="A213" s="326" t="s">
        <v>40</v>
      </c>
      <c r="B213" s="325"/>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08"/>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85" customFormat="true" ht="15" customHeight="true" x14ac:dyDescent="0.2">
      <c r="A214" s="324" t="s">
        <v>39</v>
      </c>
      <c r="B214" s="325"/>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08"/>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85" customFormat="true" ht="15" customHeight="true" x14ac:dyDescent="0.2">
      <c r="A215" s="324" t="s">
        <v>136</v>
      </c>
      <c r="B215" s="350" t="str">
        <f>A1025</f>
        <v>DHS07</v>
      </c>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08"/>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85" customFormat="true" ht="15" customHeight="true" x14ac:dyDescent="0.2">
      <c r="A216" s="167"/>
      <c r="B216" s="169"/>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08"/>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85" customFormat="true" ht="15" customHeight="true" x14ac:dyDescent="0.2">
      <c r="A217" s="167"/>
      <c r="B217" s="16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08"/>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85" customFormat="true" ht="18" customHeight="true" x14ac:dyDescent="0.2">
      <c r="A218" s="167"/>
      <c r="B218" s="169"/>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08"/>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85" customFormat="true" ht="18" customHeight="true" x14ac:dyDescent="0.2">
      <c r="A219" s="166"/>
      <c r="B219" s="165"/>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08"/>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309" customFormat="true" ht="15" customHeight="true" x14ac:dyDescent="0.2">
      <c r="A220" s="288" t="s">
        <v>86</v>
      </c>
      <c r="B220" s="333"/>
      <c r="C220" s="984" t="s">
        <v>115</v>
      </c>
      <c r="D220" s="985"/>
      <c r="E220" s="985"/>
      <c r="F220" s="985"/>
      <c r="G220" s="986"/>
      <c r="H220" s="987" t="s">
        <v>38</v>
      </c>
      <c r="I220" s="979"/>
      <c r="J220" s="979"/>
      <c r="K220" s="979"/>
      <c r="L220" s="981"/>
      <c r="M220" s="973" t="s">
        <v>37</v>
      </c>
      <c r="N220" s="974"/>
      <c r="O220" s="974"/>
      <c r="P220" s="974"/>
      <c r="Q220" s="976"/>
      <c r="R220" s="15" t="s">
        <v>142</v>
      </c>
      <c r="S220" s="426"/>
      <c r="T220" s="426"/>
      <c r="U220" s="426"/>
      <c r="V220" s="426"/>
      <c r="W220" s="426"/>
      <c r="X220" s="426"/>
      <c r="Y220" s="426"/>
      <c r="Z220" s="426"/>
      <c r="AA220" s="426"/>
      <c r="AB220" s="426"/>
      <c r="AC220" s="437"/>
      <c r="AD220" s="437"/>
      <c r="AE220" s="437"/>
      <c r="AF220" s="437"/>
      <c r="AG220" s="437"/>
      <c r="AH220" s="437"/>
      <c r="AI220" s="437"/>
      <c r="AJ220" s="437"/>
      <c r="AK220" s="437"/>
      <c r="AL220" s="437"/>
      <c r="AM220" s="437"/>
      <c r="AN220" s="437"/>
      <c r="AO220" s="437"/>
      <c r="AP220" s="437"/>
      <c r="AQ220" s="437"/>
      <c r="AR220" s="437"/>
      <c r="AS220" s="437"/>
      <c r="AT220" s="437"/>
      <c r="AU220" s="437"/>
      <c r="AV220" s="437"/>
      <c r="AW220" s="437"/>
      <c r="AX220" s="437"/>
      <c r="AY220" s="437"/>
      <c r="AZ220" s="174"/>
      <c r="BA220" s="344" t="s">
        <v>131</v>
      </c>
      <c r="BB220" s="288" t="s">
        <v>86</v>
      </c>
      <c r="BC220" s="973" t="s">
        <v>115</v>
      </c>
      <c r="BD220" s="974"/>
      <c r="BE220" s="974"/>
      <c r="BF220" s="974"/>
      <c r="BG220" s="975"/>
      <c r="BH220" s="973" t="s">
        <v>38</v>
      </c>
      <c r="BI220" s="974"/>
      <c r="BJ220" s="974"/>
      <c r="BK220" s="974"/>
      <c r="BL220" s="975"/>
      <c r="BM220" s="973" t="s">
        <v>37</v>
      </c>
      <c r="BN220" s="974"/>
      <c r="BO220" s="974"/>
      <c r="BP220" s="974"/>
      <c r="BQ220" s="976"/>
      <c r="BR220" s="14" t="s">
        <v>142</v>
      </c>
      <c r="BS220" s="426"/>
      <c r="BT220" s="426"/>
      <c r="BU220" s="426"/>
      <c r="BV220" s="426"/>
      <c r="BW220" s="426"/>
      <c r="BX220" s="426"/>
      <c r="BY220" s="426"/>
      <c r="BZ220" s="440"/>
      <c r="CA220" s="440"/>
      <c r="CB220" s="440"/>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309" customFormat="true" ht="24" x14ac:dyDescent="0.2">
      <c r="A221" s="329" t="s">
        <v>87</v>
      </c>
      <c r="B221" s="374"/>
      <c r="C221" s="417" t="s">
        <v>0</v>
      </c>
      <c r="D221" s="587" t="s">
        <v>1</v>
      </c>
      <c r="E221" s="587" t="s">
        <v>2</v>
      </c>
      <c r="F221" s="587" t="s">
        <v>3</v>
      </c>
      <c r="G221" s="588" t="s">
        <v>4</v>
      </c>
      <c r="H221" s="380" t="s">
        <v>0</v>
      </c>
      <c r="I221" s="590" t="s">
        <v>1</v>
      </c>
      <c r="J221" s="590" t="s">
        <v>2</v>
      </c>
      <c r="K221" s="590" t="s">
        <v>3</v>
      </c>
      <c r="L221" s="591" t="s">
        <v>4</v>
      </c>
      <c r="M221" s="381" t="s">
        <v>0</v>
      </c>
      <c r="N221" s="590" t="s">
        <v>1</v>
      </c>
      <c r="O221" s="590" t="s">
        <v>2</v>
      </c>
      <c r="P221" s="590" t="s">
        <v>3</v>
      </c>
      <c r="Q221" s="586" t="s">
        <v>4</v>
      </c>
      <c r="R221" s="380" t="s">
        <v>260</v>
      </c>
      <c r="S221" s="590" t="s">
        <v>261</v>
      </c>
      <c r="T221" s="590" t="s">
        <v>262</v>
      </c>
      <c r="U221" s="590" t="s">
        <v>263</v>
      </c>
      <c r="V221" s="590" t="s">
        <v>264</v>
      </c>
      <c r="W221" s="590" t="s">
        <v>265</v>
      </c>
      <c r="X221" s="590" t="s">
        <v>266</v>
      </c>
      <c r="Y221" s="590" t="s">
        <v>267</v>
      </c>
      <c r="Z221" s="590" t="s">
        <v>268</v>
      </c>
      <c r="AA221" s="590" t="s">
        <v>269</v>
      </c>
      <c r="AB221" s="591" t="s">
        <v>270</v>
      </c>
      <c r="AC221" s="437"/>
      <c r="AD221" s="437"/>
      <c r="AE221" s="437"/>
      <c r="AF221" s="437"/>
      <c r="AG221" s="437"/>
      <c r="AH221" s="437"/>
      <c r="AI221" s="437"/>
      <c r="AJ221" s="437"/>
      <c r="AK221" s="437"/>
      <c r="AL221" s="437"/>
      <c r="AM221" s="437"/>
      <c r="AN221" s="437"/>
      <c r="AO221" s="437"/>
      <c r="AP221" s="437"/>
      <c r="AQ221" s="437"/>
      <c r="AR221" s="437"/>
      <c r="AS221" s="437"/>
      <c r="AT221" s="437"/>
      <c r="AU221" s="437"/>
      <c r="AV221" s="437"/>
      <c r="AW221" s="437"/>
      <c r="AX221" s="437"/>
      <c r="AY221" s="437"/>
      <c r="AZ221" s="174"/>
      <c r="BA221" s="329" t="s">
        <v>118</v>
      </c>
      <c r="BB221" s="328"/>
      <c r="BC221" s="457" t="s">
        <v>0</v>
      </c>
      <c r="BD221" s="563" t="s">
        <v>1</v>
      </c>
      <c r="BE221" s="563" t="s">
        <v>2</v>
      </c>
      <c r="BF221" s="563" t="s">
        <v>3</v>
      </c>
      <c r="BG221" s="458" t="s">
        <v>4</v>
      </c>
      <c r="BH221" s="457" t="s">
        <v>0</v>
      </c>
      <c r="BI221" s="563" t="s">
        <v>1</v>
      </c>
      <c r="BJ221" s="563" t="s">
        <v>2</v>
      </c>
      <c r="BK221" s="563" t="s">
        <v>3</v>
      </c>
      <c r="BL221" s="458" t="s">
        <v>4</v>
      </c>
      <c r="BM221" s="457" t="s">
        <v>0</v>
      </c>
      <c r="BN221" s="563" t="s">
        <v>1</v>
      </c>
      <c r="BO221" s="563" t="s">
        <v>2</v>
      </c>
      <c r="BP221" s="563" t="s">
        <v>3</v>
      </c>
      <c r="BQ221" s="458" t="s">
        <v>4</v>
      </c>
      <c r="BR221" s="457" t="s">
        <v>260</v>
      </c>
      <c r="BS221" s="563" t="s">
        <v>261</v>
      </c>
      <c r="BT221" s="563" t="s">
        <v>262</v>
      </c>
      <c r="BU221" s="563" t="s">
        <v>263</v>
      </c>
      <c r="BV221" s="563" t="s">
        <v>264</v>
      </c>
      <c r="BW221" s="563" t="s">
        <v>265</v>
      </c>
      <c r="BX221" s="563" t="s">
        <v>266</v>
      </c>
      <c r="BY221" s="564" t="s">
        <v>267</v>
      </c>
      <c r="BZ221" s="564" t="s">
        <v>268</v>
      </c>
      <c r="CA221" s="564" t="s">
        <v>269</v>
      </c>
      <c r="CB221" s="564" t="s">
        <v>270</v>
      </c>
      <c r="CC221" s="173"/>
      <c r="CD221" s="173"/>
      <c r="CE221" s="173"/>
      <c r="CF221" s="173"/>
      <c r="CG221" s="173"/>
      <c r="CH221" s="173"/>
      <c r="CI221" s="173"/>
      <c r="CJ221" s="173"/>
      <c r="CK221" s="173"/>
      <c r="CL221" s="173"/>
      <c r="CM221" s="173"/>
      <c r="CN221" s="173"/>
      <c r="CO221" s="173"/>
      <c r="CP221" s="173"/>
      <c r="CQ221" s="173"/>
      <c r="CR221" s="173"/>
      <c r="CS221" s="173"/>
      <c r="CT221" s="173"/>
      <c r="CU221" s="173"/>
      <c r="CV221" s="173"/>
      <c r="CW221" s="173"/>
      <c r="CX221" s="173"/>
      <c r="CY221" s="173"/>
      <c r="CZ221" s="173"/>
    </row>
    <row r="222" s="309" customFormat="true" ht="15" customHeight="true" x14ac:dyDescent="0.2">
      <c r="A222" s="988" t="s">
        <v>36</v>
      </c>
      <c r="B222" s="377" t="s">
        <v>15</v>
      </c>
      <c r="C222" s="59" t="s">
        <v>35</v>
      </c>
      <c r="D222" s="56" t="s">
        <v>35</v>
      </c>
      <c r="E222" s="56" t="s">
        <v>35</v>
      </c>
      <c r="F222" s="56" t="s">
        <v>35</v>
      </c>
      <c r="G222" s="53" t="s">
        <v>35</v>
      </c>
      <c r="H222" s="50" t="s">
        <v>35</v>
      </c>
      <c r="I222" s="56" t="s">
        <v>35</v>
      </c>
      <c r="J222" s="56" t="s">
        <v>35</v>
      </c>
      <c r="K222" s="56" t="s">
        <v>35</v>
      </c>
      <c r="L222" s="47" t="s">
        <v>35</v>
      </c>
      <c r="M222" s="59" t="s">
        <v>35</v>
      </c>
      <c r="N222" s="56" t="s">
        <v>35</v>
      </c>
      <c r="O222" s="56" t="s">
        <v>35</v>
      </c>
      <c r="P222" s="56" t="s">
        <v>35</v>
      </c>
      <c r="Q222" s="53" t="s">
        <v>35</v>
      </c>
      <c r="R222" s="50" t="s">
        <v>35</v>
      </c>
      <c r="S222" s="56" t="s">
        <v>35</v>
      </c>
      <c r="T222" s="56" t="s">
        <v>35</v>
      </c>
      <c r="U222" s="56" t="s">
        <v>35</v>
      </c>
      <c r="V222" s="56" t="s">
        <v>35</v>
      </c>
      <c r="W222" s="56" t="s">
        <v>35</v>
      </c>
      <c r="X222" s="56" t="s">
        <v>35</v>
      </c>
      <c r="Y222" s="56" t="s">
        <v>35</v>
      </c>
      <c r="Z222" s="56" t="s">
        <v>35</v>
      </c>
      <c r="AA222" s="56" t="s">
        <v>35</v>
      </c>
      <c r="AB222" s="47" t="s">
        <v>35</v>
      </c>
      <c r="AC222" s="437"/>
      <c r="AD222" s="437"/>
      <c r="AE222" s="437"/>
      <c r="AF222" s="437"/>
      <c r="AG222" s="437"/>
      <c r="AH222" s="437"/>
      <c r="AI222" s="437"/>
      <c r="AJ222" s="437"/>
      <c r="AK222" s="437"/>
      <c r="AL222" s="437"/>
      <c r="AM222" s="437"/>
      <c r="AN222" s="437"/>
      <c r="AO222" s="437"/>
      <c r="AP222" s="437"/>
      <c r="AQ222" s="437"/>
      <c r="AR222" s="437"/>
      <c r="AS222" s="437"/>
      <c r="AT222" s="437"/>
      <c r="AU222" s="437"/>
      <c r="AV222" s="437"/>
      <c r="AW222" s="437"/>
      <c r="AX222" s="437"/>
      <c r="AY222" s="437"/>
      <c r="AZ222" s="174"/>
      <c r="BA222" s="977" t="s">
        <v>36</v>
      </c>
      <c r="BB222" s="596" t="s">
        <v>15</v>
      </c>
      <c r="BC222" s="46" t="s">
        <v>35</v>
      </c>
      <c r="BD222" s="42" t="s">
        <v>35</v>
      </c>
      <c r="BE222" s="42" t="s">
        <v>35</v>
      </c>
      <c r="BF222" s="42" t="s">
        <v>35</v>
      </c>
      <c r="BG222" s="37" t="s">
        <v>35</v>
      </c>
      <c r="BH222" s="46" t="s">
        <v>35</v>
      </c>
      <c r="BI222" s="42" t="s">
        <v>35</v>
      </c>
      <c r="BJ222" s="42" t="s">
        <v>35</v>
      </c>
      <c r="BK222" s="42" t="s">
        <v>35</v>
      </c>
      <c r="BL222" s="37" t="s">
        <v>35</v>
      </c>
      <c r="BM222" s="46" t="s">
        <v>35</v>
      </c>
      <c r="BN222" s="42" t="s">
        <v>35</v>
      </c>
      <c r="BO222" s="42" t="s">
        <v>35</v>
      </c>
      <c r="BP222" s="42" t="s">
        <v>35</v>
      </c>
      <c r="BQ222" s="37" t="s">
        <v>35</v>
      </c>
      <c r="BR222" s="46" t="s">
        <v>35</v>
      </c>
      <c r="BS222" s="42" t="s">
        <v>35</v>
      </c>
      <c r="BT222" s="42" t="s">
        <v>35</v>
      </c>
      <c r="BU222" s="42" t="s">
        <v>35</v>
      </c>
      <c r="BV222" s="42" t="s">
        <v>35</v>
      </c>
      <c r="BW222" s="42" t="s">
        <v>35</v>
      </c>
      <c r="BX222" s="42" t="s">
        <v>35</v>
      </c>
      <c r="BY222" s="31" t="s">
        <v>35</v>
      </c>
      <c r="BZ222" s="31" t="s">
        <v>35</v>
      </c>
      <c r="CA222" s="31" t="s">
        <v>35</v>
      </c>
      <c r="CB222" s="31" t="s">
        <v>35</v>
      </c>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09" customFormat="true" ht="15" customHeight="true" x14ac:dyDescent="0.2">
      <c r="A223" s="982"/>
      <c r="B223" s="378" t="s">
        <v>16</v>
      </c>
      <c r="C223" s="61" t="s">
        <v>35</v>
      </c>
      <c r="D223" s="58" t="s">
        <v>35</v>
      </c>
      <c r="E223" s="58" t="s">
        <v>35</v>
      </c>
      <c r="F223" s="58" t="s">
        <v>35</v>
      </c>
      <c r="G223" s="55" t="s">
        <v>35</v>
      </c>
      <c r="H223" s="52" t="s">
        <v>35</v>
      </c>
      <c r="I223" s="58" t="s">
        <v>35</v>
      </c>
      <c r="J223" s="58" t="s">
        <v>35</v>
      </c>
      <c r="K223" s="58" t="s">
        <v>35</v>
      </c>
      <c r="L223" s="49" t="s">
        <v>35</v>
      </c>
      <c r="M223" s="61" t="s">
        <v>35</v>
      </c>
      <c r="N223" s="58" t="s">
        <v>35</v>
      </c>
      <c r="O223" s="58" t="s">
        <v>35</v>
      </c>
      <c r="P223" s="58" t="s">
        <v>35</v>
      </c>
      <c r="Q223" s="55" t="s">
        <v>35</v>
      </c>
      <c r="R223" s="52" t="s">
        <v>35</v>
      </c>
      <c r="S223" s="58" t="s">
        <v>35</v>
      </c>
      <c r="T223" s="58" t="s">
        <v>35</v>
      </c>
      <c r="U223" s="58" t="s">
        <v>35</v>
      </c>
      <c r="V223" s="58" t="s">
        <v>35</v>
      </c>
      <c r="W223" s="58" t="s">
        <v>35</v>
      </c>
      <c r="X223" s="58" t="s">
        <v>35</v>
      </c>
      <c r="Y223" s="58" t="s">
        <v>35</v>
      </c>
      <c r="Z223" s="58" t="s">
        <v>35</v>
      </c>
      <c r="AA223" s="58" t="s">
        <v>35</v>
      </c>
      <c r="AB223" s="49" t="s">
        <v>35</v>
      </c>
      <c r="AC223" s="437"/>
      <c r="AD223" s="437"/>
      <c r="AE223" s="437"/>
      <c r="AF223" s="437"/>
      <c r="AG223" s="437"/>
      <c r="AH223" s="437"/>
      <c r="AI223" s="437"/>
      <c r="AJ223" s="437"/>
      <c r="AK223" s="437"/>
      <c r="AL223" s="437"/>
      <c r="AM223" s="437"/>
      <c r="AN223" s="437"/>
      <c r="AO223" s="437"/>
      <c r="AP223" s="437"/>
      <c r="AQ223" s="437"/>
      <c r="AR223" s="437"/>
      <c r="AS223" s="437"/>
      <c r="AT223" s="437"/>
      <c r="AU223" s="437"/>
      <c r="AV223" s="437"/>
      <c r="AW223" s="437"/>
      <c r="AX223" s="437"/>
      <c r="AY223" s="437"/>
      <c r="AZ223" s="174"/>
      <c r="BA223" s="970"/>
      <c r="BB223" s="594" t="s">
        <v>16</v>
      </c>
      <c r="BC223" s="45" t="s">
        <v>35</v>
      </c>
      <c r="BD223" s="41" t="s">
        <v>35</v>
      </c>
      <c r="BE223" s="41" t="s">
        <v>35</v>
      </c>
      <c r="BF223" s="41" t="s">
        <v>35</v>
      </c>
      <c r="BG223" s="36" t="s">
        <v>35</v>
      </c>
      <c r="BH223" s="45" t="s">
        <v>35</v>
      </c>
      <c r="BI223" s="41" t="s">
        <v>35</v>
      </c>
      <c r="BJ223" s="41" t="s">
        <v>35</v>
      </c>
      <c r="BK223" s="41" t="s">
        <v>35</v>
      </c>
      <c r="BL223" s="36" t="s">
        <v>35</v>
      </c>
      <c r="BM223" s="45" t="s">
        <v>35</v>
      </c>
      <c r="BN223" s="41" t="s">
        <v>35</v>
      </c>
      <c r="BO223" s="41" t="s">
        <v>35</v>
      </c>
      <c r="BP223" s="41" t="s">
        <v>35</v>
      </c>
      <c r="BQ223" s="36" t="s">
        <v>35</v>
      </c>
      <c r="BR223" s="45" t="s">
        <v>35</v>
      </c>
      <c r="BS223" s="41" t="s">
        <v>35</v>
      </c>
      <c r="BT223" s="41" t="s">
        <v>35</v>
      </c>
      <c r="BU223" s="41" t="s">
        <v>35</v>
      </c>
      <c r="BV223" s="41" t="s">
        <v>35</v>
      </c>
      <c r="BW223" s="41" t="s">
        <v>35</v>
      </c>
      <c r="BX223" s="41" t="s">
        <v>35</v>
      </c>
      <c r="BY223" s="30" t="s">
        <v>35</v>
      </c>
      <c r="BZ223" s="30" t="s">
        <v>35</v>
      </c>
      <c r="CA223" s="30" t="s">
        <v>35</v>
      </c>
      <c r="CB223" s="30" t="s">
        <v>35</v>
      </c>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09" customFormat="true" ht="15" customHeight="true" x14ac:dyDescent="0.2">
      <c r="A224" s="983"/>
      <c r="B224" s="379" t="s">
        <v>20</v>
      </c>
      <c r="C224" s="61" t="s">
        <v>35</v>
      </c>
      <c r="D224" s="58" t="s">
        <v>35</v>
      </c>
      <c r="E224" s="58" t="s">
        <v>35</v>
      </c>
      <c r="F224" s="58" t="s">
        <v>35</v>
      </c>
      <c r="G224" s="55" t="s">
        <v>35</v>
      </c>
      <c r="H224" s="52" t="s">
        <v>35</v>
      </c>
      <c r="I224" s="58" t="s">
        <v>35</v>
      </c>
      <c r="J224" s="58" t="s">
        <v>35</v>
      </c>
      <c r="K224" s="58" t="s">
        <v>35</v>
      </c>
      <c r="L224" s="49" t="s">
        <v>35</v>
      </c>
      <c r="M224" s="61" t="s">
        <v>35</v>
      </c>
      <c r="N224" s="58" t="s">
        <v>35</v>
      </c>
      <c r="O224" s="58" t="s">
        <v>35</v>
      </c>
      <c r="P224" s="58" t="s">
        <v>35</v>
      </c>
      <c r="Q224" s="55" t="s">
        <v>35</v>
      </c>
      <c r="R224" s="52" t="s">
        <v>35</v>
      </c>
      <c r="S224" s="58" t="s">
        <v>35</v>
      </c>
      <c r="T224" s="58" t="s">
        <v>35</v>
      </c>
      <c r="U224" s="58" t="s">
        <v>35</v>
      </c>
      <c r="V224" s="58" t="s">
        <v>35</v>
      </c>
      <c r="W224" s="58" t="s">
        <v>35</v>
      </c>
      <c r="X224" s="58" t="s">
        <v>35</v>
      </c>
      <c r="Y224" s="58" t="s">
        <v>35</v>
      </c>
      <c r="Z224" s="58" t="s">
        <v>35</v>
      </c>
      <c r="AA224" s="58" t="s">
        <v>35</v>
      </c>
      <c r="AB224" s="49" t="s">
        <v>35</v>
      </c>
      <c r="AC224" s="437"/>
      <c r="AD224" s="437"/>
      <c r="AE224" s="437"/>
      <c r="AF224" s="437"/>
      <c r="AG224" s="437"/>
      <c r="AH224" s="437"/>
      <c r="AI224" s="437"/>
      <c r="AJ224" s="437"/>
      <c r="AK224" s="437"/>
      <c r="AL224" s="437"/>
      <c r="AM224" s="437"/>
      <c r="AN224" s="437"/>
      <c r="AO224" s="437"/>
      <c r="AP224" s="437"/>
      <c r="AQ224" s="437"/>
      <c r="AR224" s="437"/>
      <c r="AS224" s="437"/>
      <c r="AT224" s="437"/>
      <c r="AU224" s="437"/>
      <c r="AV224" s="437"/>
      <c r="AW224" s="437"/>
      <c r="AX224" s="437"/>
      <c r="AY224" s="437"/>
      <c r="AZ224" s="174"/>
      <c r="BA224" s="970"/>
      <c r="BB224" s="594" t="s">
        <v>20</v>
      </c>
      <c r="BC224" s="45" t="s">
        <v>35</v>
      </c>
      <c r="BD224" s="41" t="s">
        <v>35</v>
      </c>
      <c r="BE224" s="41" t="s">
        <v>35</v>
      </c>
      <c r="BF224" s="41" t="s">
        <v>35</v>
      </c>
      <c r="BG224" s="36" t="s">
        <v>35</v>
      </c>
      <c r="BH224" s="45" t="s">
        <v>35</v>
      </c>
      <c r="BI224" s="41" t="s">
        <v>35</v>
      </c>
      <c r="BJ224" s="41" t="s">
        <v>35</v>
      </c>
      <c r="BK224" s="41" t="s">
        <v>35</v>
      </c>
      <c r="BL224" s="36" t="s">
        <v>35</v>
      </c>
      <c r="BM224" s="45" t="s">
        <v>35</v>
      </c>
      <c r="BN224" s="41" t="s">
        <v>35</v>
      </c>
      <c r="BO224" s="41" t="s">
        <v>35</v>
      </c>
      <c r="BP224" s="41" t="s">
        <v>35</v>
      </c>
      <c r="BQ224" s="36" t="s">
        <v>35</v>
      </c>
      <c r="BR224" s="45" t="s">
        <v>35</v>
      </c>
      <c r="BS224" s="41" t="s">
        <v>35</v>
      </c>
      <c r="BT224" s="41" t="s">
        <v>35</v>
      </c>
      <c r="BU224" s="41" t="s">
        <v>35</v>
      </c>
      <c r="BV224" s="41" t="s">
        <v>35</v>
      </c>
      <c r="BW224" s="41" t="s">
        <v>35</v>
      </c>
      <c r="BX224" s="41" t="s">
        <v>35</v>
      </c>
      <c r="BY224" s="30" t="s">
        <v>35</v>
      </c>
      <c r="BZ224" s="30" t="s">
        <v>35</v>
      </c>
      <c r="CA224" s="30" t="s">
        <v>35</v>
      </c>
      <c r="CB224" s="30" t="s">
        <v>35</v>
      </c>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09" customFormat="true" ht="15" customHeight="true" x14ac:dyDescent="0.2">
      <c r="A225" s="65"/>
      <c r="B225" s="124"/>
      <c r="C225" s="83"/>
      <c r="D225" s="154"/>
      <c r="E225" s="154"/>
      <c r="F225" s="154"/>
      <c r="G225" s="143"/>
      <c r="H225" s="82"/>
      <c r="I225" s="154"/>
      <c r="J225" s="154"/>
      <c r="K225" s="154"/>
      <c r="L225" s="149"/>
      <c r="M225" s="83"/>
      <c r="N225" s="154"/>
      <c r="O225" s="154"/>
      <c r="P225" s="154"/>
      <c r="Q225" s="143"/>
      <c r="R225" s="82"/>
      <c r="S225" s="154"/>
      <c r="T225" s="154"/>
      <c r="U225" s="154"/>
      <c r="V225" s="154"/>
      <c r="W225" s="154"/>
      <c r="X225" s="154"/>
      <c r="Y225" s="154"/>
      <c r="Z225" s="154"/>
      <c r="AA225" s="154"/>
      <c r="AB225" s="149"/>
      <c r="AC225" s="437"/>
      <c r="AD225" s="437"/>
      <c r="AE225" s="437"/>
      <c r="AF225" s="437"/>
      <c r="AG225" s="437"/>
      <c r="AH225" s="437"/>
      <c r="AI225" s="437"/>
      <c r="AJ225" s="437"/>
      <c r="AK225" s="437"/>
      <c r="AL225" s="437"/>
      <c r="AM225" s="437"/>
      <c r="AN225" s="437"/>
      <c r="AO225" s="437"/>
      <c r="AP225" s="437"/>
      <c r="AQ225" s="437"/>
      <c r="AR225" s="437"/>
      <c r="AS225" s="437"/>
      <c r="AT225" s="437"/>
      <c r="AU225" s="437"/>
      <c r="AV225" s="437"/>
      <c r="AW225" s="437"/>
      <c r="AX225" s="437"/>
      <c r="AY225" s="437"/>
      <c r="AZ225" s="174"/>
      <c r="BA225" s="970" t="s">
        <v>70</v>
      </c>
      <c r="BB225" s="594" t="s">
        <v>71</v>
      </c>
      <c r="BC225" s="45" t="s">
        <v>35</v>
      </c>
      <c r="BD225" s="41" t="s">
        <v>35</v>
      </c>
      <c r="BE225" s="41" t="s">
        <v>35</v>
      </c>
      <c r="BF225" s="41" t="s">
        <v>35</v>
      </c>
      <c r="BG225" s="36" t="s">
        <v>35</v>
      </c>
      <c r="BH225" s="45" t="s">
        <v>35</v>
      </c>
      <c r="BI225" s="41" t="s">
        <v>35</v>
      </c>
      <c r="BJ225" s="41" t="s">
        <v>35</v>
      </c>
      <c r="BK225" s="41" t="s">
        <v>35</v>
      </c>
      <c r="BL225" s="36" t="s">
        <v>35</v>
      </c>
      <c r="BM225" s="45" t="s">
        <v>35</v>
      </c>
      <c r="BN225" s="41" t="s">
        <v>35</v>
      </c>
      <c r="BO225" s="41" t="s">
        <v>35</v>
      </c>
      <c r="BP225" s="41" t="s">
        <v>35</v>
      </c>
      <c r="BQ225" s="36" t="s">
        <v>35</v>
      </c>
      <c r="BR225" s="45" t="s">
        <v>35</v>
      </c>
      <c r="BS225" s="41" t="s">
        <v>35</v>
      </c>
      <c r="BT225" s="41" t="s">
        <v>35</v>
      </c>
      <c r="BU225" s="41" t="s">
        <v>35</v>
      </c>
      <c r="BV225" s="41" t="s">
        <v>35</v>
      </c>
      <c r="BW225" s="41" t="s">
        <v>35</v>
      </c>
      <c r="BX225" s="41" t="s">
        <v>35</v>
      </c>
      <c r="BY225" s="30" t="s">
        <v>35</v>
      </c>
      <c r="BZ225" s="30" t="s">
        <v>35</v>
      </c>
      <c r="CA225" s="30" t="s">
        <v>35</v>
      </c>
      <c r="CB225" s="30" t="s">
        <v>35</v>
      </c>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09" customFormat="true" ht="15" customHeight="true" x14ac:dyDescent="0.2">
      <c r="A226" s="140"/>
      <c r="B226" s="134"/>
      <c r="C226" s="152"/>
      <c r="D226" s="151"/>
      <c r="E226" s="151"/>
      <c r="F226" s="151"/>
      <c r="G226" s="141"/>
      <c r="H226" s="144"/>
      <c r="I226" s="151"/>
      <c r="J226" s="151"/>
      <c r="K226" s="151"/>
      <c r="L226" s="147"/>
      <c r="M226" s="152"/>
      <c r="N226" s="151"/>
      <c r="O226" s="151"/>
      <c r="P226" s="151"/>
      <c r="Q226" s="141"/>
      <c r="R226" s="144"/>
      <c r="S226" s="151"/>
      <c r="T226" s="151"/>
      <c r="U226" s="151"/>
      <c r="V226" s="151"/>
      <c r="W226" s="151"/>
      <c r="X226" s="151"/>
      <c r="Y226" s="151"/>
      <c r="Z226" s="151"/>
      <c r="AA226" s="151"/>
      <c r="AB226" s="147"/>
      <c r="AC226" s="437"/>
      <c r="AD226" s="437"/>
      <c r="AE226" s="437"/>
      <c r="AF226" s="437"/>
      <c r="AG226" s="437"/>
      <c r="AH226" s="437"/>
      <c r="AI226" s="437"/>
      <c r="AJ226" s="437"/>
      <c r="AK226" s="437"/>
      <c r="AL226" s="437"/>
      <c r="AM226" s="437"/>
      <c r="AN226" s="437"/>
      <c r="AO226" s="437"/>
      <c r="AP226" s="437"/>
      <c r="AQ226" s="437"/>
      <c r="AR226" s="437"/>
      <c r="AS226" s="437"/>
      <c r="AT226" s="437"/>
      <c r="AU226" s="437"/>
      <c r="AV226" s="437"/>
      <c r="AW226" s="437"/>
      <c r="AX226" s="437"/>
      <c r="AY226" s="437"/>
      <c r="AZ226" s="174"/>
      <c r="BA226" s="970"/>
      <c r="BB226" s="594" t="s">
        <v>72</v>
      </c>
      <c r="BC226" s="45" t="s">
        <v>35</v>
      </c>
      <c r="BD226" s="41" t="s">
        <v>35</v>
      </c>
      <c r="BE226" s="41" t="s">
        <v>35</v>
      </c>
      <c r="BF226" s="41" t="s">
        <v>35</v>
      </c>
      <c r="BG226" s="36" t="s">
        <v>35</v>
      </c>
      <c r="BH226" s="45" t="s">
        <v>35</v>
      </c>
      <c r="BI226" s="41" t="s">
        <v>35</v>
      </c>
      <c r="BJ226" s="41" t="s">
        <v>35</v>
      </c>
      <c r="BK226" s="41" t="s">
        <v>35</v>
      </c>
      <c r="BL226" s="36" t="s">
        <v>35</v>
      </c>
      <c r="BM226" s="45" t="s">
        <v>35</v>
      </c>
      <c r="BN226" s="41" t="s">
        <v>35</v>
      </c>
      <c r="BO226" s="41" t="s">
        <v>35</v>
      </c>
      <c r="BP226" s="41" t="s">
        <v>35</v>
      </c>
      <c r="BQ226" s="36" t="s">
        <v>35</v>
      </c>
      <c r="BR226" s="45" t="s">
        <v>35</v>
      </c>
      <c r="BS226" s="41" t="s">
        <v>35</v>
      </c>
      <c r="BT226" s="41" t="s">
        <v>35</v>
      </c>
      <c r="BU226" s="41" t="s">
        <v>35</v>
      </c>
      <c r="BV226" s="41" t="s">
        <v>35</v>
      </c>
      <c r="BW226" s="41" t="s">
        <v>35</v>
      </c>
      <c r="BX226" s="41" t="s">
        <v>35</v>
      </c>
      <c r="BY226" s="30" t="s">
        <v>35</v>
      </c>
      <c r="BZ226" s="30" t="s">
        <v>35</v>
      </c>
      <c r="CA226" s="30" t="s">
        <v>35</v>
      </c>
      <c r="CB226" s="30" t="s">
        <v>35</v>
      </c>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09" customFormat="true" ht="15" customHeight="true" x14ac:dyDescent="0.2">
      <c r="A227" s="140"/>
      <c r="B227" s="134"/>
      <c r="C227" s="152"/>
      <c r="D227" s="151"/>
      <c r="E227" s="151"/>
      <c r="F227" s="151"/>
      <c r="G227" s="141"/>
      <c r="H227" s="144"/>
      <c r="I227" s="151"/>
      <c r="J227" s="151"/>
      <c r="K227" s="151"/>
      <c r="L227" s="147"/>
      <c r="M227" s="152"/>
      <c r="N227" s="151"/>
      <c r="O227" s="151"/>
      <c r="P227" s="151"/>
      <c r="Q227" s="141"/>
      <c r="R227" s="144"/>
      <c r="S227" s="151"/>
      <c r="T227" s="151"/>
      <c r="U227" s="151"/>
      <c r="V227" s="151"/>
      <c r="W227" s="151"/>
      <c r="X227" s="151"/>
      <c r="Y227" s="151"/>
      <c r="Z227" s="151"/>
      <c r="AA227" s="151"/>
      <c r="AB227" s="147"/>
      <c r="AC227" s="437"/>
      <c r="AD227" s="437"/>
      <c r="AE227" s="437"/>
      <c r="AF227" s="437"/>
      <c r="AG227" s="437"/>
      <c r="AH227" s="437"/>
      <c r="AI227" s="437"/>
      <c r="AJ227" s="437"/>
      <c r="AK227" s="437"/>
      <c r="AL227" s="437"/>
      <c r="AM227" s="437"/>
      <c r="AN227" s="437"/>
      <c r="AO227" s="437"/>
      <c r="AP227" s="437"/>
      <c r="AQ227" s="437"/>
      <c r="AR227" s="437"/>
      <c r="AS227" s="437"/>
      <c r="AT227" s="437"/>
      <c r="AU227" s="437"/>
      <c r="AV227" s="437"/>
      <c r="AW227" s="437"/>
      <c r="AX227" s="437"/>
      <c r="AY227" s="437"/>
      <c r="AZ227" s="174"/>
      <c r="BA227" s="970" t="s">
        <v>95</v>
      </c>
      <c r="BB227" s="594" t="s">
        <v>61</v>
      </c>
      <c r="BC227" s="45" t="s">
        <v>35</v>
      </c>
      <c r="BD227" s="41" t="s">
        <v>35</v>
      </c>
      <c r="BE227" s="41" t="s">
        <v>35</v>
      </c>
      <c r="BF227" s="41" t="s">
        <v>35</v>
      </c>
      <c r="BG227" s="36" t="s">
        <v>35</v>
      </c>
      <c r="BH227" s="45" t="s">
        <v>35</v>
      </c>
      <c r="BI227" s="41" t="s">
        <v>35</v>
      </c>
      <c r="BJ227" s="41" t="s">
        <v>35</v>
      </c>
      <c r="BK227" s="41" t="s">
        <v>35</v>
      </c>
      <c r="BL227" s="36" t="s">
        <v>35</v>
      </c>
      <c r="BM227" s="45" t="s">
        <v>35</v>
      </c>
      <c r="BN227" s="41" t="s">
        <v>35</v>
      </c>
      <c r="BO227" s="41" t="s">
        <v>35</v>
      </c>
      <c r="BP227" s="41" t="s">
        <v>35</v>
      </c>
      <c r="BQ227" s="36" t="s">
        <v>35</v>
      </c>
      <c r="BR227" s="45" t="s">
        <v>35</v>
      </c>
      <c r="BS227" s="41" t="s">
        <v>35</v>
      </c>
      <c r="BT227" s="41" t="s">
        <v>35</v>
      </c>
      <c r="BU227" s="41" t="s">
        <v>35</v>
      </c>
      <c r="BV227" s="41" t="s">
        <v>35</v>
      </c>
      <c r="BW227" s="41" t="s">
        <v>35</v>
      </c>
      <c r="BX227" s="41" t="s">
        <v>35</v>
      </c>
      <c r="BY227" s="30" t="s">
        <v>35</v>
      </c>
      <c r="BZ227" s="30" t="s">
        <v>35</v>
      </c>
      <c r="CA227" s="30" t="s">
        <v>35</v>
      </c>
      <c r="CB227" s="30" t="s">
        <v>35</v>
      </c>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09" customFormat="true" ht="15" customHeight="true" x14ac:dyDescent="0.2">
      <c r="A228" s="140"/>
      <c r="B228" s="134"/>
      <c r="C228" s="105"/>
      <c r="D228" s="104"/>
      <c r="E228" s="104"/>
      <c r="F228" s="104"/>
      <c r="G228" s="103"/>
      <c r="H228" s="102"/>
      <c r="I228" s="104"/>
      <c r="J228" s="104"/>
      <c r="K228" s="104"/>
      <c r="L228" s="101"/>
      <c r="M228" s="105"/>
      <c r="N228" s="104"/>
      <c r="O228" s="104"/>
      <c r="P228" s="104"/>
      <c r="Q228" s="103"/>
      <c r="R228" s="102"/>
      <c r="S228" s="104"/>
      <c r="T228" s="104"/>
      <c r="U228" s="104"/>
      <c r="V228" s="104"/>
      <c r="W228" s="104"/>
      <c r="X228" s="104"/>
      <c r="Y228" s="104"/>
      <c r="Z228" s="104"/>
      <c r="AA228" s="104"/>
      <c r="AB228" s="101"/>
      <c r="AC228" s="437"/>
      <c r="AD228" s="437"/>
      <c r="AE228" s="437"/>
      <c r="AF228" s="437"/>
      <c r="AG228" s="437"/>
      <c r="AH228" s="437"/>
      <c r="AI228" s="437"/>
      <c r="AJ228" s="437"/>
      <c r="AK228" s="437"/>
      <c r="AL228" s="437"/>
      <c r="AM228" s="437"/>
      <c r="AN228" s="437"/>
      <c r="AO228" s="437"/>
      <c r="AP228" s="437"/>
      <c r="AQ228" s="437"/>
      <c r="AR228" s="437"/>
      <c r="AS228" s="437"/>
      <c r="AT228" s="437"/>
      <c r="AU228" s="437"/>
      <c r="AV228" s="437"/>
      <c r="AW228" s="437"/>
      <c r="AX228" s="437"/>
      <c r="AY228" s="437"/>
      <c r="AZ228" s="174"/>
      <c r="BA228" s="970"/>
      <c r="BB228" s="594" t="s">
        <v>92</v>
      </c>
      <c r="BC228" s="45" t="s">
        <v>35</v>
      </c>
      <c r="BD228" s="41" t="s">
        <v>35</v>
      </c>
      <c r="BE228" s="41" t="s">
        <v>35</v>
      </c>
      <c r="BF228" s="41" t="s">
        <v>35</v>
      </c>
      <c r="BG228" s="36" t="s">
        <v>35</v>
      </c>
      <c r="BH228" s="45" t="s">
        <v>35</v>
      </c>
      <c r="BI228" s="41" t="s">
        <v>35</v>
      </c>
      <c r="BJ228" s="41" t="s">
        <v>35</v>
      </c>
      <c r="BK228" s="41" t="s">
        <v>35</v>
      </c>
      <c r="BL228" s="36" t="s">
        <v>35</v>
      </c>
      <c r="BM228" s="45" t="s">
        <v>35</v>
      </c>
      <c r="BN228" s="41" t="s">
        <v>35</v>
      </c>
      <c r="BO228" s="41" t="s">
        <v>35</v>
      </c>
      <c r="BP228" s="41" t="s">
        <v>35</v>
      </c>
      <c r="BQ228" s="36" t="s">
        <v>35</v>
      </c>
      <c r="BR228" s="45" t="s">
        <v>35</v>
      </c>
      <c r="BS228" s="41" t="s">
        <v>35</v>
      </c>
      <c r="BT228" s="41" t="s">
        <v>35</v>
      </c>
      <c r="BU228" s="41" t="s">
        <v>35</v>
      </c>
      <c r="BV228" s="41" t="s">
        <v>35</v>
      </c>
      <c r="BW228" s="41" t="s">
        <v>35</v>
      </c>
      <c r="BX228" s="41" t="s">
        <v>35</v>
      </c>
      <c r="BY228" s="30" t="s">
        <v>35</v>
      </c>
      <c r="BZ228" s="30" t="s">
        <v>35</v>
      </c>
      <c r="CA228" s="30" t="s">
        <v>35</v>
      </c>
      <c r="CB228" s="30" t="s">
        <v>35</v>
      </c>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09" customFormat="true" ht="15" customHeight="true" x14ac:dyDescent="0.2">
      <c r="A229" s="140"/>
      <c r="B229" s="134"/>
      <c r="C229" s="105"/>
      <c r="D229" s="104"/>
      <c r="E229" s="104"/>
      <c r="F229" s="104"/>
      <c r="G229" s="103"/>
      <c r="H229" s="102"/>
      <c r="I229" s="104"/>
      <c r="J229" s="104"/>
      <c r="K229" s="104"/>
      <c r="L229" s="101"/>
      <c r="M229" s="105"/>
      <c r="N229" s="104"/>
      <c r="O229" s="104"/>
      <c r="P229" s="104"/>
      <c r="Q229" s="103"/>
      <c r="R229" s="102"/>
      <c r="S229" s="104"/>
      <c r="T229" s="104"/>
      <c r="U229" s="104"/>
      <c r="V229" s="104"/>
      <c r="W229" s="104"/>
      <c r="X229" s="104"/>
      <c r="Y229" s="104"/>
      <c r="Z229" s="104"/>
      <c r="AA229" s="104"/>
      <c r="AB229" s="101"/>
      <c r="AC229" s="437"/>
      <c r="AD229" s="437"/>
      <c r="AE229" s="437"/>
      <c r="AF229" s="437"/>
      <c r="AG229" s="437"/>
      <c r="AH229" s="437"/>
      <c r="AI229" s="437"/>
      <c r="AJ229" s="437"/>
      <c r="AK229" s="437"/>
      <c r="AL229" s="437"/>
      <c r="AM229" s="437"/>
      <c r="AN229" s="437"/>
      <c r="AO229" s="437"/>
      <c r="AP229" s="437"/>
      <c r="AQ229" s="437"/>
      <c r="AR229" s="437"/>
      <c r="AS229" s="437"/>
      <c r="AT229" s="437"/>
      <c r="AU229" s="437"/>
      <c r="AV229" s="437"/>
      <c r="AW229" s="437"/>
      <c r="AX229" s="437"/>
      <c r="AY229" s="437"/>
      <c r="AZ229" s="174"/>
      <c r="BA229" s="970"/>
      <c r="BB229" s="594" t="s">
        <v>93</v>
      </c>
      <c r="BC229" s="45" t="s">
        <v>35</v>
      </c>
      <c r="BD229" s="41" t="s">
        <v>35</v>
      </c>
      <c r="BE229" s="41" t="s">
        <v>35</v>
      </c>
      <c r="BF229" s="41" t="s">
        <v>35</v>
      </c>
      <c r="BG229" s="36" t="s">
        <v>35</v>
      </c>
      <c r="BH229" s="45" t="s">
        <v>35</v>
      </c>
      <c r="BI229" s="41" t="s">
        <v>35</v>
      </c>
      <c r="BJ229" s="41" t="s">
        <v>35</v>
      </c>
      <c r="BK229" s="41" t="s">
        <v>35</v>
      </c>
      <c r="BL229" s="36" t="s">
        <v>35</v>
      </c>
      <c r="BM229" s="45" t="s">
        <v>35</v>
      </c>
      <c r="BN229" s="41" t="s">
        <v>35</v>
      </c>
      <c r="BO229" s="41" t="s">
        <v>35</v>
      </c>
      <c r="BP229" s="41" t="s">
        <v>35</v>
      </c>
      <c r="BQ229" s="36" t="s">
        <v>35</v>
      </c>
      <c r="BR229" s="45" t="s">
        <v>35</v>
      </c>
      <c r="BS229" s="41" t="s">
        <v>35</v>
      </c>
      <c r="BT229" s="41" t="s">
        <v>35</v>
      </c>
      <c r="BU229" s="41" t="s">
        <v>35</v>
      </c>
      <c r="BV229" s="41" t="s">
        <v>35</v>
      </c>
      <c r="BW229" s="41" t="s">
        <v>35</v>
      </c>
      <c r="BX229" s="41" t="s">
        <v>35</v>
      </c>
      <c r="BY229" s="30" t="s">
        <v>35</v>
      </c>
      <c r="BZ229" s="30" t="s">
        <v>35</v>
      </c>
      <c r="CA229" s="30" t="s">
        <v>35</v>
      </c>
      <c r="CB229" s="30" t="s">
        <v>35</v>
      </c>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09" customFormat="true" ht="15" customHeight="true" x14ac:dyDescent="0.2">
      <c r="A230" s="140"/>
      <c r="B230" s="134"/>
      <c r="C230" s="105"/>
      <c r="D230" s="104"/>
      <c r="E230" s="104"/>
      <c r="F230" s="104"/>
      <c r="G230" s="103"/>
      <c r="H230" s="102"/>
      <c r="I230" s="104"/>
      <c r="J230" s="104"/>
      <c r="K230" s="104"/>
      <c r="L230" s="101"/>
      <c r="M230" s="105"/>
      <c r="N230" s="104"/>
      <c r="O230" s="104"/>
      <c r="P230" s="104"/>
      <c r="Q230" s="103"/>
      <c r="R230" s="102"/>
      <c r="S230" s="104"/>
      <c r="T230" s="104"/>
      <c r="U230" s="104"/>
      <c r="V230" s="104"/>
      <c r="W230" s="104"/>
      <c r="X230" s="104"/>
      <c r="Y230" s="104"/>
      <c r="Z230" s="104"/>
      <c r="AA230" s="104"/>
      <c r="AB230" s="101"/>
      <c r="AC230" s="437"/>
      <c r="AD230" s="437"/>
      <c r="AE230" s="437"/>
      <c r="AF230" s="437"/>
      <c r="AG230" s="437"/>
      <c r="AH230" s="437"/>
      <c r="AI230" s="437"/>
      <c r="AJ230" s="437"/>
      <c r="AK230" s="437"/>
      <c r="AL230" s="437"/>
      <c r="AM230" s="437"/>
      <c r="AN230" s="437"/>
      <c r="AO230" s="437"/>
      <c r="AP230" s="437"/>
      <c r="AQ230" s="437"/>
      <c r="AR230" s="437"/>
      <c r="AS230" s="437"/>
      <c r="AT230" s="437"/>
      <c r="AU230" s="437"/>
      <c r="AV230" s="437"/>
      <c r="AW230" s="437"/>
      <c r="AX230" s="437"/>
      <c r="AY230" s="437"/>
      <c r="AZ230" s="174"/>
      <c r="BA230" s="970"/>
      <c r="BB230" s="594" t="s">
        <v>94</v>
      </c>
      <c r="BC230" s="45" t="s">
        <v>35</v>
      </c>
      <c r="BD230" s="41" t="s">
        <v>35</v>
      </c>
      <c r="BE230" s="41" t="s">
        <v>35</v>
      </c>
      <c r="BF230" s="41" t="s">
        <v>35</v>
      </c>
      <c r="BG230" s="36" t="s">
        <v>35</v>
      </c>
      <c r="BH230" s="45" t="s">
        <v>35</v>
      </c>
      <c r="BI230" s="41" t="s">
        <v>35</v>
      </c>
      <c r="BJ230" s="41" t="s">
        <v>35</v>
      </c>
      <c r="BK230" s="41" t="s">
        <v>35</v>
      </c>
      <c r="BL230" s="36" t="s">
        <v>35</v>
      </c>
      <c r="BM230" s="45" t="s">
        <v>35</v>
      </c>
      <c r="BN230" s="41" t="s">
        <v>35</v>
      </c>
      <c r="BO230" s="41" t="s">
        <v>35</v>
      </c>
      <c r="BP230" s="41" t="s">
        <v>35</v>
      </c>
      <c r="BQ230" s="36" t="s">
        <v>35</v>
      </c>
      <c r="BR230" s="45" t="s">
        <v>35</v>
      </c>
      <c r="BS230" s="41" t="s">
        <v>35</v>
      </c>
      <c r="BT230" s="41" t="s">
        <v>35</v>
      </c>
      <c r="BU230" s="41" t="s">
        <v>35</v>
      </c>
      <c r="BV230" s="41" t="s">
        <v>35</v>
      </c>
      <c r="BW230" s="41" t="s">
        <v>35</v>
      </c>
      <c r="BX230" s="41" t="s">
        <v>35</v>
      </c>
      <c r="BY230" s="30" t="s">
        <v>35</v>
      </c>
      <c r="BZ230" s="30" t="s">
        <v>35</v>
      </c>
      <c r="CA230" s="30" t="s">
        <v>35</v>
      </c>
      <c r="CB230" s="30" t="s">
        <v>35</v>
      </c>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09" customFormat="true" ht="15" customHeight="true" x14ac:dyDescent="0.2">
      <c r="A231" s="162"/>
      <c r="B231" s="133"/>
      <c r="C231" s="83"/>
      <c r="D231" s="154"/>
      <c r="E231" s="154"/>
      <c r="F231" s="154"/>
      <c r="G231" s="143"/>
      <c r="H231" s="82"/>
      <c r="I231" s="154"/>
      <c r="J231" s="154"/>
      <c r="K231" s="154"/>
      <c r="L231" s="149"/>
      <c r="M231" s="83"/>
      <c r="N231" s="154"/>
      <c r="O231" s="154"/>
      <c r="P231" s="154"/>
      <c r="Q231" s="143"/>
      <c r="R231" s="82"/>
      <c r="S231" s="154"/>
      <c r="T231" s="154"/>
      <c r="U231" s="154"/>
      <c r="V231" s="154"/>
      <c r="W231" s="154"/>
      <c r="X231" s="154"/>
      <c r="Y231" s="154"/>
      <c r="Z231" s="154"/>
      <c r="AA231" s="154"/>
      <c r="AB231" s="149"/>
      <c r="AC231" s="437"/>
      <c r="AD231" s="437"/>
      <c r="AE231" s="437"/>
      <c r="AF231" s="437"/>
      <c r="AG231" s="437"/>
      <c r="AH231" s="437"/>
      <c r="AI231" s="437"/>
      <c r="AJ231" s="437"/>
      <c r="AK231" s="437"/>
      <c r="AL231" s="437"/>
      <c r="AM231" s="437"/>
      <c r="AN231" s="437"/>
      <c r="AO231" s="437"/>
      <c r="AP231" s="437"/>
      <c r="AQ231" s="437"/>
      <c r="AR231" s="437"/>
      <c r="AS231" s="437"/>
      <c r="AT231" s="437"/>
      <c r="AU231" s="437"/>
      <c r="AV231" s="437"/>
      <c r="AW231" s="437"/>
      <c r="AX231" s="437"/>
      <c r="AY231" s="437"/>
      <c r="AZ231" s="174"/>
      <c r="BA231" s="171"/>
      <c r="BB231" s="594"/>
      <c r="BC231" s="449"/>
      <c r="BD231" s="434"/>
      <c r="BE231" s="434"/>
      <c r="BF231" s="434"/>
      <c r="BG231" s="453"/>
      <c r="BH231" s="449"/>
      <c r="BI231" s="434"/>
      <c r="BJ231" s="434"/>
      <c r="BK231" s="434"/>
      <c r="BL231" s="453"/>
      <c r="BM231" s="449"/>
      <c r="BN231" s="434"/>
      <c r="BO231" s="434"/>
      <c r="BP231" s="434"/>
      <c r="BQ231" s="453"/>
      <c r="BR231" s="449"/>
      <c r="BS231" s="434"/>
      <c r="BT231" s="434"/>
      <c r="BU231" s="434"/>
      <c r="BV231" s="434"/>
      <c r="BW231" s="434"/>
      <c r="BX231" s="434"/>
      <c r="BY231" s="435"/>
      <c r="BZ231" s="435"/>
      <c r="CA231" s="435"/>
      <c r="CB231" s="435"/>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09" customFormat="true" ht="15" customHeight="true" x14ac:dyDescent="0.2">
      <c r="A232" s="162"/>
      <c r="B232" s="133"/>
      <c r="C232" s="83"/>
      <c r="D232" s="154"/>
      <c r="E232" s="154"/>
      <c r="F232" s="154"/>
      <c r="G232" s="143"/>
      <c r="H232" s="82"/>
      <c r="I232" s="154"/>
      <c r="J232" s="154"/>
      <c r="K232" s="154"/>
      <c r="L232" s="149"/>
      <c r="M232" s="83"/>
      <c r="N232" s="154"/>
      <c r="O232" s="154"/>
      <c r="P232" s="154"/>
      <c r="Q232" s="143"/>
      <c r="R232" s="82"/>
      <c r="S232" s="154"/>
      <c r="T232" s="154"/>
      <c r="U232" s="154"/>
      <c r="V232" s="154"/>
      <c r="W232" s="154"/>
      <c r="X232" s="154"/>
      <c r="Y232" s="154"/>
      <c r="Z232" s="154"/>
      <c r="AA232" s="154"/>
      <c r="AB232" s="149"/>
      <c r="AC232" s="437"/>
      <c r="AD232" s="437"/>
      <c r="AE232" s="437"/>
      <c r="AF232" s="437"/>
      <c r="AG232" s="437"/>
      <c r="AH232" s="437"/>
      <c r="AI232" s="437"/>
      <c r="AJ232" s="437"/>
      <c r="AK232" s="437"/>
      <c r="AL232" s="437"/>
      <c r="AM232" s="437"/>
      <c r="AN232" s="437"/>
      <c r="AO232" s="437"/>
      <c r="AP232" s="437"/>
      <c r="AQ232" s="437"/>
      <c r="AR232" s="437"/>
      <c r="AS232" s="437"/>
      <c r="AT232" s="437"/>
      <c r="AU232" s="437"/>
      <c r="AV232" s="437"/>
      <c r="AW232" s="437"/>
      <c r="AX232" s="437"/>
      <c r="AY232" s="437"/>
      <c r="AZ232" s="174"/>
      <c r="BA232" s="595"/>
      <c r="BB232" s="594"/>
      <c r="BC232" s="449"/>
      <c r="BD232" s="434"/>
      <c r="BE232" s="434"/>
      <c r="BF232" s="434"/>
      <c r="BG232" s="453"/>
      <c r="BH232" s="449"/>
      <c r="BI232" s="434"/>
      <c r="BJ232" s="434"/>
      <c r="BK232" s="434"/>
      <c r="BL232" s="453"/>
      <c r="BM232" s="449"/>
      <c r="BN232" s="434"/>
      <c r="BO232" s="434"/>
      <c r="BP232" s="434"/>
      <c r="BQ232" s="453"/>
      <c r="BR232" s="449"/>
      <c r="BS232" s="434"/>
      <c r="BT232" s="434"/>
      <c r="BU232" s="434"/>
      <c r="BV232" s="434"/>
      <c r="BW232" s="434"/>
      <c r="BX232" s="434"/>
      <c r="BY232" s="435"/>
      <c r="BZ232" s="435"/>
      <c r="CA232" s="435"/>
      <c r="CB232" s="435"/>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09" customFormat="true" ht="15" customHeight="true" x14ac:dyDescent="0.2">
      <c r="A233" s="162"/>
      <c r="B233" s="133"/>
      <c r="C233" s="83"/>
      <c r="D233" s="154"/>
      <c r="E233" s="154"/>
      <c r="F233" s="154"/>
      <c r="G233" s="143"/>
      <c r="H233" s="82"/>
      <c r="I233" s="154"/>
      <c r="J233" s="154"/>
      <c r="K233" s="154"/>
      <c r="L233" s="149"/>
      <c r="M233" s="83"/>
      <c r="N233" s="154"/>
      <c r="O233" s="154"/>
      <c r="P233" s="154"/>
      <c r="Q233" s="143"/>
      <c r="R233" s="82"/>
      <c r="S233" s="154"/>
      <c r="T233" s="154"/>
      <c r="U233" s="154"/>
      <c r="V233" s="154"/>
      <c r="W233" s="154"/>
      <c r="X233" s="154"/>
      <c r="Y233" s="154"/>
      <c r="Z233" s="154"/>
      <c r="AA233" s="154"/>
      <c r="AB233" s="149"/>
      <c r="AC233" s="437"/>
      <c r="AD233" s="437"/>
      <c r="AE233" s="437"/>
      <c r="AF233" s="437"/>
      <c r="AG233" s="437"/>
      <c r="AH233" s="437"/>
      <c r="AI233" s="437"/>
      <c r="AJ233" s="437"/>
      <c r="AK233" s="437"/>
      <c r="AL233" s="437"/>
      <c r="AM233" s="437"/>
      <c r="AN233" s="437"/>
      <c r="AO233" s="437"/>
      <c r="AP233" s="437"/>
      <c r="AQ233" s="437"/>
      <c r="AR233" s="437"/>
      <c r="AS233" s="437"/>
      <c r="AT233" s="437"/>
      <c r="AU233" s="437"/>
      <c r="AV233" s="437"/>
      <c r="AW233" s="437"/>
      <c r="AX233" s="437"/>
      <c r="AY233" s="437"/>
      <c r="AZ233" s="174"/>
      <c r="BA233" s="595"/>
      <c r="BB233" s="594"/>
      <c r="BC233" s="449"/>
      <c r="BD233" s="434"/>
      <c r="BE233" s="434"/>
      <c r="BF233" s="434"/>
      <c r="BG233" s="453"/>
      <c r="BH233" s="449"/>
      <c r="BI233" s="434"/>
      <c r="BJ233" s="434"/>
      <c r="BK233" s="434"/>
      <c r="BL233" s="453"/>
      <c r="BM233" s="449"/>
      <c r="BN233" s="434"/>
      <c r="BO233" s="434"/>
      <c r="BP233" s="434"/>
      <c r="BQ233" s="453"/>
      <c r="BR233" s="449"/>
      <c r="BS233" s="434"/>
      <c r="BT233" s="434"/>
      <c r="BU233" s="434"/>
      <c r="BV233" s="434"/>
      <c r="BW233" s="434"/>
      <c r="BX233" s="434"/>
      <c r="BY233" s="435"/>
      <c r="BZ233" s="435"/>
      <c r="CA233" s="435"/>
      <c r="CB233" s="435"/>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09" customFormat="true" ht="15" customHeight="true" x14ac:dyDescent="0.2">
      <c r="A234" s="162"/>
      <c r="B234" s="133"/>
      <c r="C234" s="83"/>
      <c r="D234" s="154"/>
      <c r="E234" s="154"/>
      <c r="F234" s="154"/>
      <c r="G234" s="143"/>
      <c r="H234" s="82"/>
      <c r="I234" s="154"/>
      <c r="J234" s="154"/>
      <c r="K234" s="154"/>
      <c r="L234" s="149"/>
      <c r="M234" s="83"/>
      <c r="N234" s="154"/>
      <c r="O234" s="154"/>
      <c r="P234" s="154"/>
      <c r="Q234" s="143"/>
      <c r="R234" s="82"/>
      <c r="S234" s="154"/>
      <c r="T234" s="154"/>
      <c r="U234" s="154"/>
      <c r="V234" s="154"/>
      <c r="W234" s="154"/>
      <c r="X234" s="154"/>
      <c r="Y234" s="154"/>
      <c r="Z234" s="154"/>
      <c r="AA234" s="154"/>
      <c r="AB234" s="149"/>
      <c r="AC234" s="437"/>
      <c r="AD234" s="437"/>
      <c r="AE234" s="437"/>
      <c r="AF234" s="437"/>
      <c r="AG234" s="437"/>
      <c r="AH234" s="437"/>
      <c r="AI234" s="437"/>
      <c r="AJ234" s="437"/>
      <c r="AK234" s="437"/>
      <c r="AL234" s="437"/>
      <c r="AM234" s="437"/>
      <c r="AN234" s="437"/>
      <c r="AO234" s="437"/>
      <c r="AP234" s="437"/>
      <c r="AQ234" s="437"/>
      <c r="AR234" s="437"/>
      <c r="AS234" s="437"/>
      <c r="AT234" s="437"/>
      <c r="AU234" s="437"/>
      <c r="AV234" s="437"/>
      <c r="AW234" s="437"/>
      <c r="AX234" s="437"/>
      <c r="AY234" s="437"/>
      <c r="AZ234" s="174"/>
      <c r="BA234" s="595"/>
      <c r="BB234" s="594"/>
      <c r="BC234" s="449"/>
      <c r="BD234" s="434"/>
      <c r="BE234" s="434"/>
      <c r="BF234" s="434"/>
      <c r="BG234" s="453"/>
      <c r="BH234" s="449"/>
      <c r="BI234" s="434"/>
      <c r="BJ234" s="434"/>
      <c r="BK234" s="434"/>
      <c r="BL234" s="453"/>
      <c r="BM234" s="449"/>
      <c r="BN234" s="434"/>
      <c r="BO234" s="434"/>
      <c r="BP234" s="434"/>
      <c r="BQ234" s="453"/>
      <c r="BR234" s="449"/>
      <c r="BS234" s="434"/>
      <c r="BT234" s="434"/>
      <c r="BU234" s="434"/>
      <c r="BV234" s="434"/>
      <c r="BW234" s="434"/>
      <c r="BX234" s="434"/>
      <c r="BY234" s="435"/>
      <c r="BZ234" s="435"/>
      <c r="CA234" s="435"/>
      <c r="CB234" s="435"/>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09" customFormat="true" ht="15" customHeight="true" x14ac:dyDescent="0.2">
      <c r="A235" s="162"/>
      <c r="B235" s="133"/>
      <c r="C235" s="83"/>
      <c r="D235" s="154"/>
      <c r="E235" s="154"/>
      <c r="F235" s="154"/>
      <c r="G235" s="143"/>
      <c r="H235" s="82"/>
      <c r="I235" s="154"/>
      <c r="J235" s="154"/>
      <c r="K235" s="154"/>
      <c r="L235" s="149"/>
      <c r="M235" s="83"/>
      <c r="N235" s="154"/>
      <c r="O235" s="154"/>
      <c r="P235" s="154"/>
      <c r="Q235" s="143"/>
      <c r="R235" s="82"/>
      <c r="S235" s="154"/>
      <c r="T235" s="154"/>
      <c r="U235" s="154"/>
      <c r="V235" s="154"/>
      <c r="W235" s="154"/>
      <c r="X235" s="154"/>
      <c r="Y235" s="154"/>
      <c r="Z235" s="154"/>
      <c r="AA235" s="154"/>
      <c r="AB235" s="149"/>
      <c r="AC235" s="437"/>
      <c r="AD235" s="437"/>
      <c r="AE235" s="437"/>
      <c r="AF235" s="437"/>
      <c r="AG235" s="437"/>
      <c r="AH235" s="437"/>
      <c r="AI235" s="437"/>
      <c r="AJ235" s="437"/>
      <c r="AK235" s="437"/>
      <c r="AL235" s="437"/>
      <c r="AM235" s="437"/>
      <c r="AN235" s="437"/>
      <c r="AO235" s="437"/>
      <c r="AP235" s="437"/>
      <c r="AQ235" s="437"/>
      <c r="AR235" s="437"/>
      <c r="AS235" s="437"/>
      <c r="AT235" s="437"/>
      <c r="AU235" s="437"/>
      <c r="AV235" s="437"/>
      <c r="AW235" s="437"/>
      <c r="AX235" s="437"/>
      <c r="AY235" s="437"/>
      <c r="AZ235" s="174"/>
      <c r="BA235" s="595"/>
      <c r="BB235" s="594"/>
      <c r="BC235" s="449"/>
      <c r="BD235" s="434"/>
      <c r="BE235" s="434"/>
      <c r="BF235" s="434"/>
      <c r="BG235" s="453"/>
      <c r="BH235" s="449"/>
      <c r="BI235" s="434"/>
      <c r="BJ235" s="434"/>
      <c r="BK235" s="434"/>
      <c r="BL235" s="453"/>
      <c r="BM235" s="449"/>
      <c r="BN235" s="434"/>
      <c r="BO235" s="434"/>
      <c r="BP235" s="434"/>
      <c r="BQ235" s="453"/>
      <c r="BR235" s="449"/>
      <c r="BS235" s="434"/>
      <c r="BT235" s="434"/>
      <c r="BU235" s="434"/>
      <c r="BV235" s="434"/>
      <c r="BW235" s="434"/>
      <c r="BX235" s="434"/>
      <c r="BY235" s="435"/>
      <c r="BZ235" s="435"/>
      <c r="CA235" s="435"/>
      <c r="CB235" s="435"/>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09" customFormat="true" ht="15" customHeight="true" x14ac:dyDescent="0.2">
      <c r="A236" s="162"/>
      <c r="B236" s="133"/>
      <c r="C236" s="83"/>
      <c r="D236" s="154"/>
      <c r="E236" s="154"/>
      <c r="F236" s="154"/>
      <c r="G236" s="143"/>
      <c r="H236" s="82"/>
      <c r="I236" s="154"/>
      <c r="J236" s="154"/>
      <c r="K236" s="154"/>
      <c r="L236" s="149"/>
      <c r="M236" s="83"/>
      <c r="N236" s="154"/>
      <c r="O236" s="154"/>
      <c r="P236" s="154"/>
      <c r="Q236" s="143"/>
      <c r="R236" s="82"/>
      <c r="S236" s="154"/>
      <c r="T236" s="154"/>
      <c r="U236" s="154"/>
      <c r="V236" s="154"/>
      <c r="W236" s="154"/>
      <c r="X236" s="154"/>
      <c r="Y236" s="154"/>
      <c r="Z236" s="154"/>
      <c r="AA236" s="154"/>
      <c r="AB236" s="149"/>
      <c r="AC236" s="437"/>
      <c r="AD236" s="437"/>
      <c r="AE236" s="437"/>
      <c r="AF236" s="437"/>
      <c r="AG236" s="437"/>
      <c r="AH236" s="437"/>
      <c r="AI236" s="437"/>
      <c r="AJ236" s="437"/>
      <c r="AK236" s="437"/>
      <c r="AL236" s="437"/>
      <c r="AM236" s="437"/>
      <c r="AN236" s="437"/>
      <c r="AO236" s="437"/>
      <c r="AP236" s="437"/>
      <c r="AQ236" s="437"/>
      <c r="AR236" s="437"/>
      <c r="AS236" s="437"/>
      <c r="AT236" s="437"/>
      <c r="AU236" s="437"/>
      <c r="AV236" s="437"/>
      <c r="AW236" s="437"/>
      <c r="AX236" s="437"/>
      <c r="AY236" s="437"/>
      <c r="AZ236" s="174"/>
      <c r="BA236" s="595"/>
      <c r="BB236" s="594"/>
      <c r="BC236" s="449"/>
      <c r="BD236" s="434"/>
      <c r="BE236" s="434"/>
      <c r="BF236" s="434"/>
      <c r="BG236" s="453"/>
      <c r="BH236" s="449"/>
      <c r="BI236" s="434"/>
      <c r="BJ236" s="434"/>
      <c r="BK236" s="434"/>
      <c r="BL236" s="453"/>
      <c r="BM236" s="449"/>
      <c r="BN236" s="434"/>
      <c r="BO236" s="434"/>
      <c r="BP236" s="434"/>
      <c r="BQ236" s="453"/>
      <c r="BR236" s="449"/>
      <c r="BS236" s="434"/>
      <c r="BT236" s="434"/>
      <c r="BU236" s="434"/>
      <c r="BV236" s="434"/>
      <c r="BW236" s="434"/>
      <c r="BX236" s="434"/>
      <c r="BY236" s="435"/>
      <c r="BZ236" s="435"/>
      <c r="CA236" s="435"/>
      <c r="CB236" s="435"/>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09" customFormat="true" ht="15" customHeight="true" x14ac:dyDescent="0.2">
      <c r="A237" s="162"/>
      <c r="B237" s="133"/>
      <c r="C237" s="83"/>
      <c r="D237" s="154"/>
      <c r="E237" s="154"/>
      <c r="F237" s="154"/>
      <c r="G237" s="143"/>
      <c r="H237" s="82"/>
      <c r="I237" s="154"/>
      <c r="J237" s="154"/>
      <c r="K237" s="154"/>
      <c r="L237" s="149"/>
      <c r="M237" s="83"/>
      <c r="N237" s="154"/>
      <c r="O237" s="154"/>
      <c r="P237" s="154"/>
      <c r="Q237" s="143"/>
      <c r="R237" s="82"/>
      <c r="S237" s="154"/>
      <c r="T237" s="154"/>
      <c r="U237" s="154"/>
      <c r="V237" s="154"/>
      <c r="W237" s="154"/>
      <c r="X237" s="154"/>
      <c r="Y237" s="154"/>
      <c r="Z237" s="154"/>
      <c r="AA237" s="154"/>
      <c r="AB237" s="149"/>
      <c r="AC237" s="437"/>
      <c r="AD237" s="437"/>
      <c r="AE237" s="437"/>
      <c r="AF237" s="437"/>
      <c r="AG237" s="437"/>
      <c r="AH237" s="437"/>
      <c r="AI237" s="437"/>
      <c r="AJ237" s="437"/>
      <c r="AK237" s="437"/>
      <c r="AL237" s="437"/>
      <c r="AM237" s="437"/>
      <c r="AN237" s="437"/>
      <c r="AO237" s="437"/>
      <c r="AP237" s="437"/>
      <c r="AQ237" s="437"/>
      <c r="AR237" s="437"/>
      <c r="AS237" s="437"/>
      <c r="AT237" s="437"/>
      <c r="AU237" s="437"/>
      <c r="AV237" s="437"/>
      <c r="AW237" s="437"/>
      <c r="AX237" s="437"/>
      <c r="AY237" s="437"/>
      <c r="AZ237" s="174"/>
      <c r="BA237" s="595"/>
      <c r="BB237" s="594"/>
      <c r="BC237" s="449"/>
      <c r="BD237" s="434"/>
      <c r="BE237" s="434"/>
      <c r="BF237" s="434"/>
      <c r="BG237" s="453"/>
      <c r="BH237" s="449"/>
      <c r="BI237" s="434"/>
      <c r="BJ237" s="434"/>
      <c r="BK237" s="434"/>
      <c r="BL237" s="453"/>
      <c r="BM237" s="449"/>
      <c r="BN237" s="434"/>
      <c r="BO237" s="434"/>
      <c r="BP237" s="434"/>
      <c r="BQ237" s="453"/>
      <c r="BR237" s="449"/>
      <c r="BS237" s="434"/>
      <c r="BT237" s="434"/>
      <c r="BU237" s="434"/>
      <c r="BV237" s="434"/>
      <c r="BW237" s="434"/>
      <c r="BX237" s="434"/>
      <c r="BY237" s="435"/>
      <c r="BZ237" s="435"/>
      <c r="CA237" s="435"/>
      <c r="CB237" s="435"/>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09" customFormat="true" ht="15" customHeight="true" x14ac:dyDescent="0.2">
      <c r="A238" s="162"/>
      <c r="B238" s="133"/>
      <c r="C238" s="83"/>
      <c r="D238" s="154"/>
      <c r="E238" s="154"/>
      <c r="F238" s="154"/>
      <c r="G238" s="143"/>
      <c r="H238" s="82"/>
      <c r="I238" s="154"/>
      <c r="J238" s="154"/>
      <c r="K238" s="154"/>
      <c r="L238" s="149"/>
      <c r="M238" s="83"/>
      <c r="N238" s="154"/>
      <c r="O238" s="154"/>
      <c r="P238" s="154"/>
      <c r="Q238" s="143"/>
      <c r="R238" s="82"/>
      <c r="S238" s="154"/>
      <c r="T238" s="154"/>
      <c r="U238" s="154"/>
      <c r="V238" s="154"/>
      <c r="W238" s="154"/>
      <c r="X238" s="154"/>
      <c r="Y238" s="154"/>
      <c r="Z238" s="154"/>
      <c r="AA238" s="154"/>
      <c r="AB238" s="149"/>
      <c r="AC238" s="437"/>
      <c r="AD238" s="437"/>
      <c r="AE238" s="437"/>
      <c r="AF238" s="437"/>
      <c r="AG238" s="437"/>
      <c r="AH238" s="437"/>
      <c r="AI238" s="437"/>
      <c r="AJ238" s="437"/>
      <c r="AK238" s="437"/>
      <c r="AL238" s="437"/>
      <c r="AM238" s="437"/>
      <c r="AN238" s="437"/>
      <c r="AO238" s="437"/>
      <c r="AP238" s="437"/>
      <c r="AQ238" s="437"/>
      <c r="AR238" s="437"/>
      <c r="AS238" s="437"/>
      <c r="AT238" s="437"/>
      <c r="AU238" s="437"/>
      <c r="AV238" s="437"/>
      <c r="AW238" s="437"/>
      <c r="AX238" s="437"/>
      <c r="AY238" s="437"/>
      <c r="AZ238" s="174"/>
      <c r="BA238" s="595"/>
      <c r="BB238" s="594"/>
      <c r="BC238" s="449"/>
      <c r="BD238" s="434"/>
      <c r="BE238" s="434"/>
      <c r="BF238" s="434"/>
      <c r="BG238" s="453"/>
      <c r="BH238" s="449"/>
      <c r="BI238" s="434"/>
      <c r="BJ238" s="434"/>
      <c r="BK238" s="434"/>
      <c r="BL238" s="453"/>
      <c r="BM238" s="449"/>
      <c r="BN238" s="434"/>
      <c r="BO238" s="434"/>
      <c r="BP238" s="434"/>
      <c r="BQ238" s="453"/>
      <c r="BR238" s="449"/>
      <c r="BS238" s="434"/>
      <c r="BT238" s="434"/>
      <c r="BU238" s="434"/>
      <c r="BV238" s="434"/>
      <c r="BW238" s="434"/>
      <c r="BX238" s="434"/>
      <c r="BY238" s="435"/>
      <c r="BZ238" s="435"/>
      <c r="CA238" s="435"/>
      <c r="CB238" s="435"/>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09" customFormat="true" ht="15" customHeight="true" x14ac:dyDescent="0.2">
      <c r="A239" s="162"/>
      <c r="B239" s="133"/>
      <c r="C239" s="83"/>
      <c r="D239" s="154"/>
      <c r="E239" s="154"/>
      <c r="F239" s="154"/>
      <c r="G239" s="143"/>
      <c r="H239" s="82"/>
      <c r="I239" s="154"/>
      <c r="J239" s="154"/>
      <c r="K239" s="154"/>
      <c r="L239" s="149"/>
      <c r="M239" s="83"/>
      <c r="N239" s="154"/>
      <c r="O239" s="154"/>
      <c r="P239" s="154"/>
      <c r="Q239" s="143"/>
      <c r="R239" s="82"/>
      <c r="S239" s="154"/>
      <c r="T239" s="154"/>
      <c r="U239" s="154"/>
      <c r="V239" s="154"/>
      <c r="W239" s="154"/>
      <c r="X239" s="154"/>
      <c r="Y239" s="154"/>
      <c r="Z239" s="154"/>
      <c r="AA239" s="154"/>
      <c r="AB239" s="149"/>
      <c r="AC239" s="437"/>
      <c r="AD239" s="437"/>
      <c r="AE239" s="437"/>
      <c r="AF239" s="437"/>
      <c r="AG239" s="437"/>
      <c r="AH239" s="437"/>
      <c r="AI239" s="437"/>
      <c r="AJ239" s="437"/>
      <c r="AK239" s="437"/>
      <c r="AL239" s="437"/>
      <c r="AM239" s="437"/>
      <c r="AN239" s="437"/>
      <c r="AO239" s="437"/>
      <c r="AP239" s="437"/>
      <c r="AQ239" s="437"/>
      <c r="AR239" s="437"/>
      <c r="AS239" s="437"/>
      <c r="AT239" s="437"/>
      <c r="AU239" s="437"/>
      <c r="AV239" s="437"/>
      <c r="AW239" s="437"/>
      <c r="AX239" s="437"/>
      <c r="AY239" s="437"/>
      <c r="AZ239" s="174"/>
      <c r="BA239" s="595"/>
      <c r="BB239" s="594"/>
      <c r="BC239" s="449"/>
      <c r="BD239" s="434"/>
      <c r="BE239" s="434"/>
      <c r="BF239" s="434"/>
      <c r="BG239" s="453"/>
      <c r="BH239" s="449"/>
      <c r="BI239" s="434"/>
      <c r="BJ239" s="434"/>
      <c r="BK239" s="434"/>
      <c r="BL239" s="453"/>
      <c r="BM239" s="449"/>
      <c r="BN239" s="434"/>
      <c r="BO239" s="434"/>
      <c r="BP239" s="434"/>
      <c r="BQ239" s="453"/>
      <c r="BR239" s="449"/>
      <c r="BS239" s="434"/>
      <c r="BT239" s="434"/>
      <c r="BU239" s="434"/>
      <c r="BV239" s="434"/>
      <c r="BW239" s="434"/>
      <c r="BX239" s="434"/>
      <c r="BY239" s="435"/>
      <c r="BZ239" s="435"/>
      <c r="CA239" s="435"/>
      <c r="CB239" s="435"/>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09" customFormat="true" ht="15" customHeight="true" x14ac:dyDescent="0.2">
      <c r="A240" s="162"/>
      <c r="B240" s="133"/>
      <c r="C240" s="83"/>
      <c r="D240" s="154"/>
      <c r="E240" s="154"/>
      <c r="F240" s="154"/>
      <c r="G240" s="143"/>
      <c r="H240" s="82"/>
      <c r="I240" s="154"/>
      <c r="J240" s="154"/>
      <c r="K240" s="154"/>
      <c r="L240" s="149"/>
      <c r="M240" s="83"/>
      <c r="N240" s="154"/>
      <c r="O240" s="154"/>
      <c r="P240" s="154"/>
      <c r="Q240" s="143"/>
      <c r="R240" s="82"/>
      <c r="S240" s="154"/>
      <c r="T240" s="154"/>
      <c r="U240" s="154"/>
      <c r="V240" s="154"/>
      <c r="W240" s="154"/>
      <c r="X240" s="154"/>
      <c r="Y240" s="154"/>
      <c r="Z240" s="154"/>
      <c r="AA240" s="154"/>
      <c r="AB240" s="149"/>
      <c r="AC240" s="437"/>
      <c r="AD240" s="437"/>
      <c r="AE240" s="437"/>
      <c r="AF240" s="437"/>
      <c r="AG240" s="437"/>
      <c r="AH240" s="437"/>
      <c r="AI240" s="437"/>
      <c r="AJ240" s="437"/>
      <c r="AK240" s="437"/>
      <c r="AL240" s="437"/>
      <c r="AM240" s="437"/>
      <c r="AN240" s="437"/>
      <c r="AO240" s="437"/>
      <c r="AP240" s="437"/>
      <c r="AQ240" s="437"/>
      <c r="AR240" s="437"/>
      <c r="AS240" s="437"/>
      <c r="AT240" s="437"/>
      <c r="AU240" s="437"/>
      <c r="AV240" s="437"/>
      <c r="AW240" s="437"/>
      <c r="AX240" s="437"/>
      <c r="AY240" s="437"/>
      <c r="AZ240" s="174"/>
      <c r="BA240" s="595"/>
      <c r="BB240" s="594"/>
      <c r="BC240" s="449"/>
      <c r="BD240" s="434"/>
      <c r="BE240" s="434"/>
      <c r="BF240" s="434"/>
      <c r="BG240" s="453"/>
      <c r="BH240" s="449"/>
      <c r="BI240" s="434"/>
      <c r="BJ240" s="434"/>
      <c r="BK240" s="434"/>
      <c r="BL240" s="453"/>
      <c r="BM240" s="449"/>
      <c r="BN240" s="434"/>
      <c r="BO240" s="434"/>
      <c r="BP240" s="434"/>
      <c r="BQ240" s="453"/>
      <c r="BR240" s="449"/>
      <c r="BS240" s="434"/>
      <c r="BT240" s="434"/>
      <c r="BU240" s="434"/>
      <c r="BV240" s="434"/>
      <c r="BW240" s="434"/>
      <c r="BX240" s="434"/>
      <c r="BY240" s="435"/>
      <c r="BZ240" s="435"/>
      <c r="CA240" s="435"/>
      <c r="CB240" s="435"/>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09" customFormat="true" ht="15" customHeight="true" x14ac:dyDescent="0.2">
      <c r="A241" s="162"/>
      <c r="B241" s="133"/>
      <c r="C241" s="83"/>
      <c r="D241" s="154"/>
      <c r="E241" s="154"/>
      <c r="F241" s="154"/>
      <c r="G241" s="143"/>
      <c r="H241" s="82"/>
      <c r="I241" s="154"/>
      <c r="J241" s="154"/>
      <c r="K241" s="154"/>
      <c r="L241" s="149"/>
      <c r="M241" s="83"/>
      <c r="N241" s="154"/>
      <c r="O241" s="154"/>
      <c r="P241" s="154"/>
      <c r="Q241" s="143"/>
      <c r="R241" s="82"/>
      <c r="S241" s="154"/>
      <c r="T241" s="154"/>
      <c r="U241" s="154"/>
      <c r="V241" s="154"/>
      <c r="W241" s="154"/>
      <c r="X241" s="154"/>
      <c r="Y241" s="154"/>
      <c r="Z241" s="154"/>
      <c r="AA241" s="154"/>
      <c r="AB241" s="149"/>
      <c r="AC241" s="437"/>
      <c r="AD241" s="437"/>
      <c r="AE241" s="437"/>
      <c r="AF241" s="437"/>
      <c r="AG241" s="437"/>
      <c r="AH241" s="437"/>
      <c r="AI241" s="437"/>
      <c r="AJ241" s="437"/>
      <c r="AK241" s="437"/>
      <c r="AL241" s="437"/>
      <c r="AM241" s="437"/>
      <c r="AN241" s="437"/>
      <c r="AO241" s="437"/>
      <c r="AP241" s="437"/>
      <c r="AQ241" s="437"/>
      <c r="AR241" s="437"/>
      <c r="AS241" s="437"/>
      <c r="AT241" s="437"/>
      <c r="AU241" s="437"/>
      <c r="AV241" s="437"/>
      <c r="AW241" s="437"/>
      <c r="AX241" s="437"/>
      <c r="AY241" s="437"/>
      <c r="AZ241" s="174"/>
      <c r="BA241" s="595"/>
      <c r="BB241" s="594"/>
      <c r="BC241" s="449"/>
      <c r="BD241" s="434"/>
      <c r="BE241" s="434"/>
      <c r="BF241" s="434"/>
      <c r="BG241" s="453"/>
      <c r="BH241" s="449"/>
      <c r="BI241" s="434"/>
      <c r="BJ241" s="434"/>
      <c r="BK241" s="434"/>
      <c r="BL241" s="453"/>
      <c r="BM241" s="449"/>
      <c r="BN241" s="434"/>
      <c r="BO241" s="434"/>
      <c r="BP241" s="434"/>
      <c r="BQ241" s="453"/>
      <c r="BR241" s="449"/>
      <c r="BS241" s="434"/>
      <c r="BT241" s="434"/>
      <c r="BU241" s="434"/>
      <c r="BV241" s="434"/>
      <c r="BW241" s="434"/>
      <c r="BX241" s="434"/>
      <c r="BY241" s="435"/>
      <c r="BZ241" s="435"/>
      <c r="CA241" s="435"/>
      <c r="CB241" s="435"/>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09" customFormat="true" ht="15" customHeight="true" x14ac:dyDescent="0.2">
      <c r="A242" s="162"/>
      <c r="B242" s="133"/>
      <c r="C242" s="83"/>
      <c r="D242" s="154"/>
      <c r="E242" s="154"/>
      <c r="F242" s="154"/>
      <c r="G242" s="143"/>
      <c r="H242" s="82"/>
      <c r="I242" s="154"/>
      <c r="J242" s="154"/>
      <c r="K242" s="154"/>
      <c r="L242" s="149"/>
      <c r="M242" s="83"/>
      <c r="N242" s="154"/>
      <c r="O242" s="154"/>
      <c r="P242" s="154"/>
      <c r="Q242" s="143"/>
      <c r="R242" s="82"/>
      <c r="S242" s="154"/>
      <c r="T242" s="154"/>
      <c r="U242" s="154"/>
      <c r="V242" s="154"/>
      <c r="W242" s="154"/>
      <c r="X242" s="154"/>
      <c r="Y242" s="154"/>
      <c r="Z242" s="154"/>
      <c r="AA242" s="154"/>
      <c r="AB242" s="149"/>
      <c r="AC242" s="437"/>
      <c r="AD242" s="437"/>
      <c r="AE242" s="437"/>
      <c r="AF242" s="437"/>
      <c r="AG242" s="437"/>
      <c r="AH242" s="437"/>
      <c r="AI242" s="437"/>
      <c r="AJ242" s="437"/>
      <c r="AK242" s="437"/>
      <c r="AL242" s="437"/>
      <c r="AM242" s="437"/>
      <c r="AN242" s="437"/>
      <c r="AO242" s="437"/>
      <c r="AP242" s="437"/>
      <c r="AQ242" s="437"/>
      <c r="AR242" s="437"/>
      <c r="AS242" s="437"/>
      <c r="AT242" s="437"/>
      <c r="AU242" s="437"/>
      <c r="AV242" s="437"/>
      <c r="AW242" s="437"/>
      <c r="AX242" s="437"/>
      <c r="AY242" s="437"/>
      <c r="AZ242" s="174"/>
      <c r="BA242" s="595"/>
      <c r="BB242" s="594"/>
      <c r="BC242" s="449"/>
      <c r="BD242" s="434"/>
      <c r="BE242" s="434"/>
      <c r="BF242" s="434"/>
      <c r="BG242" s="453"/>
      <c r="BH242" s="449"/>
      <c r="BI242" s="434"/>
      <c r="BJ242" s="434"/>
      <c r="BK242" s="434"/>
      <c r="BL242" s="453"/>
      <c r="BM242" s="449"/>
      <c r="BN242" s="434"/>
      <c r="BO242" s="434"/>
      <c r="BP242" s="434"/>
      <c r="BQ242" s="453"/>
      <c r="BR242" s="449"/>
      <c r="BS242" s="434"/>
      <c r="BT242" s="434"/>
      <c r="BU242" s="434"/>
      <c r="BV242" s="434"/>
      <c r="BW242" s="434"/>
      <c r="BX242" s="434"/>
      <c r="BY242" s="435"/>
      <c r="BZ242" s="435"/>
      <c r="CA242" s="435"/>
      <c r="CB242" s="435"/>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09" customFormat="true" ht="15" customHeight="true" x14ac:dyDescent="0.2">
      <c r="A243" s="162"/>
      <c r="B243" s="133"/>
      <c r="C243" s="83"/>
      <c r="D243" s="154"/>
      <c r="E243" s="154"/>
      <c r="F243" s="154"/>
      <c r="G243" s="143"/>
      <c r="H243" s="82"/>
      <c r="I243" s="154"/>
      <c r="J243" s="154"/>
      <c r="K243" s="154"/>
      <c r="L243" s="149"/>
      <c r="M243" s="83"/>
      <c r="N243" s="154"/>
      <c r="O243" s="154"/>
      <c r="P243" s="154"/>
      <c r="Q243" s="143"/>
      <c r="R243" s="82"/>
      <c r="S243" s="154"/>
      <c r="T243" s="154"/>
      <c r="U243" s="154"/>
      <c r="V243" s="154"/>
      <c r="W243" s="154"/>
      <c r="X243" s="154"/>
      <c r="Y243" s="154"/>
      <c r="Z243" s="154"/>
      <c r="AA243" s="154"/>
      <c r="AB243" s="149"/>
      <c r="AC243" s="437"/>
      <c r="AD243" s="437"/>
      <c r="AE243" s="437"/>
      <c r="AF243" s="437"/>
      <c r="AG243" s="437"/>
      <c r="AH243" s="437"/>
      <c r="AI243" s="437"/>
      <c r="AJ243" s="437"/>
      <c r="AK243" s="437"/>
      <c r="AL243" s="437"/>
      <c r="AM243" s="437"/>
      <c r="AN243" s="437"/>
      <c r="AO243" s="437"/>
      <c r="AP243" s="437"/>
      <c r="AQ243" s="437"/>
      <c r="AR243" s="437"/>
      <c r="AS243" s="437"/>
      <c r="AT243" s="437"/>
      <c r="AU243" s="437"/>
      <c r="AV243" s="437"/>
      <c r="AW243" s="437"/>
      <c r="AX243" s="437"/>
      <c r="AY243" s="437"/>
      <c r="AZ243" s="174"/>
      <c r="BA243" s="595"/>
      <c r="BB243" s="594"/>
      <c r="BC243" s="449"/>
      <c r="BD243" s="434"/>
      <c r="BE243" s="434"/>
      <c r="BF243" s="434"/>
      <c r="BG243" s="453"/>
      <c r="BH243" s="449"/>
      <c r="BI243" s="434"/>
      <c r="BJ243" s="434"/>
      <c r="BK243" s="434"/>
      <c r="BL243" s="453"/>
      <c r="BM243" s="449"/>
      <c r="BN243" s="434"/>
      <c r="BO243" s="434"/>
      <c r="BP243" s="434"/>
      <c r="BQ243" s="453"/>
      <c r="BR243" s="449"/>
      <c r="BS243" s="434"/>
      <c r="BT243" s="434"/>
      <c r="BU243" s="434"/>
      <c r="BV243" s="434"/>
      <c r="BW243" s="434"/>
      <c r="BX243" s="434"/>
      <c r="BY243" s="435"/>
      <c r="BZ243" s="435"/>
      <c r="CA243" s="435"/>
      <c r="CB243" s="435"/>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09" customFormat="true" ht="15" customHeight="true" x14ac:dyDescent="0.2">
      <c r="A244" s="162"/>
      <c r="B244" s="133"/>
      <c r="C244" s="83"/>
      <c r="D244" s="154"/>
      <c r="E244" s="154"/>
      <c r="F244" s="154"/>
      <c r="G244" s="143"/>
      <c r="H244" s="82"/>
      <c r="I244" s="154"/>
      <c r="J244" s="154"/>
      <c r="K244" s="154"/>
      <c r="L244" s="149"/>
      <c r="M244" s="83"/>
      <c r="N244" s="154"/>
      <c r="O244" s="154"/>
      <c r="P244" s="154"/>
      <c r="Q244" s="143"/>
      <c r="R244" s="82"/>
      <c r="S244" s="154"/>
      <c r="T244" s="154"/>
      <c r="U244" s="154"/>
      <c r="V244" s="154"/>
      <c r="W244" s="154"/>
      <c r="X244" s="154"/>
      <c r="Y244" s="154"/>
      <c r="Z244" s="154"/>
      <c r="AA244" s="154"/>
      <c r="AB244" s="149"/>
      <c r="AC244" s="437"/>
      <c r="AD244" s="437"/>
      <c r="AE244" s="437"/>
      <c r="AF244" s="437"/>
      <c r="AG244" s="437"/>
      <c r="AH244" s="437"/>
      <c r="AI244" s="437"/>
      <c r="AJ244" s="437"/>
      <c r="AK244" s="437"/>
      <c r="AL244" s="437"/>
      <c r="AM244" s="437"/>
      <c r="AN244" s="437"/>
      <c r="AO244" s="437"/>
      <c r="AP244" s="437"/>
      <c r="AQ244" s="437"/>
      <c r="AR244" s="437"/>
      <c r="AS244" s="437"/>
      <c r="AT244" s="437"/>
      <c r="AU244" s="437"/>
      <c r="AV244" s="437"/>
      <c r="AW244" s="437"/>
      <c r="AX244" s="437"/>
      <c r="AY244" s="437"/>
      <c r="AZ244" s="174"/>
      <c r="BA244" s="595"/>
      <c r="BB244" s="594"/>
      <c r="BC244" s="449"/>
      <c r="BD244" s="434"/>
      <c r="BE244" s="434"/>
      <c r="BF244" s="434"/>
      <c r="BG244" s="453"/>
      <c r="BH244" s="449"/>
      <c r="BI244" s="434"/>
      <c r="BJ244" s="434"/>
      <c r="BK244" s="434"/>
      <c r="BL244" s="453"/>
      <c r="BM244" s="449"/>
      <c r="BN244" s="434"/>
      <c r="BO244" s="434"/>
      <c r="BP244" s="434"/>
      <c r="BQ244" s="453"/>
      <c r="BR244" s="449"/>
      <c r="BS244" s="434"/>
      <c r="BT244" s="434"/>
      <c r="BU244" s="434"/>
      <c r="BV244" s="434"/>
      <c r="BW244" s="434"/>
      <c r="BX244" s="434"/>
      <c r="BY244" s="435"/>
      <c r="BZ244" s="435"/>
      <c r="CA244" s="435"/>
      <c r="CB244" s="435"/>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09" customFormat="true" ht="15" customHeight="true" x14ac:dyDescent="0.2">
      <c r="A245" s="162"/>
      <c r="B245" s="133"/>
      <c r="C245" s="83"/>
      <c r="D245" s="154"/>
      <c r="E245" s="154"/>
      <c r="F245" s="154"/>
      <c r="G245" s="143"/>
      <c r="H245" s="82"/>
      <c r="I245" s="154"/>
      <c r="J245" s="154"/>
      <c r="K245" s="154"/>
      <c r="L245" s="149"/>
      <c r="M245" s="83"/>
      <c r="N245" s="154"/>
      <c r="O245" s="154"/>
      <c r="P245" s="154"/>
      <c r="Q245" s="143"/>
      <c r="R245" s="82"/>
      <c r="S245" s="154"/>
      <c r="T245" s="154"/>
      <c r="U245" s="154"/>
      <c r="V245" s="154"/>
      <c r="W245" s="154"/>
      <c r="X245" s="154"/>
      <c r="Y245" s="154"/>
      <c r="Z245" s="154"/>
      <c r="AA245" s="154"/>
      <c r="AB245" s="149"/>
      <c r="AC245" s="437"/>
      <c r="AD245" s="437"/>
      <c r="AE245" s="437"/>
      <c r="AF245" s="437"/>
      <c r="AG245" s="437"/>
      <c r="AH245" s="437"/>
      <c r="AI245" s="437"/>
      <c r="AJ245" s="437"/>
      <c r="AK245" s="437"/>
      <c r="AL245" s="437"/>
      <c r="AM245" s="437"/>
      <c r="AN245" s="437"/>
      <c r="AO245" s="437"/>
      <c r="AP245" s="437"/>
      <c r="AQ245" s="437"/>
      <c r="AR245" s="437"/>
      <c r="AS245" s="437"/>
      <c r="AT245" s="437"/>
      <c r="AU245" s="437"/>
      <c r="AV245" s="437"/>
      <c r="AW245" s="437"/>
      <c r="AX245" s="437"/>
      <c r="AY245" s="437"/>
      <c r="AZ245" s="174"/>
      <c r="BA245" s="595"/>
      <c r="BB245" s="594"/>
      <c r="BC245" s="449"/>
      <c r="BD245" s="434"/>
      <c r="BE245" s="434"/>
      <c r="BF245" s="434"/>
      <c r="BG245" s="453"/>
      <c r="BH245" s="449"/>
      <c r="BI245" s="434"/>
      <c r="BJ245" s="434"/>
      <c r="BK245" s="434"/>
      <c r="BL245" s="453"/>
      <c r="BM245" s="449"/>
      <c r="BN245" s="434"/>
      <c r="BO245" s="434"/>
      <c r="BP245" s="434"/>
      <c r="BQ245" s="453"/>
      <c r="BR245" s="449"/>
      <c r="BS245" s="434"/>
      <c r="BT245" s="434"/>
      <c r="BU245" s="434"/>
      <c r="BV245" s="434"/>
      <c r="BW245" s="434"/>
      <c r="BX245" s="434"/>
      <c r="BY245" s="435"/>
      <c r="BZ245" s="435"/>
      <c r="CA245" s="435"/>
      <c r="CB245" s="435"/>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09" customFormat="true" ht="15" customHeight="true" x14ac:dyDescent="0.2">
      <c r="A246" s="162"/>
      <c r="B246" s="133"/>
      <c r="C246" s="83"/>
      <c r="D246" s="154"/>
      <c r="E246" s="154"/>
      <c r="F246" s="154"/>
      <c r="G246" s="143"/>
      <c r="H246" s="82"/>
      <c r="I246" s="154"/>
      <c r="J246" s="154"/>
      <c r="K246" s="154"/>
      <c r="L246" s="149"/>
      <c r="M246" s="83"/>
      <c r="N246" s="154"/>
      <c r="O246" s="154"/>
      <c r="P246" s="154"/>
      <c r="Q246" s="143"/>
      <c r="R246" s="82"/>
      <c r="S246" s="154"/>
      <c r="T246" s="154"/>
      <c r="U246" s="154"/>
      <c r="V246" s="154"/>
      <c r="W246" s="154"/>
      <c r="X246" s="154"/>
      <c r="Y246" s="154"/>
      <c r="Z246" s="154"/>
      <c r="AA246" s="154"/>
      <c r="AB246" s="149"/>
      <c r="AC246" s="437"/>
      <c r="AD246" s="437"/>
      <c r="AE246" s="437"/>
      <c r="AF246" s="437"/>
      <c r="AG246" s="437"/>
      <c r="AH246" s="437"/>
      <c r="AI246" s="437"/>
      <c r="AJ246" s="437"/>
      <c r="AK246" s="437"/>
      <c r="AL246" s="437"/>
      <c r="AM246" s="437"/>
      <c r="AN246" s="437"/>
      <c r="AO246" s="437"/>
      <c r="AP246" s="437"/>
      <c r="AQ246" s="437"/>
      <c r="AR246" s="437"/>
      <c r="AS246" s="437"/>
      <c r="AT246" s="437"/>
      <c r="AU246" s="437"/>
      <c r="AV246" s="437"/>
      <c r="AW246" s="437"/>
      <c r="AX246" s="437"/>
      <c r="AY246" s="437"/>
      <c r="AZ246" s="174"/>
      <c r="BA246" s="595"/>
      <c r="BB246" s="594"/>
      <c r="BC246" s="449"/>
      <c r="BD246" s="434"/>
      <c r="BE246" s="434"/>
      <c r="BF246" s="434"/>
      <c r="BG246" s="453"/>
      <c r="BH246" s="449"/>
      <c r="BI246" s="434"/>
      <c r="BJ246" s="434"/>
      <c r="BK246" s="434"/>
      <c r="BL246" s="453"/>
      <c r="BM246" s="449"/>
      <c r="BN246" s="434"/>
      <c r="BO246" s="434"/>
      <c r="BP246" s="434"/>
      <c r="BQ246" s="453"/>
      <c r="BR246" s="449"/>
      <c r="BS246" s="434"/>
      <c r="BT246" s="434"/>
      <c r="BU246" s="434"/>
      <c r="BV246" s="434"/>
      <c r="BW246" s="434"/>
      <c r="BX246" s="434"/>
      <c r="BY246" s="435"/>
      <c r="BZ246" s="435"/>
      <c r="CA246" s="435"/>
      <c r="CB246" s="435"/>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09" customFormat="true" ht="15" customHeight="true" x14ac:dyDescent="0.2">
      <c r="A247" s="162"/>
      <c r="B247" s="133"/>
      <c r="C247" s="83"/>
      <c r="D247" s="154"/>
      <c r="E247" s="154"/>
      <c r="F247" s="154"/>
      <c r="G247" s="143"/>
      <c r="H247" s="82"/>
      <c r="I247" s="154"/>
      <c r="J247" s="154"/>
      <c r="K247" s="154"/>
      <c r="L247" s="149"/>
      <c r="M247" s="83"/>
      <c r="N247" s="154"/>
      <c r="O247" s="154"/>
      <c r="P247" s="154"/>
      <c r="Q247" s="143"/>
      <c r="R247" s="82"/>
      <c r="S247" s="154"/>
      <c r="T247" s="154"/>
      <c r="U247" s="154"/>
      <c r="V247" s="154"/>
      <c r="W247" s="154"/>
      <c r="X247" s="154"/>
      <c r="Y247" s="154"/>
      <c r="Z247" s="154"/>
      <c r="AA247" s="154"/>
      <c r="AB247" s="149"/>
      <c r="AC247" s="437"/>
      <c r="AD247" s="437"/>
      <c r="AE247" s="437"/>
      <c r="AF247" s="437"/>
      <c r="AG247" s="437"/>
      <c r="AH247" s="437"/>
      <c r="AI247" s="437"/>
      <c r="AJ247" s="437"/>
      <c r="AK247" s="437"/>
      <c r="AL247" s="437"/>
      <c r="AM247" s="437"/>
      <c r="AN247" s="437"/>
      <c r="AO247" s="437"/>
      <c r="AP247" s="437"/>
      <c r="AQ247" s="437"/>
      <c r="AR247" s="437"/>
      <c r="AS247" s="437"/>
      <c r="AT247" s="437"/>
      <c r="AU247" s="437"/>
      <c r="AV247" s="437"/>
      <c r="AW247" s="437"/>
      <c r="AX247" s="437"/>
      <c r="AY247" s="437"/>
      <c r="AZ247" s="174"/>
      <c r="BA247" s="595"/>
      <c r="BB247" s="594"/>
      <c r="BC247" s="449"/>
      <c r="BD247" s="434"/>
      <c r="BE247" s="434"/>
      <c r="BF247" s="434"/>
      <c r="BG247" s="453"/>
      <c r="BH247" s="449"/>
      <c r="BI247" s="434"/>
      <c r="BJ247" s="434"/>
      <c r="BK247" s="434"/>
      <c r="BL247" s="453"/>
      <c r="BM247" s="449"/>
      <c r="BN247" s="434"/>
      <c r="BO247" s="434"/>
      <c r="BP247" s="434"/>
      <c r="BQ247" s="453"/>
      <c r="BR247" s="449"/>
      <c r="BS247" s="434"/>
      <c r="BT247" s="434"/>
      <c r="BU247" s="434"/>
      <c r="BV247" s="434"/>
      <c r="BW247" s="434"/>
      <c r="BX247" s="434"/>
      <c r="BY247" s="435"/>
      <c r="BZ247" s="435"/>
      <c r="CA247" s="435"/>
      <c r="CB247" s="435"/>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09" customFormat="true" ht="15" customHeight="true" x14ac:dyDescent="0.2">
      <c r="A248" s="64"/>
      <c r="B248" s="123"/>
      <c r="C248" s="68"/>
      <c r="D248" s="107"/>
      <c r="E248" s="107"/>
      <c r="F248" s="107"/>
      <c r="G248" s="106"/>
      <c r="H248" s="67"/>
      <c r="I248" s="107"/>
      <c r="J248" s="107"/>
      <c r="K248" s="107"/>
      <c r="L248" s="66"/>
      <c r="M248" s="68"/>
      <c r="N248" s="107"/>
      <c r="O248" s="107"/>
      <c r="P248" s="107"/>
      <c r="Q248" s="106"/>
      <c r="R248" s="67"/>
      <c r="S248" s="107"/>
      <c r="T248" s="107"/>
      <c r="U248" s="107"/>
      <c r="V248" s="107"/>
      <c r="W248" s="107"/>
      <c r="X248" s="107"/>
      <c r="Y248" s="107"/>
      <c r="Z248" s="107"/>
      <c r="AA248" s="107"/>
      <c r="AB248" s="66"/>
      <c r="AC248" s="437"/>
      <c r="AD248" s="437"/>
      <c r="AE248" s="437"/>
      <c r="AF248" s="437"/>
      <c r="AG248" s="437"/>
      <c r="AH248" s="437"/>
      <c r="AI248" s="437"/>
      <c r="AJ248" s="437"/>
      <c r="AK248" s="437"/>
      <c r="AL248" s="437"/>
      <c r="AM248" s="437"/>
      <c r="AN248" s="437"/>
      <c r="AO248" s="437"/>
      <c r="AP248" s="437"/>
      <c r="AQ248" s="437"/>
      <c r="AR248" s="437"/>
      <c r="AS248" s="437"/>
      <c r="AT248" s="437"/>
      <c r="AU248" s="437"/>
      <c r="AV248" s="437"/>
      <c r="AW248" s="437"/>
      <c r="AX248" s="437"/>
      <c r="AY248" s="437"/>
      <c r="AZ248" s="174"/>
      <c r="BA248" s="595"/>
      <c r="BB248" s="594"/>
      <c r="BC248" s="452"/>
      <c r="BD248" s="451"/>
      <c r="BE248" s="451"/>
      <c r="BF248" s="451"/>
      <c r="BG248" s="455"/>
      <c r="BH248" s="452"/>
      <c r="BI248" s="451"/>
      <c r="BJ248" s="451"/>
      <c r="BK248" s="451"/>
      <c r="BL248" s="455"/>
      <c r="BM248" s="452"/>
      <c r="BN248" s="451"/>
      <c r="BO248" s="451"/>
      <c r="BP248" s="451"/>
      <c r="BQ248" s="455"/>
      <c r="BR248" s="452"/>
      <c r="BS248" s="451"/>
      <c r="BT248" s="451"/>
      <c r="BU248" s="451"/>
      <c r="BV248" s="451"/>
      <c r="BW248" s="451"/>
      <c r="BX248" s="451"/>
      <c r="BY248" s="454"/>
      <c r="BZ248" s="454"/>
      <c r="CA248" s="454"/>
      <c r="CB248" s="454"/>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09" customFormat="true" ht="250.15" customHeight="true" x14ac:dyDescent="0.2">
      <c r="AC249" s="174"/>
      <c r="AD249" s="174"/>
      <c r="AE249" s="174"/>
      <c r="AF249" s="174"/>
      <c r="AG249" s="174"/>
      <c r="AH249" s="174"/>
      <c r="AI249" s="174"/>
      <c r="AJ249" s="174"/>
      <c r="AK249" s="174"/>
      <c r="AL249" s="174"/>
      <c r="AM249" s="174"/>
      <c r="AN249" s="174"/>
      <c r="AO249" s="174"/>
      <c r="AP249" s="174"/>
      <c r="AQ249" s="174"/>
      <c r="AR249" s="174"/>
      <c r="AS249" s="174"/>
      <c r="AT249" s="174"/>
      <c r="AU249" s="174"/>
      <c r="AV249" s="174"/>
      <c r="AW249" s="174"/>
      <c r="AX249" s="174"/>
      <c r="AY249" s="174"/>
      <c r="AZ249" s="174"/>
      <c r="BA249" s="306"/>
      <c r="BB249" s="304"/>
      <c r="BC249" s="304"/>
      <c r="BD249" s="304"/>
      <c r="BE249" s="304"/>
      <c r="BF249" s="304"/>
      <c r="BG249" s="304"/>
      <c r="BH249" s="304"/>
      <c r="BI249" s="304"/>
      <c r="BJ249" s="304"/>
      <c r="BK249" s="304"/>
      <c r="BL249" s="304"/>
      <c r="BM249" s="304"/>
      <c r="BN249" s="304"/>
      <c r="BO249" s="304"/>
      <c r="BP249" s="304"/>
      <c r="BQ249" s="304"/>
      <c r="BR249" s="304"/>
      <c r="BS249" s="304"/>
      <c r="BT249" s="304"/>
      <c r="BU249" s="304"/>
      <c r="BV249" s="304"/>
      <c r="BW249" s="304"/>
      <c r="BX249" s="304"/>
      <c r="BY249" s="306"/>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s="507" customFormat="true" ht="19.15" customHeight="true" x14ac:dyDescent="0.2">
      <c r="AC250" s="172"/>
      <c r="AD250" s="172"/>
      <c r="AE250" s="172"/>
      <c r="AF250" s="172"/>
      <c r="AG250" s="172"/>
      <c r="AH250" s="172"/>
      <c r="AI250" s="172"/>
      <c r="AJ250" s="172"/>
      <c r="AK250" s="172"/>
      <c r="AL250" s="172"/>
      <c r="AM250" s="172"/>
      <c r="AN250" s="172"/>
      <c r="AO250" s="172"/>
      <c r="AP250" s="172"/>
      <c r="AQ250" s="172"/>
      <c r="AR250" s="172"/>
      <c r="AS250" s="172"/>
      <c r="AT250" s="172"/>
      <c r="AU250" s="172"/>
      <c r="AV250" s="172"/>
      <c r="AW250" s="172"/>
      <c r="AX250" s="172"/>
      <c r="AY250" s="172"/>
      <c r="AZ250" s="172"/>
      <c r="BA250" s="506"/>
      <c r="BB250" s="366"/>
      <c r="BC250" s="506"/>
      <c r="BD250" s="506"/>
      <c r="BE250" s="506"/>
      <c r="BF250" s="506"/>
      <c r="BG250" s="506"/>
      <c r="BH250" s="506"/>
      <c r="BI250" s="506"/>
      <c r="BJ250" s="506"/>
      <c r="BK250" s="506"/>
      <c r="BL250" s="506"/>
      <c r="BM250" s="506"/>
      <c r="BN250" s="506"/>
      <c r="BO250" s="506"/>
      <c r="BP250" s="506"/>
      <c r="BQ250" s="506"/>
      <c r="BR250" s="506"/>
      <c r="BS250" s="506"/>
      <c r="BT250" s="506"/>
      <c r="BU250" s="506"/>
      <c r="BV250" s="506"/>
      <c r="BW250" s="506"/>
      <c r="BX250" s="506"/>
      <c r="BY250" s="506"/>
      <c r="BZ250" s="338"/>
      <c r="CA250" s="338"/>
      <c r="CB250" s="338"/>
      <c r="CC250" s="338"/>
      <c r="CD250" s="338"/>
      <c r="CE250" s="338"/>
      <c r="CF250" s="338"/>
      <c r="CG250" s="338"/>
      <c r="CH250" s="338"/>
      <c r="CI250" s="338"/>
      <c r="CJ250" s="338"/>
      <c r="CK250" s="338"/>
      <c r="CL250" s="338"/>
      <c r="CM250" s="338"/>
      <c r="CN250" s="338"/>
      <c r="CO250" s="338"/>
      <c r="CP250" s="338"/>
      <c r="CQ250" s="338"/>
      <c r="CR250" s="338"/>
      <c r="CS250" s="338"/>
      <c r="CT250" s="338"/>
      <c r="CU250" s="338"/>
      <c r="CV250" s="338"/>
      <c r="CW250" s="338"/>
      <c r="CX250" s="338"/>
      <c r="CY250" s="338"/>
      <c r="CZ250" s="338"/>
    </row>
    <row r="251" s="507" customFormat="true" ht="12.75" x14ac:dyDescent="0.2">
      <c r="AC251" s="172"/>
      <c r="AD251" s="172"/>
      <c r="AE251" s="172"/>
      <c r="AF251" s="172"/>
      <c r="AG251" s="172"/>
      <c r="AH251" s="172"/>
      <c r="AI251" s="172"/>
      <c r="AJ251" s="172"/>
      <c r="AK251" s="172"/>
      <c r="AL251" s="172"/>
      <c r="AM251" s="172"/>
      <c r="AN251" s="172"/>
      <c r="AO251" s="172"/>
      <c r="AP251" s="172"/>
      <c r="AQ251" s="172"/>
      <c r="AR251" s="172"/>
      <c r="AS251" s="172"/>
      <c r="AT251" s="172"/>
      <c r="AU251" s="172"/>
      <c r="AV251" s="172"/>
      <c r="AW251" s="172"/>
      <c r="AX251" s="172"/>
      <c r="AY251" s="172"/>
      <c r="AZ251" s="172"/>
      <c r="BA251" s="506"/>
      <c r="BB251" s="366"/>
      <c r="BC251" s="506"/>
      <c r="BD251" s="506"/>
      <c r="BE251" s="506"/>
      <c r="BF251" s="506"/>
      <c r="BG251" s="506"/>
      <c r="BH251" s="506"/>
      <c r="BI251" s="506"/>
      <c r="BJ251" s="506"/>
      <c r="BK251" s="506"/>
      <c r="BL251" s="506"/>
      <c r="BM251" s="506"/>
      <c r="BN251" s="506"/>
      <c r="BO251" s="506"/>
      <c r="BP251" s="506"/>
      <c r="BQ251" s="506"/>
      <c r="BR251" s="506"/>
      <c r="BS251" s="506"/>
      <c r="BT251" s="506"/>
      <c r="BU251" s="506"/>
      <c r="BV251" s="506"/>
      <c r="BW251" s="506"/>
      <c r="BX251" s="506"/>
      <c r="BY251" s="506"/>
      <c r="BZ251" s="338"/>
      <c r="CA251" s="338"/>
      <c r="CB251" s="338"/>
      <c r="CC251" s="338"/>
      <c r="CD251" s="338"/>
      <c r="CE251" s="338"/>
      <c r="CF251" s="338"/>
      <c r="CG251" s="338"/>
      <c r="CH251" s="338"/>
      <c r="CI251" s="338"/>
      <c r="CJ251" s="338"/>
      <c r="CK251" s="338"/>
      <c r="CL251" s="338"/>
      <c r="CM251" s="338"/>
      <c r="CN251" s="338"/>
      <c r="CO251" s="338"/>
      <c r="CP251" s="338"/>
      <c r="CQ251" s="338"/>
      <c r="CR251" s="338"/>
      <c r="CS251" s="338"/>
      <c r="CT251" s="338"/>
      <c r="CU251" s="338"/>
      <c r="CV251" s="338"/>
      <c r="CW251" s="338"/>
      <c r="CX251" s="338"/>
      <c r="CY251" s="338"/>
      <c r="CZ251" s="338"/>
    </row>
    <row r="252" s="507" customFormat="true" ht="12.75" x14ac:dyDescent="0.2">
      <c r="AC252" s="172"/>
      <c r="AD252" s="172"/>
      <c r="AE252" s="172"/>
      <c r="AF252" s="172"/>
      <c r="AG252" s="172"/>
      <c r="AH252" s="172"/>
      <c r="AI252" s="172"/>
      <c r="AJ252" s="172"/>
      <c r="AK252" s="172"/>
      <c r="AL252" s="172"/>
      <c r="AM252" s="172"/>
      <c r="AN252" s="172"/>
      <c r="AO252" s="172"/>
      <c r="AP252" s="172"/>
      <c r="AQ252" s="172"/>
      <c r="AR252" s="172"/>
      <c r="AS252" s="172"/>
      <c r="AT252" s="172"/>
      <c r="AU252" s="172"/>
      <c r="AV252" s="172"/>
      <c r="AW252" s="172"/>
      <c r="AX252" s="172"/>
      <c r="AY252" s="172"/>
      <c r="AZ252" s="172"/>
      <c r="BA252" s="506"/>
      <c r="BB252" s="366"/>
      <c r="BC252" s="506"/>
      <c r="BD252" s="506"/>
      <c r="BE252" s="506"/>
      <c r="BF252" s="506"/>
      <c r="BG252" s="506"/>
      <c r="BH252" s="506"/>
      <c r="BI252" s="506"/>
      <c r="BJ252" s="506"/>
      <c r="BK252" s="506"/>
      <c r="BL252" s="506"/>
      <c r="BM252" s="506"/>
      <c r="BN252" s="506"/>
      <c r="BO252" s="506"/>
      <c r="BP252" s="506"/>
      <c r="BQ252" s="506"/>
      <c r="BR252" s="506"/>
      <c r="BS252" s="506"/>
      <c r="BT252" s="506"/>
      <c r="BU252" s="506"/>
      <c r="BV252" s="506"/>
      <c r="BW252" s="506"/>
      <c r="BX252" s="506"/>
      <c r="BY252" s="506"/>
      <c r="BZ252" s="338"/>
      <c r="CA252" s="338"/>
      <c r="CB252" s="338"/>
      <c r="CC252" s="338"/>
      <c r="CD252" s="338"/>
      <c r="CE252" s="338"/>
      <c r="CF252" s="338"/>
      <c r="CG252" s="338"/>
      <c r="CH252" s="338"/>
      <c r="CI252" s="338"/>
      <c r="CJ252" s="338"/>
      <c r="CK252" s="338"/>
      <c r="CL252" s="338"/>
      <c r="CM252" s="338"/>
      <c r="CN252" s="338"/>
      <c r="CO252" s="338"/>
      <c r="CP252" s="338"/>
      <c r="CQ252" s="338"/>
      <c r="CR252" s="338"/>
      <c r="CS252" s="338"/>
      <c r="CT252" s="338"/>
      <c r="CU252" s="338"/>
      <c r="CV252" s="338"/>
      <c r="CW252" s="338"/>
      <c r="CX252" s="338"/>
      <c r="CY252" s="338"/>
      <c r="CZ252" s="338"/>
    </row>
    <row r="253" s="507" customFormat="true" ht="12.75" x14ac:dyDescent="0.2">
      <c r="AC253" s="172"/>
      <c r="AD253" s="172"/>
      <c r="AE253" s="172"/>
      <c r="AF253" s="172"/>
      <c r="AG253" s="172"/>
      <c r="AH253" s="172"/>
      <c r="AI253" s="172"/>
      <c r="AJ253" s="172"/>
      <c r="AK253" s="172"/>
      <c r="AL253" s="172"/>
      <c r="AM253" s="172"/>
      <c r="AN253" s="172"/>
      <c r="AO253" s="172"/>
      <c r="AP253" s="172"/>
      <c r="AQ253" s="172"/>
      <c r="AR253" s="172"/>
      <c r="AS253" s="172"/>
      <c r="AT253" s="172"/>
      <c r="AU253" s="172"/>
      <c r="AV253" s="172"/>
      <c r="AW253" s="172"/>
      <c r="AX253" s="172"/>
      <c r="AY253" s="172"/>
      <c r="AZ253" s="172"/>
      <c r="BA253" s="506"/>
      <c r="BB253" s="366"/>
      <c r="BC253" s="506"/>
      <c r="BD253" s="506"/>
      <c r="BE253" s="506"/>
      <c r="BF253" s="506"/>
      <c r="BG253" s="506"/>
      <c r="BH253" s="506"/>
      <c r="BI253" s="506"/>
      <c r="BJ253" s="506"/>
      <c r="BK253" s="506"/>
      <c r="BL253" s="506"/>
      <c r="BM253" s="506"/>
      <c r="BN253" s="506"/>
      <c r="BO253" s="506"/>
      <c r="BP253" s="506"/>
      <c r="BQ253" s="506"/>
      <c r="BR253" s="506"/>
      <c r="BS253" s="506"/>
      <c r="BT253" s="506"/>
      <c r="BU253" s="506"/>
      <c r="BV253" s="506"/>
      <c r="BW253" s="506"/>
      <c r="BX253" s="506"/>
      <c r="BY253" s="506"/>
      <c r="BZ253" s="338"/>
      <c r="CA253" s="338"/>
      <c r="CB253" s="338"/>
      <c r="CC253" s="338"/>
      <c r="CD253" s="338"/>
      <c r="CE253" s="338"/>
      <c r="CF253" s="338"/>
      <c r="CG253" s="338"/>
      <c r="CH253" s="338"/>
      <c r="CI253" s="338"/>
      <c r="CJ253" s="338"/>
      <c r="CK253" s="338"/>
      <c r="CL253" s="338"/>
      <c r="CM253" s="338"/>
      <c r="CN253" s="338"/>
      <c r="CO253" s="338"/>
      <c r="CP253" s="338"/>
      <c r="CQ253" s="338"/>
      <c r="CR253" s="338"/>
      <c r="CS253" s="338"/>
      <c r="CT253" s="338"/>
      <c r="CU253" s="338"/>
      <c r="CV253" s="338"/>
      <c r="CW253" s="338"/>
      <c r="CX253" s="338"/>
      <c r="CY253" s="338"/>
      <c r="CZ253" s="338"/>
    </row>
    <row r="254" s="507" customFormat="true" ht="12.75" x14ac:dyDescent="0.2">
      <c r="AC254" s="172"/>
      <c r="AD254" s="172"/>
      <c r="AE254" s="172"/>
      <c r="AF254" s="172"/>
      <c r="AG254" s="172"/>
      <c r="AH254" s="172"/>
      <c r="AI254" s="172"/>
      <c r="AJ254" s="172"/>
      <c r="AK254" s="172"/>
      <c r="AL254" s="172"/>
      <c r="AM254" s="172"/>
      <c r="AN254" s="172"/>
      <c r="AO254" s="172"/>
      <c r="AP254" s="172"/>
      <c r="AQ254" s="172"/>
      <c r="AR254" s="172"/>
      <c r="AS254" s="172"/>
      <c r="AT254" s="172"/>
      <c r="AU254" s="172"/>
      <c r="AV254" s="172"/>
      <c r="AW254" s="172"/>
      <c r="AX254" s="172"/>
      <c r="AY254" s="172"/>
      <c r="AZ254" s="172"/>
      <c r="BA254" s="506"/>
      <c r="BB254" s="366"/>
      <c r="BC254" s="506"/>
      <c r="BD254" s="506"/>
      <c r="BE254" s="506"/>
      <c r="BF254" s="506"/>
      <c r="BG254" s="506"/>
      <c r="BH254" s="506"/>
      <c r="BI254" s="506"/>
      <c r="BJ254" s="506"/>
      <c r="BK254" s="506"/>
      <c r="BL254" s="506"/>
      <c r="BM254" s="506"/>
      <c r="BN254" s="506"/>
      <c r="BO254" s="506"/>
      <c r="BP254" s="506"/>
      <c r="BQ254" s="506"/>
      <c r="BR254" s="506"/>
      <c r="BS254" s="506"/>
      <c r="BT254" s="506"/>
      <c r="BU254" s="506"/>
      <c r="BV254" s="506"/>
      <c r="BW254" s="506"/>
      <c r="BX254" s="506"/>
      <c r="BY254" s="506"/>
      <c r="BZ254" s="338"/>
      <c r="CA254" s="338"/>
      <c r="CB254" s="338"/>
      <c r="CC254" s="338"/>
      <c r="CD254" s="338"/>
      <c r="CE254" s="338"/>
      <c r="CF254" s="338"/>
      <c r="CG254" s="338"/>
      <c r="CH254" s="338"/>
      <c r="CI254" s="338"/>
      <c r="CJ254" s="338"/>
      <c r="CK254" s="338"/>
      <c r="CL254" s="338"/>
      <c r="CM254" s="338"/>
      <c r="CN254" s="338"/>
      <c r="CO254" s="338"/>
      <c r="CP254" s="338"/>
      <c r="CQ254" s="338"/>
      <c r="CR254" s="338"/>
      <c r="CS254" s="338"/>
      <c r="CT254" s="338"/>
      <c r="CU254" s="338"/>
      <c r="CV254" s="338"/>
      <c r="CW254" s="338"/>
      <c r="CX254" s="338"/>
      <c r="CY254" s="338"/>
      <c r="CZ254" s="338"/>
    </row>
    <row r="255" s="507" customFormat="true" ht="12.75" x14ac:dyDescent="0.2">
      <c r="AC255" s="172"/>
      <c r="AD255" s="172"/>
      <c r="AE255" s="172"/>
      <c r="AF255" s="172"/>
      <c r="AG255" s="172"/>
      <c r="AH255" s="172"/>
      <c r="AI255" s="172"/>
      <c r="AJ255" s="172"/>
      <c r="AK255" s="172"/>
      <c r="AL255" s="172"/>
      <c r="AM255" s="172"/>
      <c r="AN255" s="172"/>
      <c r="AO255" s="172"/>
      <c r="AP255" s="172"/>
      <c r="AQ255" s="172"/>
      <c r="AR255" s="172"/>
      <c r="AS255" s="172"/>
      <c r="AT255" s="172"/>
      <c r="AU255" s="172"/>
      <c r="AV255" s="172"/>
      <c r="AW255" s="172"/>
      <c r="AX255" s="172"/>
      <c r="AY255" s="172"/>
      <c r="AZ255" s="172"/>
      <c r="BA255" s="506"/>
      <c r="BB255" s="366"/>
      <c r="BC255" s="506"/>
      <c r="BD255" s="506"/>
      <c r="BE255" s="506"/>
      <c r="BF255" s="506"/>
      <c r="BG255" s="506"/>
      <c r="BH255" s="506"/>
      <c r="BI255" s="506"/>
      <c r="BJ255" s="506"/>
      <c r="BK255" s="506"/>
      <c r="BL255" s="506"/>
      <c r="BM255" s="506"/>
      <c r="BN255" s="506"/>
      <c r="BO255" s="506"/>
      <c r="BP255" s="506"/>
      <c r="BQ255" s="506"/>
      <c r="BR255" s="506"/>
      <c r="BS255" s="506"/>
      <c r="BT255" s="506"/>
      <c r="BU255" s="506"/>
      <c r="BV255" s="506"/>
      <c r="BW255" s="506"/>
      <c r="BX255" s="506"/>
      <c r="BY255" s="506"/>
      <c r="BZ255" s="338"/>
      <c r="CA255" s="338"/>
      <c r="CB255" s="338"/>
      <c r="CC255" s="338"/>
      <c r="CD255" s="338"/>
      <c r="CE255" s="338"/>
      <c r="CF255" s="338"/>
      <c r="CG255" s="338"/>
      <c r="CH255" s="338"/>
      <c r="CI255" s="338"/>
      <c r="CJ255" s="338"/>
      <c r="CK255" s="338"/>
      <c r="CL255" s="338"/>
      <c r="CM255" s="338"/>
      <c r="CN255" s="338"/>
      <c r="CO255" s="338"/>
      <c r="CP255" s="338"/>
      <c r="CQ255" s="338"/>
      <c r="CR255" s="338"/>
      <c r="CS255" s="338"/>
      <c r="CT255" s="338"/>
      <c r="CU255" s="338"/>
      <c r="CV255" s="338"/>
      <c r="CW255" s="338"/>
      <c r="CX255" s="338"/>
      <c r="CY255" s="338"/>
      <c r="CZ255" s="338"/>
    </row>
    <row r="256" s="507" customFormat="true" ht="12.75" x14ac:dyDescent="0.2">
      <c r="AC256" s="172"/>
      <c r="AD256" s="172"/>
      <c r="AE256" s="172"/>
      <c r="AF256" s="172"/>
      <c r="AG256" s="172"/>
      <c r="AH256" s="172"/>
      <c r="AI256" s="172"/>
      <c r="AJ256" s="172"/>
      <c r="AK256" s="172"/>
      <c r="AL256" s="172"/>
      <c r="AM256" s="172"/>
      <c r="AN256" s="172"/>
      <c r="AO256" s="172"/>
      <c r="AP256" s="172"/>
      <c r="AQ256" s="172"/>
      <c r="AR256" s="172"/>
      <c r="AS256" s="172"/>
      <c r="AT256" s="172"/>
      <c r="AU256" s="172"/>
      <c r="AV256" s="172"/>
      <c r="AW256" s="172"/>
      <c r="AX256" s="172"/>
      <c r="AY256" s="172"/>
      <c r="AZ256" s="172"/>
      <c r="BA256" s="506"/>
      <c r="BB256" s="366"/>
      <c r="BC256" s="506"/>
      <c r="BD256" s="506"/>
      <c r="BE256" s="506"/>
      <c r="BF256" s="506"/>
      <c r="BG256" s="506"/>
      <c r="BH256" s="506"/>
      <c r="BI256" s="506"/>
      <c r="BJ256" s="506"/>
      <c r="BK256" s="506"/>
      <c r="BL256" s="506"/>
      <c r="BM256" s="506"/>
      <c r="BN256" s="506"/>
      <c r="BO256" s="506"/>
      <c r="BP256" s="506"/>
      <c r="BQ256" s="506"/>
      <c r="BR256" s="506"/>
      <c r="BS256" s="506"/>
      <c r="BT256" s="506"/>
      <c r="BU256" s="506"/>
      <c r="BV256" s="506"/>
      <c r="BW256" s="506"/>
      <c r="BX256" s="506"/>
      <c r="BY256" s="506"/>
      <c r="BZ256" s="338"/>
      <c r="CA256" s="338"/>
      <c r="CB256" s="338"/>
      <c r="CC256" s="338"/>
      <c r="CD256" s="338"/>
      <c r="CE256" s="338"/>
      <c r="CF256" s="338"/>
      <c r="CG256" s="338"/>
      <c r="CH256" s="338"/>
      <c r="CI256" s="338"/>
      <c r="CJ256" s="338"/>
      <c r="CK256" s="338"/>
      <c r="CL256" s="338"/>
      <c r="CM256" s="338"/>
      <c r="CN256" s="338"/>
      <c r="CO256" s="338"/>
      <c r="CP256" s="338"/>
      <c r="CQ256" s="338"/>
      <c r="CR256" s="338"/>
      <c r="CS256" s="338"/>
      <c r="CT256" s="338"/>
      <c r="CU256" s="338"/>
      <c r="CV256" s="338"/>
      <c r="CW256" s="338"/>
      <c r="CX256" s="338"/>
      <c r="CY256" s="338"/>
      <c r="CZ256" s="338"/>
    </row>
    <row r="257" s="507" customFormat="true" ht="18" customHeight="true" x14ac:dyDescent="0.2">
      <c r="AC257" s="172"/>
      <c r="AD257" s="172"/>
      <c r="AE257" s="172"/>
      <c r="AF257" s="172"/>
      <c r="AG257" s="172"/>
      <c r="AH257" s="172"/>
      <c r="AI257" s="172"/>
      <c r="AJ257" s="172"/>
      <c r="AK257" s="172"/>
      <c r="AL257" s="172"/>
      <c r="AM257" s="172"/>
      <c r="AN257" s="172"/>
      <c r="AO257" s="172"/>
      <c r="AP257" s="172"/>
      <c r="AQ257" s="172"/>
      <c r="AR257" s="172"/>
      <c r="AS257" s="172"/>
      <c r="AT257" s="172"/>
      <c r="AU257" s="172"/>
      <c r="AV257" s="172"/>
      <c r="AW257" s="172"/>
      <c r="AX257" s="172"/>
      <c r="AY257" s="172"/>
      <c r="AZ257" s="172"/>
      <c r="BA257" s="506"/>
      <c r="BB257" s="366"/>
      <c r="BC257" s="506"/>
      <c r="BD257" s="506"/>
      <c r="BE257" s="506"/>
      <c r="BF257" s="506"/>
      <c r="BG257" s="506"/>
      <c r="BH257" s="506"/>
      <c r="BI257" s="506"/>
      <c r="BJ257" s="506"/>
      <c r="BK257" s="506"/>
      <c r="BL257" s="506"/>
      <c r="BM257" s="506"/>
      <c r="BN257" s="506"/>
      <c r="BO257" s="506"/>
      <c r="BP257" s="506"/>
      <c r="BQ257" s="506"/>
      <c r="BR257" s="506"/>
      <c r="BS257" s="506"/>
      <c r="BT257" s="506"/>
      <c r="BU257" s="506"/>
      <c r="BV257" s="506"/>
      <c r="BW257" s="506"/>
      <c r="BX257" s="506"/>
      <c r="BY257" s="506"/>
      <c r="BZ257" s="338"/>
      <c r="CA257" s="338"/>
      <c r="CB257" s="338"/>
      <c r="CC257" s="338"/>
      <c r="CD257" s="338"/>
      <c r="CE257" s="338"/>
      <c r="CF257" s="338"/>
      <c r="CG257" s="338"/>
      <c r="CH257" s="338"/>
      <c r="CI257" s="338"/>
      <c r="CJ257" s="338"/>
      <c r="CK257" s="338"/>
      <c r="CL257" s="338"/>
      <c r="CM257" s="338"/>
      <c r="CN257" s="338"/>
      <c r="CO257" s="338"/>
      <c r="CP257" s="338"/>
      <c r="CQ257" s="338"/>
      <c r="CR257" s="338"/>
      <c r="CS257" s="338"/>
      <c r="CT257" s="338"/>
      <c r="CU257" s="338"/>
      <c r="CV257" s="338"/>
      <c r="CW257" s="338"/>
      <c r="CX257" s="338"/>
      <c r="CY257" s="338"/>
      <c r="CZ257" s="338"/>
    </row>
    <row r="258" s="507" customFormat="true" ht="18" customHeight="true" x14ac:dyDescent="0.2">
      <c r="AC258" s="172"/>
      <c r="AD258" s="172"/>
      <c r="AE258" s="172"/>
      <c r="AF258" s="172"/>
      <c r="AG258" s="172"/>
      <c r="AH258" s="172"/>
      <c r="AI258" s="172"/>
      <c r="AJ258" s="172"/>
      <c r="AK258" s="172"/>
      <c r="AL258" s="172"/>
      <c r="AM258" s="172"/>
      <c r="AN258" s="172"/>
      <c r="AO258" s="172"/>
      <c r="AP258" s="172"/>
      <c r="AQ258" s="172"/>
      <c r="AR258" s="172"/>
      <c r="AS258" s="172"/>
      <c r="AT258" s="172"/>
      <c r="AU258" s="172"/>
      <c r="AV258" s="172"/>
      <c r="AW258" s="172"/>
      <c r="AX258" s="172"/>
      <c r="AY258" s="172"/>
      <c r="AZ258" s="172"/>
      <c r="BA258" s="506"/>
      <c r="BB258" s="366"/>
      <c r="BC258" s="506"/>
      <c r="BD258" s="506"/>
      <c r="BE258" s="506"/>
      <c r="BF258" s="506"/>
      <c r="BG258" s="506"/>
      <c r="BH258" s="506"/>
      <c r="BI258" s="506"/>
      <c r="BJ258" s="506"/>
      <c r="BK258" s="506"/>
      <c r="BL258" s="506"/>
      <c r="BM258" s="506"/>
      <c r="BN258" s="506"/>
      <c r="BO258" s="506"/>
      <c r="BP258" s="506"/>
      <c r="BQ258" s="506"/>
      <c r="BR258" s="506"/>
      <c r="BS258" s="506"/>
      <c r="BT258" s="506"/>
      <c r="BU258" s="506"/>
      <c r="BV258" s="506"/>
      <c r="BW258" s="506"/>
      <c r="BX258" s="506"/>
      <c r="BY258" s="506"/>
      <c r="BZ258" s="338"/>
      <c r="CA258" s="338"/>
      <c r="CB258" s="338"/>
      <c r="CC258" s="338"/>
      <c r="CD258" s="338"/>
      <c r="CE258" s="338"/>
      <c r="CF258" s="338"/>
      <c r="CG258" s="338"/>
      <c r="CH258" s="338"/>
      <c r="CI258" s="338"/>
      <c r="CJ258" s="338"/>
      <c r="CK258" s="338"/>
      <c r="CL258" s="338"/>
      <c r="CM258" s="338"/>
      <c r="CN258" s="338"/>
      <c r="CO258" s="338"/>
      <c r="CP258" s="338"/>
      <c r="CQ258" s="338"/>
      <c r="CR258" s="338"/>
      <c r="CS258" s="338"/>
      <c r="CT258" s="338"/>
      <c r="CU258" s="338"/>
      <c r="CV258" s="338"/>
      <c r="CW258" s="338"/>
      <c r="CX258" s="338"/>
      <c r="CY258" s="338"/>
      <c r="CZ258" s="338"/>
    </row>
    <row r="259" s="309" customFormat="true" ht="15" customHeight="true" x14ac:dyDescent="0.2">
      <c r="AC259" s="174"/>
      <c r="AD259" s="174"/>
      <c r="AE259" s="174"/>
      <c r="AF259" s="174"/>
      <c r="AG259" s="174"/>
      <c r="AH259" s="174"/>
      <c r="AI259" s="174"/>
      <c r="AJ259" s="174"/>
      <c r="AK259" s="174"/>
      <c r="AL259" s="174"/>
      <c r="AM259" s="174"/>
      <c r="AN259" s="174"/>
      <c r="AO259" s="174"/>
      <c r="AP259" s="174"/>
      <c r="AQ259" s="174"/>
      <c r="AR259" s="174"/>
      <c r="AS259" s="174"/>
      <c r="AT259" s="174"/>
      <c r="AU259" s="174"/>
      <c r="AV259" s="174"/>
      <c r="AW259" s="174"/>
      <c r="AX259" s="174"/>
      <c r="AY259" s="174"/>
      <c r="AZ259" s="174"/>
      <c r="BA259" s="344" t="s">
        <v>131</v>
      </c>
      <c r="BB259" s="311" t="s">
        <v>85</v>
      </c>
      <c r="BC259" s="973" t="s">
        <v>115</v>
      </c>
      <c r="BD259" s="974"/>
      <c r="BE259" s="974"/>
      <c r="BF259" s="974"/>
      <c r="BG259" s="975"/>
      <c r="BH259" s="973" t="s">
        <v>38</v>
      </c>
      <c r="BI259" s="974"/>
      <c r="BJ259" s="974"/>
      <c r="BK259" s="974"/>
      <c r="BL259" s="975"/>
      <c r="BM259" s="973" t="s">
        <v>37</v>
      </c>
      <c r="BN259" s="974"/>
      <c r="BO259" s="974"/>
      <c r="BP259" s="974"/>
      <c r="BQ259" s="976"/>
      <c r="BR259" s="14" t="s">
        <v>142</v>
      </c>
      <c r="BS259" s="426"/>
      <c r="BT259" s="426"/>
      <c r="BU259" s="426"/>
      <c r="BV259" s="426"/>
      <c r="BW259" s="426"/>
      <c r="BX259" s="426"/>
      <c r="BY259" s="426"/>
      <c r="BZ259" s="440"/>
      <c r="CA259" s="440"/>
      <c r="CB259" s="440"/>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309" customFormat="true" ht="24" x14ac:dyDescent="0.2">
      <c r="AC260" s="174"/>
      <c r="AD260" s="174"/>
      <c r="AE260" s="174"/>
      <c r="AF260" s="174"/>
      <c r="AG260" s="174"/>
      <c r="AH260" s="174"/>
      <c r="AI260" s="174"/>
      <c r="AJ260" s="174"/>
      <c r="AK260" s="174"/>
      <c r="AL260" s="174"/>
      <c r="AM260" s="174"/>
      <c r="AN260" s="174"/>
      <c r="AO260" s="174"/>
      <c r="AP260" s="174"/>
      <c r="AQ260" s="174"/>
      <c r="AR260" s="174"/>
      <c r="AS260" s="174"/>
      <c r="AT260" s="174"/>
      <c r="AU260" s="174"/>
      <c r="AV260" s="174"/>
      <c r="AW260" s="174"/>
      <c r="AX260" s="174"/>
      <c r="AY260" s="174"/>
      <c r="AZ260" s="174"/>
      <c r="BA260" s="329" t="s">
        <v>119</v>
      </c>
      <c r="BB260" s="328"/>
      <c r="BC260" s="457" t="s">
        <v>0</v>
      </c>
      <c r="BD260" s="563" t="s">
        <v>1</v>
      </c>
      <c r="BE260" s="563" t="s">
        <v>2</v>
      </c>
      <c r="BF260" s="563" t="s">
        <v>3</v>
      </c>
      <c r="BG260" s="458" t="s">
        <v>4</v>
      </c>
      <c r="BH260" s="457" t="s">
        <v>0</v>
      </c>
      <c r="BI260" s="563" t="s">
        <v>1</v>
      </c>
      <c r="BJ260" s="563" t="s">
        <v>2</v>
      </c>
      <c r="BK260" s="563" t="s">
        <v>3</v>
      </c>
      <c r="BL260" s="458" t="s">
        <v>4</v>
      </c>
      <c r="BM260" s="457" t="s">
        <v>0</v>
      </c>
      <c r="BN260" s="563" t="s">
        <v>1</v>
      </c>
      <c r="BO260" s="563" t="s">
        <v>2</v>
      </c>
      <c r="BP260" s="563" t="s">
        <v>3</v>
      </c>
      <c r="BQ260" s="458" t="s">
        <v>4</v>
      </c>
      <c r="BR260" s="457" t="s">
        <v>260</v>
      </c>
      <c r="BS260" s="563" t="s">
        <v>261</v>
      </c>
      <c r="BT260" s="563" t="s">
        <v>262</v>
      </c>
      <c r="BU260" s="563" t="s">
        <v>263</v>
      </c>
      <c r="BV260" s="563" t="s">
        <v>264</v>
      </c>
      <c r="BW260" s="563" t="s">
        <v>265</v>
      </c>
      <c r="BX260" s="563" t="s">
        <v>266</v>
      </c>
      <c r="BY260" s="564" t="s">
        <v>267</v>
      </c>
      <c r="BZ260" s="564" t="s">
        <v>268</v>
      </c>
      <c r="CA260" s="564" t="s">
        <v>269</v>
      </c>
      <c r="CB260" s="564" t="s">
        <v>270</v>
      </c>
      <c r="CC260" s="173"/>
      <c r="CD260" s="173"/>
      <c r="CE260" s="173"/>
      <c r="CF260" s="173"/>
      <c r="CG260" s="173"/>
      <c r="CH260" s="173"/>
      <c r="CI260" s="173"/>
      <c r="CJ260" s="173"/>
      <c r="CK260" s="173"/>
      <c r="CL260" s="173"/>
      <c r="CM260" s="173"/>
      <c r="CN260" s="173"/>
      <c r="CO260" s="173"/>
      <c r="CP260" s="173"/>
      <c r="CQ260" s="173"/>
      <c r="CR260" s="173"/>
      <c r="CS260" s="173"/>
      <c r="CT260" s="173"/>
      <c r="CU260" s="173"/>
      <c r="CV260" s="173"/>
      <c r="CW260" s="173"/>
      <c r="CX260" s="173"/>
      <c r="CY260" s="173"/>
      <c r="CZ260" s="173"/>
    </row>
    <row r="261" s="309" customFormat="true" ht="15" customHeight="true" x14ac:dyDescent="0.2">
      <c r="AC261" s="174"/>
      <c r="AD261" s="174"/>
      <c r="AE261" s="174"/>
      <c r="AF261" s="174"/>
      <c r="AG261" s="174"/>
      <c r="AH261" s="174"/>
      <c r="AI261" s="174"/>
      <c r="AJ261" s="174"/>
      <c r="AK261" s="174"/>
      <c r="AL261" s="174"/>
      <c r="AM261" s="174"/>
      <c r="AN261" s="174"/>
      <c r="AO261" s="174"/>
      <c r="AP261" s="174"/>
      <c r="AQ261" s="174"/>
      <c r="AR261" s="174"/>
      <c r="AS261" s="174"/>
      <c r="AT261" s="174"/>
      <c r="AU261" s="174"/>
      <c r="AV261" s="174"/>
      <c r="AW261" s="174"/>
      <c r="AX261" s="174"/>
      <c r="AY261" s="174"/>
      <c r="AZ261" s="174"/>
      <c r="BA261" s="977" t="s">
        <v>73</v>
      </c>
      <c r="BB261" s="596" t="s">
        <v>49</v>
      </c>
      <c r="BC261" s="46" t="s">
        <v>35</v>
      </c>
      <c r="BD261" s="42" t="s">
        <v>35</v>
      </c>
      <c r="BE261" s="42" t="s">
        <v>35</v>
      </c>
      <c r="BF261" s="42" t="s">
        <v>35</v>
      </c>
      <c r="BG261" s="37" t="s">
        <v>35</v>
      </c>
      <c r="BH261" s="46" t="s">
        <v>35</v>
      </c>
      <c r="BI261" s="42" t="s">
        <v>35</v>
      </c>
      <c r="BJ261" s="42" t="s">
        <v>35</v>
      </c>
      <c r="BK261" s="42" t="s">
        <v>35</v>
      </c>
      <c r="BL261" s="37" t="s">
        <v>35</v>
      </c>
      <c r="BM261" s="46" t="s">
        <v>35</v>
      </c>
      <c r="BN261" s="42" t="s">
        <v>35</v>
      </c>
      <c r="BO261" s="42" t="s">
        <v>35</v>
      </c>
      <c r="BP261" s="42" t="s">
        <v>35</v>
      </c>
      <c r="BQ261" s="37" t="s">
        <v>35</v>
      </c>
      <c r="BR261" s="46" t="s">
        <v>35</v>
      </c>
      <c r="BS261" s="42" t="s">
        <v>35</v>
      </c>
      <c r="BT261" s="42" t="s">
        <v>35</v>
      </c>
      <c r="BU261" s="42" t="s">
        <v>35</v>
      </c>
      <c r="BV261" s="42" t="s">
        <v>35</v>
      </c>
      <c r="BW261" s="42" t="s">
        <v>35</v>
      </c>
      <c r="BX261" s="42" t="s">
        <v>35</v>
      </c>
      <c r="BY261" s="31" t="s">
        <v>35</v>
      </c>
      <c r="BZ261" s="31" t="s">
        <v>35</v>
      </c>
      <c r="CA261" s="31" t="s">
        <v>35</v>
      </c>
      <c r="CB261" s="31" t="s">
        <v>35</v>
      </c>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09" customFormat="true" ht="15" customHeight="true" x14ac:dyDescent="0.2">
      <c r="AC262" s="174"/>
      <c r="AD262" s="174"/>
      <c r="AE262" s="174"/>
      <c r="AF262" s="174"/>
      <c r="AG262" s="174"/>
      <c r="AH262" s="174"/>
      <c r="AI262" s="174"/>
      <c r="AJ262" s="174"/>
      <c r="AK262" s="174"/>
      <c r="AL262" s="174"/>
      <c r="AM262" s="174"/>
      <c r="AN262" s="174"/>
      <c r="AO262" s="174"/>
      <c r="AP262" s="174"/>
      <c r="AQ262" s="174"/>
      <c r="AR262" s="174"/>
      <c r="AS262" s="174"/>
      <c r="AT262" s="174"/>
      <c r="AU262" s="174"/>
      <c r="AV262" s="174"/>
      <c r="AW262" s="174"/>
      <c r="AX262" s="174"/>
      <c r="AY262" s="174"/>
      <c r="AZ262" s="174"/>
      <c r="BA262" s="970"/>
      <c r="BB262" s="594" t="s">
        <v>48</v>
      </c>
      <c r="BC262" s="45" t="s">
        <v>35</v>
      </c>
      <c r="BD262" s="41" t="s">
        <v>35</v>
      </c>
      <c r="BE262" s="41" t="s">
        <v>35</v>
      </c>
      <c r="BF262" s="41" t="s">
        <v>35</v>
      </c>
      <c r="BG262" s="36" t="s">
        <v>35</v>
      </c>
      <c r="BH262" s="45" t="s">
        <v>35</v>
      </c>
      <c r="BI262" s="41" t="s">
        <v>35</v>
      </c>
      <c r="BJ262" s="41" t="s">
        <v>35</v>
      </c>
      <c r="BK262" s="41" t="s">
        <v>35</v>
      </c>
      <c r="BL262" s="36" t="s">
        <v>35</v>
      </c>
      <c r="BM262" s="45" t="s">
        <v>35</v>
      </c>
      <c r="BN262" s="41" t="s">
        <v>35</v>
      </c>
      <c r="BO262" s="41" t="s">
        <v>35</v>
      </c>
      <c r="BP262" s="41" t="s">
        <v>35</v>
      </c>
      <c r="BQ262" s="36" t="s">
        <v>35</v>
      </c>
      <c r="BR262" s="45" t="s">
        <v>35</v>
      </c>
      <c r="BS262" s="41" t="s">
        <v>35</v>
      </c>
      <c r="BT262" s="41" t="s">
        <v>35</v>
      </c>
      <c r="BU262" s="41" t="s">
        <v>35</v>
      </c>
      <c r="BV262" s="41" t="s">
        <v>35</v>
      </c>
      <c r="BW262" s="41" t="s">
        <v>35</v>
      </c>
      <c r="BX262" s="41" t="s">
        <v>35</v>
      </c>
      <c r="BY262" s="30" t="s">
        <v>35</v>
      </c>
      <c r="BZ262" s="30" t="s">
        <v>35</v>
      </c>
      <c r="CA262" s="30" t="s">
        <v>35</v>
      </c>
      <c r="CB262" s="30" t="s">
        <v>35</v>
      </c>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09" customFormat="true" ht="15" customHeight="true" x14ac:dyDescent="0.2">
      <c r="AC263" s="174"/>
      <c r="AD263" s="174"/>
      <c r="AE263" s="174"/>
      <c r="AF263" s="174"/>
      <c r="AG263" s="174"/>
      <c r="AH263" s="174"/>
      <c r="AI263" s="174"/>
      <c r="AJ263" s="174"/>
      <c r="AK263" s="174"/>
      <c r="AL263" s="174"/>
      <c r="AM263" s="174"/>
      <c r="AN263" s="174"/>
      <c r="AO263" s="174"/>
      <c r="AP263" s="174"/>
      <c r="AQ263" s="174"/>
      <c r="AR263" s="174"/>
      <c r="AS263" s="174"/>
      <c r="AT263" s="174"/>
      <c r="AU263" s="174"/>
      <c r="AV263" s="174"/>
      <c r="AW263" s="174"/>
      <c r="AX263" s="174"/>
      <c r="AY263" s="174"/>
      <c r="AZ263" s="174"/>
      <c r="BA263" s="970"/>
      <c r="BB263" s="594" t="s">
        <v>113</v>
      </c>
      <c r="BC263" s="45" t="s">
        <v>35</v>
      </c>
      <c r="BD263" s="41" t="s">
        <v>35</v>
      </c>
      <c r="BE263" s="41" t="s">
        <v>35</v>
      </c>
      <c r="BF263" s="41" t="s">
        <v>35</v>
      </c>
      <c r="BG263" s="36" t="s">
        <v>35</v>
      </c>
      <c r="BH263" s="45" t="s">
        <v>35</v>
      </c>
      <c r="BI263" s="41" t="s">
        <v>35</v>
      </c>
      <c r="BJ263" s="41" t="s">
        <v>35</v>
      </c>
      <c r="BK263" s="41" t="s">
        <v>35</v>
      </c>
      <c r="BL263" s="36" t="s">
        <v>35</v>
      </c>
      <c r="BM263" s="45" t="s">
        <v>35</v>
      </c>
      <c r="BN263" s="41" t="s">
        <v>35</v>
      </c>
      <c r="BO263" s="41" t="s">
        <v>35</v>
      </c>
      <c r="BP263" s="41" t="s">
        <v>35</v>
      </c>
      <c r="BQ263" s="36" t="s">
        <v>35</v>
      </c>
      <c r="BR263" s="45" t="s">
        <v>35</v>
      </c>
      <c r="BS263" s="41" t="s">
        <v>35</v>
      </c>
      <c r="BT263" s="41" t="s">
        <v>35</v>
      </c>
      <c r="BU263" s="41" t="s">
        <v>35</v>
      </c>
      <c r="BV263" s="41" t="s">
        <v>35</v>
      </c>
      <c r="BW263" s="41" t="s">
        <v>35</v>
      </c>
      <c r="BX263" s="41" t="s">
        <v>35</v>
      </c>
      <c r="BY263" s="30" t="s">
        <v>35</v>
      </c>
      <c r="BZ263" s="30" t="s">
        <v>35</v>
      </c>
      <c r="CA263" s="30" t="s">
        <v>35</v>
      </c>
      <c r="CB263" s="30" t="s">
        <v>35</v>
      </c>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09" customFormat="true" ht="15" customHeight="true" x14ac:dyDescent="0.2">
      <c r="AC264" s="174"/>
      <c r="AD264" s="174"/>
      <c r="AE264" s="174"/>
      <c r="AF264" s="174"/>
      <c r="AG264" s="174"/>
      <c r="AH264" s="174"/>
      <c r="AI264" s="174"/>
      <c r="AJ264" s="174"/>
      <c r="AK264" s="174"/>
      <c r="AL264" s="174"/>
      <c r="AM264" s="174"/>
      <c r="AN264" s="174"/>
      <c r="AO264" s="174"/>
      <c r="AP264" s="174"/>
      <c r="AQ264" s="174"/>
      <c r="AR264" s="174"/>
      <c r="AS264" s="174"/>
      <c r="AT264" s="174"/>
      <c r="AU264" s="174"/>
      <c r="AV264" s="174"/>
      <c r="AW264" s="174"/>
      <c r="AX264" s="174"/>
      <c r="AY264" s="174"/>
      <c r="AZ264" s="174"/>
      <c r="BA264" s="970" t="s">
        <v>74</v>
      </c>
      <c r="BB264" s="594" t="s">
        <v>89</v>
      </c>
      <c r="BC264" s="45" t="s">
        <v>35</v>
      </c>
      <c r="BD264" s="41" t="s">
        <v>35</v>
      </c>
      <c r="BE264" s="41" t="s">
        <v>35</v>
      </c>
      <c r="BF264" s="41" t="s">
        <v>35</v>
      </c>
      <c r="BG264" s="36" t="s">
        <v>35</v>
      </c>
      <c r="BH264" s="45" t="s">
        <v>35</v>
      </c>
      <c r="BI264" s="41" t="s">
        <v>35</v>
      </c>
      <c r="BJ264" s="41" t="s">
        <v>35</v>
      </c>
      <c r="BK264" s="41" t="s">
        <v>35</v>
      </c>
      <c r="BL264" s="36" t="s">
        <v>35</v>
      </c>
      <c r="BM264" s="45" t="s">
        <v>35</v>
      </c>
      <c r="BN264" s="41" t="s">
        <v>35</v>
      </c>
      <c r="BO264" s="41" t="s">
        <v>35</v>
      </c>
      <c r="BP264" s="41" t="s">
        <v>35</v>
      </c>
      <c r="BQ264" s="36" t="s">
        <v>35</v>
      </c>
      <c r="BR264" s="45" t="s">
        <v>35</v>
      </c>
      <c r="BS264" s="41" t="s">
        <v>35</v>
      </c>
      <c r="BT264" s="41" t="s">
        <v>35</v>
      </c>
      <c r="BU264" s="41" t="s">
        <v>35</v>
      </c>
      <c r="BV264" s="41" t="s">
        <v>35</v>
      </c>
      <c r="BW264" s="41" t="s">
        <v>35</v>
      </c>
      <c r="BX264" s="41" t="s">
        <v>35</v>
      </c>
      <c r="BY264" s="30" t="s">
        <v>35</v>
      </c>
      <c r="BZ264" s="30" t="s">
        <v>35</v>
      </c>
      <c r="CA264" s="30" t="s">
        <v>35</v>
      </c>
      <c r="CB264" s="30" t="s">
        <v>35</v>
      </c>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09" customFormat="true" ht="15" customHeight="true" x14ac:dyDescent="0.2">
      <c r="AC265" s="174"/>
      <c r="AD265" s="174"/>
      <c r="AE265" s="174"/>
      <c r="AF265" s="174"/>
      <c r="AG265" s="174"/>
      <c r="AH265" s="174"/>
      <c r="AI265" s="174"/>
      <c r="AJ265" s="174"/>
      <c r="AK265" s="174"/>
      <c r="AL265" s="174"/>
      <c r="AM265" s="174"/>
      <c r="AN265" s="174"/>
      <c r="AO265" s="174"/>
      <c r="AP265" s="174"/>
      <c r="AQ265" s="174"/>
      <c r="AR265" s="174"/>
      <c r="AS265" s="174"/>
      <c r="AT265" s="174"/>
      <c r="AU265" s="174"/>
      <c r="AV265" s="174"/>
      <c r="AW265" s="174"/>
      <c r="AX265" s="174"/>
      <c r="AY265" s="174"/>
      <c r="AZ265" s="174"/>
      <c r="BA265" s="970"/>
      <c r="BB265" s="594" t="s">
        <v>90</v>
      </c>
      <c r="BC265" s="45" t="s">
        <v>35</v>
      </c>
      <c r="BD265" s="41" t="s">
        <v>35</v>
      </c>
      <c r="BE265" s="41" t="s">
        <v>35</v>
      </c>
      <c r="BF265" s="41" t="s">
        <v>35</v>
      </c>
      <c r="BG265" s="36" t="s">
        <v>35</v>
      </c>
      <c r="BH265" s="45" t="s">
        <v>35</v>
      </c>
      <c r="BI265" s="41" t="s">
        <v>35</v>
      </c>
      <c r="BJ265" s="41" t="s">
        <v>35</v>
      </c>
      <c r="BK265" s="41" t="s">
        <v>35</v>
      </c>
      <c r="BL265" s="36" t="s">
        <v>35</v>
      </c>
      <c r="BM265" s="45" t="s">
        <v>35</v>
      </c>
      <c r="BN265" s="41" t="s">
        <v>35</v>
      </c>
      <c r="BO265" s="41" t="s">
        <v>35</v>
      </c>
      <c r="BP265" s="41" t="s">
        <v>35</v>
      </c>
      <c r="BQ265" s="36" t="s">
        <v>35</v>
      </c>
      <c r="BR265" s="45" t="s">
        <v>35</v>
      </c>
      <c r="BS265" s="41" t="s">
        <v>35</v>
      </c>
      <c r="BT265" s="41" t="s">
        <v>35</v>
      </c>
      <c r="BU265" s="41" t="s">
        <v>35</v>
      </c>
      <c r="BV265" s="41" t="s">
        <v>35</v>
      </c>
      <c r="BW265" s="41" t="s">
        <v>35</v>
      </c>
      <c r="BX265" s="41" t="s">
        <v>35</v>
      </c>
      <c r="BY265" s="30" t="s">
        <v>35</v>
      </c>
      <c r="BZ265" s="30" t="s">
        <v>35</v>
      </c>
      <c r="CA265" s="30" t="s">
        <v>35</v>
      </c>
      <c r="CB265" s="30" t="s">
        <v>35</v>
      </c>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09" customFormat="true" ht="15" customHeight="true" x14ac:dyDescent="0.2">
      <c r="AC266" s="174"/>
      <c r="AD266" s="174"/>
      <c r="AE266" s="174"/>
      <c r="AF266" s="174"/>
      <c r="AG266" s="174"/>
      <c r="AH266" s="174"/>
      <c r="AI266" s="174"/>
      <c r="AJ266" s="174"/>
      <c r="AK266" s="174"/>
      <c r="AL266" s="174"/>
      <c r="AM266" s="174"/>
      <c r="AN266" s="174"/>
      <c r="AO266" s="174"/>
      <c r="AP266" s="174"/>
      <c r="AQ266" s="174"/>
      <c r="AR266" s="174"/>
      <c r="AS266" s="174"/>
      <c r="AT266" s="174"/>
      <c r="AU266" s="174"/>
      <c r="AV266" s="174"/>
      <c r="AW266" s="174"/>
      <c r="AX266" s="174"/>
      <c r="AY266" s="174"/>
      <c r="AZ266" s="174"/>
      <c r="BA266" s="970"/>
      <c r="BB266" s="594" t="s">
        <v>91</v>
      </c>
      <c r="BC266" s="45" t="s">
        <v>35</v>
      </c>
      <c r="BD266" s="41" t="s">
        <v>35</v>
      </c>
      <c r="BE266" s="41" t="s">
        <v>35</v>
      </c>
      <c r="BF266" s="41" t="s">
        <v>35</v>
      </c>
      <c r="BG266" s="36" t="s">
        <v>35</v>
      </c>
      <c r="BH266" s="45" t="s">
        <v>35</v>
      </c>
      <c r="BI266" s="41" t="s">
        <v>35</v>
      </c>
      <c r="BJ266" s="41" t="s">
        <v>35</v>
      </c>
      <c r="BK266" s="41" t="s">
        <v>35</v>
      </c>
      <c r="BL266" s="36" t="s">
        <v>35</v>
      </c>
      <c r="BM266" s="45" t="s">
        <v>35</v>
      </c>
      <c r="BN266" s="41" t="s">
        <v>35</v>
      </c>
      <c r="BO266" s="41" t="s">
        <v>35</v>
      </c>
      <c r="BP266" s="41" t="s">
        <v>35</v>
      </c>
      <c r="BQ266" s="36" t="s">
        <v>35</v>
      </c>
      <c r="BR266" s="45" t="s">
        <v>35</v>
      </c>
      <c r="BS266" s="41" t="s">
        <v>35</v>
      </c>
      <c r="BT266" s="41" t="s">
        <v>35</v>
      </c>
      <c r="BU266" s="41" t="s">
        <v>35</v>
      </c>
      <c r="BV266" s="41" t="s">
        <v>35</v>
      </c>
      <c r="BW266" s="41" t="s">
        <v>35</v>
      </c>
      <c r="BX266" s="41" t="s">
        <v>35</v>
      </c>
      <c r="BY266" s="30" t="s">
        <v>35</v>
      </c>
      <c r="BZ266" s="30" t="s">
        <v>35</v>
      </c>
      <c r="CA266" s="30" t="s">
        <v>35</v>
      </c>
      <c r="CB266" s="30" t="s">
        <v>35</v>
      </c>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09" customFormat="true" ht="15" customHeight="true" x14ac:dyDescent="0.2">
      <c r="AC267" s="174"/>
      <c r="AD267" s="174"/>
      <c r="AE267" s="174"/>
      <c r="AF267" s="174"/>
      <c r="AG267" s="174"/>
      <c r="AH267" s="174"/>
      <c r="AI267" s="174"/>
      <c r="AJ267" s="174"/>
      <c r="AK267" s="174"/>
      <c r="AL267" s="174"/>
      <c r="AM267" s="174"/>
      <c r="AN267" s="174"/>
      <c r="AO267" s="174"/>
      <c r="AP267" s="174"/>
      <c r="AQ267" s="174"/>
      <c r="AR267" s="174"/>
      <c r="AS267" s="174"/>
      <c r="AT267" s="174"/>
      <c r="AU267" s="174"/>
      <c r="AV267" s="174"/>
      <c r="AW267" s="174"/>
      <c r="AX267" s="174"/>
      <c r="AY267" s="174"/>
      <c r="AZ267" s="174"/>
      <c r="BA267" s="970"/>
      <c r="BB267" s="594" t="s">
        <v>113</v>
      </c>
      <c r="BC267" s="45" t="s">
        <v>35</v>
      </c>
      <c r="BD267" s="41" t="s">
        <v>35</v>
      </c>
      <c r="BE267" s="41" t="s">
        <v>35</v>
      </c>
      <c r="BF267" s="41" t="s">
        <v>35</v>
      </c>
      <c r="BG267" s="36" t="s">
        <v>35</v>
      </c>
      <c r="BH267" s="45" t="s">
        <v>35</v>
      </c>
      <c r="BI267" s="41" t="s">
        <v>35</v>
      </c>
      <c r="BJ267" s="41" t="s">
        <v>35</v>
      </c>
      <c r="BK267" s="41" t="s">
        <v>35</v>
      </c>
      <c r="BL267" s="36" t="s">
        <v>35</v>
      </c>
      <c r="BM267" s="45" t="s">
        <v>35</v>
      </c>
      <c r="BN267" s="41" t="s">
        <v>35</v>
      </c>
      <c r="BO267" s="41" t="s">
        <v>35</v>
      </c>
      <c r="BP267" s="41" t="s">
        <v>35</v>
      </c>
      <c r="BQ267" s="36" t="s">
        <v>35</v>
      </c>
      <c r="BR267" s="45" t="s">
        <v>35</v>
      </c>
      <c r="BS267" s="41" t="s">
        <v>35</v>
      </c>
      <c r="BT267" s="41" t="s">
        <v>35</v>
      </c>
      <c r="BU267" s="41" t="s">
        <v>35</v>
      </c>
      <c r="BV267" s="41" t="s">
        <v>35</v>
      </c>
      <c r="BW267" s="41" t="s">
        <v>35</v>
      </c>
      <c r="BX267" s="41" t="s">
        <v>35</v>
      </c>
      <c r="BY267" s="30" t="s">
        <v>35</v>
      </c>
      <c r="BZ267" s="30" t="s">
        <v>35</v>
      </c>
      <c r="CA267" s="30" t="s">
        <v>35</v>
      </c>
      <c r="CB267" s="30" t="s">
        <v>35</v>
      </c>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09" customFormat="true" ht="15" customHeight="true" x14ac:dyDescent="0.2">
      <c r="AC268" s="174"/>
      <c r="AD268" s="174"/>
      <c r="AE268" s="174"/>
      <c r="AF268" s="174"/>
      <c r="AG268" s="174"/>
      <c r="AH268" s="174"/>
      <c r="AI268" s="174"/>
      <c r="AJ268" s="174"/>
      <c r="AK268" s="174"/>
      <c r="AL268" s="174"/>
      <c r="AM268" s="174"/>
      <c r="AN268" s="174"/>
      <c r="AO268" s="174"/>
      <c r="AP268" s="174"/>
      <c r="AQ268" s="174"/>
      <c r="AR268" s="174"/>
      <c r="AS268" s="174"/>
      <c r="AT268" s="174"/>
      <c r="AU268" s="174"/>
      <c r="AV268" s="174"/>
      <c r="AW268" s="174"/>
      <c r="AX268" s="174"/>
      <c r="AY268" s="174"/>
      <c r="AZ268" s="174"/>
      <c r="BA268" s="970" t="s">
        <v>116</v>
      </c>
      <c r="BB268" s="594" t="s">
        <v>89</v>
      </c>
      <c r="BC268" s="45" t="s">
        <v>35</v>
      </c>
      <c r="BD268" s="41" t="s">
        <v>35</v>
      </c>
      <c r="BE268" s="41" t="s">
        <v>35</v>
      </c>
      <c r="BF268" s="41" t="s">
        <v>35</v>
      </c>
      <c r="BG268" s="36" t="s">
        <v>35</v>
      </c>
      <c r="BH268" s="45" t="s">
        <v>35</v>
      </c>
      <c r="BI268" s="41" t="s">
        <v>35</v>
      </c>
      <c r="BJ268" s="41" t="s">
        <v>35</v>
      </c>
      <c r="BK268" s="41" t="s">
        <v>35</v>
      </c>
      <c r="BL268" s="36" t="s">
        <v>35</v>
      </c>
      <c r="BM268" s="45" t="s">
        <v>35</v>
      </c>
      <c r="BN268" s="41" t="s">
        <v>35</v>
      </c>
      <c r="BO268" s="41" t="s">
        <v>35</v>
      </c>
      <c r="BP268" s="41" t="s">
        <v>35</v>
      </c>
      <c r="BQ268" s="36" t="s">
        <v>35</v>
      </c>
      <c r="BR268" s="45" t="s">
        <v>35</v>
      </c>
      <c r="BS268" s="41" t="s">
        <v>35</v>
      </c>
      <c r="BT268" s="41" t="s">
        <v>35</v>
      </c>
      <c r="BU268" s="41" t="s">
        <v>35</v>
      </c>
      <c r="BV268" s="41" t="s">
        <v>35</v>
      </c>
      <c r="BW268" s="41" t="s">
        <v>35</v>
      </c>
      <c r="BX268" s="41" t="s">
        <v>35</v>
      </c>
      <c r="BY268" s="30" t="s">
        <v>35</v>
      </c>
      <c r="BZ268" s="30" t="s">
        <v>35</v>
      </c>
      <c r="CA268" s="30" t="s">
        <v>35</v>
      </c>
      <c r="CB268" s="30" t="s">
        <v>35</v>
      </c>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09" customFormat="true" ht="15" customHeight="true" x14ac:dyDescent="0.2">
      <c r="AC269" s="174"/>
      <c r="AD269" s="174"/>
      <c r="AE269" s="174"/>
      <c r="AF269" s="174"/>
      <c r="AG269" s="174"/>
      <c r="AH269" s="174"/>
      <c r="AI269" s="174"/>
      <c r="AJ269" s="174"/>
      <c r="AK269" s="174"/>
      <c r="AL269" s="174"/>
      <c r="AM269" s="174"/>
      <c r="AN269" s="174"/>
      <c r="AO269" s="174"/>
      <c r="AP269" s="174"/>
      <c r="AQ269" s="174"/>
      <c r="AR269" s="174"/>
      <c r="AS269" s="174"/>
      <c r="AT269" s="174"/>
      <c r="AU269" s="174"/>
      <c r="AV269" s="174"/>
      <c r="AW269" s="174"/>
      <c r="AX269" s="174"/>
      <c r="AY269" s="174"/>
      <c r="AZ269" s="174"/>
      <c r="BA269" s="970"/>
      <c r="BB269" s="594" t="s">
        <v>90</v>
      </c>
      <c r="BC269" s="45" t="s">
        <v>35</v>
      </c>
      <c r="BD269" s="41" t="s">
        <v>35</v>
      </c>
      <c r="BE269" s="41" t="s">
        <v>35</v>
      </c>
      <c r="BF269" s="41" t="s">
        <v>35</v>
      </c>
      <c r="BG269" s="36" t="s">
        <v>35</v>
      </c>
      <c r="BH269" s="45" t="s">
        <v>35</v>
      </c>
      <c r="BI269" s="41" t="s">
        <v>35</v>
      </c>
      <c r="BJ269" s="41" t="s">
        <v>35</v>
      </c>
      <c r="BK269" s="41" t="s">
        <v>35</v>
      </c>
      <c r="BL269" s="36" t="s">
        <v>35</v>
      </c>
      <c r="BM269" s="45" t="s">
        <v>35</v>
      </c>
      <c r="BN269" s="41" t="s">
        <v>35</v>
      </c>
      <c r="BO269" s="41" t="s">
        <v>35</v>
      </c>
      <c r="BP269" s="41" t="s">
        <v>35</v>
      </c>
      <c r="BQ269" s="36" t="s">
        <v>35</v>
      </c>
      <c r="BR269" s="45" t="s">
        <v>35</v>
      </c>
      <c r="BS269" s="41" t="s">
        <v>35</v>
      </c>
      <c r="BT269" s="41" t="s">
        <v>35</v>
      </c>
      <c r="BU269" s="41" t="s">
        <v>35</v>
      </c>
      <c r="BV269" s="41" t="s">
        <v>35</v>
      </c>
      <c r="BW269" s="41" t="s">
        <v>35</v>
      </c>
      <c r="BX269" s="41" t="s">
        <v>35</v>
      </c>
      <c r="BY269" s="30" t="s">
        <v>35</v>
      </c>
      <c r="BZ269" s="30" t="s">
        <v>35</v>
      </c>
      <c r="CA269" s="30" t="s">
        <v>35</v>
      </c>
      <c r="CB269" s="30" t="s">
        <v>35</v>
      </c>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09" customFormat="true" ht="15" customHeight="true" x14ac:dyDescent="0.2">
      <c r="AC270" s="174"/>
      <c r="AD270" s="174"/>
      <c r="AE270" s="174"/>
      <c r="AF270" s="174"/>
      <c r="AG270" s="174"/>
      <c r="AH270" s="174"/>
      <c r="AI270" s="174"/>
      <c r="AJ270" s="174"/>
      <c r="AK270" s="174"/>
      <c r="AL270" s="174"/>
      <c r="AM270" s="174"/>
      <c r="AN270" s="174"/>
      <c r="AO270" s="174"/>
      <c r="AP270" s="174"/>
      <c r="AQ270" s="174"/>
      <c r="AR270" s="174"/>
      <c r="AS270" s="174"/>
      <c r="AT270" s="174"/>
      <c r="AU270" s="174"/>
      <c r="AV270" s="174"/>
      <c r="AW270" s="174"/>
      <c r="AX270" s="174"/>
      <c r="AY270" s="174"/>
      <c r="AZ270" s="174"/>
      <c r="BA270" s="970"/>
      <c r="BB270" s="594" t="s">
        <v>91</v>
      </c>
      <c r="BC270" s="45" t="s">
        <v>35</v>
      </c>
      <c r="BD270" s="41" t="s">
        <v>35</v>
      </c>
      <c r="BE270" s="41" t="s">
        <v>35</v>
      </c>
      <c r="BF270" s="41" t="s">
        <v>35</v>
      </c>
      <c r="BG270" s="36" t="s">
        <v>35</v>
      </c>
      <c r="BH270" s="45" t="s">
        <v>35</v>
      </c>
      <c r="BI270" s="41" t="s">
        <v>35</v>
      </c>
      <c r="BJ270" s="41" t="s">
        <v>35</v>
      </c>
      <c r="BK270" s="41" t="s">
        <v>35</v>
      </c>
      <c r="BL270" s="36" t="s">
        <v>35</v>
      </c>
      <c r="BM270" s="45" t="s">
        <v>35</v>
      </c>
      <c r="BN270" s="41" t="s">
        <v>35</v>
      </c>
      <c r="BO270" s="41" t="s">
        <v>35</v>
      </c>
      <c r="BP270" s="41" t="s">
        <v>35</v>
      </c>
      <c r="BQ270" s="36" t="s">
        <v>35</v>
      </c>
      <c r="BR270" s="45" t="s">
        <v>35</v>
      </c>
      <c r="BS270" s="41" t="s">
        <v>35</v>
      </c>
      <c r="BT270" s="41" t="s">
        <v>35</v>
      </c>
      <c r="BU270" s="41" t="s">
        <v>35</v>
      </c>
      <c r="BV270" s="41" t="s">
        <v>35</v>
      </c>
      <c r="BW270" s="41" t="s">
        <v>35</v>
      </c>
      <c r="BX270" s="41" t="s">
        <v>35</v>
      </c>
      <c r="BY270" s="30" t="s">
        <v>35</v>
      </c>
      <c r="BZ270" s="30" t="s">
        <v>35</v>
      </c>
      <c r="CA270" s="30" t="s">
        <v>35</v>
      </c>
      <c r="CB270" s="30" t="s">
        <v>35</v>
      </c>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09" customFormat="true" ht="15" customHeight="true" x14ac:dyDescent="0.2">
      <c r="AC271" s="174"/>
      <c r="AD271" s="174"/>
      <c r="AE271" s="174"/>
      <c r="AF271" s="174"/>
      <c r="AG271" s="174"/>
      <c r="AH271" s="174"/>
      <c r="AI271" s="174"/>
      <c r="AJ271" s="174"/>
      <c r="AK271" s="174"/>
      <c r="AL271" s="174"/>
      <c r="AM271" s="174"/>
      <c r="AN271" s="174"/>
      <c r="AO271" s="174"/>
      <c r="AP271" s="174"/>
      <c r="AQ271" s="174"/>
      <c r="AR271" s="174"/>
      <c r="AS271" s="174"/>
      <c r="AT271" s="174"/>
      <c r="AU271" s="174"/>
      <c r="AV271" s="174"/>
      <c r="AW271" s="174"/>
      <c r="AX271" s="174"/>
      <c r="AY271" s="174"/>
      <c r="AZ271" s="174"/>
      <c r="BA271" s="970" t="s">
        <v>75</v>
      </c>
      <c r="BB271" s="594" t="s">
        <v>49</v>
      </c>
      <c r="BC271" s="45" t="s">
        <v>35</v>
      </c>
      <c r="BD271" s="38" t="s">
        <v>35</v>
      </c>
      <c r="BE271" s="38" t="s">
        <v>35</v>
      </c>
      <c r="BF271" s="38" t="s">
        <v>35</v>
      </c>
      <c r="BG271" s="33" t="s">
        <v>35</v>
      </c>
      <c r="BH271" s="45" t="s">
        <v>35</v>
      </c>
      <c r="BI271" s="38" t="s">
        <v>35</v>
      </c>
      <c r="BJ271" s="38" t="s">
        <v>35</v>
      </c>
      <c r="BK271" s="38" t="s">
        <v>35</v>
      </c>
      <c r="BL271" s="33" t="s">
        <v>35</v>
      </c>
      <c r="BM271" s="45" t="s">
        <v>35</v>
      </c>
      <c r="BN271" s="38" t="s">
        <v>35</v>
      </c>
      <c r="BO271" s="38" t="s">
        <v>35</v>
      </c>
      <c r="BP271" s="38" t="s">
        <v>35</v>
      </c>
      <c r="BQ271" s="33" t="s">
        <v>35</v>
      </c>
      <c r="BR271" s="45" t="s">
        <v>35</v>
      </c>
      <c r="BS271" s="38" t="s">
        <v>35</v>
      </c>
      <c r="BT271" s="38" t="s">
        <v>35</v>
      </c>
      <c r="BU271" s="38" t="s">
        <v>35</v>
      </c>
      <c r="BV271" s="38" t="s">
        <v>35</v>
      </c>
      <c r="BW271" s="38" t="s">
        <v>35</v>
      </c>
      <c r="BX271" s="38" t="s">
        <v>35</v>
      </c>
      <c r="BY271" s="28" t="s">
        <v>35</v>
      </c>
      <c r="BZ271" s="28" t="s">
        <v>35</v>
      </c>
      <c r="CA271" s="28" t="s">
        <v>35</v>
      </c>
      <c r="CB271" s="28" t="s">
        <v>35</v>
      </c>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09" customFormat="true" ht="15" customHeight="true" x14ac:dyDescent="0.2">
      <c r="AC272" s="174"/>
      <c r="AD272" s="174"/>
      <c r="AE272" s="174"/>
      <c r="AF272" s="174"/>
      <c r="AG272" s="174"/>
      <c r="AH272" s="174"/>
      <c r="AI272" s="174"/>
      <c r="AJ272" s="174"/>
      <c r="AK272" s="174"/>
      <c r="AL272" s="174"/>
      <c r="AM272" s="174"/>
      <c r="AN272" s="174"/>
      <c r="AO272" s="174"/>
      <c r="AP272" s="174"/>
      <c r="AQ272" s="174"/>
      <c r="AR272" s="174"/>
      <c r="AS272" s="174"/>
      <c r="AT272" s="174"/>
      <c r="AU272" s="174"/>
      <c r="AV272" s="174"/>
      <c r="AW272" s="174"/>
      <c r="AX272" s="174"/>
      <c r="AY272" s="174"/>
      <c r="AZ272" s="174"/>
      <c r="BA272" s="970"/>
      <c r="BB272" s="594" t="s">
        <v>48</v>
      </c>
      <c r="BC272" s="45" t="s">
        <v>35</v>
      </c>
      <c r="BD272" s="38" t="s">
        <v>35</v>
      </c>
      <c r="BE272" s="38" t="s">
        <v>35</v>
      </c>
      <c r="BF272" s="38" t="s">
        <v>35</v>
      </c>
      <c r="BG272" s="33" t="s">
        <v>35</v>
      </c>
      <c r="BH272" s="45" t="s">
        <v>35</v>
      </c>
      <c r="BI272" s="38" t="s">
        <v>35</v>
      </c>
      <c r="BJ272" s="38" t="s">
        <v>35</v>
      </c>
      <c r="BK272" s="38" t="s">
        <v>35</v>
      </c>
      <c r="BL272" s="33" t="s">
        <v>35</v>
      </c>
      <c r="BM272" s="45" t="s">
        <v>35</v>
      </c>
      <c r="BN272" s="38" t="s">
        <v>35</v>
      </c>
      <c r="BO272" s="38" t="s">
        <v>35</v>
      </c>
      <c r="BP272" s="38" t="s">
        <v>35</v>
      </c>
      <c r="BQ272" s="33" t="s">
        <v>35</v>
      </c>
      <c r="BR272" s="45" t="s">
        <v>35</v>
      </c>
      <c r="BS272" s="38" t="s">
        <v>35</v>
      </c>
      <c r="BT272" s="38" t="s">
        <v>35</v>
      </c>
      <c r="BU272" s="38" t="s">
        <v>35</v>
      </c>
      <c r="BV272" s="38" t="s">
        <v>35</v>
      </c>
      <c r="BW272" s="38" t="s">
        <v>35</v>
      </c>
      <c r="BX272" s="38" t="s">
        <v>35</v>
      </c>
      <c r="BY272" s="28" t="s">
        <v>35</v>
      </c>
      <c r="BZ272" s="28" t="s">
        <v>35</v>
      </c>
      <c r="CA272" s="28" t="s">
        <v>35</v>
      </c>
      <c r="CB272" s="28" t="s">
        <v>35</v>
      </c>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09" customFormat="true" ht="15" customHeight="true" x14ac:dyDescent="0.2">
      <c r="AC273" s="174"/>
      <c r="AD273" s="174"/>
      <c r="AE273" s="174"/>
      <c r="AF273" s="174"/>
      <c r="AG273" s="174"/>
      <c r="AH273" s="174"/>
      <c r="AI273" s="174"/>
      <c r="AJ273" s="174"/>
      <c r="AK273" s="174"/>
      <c r="AL273" s="174"/>
      <c r="AM273" s="174"/>
      <c r="AN273" s="174"/>
      <c r="AO273" s="174"/>
      <c r="AP273" s="174"/>
      <c r="AQ273" s="174"/>
      <c r="AR273" s="174"/>
      <c r="AS273" s="174"/>
      <c r="AT273" s="174"/>
      <c r="AU273" s="174"/>
      <c r="AV273" s="174"/>
      <c r="AW273" s="174"/>
      <c r="AX273" s="174"/>
      <c r="AY273" s="174"/>
      <c r="AZ273" s="174"/>
      <c r="BA273" s="970"/>
      <c r="BB273" s="594" t="s">
        <v>113</v>
      </c>
      <c r="BC273" s="45" t="s">
        <v>35</v>
      </c>
      <c r="BD273" s="38" t="s">
        <v>35</v>
      </c>
      <c r="BE273" s="38" t="s">
        <v>35</v>
      </c>
      <c r="BF273" s="38" t="s">
        <v>35</v>
      </c>
      <c r="BG273" s="33" t="s">
        <v>35</v>
      </c>
      <c r="BH273" s="45" t="s">
        <v>35</v>
      </c>
      <c r="BI273" s="38" t="s">
        <v>35</v>
      </c>
      <c r="BJ273" s="38" t="s">
        <v>35</v>
      </c>
      <c r="BK273" s="38" t="s">
        <v>35</v>
      </c>
      <c r="BL273" s="33" t="s">
        <v>35</v>
      </c>
      <c r="BM273" s="45" t="s">
        <v>35</v>
      </c>
      <c r="BN273" s="38" t="s">
        <v>35</v>
      </c>
      <c r="BO273" s="38" t="s">
        <v>35</v>
      </c>
      <c r="BP273" s="38" t="s">
        <v>35</v>
      </c>
      <c r="BQ273" s="33" t="s">
        <v>35</v>
      </c>
      <c r="BR273" s="45" t="s">
        <v>35</v>
      </c>
      <c r="BS273" s="38" t="s">
        <v>35</v>
      </c>
      <c r="BT273" s="38" t="s">
        <v>35</v>
      </c>
      <c r="BU273" s="38" t="s">
        <v>35</v>
      </c>
      <c r="BV273" s="38" t="s">
        <v>35</v>
      </c>
      <c r="BW273" s="38" t="s">
        <v>35</v>
      </c>
      <c r="BX273" s="38" t="s">
        <v>35</v>
      </c>
      <c r="BY273" s="28" t="s">
        <v>35</v>
      </c>
      <c r="BZ273" s="28" t="s">
        <v>35</v>
      </c>
      <c r="CA273" s="28" t="s">
        <v>35</v>
      </c>
      <c r="CB273" s="28" t="s">
        <v>35</v>
      </c>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09" customFormat="true" ht="15" customHeight="true" x14ac:dyDescent="0.2">
      <c r="AC274" s="174"/>
      <c r="AD274" s="174"/>
      <c r="AE274" s="174"/>
      <c r="AF274" s="174"/>
      <c r="AG274" s="174"/>
      <c r="AH274" s="174"/>
      <c r="AI274" s="174"/>
      <c r="AJ274" s="174"/>
      <c r="AK274" s="174"/>
      <c r="AL274" s="174"/>
      <c r="AM274" s="174"/>
      <c r="AN274" s="174"/>
      <c r="AO274" s="174"/>
      <c r="AP274" s="174"/>
      <c r="AQ274" s="174"/>
      <c r="AR274" s="174"/>
      <c r="AS274" s="174"/>
      <c r="AT274" s="174"/>
      <c r="AU274" s="174"/>
      <c r="AV274" s="174"/>
      <c r="AW274" s="174"/>
      <c r="AX274" s="174"/>
      <c r="AY274" s="174"/>
      <c r="AZ274" s="174"/>
      <c r="BA274" s="970" t="s">
        <v>76</v>
      </c>
      <c r="BB274" s="594" t="s">
        <v>49</v>
      </c>
      <c r="BC274" s="45" t="s">
        <v>35</v>
      </c>
      <c r="BD274" s="41" t="s">
        <v>35</v>
      </c>
      <c r="BE274" s="41" t="s">
        <v>35</v>
      </c>
      <c r="BF274" s="41" t="s">
        <v>35</v>
      </c>
      <c r="BG274" s="36" t="s">
        <v>35</v>
      </c>
      <c r="BH274" s="45" t="s">
        <v>35</v>
      </c>
      <c r="BI274" s="41" t="s">
        <v>35</v>
      </c>
      <c r="BJ274" s="41" t="s">
        <v>35</v>
      </c>
      <c r="BK274" s="41" t="s">
        <v>35</v>
      </c>
      <c r="BL274" s="36" t="s">
        <v>35</v>
      </c>
      <c r="BM274" s="45" t="s">
        <v>35</v>
      </c>
      <c r="BN274" s="41" t="s">
        <v>35</v>
      </c>
      <c r="BO274" s="41" t="s">
        <v>35</v>
      </c>
      <c r="BP274" s="41" t="s">
        <v>35</v>
      </c>
      <c r="BQ274" s="36" t="s">
        <v>35</v>
      </c>
      <c r="BR274" s="45" t="s">
        <v>35</v>
      </c>
      <c r="BS274" s="41" t="s">
        <v>35</v>
      </c>
      <c r="BT274" s="41" t="s">
        <v>35</v>
      </c>
      <c r="BU274" s="41" t="s">
        <v>35</v>
      </c>
      <c r="BV274" s="41" t="s">
        <v>35</v>
      </c>
      <c r="BW274" s="41" t="s">
        <v>35</v>
      </c>
      <c r="BX274" s="41" t="s">
        <v>35</v>
      </c>
      <c r="BY274" s="30" t="s">
        <v>35</v>
      </c>
      <c r="BZ274" s="30" t="s">
        <v>35</v>
      </c>
      <c r="CA274" s="30" t="s">
        <v>35</v>
      </c>
      <c r="CB274" s="30" t="s">
        <v>35</v>
      </c>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09" customFormat="true" ht="15" customHeight="true" x14ac:dyDescent="0.2">
      <c r="AC275" s="174"/>
      <c r="AD275" s="174"/>
      <c r="AE275" s="174"/>
      <c r="AF275" s="174"/>
      <c r="AG275" s="174"/>
      <c r="AH275" s="174"/>
      <c r="AI275" s="174"/>
      <c r="AJ275" s="174"/>
      <c r="AK275" s="174"/>
      <c r="AL275" s="174"/>
      <c r="AM275" s="174"/>
      <c r="AN275" s="174"/>
      <c r="AO275" s="174"/>
      <c r="AP275" s="174"/>
      <c r="AQ275" s="174"/>
      <c r="AR275" s="174"/>
      <c r="AS275" s="174"/>
      <c r="AT275" s="174"/>
      <c r="AU275" s="174"/>
      <c r="AV275" s="174"/>
      <c r="AW275" s="174"/>
      <c r="AX275" s="174"/>
      <c r="AY275" s="174"/>
      <c r="AZ275" s="174"/>
      <c r="BA275" s="970"/>
      <c r="BB275" s="594" t="s">
        <v>48</v>
      </c>
      <c r="BC275" s="45" t="s">
        <v>35</v>
      </c>
      <c r="BD275" s="41" t="s">
        <v>35</v>
      </c>
      <c r="BE275" s="41" t="s">
        <v>35</v>
      </c>
      <c r="BF275" s="41" t="s">
        <v>35</v>
      </c>
      <c r="BG275" s="36" t="s">
        <v>35</v>
      </c>
      <c r="BH275" s="45" t="s">
        <v>35</v>
      </c>
      <c r="BI275" s="41" t="s">
        <v>35</v>
      </c>
      <c r="BJ275" s="41" t="s">
        <v>35</v>
      </c>
      <c r="BK275" s="41" t="s">
        <v>35</v>
      </c>
      <c r="BL275" s="36" t="s">
        <v>35</v>
      </c>
      <c r="BM275" s="45" t="s">
        <v>35</v>
      </c>
      <c r="BN275" s="41" t="s">
        <v>35</v>
      </c>
      <c r="BO275" s="41" t="s">
        <v>35</v>
      </c>
      <c r="BP275" s="41" t="s">
        <v>35</v>
      </c>
      <c r="BQ275" s="36" t="s">
        <v>35</v>
      </c>
      <c r="BR275" s="45" t="s">
        <v>35</v>
      </c>
      <c r="BS275" s="41" t="s">
        <v>35</v>
      </c>
      <c r="BT275" s="41" t="s">
        <v>35</v>
      </c>
      <c r="BU275" s="41" t="s">
        <v>35</v>
      </c>
      <c r="BV275" s="41" t="s">
        <v>35</v>
      </c>
      <c r="BW275" s="41" t="s">
        <v>35</v>
      </c>
      <c r="BX275" s="41" t="s">
        <v>35</v>
      </c>
      <c r="BY275" s="30" t="s">
        <v>35</v>
      </c>
      <c r="BZ275" s="30" t="s">
        <v>35</v>
      </c>
      <c r="CA275" s="30" t="s">
        <v>35</v>
      </c>
      <c r="CB275" s="30" t="s">
        <v>35</v>
      </c>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09" customFormat="true" ht="15" customHeight="true" x14ac:dyDescent="0.2">
      <c r="AC276" s="174"/>
      <c r="AD276" s="174"/>
      <c r="AE276" s="174"/>
      <c r="AF276" s="174"/>
      <c r="AG276" s="174"/>
      <c r="AH276" s="174"/>
      <c r="AI276" s="174"/>
      <c r="AJ276" s="174"/>
      <c r="AK276" s="174"/>
      <c r="AL276" s="174"/>
      <c r="AM276" s="174"/>
      <c r="AN276" s="174"/>
      <c r="AO276" s="174"/>
      <c r="AP276" s="174"/>
      <c r="AQ276" s="174"/>
      <c r="AR276" s="174"/>
      <c r="AS276" s="174"/>
      <c r="AT276" s="174"/>
      <c r="AU276" s="174"/>
      <c r="AV276" s="174"/>
      <c r="AW276" s="174"/>
      <c r="AX276" s="174"/>
      <c r="AY276" s="174"/>
      <c r="AZ276" s="174"/>
      <c r="BA276" s="970"/>
      <c r="BB276" s="594" t="s">
        <v>114</v>
      </c>
      <c r="BC276" s="45" t="s">
        <v>35</v>
      </c>
      <c r="BD276" s="41" t="s">
        <v>35</v>
      </c>
      <c r="BE276" s="41" t="s">
        <v>35</v>
      </c>
      <c r="BF276" s="41" t="s">
        <v>35</v>
      </c>
      <c r="BG276" s="36" t="s">
        <v>35</v>
      </c>
      <c r="BH276" s="45" t="s">
        <v>35</v>
      </c>
      <c r="BI276" s="41" t="s">
        <v>35</v>
      </c>
      <c r="BJ276" s="41" t="s">
        <v>35</v>
      </c>
      <c r="BK276" s="41" t="s">
        <v>35</v>
      </c>
      <c r="BL276" s="36" t="s">
        <v>35</v>
      </c>
      <c r="BM276" s="45" t="s">
        <v>35</v>
      </c>
      <c r="BN276" s="41" t="s">
        <v>35</v>
      </c>
      <c r="BO276" s="41" t="s">
        <v>35</v>
      </c>
      <c r="BP276" s="41" t="s">
        <v>35</v>
      </c>
      <c r="BQ276" s="36" t="s">
        <v>35</v>
      </c>
      <c r="BR276" s="45" t="s">
        <v>35</v>
      </c>
      <c r="BS276" s="41" t="s">
        <v>35</v>
      </c>
      <c r="BT276" s="41" t="s">
        <v>35</v>
      </c>
      <c r="BU276" s="41" t="s">
        <v>35</v>
      </c>
      <c r="BV276" s="41" t="s">
        <v>35</v>
      </c>
      <c r="BW276" s="41" t="s">
        <v>35</v>
      </c>
      <c r="BX276" s="41" t="s">
        <v>35</v>
      </c>
      <c r="BY276" s="30" t="s">
        <v>35</v>
      </c>
      <c r="BZ276" s="30" t="s">
        <v>35</v>
      </c>
      <c r="CA276" s="30" t="s">
        <v>35</v>
      </c>
      <c r="CB276" s="30" t="s">
        <v>35</v>
      </c>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09" customFormat="true" ht="15" customHeight="true" x14ac:dyDescent="0.2">
      <c r="AC277" s="174"/>
      <c r="AD277" s="174"/>
      <c r="AE277" s="174"/>
      <c r="AF277" s="174"/>
      <c r="AG277" s="174"/>
      <c r="AH277" s="174"/>
      <c r="AI277" s="174"/>
      <c r="AJ277" s="174"/>
      <c r="AK277" s="174"/>
      <c r="AL277" s="174"/>
      <c r="AM277" s="174"/>
      <c r="AN277" s="174"/>
      <c r="AO277" s="174"/>
      <c r="AP277" s="174"/>
      <c r="AQ277" s="174"/>
      <c r="AR277" s="174"/>
      <c r="AS277" s="174"/>
      <c r="AT277" s="174"/>
      <c r="AU277" s="174"/>
      <c r="AV277" s="174"/>
      <c r="AW277" s="174"/>
      <c r="AX277" s="174"/>
      <c r="AY277" s="174"/>
      <c r="AZ277" s="174"/>
      <c r="BA277" s="970" t="s">
        <v>77</v>
      </c>
      <c r="BB277" s="594" t="s">
        <v>78</v>
      </c>
      <c r="BC277" s="45" t="s">
        <v>35</v>
      </c>
      <c r="BD277" s="41" t="s">
        <v>35</v>
      </c>
      <c r="BE277" s="41" t="s">
        <v>35</v>
      </c>
      <c r="BF277" s="41" t="s">
        <v>35</v>
      </c>
      <c r="BG277" s="36" t="s">
        <v>35</v>
      </c>
      <c r="BH277" s="45" t="s">
        <v>35</v>
      </c>
      <c r="BI277" s="41" t="s">
        <v>35</v>
      </c>
      <c r="BJ277" s="41" t="s">
        <v>35</v>
      </c>
      <c r="BK277" s="41" t="s">
        <v>35</v>
      </c>
      <c r="BL277" s="36" t="s">
        <v>35</v>
      </c>
      <c r="BM277" s="45" t="s">
        <v>35</v>
      </c>
      <c r="BN277" s="41" t="s">
        <v>35</v>
      </c>
      <c r="BO277" s="41" t="s">
        <v>35</v>
      </c>
      <c r="BP277" s="41" t="s">
        <v>35</v>
      </c>
      <c r="BQ277" s="36" t="s">
        <v>35</v>
      </c>
      <c r="BR277" s="45" t="s">
        <v>35</v>
      </c>
      <c r="BS277" s="41" t="s">
        <v>35</v>
      </c>
      <c r="BT277" s="41" t="s">
        <v>35</v>
      </c>
      <c r="BU277" s="41" t="s">
        <v>35</v>
      </c>
      <c r="BV277" s="41" t="s">
        <v>35</v>
      </c>
      <c r="BW277" s="41" t="s">
        <v>35</v>
      </c>
      <c r="BX277" s="41" t="s">
        <v>35</v>
      </c>
      <c r="BY277" s="30" t="s">
        <v>35</v>
      </c>
      <c r="BZ277" s="30" t="s">
        <v>35</v>
      </c>
      <c r="CA277" s="30" t="s">
        <v>35</v>
      </c>
      <c r="CB277" s="30" t="s">
        <v>35</v>
      </c>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09" customFormat="true" ht="15" customHeight="true" x14ac:dyDescent="0.2">
      <c r="AC278" s="174"/>
      <c r="AD278" s="174"/>
      <c r="AE278" s="174"/>
      <c r="AF278" s="174"/>
      <c r="AG278" s="174"/>
      <c r="AH278" s="174"/>
      <c r="AI278" s="174"/>
      <c r="AJ278" s="174"/>
      <c r="AK278" s="174"/>
      <c r="AL278" s="174"/>
      <c r="AM278" s="174"/>
      <c r="AN278" s="174"/>
      <c r="AO278" s="174"/>
      <c r="AP278" s="174"/>
      <c r="AQ278" s="174"/>
      <c r="AR278" s="174"/>
      <c r="AS278" s="174"/>
      <c r="AT278" s="174"/>
      <c r="AU278" s="174"/>
      <c r="AV278" s="174"/>
      <c r="AW278" s="174"/>
      <c r="AX278" s="174"/>
      <c r="AY278" s="174"/>
      <c r="AZ278" s="174"/>
      <c r="BA278" s="970"/>
      <c r="BB278" s="594" t="s">
        <v>79</v>
      </c>
      <c r="BC278" s="45" t="s">
        <v>35</v>
      </c>
      <c r="BD278" s="41" t="s">
        <v>35</v>
      </c>
      <c r="BE278" s="41" t="s">
        <v>35</v>
      </c>
      <c r="BF278" s="41" t="s">
        <v>35</v>
      </c>
      <c r="BG278" s="36" t="s">
        <v>35</v>
      </c>
      <c r="BH278" s="45" t="s">
        <v>35</v>
      </c>
      <c r="BI278" s="41" t="s">
        <v>35</v>
      </c>
      <c r="BJ278" s="41" t="s">
        <v>35</v>
      </c>
      <c r="BK278" s="41" t="s">
        <v>35</v>
      </c>
      <c r="BL278" s="36" t="s">
        <v>35</v>
      </c>
      <c r="BM278" s="45" t="s">
        <v>35</v>
      </c>
      <c r="BN278" s="41" t="s">
        <v>35</v>
      </c>
      <c r="BO278" s="41" t="s">
        <v>35</v>
      </c>
      <c r="BP278" s="41" t="s">
        <v>35</v>
      </c>
      <c r="BQ278" s="36" t="s">
        <v>35</v>
      </c>
      <c r="BR278" s="45" t="s">
        <v>35</v>
      </c>
      <c r="BS278" s="41" t="s">
        <v>35</v>
      </c>
      <c r="BT278" s="41" t="s">
        <v>35</v>
      </c>
      <c r="BU278" s="41" t="s">
        <v>35</v>
      </c>
      <c r="BV278" s="41" t="s">
        <v>35</v>
      </c>
      <c r="BW278" s="41" t="s">
        <v>35</v>
      </c>
      <c r="BX278" s="41" t="s">
        <v>35</v>
      </c>
      <c r="BY278" s="30" t="s">
        <v>35</v>
      </c>
      <c r="BZ278" s="30" t="s">
        <v>35</v>
      </c>
      <c r="CA278" s="30" t="s">
        <v>35</v>
      </c>
      <c r="CB278" s="30" t="s">
        <v>35</v>
      </c>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09" customFormat="true" ht="15" customHeight="true" x14ac:dyDescent="0.2">
      <c r="AC279" s="174"/>
      <c r="AD279" s="174"/>
      <c r="AE279" s="174"/>
      <c r="AF279" s="174"/>
      <c r="AG279" s="174"/>
      <c r="AH279" s="174"/>
      <c r="AI279" s="174"/>
      <c r="AJ279" s="174"/>
      <c r="AK279" s="174"/>
      <c r="AL279" s="174"/>
      <c r="AM279" s="174"/>
      <c r="AN279" s="174"/>
      <c r="AO279" s="174"/>
      <c r="AP279" s="174"/>
      <c r="AQ279" s="174"/>
      <c r="AR279" s="174"/>
      <c r="AS279" s="174"/>
      <c r="AT279" s="174"/>
      <c r="AU279" s="174"/>
      <c r="AV279" s="174"/>
      <c r="AW279" s="174"/>
      <c r="AX279" s="174"/>
      <c r="AY279" s="174"/>
      <c r="AZ279" s="174"/>
      <c r="BA279" s="970"/>
      <c r="BB279" s="594" t="s">
        <v>80</v>
      </c>
      <c r="BC279" s="45" t="s">
        <v>35</v>
      </c>
      <c r="BD279" s="38" t="s">
        <v>35</v>
      </c>
      <c r="BE279" s="38" t="s">
        <v>35</v>
      </c>
      <c r="BF279" s="38" t="s">
        <v>35</v>
      </c>
      <c r="BG279" s="33" t="s">
        <v>35</v>
      </c>
      <c r="BH279" s="45" t="s">
        <v>35</v>
      </c>
      <c r="BI279" s="38" t="s">
        <v>35</v>
      </c>
      <c r="BJ279" s="38" t="s">
        <v>35</v>
      </c>
      <c r="BK279" s="38" t="s">
        <v>35</v>
      </c>
      <c r="BL279" s="33" t="s">
        <v>35</v>
      </c>
      <c r="BM279" s="45" t="s">
        <v>35</v>
      </c>
      <c r="BN279" s="38" t="s">
        <v>35</v>
      </c>
      <c r="BO279" s="38" t="s">
        <v>35</v>
      </c>
      <c r="BP279" s="38" t="s">
        <v>35</v>
      </c>
      <c r="BQ279" s="33" t="s">
        <v>35</v>
      </c>
      <c r="BR279" s="45" t="s">
        <v>35</v>
      </c>
      <c r="BS279" s="38" t="s">
        <v>35</v>
      </c>
      <c r="BT279" s="38" t="s">
        <v>35</v>
      </c>
      <c r="BU279" s="38" t="s">
        <v>35</v>
      </c>
      <c r="BV279" s="38" t="s">
        <v>35</v>
      </c>
      <c r="BW279" s="38" t="s">
        <v>35</v>
      </c>
      <c r="BX279" s="38" t="s">
        <v>35</v>
      </c>
      <c r="BY279" s="28" t="s">
        <v>35</v>
      </c>
      <c r="BZ279" s="28" t="s">
        <v>35</v>
      </c>
      <c r="CA279" s="28" t="s">
        <v>35</v>
      </c>
      <c r="CB279" s="28" t="s">
        <v>35</v>
      </c>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309" customFormat="true" ht="15" customHeight="true" x14ac:dyDescent="0.2">
      <c r="AC280" s="174"/>
      <c r="AD280" s="174"/>
      <c r="AE280" s="174"/>
      <c r="AF280" s="174"/>
      <c r="AG280" s="174"/>
      <c r="AH280" s="174"/>
      <c r="AI280" s="174"/>
      <c r="AJ280" s="174"/>
      <c r="AK280" s="174"/>
      <c r="AL280" s="174"/>
      <c r="AM280" s="174"/>
      <c r="AN280" s="174"/>
      <c r="AO280" s="174"/>
      <c r="AP280" s="174"/>
      <c r="AQ280" s="174"/>
      <c r="AR280" s="174"/>
      <c r="AS280" s="174"/>
      <c r="AT280" s="174"/>
      <c r="AU280" s="174"/>
      <c r="AV280" s="174"/>
      <c r="AW280" s="174"/>
      <c r="AX280" s="174"/>
      <c r="AY280" s="174"/>
      <c r="AZ280" s="174"/>
      <c r="BA280" s="970"/>
      <c r="BB280" s="594" t="s">
        <v>81</v>
      </c>
      <c r="BC280" s="45" t="s">
        <v>35</v>
      </c>
      <c r="BD280" s="38" t="s">
        <v>35</v>
      </c>
      <c r="BE280" s="38" t="s">
        <v>35</v>
      </c>
      <c r="BF280" s="38" t="s">
        <v>35</v>
      </c>
      <c r="BG280" s="33" t="s">
        <v>35</v>
      </c>
      <c r="BH280" s="45" t="s">
        <v>35</v>
      </c>
      <c r="BI280" s="38" t="s">
        <v>35</v>
      </c>
      <c r="BJ280" s="38" t="s">
        <v>35</v>
      </c>
      <c r="BK280" s="38" t="s">
        <v>35</v>
      </c>
      <c r="BL280" s="33" t="s">
        <v>35</v>
      </c>
      <c r="BM280" s="45" t="s">
        <v>35</v>
      </c>
      <c r="BN280" s="38" t="s">
        <v>35</v>
      </c>
      <c r="BO280" s="38" t="s">
        <v>35</v>
      </c>
      <c r="BP280" s="38" t="s">
        <v>35</v>
      </c>
      <c r="BQ280" s="33" t="s">
        <v>35</v>
      </c>
      <c r="BR280" s="45" t="s">
        <v>35</v>
      </c>
      <c r="BS280" s="38" t="s">
        <v>35</v>
      </c>
      <c r="BT280" s="38" t="s">
        <v>35</v>
      </c>
      <c r="BU280" s="38" t="s">
        <v>35</v>
      </c>
      <c r="BV280" s="38" t="s">
        <v>35</v>
      </c>
      <c r="BW280" s="38" t="s">
        <v>35</v>
      </c>
      <c r="BX280" s="38" t="s">
        <v>35</v>
      </c>
      <c r="BY280" s="28" t="s">
        <v>35</v>
      </c>
      <c r="BZ280" s="28" t="s">
        <v>35</v>
      </c>
      <c r="CA280" s="28" t="s">
        <v>35</v>
      </c>
      <c r="CB280" s="28" t="s">
        <v>35</v>
      </c>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309" customFormat="true" ht="15" customHeight="true" x14ac:dyDescent="0.2">
      <c r="AC281" s="174"/>
      <c r="AD281" s="174"/>
      <c r="AE281" s="174"/>
      <c r="AF281" s="174"/>
      <c r="AG281" s="174"/>
      <c r="AH281" s="174"/>
      <c r="AI281" s="174"/>
      <c r="AJ281" s="174"/>
      <c r="AK281" s="174"/>
      <c r="AL281" s="174"/>
      <c r="AM281" s="174"/>
      <c r="AN281" s="174"/>
      <c r="AO281" s="174"/>
      <c r="AP281" s="174"/>
      <c r="AQ281" s="174"/>
      <c r="AR281" s="174"/>
      <c r="AS281" s="174"/>
      <c r="AT281" s="174"/>
      <c r="AU281" s="174"/>
      <c r="AV281" s="174"/>
      <c r="AW281" s="174"/>
      <c r="AX281" s="174"/>
      <c r="AY281" s="174"/>
      <c r="AZ281" s="174"/>
      <c r="BA281" s="970"/>
      <c r="BB281" s="594" t="s">
        <v>82</v>
      </c>
      <c r="BC281" s="45" t="s">
        <v>35</v>
      </c>
      <c r="BD281" s="38" t="s">
        <v>35</v>
      </c>
      <c r="BE281" s="38" t="s">
        <v>35</v>
      </c>
      <c r="BF281" s="38" t="s">
        <v>35</v>
      </c>
      <c r="BG281" s="33" t="s">
        <v>35</v>
      </c>
      <c r="BH281" s="45" t="s">
        <v>35</v>
      </c>
      <c r="BI281" s="38" t="s">
        <v>35</v>
      </c>
      <c r="BJ281" s="38" t="s">
        <v>35</v>
      </c>
      <c r="BK281" s="38" t="s">
        <v>35</v>
      </c>
      <c r="BL281" s="33" t="s">
        <v>35</v>
      </c>
      <c r="BM281" s="45" t="s">
        <v>35</v>
      </c>
      <c r="BN281" s="38" t="s">
        <v>35</v>
      </c>
      <c r="BO281" s="38" t="s">
        <v>35</v>
      </c>
      <c r="BP281" s="38" t="s">
        <v>35</v>
      </c>
      <c r="BQ281" s="33" t="s">
        <v>35</v>
      </c>
      <c r="BR281" s="45" t="s">
        <v>35</v>
      </c>
      <c r="BS281" s="38" t="s">
        <v>35</v>
      </c>
      <c r="BT281" s="38" t="s">
        <v>35</v>
      </c>
      <c r="BU281" s="38" t="s">
        <v>35</v>
      </c>
      <c r="BV281" s="38" t="s">
        <v>35</v>
      </c>
      <c r="BW281" s="38" t="s">
        <v>35</v>
      </c>
      <c r="BX281" s="38" t="s">
        <v>35</v>
      </c>
      <c r="BY281" s="28" t="s">
        <v>35</v>
      </c>
      <c r="BZ281" s="28" t="s">
        <v>35</v>
      </c>
      <c r="CA281" s="28" t="s">
        <v>35</v>
      </c>
      <c r="CB281" s="28" t="s">
        <v>35</v>
      </c>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544" customFormat="true" ht="15" customHeight="true" x14ac:dyDescent="0.2">
      <c r="B282" s="543"/>
      <c r="AC282" s="343"/>
      <c r="AD282" s="343"/>
      <c r="AE282" s="343"/>
      <c r="AF282" s="343"/>
      <c r="AG282" s="343"/>
      <c r="AH282" s="343"/>
      <c r="AI282" s="343"/>
      <c r="AJ282" s="343"/>
      <c r="AK282" s="343"/>
      <c r="AL282" s="343"/>
      <c r="AM282" s="343"/>
      <c r="AN282" s="343"/>
      <c r="AO282" s="343"/>
      <c r="AP282" s="343"/>
      <c r="AQ282" s="343"/>
      <c r="AR282" s="343"/>
      <c r="AS282" s="343"/>
      <c r="AT282" s="343"/>
      <c r="AU282" s="343"/>
      <c r="AV282" s="343"/>
      <c r="AW282" s="343"/>
      <c r="AX282" s="343"/>
      <c r="AY282" s="343"/>
      <c r="AZ282" s="343"/>
      <c r="BA282" s="970"/>
      <c r="BB282" s="594" t="s">
        <v>83</v>
      </c>
      <c r="BC282" s="45" t="s">
        <v>35</v>
      </c>
      <c r="BD282" s="38" t="s">
        <v>35</v>
      </c>
      <c r="BE282" s="38" t="s">
        <v>35</v>
      </c>
      <c r="BF282" s="38" t="s">
        <v>35</v>
      </c>
      <c r="BG282" s="33" t="s">
        <v>35</v>
      </c>
      <c r="BH282" s="45" t="s">
        <v>35</v>
      </c>
      <c r="BI282" s="38" t="s">
        <v>35</v>
      </c>
      <c r="BJ282" s="38" t="s">
        <v>35</v>
      </c>
      <c r="BK282" s="38" t="s">
        <v>35</v>
      </c>
      <c r="BL282" s="33" t="s">
        <v>35</v>
      </c>
      <c r="BM282" s="45" t="s">
        <v>35</v>
      </c>
      <c r="BN282" s="38" t="s">
        <v>35</v>
      </c>
      <c r="BO282" s="38" t="s">
        <v>35</v>
      </c>
      <c r="BP282" s="38" t="s">
        <v>35</v>
      </c>
      <c r="BQ282" s="33" t="s">
        <v>35</v>
      </c>
      <c r="BR282" s="45" t="s">
        <v>35</v>
      </c>
      <c r="BS282" s="38" t="s">
        <v>35</v>
      </c>
      <c r="BT282" s="38" t="s">
        <v>35</v>
      </c>
      <c r="BU282" s="38" t="s">
        <v>35</v>
      </c>
      <c r="BV282" s="38" t="s">
        <v>35</v>
      </c>
      <c r="BW282" s="38" t="s">
        <v>35</v>
      </c>
      <c r="BX282" s="38" t="s">
        <v>35</v>
      </c>
      <c r="BY282" s="28" t="s">
        <v>35</v>
      </c>
      <c r="BZ282" s="28" t="s">
        <v>35</v>
      </c>
      <c r="CA282" s="28" t="s">
        <v>35</v>
      </c>
      <c r="CB282" s="28" t="s">
        <v>35</v>
      </c>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544" customFormat="true" ht="15" customHeight="true" x14ac:dyDescent="0.2">
      <c r="B283" s="543"/>
      <c r="AC283" s="343"/>
      <c r="AD283" s="343"/>
      <c r="AE283" s="343"/>
      <c r="AF283" s="343"/>
      <c r="AG283" s="343"/>
      <c r="AH283" s="343"/>
      <c r="AI283" s="343"/>
      <c r="AJ283" s="343"/>
      <c r="AK283" s="343"/>
      <c r="AL283" s="343"/>
      <c r="AM283" s="343"/>
      <c r="AN283" s="343"/>
      <c r="AO283" s="343"/>
      <c r="AP283" s="343"/>
      <c r="AQ283" s="343"/>
      <c r="AR283" s="343"/>
      <c r="AS283" s="343"/>
      <c r="AT283" s="343"/>
      <c r="AU283" s="343"/>
      <c r="AV283" s="343"/>
      <c r="AW283" s="343"/>
      <c r="AX283" s="343"/>
      <c r="AY283" s="343"/>
      <c r="AZ283" s="343"/>
      <c r="BA283" s="970"/>
      <c r="BB283" s="594" t="s">
        <v>84</v>
      </c>
      <c r="BC283" s="45" t="s">
        <v>35</v>
      </c>
      <c r="BD283" s="38" t="s">
        <v>35</v>
      </c>
      <c r="BE283" s="38" t="s">
        <v>35</v>
      </c>
      <c r="BF283" s="38" t="s">
        <v>35</v>
      </c>
      <c r="BG283" s="33" t="s">
        <v>35</v>
      </c>
      <c r="BH283" s="45" t="s">
        <v>35</v>
      </c>
      <c r="BI283" s="38" t="s">
        <v>35</v>
      </c>
      <c r="BJ283" s="38" t="s">
        <v>35</v>
      </c>
      <c r="BK283" s="38" t="s">
        <v>35</v>
      </c>
      <c r="BL283" s="33" t="s">
        <v>35</v>
      </c>
      <c r="BM283" s="45" t="s">
        <v>35</v>
      </c>
      <c r="BN283" s="38" t="s">
        <v>35</v>
      </c>
      <c r="BO283" s="38" t="s">
        <v>35</v>
      </c>
      <c r="BP283" s="38" t="s">
        <v>35</v>
      </c>
      <c r="BQ283" s="33" t="s">
        <v>35</v>
      </c>
      <c r="BR283" s="45" t="s">
        <v>35</v>
      </c>
      <c r="BS283" s="38" t="s">
        <v>35</v>
      </c>
      <c r="BT283" s="38" t="s">
        <v>35</v>
      </c>
      <c r="BU283" s="38" t="s">
        <v>35</v>
      </c>
      <c r="BV283" s="38" t="s">
        <v>35</v>
      </c>
      <c r="BW283" s="38" t="s">
        <v>35</v>
      </c>
      <c r="BX283" s="38" t="s">
        <v>35</v>
      </c>
      <c r="BY283" s="28" t="s">
        <v>35</v>
      </c>
      <c r="BZ283" s="28" t="s">
        <v>35</v>
      </c>
      <c r="CA283" s="28" t="s">
        <v>35</v>
      </c>
      <c r="CB283" s="28" t="s">
        <v>35</v>
      </c>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544" customFormat="true" ht="15" customHeight="true" x14ac:dyDescent="0.2">
      <c r="B284" s="543"/>
      <c r="AC284" s="343"/>
      <c r="AD284" s="343"/>
      <c r="AE284" s="343"/>
      <c r="AF284" s="343"/>
      <c r="AG284" s="343"/>
      <c r="AH284" s="343"/>
      <c r="AI284" s="343"/>
      <c r="AJ284" s="343"/>
      <c r="AK284" s="343"/>
      <c r="AL284" s="343"/>
      <c r="AM284" s="343"/>
      <c r="AN284" s="343"/>
      <c r="AO284" s="343"/>
      <c r="AP284" s="343"/>
      <c r="AQ284" s="343"/>
      <c r="AR284" s="343"/>
      <c r="AS284" s="343"/>
      <c r="AT284" s="343"/>
      <c r="AU284" s="343"/>
      <c r="AV284" s="343"/>
      <c r="AW284" s="343"/>
      <c r="AX284" s="343"/>
      <c r="AY284" s="343"/>
      <c r="AZ284" s="343"/>
      <c r="BA284" s="972"/>
      <c r="BB284" s="597" t="s">
        <v>114</v>
      </c>
      <c r="BC284" s="44" t="s">
        <v>35</v>
      </c>
      <c r="BD284" s="40" t="s">
        <v>35</v>
      </c>
      <c r="BE284" s="40" t="s">
        <v>35</v>
      </c>
      <c r="BF284" s="40" t="s">
        <v>35</v>
      </c>
      <c r="BG284" s="35" t="s">
        <v>35</v>
      </c>
      <c r="BH284" s="44" t="s">
        <v>35</v>
      </c>
      <c r="BI284" s="40" t="s">
        <v>35</v>
      </c>
      <c r="BJ284" s="40" t="s">
        <v>35</v>
      </c>
      <c r="BK284" s="40" t="s">
        <v>35</v>
      </c>
      <c r="BL284" s="35" t="s">
        <v>35</v>
      </c>
      <c r="BM284" s="44" t="s">
        <v>35</v>
      </c>
      <c r="BN284" s="40" t="s">
        <v>35</v>
      </c>
      <c r="BO284" s="40" t="s">
        <v>35</v>
      </c>
      <c r="BP284" s="40" t="s">
        <v>35</v>
      </c>
      <c r="BQ284" s="35" t="s">
        <v>35</v>
      </c>
      <c r="BR284" s="44" t="s">
        <v>35</v>
      </c>
      <c r="BS284" s="40" t="s">
        <v>35</v>
      </c>
      <c r="BT284" s="40" t="s">
        <v>35</v>
      </c>
      <c r="BU284" s="40" t="s">
        <v>35</v>
      </c>
      <c r="BV284" s="40" t="s">
        <v>35</v>
      </c>
      <c r="BW284" s="40" t="s">
        <v>35</v>
      </c>
      <c r="BX284" s="40" t="s">
        <v>35</v>
      </c>
      <c r="BY284" s="29" t="s">
        <v>35</v>
      </c>
      <c r="BZ284" s="29" t="s">
        <v>35</v>
      </c>
      <c r="CA284" s="29" t="s">
        <v>35</v>
      </c>
      <c r="CB284" s="29" t="s">
        <v>35</v>
      </c>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544" customFormat="true" ht="15" customHeight="true" x14ac:dyDescent="0.2">
      <c r="B285" s="543"/>
      <c r="AC285" s="343"/>
      <c r="AD285" s="343"/>
      <c r="AE285" s="343"/>
      <c r="AF285" s="343"/>
      <c r="AG285" s="343"/>
      <c r="AH285" s="343"/>
      <c r="AI285" s="343"/>
      <c r="AJ285" s="343"/>
      <c r="AK285" s="343"/>
      <c r="AL285" s="343"/>
      <c r="AM285" s="343"/>
      <c r="AN285" s="343"/>
      <c r="AO285" s="343"/>
      <c r="AP285" s="343"/>
      <c r="AQ285" s="343"/>
      <c r="AR285" s="343"/>
      <c r="AS285" s="343"/>
      <c r="AT285" s="343"/>
      <c r="AU285" s="343"/>
      <c r="AV285" s="343"/>
      <c r="AW285" s="343"/>
      <c r="AX285" s="343"/>
      <c r="AY285" s="343"/>
      <c r="AZ285" s="343"/>
      <c r="BA285" s="306"/>
      <c r="BB285" s="304"/>
      <c r="BC285" s="304"/>
      <c r="BD285" s="304"/>
      <c r="BE285" s="304"/>
      <c r="BF285" s="304"/>
      <c r="BG285" s="304"/>
      <c r="BH285" s="304"/>
      <c r="BI285" s="304"/>
      <c r="BJ285" s="304"/>
      <c r="BK285" s="304"/>
      <c r="BL285" s="304"/>
      <c r="BM285" s="304"/>
      <c r="BN285" s="304"/>
      <c r="BO285" s="304"/>
      <c r="BP285" s="304"/>
      <c r="BQ285" s="304"/>
      <c r="BR285" s="304"/>
      <c r="BS285" s="304"/>
      <c r="BT285" s="304"/>
      <c r="BU285" s="304"/>
      <c r="BV285" s="304"/>
      <c r="BW285" s="304"/>
      <c r="BX285" s="304"/>
      <c r="BY285" s="306"/>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544" customFormat="true" ht="15" customHeight="true" x14ac:dyDescent="0.2">
      <c r="B286" s="5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AZ286" s="343"/>
      <c r="BA286" s="306"/>
      <c r="BB286" s="304"/>
      <c r="BC286" s="304"/>
      <c r="BD286" s="304"/>
      <c r="BE286" s="304"/>
      <c r="BF286" s="304"/>
      <c r="BG286" s="304"/>
      <c r="BH286" s="304"/>
      <c r="BI286" s="304"/>
      <c r="BJ286" s="304"/>
      <c r="BK286" s="304"/>
      <c r="BL286" s="304"/>
      <c r="BM286" s="304"/>
      <c r="BN286" s="304"/>
      <c r="BO286" s="304"/>
      <c r="BP286" s="304"/>
      <c r="BQ286" s="304"/>
      <c r="BR286" s="304"/>
      <c r="BS286" s="304"/>
      <c r="BT286" s="304"/>
      <c r="BU286" s="304"/>
      <c r="BV286" s="304"/>
      <c r="BW286" s="304"/>
      <c r="BX286" s="304"/>
      <c r="BY286" s="306"/>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544" customFormat="true" ht="15" customHeight="true" x14ac:dyDescent="0.2">
      <c r="B287" s="5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AZ287" s="343"/>
      <c r="BA287" s="306"/>
      <c r="BB287" s="304"/>
      <c r="BC287" s="304"/>
      <c r="BD287" s="304"/>
      <c r="BE287" s="304"/>
      <c r="BF287" s="304"/>
      <c r="BG287" s="304"/>
      <c r="BH287" s="304"/>
      <c r="BI287" s="304"/>
      <c r="BJ287" s="304"/>
      <c r="BK287" s="304"/>
      <c r="BL287" s="304"/>
      <c r="BM287" s="304"/>
      <c r="BN287" s="304"/>
      <c r="BO287" s="304"/>
      <c r="BP287" s="304"/>
      <c r="BQ287" s="304"/>
      <c r="BR287" s="304"/>
      <c r="BS287" s="304"/>
      <c r="BT287" s="304"/>
      <c r="BU287" s="304"/>
      <c r="BV287" s="304"/>
      <c r="BW287" s="304"/>
      <c r="BX287" s="304"/>
      <c r="BY287" s="306"/>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544" customFormat="true" ht="15" customHeight="true" x14ac:dyDescent="0.2">
      <c r="B288" s="5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AZ288" s="343"/>
      <c r="BA288" s="306"/>
      <c r="BB288" s="304"/>
      <c r="BC288" s="304"/>
      <c r="BD288" s="304"/>
      <c r="BE288" s="304"/>
      <c r="BF288" s="304"/>
      <c r="BG288" s="304"/>
      <c r="BH288" s="304"/>
      <c r="BI288" s="304"/>
      <c r="BJ288" s="304"/>
      <c r="BK288" s="304"/>
      <c r="BL288" s="304"/>
      <c r="BM288" s="304"/>
      <c r="BN288" s="304"/>
      <c r="BO288" s="304"/>
      <c r="BP288" s="304"/>
      <c r="BQ288" s="304"/>
      <c r="BR288" s="304"/>
      <c r="BS288" s="304"/>
      <c r="BT288" s="304"/>
      <c r="BU288" s="304"/>
      <c r="BV288" s="304"/>
      <c r="BW288" s="304"/>
      <c r="BX288" s="304"/>
      <c r="BY288" s="306"/>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544" customFormat="true" ht="15" customHeight="true" x14ac:dyDescent="0.2">
      <c r="A289" s="536"/>
      <c r="B289" s="535"/>
      <c r="C289" s="536"/>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AZ289" s="343"/>
      <c r="BA289" s="306"/>
      <c r="BB289" s="304"/>
      <c r="BC289" s="304"/>
      <c r="BD289" s="304"/>
      <c r="BE289" s="304"/>
      <c r="BF289" s="304"/>
      <c r="BG289" s="304"/>
      <c r="BH289" s="304"/>
      <c r="BI289" s="304"/>
      <c r="BJ289" s="304"/>
      <c r="BK289" s="304"/>
      <c r="BL289" s="304"/>
      <c r="BM289" s="304"/>
      <c r="BN289" s="304"/>
      <c r="BO289" s="304"/>
      <c r="BP289" s="304"/>
      <c r="BQ289" s="304"/>
      <c r="BR289" s="304"/>
      <c r="BS289" s="304"/>
      <c r="BT289" s="304"/>
      <c r="BU289" s="304"/>
      <c r="BV289" s="304"/>
      <c r="BW289" s="304"/>
      <c r="BX289" s="304"/>
      <c r="BY289" s="306"/>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544" customFormat="true" ht="15" customHeight="true" x14ac:dyDescent="0.2">
      <c r="A290" s="545"/>
      <c r="B290" s="546"/>
      <c r="C290" s="27"/>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AZ290" s="343"/>
      <c r="BA290" s="306"/>
      <c r="BB290" s="304"/>
      <c r="BC290" s="304"/>
      <c r="BD290" s="304"/>
      <c r="BE290" s="304"/>
      <c r="BF290" s="304"/>
      <c r="BG290" s="304"/>
      <c r="BH290" s="304"/>
      <c r="BI290" s="304"/>
      <c r="BJ290" s="304"/>
      <c r="BK290" s="304"/>
      <c r="BL290" s="304"/>
      <c r="BM290" s="304"/>
      <c r="BN290" s="304"/>
      <c r="BO290" s="304"/>
      <c r="BP290" s="304"/>
      <c r="BQ290" s="304"/>
      <c r="BR290" s="304"/>
      <c r="BS290" s="304"/>
      <c r="BT290" s="304"/>
      <c r="BU290" s="304"/>
      <c r="BV290" s="304"/>
      <c r="BW290" s="304"/>
      <c r="BX290" s="304"/>
      <c r="BY290" s="306"/>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544" customFormat="true" ht="15" customHeight="true" x14ac:dyDescent="0.2">
      <c r="A291" s="545"/>
      <c r="B291" s="546"/>
      <c r="C291" s="27"/>
      <c r="AC291" s="343"/>
      <c r="AD291" s="343"/>
      <c r="AE291" s="343"/>
      <c r="AF291" s="343"/>
      <c r="AG291" s="343"/>
      <c r="AH291" s="343"/>
      <c r="AI291" s="343"/>
      <c r="AJ291" s="343"/>
      <c r="AK291" s="343"/>
      <c r="AL291" s="343"/>
      <c r="AM291" s="343"/>
      <c r="AN291" s="343"/>
      <c r="AO291" s="343"/>
      <c r="AP291" s="343"/>
      <c r="AQ291" s="343"/>
      <c r="AR291" s="343"/>
      <c r="AS291" s="343"/>
      <c r="AT291" s="343"/>
      <c r="AU291" s="343"/>
      <c r="AV291" s="343"/>
      <c r="AW291" s="343"/>
      <c r="AX291" s="343"/>
      <c r="AY291" s="343"/>
      <c r="AZ291" s="343"/>
      <c r="BA291" s="306"/>
      <c r="BB291" s="304"/>
      <c r="BC291" s="304"/>
      <c r="BD291" s="304"/>
      <c r="BE291" s="304"/>
      <c r="BF291" s="304"/>
      <c r="BG291" s="304"/>
      <c r="BH291" s="304"/>
      <c r="BI291" s="304"/>
      <c r="BJ291" s="304"/>
      <c r="BK291" s="304"/>
      <c r="BL291" s="304"/>
      <c r="BM291" s="304"/>
      <c r="BN291" s="304"/>
      <c r="BO291" s="304"/>
      <c r="BP291" s="304"/>
      <c r="BQ291" s="304"/>
      <c r="BR291" s="304"/>
      <c r="BS291" s="304"/>
      <c r="BT291" s="304"/>
      <c r="BU291" s="304"/>
      <c r="BV291" s="304"/>
      <c r="BW291" s="304"/>
      <c r="BX291" s="304"/>
      <c r="BY291" s="306"/>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544" customFormat="true" ht="15" customHeight="true" x14ac:dyDescent="0.2">
      <c r="A292" s="545"/>
      <c r="B292" s="546"/>
      <c r="C292" s="27"/>
      <c r="AC292" s="343"/>
      <c r="AD292" s="343"/>
      <c r="AE292" s="343"/>
      <c r="AF292" s="343"/>
      <c r="AG292" s="343"/>
      <c r="AH292" s="343"/>
      <c r="AI292" s="343"/>
      <c r="AJ292" s="343"/>
      <c r="AK292" s="343"/>
      <c r="AL292" s="343"/>
      <c r="AM292" s="343"/>
      <c r="AN292" s="343"/>
      <c r="AO292" s="343"/>
      <c r="AP292" s="343"/>
      <c r="AQ292" s="343"/>
      <c r="AR292" s="343"/>
      <c r="AS292" s="343"/>
      <c r="AT292" s="343"/>
      <c r="AU292" s="343"/>
      <c r="AV292" s="343"/>
      <c r="AW292" s="343"/>
      <c r="AX292" s="343"/>
      <c r="AY292" s="343"/>
      <c r="AZ292" s="343"/>
      <c r="BA292" s="306"/>
      <c r="BB292" s="304"/>
      <c r="BC292" s="304"/>
      <c r="BD292" s="304"/>
      <c r="BE292" s="304"/>
      <c r="BF292" s="304"/>
      <c r="BG292" s="304"/>
      <c r="BH292" s="304"/>
      <c r="BI292" s="304"/>
      <c r="BJ292" s="304"/>
      <c r="BK292" s="304"/>
      <c r="BL292" s="304"/>
      <c r="BM292" s="304"/>
      <c r="BN292" s="304"/>
      <c r="BO292" s="304"/>
      <c r="BP292" s="304"/>
      <c r="BQ292" s="304"/>
      <c r="BR292" s="304"/>
      <c r="BS292" s="304"/>
      <c r="BT292" s="304"/>
      <c r="BU292" s="304"/>
      <c r="BV292" s="304"/>
      <c r="BW292" s="304"/>
      <c r="BX292" s="304"/>
      <c r="BY292" s="306"/>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544" customFormat="true" ht="15" customHeight="true" x14ac:dyDescent="0.2">
      <c r="A293" s="545"/>
      <c r="B293" s="546"/>
      <c r="C293" s="547"/>
      <c r="AC293" s="343"/>
      <c r="AD293" s="343"/>
      <c r="AE293" s="343"/>
      <c r="AF293" s="343"/>
      <c r="AG293" s="343"/>
      <c r="AH293" s="343"/>
      <c r="AI293" s="343"/>
      <c r="AJ293" s="343"/>
      <c r="AK293" s="343"/>
      <c r="AL293" s="343"/>
      <c r="AM293" s="343"/>
      <c r="AN293" s="343"/>
      <c r="AO293" s="343"/>
      <c r="AP293" s="343"/>
      <c r="AQ293" s="343"/>
      <c r="AR293" s="343"/>
      <c r="AS293" s="343"/>
      <c r="AT293" s="343"/>
      <c r="AU293" s="343"/>
      <c r="AV293" s="343"/>
      <c r="AW293" s="343"/>
      <c r="AX293" s="343"/>
      <c r="AY293" s="343"/>
      <c r="AZ293" s="343"/>
      <c r="BA293" s="306"/>
      <c r="BB293" s="304"/>
      <c r="BC293" s="304"/>
      <c r="BD293" s="304"/>
      <c r="BE293" s="304"/>
      <c r="BF293" s="304"/>
      <c r="BG293" s="304"/>
      <c r="BH293" s="304"/>
      <c r="BI293" s="304"/>
      <c r="BJ293" s="304"/>
      <c r="BK293" s="304"/>
      <c r="BL293" s="304"/>
      <c r="BM293" s="304"/>
      <c r="BN293" s="304"/>
      <c r="BO293" s="304"/>
      <c r="BP293" s="304"/>
      <c r="BQ293" s="304"/>
      <c r="BR293" s="304"/>
      <c r="BS293" s="304"/>
      <c r="BT293" s="304"/>
      <c r="BU293" s="304"/>
      <c r="BV293" s="304"/>
      <c r="BW293" s="304"/>
      <c r="BX293" s="304"/>
      <c r="BY293" s="306"/>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544" customFormat="true" ht="15" customHeight="true" x14ac:dyDescent="0.2">
      <c r="A294" s="545"/>
      <c r="B294" s="546"/>
      <c r="C294" s="547"/>
      <c r="AC294" s="343"/>
      <c r="AD294" s="343"/>
      <c r="AE294" s="343"/>
      <c r="AF294" s="343"/>
      <c r="AG294" s="343"/>
      <c r="AH294" s="343"/>
      <c r="AI294" s="343"/>
      <c r="AJ294" s="343"/>
      <c r="AK294" s="343"/>
      <c r="AL294" s="343"/>
      <c r="AM294" s="343"/>
      <c r="AN294" s="343"/>
      <c r="AO294" s="343"/>
      <c r="AP294" s="343"/>
      <c r="AQ294" s="343"/>
      <c r="AR294" s="343"/>
      <c r="AS294" s="343"/>
      <c r="AT294" s="343"/>
      <c r="AU294" s="343"/>
      <c r="AV294" s="343"/>
      <c r="AW294" s="343"/>
      <c r="AX294" s="343"/>
      <c r="AY294" s="343"/>
      <c r="AZ294" s="343"/>
      <c r="BA294" s="306"/>
      <c r="BB294" s="304"/>
      <c r="BC294" s="304"/>
      <c r="BD294" s="304"/>
      <c r="BE294" s="304"/>
      <c r="BF294" s="304"/>
      <c r="BG294" s="304"/>
      <c r="BH294" s="304"/>
      <c r="BI294" s="304"/>
      <c r="BJ294" s="304"/>
      <c r="BK294" s="304"/>
      <c r="BL294" s="304"/>
      <c r="BM294" s="304"/>
      <c r="BN294" s="304"/>
      <c r="BO294" s="304"/>
      <c r="BP294" s="304"/>
      <c r="BQ294" s="304"/>
      <c r="BR294" s="304"/>
      <c r="BS294" s="304"/>
      <c r="BT294" s="304"/>
      <c r="BU294" s="304"/>
      <c r="BV294" s="304"/>
      <c r="BW294" s="304"/>
      <c r="BX294" s="304"/>
      <c r="BY294" s="306"/>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544" customFormat="true" ht="15" customHeight="true" x14ac:dyDescent="0.2">
      <c r="A295" s="545"/>
      <c r="B295" s="546"/>
      <c r="C295" s="547"/>
      <c r="AC295" s="343"/>
      <c r="AD295" s="343"/>
      <c r="AE295" s="343"/>
      <c r="AF295" s="343"/>
      <c r="AG295" s="343"/>
      <c r="AH295" s="343"/>
      <c r="AI295" s="343"/>
      <c r="AJ295" s="343"/>
      <c r="AK295" s="343"/>
      <c r="AL295" s="343"/>
      <c r="AM295" s="343"/>
      <c r="AN295" s="343"/>
      <c r="AO295" s="343"/>
      <c r="AP295" s="343"/>
      <c r="AQ295" s="343"/>
      <c r="AR295" s="343"/>
      <c r="AS295" s="343"/>
      <c r="AT295" s="343"/>
      <c r="AU295" s="343"/>
      <c r="AV295" s="343"/>
      <c r="AW295" s="343"/>
      <c r="AX295" s="343"/>
      <c r="AY295" s="343"/>
      <c r="AZ295" s="343"/>
      <c r="BA295" s="306"/>
      <c r="BB295" s="304"/>
      <c r="BC295" s="304"/>
      <c r="BD295" s="304"/>
      <c r="BE295" s="304"/>
      <c r="BF295" s="304"/>
      <c r="BG295" s="304"/>
      <c r="BH295" s="304"/>
      <c r="BI295" s="304"/>
      <c r="BJ295" s="304"/>
      <c r="BK295" s="304"/>
      <c r="BL295" s="304"/>
      <c r="BM295" s="304"/>
      <c r="BN295" s="304"/>
      <c r="BO295" s="304"/>
      <c r="BP295" s="304"/>
      <c r="BQ295" s="304"/>
      <c r="BR295" s="304"/>
      <c r="BS295" s="304"/>
      <c r="BT295" s="304"/>
      <c r="BU295" s="304"/>
      <c r="BV295" s="304"/>
      <c r="BW295" s="304"/>
      <c r="BX295" s="304"/>
      <c r="BY295" s="306"/>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544" customFormat="true" ht="15" customHeight="true" x14ac:dyDescent="0.2">
      <c r="A296" s="545"/>
      <c r="B296" s="546"/>
      <c r="C296" s="547"/>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06"/>
      <c r="BB296" s="304"/>
      <c r="BC296" s="304"/>
      <c r="BD296" s="304"/>
      <c r="BE296" s="304"/>
      <c r="BF296" s="304"/>
      <c r="BG296" s="304"/>
      <c r="BH296" s="304"/>
      <c r="BI296" s="304"/>
      <c r="BJ296" s="304"/>
      <c r="BK296" s="304"/>
      <c r="BL296" s="304"/>
      <c r="BM296" s="304"/>
      <c r="BN296" s="304"/>
      <c r="BO296" s="304"/>
      <c r="BP296" s="304"/>
      <c r="BQ296" s="304"/>
      <c r="BR296" s="304"/>
      <c r="BS296" s="304"/>
      <c r="BT296" s="304"/>
      <c r="BU296" s="304"/>
      <c r="BV296" s="304"/>
      <c r="BW296" s="304"/>
      <c r="BX296" s="304"/>
      <c r="BY296" s="306"/>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544" customFormat="true" ht="15" customHeight="true" x14ac:dyDescent="0.2">
      <c r="A297" s="545"/>
      <c r="B297" s="546"/>
      <c r="C297" s="547"/>
      <c r="AC297" s="343"/>
      <c r="AD297" s="343"/>
      <c r="AE297" s="343"/>
      <c r="AF297" s="343"/>
      <c r="AG297" s="343"/>
      <c r="AH297" s="343"/>
      <c r="AI297" s="343"/>
      <c r="AJ297" s="343"/>
      <c r="AK297" s="343"/>
      <c r="AL297" s="343"/>
      <c r="AM297" s="343"/>
      <c r="AN297" s="343"/>
      <c r="AO297" s="343"/>
      <c r="AP297" s="343"/>
      <c r="AQ297" s="343"/>
      <c r="AR297" s="343"/>
      <c r="AS297" s="343"/>
      <c r="AT297" s="343"/>
      <c r="AU297" s="343"/>
      <c r="AV297" s="343"/>
      <c r="AW297" s="343"/>
      <c r="AX297" s="343"/>
      <c r="AY297" s="343"/>
      <c r="AZ297" s="343"/>
      <c r="BA297" s="306"/>
      <c r="BB297" s="304"/>
      <c r="BC297" s="304"/>
      <c r="BD297" s="304"/>
      <c r="BE297" s="304"/>
      <c r="BF297" s="304"/>
      <c r="BG297" s="304"/>
      <c r="BH297" s="304"/>
      <c r="BI297" s="304"/>
      <c r="BJ297" s="304"/>
      <c r="BK297" s="304"/>
      <c r="BL297" s="304"/>
      <c r="BM297" s="304"/>
      <c r="BN297" s="304"/>
      <c r="BO297" s="304"/>
      <c r="BP297" s="304"/>
      <c r="BQ297" s="304"/>
      <c r="BR297" s="304"/>
      <c r="BS297" s="304"/>
      <c r="BT297" s="304"/>
      <c r="BU297" s="304"/>
      <c r="BV297" s="304"/>
      <c r="BW297" s="304"/>
      <c r="BX297" s="304"/>
      <c r="BY297" s="306"/>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544" customFormat="true" ht="15" customHeight="true" x14ac:dyDescent="0.2">
      <c r="B298" s="543"/>
      <c r="AC298" s="343"/>
      <c r="AD298" s="343"/>
      <c r="AE298" s="343"/>
      <c r="AF298" s="343"/>
      <c r="AG298" s="343"/>
      <c r="AH298" s="343"/>
      <c r="AI298" s="343"/>
      <c r="AJ298" s="343"/>
      <c r="AK298" s="343"/>
      <c r="AL298" s="343"/>
      <c r="AM298" s="343"/>
      <c r="AN298" s="343"/>
      <c r="AO298" s="343"/>
      <c r="AP298" s="343"/>
      <c r="AQ298" s="343"/>
      <c r="AR298" s="343"/>
      <c r="AS298" s="343"/>
      <c r="AT298" s="343"/>
      <c r="AU298" s="343"/>
      <c r="AV298" s="343"/>
      <c r="AW298" s="343"/>
      <c r="AX298" s="343"/>
      <c r="AY298" s="343"/>
      <c r="AZ298" s="343"/>
      <c r="BA298" s="306"/>
      <c r="BB298" s="304"/>
      <c r="BC298" s="304"/>
      <c r="BD298" s="304"/>
      <c r="BE298" s="304"/>
      <c r="BF298" s="304"/>
      <c r="BG298" s="304"/>
      <c r="BH298" s="304"/>
      <c r="BI298" s="304"/>
      <c r="BJ298" s="304"/>
      <c r="BK298" s="304"/>
      <c r="BL298" s="304"/>
      <c r="BM298" s="304"/>
      <c r="BN298" s="304"/>
      <c r="BO298" s="304"/>
      <c r="BP298" s="304"/>
      <c r="BQ298" s="304"/>
      <c r="BR298" s="304"/>
      <c r="BS298" s="304"/>
      <c r="BT298" s="304"/>
      <c r="BU298" s="304"/>
      <c r="BV298" s="304"/>
      <c r="BW298" s="304"/>
      <c r="BX298" s="304"/>
      <c r="BY298" s="306"/>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544" customFormat="true" ht="15" customHeight="true" x14ac:dyDescent="0.2">
      <c r="A299" s="536"/>
      <c r="B299" s="535"/>
      <c r="C299" s="536"/>
      <c r="D299" s="536"/>
      <c r="AC299" s="343"/>
      <c r="AD299" s="343"/>
      <c r="AE299" s="343"/>
      <c r="AF299" s="343"/>
      <c r="AG299" s="343"/>
      <c r="AH299" s="343"/>
      <c r="AI299" s="343"/>
      <c r="AJ299" s="343"/>
      <c r="AK299" s="343"/>
      <c r="AL299" s="343"/>
      <c r="AM299" s="343"/>
      <c r="AN299" s="343"/>
      <c r="AO299" s="343"/>
      <c r="AP299" s="343"/>
      <c r="AQ299" s="343"/>
      <c r="AR299" s="343"/>
      <c r="AS299" s="343"/>
      <c r="AT299" s="343"/>
      <c r="AU299" s="343"/>
      <c r="AV299" s="343"/>
      <c r="AW299" s="343"/>
      <c r="AX299" s="343"/>
      <c r="AY299" s="343"/>
      <c r="AZ299" s="343"/>
      <c r="BA299" s="306"/>
      <c r="BB299" s="304"/>
      <c r="BC299" s="304"/>
      <c r="BD299" s="304"/>
      <c r="BE299" s="304"/>
      <c r="BF299" s="304"/>
      <c r="BG299" s="304"/>
      <c r="BH299" s="304"/>
      <c r="BI299" s="304"/>
      <c r="BJ299" s="304"/>
      <c r="BK299" s="304"/>
      <c r="BL299" s="304"/>
      <c r="BM299" s="304"/>
      <c r="BN299" s="304"/>
      <c r="BO299" s="304"/>
      <c r="BP299" s="304"/>
      <c r="BQ299" s="304"/>
      <c r="BR299" s="304"/>
      <c r="BS299" s="304"/>
      <c r="BT299" s="304"/>
      <c r="BU299" s="304"/>
      <c r="BV299" s="304"/>
      <c r="BW299" s="304"/>
      <c r="BX299" s="304"/>
      <c r="BY299" s="306"/>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544" customFormat="true" ht="15" customHeight="true" x14ac:dyDescent="0.2">
      <c r="A300" s="545"/>
      <c r="B300" s="546"/>
      <c r="C300" s="27"/>
      <c r="D300" s="27"/>
      <c r="AC300" s="343"/>
      <c r="AD300" s="343"/>
      <c r="AE300" s="343"/>
      <c r="AF300" s="343"/>
      <c r="AG300" s="343"/>
      <c r="AH300" s="343"/>
      <c r="AI300" s="343"/>
      <c r="AJ300" s="343"/>
      <c r="AK300" s="343"/>
      <c r="AL300" s="343"/>
      <c r="AM300" s="343"/>
      <c r="AN300" s="343"/>
      <c r="AO300" s="343"/>
      <c r="AP300" s="343"/>
      <c r="AQ300" s="343"/>
      <c r="AR300" s="343"/>
      <c r="AS300" s="343"/>
      <c r="AT300" s="343"/>
      <c r="AU300" s="343"/>
      <c r="AV300" s="343"/>
      <c r="AW300" s="343"/>
      <c r="AX300" s="343"/>
      <c r="AY300" s="343"/>
      <c r="AZ300" s="343"/>
      <c r="BA300" s="306"/>
      <c r="BB300" s="304"/>
      <c r="BC300" s="304"/>
      <c r="BD300" s="304"/>
      <c r="BE300" s="304"/>
      <c r="BF300" s="304"/>
      <c r="BG300" s="304"/>
      <c r="BH300" s="304"/>
      <c r="BI300" s="304"/>
      <c r="BJ300" s="304"/>
      <c r="BK300" s="304"/>
      <c r="BL300" s="304"/>
      <c r="BM300" s="304"/>
      <c r="BN300" s="304"/>
      <c r="BO300" s="304"/>
      <c r="BP300" s="304"/>
      <c r="BQ300" s="304"/>
      <c r="BR300" s="304"/>
      <c r="BS300" s="304"/>
      <c r="BT300" s="304"/>
      <c r="BU300" s="304"/>
      <c r="BV300" s="304"/>
      <c r="BW300" s="304"/>
      <c r="BX300" s="304"/>
      <c r="BY300" s="306"/>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544" customFormat="true" ht="15" customHeight="true" x14ac:dyDescent="0.2">
      <c r="A301" s="545"/>
      <c r="B301" s="546"/>
      <c r="C301" s="27"/>
      <c r="D301" s="27"/>
      <c r="AC301" s="343"/>
      <c r="AD301" s="343"/>
      <c r="AE301" s="343"/>
      <c r="AF301" s="343"/>
      <c r="AG301" s="343"/>
      <c r="AH301" s="343"/>
      <c r="AI301" s="343"/>
      <c r="AJ301" s="343"/>
      <c r="AK301" s="343"/>
      <c r="AL301" s="343"/>
      <c r="AM301" s="343"/>
      <c r="AN301" s="343"/>
      <c r="AO301" s="343"/>
      <c r="AP301" s="343"/>
      <c r="AQ301" s="343"/>
      <c r="AR301" s="343"/>
      <c r="AS301" s="343"/>
      <c r="AT301" s="343"/>
      <c r="AU301" s="343"/>
      <c r="AV301" s="343"/>
      <c r="AW301" s="343"/>
      <c r="AX301" s="343"/>
      <c r="AY301" s="343"/>
      <c r="AZ301" s="343"/>
      <c r="BA301" s="306"/>
      <c r="BB301" s="304"/>
      <c r="BC301" s="304"/>
      <c r="BD301" s="304"/>
      <c r="BE301" s="304"/>
      <c r="BF301" s="304"/>
      <c r="BG301" s="304"/>
      <c r="BH301" s="304"/>
      <c r="BI301" s="304"/>
      <c r="BJ301" s="304"/>
      <c r="BK301" s="304"/>
      <c r="BL301" s="304"/>
      <c r="BM301" s="304"/>
      <c r="BN301" s="304"/>
      <c r="BO301" s="304"/>
      <c r="BP301" s="304"/>
      <c r="BQ301" s="304"/>
      <c r="BR301" s="304"/>
      <c r="BS301" s="304"/>
      <c r="BT301" s="304"/>
      <c r="BU301" s="304"/>
      <c r="BV301" s="304"/>
      <c r="BW301" s="304"/>
      <c r="BX301" s="304"/>
      <c r="BY301" s="306"/>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544" customFormat="true" ht="15" customHeight="true" x14ac:dyDescent="0.2">
      <c r="A302" s="545"/>
      <c r="B302" s="546"/>
      <c r="C302" s="27"/>
      <c r="D302" s="27"/>
      <c r="AC302" s="343"/>
      <c r="AD302" s="343"/>
      <c r="AE302" s="343"/>
      <c r="AF302" s="343"/>
      <c r="AG302" s="343"/>
      <c r="AH302" s="343"/>
      <c r="AI302" s="343"/>
      <c r="AJ302" s="343"/>
      <c r="AK302" s="343"/>
      <c r="AL302" s="343"/>
      <c r="AM302" s="343"/>
      <c r="AN302" s="343"/>
      <c r="AO302" s="343"/>
      <c r="AP302" s="343"/>
      <c r="AQ302" s="343"/>
      <c r="AR302" s="343"/>
      <c r="AS302" s="343"/>
      <c r="AT302" s="343"/>
      <c r="AU302" s="343"/>
      <c r="AV302" s="343"/>
      <c r="AW302" s="343"/>
      <c r="AX302" s="343"/>
      <c r="AY302" s="343"/>
      <c r="AZ302" s="343"/>
      <c r="BA302" s="306"/>
      <c r="BB302" s="304"/>
      <c r="BC302" s="304"/>
      <c r="BD302" s="304"/>
      <c r="BE302" s="304"/>
      <c r="BF302" s="304"/>
      <c r="BG302" s="304"/>
      <c r="BH302" s="304"/>
      <c r="BI302" s="304"/>
      <c r="BJ302" s="304"/>
      <c r="BK302" s="304"/>
      <c r="BL302" s="304"/>
      <c r="BM302" s="304"/>
      <c r="BN302" s="304"/>
      <c r="BO302" s="304"/>
      <c r="BP302" s="304"/>
      <c r="BQ302" s="304"/>
      <c r="BR302" s="304"/>
      <c r="BS302" s="304"/>
      <c r="BT302" s="304"/>
      <c r="BU302" s="304"/>
      <c r="BV302" s="304"/>
      <c r="BW302" s="304"/>
      <c r="BX302" s="304"/>
      <c r="BY302" s="306"/>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544" customFormat="true" ht="15" customHeight="true" x14ac:dyDescent="0.2">
      <c r="A303" s="545"/>
      <c r="B303" s="546"/>
      <c r="C303" s="547"/>
      <c r="D303" s="547"/>
      <c r="AC303" s="343"/>
      <c r="AD303" s="343"/>
      <c r="AE303" s="343"/>
      <c r="AF303" s="343"/>
      <c r="AG303" s="343"/>
      <c r="AH303" s="343"/>
      <c r="AI303" s="343"/>
      <c r="AJ303" s="343"/>
      <c r="AK303" s="343"/>
      <c r="AL303" s="343"/>
      <c r="AM303" s="343"/>
      <c r="AN303" s="343"/>
      <c r="AO303" s="343"/>
      <c r="AP303" s="343"/>
      <c r="AQ303" s="343"/>
      <c r="AR303" s="343"/>
      <c r="AS303" s="343"/>
      <c r="AT303" s="343"/>
      <c r="AU303" s="343"/>
      <c r="AV303" s="343"/>
      <c r="AW303" s="343"/>
      <c r="AX303" s="343"/>
      <c r="AY303" s="343"/>
      <c r="AZ303" s="343"/>
      <c r="BA303" s="306"/>
      <c r="BB303" s="304"/>
      <c r="BC303" s="304"/>
      <c r="BD303" s="304"/>
      <c r="BE303" s="304"/>
      <c r="BF303" s="304"/>
      <c r="BG303" s="304"/>
      <c r="BH303" s="304"/>
      <c r="BI303" s="304"/>
      <c r="BJ303" s="304"/>
      <c r="BK303" s="304"/>
      <c r="BL303" s="304"/>
      <c r="BM303" s="304"/>
      <c r="BN303" s="304"/>
      <c r="BO303" s="304"/>
      <c r="BP303" s="304"/>
      <c r="BQ303" s="304"/>
      <c r="BR303" s="304"/>
      <c r="BS303" s="304"/>
      <c r="BT303" s="304"/>
      <c r="BU303" s="304"/>
      <c r="BV303" s="304"/>
      <c r="BW303" s="304"/>
      <c r="BX303" s="304"/>
      <c r="BY303" s="306"/>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544" customFormat="true" ht="15" customHeight="true" x14ac:dyDescent="0.2">
      <c r="A304" s="545"/>
      <c r="B304" s="546"/>
      <c r="C304" s="547"/>
      <c r="D304" s="547"/>
      <c r="AC304" s="343"/>
      <c r="AD304" s="343"/>
      <c r="AE304" s="343"/>
      <c r="AF304" s="343"/>
      <c r="AG304" s="343"/>
      <c r="AH304" s="343"/>
      <c r="AI304" s="343"/>
      <c r="AJ304" s="343"/>
      <c r="AK304" s="343"/>
      <c r="AL304" s="343"/>
      <c r="AM304" s="343"/>
      <c r="AN304" s="343"/>
      <c r="AO304" s="343"/>
      <c r="AP304" s="343"/>
      <c r="AQ304" s="343"/>
      <c r="AR304" s="343"/>
      <c r="AS304" s="343"/>
      <c r="AT304" s="343"/>
      <c r="AU304" s="343"/>
      <c r="AV304" s="343"/>
      <c r="AW304" s="343"/>
      <c r="AX304" s="343"/>
      <c r="AY304" s="343"/>
      <c r="AZ304" s="343"/>
      <c r="BA304" s="306"/>
      <c r="BB304" s="304"/>
      <c r="BC304" s="304"/>
      <c r="BD304" s="304"/>
      <c r="BE304" s="304"/>
      <c r="BF304" s="304"/>
      <c r="BG304" s="304"/>
      <c r="BH304" s="304"/>
      <c r="BI304" s="304"/>
      <c r="BJ304" s="304"/>
      <c r="BK304" s="304"/>
      <c r="BL304" s="304"/>
      <c r="BM304" s="304"/>
      <c r="BN304" s="304"/>
      <c r="BO304" s="304"/>
      <c r="BP304" s="304"/>
      <c r="BQ304" s="304"/>
      <c r="BR304" s="304"/>
      <c r="BS304" s="304"/>
      <c r="BT304" s="304"/>
      <c r="BU304" s="304"/>
      <c r="BV304" s="304"/>
      <c r="BW304" s="304"/>
      <c r="BX304" s="304"/>
      <c r="BY304" s="306"/>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544" customFormat="true" ht="15" customHeight="true" x14ac:dyDescent="0.2">
      <c r="A305" s="545"/>
      <c r="B305" s="546"/>
      <c r="C305" s="547"/>
      <c r="D305" s="547"/>
      <c r="AC305" s="343"/>
      <c r="AD305" s="343"/>
      <c r="AE305" s="343"/>
      <c r="AF305" s="343"/>
      <c r="AG305" s="343"/>
      <c r="AH305" s="343"/>
      <c r="AI305" s="343"/>
      <c r="AJ305" s="343"/>
      <c r="AK305" s="343"/>
      <c r="AL305" s="343"/>
      <c r="AM305" s="343"/>
      <c r="AN305" s="343"/>
      <c r="AO305" s="343"/>
      <c r="AP305" s="343"/>
      <c r="AQ305" s="343"/>
      <c r="AR305" s="343"/>
      <c r="AS305" s="343"/>
      <c r="AT305" s="343"/>
      <c r="AU305" s="343"/>
      <c r="AV305" s="343"/>
      <c r="AW305" s="343"/>
      <c r="AX305" s="343"/>
      <c r="AY305" s="343"/>
      <c r="AZ305" s="343"/>
      <c r="BA305" s="306"/>
      <c r="BB305" s="304"/>
      <c r="BC305" s="304"/>
      <c r="BD305" s="304"/>
      <c r="BE305" s="304"/>
      <c r="BF305" s="304"/>
      <c r="BG305" s="304"/>
      <c r="BH305" s="304"/>
      <c r="BI305" s="304"/>
      <c r="BJ305" s="304"/>
      <c r="BK305" s="304"/>
      <c r="BL305" s="304"/>
      <c r="BM305" s="304"/>
      <c r="BN305" s="304"/>
      <c r="BO305" s="304"/>
      <c r="BP305" s="304"/>
      <c r="BQ305" s="304"/>
      <c r="BR305" s="304"/>
      <c r="BS305" s="304"/>
      <c r="BT305" s="304"/>
      <c r="BU305" s="304"/>
      <c r="BV305" s="304"/>
      <c r="BW305" s="304"/>
      <c r="BX305" s="304"/>
      <c r="BY305" s="306"/>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544" customFormat="true" ht="15" customHeight="true" x14ac:dyDescent="0.2">
      <c r="B306" s="543"/>
      <c r="AC306" s="343"/>
      <c r="AD306" s="343"/>
      <c r="AE306" s="343"/>
      <c r="AF306" s="343"/>
      <c r="AG306" s="343"/>
      <c r="AH306" s="343"/>
      <c r="AI306" s="343"/>
      <c r="AJ306" s="343"/>
      <c r="AK306" s="343"/>
      <c r="AL306" s="343"/>
      <c r="AM306" s="343"/>
      <c r="AN306" s="343"/>
      <c r="AO306" s="343"/>
      <c r="AP306" s="343"/>
      <c r="AQ306" s="343"/>
      <c r="AR306" s="343"/>
      <c r="AS306" s="343"/>
      <c r="AT306" s="343"/>
      <c r="AU306" s="343"/>
      <c r="AV306" s="343"/>
      <c r="AW306" s="343"/>
      <c r="AX306" s="343"/>
      <c r="AY306" s="343"/>
      <c r="AZ306" s="343"/>
      <c r="BA306" s="306"/>
      <c r="BB306" s="304"/>
      <c r="BC306" s="304"/>
      <c r="BD306" s="304"/>
      <c r="BE306" s="304"/>
      <c r="BF306" s="304"/>
      <c r="BG306" s="304"/>
      <c r="BH306" s="304"/>
      <c r="BI306" s="304"/>
      <c r="BJ306" s="304"/>
      <c r="BK306" s="304"/>
      <c r="BL306" s="304"/>
      <c r="BM306" s="304"/>
      <c r="BN306" s="304"/>
      <c r="BO306" s="304"/>
      <c r="BP306" s="304"/>
      <c r="BQ306" s="304"/>
      <c r="BR306" s="304"/>
      <c r="BS306" s="304"/>
      <c r="BT306" s="304"/>
      <c r="BU306" s="304"/>
      <c r="BV306" s="304"/>
      <c r="BW306" s="304"/>
      <c r="BX306" s="304"/>
      <c r="BY306" s="306"/>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544" customFormat="true" ht="15" customHeight="true" x14ac:dyDescent="0.2">
      <c r="B307" s="543"/>
      <c r="AC307" s="343"/>
      <c r="AD307" s="343"/>
      <c r="AE307" s="343"/>
      <c r="AF307" s="343"/>
      <c r="AG307" s="343"/>
      <c r="AH307" s="343"/>
      <c r="AI307" s="343"/>
      <c r="AJ307" s="343"/>
      <c r="AK307" s="343"/>
      <c r="AL307" s="343"/>
      <c r="AM307" s="343"/>
      <c r="AN307" s="343"/>
      <c r="AO307" s="343"/>
      <c r="AP307" s="343"/>
      <c r="AQ307" s="343"/>
      <c r="AR307" s="343"/>
      <c r="AS307" s="343"/>
      <c r="AT307" s="343"/>
      <c r="AU307" s="343"/>
      <c r="AV307" s="343"/>
      <c r="AW307" s="343"/>
      <c r="AX307" s="343"/>
      <c r="AY307" s="343"/>
      <c r="AZ307" s="343"/>
      <c r="BA307" s="306"/>
      <c r="BB307" s="304"/>
      <c r="BC307" s="304"/>
      <c r="BD307" s="304"/>
      <c r="BE307" s="304"/>
      <c r="BF307" s="304"/>
      <c r="BG307" s="304"/>
      <c r="BH307" s="304"/>
      <c r="BI307" s="304"/>
      <c r="BJ307" s="304"/>
      <c r="BK307" s="304"/>
      <c r="BL307" s="304"/>
      <c r="BM307" s="304"/>
      <c r="BN307" s="304"/>
      <c r="BO307" s="304"/>
      <c r="BP307" s="304"/>
      <c r="BQ307" s="304"/>
      <c r="BR307" s="304"/>
      <c r="BS307" s="304"/>
      <c r="BT307" s="304"/>
      <c r="BU307" s="304"/>
      <c r="BV307" s="304"/>
      <c r="BW307" s="304"/>
      <c r="BX307" s="304"/>
      <c r="BY307" s="306"/>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544" customFormat="true" ht="15" customHeight="true" x14ac:dyDescent="0.2">
      <c r="B308" s="543"/>
      <c r="AC308" s="343"/>
      <c r="AD308" s="343"/>
      <c r="AE308" s="343"/>
      <c r="AF308" s="343"/>
      <c r="AG308" s="343"/>
      <c r="AH308" s="343"/>
      <c r="AI308" s="343"/>
      <c r="AJ308" s="343"/>
      <c r="AK308" s="343"/>
      <c r="AL308" s="343"/>
      <c r="AM308" s="343"/>
      <c r="AN308" s="343"/>
      <c r="AO308" s="343"/>
      <c r="AP308" s="343"/>
      <c r="AQ308" s="343"/>
      <c r="AR308" s="343"/>
      <c r="AS308" s="343"/>
      <c r="AT308" s="343"/>
      <c r="AU308" s="343"/>
      <c r="AV308" s="343"/>
      <c r="AW308" s="343"/>
      <c r="AX308" s="343"/>
      <c r="AY308" s="343"/>
      <c r="AZ308" s="343"/>
      <c r="BA308" s="306"/>
      <c r="BB308" s="304"/>
      <c r="BC308" s="304"/>
      <c r="BD308" s="304"/>
      <c r="BE308" s="304"/>
      <c r="BF308" s="304"/>
      <c r="BG308" s="304"/>
      <c r="BH308" s="304"/>
      <c r="BI308" s="304"/>
      <c r="BJ308" s="304"/>
      <c r="BK308" s="304"/>
      <c r="BL308" s="304"/>
      <c r="BM308" s="304"/>
      <c r="BN308" s="304"/>
      <c r="BO308" s="304"/>
      <c r="BP308" s="304"/>
      <c r="BQ308" s="304"/>
      <c r="BR308" s="304"/>
      <c r="BS308" s="304"/>
      <c r="BT308" s="304"/>
      <c r="BU308" s="304"/>
      <c r="BV308" s="304"/>
      <c r="BW308" s="304"/>
      <c r="BX308" s="304"/>
      <c r="BY308" s="306"/>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544" customFormat="true" ht="15" customHeight="true" x14ac:dyDescent="0.2">
      <c r="B309" s="543"/>
      <c r="AC309" s="343"/>
      <c r="AD309" s="343"/>
      <c r="AE309" s="343"/>
      <c r="AF309" s="343"/>
      <c r="AG309" s="343"/>
      <c r="AH309" s="343"/>
      <c r="AI309" s="343"/>
      <c r="AJ309" s="343"/>
      <c r="AK309" s="343"/>
      <c r="AL309" s="343"/>
      <c r="AM309" s="343"/>
      <c r="AN309" s="343"/>
      <c r="AO309" s="343"/>
      <c r="AP309" s="343"/>
      <c r="AQ309" s="343"/>
      <c r="AR309" s="343"/>
      <c r="AS309" s="343"/>
      <c r="AT309" s="343"/>
      <c r="AU309" s="343"/>
      <c r="AV309" s="343"/>
      <c r="AW309" s="343"/>
      <c r="AX309" s="343"/>
      <c r="AY309" s="343"/>
      <c r="AZ309" s="343"/>
      <c r="BA309" s="306"/>
      <c r="BB309" s="304"/>
      <c r="BC309" s="304"/>
      <c r="BD309" s="304"/>
      <c r="BE309" s="304"/>
      <c r="BF309" s="304"/>
      <c r="BG309" s="304"/>
      <c r="BH309" s="304"/>
      <c r="BI309" s="304"/>
      <c r="BJ309" s="304"/>
      <c r="BK309" s="304"/>
      <c r="BL309" s="304"/>
      <c r="BM309" s="304"/>
      <c r="BN309" s="304"/>
      <c r="BO309" s="304"/>
      <c r="BP309" s="304"/>
      <c r="BQ309" s="304"/>
      <c r="BR309" s="304"/>
      <c r="BS309" s="304"/>
      <c r="BT309" s="304"/>
      <c r="BU309" s="304"/>
      <c r="BV309" s="304"/>
      <c r="BW309" s="304"/>
      <c r="BX309" s="304"/>
      <c r="BY309" s="306"/>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544" customFormat="true" ht="15" customHeight="true" x14ac:dyDescent="0.2">
      <c r="B310" s="543"/>
      <c r="AC310" s="343"/>
      <c r="AD310" s="343"/>
      <c r="AE310" s="343"/>
      <c r="AF310" s="343"/>
      <c r="AG310" s="343"/>
      <c r="AH310" s="343"/>
      <c r="AI310" s="343"/>
      <c r="AJ310" s="343"/>
      <c r="AK310" s="343"/>
      <c r="AL310" s="343"/>
      <c r="AM310" s="343"/>
      <c r="AN310" s="343"/>
      <c r="AO310" s="343"/>
      <c r="AP310" s="343"/>
      <c r="AQ310" s="343"/>
      <c r="AR310" s="343"/>
      <c r="AS310" s="343"/>
      <c r="AT310" s="343"/>
      <c r="AU310" s="343"/>
      <c r="AV310" s="343"/>
      <c r="AW310" s="343"/>
      <c r="AX310" s="343"/>
      <c r="AY310" s="343"/>
      <c r="AZ310" s="343"/>
      <c r="BA310" s="306"/>
      <c r="BB310" s="304"/>
      <c r="BC310" s="304"/>
      <c r="BD310" s="304"/>
      <c r="BE310" s="304"/>
      <c r="BF310" s="304"/>
      <c r="BG310" s="304"/>
      <c r="BH310" s="304"/>
      <c r="BI310" s="304"/>
      <c r="BJ310" s="304"/>
      <c r="BK310" s="304"/>
      <c r="BL310" s="304"/>
      <c r="BM310" s="304"/>
      <c r="BN310" s="304"/>
      <c r="BO310" s="304"/>
      <c r="BP310" s="304"/>
      <c r="BQ310" s="304"/>
      <c r="BR310" s="304"/>
      <c r="BS310" s="304"/>
      <c r="BT310" s="304"/>
      <c r="BU310" s="304"/>
      <c r="BV310" s="304"/>
      <c r="BW310" s="304"/>
      <c r="BX310" s="304"/>
      <c r="BY310" s="306"/>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544" customFormat="true" ht="15" customHeight="true" x14ac:dyDescent="0.2">
      <c r="B311" s="543"/>
      <c r="AC311" s="343"/>
      <c r="AD311" s="343"/>
      <c r="AE311" s="343"/>
      <c r="AF311" s="343"/>
      <c r="AG311" s="343"/>
      <c r="AH311" s="343"/>
      <c r="AI311" s="343"/>
      <c r="AJ311" s="343"/>
      <c r="AK311" s="343"/>
      <c r="AL311" s="343"/>
      <c r="AM311" s="343"/>
      <c r="AN311" s="343"/>
      <c r="AO311" s="343"/>
      <c r="AP311" s="343"/>
      <c r="AQ311" s="343"/>
      <c r="AR311" s="343"/>
      <c r="AS311" s="343"/>
      <c r="AT311" s="343"/>
      <c r="AU311" s="343"/>
      <c r="AV311" s="343"/>
      <c r="AW311" s="343"/>
      <c r="AX311" s="343"/>
      <c r="AY311" s="343"/>
      <c r="AZ311" s="343"/>
      <c r="BA311" s="306"/>
      <c r="BB311" s="304"/>
      <c r="BC311" s="304"/>
      <c r="BD311" s="304"/>
      <c r="BE311" s="304"/>
      <c r="BF311" s="304"/>
      <c r="BG311" s="304"/>
      <c r="BH311" s="304"/>
      <c r="BI311" s="304"/>
      <c r="BJ311" s="304"/>
      <c r="BK311" s="304"/>
      <c r="BL311" s="304"/>
      <c r="BM311" s="304"/>
      <c r="BN311" s="304"/>
      <c r="BO311" s="304"/>
      <c r="BP311" s="304"/>
      <c r="BQ311" s="304"/>
      <c r="BR311" s="304"/>
      <c r="BS311" s="304"/>
      <c r="BT311" s="304"/>
      <c r="BU311" s="304"/>
      <c r="BV311" s="304"/>
      <c r="BW311" s="304"/>
      <c r="BX311" s="304"/>
      <c r="BY311" s="306"/>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544" customFormat="true" ht="15" customHeight="true" x14ac:dyDescent="0.2">
      <c r="B312" s="543"/>
      <c r="AC312" s="343"/>
      <c r="AD312" s="343"/>
      <c r="AE312" s="343"/>
      <c r="AF312" s="343"/>
      <c r="AG312" s="343"/>
      <c r="AH312" s="343"/>
      <c r="AI312" s="343"/>
      <c r="AJ312" s="343"/>
      <c r="AK312" s="343"/>
      <c r="AL312" s="343"/>
      <c r="AM312" s="343"/>
      <c r="AN312" s="343"/>
      <c r="AO312" s="343"/>
      <c r="AP312" s="343"/>
      <c r="AQ312" s="343"/>
      <c r="AR312" s="343"/>
      <c r="AS312" s="343"/>
      <c r="AT312" s="343"/>
      <c r="AU312" s="343"/>
      <c r="AV312" s="343"/>
      <c r="AW312" s="343"/>
      <c r="AX312" s="343"/>
      <c r="AY312" s="343"/>
      <c r="AZ312" s="343"/>
      <c r="BA312" s="306"/>
      <c r="BB312" s="304"/>
      <c r="BC312" s="304"/>
      <c r="BD312" s="304"/>
      <c r="BE312" s="304"/>
      <c r="BF312" s="304"/>
      <c r="BG312" s="304"/>
      <c r="BH312" s="304"/>
      <c r="BI312" s="304"/>
      <c r="BJ312" s="304"/>
      <c r="BK312" s="304"/>
      <c r="BL312" s="304"/>
      <c r="BM312" s="304"/>
      <c r="BN312" s="304"/>
      <c r="BO312" s="304"/>
      <c r="BP312" s="304"/>
      <c r="BQ312" s="304"/>
      <c r="BR312" s="304"/>
      <c r="BS312" s="304"/>
      <c r="BT312" s="304"/>
      <c r="BU312" s="304"/>
      <c r="BV312" s="304"/>
      <c r="BW312" s="304"/>
      <c r="BX312" s="304"/>
      <c r="BY312" s="306"/>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544" customFormat="true" ht="15" customHeight="true" x14ac:dyDescent="0.2">
      <c r="B313" s="543"/>
      <c r="AC313" s="343"/>
      <c r="AD313" s="343"/>
      <c r="AE313" s="343"/>
      <c r="AF313" s="343"/>
      <c r="AG313" s="343"/>
      <c r="AH313" s="343"/>
      <c r="AI313" s="343"/>
      <c r="AJ313" s="343"/>
      <c r="AK313" s="343"/>
      <c r="AL313" s="343"/>
      <c r="AM313" s="343"/>
      <c r="AN313" s="343"/>
      <c r="AO313" s="343"/>
      <c r="AP313" s="343"/>
      <c r="AQ313" s="343"/>
      <c r="AR313" s="343"/>
      <c r="AS313" s="343"/>
      <c r="AT313" s="343"/>
      <c r="AU313" s="343"/>
      <c r="AV313" s="343"/>
      <c r="AW313" s="343"/>
      <c r="AX313" s="343"/>
      <c r="AY313" s="343"/>
      <c r="AZ313" s="343"/>
      <c r="BA313" s="306"/>
      <c r="BB313" s="304"/>
      <c r="BC313" s="304"/>
      <c r="BD313" s="304"/>
      <c r="BE313" s="304"/>
      <c r="BF313" s="304"/>
      <c r="BG313" s="304"/>
      <c r="BH313" s="304"/>
      <c r="BI313" s="304"/>
      <c r="BJ313" s="304"/>
      <c r="BK313" s="304"/>
      <c r="BL313" s="304"/>
      <c r="BM313" s="304"/>
      <c r="BN313" s="304"/>
      <c r="BO313" s="304"/>
      <c r="BP313" s="304"/>
      <c r="BQ313" s="304"/>
      <c r="BR313" s="304"/>
      <c r="BS313" s="304"/>
      <c r="BT313" s="304"/>
      <c r="BU313" s="304"/>
      <c r="BV313" s="304"/>
      <c r="BW313" s="304"/>
      <c r="BX313" s="304"/>
      <c r="BY313" s="306"/>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544" customFormat="true" ht="15" customHeight="true" x14ac:dyDescent="0.2">
      <c r="B314" s="543"/>
      <c r="AC314" s="343"/>
      <c r="AD314" s="343"/>
      <c r="AE314" s="343"/>
      <c r="AF314" s="343"/>
      <c r="AG314" s="343"/>
      <c r="AH314" s="343"/>
      <c r="AI314" s="343"/>
      <c r="AJ314" s="343"/>
      <c r="AK314" s="343"/>
      <c r="AL314" s="343"/>
      <c r="AM314" s="343"/>
      <c r="AN314" s="343"/>
      <c r="AO314" s="343"/>
      <c r="AP314" s="343"/>
      <c r="AQ314" s="343"/>
      <c r="AR314" s="343"/>
      <c r="AS314" s="343"/>
      <c r="AT314" s="343"/>
      <c r="AU314" s="343"/>
      <c r="AV314" s="343"/>
      <c r="AW314" s="343"/>
      <c r="AX314" s="343"/>
      <c r="AY314" s="343"/>
      <c r="AZ314" s="343"/>
      <c r="BA314" s="306"/>
      <c r="BB314" s="304"/>
      <c r="BC314" s="304"/>
      <c r="BD314" s="304"/>
      <c r="BE314" s="304"/>
      <c r="BF314" s="304"/>
      <c r="BG314" s="304"/>
      <c r="BH314" s="304"/>
      <c r="BI314" s="304"/>
      <c r="BJ314" s="304"/>
      <c r="BK314" s="304"/>
      <c r="BL314" s="304"/>
      <c r="BM314" s="304"/>
      <c r="BN314" s="304"/>
      <c r="BO314" s="304"/>
      <c r="BP314" s="304"/>
      <c r="BQ314" s="304"/>
      <c r="BR314" s="304"/>
      <c r="BS314" s="304"/>
      <c r="BT314" s="304"/>
      <c r="BU314" s="304"/>
      <c r="BV314" s="304"/>
      <c r="BW314" s="304"/>
      <c r="BX314" s="304"/>
      <c r="BY314" s="306"/>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544" customFormat="true" ht="15" customHeight="true" x14ac:dyDescent="0.2">
      <c r="B315" s="543"/>
      <c r="AC315" s="343"/>
      <c r="AD315" s="343"/>
      <c r="AE315" s="343"/>
      <c r="AF315" s="343"/>
      <c r="AG315" s="343"/>
      <c r="AH315" s="343"/>
      <c r="AI315" s="343"/>
      <c r="AJ315" s="343"/>
      <c r="AK315" s="343"/>
      <c r="AL315" s="343"/>
      <c r="AM315" s="343"/>
      <c r="AN315" s="343"/>
      <c r="AO315" s="343"/>
      <c r="AP315" s="343"/>
      <c r="AQ315" s="343"/>
      <c r="AR315" s="343"/>
      <c r="AS315" s="343"/>
      <c r="AT315" s="343"/>
      <c r="AU315" s="343"/>
      <c r="AV315" s="343"/>
      <c r="AW315" s="343"/>
      <c r="AX315" s="343"/>
      <c r="AY315" s="343"/>
      <c r="AZ315" s="343"/>
      <c r="BA315" s="306"/>
      <c r="BB315" s="304"/>
      <c r="BC315" s="304"/>
      <c r="BD315" s="304"/>
      <c r="BE315" s="304"/>
      <c r="BF315" s="304"/>
      <c r="BG315" s="304"/>
      <c r="BH315" s="304"/>
      <c r="BI315" s="304"/>
      <c r="BJ315" s="304"/>
      <c r="BK315" s="304"/>
      <c r="BL315" s="304"/>
      <c r="BM315" s="304"/>
      <c r="BN315" s="304"/>
      <c r="BO315" s="304"/>
      <c r="BP315" s="304"/>
      <c r="BQ315" s="304"/>
      <c r="BR315" s="304"/>
      <c r="BS315" s="304"/>
      <c r="BT315" s="304"/>
      <c r="BU315" s="304"/>
      <c r="BV315" s="304"/>
      <c r="BW315" s="304"/>
      <c r="BX315" s="304"/>
      <c r="BY315" s="306"/>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544" customFormat="true" ht="15" customHeight="true" x14ac:dyDescent="0.2">
      <c r="B316" s="543"/>
      <c r="AC316" s="343"/>
      <c r="AD316" s="343"/>
      <c r="AE316" s="343"/>
      <c r="AF316" s="343"/>
      <c r="AG316" s="343"/>
      <c r="AH316" s="343"/>
      <c r="AI316" s="343"/>
      <c r="AJ316" s="343"/>
      <c r="AK316" s="343"/>
      <c r="AL316" s="343"/>
      <c r="AM316" s="343"/>
      <c r="AN316" s="343"/>
      <c r="AO316" s="343"/>
      <c r="AP316" s="343"/>
      <c r="AQ316" s="343"/>
      <c r="AR316" s="343"/>
      <c r="AS316" s="343"/>
      <c r="AT316" s="343"/>
      <c r="AU316" s="343"/>
      <c r="AV316" s="343"/>
      <c r="AW316" s="343"/>
      <c r="AX316" s="343"/>
      <c r="AY316" s="343"/>
      <c r="AZ316" s="343"/>
      <c r="BA316" s="306"/>
      <c r="BB316" s="304"/>
      <c r="BC316" s="304"/>
      <c r="BD316" s="304"/>
      <c r="BE316" s="304"/>
      <c r="BF316" s="304"/>
      <c r="BG316" s="304"/>
      <c r="BH316" s="304"/>
      <c r="BI316" s="304"/>
      <c r="BJ316" s="304"/>
      <c r="BK316" s="304"/>
      <c r="BL316" s="304"/>
      <c r="BM316" s="304"/>
      <c r="BN316" s="304"/>
      <c r="BO316" s="304"/>
      <c r="BP316" s="304"/>
      <c r="BQ316" s="304"/>
      <c r="BR316" s="304"/>
      <c r="BS316" s="304"/>
      <c r="BT316" s="304"/>
      <c r="BU316" s="304"/>
      <c r="BV316" s="304"/>
      <c r="BW316" s="304"/>
      <c r="BX316" s="304"/>
      <c r="BY316" s="306"/>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544" customFormat="true" ht="15" customHeight="true" x14ac:dyDescent="0.2">
      <c r="B317" s="543"/>
      <c r="AC317" s="343"/>
      <c r="AD317" s="343"/>
      <c r="AE317" s="343"/>
      <c r="AF317" s="343"/>
      <c r="AG317" s="343"/>
      <c r="AH317" s="343"/>
      <c r="AI317" s="343"/>
      <c r="AJ317" s="343"/>
      <c r="AK317" s="343"/>
      <c r="AL317" s="343"/>
      <c r="AM317" s="343"/>
      <c r="AN317" s="343"/>
      <c r="AO317" s="343"/>
      <c r="AP317" s="343"/>
      <c r="AQ317" s="343"/>
      <c r="AR317" s="343"/>
      <c r="AS317" s="343"/>
      <c r="AT317" s="343"/>
      <c r="AU317" s="343"/>
      <c r="AV317" s="343"/>
      <c r="AW317" s="343"/>
      <c r="AX317" s="343"/>
      <c r="AY317" s="343"/>
      <c r="AZ317" s="343"/>
      <c r="BA317" s="306"/>
      <c r="BB317" s="304"/>
      <c r="BC317" s="304"/>
      <c r="BD317" s="304"/>
      <c r="BE317" s="304"/>
      <c r="BF317" s="304"/>
      <c r="BG317" s="304"/>
      <c r="BH317" s="304"/>
      <c r="BI317" s="304"/>
      <c r="BJ317" s="304"/>
      <c r="BK317" s="304"/>
      <c r="BL317" s="304"/>
      <c r="BM317" s="304"/>
      <c r="BN317" s="304"/>
      <c r="BO317" s="304"/>
      <c r="BP317" s="304"/>
      <c r="BQ317" s="304"/>
      <c r="BR317" s="304"/>
      <c r="BS317" s="304"/>
      <c r="BT317" s="304"/>
      <c r="BU317" s="304"/>
      <c r="BV317" s="304"/>
      <c r="BW317" s="304"/>
      <c r="BX317" s="304"/>
      <c r="BY317" s="306"/>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544" customFormat="true" ht="15" customHeight="true" x14ac:dyDescent="0.2">
      <c r="B318" s="543"/>
      <c r="AC318" s="343"/>
      <c r="AD318" s="343"/>
      <c r="AE318" s="343"/>
      <c r="AF318" s="343"/>
      <c r="AG318" s="343"/>
      <c r="AH318" s="343"/>
      <c r="AI318" s="343"/>
      <c r="AJ318" s="343"/>
      <c r="AK318" s="343"/>
      <c r="AL318" s="343"/>
      <c r="AM318" s="343"/>
      <c r="AN318" s="343"/>
      <c r="AO318" s="343"/>
      <c r="AP318" s="343"/>
      <c r="AQ318" s="343"/>
      <c r="AR318" s="343"/>
      <c r="AS318" s="343"/>
      <c r="AT318" s="343"/>
      <c r="AU318" s="343"/>
      <c r="AV318" s="343"/>
      <c r="AW318" s="343"/>
      <c r="AX318" s="343"/>
      <c r="AY318" s="343"/>
      <c r="AZ318" s="343"/>
      <c r="BA318" s="306"/>
      <c r="BB318" s="304"/>
      <c r="BC318" s="304"/>
      <c r="BD318" s="304"/>
      <c r="BE318" s="304"/>
      <c r="BF318" s="304"/>
      <c r="BG318" s="304"/>
      <c r="BH318" s="304"/>
      <c r="BI318" s="304"/>
      <c r="BJ318" s="304"/>
      <c r="BK318" s="304"/>
      <c r="BL318" s="304"/>
      <c r="BM318" s="304"/>
      <c r="BN318" s="304"/>
      <c r="BO318" s="304"/>
      <c r="BP318" s="304"/>
      <c r="BQ318" s="304"/>
      <c r="BR318" s="304"/>
      <c r="BS318" s="304"/>
      <c r="BT318" s="304"/>
      <c r="BU318" s="304"/>
      <c r="BV318" s="304"/>
      <c r="BW318" s="304"/>
      <c r="BX318" s="304"/>
      <c r="BY318" s="306"/>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544" customFormat="true" ht="15" customHeight="true" x14ac:dyDescent="0.2">
      <c r="B319" s="543"/>
      <c r="AC319" s="343"/>
      <c r="AD319" s="343"/>
      <c r="AE319" s="343"/>
      <c r="AF319" s="343"/>
      <c r="AG319" s="343"/>
      <c r="AH319" s="343"/>
      <c r="AI319" s="343"/>
      <c r="AJ319" s="343"/>
      <c r="AK319" s="343"/>
      <c r="AL319" s="343"/>
      <c r="AM319" s="343"/>
      <c r="AN319" s="343"/>
      <c r="AO319" s="343"/>
      <c r="AP319" s="343"/>
      <c r="AQ319" s="343"/>
      <c r="AR319" s="343"/>
      <c r="AS319" s="343"/>
      <c r="AT319" s="343"/>
      <c r="AU319" s="343"/>
      <c r="AV319" s="343"/>
      <c r="AW319" s="343"/>
      <c r="AX319" s="343"/>
      <c r="AY319" s="343"/>
      <c r="AZ319" s="343"/>
      <c r="BA319" s="306"/>
      <c r="BB319" s="304"/>
      <c r="BC319" s="304"/>
      <c r="BD319" s="304"/>
      <c r="BE319" s="304"/>
      <c r="BF319" s="304"/>
      <c r="BG319" s="304"/>
      <c r="BH319" s="304"/>
      <c r="BI319" s="304"/>
      <c r="BJ319" s="304"/>
      <c r="BK319" s="304"/>
      <c r="BL319" s="304"/>
      <c r="BM319" s="304"/>
      <c r="BN319" s="304"/>
      <c r="BO319" s="304"/>
      <c r="BP319" s="304"/>
      <c r="BQ319" s="304"/>
      <c r="BR319" s="304"/>
      <c r="BS319" s="304"/>
      <c r="BT319" s="304"/>
      <c r="BU319" s="304"/>
      <c r="BV319" s="304"/>
      <c r="BW319" s="304"/>
      <c r="BX319" s="304"/>
      <c r="BY319" s="306"/>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544" customFormat="true" ht="15" customHeight="true" x14ac:dyDescent="0.2">
      <c r="B320" s="543"/>
      <c r="AC320" s="343"/>
      <c r="AD320" s="343"/>
      <c r="AE320" s="343"/>
      <c r="AF320" s="343"/>
      <c r="AG320" s="343"/>
      <c r="AH320" s="343"/>
      <c r="AI320" s="343"/>
      <c r="AJ320" s="343"/>
      <c r="AK320" s="343"/>
      <c r="AL320" s="343"/>
      <c r="AM320" s="343"/>
      <c r="AN320" s="343"/>
      <c r="AO320" s="343"/>
      <c r="AP320" s="343"/>
      <c r="AQ320" s="343"/>
      <c r="AR320" s="343"/>
      <c r="AS320" s="343"/>
      <c r="AT320" s="343"/>
      <c r="AU320" s="343"/>
      <c r="AV320" s="343"/>
      <c r="AW320" s="343"/>
      <c r="AX320" s="343"/>
      <c r="AY320" s="343"/>
      <c r="AZ320" s="343"/>
      <c r="BA320" s="306"/>
      <c r="BB320" s="304"/>
      <c r="BC320" s="304"/>
      <c r="BD320" s="304"/>
      <c r="BE320" s="304"/>
      <c r="BF320" s="304"/>
      <c r="BG320" s="304"/>
      <c r="BH320" s="304"/>
      <c r="BI320" s="304"/>
      <c r="BJ320" s="304"/>
      <c r="BK320" s="304"/>
      <c r="BL320" s="304"/>
      <c r="BM320" s="304"/>
      <c r="BN320" s="304"/>
      <c r="BO320" s="304"/>
      <c r="BP320" s="304"/>
      <c r="BQ320" s="304"/>
      <c r="BR320" s="304"/>
      <c r="BS320" s="304"/>
      <c r="BT320" s="304"/>
      <c r="BU320" s="304"/>
      <c r="BV320" s="304"/>
      <c r="BW320" s="304"/>
      <c r="BX320" s="304"/>
      <c r="BY320" s="306"/>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544" customFormat="true" ht="15" customHeight="true" x14ac:dyDescent="0.2">
      <c r="B321" s="543"/>
      <c r="AC321" s="343"/>
      <c r="AD321" s="343"/>
      <c r="AE321" s="343"/>
      <c r="AF321" s="343"/>
      <c r="AG321" s="343"/>
      <c r="AH321" s="343"/>
      <c r="AI321" s="343"/>
      <c r="AJ321" s="343"/>
      <c r="AK321" s="343"/>
      <c r="AL321" s="343"/>
      <c r="AM321" s="343"/>
      <c r="AN321" s="343"/>
      <c r="AO321" s="343"/>
      <c r="AP321" s="343"/>
      <c r="AQ321" s="343"/>
      <c r="AR321" s="343"/>
      <c r="AS321" s="343"/>
      <c r="AT321" s="343"/>
      <c r="AU321" s="343"/>
      <c r="AV321" s="343"/>
      <c r="AW321" s="343"/>
      <c r="AX321" s="343"/>
      <c r="AY321" s="343"/>
      <c r="AZ321" s="343"/>
      <c r="BA321" s="306"/>
      <c r="BB321" s="304"/>
      <c r="BC321" s="304"/>
      <c r="BD321" s="304"/>
      <c r="BE321" s="304"/>
      <c r="BF321" s="304"/>
      <c r="BG321" s="304"/>
      <c r="BH321" s="304"/>
      <c r="BI321" s="304"/>
      <c r="BJ321" s="304"/>
      <c r="BK321" s="304"/>
      <c r="BL321" s="304"/>
      <c r="BM321" s="304"/>
      <c r="BN321" s="304"/>
      <c r="BO321" s="304"/>
      <c r="BP321" s="304"/>
      <c r="BQ321" s="304"/>
      <c r="BR321" s="304"/>
      <c r="BS321" s="304"/>
      <c r="BT321" s="304"/>
      <c r="BU321" s="304"/>
      <c r="BV321" s="304"/>
      <c r="BW321" s="304"/>
      <c r="BX321" s="304"/>
      <c r="BY321" s="306"/>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544" customFormat="true" ht="15" customHeight="true" x14ac:dyDescent="0.2">
      <c r="B322" s="543"/>
      <c r="AC322" s="343"/>
      <c r="AD322" s="343"/>
      <c r="AE322" s="343"/>
      <c r="AF322" s="343"/>
      <c r="AG322" s="343"/>
      <c r="AH322" s="343"/>
      <c r="AI322" s="343"/>
      <c r="AJ322" s="343"/>
      <c r="AK322" s="343"/>
      <c r="AL322" s="343"/>
      <c r="AM322" s="343"/>
      <c r="AN322" s="343"/>
      <c r="AO322" s="343"/>
      <c r="AP322" s="343"/>
      <c r="AQ322" s="343"/>
      <c r="AR322" s="343"/>
      <c r="AS322" s="343"/>
      <c r="AT322" s="343"/>
      <c r="AU322" s="343"/>
      <c r="AV322" s="343"/>
      <c r="AW322" s="343"/>
      <c r="AX322" s="343"/>
      <c r="AY322" s="343"/>
      <c r="AZ322" s="343"/>
      <c r="BA322" s="306"/>
      <c r="BB322" s="304"/>
      <c r="BC322" s="304"/>
      <c r="BD322" s="304"/>
      <c r="BE322" s="304"/>
      <c r="BF322" s="304"/>
      <c r="BG322" s="304"/>
      <c r="BH322" s="304"/>
      <c r="BI322" s="304"/>
      <c r="BJ322" s="304"/>
      <c r="BK322" s="304"/>
      <c r="BL322" s="304"/>
      <c r="BM322" s="304"/>
      <c r="BN322" s="304"/>
      <c r="BO322" s="304"/>
      <c r="BP322" s="304"/>
      <c r="BQ322" s="304"/>
      <c r="BR322" s="304"/>
      <c r="BS322" s="304"/>
      <c r="BT322" s="304"/>
      <c r="BU322" s="304"/>
      <c r="BV322" s="304"/>
      <c r="BW322" s="304"/>
      <c r="BX322" s="304"/>
      <c r="BY322" s="306"/>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544" customFormat="true" ht="15" customHeight="true" x14ac:dyDescent="0.2">
      <c r="B323" s="543"/>
      <c r="AC323" s="343"/>
      <c r="AD323" s="343"/>
      <c r="AE323" s="343"/>
      <c r="AF323" s="343"/>
      <c r="AG323" s="343"/>
      <c r="AH323" s="343"/>
      <c r="AI323" s="343"/>
      <c r="AJ323" s="343"/>
      <c r="AK323" s="343"/>
      <c r="AL323" s="343"/>
      <c r="AM323" s="343"/>
      <c r="AN323" s="343"/>
      <c r="AO323" s="343"/>
      <c r="AP323" s="343"/>
      <c r="AQ323" s="343"/>
      <c r="AR323" s="343"/>
      <c r="AS323" s="343"/>
      <c r="AT323" s="343"/>
      <c r="AU323" s="343"/>
      <c r="AV323" s="343"/>
      <c r="AW323" s="343"/>
      <c r="AX323" s="343"/>
      <c r="AY323" s="343"/>
      <c r="AZ323" s="343"/>
      <c r="BA323" s="306"/>
      <c r="BB323" s="304"/>
      <c r="BC323" s="304"/>
      <c r="BD323" s="304"/>
      <c r="BE323" s="304"/>
      <c r="BF323" s="304"/>
      <c r="BG323" s="304"/>
      <c r="BH323" s="304"/>
      <c r="BI323" s="304"/>
      <c r="BJ323" s="304"/>
      <c r="BK323" s="304"/>
      <c r="BL323" s="304"/>
      <c r="BM323" s="304"/>
      <c r="BN323" s="304"/>
      <c r="BO323" s="304"/>
      <c r="BP323" s="304"/>
      <c r="BQ323" s="304"/>
      <c r="BR323" s="304"/>
      <c r="BS323" s="304"/>
      <c r="BT323" s="304"/>
      <c r="BU323" s="304"/>
      <c r="BV323" s="304"/>
      <c r="BW323" s="304"/>
      <c r="BX323" s="304"/>
      <c r="BY323" s="306"/>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544" customFormat="true" ht="15" customHeight="true" x14ac:dyDescent="0.2">
      <c r="B324" s="543"/>
      <c r="AC324" s="343"/>
      <c r="AD324" s="343"/>
      <c r="AE324" s="343"/>
      <c r="AF324" s="343"/>
      <c r="AG324" s="343"/>
      <c r="AH324" s="343"/>
      <c r="AI324" s="343"/>
      <c r="AJ324" s="343"/>
      <c r="AK324" s="343"/>
      <c r="AL324" s="343"/>
      <c r="AM324" s="343"/>
      <c r="AN324" s="343"/>
      <c r="AO324" s="343"/>
      <c r="AP324" s="343"/>
      <c r="AQ324" s="343"/>
      <c r="AR324" s="343"/>
      <c r="AS324" s="343"/>
      <c r="AT324" s="343"/>
      <c r="AU324" s="343"/>
      <c r="AV324" s="343"/>
      <c r="AW324" s="343"/>
      <c r="AX324" s="343"/>
      <c r="AY324" s="343"/>
      <c r="AZ324" s="343"/>
      <c r="BA324" s="306"/>
      <c r="BB324" s="304"/>
      <c r="BC324" s="304"/>
      <c r="BD324" s="304"/>
      <c r="BE324" s="304"/>
      <c r="BF324" s="304"/>
      <c r="BG324" s="304"/>
      <c r="BH324" s="304"/>
      <c r="BI324" s="304"/>
      <c r="BJ324" s="304"/>
      <c r="BK324" s="304"/>
      <c r="BL324" s="304"/>
      <c r="BM324" s="304"/>
      <c r="BN324" s="304"/>
      <c r="BO324" s="304"/>
      <c r="BP324" s="304"/>
      <c r="BQ324" s="304"/>
      <c r="BR324" s="304"/>
      <c r="BS324" s="304"/>
      <c r="BT324" s="304"/>
      <c r="BU324" s="304"/>
      <c r="BV324" s="304"/>
      <c r="BW324" s="304"/>
      <c r="BX324" s="304"/>
      <c r="BY324" s="306"/>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544" customFormat="true" ht="15" customHeight="true" x14ac:dyDescent="0.2">
      <c r="B325" s="543"/>
      <c r="AC325" s="343"/>
      <c r="AD325" s="343"/>
      <c r="AE325" s="343"/>
      <c r="AF325" s="343"/>
      <c r="AG325" s="343"/>
      <c r="AH325" s="343"/>
      <c r="AI325" s="343"/>
      <c r="AJ325" s="343"/>
      <c r="AK325" s="343"/>
      <c r="AL325" s="343"/>
      <c r="AM325" s="343"/>
      <c r="AN325" s="343"/>
      <c r="AO325" s="343"/>
      <c r="AP325" s="343"/>
      <c r="AQ325" s="343"/>
      <c r="AR325" s="343"/>
      <c r="AS325" s="343"/>
      <c r="AT325" s="343"/>
      <c r="AU325" s="343"/>
      <c r="AV325" s="343"/>
      <c r="AW325" s="343"/>
      <c r="AX325" s="343"/>
      <c r="AY325" s="343"/>
      <c r="AZ325" s="343"/>
      <c r="BA325" s="306"/>
      <c r="BB325" s="304"/>
      <c r="BC325" s="304"/>
      <c r="BD325" s="304"/>
      <c r="BE325" s="304"/>
      <c r="BF325" s="304"/>
      <c r="BG325" s="304"/>
      <c r="BH325" s="304"/>
      <c r="BI325" s="304"/>
      <c r="BJ325" s="304"/>
      <c r="BK325" s="304"/>
      <c r="BL325" s="304"/>
      <c r="BM325" s="304"/>
      <c r="BN325" s="304"/>
      <c r="BO325" s="304"/>
      <c r="BP325" s="304"/>
      <c r="BQ325" s="304"/>
      <c r="BR325" s="304"/>
      <c r="BS325" s="304"/>
      <c r="BT325" s="304"/>
      <c r="BU325" s="304"/>
      <c r="BV325" s="304"/>
      <c r="BW325" s="304"/>
      <c r="BX325" s="304"/>
      <c r="BY325" s="306"/>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544" customFormat="true" ht="15" customHeight="true" x14ac:dyDescent="0.2">
      <c r="B326" s="543"/>
      <c r="AC326" s="343"/>
      <c r="AD326" s="343"/>
      <c r="AE326" s="343"/>
      <c r="AF326" s="343"/>
      <c r="AG326" s="343"/>
      <c r="AH326" s="343"/>
      <c r="AI326" s="343"/>
      <c r="AJ326" s="343"/>
      <c r="AK326" s="343"/>
      <c r="AL326" s="343"/>
      <c r="AM326" s="343"/>
      <c r="AN326" s="343"/>
      <c r="AO326" s="343"/>
      <c r="AP326" s="343"/>
      <c r="AQ326" s="343"/>
      <c r="AR326" s="343"/>
      <c r="AS326" s="343"/>
      <c r="AT326" s="343"/>
      <c r="AU326" s="343"/>
      <c r="AV326" s="343"/>
      <c r="AW326" s="343"/>
      <c r="AX326" s="343"/>
      <c r="AY326" s="343"/>
      <c r="AZ326" s="343"/>
      <c r="BA326" s="306"/>
      <c r="BB326" s="304"/>
      <c r="BC326" s="304"/>
      <c r="BD326" s="304"/>
      <c r="BE326" s="304"/>
      <c r="BF326" s="304"/>
      <c r="BG326" s="304"/>
      <c r="BH326" s="304"/>
      <c r="BI326" s="304"/>
      <c r="BJ326" s="304"/>
      <c r="BK326" s="304"/>
      <c r="BL326" s="304"/>
      <c r="BM326" s="304"/>
      <c r="BN326" s="304"/>
      <c r="BO326" s="304"/>
      <c r="BP326" s="304"/>
      <c r="BQ326" s="304"/>
      <c r="BR326" s="304"/>
      <c r="BS326" s="304"/>
      <c r="BT326" s="304"/>
      <c r="BU326" s="304"/>
      <c r="BV326" s="304"/>
      <c r="BW326" s="304"/>
      <c r="BX326" s="304"/>
      <c r="BY326" s="306"/>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544" customFormat="true" ht="15" customHeight="true" x14ac:dyDescent="0.2">
      <c r="B327" s="543"/>
      <c r="AC327" s="343"/>
      <c r="AD327" s="343"/>
      <c r="AE327" s="343"/>
      <c r="AF327" s="343"/>
      <c r="AG327" s="343"/>
      <c r="AH327" s="343"/>
      <c r="AI327" s="343"/>
      <c r="AJ327" s="343"/>
      <c r="AK327" s="343"/>
      <c r="AL327" s="343"/>
      <c r="AM327" s="343"/>
      <c r="AN327" s="343"/>
      <c r="AO327" s="343"/>
      <c r="AP327" s="343"/>
      <c r="AQ327" s="343"/>
      <c r="AR327" s="343"/>
      <c r="AS327" s="343"/>
      <c r="AT327" s="343"/>
      <c r="AU327" s="343"/>
      <c r="AV327" s="343"/>
      <c r="AW327" s="343"/>
      <c r="AX327" s="343"/>
      <c r="AY327" s="343"/>
      <c r="AZ327" s="343"/>
      <c r="BA327" s="306"/>
      <c r="BB327" s="304"/>
      <c r="BC327" s="304"/>
      <c r="BD327" s="304"/>
      <c r="BE327" s="304"/>
      <c r="BF327" s="304"/>
      <c r="BG327" s="304"/>
      <c r="BH327" s="304"/>
      <c r="BI327" s="304"/>
      <c r="BJ327" s="304"/>
      <c r="BK327" s="304"/>
      <c r="BL327" s="304"/>
      <c r="BM327" s="304"/>
      <c r="BN327" s="304"/>
      <c r="BO327" s="304"/>
      <c r="BP327" s="304"/>
      <c r="BQ327" s="304"/>
      <c r="BR327" s="304"/>
      <c r="BS327" s="304"/>
      <c r="BT327" s="304"/>
      <c r="BU327" s="304"/>
      <c r="BV327" s="304"/>
      <c r="BW327" s="304"/>
      <c r="BX327" s="304"/>
      <c r="BY327" s="306"/>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544" customFormat="true" ht="15" customHeight="true" x14ac:dyDescent="0.2">
      <c r="B328" s="543"/>
      <c r="AC328" s="343"/>
      <c r="AD328" s="343"/>
      <c r="AE328" s="343"/>
      <c r="AF328" s="343"/>
      <c r="AG328" s="343"/>
      <c r="AH328" s="343"/>
      <c r="AI328" s="343"/>
      <c r="AJ328" s="343"/>
      <c r="AK328" s="343"/>
      <c r="AL328" s="343"/>
      <c r="AM328" s="343"/>
      <c r="AN328" s="343"/>
      <c r="AO328" s="343"/>
      <c r="AP328" s="343"/>
      <c r="AQ328" s="343"/>
      <c r="AR328" s="343"/>
      <c r="AS328" s="343"/>
      <c r="AT328" s="343"/>
      <c r="AU328" s="343"/>
      <c r="AV328" s="343"/>
      <c r="AW328" s="343"/>
      <c r="AX328" s="343"/>
      <c r="AY328" s="343"/>
      <c r="AZ328" s="343"/>
      <c r="BA328" s="306"/>
      <c r="BB328" s="304"/>
      <c r="BC328" s="304"/>
      <c r="BD328" s="304"/>
      <c r="BE328" s="304"/>
      <c r="BF328" s="304"/>
      <c r="BG328" s="304"/>
      <c r="BH328" s="304"/>
      <c r="BI328" s="304"/>
      <c r="BJ328" s="304"/>
      <c r="BK328" s="304"/>
      <c r="BL328" s="304"/>
      <c r="BM328" s="304"/>
      <c r="BN328" s="304"/>
      <c r="BO328" s="304"/>
      <c r="BP328" s="304"/>
      <c r="BQ328" s="304"/>
      <c r="BR328" s="304"/>
      <c r="BS328" s="304"/>
      <c r="BT328" s="304"/>
      <c r="BU328" s="304"/>
      <c r="BV328" s="304"/>
      <c r="BW328" s="304"/>
      <c r="BX328" s="304"/>
      <c r="BY328" s="306"/>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544" customFormat="true" ht="250.15" customHeight="true" x14ac:dyDescent="0.2">
      <c r="B329" s="543"/>
      <c r="AC329" s="343"/>
      <c r="AD329" s="343"/>
      <c r="AE329" s="343"/>
      <c r="AF329" s="343"/>
      <c r="AG329" s="343"/>
      <c r="AH329" s="343"/>
      <c r="AI329" s="343"/>
      <c r="AJ329" s="343"/>
      <c r="AK329" s="343"/>
      <c r="AL329" s="343"/>
      <c r="AM329" s="343"/>
      <c r="AN329" s="343"/>
      <c r="AO329" s="343"/>
      <c r="AP329" s="343"/>
      <c r="AQ329" s="343"/>
      <c r="AR329" s="343"/>
      <c r="AS329" s="343"/>
      <c r="AT329" s="343"/>
      <c r="AU329" s="343"/>
      <c r="AV329" s="343"/>
      <c r="AW329" s="343"/>
      <c r="AX329" s="343"/>
      <c r="AY329" s="343"/>
      <c r="AZ329" s="343"/>
      <c r="BA329" s="306"/>
      <c r="BB329" s="304"/>
      <c r="BC329" s="304"/>
      <c r="BD329" s="304"/>
      <c r="BE329" s="304"/>
      <c r="BF329" s="304"/>
      <c r="BG329" s="304"/>
      <c r="BH329" s="304"/>
      <c r="BI329" s="304"/>
      <c r="BJ329" s="304"/>
      <c r="BK329" s="304"/>
      <c r="BL329" s="304"/>
      <c r="BM329" s="304"/>
      <c r="BN329" s="304"/>
      <c r="BO329" s="304"/>
      <c r="BP329" s="304"/>
      <c r="BQ329" s="304"/>
      <c r="BR329" s="304"/>
      <c r="BS329" s="304"/>
      <c r="BT329" s="304"/>
      <c r="BU329" s="304"/>
      <c r="BV329" s="304"/>
      <c r="BW329" s="304"/>
      <c r="BX329" s="304"/>
      <c r="BY329" s="306"/>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s="345" customFormat="true" ht="19.15" customHeight="true" x14ac:dyDescent="0.2">
      <c r="B330" s="508"/>
      <c r="AC330" s="338"/>
      <c r="AD330" s="338"/>
      <c r="AE330" s="338"/>
      <c r="AF330" s="338"/>
      <c r="AG330" s="338"/>
      <c r="AH330" s="338"/>
      <c r="AI330" s="338"/>
      <c r="AJ330" s="338"/>
      <c r="AK330" s="338"/>
      <c r="AL330" s="338"/>
      <c r="AM330" s="338"/>
      <c r="AN330" s="338"/>
      <c r="AO330" s="338"/>
      <c r="AP330" s="338"/>
      <c r="AQ330" s="338"/>
      <c r="AR330" s="338"/>
      <c r="AS330" s="338"/>
      <c r="AT330" s="338"/>
      <c r="AU330" s="338"/>
      <c r="AV330" s="338"/>
      <c r="AW330" s="338"/>
      <c r="AX330" s="338"/>
      <c r="AY330" s="338"/>
      <c r="AZ330" s="338"/>
      <c r="BA330" s="309"/>
      <c r="BB330" s="309"/>
      <c r="BC330" s="506"/>
      <c r="BD330" s="506"/>
      <c r="BE330" s="506"/>
      <c r="BF330" s="506"/>
      <c r="BG330" s="506"/>
      <c r="BH330" s="506"/>
      <c r="BI330" s="506"/>
      <c r="BJ330" s="506"/>
      <c r="BK330" s="506"/>
      <c r="BL330" s="506"/>
      <c r="BM330" s="506"/>
      <c r="BN330" s="506"/>
      <c r="BO330" s="506"/>
      <c r="BP330" s="506"/>
      <c r="BQ330" s="506"/>
      <c r="BR330" s="506"/>
      <c r="BS330" s="506"/>
      <c r="BT330" s="506"/>
      <c r="BU330" s="506"/>
      <c r="BV330" s="506"/>
      <c r="BW330" s="506"/>
      <c r="BX330" s="506"/>
      <c r="BY330" s="506"/>
      <c r="BZ330" s="338"/>
      <c r="CA330" s="338"/>
      <c r="CB330" s="338"/>
      <c r="CC330" s="338"/>
      <c r="CD330" s="338"/>
      <c r="CE330" s="338"/>
      <c r="CF330" s="338"/>
      <c r="CG330" s="338"/>
      <c r="CH330" s="338"/>
      <c r="CI330" s="338"/>
      <c r="CJ330" s="338"/>
      <c r="CK330" s="338"/>
      <c r="CL330" s="338"/>
      <c r="CM330" s="338"/>
      <c r="CN330" s="338"/>
      <c r="CO330" s="338"/>
      <c r="CP330" s="338"/>
      <c r="CQ330" s="338"/>
      <c r="CR330" s="338"/>
      <c r="CS330" s="338"/>
      <c r="CT330" s="338"/>
      <c r="CU330" s="338"/>
      <c r="CV330" s="338"/>
      <c r="CW330" s="338"/>
      <c r="CX330" s="338"/>
      <c r="CY330" s="338"/>
      <c r="CZ330" s="338"/>
    </row>
    <row r="331" s="345" customFormat="true" ht="15" customHeight="true" x14ac:dyDescent="0.2">
      <c r="B331" s="508"/>
      <c r="AC331" s="338"/>
      <c r="AD331" s="338"/>
      <c r="AE331" s="338"/>
      <c r="AF331" s="338"/>
      <c r="AG331" s="338"/>
      <c r="AH331" s="338"/>
      <c r="AI331" s="338"/>
      <c r="AJ331" s="338"/>
      <c r="AK331" s="338"/>
      <c r="AL331" s="338"/>
      <c r="AM331" s="338"/>
      <c r="AN331" s="338"/>
      <c r="AO331" s="338"/>
      <c r="AP331" s="338"/>
      <c r="AQ331" s="338"/>
      <c r="AR331" s="338"/>
      <c r="AS331" s="338"/>
      <c r="AT331" s="338"/>
      <c r="AU331" s="338"/>
      <c r="AV331" s="338"/>
      <c r="AW331" s="338"/>
      <c r="AX331" s="338"/>
      <c r="AY331" s="338"/>
      <c r="AZ331" s="338"/>
      <c r="BA331" s="309"/>
      <c r="BB331" s="309"/>
      <c r="BC331" s="506"/>
      <c r="BD331" s="506"/>
      <c r="BE331" s="506"/>
      <c r="BF331" s="506"/>
      <c r="BG331" s="506"/>
      <c r="BH331" s="506"/>
      <c r="BI331" s="506"/>
      <c r="BJ331" s="506"/>
      <c r="BK331" s="506"/>
      <c r="BL331" s="506"/>
      <c r="BM331" s="506"/>
      <c r="BN331" s="506"/>
      <c r="BO331" s="506"/>
      <c r="BP331" s="506"/>
      <c r="BQ331" s="506"/>
      <c r="BR331" s="506"/>
      <c r="BS331" s="506"/>
      <c r="BT331" s="506"/>
      <c r="BU331" s="506"/>
      <c r="BV331" s="506"/>
      <c r="BW331" s="506"/>
      <c r="BX331" s="506"/>
      <c r="BY331" s="506"/>
      <c r="BZ331" s="338"/>
      <c r="CA331" s="338"/>
      <c r="CB331" s="338"/>
      <c r="CC331" s="338"/>
      <c r="CD331" s="338"/>
      <c r="CE331" s="338"/>
      <c r="CF331" s="338"/>
      <c r="CG331" s="338"/>
      <c r="CH331" s="338"/>
      <c r="CI331" s="338"/>
      <c r="CJ331" s="338"/>
      <c r="CK331" s="338"/>
      <c r="CL331" s="338"/>
      <c r="CM331" s="338"/>
      <c r="CN331" s="338"/>
      <c r="CO331" s="338"/>
      <c r="CP331" s="338"/>
      <c r="CQ331" s="338"/>
      <c r="CR331" s="338"/>
      <c r="CS331" s="338"/>
      <c r="CT331" s="338"/>
      <c r="CU331" s="338"/>
      <c r="CV331" s="338"/>
      <c r="CW331" s="338"/>
      <c r="CX331" s="338"/>
      <c r="CY331" s="338"/>
      <c r="CZ331" s="338"/>
    </row>
    <row r="332" s="345" customFormat="true" ht="15" customHeight="true" x14ac:dyDescent="0.2">
      <c r="B332" s="508"/>
      <c r="AC332" s="338"/>
      <c r="AD332" s="338"/>
      <c r="AE332" s="338"/>
      <c r="AF332" s="338"/>
      <c r="AG332" s="338"/>
      <c r="AH332" s="338"/>
      <c r="AI332" s="338"/>
      <c r="AJ332" s="338"/>
      <c r="AK332" s="338"/>
      <c r="AL332" s="338"/>
      <c r="AM332" s="338"/>
      <c r="AN332" s="338"/>
      <c r="AO332" s="338"/>
      <c r="AP332" s="338"/>
      <c r="AQ332" s="338"/>
      <c r="AR332" s="338"/>
      <c r="AS332" s="338"/>
      <c r="AT332" s="338"/>
      <c r="AU332" s="338"/>
      <c r="AV332" s="338"/>
      <c r="AW332" s="338"/>
      <c r="AX332" s="338"/>
      <c r="AY332" s="338"/>
      <c r="AZ332" s="338"/>
      <c r="BA332" s="309"/>
      <c r="BB332" s="309"/>
      <c r="BC332" s="506"/>
      <c r="BD332" s="506"/>
      <c r="BE332" s="506"/>
      <c r="BF332" s="506"/>
      <c r="BG332" s="506"/>
      <c r="BH332" s="506"/>
      <c r="BI332" s="506"/>
      <c r="BJ332" s="506"/>
      <c r="BK332" s="506"/>
      <c r="BL332" s="506"/>
      <c r="BM332" s="506"/>
      <c r="BN332" s="506"/>
      <c r="BO332" s="506"/>
      <c r="BP332" s="506"/>
      <c r="BQ332" s="506"/>
      <c r="BR332" s="506"/>
      <c r="BS332" s="506"/>
      <c r="BT332" s="506"/>
      <c r="BU332" s="506"/>
      <c r="BV332" s="506"/>
      <c r="BW332" s="506"/>
      <c r="BX332" s="506"/>
      <c r="BY332" s="506"/>
      <c r="BZ332" s="338"/>
      <c r="CA332" s="338"/>
      <c r="CB332" s="338"/>
      <c r="CC332" s="338"/>
      <c r="CD332" s="338"/>
      <c r="CE332" s="338"/>
      <c r="CF332" s="338"/>
      <c r="CG332" s="338"/>
      <c r="CH332" s="338"/>
      <c r="CI332" s="338"/>
      <c r="CJ332" s="338"/>
      <c r="CK332" s="338"/>
      <c r="CL332" s="338"/>
      <c r="CM332" s="338"/>
      <c r="CN332" s="338"/>
      <c r="CO332" s="338"/>
      <c r="CP332" s="338"/>
      <c r="CQ332" s="338"/>
      <c r="CR332" s="338"/>
      <c r="CS332" s="338"/>
      <c r="CT332" s="338"/>
      <c r="CU332" s="338"/>
      <c r="CV332" s="338"/>
      <c r="CW332" s="338"/>
      <c r="CX332" s="338"/>
      <c r="CY332" s="338"/>
      <c r="CZ332" s="338"/>
    </row>
    <row r="333" s="345" customFormat="true" ht="15" customHeight="true" x14ac:dyDescent="0.2">
      <c r="B333" s="508"/>
      <c r="AC333" s="338"/>
      <c r="AD333" s="338"/>
      <c r="AE333" s="338"/>
      <c r="AF333" s="338"/>
      <c r="AG333" s="338"/>
      <c r="AH333" s="338"/>
      <c r="AI333" s="338"/>
      <c r="AJ333" s="338"/>
      <c r="AK333" s="338"/>
      <c r="AL333" s="338"/>
      <c r="AM333" s="338"/>
      <c r="AN333" s="338"/>
      <c r="AO333" s="338"/>
      <c r="AP333" s="338"/>
      <c r="AQ333" s="338"/>
      <c r="AR333" s="338"/>
      <c r="AS333" s="338"/>
      <c r="AT333" s="338"/>
      <c r="AU333" s="338"/>
      <c r="AV333" s="338"/>
      <c r="AW333" s="338"/>
      <c r="AX333" s="338"/>
      <c r="AY333" s="338"/>
      <c r="AZ333" s="338"/>
      <c r="BA333" s="309"/>
      <c r="BB333" s="309"/>
      <c r="BC333" s="506"/>
      <c r="BD333" s="506"/>
      <c r="BE333" s="506"/>
      <c r="BF333" s="506"/>
      <c r="BG333" s="506"/>
      <c r="BH333" s="506"/>
      <c r="BI333" s="506"/>
      <c r="BJ333" s="506"/>
      <c r="BK333" s="506"/>
      <c r="BL333" s="506"/>
      <c r="BM333" s="506"/>
      <c r="BN333" s="506"/>
      <c r="BO333" s="506"/>
      <c r="BP333" s="506"/>
      <c r="BQ333" s="506"/>
      <c r="BR333" s="506"/>
      <c r="BS333" s="506"/>
      <c r="BT333" s="506"/>
      <c r="BU333" s="506"/>
      <c r="BV333" s="506"/>
      <c r="BW333" s="506"/>
      <c r="BX333" s="506"/>
      <c r="BY333" s="506"/>
      <c r="BZ333" s="338"/>
      <c r="CA333" s="338"/>
      <c r="CB333" s="338"/>
      <c r="CC333" s="338"/>
      <c r="CD333" s="338"/>
      <c r="CE333" s="338"/>
      <c r="CF333" s="338"/>
      <c r="CG333" s="338"/>
      <c r="CH333" s="338"/>
      <c r="CI333" s="338"/>
      <c r="CJ333" s="338"/>
      <c r="CK333" s="338"/>
      <c r="CL333" s="338"/>
      <c r="CM333" s="338"/>
      <c r="CN333" s="338"/>
      <c r="CO333" s="338"/>
      <c r="CP333" s="338"/>
      <c r="CQ333" s="338"/>
      <c r="CR333" s="338"/>
      <c r="CS333" s="338"/>
      <c r="CT333" s="338"/>
      <c r="CU333" s="338"/>
      <c r="CV333" s="338"/>
      <c r="CW333" s="338"/>
      <c r="CX333" s="338"/>
      <c r="CY333" s="338"/>
      <c r="CZ333" s="338"/>
    </row>
    <row r="334" s="345" customFormat="true" ht="15" customHeight="true" x14ac:dyDescent="0.2">
      <c r="B334" s="508"/>
      <c r="AC334" s="338"/>
      <c r="AD334" s="338"/>
      <c r="AE334" s="338"/>
      <c r="AF334" s="338"/>
      <c r="AG334" s="338"/>
      <c r="AH334" s="338"/>
      <c r="AI334" s="338"/>
      <c r="AJ334" s="338"/>
      <c r="AK334" s="338"/>
      <c r="AL334" s="338"/>
      <c r="AM334" s="338"/>
      <c r="AN334" s="338"/>
      <c r="AO334" s="338"/>
      <c r="AP334" s="338"/>
      <c r="AQ334" s="338"/>
      <c r="AR334" s="338"/>
      <c r="AS334" s="338"/>
      <c r="AT334" s="338"/>
      <c r="AU334" s="338"/>
      <c r="AV334" s="338"/>
      <c r="AW334" s="338"/>
      <c r="AX334" s="338"/>
      <c r="AY334" s="338"/>
      <c r="AZ334" s="338"/>
      <c r="BA334" s="309"/>
      <c r="BB334" s="309"/>
      <c r="BC334" s="506"/>
      <c r="BD334" s="506"/>
      <c r="BE334" s="506"/>
      <c r="BF334" s="506"/>
      <c r="BG334" s="506"/>
      <c r="BH334" s="506"/>
      <c r="BI334" s="506"/>
      <c r="BJ334" s="506"/>
      <c r="BK334" s="506"/>
      <c r="BL334" s="506"/>
      <c r="BM334" s="506"/>
      <c r="BN334" s="506"/>
      <c r="BO334" s="506"/>
      <c r="BP334" s="506"/>
      <c r="BQ334" s="506"/>
      <c r="BR334" s="506"/>
      <c r="BS334" s="506"/>
      <c r="BT334" s="506"/>
      <c r="BU334" s="506"/>
      <c r="BV334" s="506"/>
      <c r="BW334" s="506"/>
      <c r="BX334" s="506"/>
      <c r="BY334" s="506"/>
      <c r="BZ334" s="338"/>
      <c r="CA334" s="338"/>
      <c r="CB334" s="338"/>
      <c r="CC334" s="338"/>
      <c r="CD334" s="338"/>
      <c r="CE334" s="338"/>
      <c r="CF334" s="338"/>
      <c r="CG334" s="338"/>
      <c r="CH334" s="338"/>
      <c r="CI334" s="338"/>
      <c r="CJ334" s="338"/>
      <c r="CK334" s="338"/>
      <c r="CL334" s="338"/>
      <c r="CM334" s="338"/>
      <c r="CN334" s="338"/>
      <c r="CO334" s="338"/>
      <c r="CP334" s="338"/>
      <c r="CQ334" s="338"/>
      <c r="CR334" s="338"/>
      <c r="CS334" s="338"/>
      <c r="CT334" s="338"/>
      <c r="CU334" s="338"/>
      <c r="CV334" s="338"/>
      <c r="CW334" s="338"/>
      <c r="CX334" s="338"/>
      <c r="CY334" s="338"/>
      <c r="CZ334" s="338"/>
    </row>
    <row r="335" s="345" customFormat="true" ht="15" customHeight="true" x14ac:dyDescent="0.2">
      <c r="B335" s="508"/>
      <c r="AC335" s="338"/>
      <c r="AD335" s="338"/>
      <c r="AE335" s="338"/>
      <c r="AF335" s="338"/>
      <c r="AG335" s="338"/>
      <c r="AH335" s="338"/>
      <c r="AI335" s="338"/>
      <c r="AJ335" s="338"/>
      <c r="AK335" s="338"/>
      <c r="AL335" s="338"/>
      <c r="AM335" s="338"/>
      <c r="AN335" s="338"/>
      <c r="AO335" s="338"/>
      <c r="AP335" s="338"/>
      <c r="AQ335" s="338"/>
      <c r="AR335" s="338"/>
      <c r="AS335" s="338"/>
      <c r="AT335" s="338"/>
      <c r="AU335" s="338"/>
      <c r="AV335" s="338"/>
      <c r="AW335" s="338"/>
      <c r="AX335" s="338"/>
      <c r="AY335" s="338"/>
      <c r="AZ335" s="338"/>
      <c r="BA335" s="309"/>
      <c r="BB335" s="309"/>
      <c r="BC335" s="506"/>
      <c r="BD335" s="506"/>
      <c r="BE335" s="506"/>
      <c r="BF335" s="506"/>
      <c r="BG335" s="506"/>
      <c r="BH335" s="506"/>
      <c r="BI335" s="506"/>
      <c r="BJ335" s="506"/>
      <c r="BK335" s="506"/>
      <c r="BL335" s="506"/>
      <c r="BM335" s="506"/>
      <c r="BN335" s="506"/>
      <c r="BO335" s="506"/>
      <c r="BP335" s="506"/>
      <c r="BQ335" s="506"/>
      <c r="BR335" s="506"/>
      <c r="BS335" s="506"/>
      <c r="BT335" s="506"/>
      <c r="BU335" s="506"/>
      <c r="BV335" s="506"/>
      <c r="BW335" s="506"/>
      <c r="BX335" s="506"/>
      <c r="BY335" s="506"/>
      <c r="BZ335" s="338"/>
      <c r="CA335" s="338"/>
      <c r="CB335" s="338"/>
      <c r="CC335" s="338"/>
      <c r="CD335" s="338"/>
      <c r="CE335" s="338"/>
      <c r="CF335" s="338"/>
      <c r="CG335" s="338"/>
      <c r="CH335" s="338"/>
      <c r="CI335" s="338"/>
      <c r="CJ335" s="338"/>
      <c r="CK335" s="338"/>
      <c r="CL335" s="338"/>
      <c r="CM335" s="338"/>
      <c r="CN335" s="338"/>
      <c r="CO335" s="338"/>
      <c r="CP335" s="338"/>
      <c r="CQ335" s="338"/>
      <c r="CR335" s="338"/>
      <c r="CS335" s="338"/>
      <c r="CT335" s="338"/>
      <c r="CU335" s="338"/>
      <c r="CV335" s="338"/>
      <c r="CW335" s="338"/>
      <c r="CX335" s="338"/>
      <c r="CY335" s="338"/>
      <c r="CZ335" s="338"/>
    </row>
    <row r="336" s="345" customFormat="true" ht="15" customHeight="true" x14ac:dyDescent="0.2">
      <c r="B336" s="508"/>
      <c r="AC336" s="338"/>
      <c r="AD336" s="338"/>
      <c r="AE336" s="338"/>
      <c r="AF336" s="338"/>
      <c r="AG336" s="338"/>
      <c r="AH336" s="338"/>
      <c r="AI336" s="338"/>
      <c r="AJ336" s="338"/>
      <c r="AK336" s="338"/>
      <c r="AL336" s="338"/>
      <c r="AM336" s="338"/>
      <c r="AN336" s="338"/>
      <c r="AO336" s="338"/>
      <c r="AP336" s="338"/>
      <c r="AQ336" s="338"/>
      <c r="AR336" s="338"/>
      <c r="AS336" s="338"/>
      <c r="AT336" s="338"/>
      <c r="AU336" s="338"/>
      <c r="AV336" s="338"/>
      <c r="AW336" s="338"/>
      <c r="AX336" s="338"/>
      <c r="AY336" s="338"/>
      <c r="AZ336" s="338"/>
      <c r="BA336" s="309"/>
      <c r="BB336" s="309"/>
      <c r="BC336" s="506"/>
      <c r="BD336" s="506"/>
      <c r="BE336" s="506"/>
      <c r="BF336" s="506"/>
      <c r="BG336" s="506"/>
      <c r="BH336" s="506"/>
      <c r="BI336" s="506"/>
      <c r="BJ336" s="506"/>
      <c r="BK336" s="506"/>
      <c r="BL336" s="506"/>
      <c r="BM336" s="506"/>
      <c r="BN336" s="506"/>
      <c r="BO336" s="506"/>
      <c r="BP336" s="506"/>
      <c r="BQ336" s="506"/>
      <c r="BR336" s="506"/>
      <c r="BS336" s="506"/>
      <c r="BT336" s="506"/>
      <c r="BU336" s="506"/>
      <c r="BV336" s="506"/>
      <c r="BW336" s="506"/>
      <c r="BX336" s="506"/>
      <c r="BY336" s="506"/>
      <c r="BZ336" s="338"/>
      <c r="CA336" s="338"/>
      <c r="CB336" s="338"/>
      <c r="CC336" s="338"/>
      <c r="CD336" s="338"/>
      <c r="CE336" s="338"/>
      <c r="CF336" s="338"/>
      <c r="CG336" s="338"/>
      <c r="CH336" s="338"/>
      <c r="CI336" s="338"/>
      <c r="CJ336" s="338"/>
      <c r="CK336" s="338"/>
      <c r="CL336" s="338"/>
      <c r="CM336" s="338"/>
      <c r="CN336" s="338"/>
      <c r="CO336" s="338"/>
      <c r="CP336" s="338"/>
      <c r="CQ336" s="338"/>
      <c r="CR336" s="338"/>
      <c r="CS336" s="338"/>
      <c r="CT336" s="338"/>
      <c r="CU336" s="338"/>
      <c r="CV336" s="338"/>
      <c r="CW336" s="338"/>
      <c r="CX336" s="338"/>
      <c r="CY336" s="338"/>
      <c r="CZ336" s="338"/>
    </row>
    <row r="337" s="345" customFormat="true" ht="18" customHeight="true" x14ac:dyDescent="0.2">
      <c r="B337" s="508"/>
      <c r="AC337" s="338"/>
      <c r="AD337" s="338"/>
      <c r="AE337" s="338"/>
      <c r="AF337" s="338"/>
      <c r="AG337" s="338"/>
      <c r="AH337" s="338"/>
      <c r="AI337" s="338"/>
      <c r="AJ337" s="338"/>
      <c r="AK337" s="338"/>
      <c r="AL337" s="338"/>
      <c r="AM337" s="338"/>
      <c r="AN337" s="338"/>
      <c r="AO337" s="338"/>
      <c r="AP337" s="338"/>
      <c r="AQ337" s="338"/>
      <c r="AR337" s="338"/>
      <c r="AS337" s="338"/>
      <c r="AT337" s="338"/>
      <c r="AU337" s="338"/>
      <c r="AV337" s="338"/>
      <c r="AW337" s="338"/>
      <c r="AX337" s="338"/>
      <c r="AY337" s="338"/>
      <c r="AZ337" s="338"/>
      <c r="BA337" s="309"/>
      <c r="BB337" s="309"/>
      <c r="BC337" s="506"/>
      <c r="BD337" s="506"/>
      <c r="BE337" s="506"/>
      <c r="BF337" s="506"/>
      <c r="BG337" s="506"/>
      <c r="BH337" s="506"/>
      <c r="BI337" s="506"/>
      <c r="BJ337" s="506"/>
      <c r="BK337" s="506"/>
      <c r="BL337" s="506"/>
      <c r="BM337" s="506"/>
      <c r="BN337" s="506"/>
      <c r="BO337" s="506"/>
      <c r="BP337" s="506"/>
      <c r="BQ337" s="506"/>
      <c r="BR337" s="506"/>
      <c r="BS337" s="506"/>
      <c r="BT337" s="506"/>
      <c r="BU337" s="506"/>
      <c r="BV337" s="506"/>
      <c r="BW337" s="506"/>
      <c r="BX337" s="506"/>
      <c r="BY337" s="506"/>
      <c r="BZ337" s="338"/>
      <c r="CA337" s="338"/>
      <c r="CB337" s="338"/>
      <c r="CC337" s="338"/>
      <c r="CD337" s="338"/>
      <c r="CE337" s="338"/>
      <c r="CF337" s="338"/>
      <c r="CG337" s="338"/>
      <c r="CH337" s="338"/>
      <c r="CI337" s="338"/>
      <c r="CJ337" s="338"/>
      <c r="CK337" s="338"/>
      <c r="CL337" s="338"/>
      <c r="CM337" s="338"/>
      <c r="CN337" s="338"/>
      <c r="CO337" s="338"/>
      <c r="CP337" s="338"/>
      <c r="CQ337" s="338"/>
      <c r="CR337" s="338"/>
      <c r="CS337" s="338"/>
      <c r="CT337" s="338"/>
      <c r="CU337" s="338"/>
      <c r="CV337" s="338"/>
      <c r="CW337" s="338"/>
      <c r="CX337" s="338"/>
      <c r="CY337" s="338"/>
      <c r="CZ337" s="338"/>
    </row>
    <row r="338" s="345" customFormat="true" ht="18" customHeight="true" x14ac:dyDescent="0.2">
      <c r="B338" s="508"/>
      <c r="AC338" s="338"/>
      <c r="AD338" s="338"/>
      <c r="AE338" s="338"/>
      <c r="AF338" s="338"/>
      <c r="AG338" s="338"/>
      <c r="AH338" s="338"/>
      <c r="AI338" s="338"/>
      <c r="AJ338" s="338"/>
      <c r="AK338" s="338"/>
      <c r="AL338" s="338"/>
      <c r="AM338" s="338"/>
      <c r="AN338" s="338"/>
      <c r="AO338" s="338"/>
      <c r="AP338" s="338"/>
      <c r="AQ338" s="338"/>
      <c r="AR338" s="338"/>
      <c r="AS338" s="338"/>
      <c r="AT338" s="338"/>
      <c r="AU338" s="338"/>
      <c r="AV338" s="338"/>
      <c r="AW338" s="338"/>
      <c r="AX338" s="338"/>
      <c r="AY338" s="338"/>
      <c r="AZ338" s="338"/>
      <c r="BA338" s="309"/>
      <c r="BB338" s="309"/>
      <c r="BC338" s="506"/>
      <c r="BD338" s="506"/>
      <c r="BE338" s="506"/>
      <c r="BF338" s="506"/>
      <c r="BG338" s="506"/>
      <c r="BH338" s="506"/>
      <c r="BI338" s="506"/>
      <c r="BJ338" s="506"/>
      <c r="BK338" s="506"/>
      <c r="BL338" s="506"/>
      <c r="BM338" s="506"/>
      <c r="BN338" s="506"/>
      <c r="BO338" s="506"/>
      <c r="BP338" s="506"/>
      <c r="BQ338" s="506"/>
      <c r="BR338" s="506"/>
      <c r="BS338" s="506"/>
      <c r="BT338" s="506"/>
      <c r="BU338" s="506"/>
      <c r="BV338" s="506"/>
      <c r="BW338" s="506"/>
      <c r="BX338" s="506"/>
      <c r="BY338" s="506"/>
      <c r="BZ338" s="338"/>
      <c r="CA338" s="338"/>
      <c r="CB338" s="338"/>
      <c r="CC338" s="338"/>
      <c r="CD338" s="338"/>
      <c r="CE338" s="338"/>
      <c r="CF338" s="338"/>
      <c r="CG338" s="338"/>
      <c r="CH338" s="338"/>
      <c r="CI338" s="338"/>
      <c r="CJ338" s="338"/>
      <c r="CK338" s="338"/>
      <c r="CL338" s="338"/>
      <c r="CM338" s="338"/>
      <c r="CN338" s="338"/>
      <c r="CO338" s="338"/>
      <c r="CP338" s="338"/>
      <c r="CQ338" s="338"/>
      <c r="CR338" s="338"/>
      <c r="CS338" s="338"/>
      <c r="CT338" s="338"/>
      <c r="CU338" s="338"/>
      <c r="CV338" s="338"/>
      <c r="CW338" s="338"/>
      <c r="CX338" s="338"/>
      <c r="CY338" s="338"/>
      <c r="CZ338" s="338"/>
    </row>
    <row r="339" s="544" customFormat="true" ht="15" customHeight="true" x14ac:dyDescent="0.2">
      <c r="B339" s="543"/>
      <c r="AC339" s="343"/>
      <c r="AD339" s="343"/>
      <c r="AE339" s="343"/>
      <c r="AF339" s="343"/>
      <c r="AG339" s="343"/>
      <c r="AH339" s="343"/>
      <c r="AI339" s="343"/>
      <c r="AJ339" s="343"/>
      <c r="AK339" s="343"/>
      <c r="AL339" s="343"/>
      <c r="AM339" s="343"/>
      <c r="AN339" s="343"/>
      <c r="AO339" s="343"/>
      <c r="AP339" s="343"/>
      <c r="AQ339" s="343"/>
      <c r="AR339" s="343"/>
      <c r="AS339" s="343"/>
      <c r="AT339" s="343"/>
      <c r="AU339" s="343"/>
      <c r="AV339" s="343"/>
      <c r="AW339" s="343"/>
      <c r="AX339" s="343"/>
      <c r="AY339" s="343"/>
      <c r="AZ339" s="343"/>
      <c r="BA339" s="344" t="s">
        <v>131</v>
      </c>
      <c r="BB339" s="291" t="s">
        <v>130</v>
      </c>
      <c r="BC339" s="973" t="s">
        <v>115</v>
      </c>
      <c r="BD339" s="974"/>
      <c r="BE339" s="974"/>
      <c r="BF339" s="974"/>
      <c r="BG339" s="975"/>
      <c r="BH339" s="973" t="s">
        <v>38</v>
      </c>
      <c r="BI339" s="974"/>
      <c r="BJ339" s="974"/>
      <c r="BK339" s="974"/>
      <c r="BL339" s="975"/>
      <c r="BM339" s="973" t="s">
        <v>37</v>
      </c>
      <c r="BN339" s="974"/>
      <c r="BO339" s="974"/>
      <c r="BP339" s="974"/>
      <c r="BQ339" s="976"/>
      <c r="BR339" s="14" t="s">
        <v>142</v>
      </c>
      <c r="BS339" s="426"/>
      <c r="BT339" s="426"/>
      <c r="BU339" s="426"/>
      <c r="BV339" s="426"/>
      <c r="BW339" s="426"/>
      <c r="BX339" s="426"/>
      <c r="BY339" s="426"/>
      <c r="BZ339" s="440"/>
      <c r="CA339" s="440"/>
      <c r="CB339" s="440"/>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544" customFormat="true" ht="24" x14ac:dyDescent="0.2">
      <c r="B340" s="543"/>
      <c r="AC340" s="343"/>
      <c r="AD340" s="343"/>
      <c r="AE340" s="343"/>
      <c r="AF340" s="343"/>
      <c r="AG340" s="343"/>
      <c r="AH340" s="343"/>
      <c r="AI340" s="343"/>
      <c r="AJ340" s="343"/>
      <c r="AK340" s="343"/>
      <c r="AL340" s="343"/>
      <c r="AM340" s="343"/>
      <c r="AN340" s="343"/>
      <c r="AO340" s="343"/>
      <c r="AP340" s="343"/>
      <c r="AQ340" s="343"/>
      <c r="AR340" s="343"/>
      <c r="AS340" s="343"/>
      <c r="AT340" s="343"/>
      <c r="AU340" s="343"/>
      <c r="AV340" s="343"/>
      <c r="AW340" s="343"/>
      <c r="AX340" s="343"/>
      <c r="AY340" s="343"/>
      <c r="AZ340" s="343"/>
      <c r="BA340" s="329" t="s">
        <v>127</v>
      </c>
      <c r="BB340" s="328"/>
      <c r="BC340" s="457" t="s">
        <v>0</v>
      </c>
      <c r="BD340" s="563" t="s">
        <v>1</v>
      </c>
      <c r="BE340" s="563" t="s">
        <v>2</v>
      </c>
      <c r="BF340" s="563" t="s">
        <v>3</v>
      </c>
      <c r="BG340" s="458" t="s">
        <v>4</v>
      </c>
      <c r="BH340" s="457" t="s">
        <v>0</v>
      </c>
      <c r="BI340" s="563" t="s">
        <v>1</v>
      </c>
      <c r="BJ340" s="563" t="s">
        <v>2</v>
      </c>
      <c r="BK340" s="563" t="s">
        <v>3</v>
      </c>
      <c r="BL340" s="458" t="s">
        <v>4</v>
      </c>
      <c r="BM340" s="457" t="s">
        <v>0</v>
      </c>
      <c r="BN340" s="563" t="s">
        <v>1</v>
      </c>
      <c r="BO340" s="563" t="s">
        <v>2</v>
      </c>
      <c r="BP340" s="563" t="s">
        <v>3</v>
      </c>
      <c r="BQ340" s="458" t="s">
        <v>4</v>
      </c>
      <c r="BR340" s="457" t="s">
        <v>260</v>
      </c>
      <c r="BS340" s="563" t="s">
        <v>261</v>
      </c>
      <c r="BT340" s="563" t="s">
        <v>262</v>
      </c>
      <c r="BU340" s="563" t="s">
        <v>263</v>
      </c>
      <c r="BV340" s="563" t="s">
        <v>264</v>
      </c>
      <c r="BW340" s="563" t="s">
        <v>265</v>
      </c>
      <c r="BX340" s="563" t="s">
        <v>266</v>
      </c>
      <c r="BY340" s="564" t="s">
        <v>267</v>
      </c>
      <c r="BZ340" s="564" t="s">
        <v>268</v>
      </c>
      <c r="CA340" s="564" t="s">
        <v>269</v>
      </c>
      <c r="CB340" s="564" t="s">
        <v>270</v>
      </c>
      <c r="CC340" s="173"/>
      <c r="CD340" s="173"/>
      <c r="CE340" s="173"/>
      <c r="CF340" s="173"/>
      <c r="CG340" s="173"/>
      <c r="CH340" s="173"/>
      <c r="CI340" s="173"/>
      <c r="CJ340" s="173"/>
      <c r="CK340" s="173"/>
      <c r="CL340" s="173"/>
      <c r="CM340" s="173"/>
      <c r="CN340" s="173"/>
      <c r="CO340" s="173"/>
      <c r="CP340" s="173"/>
      <c r="CQ340" s="173"/>
      <c r="CR340" s="173"/>
      <c r="CS340" s="173"/>
      <c r="CT340" s="173"/>
      <c r="CU340" s="173"/>
      <c r="CV340" s="173"/>
      <c r="CW340" s="173"/>
      <c r="CX340" s="173"/>
      <c r="CY340" s="173"/>
      <c r="CZ340" s="173"/>
    </row>
    <row r="341" s="544" customFormat="true" ht="15" customHeight="true" x14ac:dyDescent="0.2">
      <c r="B341" s="543"/>
      <c r="AC341" s="343"/>
      <c r="AD341" s="343"/>
      <c r="AE341" s="343"/>
      <c r="AF341" s="343"/>
      <c r="AG341" s="343"/>
      <c r="AH341" s="343"/>
      <c r="AI341" s="343"/>
      <c r="AJ341" s="343"/>
      <c r="AK341" s="343"/>
      <c r="AL341" s="343"/>
      <c r="AM341" s="343"/>
      <c r="AN341" s="343"/>
      <c r="AO341" s="343"/>
      <c r="AP341" s="343"/>
      <c r="AQ341" s="343"/>
      <c r="AR341" s="343"/>
      <c r="AS341" s="343"/>
      <c r="AT341" s="343"/>
      <c r="AU341" s="343"/>
      <c r="AV341" s="343"/>
      <c r="AW341" s="343"/>
      <c r="AX341" s="343"/>
      <c r="AY341" s="343"/>
      <c r="AZ341" s="343"/>
      <c r="BA341" s="969" t="s">
        <v>155</v>
      </c>
      <c r="BB341" s="596" t="s">
        <v>49</v>
      </c>
      <c r="BC341" s="46" t="s">
        <v>35</v>
      </c>
      <c r="BD341" s="42" t="s">
        <v>35</v>
      </c>
      <c r="BE341" s="42" t="s">
        <v>35</v>
      </c>
      <c r="BF341" s="42" t="s">
        <v>35</v>
      </c>
      <c r="BG341" s="37" t="s">
        <v>35</v>
      </c>
      <c r="BH341" s="46" t="s">
        <v>35</v>
      </c>
      <c r="BI341" s="42" t="s">
        <v>35</v>
      </c>
      <c r="BJ341" s="42" t="s">
        <v>35</v>
      </c>
      <c r="BK341" s="42" t="s">
        <v>35</v>
      </c>
      <c r="BL341" s="37" t="s">
        <v>35</v>
      </c>
      <c r="BM341" s="46" t="s">
        <v>35</v>
      </c>
      <c r="BN341" s="42" t="s">
        <v>35</v>
      </c>
      <c r="BO341" s="42" t="s">
        <v>35</v>
      </c>
      <c r="BP341" s="42" t="s">
        <v>35</v>
      </c>
      <c r="BQ341" s="37" t="s">
        <v>35</v>
      </c>
      <c r="BR341" s="46" t="s">
        <v>35</v>
      </c>
      <c r="BS341" s="42" t="s">
        <v>35</v>
      </c>
      <c r="BT341" s="42" t="s">
        <v>35</v>
      </c>
      <c r="BU341" s="42" t="s">
        <v>35</v>
      </c>
      <c r="BV341" s="42" t="s">
        <v>35</v>
      </c>
      <c r="BW341" s="42" t="s">
        <v>35</v>
      </c>
      <c r="BX341" s="42" t="s">
        <v>35</v>
      </c>
      <c r="BY341" s="31" t="s">
        <v>35</v>
      </c>
      <c r="BZ341" s="31" t="s">
        <v>35</v>
      </c>
      <c r="CA341" s="31" t="s">
        <v>35</v>
      </c>
      <c r="CB341" s="31" t="s">
        <v>35</v>
      </c>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544" customFormat="true" ht="15" customHeight="true" x14ac:dyDescent="0.2">
      <c r="B342" s="543"/>
      <c r="AC342" s="343"/>
      <c r="AD342" s="343"/>
      <c r="AE342" s="343"/>
      <c r="AF342" s="343"/>
      <c r="AG342" s="343"/>
      <c r="AH342" s="343"/>
      <c r="AI342" s="343"/>
      <c r="AJ342" s="343"/>
      <c r="AK342" s="343"/>
      <c r="AL342" s="343"/>
      <c r="AM342" s="343"/>
      <c r="AN342" s="343"/>
      <c r="AO342" s="343"/>
      <c r="AP342" s="343"/>
      <c r="AQ342" s="343"/>
      <c r="AR342" s="343"/>
      <c r="AS342" s="343"/>
      <c r="AT342" s="343"/>
      <c r="AU342" s="343"/>
      <c r="AV342" s="343"/>
      <c r="AW342" s="343"/>
      <c r="AX342" s="343"/>
      <c r="AY342" s="343"/>
      <c r="AZ342" s="343"/>
      <c r="BA342" s="970"/>
      <c r="BB342" s="594" t="s">
        <v>48</v>
      </c>
      <c r="BC342" s="45" t="s">
        <v>35</v>
      </c>
      <c r="BD342" s="41" t="s">
        <v>35</v>
      </c>
      <c r="BE342" s="41" t="s">
        <v>35</v>
      </c>
      <c r="BF342" s="41" t="s">
        <v>35</v>
      </c>
      <c r="BG342" s="36" t="s">
        <v>35</v>
      </c>
      <c r="BH342" s="45" t="s">
        <v>35</v>
      </c>
      <c r="BI342" s="41" t="s">
        <v>35</v>
      </c>
      <c r="BJ342" s="41" t="s">
        <v>35</v>
      </c>
      <c r="BK342" s="41" t="s">
        <v>35</v>
      </c>
      <c r="BL342" s="36" t="s">
        <v>35</v>
      </c>
      <c r="BM342" s="45" t="s">
        <v>35</v>
      </c>
      <c r="BN342" s="41" t="s">
        <v>35</v>
      </c>
      <c r="BO342" s="41" t="s">
        <v>35</v>
      </c>
      <c r="BP342" s="41" t="s">
        <v>35</v>
      </c>
      <c r="BQ342" s="36" t="s">
        <v>35</v>
      </c>
      <c r="BR342" s="45" t="s">
        <v>35</v>
      </c>
      <c r="BS342" s="41" t="s">
        <v>35</v>
      </c>
      <c r="BT342" s="41" t="s">
        <v>35</v>
      </c>
      <c r="BU342" s="41" t="s">
        <v>35</v>
      </c>
      <c r="BV342" s="41" t="s">
        <v>35</v>
      </c>
      <c r="BW342" s="41" t="s">
        <v>35</v>
      </c>
      <c r="BX342" s="41" t="s">
        <v>35</v>
      </c>
      <c r="BY342" s="30" t="s">
        <v>35</v>
      </c>
      <c r="BZ342" s="30" t="s">
        <v>35</v>
      </c>
      <c r="CA342" s="30" t="s">
        <v>35</v>
      </c>
      <c r="CB342" s="30" t="s">
        <v>35</v>
      </c>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544" customFormat="true" ht="15" customHeight="true" x14ac:dyDescent="0.2">
      <c r="B343" s="543"/>
      <c r="AC343" s="343"/>
      <c r="AD343" s="343"/>
      <c r="AE343" s="343"/>
      <c r="AF343" s="343"/>
      <c r="AG343" s="343"/>
      <c r="AH343" s="343"/>
      <c r="AI343" s="343"/>
      <c r="AJ343" s="343"/>
      <c r="AK343" s="343"/>
      <c r="AL343" s="343"/>
      <c r="AM343" s="343"/>
      <c r="AN343" s="343"/>
      <c r="AO343" s="343"/>
      <c r="AP343" s="343"/>
      <c r="AQ343" s="343"/>
      <c r="AR343" s="343"/>
      <c r="AS343" s="343"/>
      <c r="AT343" s="343"/>
      <c r="AU343" s="343"/>
      <c r="AV343" s="343"/>
      <c r="AW343" s="343"/>
      <c r="AX343" s="343"/>
      <c r="AY343" s="343"/>
      <c r="AZ343" s="343"/>
      <c r="BA343" s="971" t="s">
        <v>150</v>
      </c>
      <c r="BB343" s="594" t="s">
        <v>49</v>
      </c>
      <c r="BC343" s="45" t="s">
        <v>35</v>
      </c>
      <c r="BD343" s="41" t="s">
        <v>35</v>
      </c>
      <c r="BE343" s="41" t="s">
        <v>35</v>
      </c>
      <c r="BF343" s="41" t="s">
        <v>35</v>
      </c>
      <c r="BG343" s="36" t="s">
        <v>35</v>
      </c>
      <c r="BH343" s="45" t="s">
        <v>35</v>
      </c>
      <c r="BI343" s="41" t="s">
        <v>35</v>
      </c>
      <c r="BJ343" s="41" t="s">
        <v>35</v>
      </c>
      <c r="BK343" s="41" t="s">
        <v>35</v>
      </c>
      <c r="BL343" s="36" t="s">
        <v>35</v>
      </c>
      <c r="BM343" s="45" t="s">
        <v>35</v>
      </c>
      <c r="BN343" s="41" t="s">
        <v>35</v>
      </c>
      <c r="BO343" s="41" t="s">
        <v>35</v>
      </c>
      <c r="BP343" s="41" t="s">
        <v>35</v>
      </c>
      <c r="BQ343" s="36" t="s">
        <v>35</v>
      </c>
      <c r="BR343" s="45" t="s">
        <v>35</v>
      </c>
      <c r="BS343" s="41" t="s">
        <v>35</v>
      </c>
      <c r="BT343" s="41" t="s">
        <v>35</v>
      </c>
      <c r="BU343" s="41" t="s">
        <v>35</v>
      </c>
      <c r="BV343" s="41" t="s">
        <v>35</v>
      </c>
      <c r="BW343" s="41" t="s">
        <v>35</v>
      </c>
      <c r="BX343" s="41" t="s">
        <v>35</v>
      </c>
      <c r="BY343" s="30" t="s">
        <v>35</v>
      </c>
      <c r="BZ343" s="30" t="s">
        <v>35</v>
      </c>
      <c r="CA343" s="30" t="s">
        <v>35</v>
      </c>
      <c r="CB343" s="30" t="s">
        <v>35</v>
      </c>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544" customFormat="true" ht="15" customHeight="true" x14ac:dyDescent="0.2">
      <c r="B344" s="543"/>
      <c r="AC344" s="343"/>
      <c r="AD344" s="343"/>
      <c r="AE344" s="343"/>
      <c r="AF344" s="343"/>
      <c r="AG344" s="343"/>
      <c r="AH344" s="343"/>
      <c r="AI344" s="343"/>
      <c r="AJ344" s="343"/>
      <c r="AK344" s="343"/>
      <c r="AL344" s="343"/>
      <c r="AM344" s="343"/>
      <c r="AN344" s="343"/>
      <c r="AO344" s="343"/>
      <c r="AP344" s="343"/>
      <c r="AQ344" s="343"/>
      <c r="AR344" s="343"/>
      <c r="AS344" s="343"/>
      <c r="AT344" s="343"/>
      <c r="AU344" s="343"/>
      <c r="AV344" s="343"/>
      <c r="AW344" s="343"/>
      <c r="AX344" s="343"/>
      <c r="AY344" s="343"/>
      <c r="AZ344" s="343"/>
      <c r="BA344" s="970"/>
      <c r="BB344" s="594" t="s">
        <v>48</v>
      </c>
      <c r="BC344" s="45" t="s">
        <v>35</v>
      </c>
      <c r="BD344" s="41" t="s">
        <v>35</v>
      </c>
      <c r="BE344" s="41" t="s">
        <v>35</v>
      </c>
      <c r="BF344" s="41" t="s">
        <v>35</v>
      </c>
      <c r="BG344" s="36" t="s">
        <v>35</v>
      </c>
      <c r="BH344" s="45" t="s">
        <v>35</v>
      </c>
      <c r="BI344" s="41" t="s">
        <v>35</v>
      </c>
      <c r="BJ344" s="41" t="s">
        <v>35</v>
      </c>
      <c r="BK344" s="41" t="s">
        <v>35</v>
      </c>
      <c r="BL344" s="36" t="s">
        <v>35</v>
      </c>
      <c r="BM344" s="45" t="s">
        <v>35</v>
      </c>
      <c r="BN344" s="41" t="s">
        <v>35</v>
      </c>
      <c r="BO344" s="41" t="s">
        <v>35</v>
      </c>
      <c r="BP344" s="41" t="s">
        <v>35</v>
      </c>
      <c r="BQ344" s="36" t="s">
        <v>35</v>
      </c>
      <c r="BR344" s="45" t="s">
        <v>35</v>
      </c>
      <c r="BS344" s="41" t="s">
        <v>35</v>
      </c>
      <c r="BT344" s="41" t="s">
        <v>35</v>
      </c>
      <c r="BU344" s="41" t="s">
        <v>35</v>
      </c>
      <c r="BV344" s="41" t="s">
        <v>35</v>
      </c>
      <c r="BW344" s="41" t="s">
        <v>35</v>
      </c>
      <c r="BX344" s="41" t="s">
        <v>35</v>
      </c>
      <c r="BY344" s="30" t="s">
        <v>35</v>
      </c>
      <c r="BZ344" s="30" t="s">
        <v>35</v>
      </c>
      <c r="CA344" s="30" t="s">
        <v>35</v>
      </c>
      <c r="CB344" s="30" t="s">
        <v>35</v>
      </c>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544" customFormat="true" ht="15" customHeight="true" x14ac:dyDescent="0.2">
      <c r="B345" s="543"/>
      <c r="AC345" s="343"/>
      <c r="AD345" s="343"/>
      <c r="AE345" s="343"/>
      <c r="AF345" s="343"/>
      <c r="AG345" s="343"/>
      <c r="AH345" s="343"/>
      <c r="AI345" s="343"/>
      <c r="AJ345" s="343"/>
      <c r="AK345" s="343"/>
      <c r="AL345" s="343"/>
      <c r="AM345" s="343"/>
      <c r="AN345" s="343"/>
      <c r="AO345" s="343"/>
      <c r="AP345" s="343"/>
      <c r="AQ345" s="343"/>
      <c r="AR345" s="343"/>
      <c r="AS345" s="343"/>
      <c r="AT345" s="343"/>
      <c r="AU345" s="343"/>
      <c r="AV345" s="343"/>
      <c r="AW345" s="343"/>
      <c r="AX345" s="343"/>
      <c r="AY345" s="343"/>
      <c r="AZ345" s="343"/>
      <c r="BA345" s="971" t="s">
        <v>151</v>
      </c>
      <c r="BB345" s="594" t="s">
        <v>49</v>
      </c>
      <c r="BC345" s="45" t="s">
        <v>35</v>
      </c>
      <c r="BD345" s="41" t="s">
        <v>35</v>
      </c>
      <c r="BE345" s="41" t="s">
        <v>35</v>
      </c>
      <c r="BF345" s="41" t="s">
        <v>35</v>
      </c>
      <c r="BG345" s="36" t="s">
        <v>35</v>
      </c>
      <c r="BH345" s="45" t="s">
        <v>35</v>
      </c>
      <c r="BI345" s="41" t="s">
        <v>35</v>
      </c>
      <c r="BJ345" s="41" t="s">
        <v>35</v>
      </c>
      <c r="BK345" s="41" t="s">
        <v>35</v>
      </c>
      <c r="BL345" s="36" t="s">
        <v>35</v>
      </c>
      <c r="BM345" s="45" t="s">
        <v>35</v>
      </c>
      <c r="BN345" s="41" t="s">
        <v>35</v>
      </c>
      <c r="BO345" s="41" t="s">
        <v>35</v>
      </c>
      <c r="BP345" s="41" t="s">
        <v>35</v>
      </c>
      <c r="BQ345" s="36" t="s">
        <v>35</v>
      </c>
      <c r="BR345" s="45" t="s">
        <v>35</v>
      </c>
      <c r="BS345" s="41" t="s">
        <v>35</v>
      </c>
      <c r="BT345" s="41" t="s">
        <v>35</v>
      </c>
      <c r="BU345" s="41" t="s">
        <v>35</v>
      </c>
      <c r="BV345" s="41" t="s">
        <v>35</v>
      </c>
      <c r="BW345" s="41" t="s">
        <v>35</v>
      </c>
      <c r="BX345" s="41" t="s">
        <v>35</v>
      </c>
      <c r="BY345" s="30" t="s">
        <v>35</v>
      </c>
      <c r="BZ345" s="30" t="s">
        <v>35</v>
      </c>
      <c r="CA345" s="30" t="s">
        <v>35</v>
      </c>
      <c r="CB345" s="30" t="s">
        <v>35</v>
      </c>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544" customFormat="true" ht="15" customHeight="true" x14ac:dyDescent="0.2">
      <c r="B346" s="543"/>
      <c r="AC346" s="343"/>
      <c r="AD346" s="343"/>
      <c r="AE346" s="343"/>
      <c r="AF346" s="343"/>
      <c r="AG346" s="343"/>
      <c r="AH346" s="343"/>
      <c r="AI346" s="343"/>
      <c r="AJ346" s="343"/>
      <c r="AK346" s="343"/>
      <c r="AL346" s="343"/>
      <c r="AM346" s="343"/>
      <c r="AN346" s="343"/>
      <c r="AO346" s="343"/>
      <c r="AP346" s="343"/>
      <c r="AQ346" s="343"/>
      <c r="AR346" s="343"/>
      <c r="AS346" s="343"/>
      <c r="AT346" s="343"/>
      <c r="AU346" s="343"/>
      <c r="AV346" s="343"/>
      <c r="AW346" s="343"/>
      <c r="AX346" s="343"/>
      <c r="AY346" s="343"/>
      <c r="AZ346" s="343"/>
      <c r="BA346" s="970"/>
      <c r="BB346" s="594" t="s">
        <v>48</v>
      </c>
      <c r="BC346" s="45" t="s">
        <v>35</v>
      </c>
      <c r="BD346" s="41" t="s">
        <v>35</v>
      </c>
      <c r="BE346" s="41" t="s">
        <v>35</v>
      </c>
      <c r="BF346" s="41" t="s">
        <v>35</v>
      </c>
      <c r="BG346" s="36" t="s">
        <v>35</v>
      </c>
      <c r="BH346" s="45" t="s">
        <v>35</v>
      </c>
      <c r="BI346" s="41" t="s">
        <v>35</v>
      </c>
      <c r="BJ346" s="41" t="s">
        <v>35</v>
      </c>
      <c r="BK346" s="41" t="s">
        <v>35</v>
      </c>
      <c r="BL346" s="36" t="s">
        <v>35</v>
      </c>
      <c r="BM346" s="45" t="s">
        <v>35</v>
      </c>
      <c r="BN346" s="41" t="s">
        <v>35</v>
      </c>
      <c r="BO346" s="41" t="s">
        <v>35</v>
      </c>
      <c r="BP346" s="41" t="s">
        <v>35</v>
      </c>
      <c r="BQ346" s="36" t="s">
        <v>35</v>
      </c>
      <c r="BR346" s="45" t="s">
        <v>35</v>
      </c>
      <c r="BS346" s="41" t="s">
        <v>35</v>
      </c>
      <c r="BT346" s="41" t="s">
        <v>35</v>
      </c>
      <c r="BU346" s="41" t="s">
        <v>35</v>
      </c>
      <c r="BV346" s="41" t="s">
        <v>35</v>
      </c>
      <c r="BW346" s="41" t="s">
        <v>35</v>
      </c>
      <c r="BX346" s="41" t="s">
        <v>35</v>
      </c>
      <c r="BY346" s="30" t="s">
        <v>35</v>
      </c>
      <c r="BZ346" s="30" t="s">
        <v>35</v>
      </c>
      <c r="CA346" s="30" t="s">
        <v>35</v>
      </c>
      <c r="CB346" s="30" t="s">
        <v>35</v>
      </c>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544" customFormat="true" ht="15" customHeight="true" x14ac:dyDescent="0.2">
      <c r="B347" s="543"/>
      <c r="AC347" s="343"/>
      <c r="AD347" s="343"/>
      <c r="AE347" s="343"/>
      <c r="AF347" s="343"/>
      <c r="AG347" s="343"/>
      <c r="AH347" s="343"/>
      <c r="AI347" s="343"/>
      <c r="AJ347" s="343"/>
      <c r="AK347" s="343"/>
      <c r="AL347" s="343"/>
      <c r="AM347" s="343"/>
      <c r="AN347" s="343"/>
      <c r="AO347" s="343"/>
      <c r="AP347" s="343"/>
      <c r="AQ347" s="343"/>
      <c r="AR347" s="343"/>
      <c r="AS347" s="343"/>
      <c r="AT347" s="343"/>
      <c r="AU347" s="343"/>
      <c r="AV347" s="343"/>
      <c r="AW347" s="343"/>
      <c r="AX347" s="343"/>
      <c r="AY347" s="343"/>
      <c r="AZ347" s="343"/>
      <c r="BA347" s="971" t="s">
        <v>152</v>
      </c>
      <c r="BB347" s="594" t="s">
        <v>49</v>
      </c>
      <c r="BC347" s="45" t="s">
        <v>35</v>
      </c>
      <c r="BD347" s="41" t="s">
        <v>35</v>
      </c>
      <c r="BE347" s="41" t="s">
        <v>35</v>
      </c>
      <c r="BF347" s="41" t="s">
        <v>35</v>
      </c>
      <c r="BG347" s="36" t="s">
        <v>35</v>
      </c>
      <c r="BH347" s="45" t="s">
        <v>35</v>
      </c>
      <c r="BI347" s="41" t="s">
        <v>35</v>
      </c>
      <c r="BJ347" s="41" t="s">
        <v>35</v>
      </c>
      <c r="BK347" s="41" t="s">
        <v>35</v>
      </c>
      <c r="BL347" s="36" t="s">
        <v>35</v>
      </c>
      <c r="BM347" s="45" t="s">
        <v>35</v>
      </c>
      <c r="BN347" s="41" t="s">
        <v>35</v>
      </c>
      <c r="BO347" s="41" t="s">
        <v>35</v>
      </c>
      <c r="BP347" s="41" t="s">
        <v>35</v>
      </c>
      <c r="BQ347" s="36" t="s">
        <v>35</v>
      </c>
      <c r="BR347" s="45" t="s">
        <v>35</v>
      </c>
      <c r="BS347" s="41" t="s">
        <v>35</v>
      </c>
      <c r="BT347" s="41" t="s">
        <v>35</v>
      </c>
      <c r="BU347" s="41" t="s">
        <v>35</v>
      </c>
      <c r="BV347" s="41" t="s">
        <v>35</v>
      </c>
      <c r="BW347" s="41" t="s">
        <v>35</v>
      </c>
      <c r="BX347" s="41" t="s">
        <v>35</v>
      </c>
      <c r="BY347" s="30" t="s">
        <v>35</v>
      </c>
      <c r="BZ347" s="30" t="s">
        <v>35</v>
      </c>
      <c r="CA347" s="30" t="s">
        <v>35</v>
      </c>
      <c r="CB347" s="30" t="s">
        <v>35</v>
      </c>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544" customFormat="true" ht="15" customHeight="true" x14ac:dyDescent="0.2">
      <c r="B348" s="543"/>
      <c r="AC348" s="343"/>
      <c r="AD348" s="343"/>
      <c r="AE348" s="343"/>
      <c r="AF348" s="343"/>
      <c r="AG348" s="343"/>
      <c r="AH348" s="343"/>
      <c r="AI348" s="343"/>
      <c r="AJ348" s="343"/>
      <c r="AK348" s="343"/>
      <c r="AL348" s="343"/>
      <c r="AM348" s="343"/>
      <c r="AN348" s="343"/>
      <c r="AO348" s="343"/>
      <c r="AP348" s="343"/>
      <c r="AQ348" s="343"/>
      <c r="AR348" s="343"/>
      <c r="AS348" s="343"/>
      <c r="AT348" s="343"/>
      <c r="AU348" s="343"/>
      <c r="AV348" s="343"/>
      <c r="AW348" s="343"/>
      <c r="AX348" s="343"/>
      <c r="AY348" s="343"/>
      <c r="AZ348" s="343"/>
      <c r="BA348" s="970"/>
      <c r="BB348" s="594" t="s">
        <v>48</v>
      </c>
      <c r="BC348" s="45" t="s">
        <v>35</v>
      </c>
      <c r="BD348" s="41" t="s">
        <v>35</v>
      </c>
      <c r="BE348" s="41" t="s">
        <v>35</v>
      </c>
      <c r="BF348" s="41" t="s">
        <v>35</v>
      </c>
      <c r="BG348" s="36" t="s">
        <v>35</v>
      </c>
      <c r="BH348" s="45" t="s">
        <v>35</v>
      </c>
      <c r="BI348" s="41" t="s">
        <v>35</v>
      </c>
      <c r="BJ348" s="41" t="s">
        <v>35</v>
      </c>
      <c r="BK348" s="41" t="s">
        <v>35</v>
      </c>
      <c r="BL348" s="36" t="s">
        <v>35</v>
      </c>
      <c r="BM348" s="45" t="s">
        <v>35</v>
      </c>
      <c r="BN348" s="41" t="s">
        <v>35</v>
      </c>
      <c r="BO348" s="41" t="s">
        <v>35</v>
      </c>
      <c r="BP348" s="41" t="s">
        <v>35</v>
      </c>
      <c r="BQ348" s="36" t="s">
        <v>35</v>
      </c>
      <c r="BR348" s="45" t="s">
        <v>35</v>
      </c>
      <c r="BS348" s="41" t="s">
        <v>35</v>
      </c>
      <c r="BT348" s="41" t="s">
        <v>35</v>
      </c>
      <c r="BU348" s="41" t="s">
        <v>35</v>
      </c>
      <c r="BV348" s="41" t="s">
        <v>35</v>
      </c>
      <c r="BW348" s="41" t="s">
        <v>35</v>
      </c>
      <c r="BX348" s="41" t="s">
        <v>35</v>
      </c>
      <c r="BY348" s="30" t="s">
        <v>35</v>
      </c>
      <c r="BZ348" s="30" t="s">
        <v>35</v>
      </c>
      <c r="CA348" s="30" t="s">
        <v>35</v>
      </c>
      <c r="CB348" s="30" t="s">
        <v>35</v>
      </c>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544" customFormat="true" ht="15" customHeight="true" x14ac:dyDescent="0.2">
      <c r="B349" s="543"/>
      <c r="AC349" s="343"/>
      <c r="AD349" s="343"/>
      <c r="AE349" s="343"/>
      <c r="AF349" s="343"/>
      <c r="AG349" s="343"/>
      <c r="AH349" s="343"/>
      <c r="AI349" s="343"/>
      <c r="AJ349" s="343"/>
      <c r="AK349" s="343"/>
      <c r="AL349" s="343"/>
      <c r="AM349" s="343"/>
      <c r="AN349" s="343"/>
      <c r="AO349" s="343"/>
      <c r="AP349" s="343"/>
      <c r="AQ349" s="343"/>
      <c r="AR349" s="343"/>
      <c r="AS349" s="343"/>
      <c r="AT349" s="343"/>
      <c r="AU349" s="343"/>
      <c r="AV349" s="343"/>
      <c r="AW349" s="343"/>
      <c r="AX349" s="343"/>
      <c r="AY349" s="343"/>
      <c r="AZ349" s="343"/>
      <c r="BA349" s="971" t="s">
        <v>153</v>
      </c>
      <c r="BB349" s="594" t="s">
        <v>49</v>
      </c>
      <c r="BC349" s="45" t="s">
        <v>35</v>
      </c>
      <c r="BD349" s="41" t="s">
        <v>35</v>
      </c>
      <c r="BE349" s="41" t="s">
        <v>35</v>
      </c>
      <c r="BF349" s="41" t="s">
        <v>35</v>
      </c>
      <c r="BG349" s="36" t="s">
        <v>35</v>
      </c>
      <c r="BH349" s="45" t="s">
        <v>35</v>
      </c>
      <c r="BI349" s="41" t="s">
        <v>35</v>
      </c>
      <c r="BJ349" s="41" t="s">
        <v>35</v>
      </c>
      <c r="BK349" s="41" t="s">
        <v>35</v>
      </c>
      <c r="BL349" s="36" t="s">
        <v>35</v>
      </c>
      <c r="BM349" s="45" t="s">
        <v>35</v>
      </c>
      <c r="BN349" s="41" t="s">
        <v>35</v>
      </c>
      <c r="BO349" s="41" t="s">
        <v>35</v>
      </c>
      <c r="BP349" s="41" t="s">
        <v>35</v>
      </c>
      <c r="BQ349" s="36" t="s">
        <v>35</v>
      </c>
      <c r="BR349" s="45" t="s">
        <v>35</v>
      </c>
      <c r="BS349" s="41" t="s">
        <v>35</v>
      </c>
      <c r="BT349" s="41" t="s">
        <v>35</v>
      </c>
      <c r="BU349" s="41" t="s">
        <v>35</v>
      </c>
      <c r="BV349" s="41" t="s">
        <v>35</v>
      </c>
      <c r="BW349" s="41" t="s">
        <v>35</v>
      </c>
      <c r="BX349" s="41" t="s">
        <v>35</v>
      </c>
      <c r="BY349" s="30" t="s">
        <v>35</v>
      </c>
      <c r="BZ349" s="30" t="s">
        <v>35</v>
      </c>
      <c r="CA349" s="30" t="s">
        <v>35</v>
      </c>
      <c r="CB349" s="30" t="s">
        <v>35</v>
      </c>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544" customFormat="true" ht="15" customHeight="true" x14ac:dyDescent="0.2">
      <c r="B350" s="543"/>
      <c r="AC350" s="343"/>
      <c r="AD350" s="343"/>
      <c r="AE350" s="343"/>
      <c r="AF350" s="343"/>
      <c r="AG350" s="343"/>
      <c r="AH350" s="343"/>
      <c r="AI350" s="343"/>
      <c r="AJ350" s="343"/>
      <c r="AK350" s="343"/>
      <c r="AL350" s="343"/>
      <c r="AM350" s="343"/>
      <c r="AN350" s="343"/>
      <c r="AO350" s="343"/>
      <c r="AP350" s="343"/>
      <c r="AQ350" s="343"/>
      <c r="AR350" s="343"/>
      <c r="AS350" s="343"/>
      <c r="AT350" s="343"/>
      <c r="AU350" s="343"/>
      <c r="AV350" s="343"/>
      <c r="AW350" s="343"/>
      <c r="AX350" s="343"/>
      <c r="AY350" s="343"/>
      <c r="AZ350" s="343"/>
      <c r="BA350" s="970"/>
      <c r="BB350" s="594" t="s">
        <v>48</v>
      </c>
      <c r="BC350" s="45" t="s">
        <v>35</v>
      </c>
      <c r="BD350" s="41" t="s">
        <v>35</v>
      </c>
      <c r="BE350" s="41" t="s">
        <v>35</v>
      </c>
      <c r="BF350" s="41" t="s">
        <v>35</v>
      </c>
      <c r="BG350" s="36" t="s">
        <v>35</v>
      </c>
      <c r="BH350" s="45" t="s">
        <v>35</v>
      </c>
      <c r="BI350" s="41" t="s">
        <v>35</v>
      </c>
      <c r="BJ350" s="41" t="s">
        <v>35</v>
      </c>
      <c r="BK350" s="41" t="s">
        <v>35</v>
      </c>
      <c r="BL350" s="36" t="s">
        <v>35</v>
      </c>
      <c r="BM350" s="45" t="s">
        <v>35</v>
      </c>
      <c r="BN350" s="41" t="s">
        <v>35</v>
      </c>
      <c r="BO350" s="41" t="s">
        <v>35</v>
      </c>
      <c r="BP350" s="41" t="s">
        <v>35</v>
      </c>
      <c r="BQ350" s="36" t="s">
        <v>35</v>
      </c>
      <c r="BR350" s="45" t="s">
        <v>35</v>
      </c>
      <c r="BS350" s="41" t="s">
        <v>35</v>
      </c>
      <c r="BT350" s="41" t="s">
        <v>35</v>
      </c>
      <c r="BU350" s="41" t="s">
        <v>35</v>
      </c>
      <c r="BV350" s="41" t="s">
        <v>35</v>
      </c>
      <c r="BW350" s="41" t="s">
        <v>35</v>
      </c>
      <c r="BX350" s="41" t="s">
        <v>35</v>
      </c>
      <c r="BY350" s="30" t="s">
        <v>35</v>
      </c>
      <c r="BZ350" s="30" t="s">
        <v>35</v>
      </c>
      <c r="CA350" s="30" t="s">
        <v>35</v>
      </c>
      <c r="CB350" s="30" t="s">
        <v>35</v>
      </c>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544" customFormat="true" ht="15" customHeight="true" x14ac:dyDescent="0.2">
      <c r="B351" s="543"/>
      <c r="AC351" s="343"/>
      <c r="AD351" s="343"/>
      <c r="AE351" s="343"/>
      <c r="AF351" s="343"/>
      <c r="AG351" s="343"/>
      <c r="AH351" s="343"/>
      <c r="AI351" s="343"/>
      <c r="AJ351" s="343"/>
      <c r="AK351" s="343"/>
      <c r="AL351" s="343"/>
      <c r="AM351" s="343"/>
      <c r="AN351" s="343"/>
      <c r="AO351" s="343"/>
      <c r="AP351" s="343"/>
      <c r="AQ351" s="343"/>
      <c r="AR351" s="343"/>
      <c r="AS351" s="343"/>
      <c r="AT351" s="343"/>
      <c r="AU351" s="343"/>
      <c r="AV351" s="343"/>
      <c r="AW351" s="343"/>
      <c r="AX351" s="343"/>
      <c r="AY351" s="343"/>
      <c r="AZ351" s="343"/>
      <c r="BA351" s="971" t="s">
        <v>154</v>
      </c>
      <c r="BB351" s="594" t="s">
        <v>49</v>
      </c>
      <c r="BC351" s="45" t="s">
        <v>35</v>
      </c>
      <c r="BD351" s="41" t="s">
        <v>35</v>
      </c>
      <c r="BE351" s="41" t="s">
        <v>35</v>
      </c>
      <c r="BF351" s="41" t="s">
        <v>35</v>
      </c>
      <c r="BG351" s="36" t="s">
        <v>35</v>
      </c>
      <c r="BH351" s="45" t="s">
        <v>35</v>
      </c>
      <c r="BI351" s="41" t="s">
        <v>35</v>
      </c>
      <c r="BJ351" s="41" t="s">
        <v>35</v>
      </c>
      <c r="BK351" s="41" t="s">
        <v>35</v>
      </c>
      <c r="BL351" s="36" t="s">
        <v>35</v>
      </c>
      <c r="BM351" s="45" t="s">
        <v>35</v>
      </c>
      <c r="BN351" s="41" t="s">
        <v>35</v>
      </c>
      <c r="BO351" s="41" t="s">
        <v>35</v>
      </c>
      <c r="BP351" s="41" t="s">
        <v>35</v>
      </c>
      <c r="BQ351" s="36" t="s">
        <v>35</v>
      </c>
      <c r="BR351" s="45" t="s">
        <v>35</v>
      </c>
      <c r="BS351" s="41" t="s">
        <v>35</v>
      </c>
      <c r="BT351" s="41" t="s">
        <v>35</v>
      </c>
      <c r="BU351" s="41" t="s">
        <v>35</v>
      </c>
      <c r="BV351" s="41" t="s">
        <v>35</v>
      </c>
      <c r="BW351" s="41" t="s">
        <v>35</v>
      </c>
      <c r="BX351" s="41" t="s">
        <v>35</v>
      </c>
      <c r="BY351" s="30" t="s">
        <v>35</v>
      </c>
      <c r="BZ351" s="30" t="s">
        <v>35</v>
      </c>
      <c r="CA351" s="30" t="s">
        <v>35</v>
      </c>
      <c r="CB351" s="30" t="s">
        <v>35</v>
      </c>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544" customFormat="true" ht="15" customHeight="true" x14ac:dyDescent="0.2">
      <c r="B352" s="543"/>
      <c r="AC352" s="343"/>
      <c r="AD352" s="343"/>
      <c r="AE352" s="343"/>
      <c r="AF352" s="343"/>
      <c r="AG352" s="343"/>
      <c r="AH352" s="343"/>
      <c r="AI352" s="343"/>
      <c r="AJ352" s="343"/>
      <c r="AK352" s="343"/>
      <c r="AL352" s="343"/>
      <c r="AM352" s="343"/>
      <c r="AN352" s="343"/>
      <c r="AO352" s="343"/>
      <c r="AP352" s="343"/>
      <c r="AQ352" s="343"/>
      <c r="AR352" s="343"/>
      <c r="AS352" s="343"/>
      <c r="AT352" s="343"/>
      <c r="AU352" s="343"/>
      <c r="AV352" s="343"/>
      <c r="AW352" s="343"/>
      <c r="AX352" s="343"/>
      <c r="AY352" s="343"/>
      <c r="AZ352" s="343"/>
      <c r="BA352" s="970"/>
      <c r="BB352" s="594" t="s">
        <v>48</v>
      </c>
      <c r="BC352" s="45" t="s">
        <v>35</v>
      </c>
      <c r="BD352" s="41" t="s">
        <v>35</v>
      </c>
      <c r="BE352" s="41" t="s">
        <v>35</v>
      </c>
      <c r="BF352" s="41" t="s">
        <v>35</v>
      </c>
      <c r="BG352" s="36" t="s">
        <v>35</v>
      </c>
      <c r="BH352" s="45" t="s">
        <v>35</v>
      </c>
      <c r="BI352" s="41" t="s">
        <v>35</v>
      </c>
      <c r="BJ352" s="41" t="s">
        <v>35</v>
      </c>
      <c r="BK352" s="41" t="s">
        <v>35</v>
      </c>
      <c r="BL352" s="36" t="s">
        <v>35</v>
      </c>
      <c r="BM352" s="45" t="s">
        <v>35</v>
      </c>
      <c r="BN352" s="41" t="s">
        <v>35</v>
      </c>
      <c r="BO352" s="41" t="s">
        <v>35</v>
      </c>
      <c r="BP352" s="41" t="s">
        <v>35</v>
      </c>
      <c r="BQ352" s="36" t="s">
        <v>35</v>
      </c>
      <c r="BR352" s="45" t="s">
        <v>35</v>
      </c>
      <c r="BS352" s="41" t="s">
        <v>35</v>
      </c>
      <c r="BT352" s="41" t="s">
        <v>35</v>
      </c>
      <c r="BU352" s="41" t="s">
        <v>35</v>
      </c>
      <c r="BV352" s="41" t="s">
        <v>35</v>
      </c>
      <c r="BW352" s="41" t="s">
        <v>35</v>
      </c>
      <c r="BX352" s="41" t="s">
        <v>35</v>
      </c>
      <c r="BY352" s="30" t="s">
        <v>35</v>
      </c>
      <c r="BZ352" s="30" t="s">
        <v>35</v>
      </c>
      <c r="CA352" s="30" t="s">
        <v>35</v>
      </c>
      <c r="CB352" s="30" t="s">
        <v>35</v>
      </c>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544" customFormat="true" ht="15" customHeight="true" x14ac:dyDescent="0.2">
      <c r="B353" s="543"/>
      <c r="AC353" s="343"/>
      <c r="AD353" s="343"/>
      <c r="AE353" s="343"/>
      <c r="AF353" s="343"/>
      <c r="AG353" s="343"/>
      <c r="AH353" s="343"/>
      <c r="AI353" s="343"/>
      <c r="AJ353" s="343"/>
      <c r="AK353" s="343"/>
      <c r="AL353" s="343"/>
      <c r="AM353" s="343"/>
      <c r="AN353" s="343"/>
      <c r="AO353" s="343"/>
      <c r="AP353" s="343"/>
      <c r="AQ353" s="343"/>
      <c r="AR353" s="343"/>
      <c r="AS353" s="343"/>
      <c r="AT353" s="343"/>
      <c r="AU353" s="343"/>
      <c r="AV353" s="343"/>
      <c r="AW353" s="343"/>
      <c r="AX353" s="343"/>
      <c r="AY353" s="343"/>
      <c r="AZ353" s="343"/>
      <c r="BA353" s="971" t="s">
        <v>143</v>
      </c>
      <c r="BB353" s="594" t="s">
        <v>49</v>
      </c>
      <c r="BC353" s="45" t="s">
        <v>35</v>
      </c>
      <c r="BD353" s="41" t="s">
        <v>35</v>
      </c>
      <c r="BE353" s="41" t="s">
        <v>35</v>
      </c>
      <c r="BF353" s="41" t="s">
        <v>35</v>
      </c>
      <c r="BG353" s="36" t="s">
        <v>35</v>
      </c>
      <c r="BH353" s="45" t="s">
        <v>35</v>
      </c>
      <c r="BI353" s="41" t="s">
        <v>35</v>
      </c>
      <c r="BJ353" s="41" t="s">
        <v>35</v>
      </c>
      <c r="BK353" s="41" t="s">
        <v>35</v>
      </c>
      <c r="BL353" s="36" t="s">
        <v>35</v>
      </c>
      <c r="BM353" s="45" t="s">
        <v>35</v>
      </c>
      <c r="BN353" s="41" t="s">
        <v>35</v>
      </c>
      <c r="BO353" s="41" t="s">
        <v>35</v>
      </c>
      <c r="BP353" s="41" t="s">
        <v>35</v>
      </c>
      <c r="BQ353" s="36" t="s">
        <v>35</v>
      </c>
      <c r="BR353" s="45" t="s">
        <v>35</v>
      </c>
      <c r="BS353" s="41" t="s">
        <v>35</v>
      </c>
      <c r="BT353" s="41" t="s">
        <v>35</v>
      </c>
      <c r="BU353" s="41" t="s">
        <v>35</v>
      </c>
      <c r="BV353" s="41" t="s">
        <v>35</v>
      </c>
      <c r="BW353" s="41" t="s">
        <v>35</v>
      </c>
      <c r="BX353" s="41" t="s">
        <v>35</v>
      </c>
      <c r="BY353" s="30" t="s">
        <v>35</v>
      </c>
      <c r="BZ353" s="30" t="s">
        <v>35</v>
      </c>
      <c r="CA353" s="30" t="s">
        <v>35</v>
      </c>
      <c r="CB353" s="30" t="s">
        <v>35</v>
      </c>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544" customFormat="true" ht="15" customHeight="true" x14ac:dyDescent="0.2">
      <c r="B354" s="543"/>
      <c r="AC354" s="343"/>
      <c r="AD354" s="343"/>
      <c r="AE354" s="343"/>
      <c r="AF354" s="343"/>
      <c r="AG354" s="343"/>
      <c r="AH354" s="343"/>
      <c r="AI354" s="343"/>
      <c r="AJ354" s="343"/>
      <c r="AK354" s="343"/>
      <c r="AL354" s="343"/>
      <c r="AM354" s="343"/>
      <c r="AN354" s="343"/>
      <c r="AO354" s="343"/>
      <c r="AP354" s="343"/>
      <c r="AQ354" s="343"/>
      <c r="AR354" s="343"/>
      <c r="AS354" s="343"/>
      <c r="AT354" s="343"/>
      <c r="AU354" s="343"/>
      <c r="AV354" s="343"/>
      <c r="AW354" s="343"/>
      <c r="AX354" s="343"/>
      <c r="AY354" s="343"/>
      <c r="AZ354" s="343"/>
      <c r="BA354" s="972"/>
      <c r="BB354" s="597" t="s">
        <v>48</v>
      </c>
      <c r="BC354" s="44" t="s">
        <v>35</v>
      </c>
      <c r="BD354" s="40" t="s">
        <v>35</v>
      </c>
      <c r="BE354" s="40" t="s">
        <v>35</v>
      </c>
      <c r="BF354" s="40" t="s">
        <v>35</v>
      </c>
      <c r="BG354" s="35" t="s">
        <v>35</v>
      </c>
      <c r="BH354" s="44" t="s">
        <v>35</v>
      </c>
      <c r="BI354" s="40" t="s">
        <v>35</v>
      </c>
      <c r="BJ354" s="40" t="s">
        <v>35</v>
      </c>
      <c r="BK354" s="40" t="s">
        <v>35</v>
      </c>
      <c r="BL354" s="35" t="s">
        <v>35</v>
      </c>
      <c r="BM354" s="44" t="s">
        <v>35</v>
      </c>
      <c r="BN354" s="40" t="s">
        <v>35</v>
      </c>
      <c r="BO354" s="40" t="s">
        <v>35</v>
      </c>
      <c r="BP354" s="40" t="s">
        <v>35</v>
      </c>
      <c r="BQ354" s="35" t="s">
        <v>35</v>
      </c>
      <c r="BR354" s="44" t="s">
        <v>35</v>
      </c>
      <c r="BS354" s="40" t="s">
        <v>35</v>
      </c>
      <c r="BT354" s="40" t="s">
        <v>35</v>
      </c>
      <c r="BU354" s="40" t="s">
        <v>35</v>
      </c>
      <c r="BV354" s="40" t="s">
        <v>35</v>
      </c>
      <c r="BW354" s="40" t="s">
        <v>35</v>
      </c>
      <c r="BX354" s="40" t="s">
        <v>35</v>
      </c>
      <c r="BY354" s="29" t="s">
        <v>35</v>
      </c>
      <c r="BZ354" s="29" t="s">
        <v>35</v>
      </c>
      <c r="CA354" s="29" t="s">
        <v>35</v>
      </c>
      <c r="CB354" s="29" t="s">
        <v>35</v>
      </c>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544" customFormat="true" ht="15" customHeight="true" x14ac:dyDescent="0.2">
      <c r="B355" s="5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A355" s="370"/>
      <c r="BB355" s="309"/>
      <c r="BC355" s="436"/>
      <c r="BD355" s="436"/>
      <c r="BE355" s="436"/>
      <c r="BF355" s="436"/>
      <c r="BG355" s="436"/>
      <c r="BH355" s="436"/>
      <c r="BI355" s="436"/>
      <c r="BJ355" s="436"/>
      <c r="BK355" s="436"/>
      <c r="BL355" s="436"/>
      <c r="BM355" s="436"/>
      <c r="BN355" s="436"/>
      <c r="BO355" s="436"/>
      <c r="BP355" s="436"/>
      <c r="BQ355" s="436"/>
      <c r="BR355" s="436"/>
      <c r="BS355" s="436"/>
      <c r="BT355" s="436"/>
      <c r="BU355" s="436"/>
      <c r="BV355" s="436"/>
      <c r="BW355" s="436"/>
      <c r="BX355" s="436"/>
      <c r="BY355" s="436"/>
      <c r="BZ355" s="437"/>
      <c r="CA355" s="437"/>
      <c r="CB355" s="437"/>
      <c r="CC355" s="437"/>
      <c r="CD355" s="437"/>
      <c r="CE355" s="437"/>
      <c r="CF355" s="437"/>
      <c r="CG355" s="437"/>
      <c r="CH355" s="437"/>
      <c r="CI355" s="437"/>
      <c r="CJ355" s="437"/>
      <c r="CK355" s="437"/>
      <c r="CL355" s="437"/>
      <c r="CM355" s="437"/>
      <c r="CN355" s="437"/>
      <c r="CO355" s="437"/>
      <c r="CP355" s="437"/>
      <c r="CQ355" s="437"/>
      <c r="CR355" s="437"/>
      <c r="CS355" s="437"/>
      <c r="CT355" s="437"/>
      <c r="CU355" s="437"/>
      <c r="CV355" s="437"/>
      <c r="CW355" s="437"/>
      <c r="CX355" s="437"/>
      <c r="CY355" s="437"/>
      <c r="CZ355" s="437"/>
    </row>
    <row r="356" s="544" customFormat="true" ht="15" customHeight="true" x14ac:dyDescent="0.2">
      <c r="B356" s="5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A356" s="370"/>
      <c r="BB356" s="309"/>
      <c r="BC356" s="370"/>
      <c r="BD356" s="370"/>
      <c r="BE356" s="370"/>
      <c r="BF356" s="370"/>
      <c r="BG356" s="370"/>
      <c r="BH356" s="370"/>
      <c r="BI356" s="370"/>
      <c r="BJ356" s="370"/>
      <c r="BK356" s="370"/>
      <c r="BL356" s="370"/>
      <c r="BM356" s="370"/>
      <c r="BN356" s="370"/>
      <c r="BO356" s="370"/>
      <c r="BP356" s="370"/>
      <c r="BQ356" s="370"/>
      <c r="BR356" s="370"/>
      <c r="BS356" s="370"/>
      <c r="BT356" s="370"/>
      <c r="BU356" s="370"/>
      <c r="BV356" s="370"/>
      <c r="BW356" s="370"/>
      <c r="BX356" s="370"/>
      <c r="BY356" s="370"/>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05" customFormat="true" ht="15" customHeight="true" x14ac:dyDescent="0.2">
      <c r="B357" s="307"/>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A357" s="370"/>
      <c r="BB357" s="309"/>
      <c r="BC357" s="370"/>
      <c r="BD357" s="370"/>
      <c r="BE357" s="370"/>
      <c r="BF357" s="370"/>
      <c r="BG357" s="370"/>
      <c r="BH357" s="370"/>
      <c r="BI357" s="370"/>
      <c r="BJ357" s="370"/>
      <c r="BK357" s="370"/>
      <c r="BL357" s="370"/>
      <c r="BM357" s="370"/>
      <c r="BN357" s="370"/>
      <c r="BO357" s="370"/>
      <c r="BP357" s="370"/>
      <c r="BQ357" s="370"/>
      <c r="BR357" s="370"/>
      <c r="BS357" s="370"/>
      <c r="BT357" s="370"/>
      <c r="BU357" s="370"/>
      <c r="BV357" s="370"/>
      <c r="BW357" s="370"/>
      <c r="BX357" s="370"/>
      <c r="BY357" s="370"/>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05" customFormat="true" ht="15" customHeight="true" x14ac:dyDescent="0.2">
      <c r="B358" s="307"/>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A358" s="370"/>
      <c r="BB358" s="309"/>
      <c r="BC358" s="370"/>
      <c r="BD358" s="370"/>
      <c r="BE358" s="370"/>
      <c r="BF358" s="370"/>
      <c r="BG358" s="370"/>
      <c r="BH358" s="370"/>
      <c r="BI358" s="370"/>
      <c r="BJ358" s="370"/>
      <c r="BK358" s="370"/>
      <c r="BL358" s="370"/>
      <c r="BM358" s="370"/>
      <c r="BN358" s="370"/>
      <c r="BO358" s="370"/>
      <c r="BP358" s="370"/>
      <c r="BQ358" s="370"/>
      <c r="BR358" s="370"/>
      <c r="BS358" s="370"/>
      <c r="BT358" s="370"/>
      <c r="BU358" s="370"/>
      <c r="BV358" s="370"/>
      <c r="BW358" s="370"/>
      <c r="BX358" s="370"/>
      <c r="BY358" s="370"/>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05" customFormat="true" ht="15" customHeight="true" x14ac:dyDescent="0.2">
      <c r="B359" s="307"/>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A359" s="370"/>
      <c r="BB359" s="309"/>
      <c r="BC359" s="370"/>
      <c r="BD359" s="370"/>
      <c r="BE359" s="370"/>
      <c r="BF359" s="370"/>
      <c r="BG359" s="370"/>
      <c r="BH359" s="370"/>
      <c r="BI359" s="370"/>
      <c r="BJ359" s="370"/>
      <c r="BK359" s="370"/>
      <c r="BL359" s="370"/>
      <c r="BM359" s="370"/>
      <c r="BN359" s="370"/>
      <c r="BO359" s="370"/>
      <c r="BP359" s="370"/>
      <c r="BQ359" s="370"/>
      <c r="BR359" s="370"/>
      <c r="BS359" s="370"/>
      <c r="BT359" s="370"/>
      <c r="BU359" s="370"/>
      <c r="BV359" s="370"/>
      <c r="BW359" s="370"/>
      <c r="BX359" s="370"/>
      <c r="BY359" s="370"/>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05" customFormat="true" ht="15" customHeight="true" x14ac:dyDescent="0.2">
      <c r="B360" s="307"/>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A360" s="370"/>
      <c r="BB360" s="309"/>
      <c r="BC360" s="370"/>
      <c r="BD360" s="370"/>
      <c r="BE360" s="370"/>
      <c r="BF360" s="370"/>
      <c r="BG360" s="370"/>
      <c r="BH360" s="370"/>
      <c r="BI360" s="370"/>
      <c r="BJ360" s="370"/>
      <c r="BK360" s="370"/>
      <c r="BL360" s="370"/>
      <c r="BM360" s="370"/>
      <c r="BN360" s="370"/>
      <c r="BO360" s="370"/>
      <c r="BP360" s="370"/>
      <c r="BQ360" s="370"/>
      <c r="BR360" s="370"/>
      <c r="BS360" s="370"/>
      <c r="BT360" s="370"/>
      <c r="BU360" s="370"/>
      <c r="BV360" s="370"/>
      <c r="BW360" s="370"/>
      <c r="BX360" s="370"/>
      <c r="BY360" s="370"/>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05" customFormat="true" ht="15" customHeight="true" x14ac:dyDescent="0.2">
      <c r="B361" s="307"/>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A361" s="370"/>
      <c r="BB361" s="309"/>
      <c r="BC361" s="370"/>
      <c r="BD361" s="370"/>
      <c r="BE361" s="370"/>
      <c r="BF361" s="370"/>
      <c r="BG361" s="370"/>
      <c r="BH361" s="370"/>
      <c r="BI361" s="370"/>
      <c r="BJ361" s="370"/>
      <c r="BK361" s="370"/>
      <c r="BL361" s="370"/>
      <c r="BM361" s="370"/>
      <c r="BN361" s="370"/>
      <c r="BO361" s="370"/>
      <c r="BP361" s="370"/>
      <c r="BQ361" s="370"/>
      <c r="BR361" s="370"/>
      <c r="BS361" s="370"/>
      <c r="BT361" s="370"/>
      <c r="BU361" s="370"/>
      <c r="BV361" s="370"/>
      <c r="BW361" s="370"/>
      <c r="BX361" s="370"/>
      <c r="BY361" s="370"/>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05" customFormat="true" ht="15" customHeight="true" x14ac:dyDescent="0.2">
      <c r="B362" s="307"/>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A362" s="370"/>
      <c r="BB362" s="309"/>
      <c r="BC362" s="370"/>
      <c r="BD362" s="370"/>
      <c r="BE362" s="370"/>
      <c r="BF362" s="370"/>
      <c r="BG362" s="370"/>
      <c r="BH362" s="370"/>
      <c r="BI362" s="370"/>
      <c r="BJ362" s="370"/>
      <c r="BK362" s="370"/>
      <c r="BL362" s="370"/>
      <c r="BM362" s="370"/>
      <c r="BN362" s="370"/>
      <c r="BO362" s="370"/>
      <c r="BP362" s="370"/>
      <c r="BQ362" s="370"/>
      <c r="BR362" s="370"/>
      <c r="BS362" s="370"/>
      <c r="BT362" s="370"/>
      <c r="BU362" s="370"/>
      <c r="BV362" s="370"/>
      <c r="BW362" s="370"/>
      <c r="BX362" s="370"/>
      <c r="BY362" s="370"/>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05" customFormat="true" ht="15" customHeight="true" x14ac:dyDescent="0.2">
      <c r="B363" s="307"/>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A363" s="370"/>
      <c r="BB363" s="309"/>
      <c r="BC363" s="370"/>
      <c r="BD363" s="370"/>
      <c r="BE363" s="370"/>
      <c r="BF363" s="370"/>
      <c r="BG363" s="370"/>
      <c r="BH363" s="370"/>
      <c r="BI363" s="370"/>
      <c r="BJ363" s="370"/>
      <c r="BK363" s="370"/>
      <c r="BL363" s="370"/>
      <c r="BM363" s="370"/>
      <c r="BN363" s="370"/>
      <c r="BO363" s="370"/>
      <c r="BP363" s="370"/>
      <c r="BQ363" s="370"/>
      <c r="BR363" s="370"/>
      <c r="BS363" s="370"/>
      <c r="BT363" s="370"/>
      <c r="BU363" s="370"/>
      <c r="BV363" s="370"/>
      <c r="BW363" s="370"/>
      <c r="BX363" s="370"/>
      <c r="BY363" s="370"/>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05" customFormat="true" ht="15" customHeight="true" x14ac:dyDescent="0.2">
      <c r="B364" s="307"/>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A364" s="370"/>
      <c r="BB364" s="309"/>
      <c r="BC364" s="370"/>
      <c r="BD364" s="370"/>
      <c r="BE364" s="370"/>
      <c r="BF364" s="370"/>
      <c r="BG364" s="370"/>
      <c r="BH364" s="370"/>
      <c r="BI364" s="370"/>
      <c r="BJ364" s="370"/>
      <c r="BK364" s="370"/>
      <c r="BL364" s="370"/>
      <c r="BM364" s="370"/>
      <c r="BN364" s="370"/>
      <c r="BO364" s="370"/>
      <c r="BP364" s="370"/>
      <c r="BQ364" s="370"/>
      <c r="BR364" s="370"/>
      <c r="BS364" s="370"/>
      <c r="BT364" s="370"/>
      <c r="BU364" s="370"/>
      <c r="BV364" s="370"/>
      <c r="BW364" s="370"/>
      <c r="BX364" s="370"/>
      <c r="BY364" s="370"/>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05" customFormat="true" ht="15" customHeight="true" x14ac:dyDescent="0.2">
      <c r="B365" s="307"/>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A365" s="370"/>
      <c r="BB365" s="309"/>
      <c r="BC365" s="370"/>
      <c r="BD365" s="370"/>
      <c r="BE365" s="370"/>
      <c r="BF365" s="370"/>
      <c r="BG365" s="370"/>
      <c r="BH365" s="370"/>
      <c r="BI365" s="370"/>
      <c r="BJ365" s="370"/>
      <c r="BK365" s="370"/>
      <c r="BL365" s="370"/>
      <c r="BM365" s="370"/>
      <c r="BN365" s="370"/>
      <c r="BO365" s="370"/>
      <c r="BP365" s="370"/>
      <c r="BQ365" s="370"/>
      <c r="BR365" s="370"/>
      <c r="BS365" s="370"/>
      <c r="BT365" s="370"/>
      <c r="BU365" s="370"/>
      <c r="BV365" s="370"/>
      <c r="BW365" s="370"/>
      <c r="BX365" s="370"/>
      <c r="BY365" s="370"/>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05" customFormat="true" ht="15" customHeight="true" x14ac:dyDescent="0.2">
      <c r="B366" s="307"/>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A366" s="370"/>
      <c r="BB366" s="309"/>
      <c r="BC366" s="370"/>
      <c r="BD366" s="370"/>
      <c r="BE366" s="370"/>
      <c r="BF366" s="370"/>
      <c r="BG366" s="370"/>
      <c r="BH366" s="370"/>
      <c r="BI366" s="370"/>
      <c r="BJ366" s="370"/>
      <c r="BK366" s="370"/>
      <c r="BL366" s="370"/>
      <c r="BM366" s="370"/>
      <c r="BN366" s="370"/>
      <c r="BO366" s="370"/>
      <c r="BP366" s="370"/>
      <c r="BQ366" s="370"/>
      <c r="BR366" s="370"/>
      <c r="BS366" s="370"/>
      <c r="BT366" s="370"/>
      <c r="BU366" s="370"/>
      <c r="BV366" s="370"/>
      <c r="BW366" s="370"/>
      <c r="BX366" s="370"/>
      <c r="BY366" s="370"/>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05" customFormat="true" ht="15" customHeight="true" x14ac:dyDescent="0.2">
      <c r="B367" s="307"/>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A367" s="370"/>
      <c r="BB367" s="309"/>
      <c r="BC367" s="370"/>
      <c r="BD367" s="370"/>
      <c r="BE367" s="370"/>
      <c r="BF367" s="370"/>
      <c r="BG367" s="370"/>
      <c r="BH367" s="370"/>
      <c r="BI367" s="370"/>
      <c r="BJ367" s="370"/>
      <c r="BK367" s="370"/>
      <c r="BL367" s="370"/>
      <c r="BM367" s="370"/>
      <c r="BN367" s="370"/>
      <c r="BO367" s="370"/>
      <c r="BP367" s="370"/>
      <c r="BQ367" s="370"/>
      <c r="BR367" s="370"/>
      <c r="BS367" s="370"/>
      <c r="BT367" s="370"/>
      <c r="BU367" s="370"/>
      <c r="BV367" s="370"/>
      <c r="BW367" s="370"/>
      <c r="BX367" s="370"/>
      <c r="BY367" s="370"/>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05" customFormat="true" ht="15" customHeight="true" x14ac:dyDescent="0.2">
      <c r="B368" s="307"/>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A368" s="370"/>
      <c r="BB368" s="309"/>
      <c r="BC368" s="370"/>
      <c r="BD368" s="370"/>
      <c r="BE368" s="370"/>
      <c r="BF368" s="370"/>
      <c r="BG368" s="370"/>
      <c r="BH368" s="370"/>
      <c r="BI368" s="370"/>
      <c r="BJ368" s="370"/>
      <c r="BK368" s="370"/>
      <c r="BL368" s="370"/>
      <c r="BM368" s="370"/>
      <c r="BN368" s="370"/>
      <c r="BO368" s="370"/>
      <c r="BP368" s="370"/>
      <c r="BQ368" s="370"/>
      <c r="BR368" s="370"/>
      <c r="BS368" s="370"/>
      <c r="BT368" s="370"/>
      <c r="BU368" s="370"/>
      <c r="BV368" s="370"/>
      <c r="BW368" s="370"/>
      <c r="BX368" s="370"/>
      <c r="BY368" s="370"/>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05" customFormat="true" ht="15" customHeight="true" x14ac:dyDescent="0.2">
      <c r="B369" s="307"/>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A369" s="370"/>
      <c r="BB369" s="309"/>
      <c r="BC369" s="370"/>
      <c r="BD369" s="370"/>
      <c r="BE369" s="370"/>
      <c r="BF369" s="370"/>
      <c r="BG369" s="370"/>
      <c r="BH369" s="370"/>
      <c r="BI369" s="370"/>
      <c r="BJ369" s="370"/>
      <c r="BK369" s="370"/>
      <c r="BL369" s="370"/>
      <c r="BM369" s="370"/>
      <c r="BN369" s="370"/>
      <c r="BO369" s="370"/>
      <c r="BP369" s="370"/>
      <c r="BQ369" s="370"/>
      <c r="BR369" s="370"/>
      <c r="BS369" s="370"/>
      <c r="BT369" s="370"/>
      <c r="BU369" s="370"/>
      <c r="BV369" s="370"/>
      <c r="BW369" s="370"/>
      <c r="BX369" s="370"/>
      <c r="BY369" s="370"/>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05" customFormat="true" ht="15" customHeight="true" x14ac:dyDescent="0.2">
      <c r="B370" s="307"/>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A370" s="370"/>
      <c r="BB370" s="309"/>
      <c r="BC370" s="370"/>
      <c r="BD370" s="370"/>
      <c r="BE370" s="370"/>
      <c r="BF370" s="370"/>
      <c r="BG370" s="370"/>
      <c r="BH370" s="370"/>
      <c r="BI370" s="370"/>
      <c r="BJ370" s="370"/>
      <c r="BK370" s="370"/>
      <c r="BL370" s="370"/>
      <c r="BM370" s="370"/>
      <c r="BN370" s="370"/>
      <c r="BO370" s="370"/>
      <c r="BP370" s="370"/>
      <c r="BQ370" s="370"/>
      <c r="BR370" s="370"/>
      <c r="BS370" s="370"/>
      <c r="BT370" s="370"/>
      <c r="BU370" s="370"/>
      <c r="BV370" s="370"/>
      <c r="BW370" s="370"/>
      <c r="BX370" s="370"/>
      <c r="BY370" s="370"/>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05" customFormat="true" ht="15" customHeight="true" x14ac:dyDescent="0.2">
      <c r="B371" s="307"/>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A371" s="370"/>
      <c r="BB371" s="309"/>
      <c r="BC371" s="370"/>
      <c r="BD371" s="370"/>
      <c r="BE371" s="370"/>
      <c r="BF371" s="370"/>
      <c r="BG371" s="370"/>
      <c r="BH371" s="370"/>
      <c r="BI371" s="370"/>
      <c r="BJ371" s="370"/>
      <c r="BK371" s="370"/>
      <c r="BL371" s="370"/>
      <c r="BM371" s="370"/>
      <c r="BN371" s="370"/>
      <c r="BO371" s="370"/>
      <c r="BP371" s="370"/>
      <c r="BQ371" s="370"/>
      <c r="BR371" s="370"/>
      <c r="BS371" s="370"/>
      <c r="BT371" s="370"/>
      <c r="BU371" s="370"/>
      <c r="BV371" s="370"/>
      <c r="BW371" s="370"/>
      <c r="BX371" s="370"/>
      <c r="BY371" s="370"/>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05" customFormat="true" ht="15" customHeight="true" x14ac:dyDescent="0.2">
      <c r="B372" s="307"/>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A372" s="370"/>
      <c r="BB372" s="309"/>
      <c r="BC372" s="370"/>
      <c r="BD372" s="370"/>
      <c r="BE372" s="370"/>
      <c r="BF372" s="370"/>
      <c r="BG372" s="370"/>
      <c r="BH372" s="370"/>
      <c r="BI372" s="370"/>
      <c r="BJ372" s="370"/>
      <c r="BK372" s="370"/>
      <c r="BL372" s="370"/>
      <c r="BM372" s="370"/>
      <c r="BN372" s="370"/>
      <c r="BO372" s="370"/>
      <c r="BP372" s="370"/>
      <c r="BQ372" s="370"/>
      <c r="BR372" s="370"/>
      <c r="BS372" s="370"/>
      <c r="BT372" s="370"/>
      <c r="BU372" s="370"/>
      <c r="BV372" s="370"/>
      <c r="BW372" s="370"/>
      <c r="BX372" s="370"/>
      <c r="BY372" s="370"/>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05" customFormat="true" ht="15" customHeight="true" x14ac:dyDescent="0.2">
      <c r="B373" s="307"/>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A373" s="370"/>
      <c r="BB373" s="309"/>
      <c r="BC373" s="370"/>
      <c r="BD373" s="370"/>
      <c r="BE373" s="370"/>
      <c r="BF373" s="370"/>
      <c r="BG373" s="370"/>
      <c r="BH373" s="370"/>
      <c r="BI373" s="370"/>
      <c r="BJ373" s="370"/>
      <c r="BK373" s="370"/>
      <c r="BL373" s="370"/>
      <c r="BM373" s="370"/>
      <c r="BN373" s="370"/>
      <c r="BO373" s="370"/>
      <c r="BP373" s="370"/>
      <c r="BQ373" s="370"/>
      <c r="BR373" s="370"/>
      <c r="BS373" s="370"/>
      <c r="BT373" s="370"/>
      <c r="BU373" s="370"/>
      <c r="BV373" s="370"/>
      <c r="BW373" s="370"/>
      <c r="BX373" s="370"/>
      <c r="BY373" s="370"/>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05" customFormat="true" ht="15" customHeight="true" x14ac:dyDescent="0.2">
      <c r="B374" s="307"/>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A374" s="370"/>
      <c r="BB374" s="309"/>
      <c r="BC374" s="370"/>
      <c r="BD374" s="370"/>
      <c r="BE374" s="370"/>
      <c r="BF374" s="370"/>
      <c r="BG374" s="370"/>
      <c r="BH374" s="370"/>
      <c r="BI374" s="370"/>
      <c r="BJ374" s="370"/>
      <c r="BK374" s="370"/>
      <c r="BL374" s="370"/>
      <c r="BM374" s="370"/>
      <c r="BN374" s="370"/>
      <c r="BO374" s="370"/>
      <c r="BP374" s="370"/>
      <c r="BQ374" s="370"/>
      <c r="BR374" s="370"/>
      <c r="BS374" s="370"/>
      <c r="BT374" s="370"/>
      <c r="BU374" s="370"/>
      <c r="BV374" s="370"/>
      <c r="BW374" s="370"/>
      <c r="BX374" s="370"/>
      <c r="BY374" s="370"/>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05" customFormat="true" ht="15" customHeight="true" x14ac:dyDescent="0.2">
      <c r="B375" s="307"/>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AZ375" s="343"/>
      <c r="BA375" s="306"/>
      <c r="BB375" s="304"/>
      <c r="BC375" s="304"/>
      <c r="BD375" s="304"/>
      <c r="BE375" s="304"/>
      <c r="BF375" s="304"/>
      <c r="BG375" s="304"/>
      <c r="BH375" s="304"/>
      <c r="BI375" s="304"/>
      <c r="BJ375" s="304"/>
      <c r="BK375" s="304"/>
      <c r="BL375" s="304"/>
      <c r="BM375" s="304"/>
      <c r="BN375" s="304"/>
      <c r="BO375" s="304"/>
      <c r="BP375" s="304"/>
      <c r="BQ375" s="304"/>
      <c r="BR375" s="304"/>
      <c r="BS375" s="304"/>
      <c r="BT375" s="304"/>
      <c r="BU375" s="304"/>
      <c r="BV375" s="304"/>
      <c r="BW375" s="304"/>
      <c r="BX375" s="304"/>
      <c r="BY375" s="306"/>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05" customFormat="true" ht="15" customHeight="true" x14ac:dyDescent="0.2">
      <c r="B376" s="307"/>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AZ376" s="343"/>
      <c r="BA376" s="306"/>
      <c r="BB376" s="304"/>
      <c r="BC376" s="304"/>
      <c r="BD376" s="304"/>
      <c r="BE376" s="304"/>
      <c r="BF376" s="304"/>
      <c r="BG376" s="304"/>
      <c r="BH376" s="304"/>
      <c r="BI376" s="304"/>
      <c r="BJ376" s="304"/>
      <c r="BK376" s="304"/>
      <c r="BL376" s="304"/>
      <c r="BM376" s="304"/>
      <c r="BN376" s="304"/>
      <c r="BO376" s="304"/>
      <c r="BP376" s="304"/>
      <c r="BQ376" s="304"/>
      <c r="BR376" s="304"/>
      <c r="BS376" s="304"/>
      <c r="BT376" s="304"/>
      <c r="BU376" s="304"/>
      <c r="BV376" s="304"/>
      <c r="BW376" s="304"/>
      <c r="BX376" s="304"/>
      <c r="BY376" s="306"/>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05" customFormat="true" ht="15" customHeight="true" x14ac:dyDescent="0.2">
      <c r="B377" s="307"/>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AZ377" s="343"/>
      <c r="BA377" s="306"/>
      <c r="BB377" s="304"/>
      <c r="BC377" s="304"/>
      <c r="BD377" s="304"/>
      <c r="BE377" s="304"/>
      <c r="BF377" s="304"/>
      <c r="BG377" s="304"/>
      <c r="BH377" s="304"/>
      <c r="BI377" s="304"/>
      <c r="BJ377" s="304"/>
      <c r="BK377" s="304"/>
      <c r="BL377" s="304"/>
      <c r="BM377" s="304"/>
      <c r="BN377" s="304"/>
      <c r="BO377" s="304"/>
      <c r="BP377" s="304"/>
      <c r="BQ377" s="304"/>
      <c r="BR377" s="304"/>
      <c r="BS377" s="304"/>
      <c r="BT377" s="304"/>
      <c r="BU377" s="304"/>
      <c r="BV377" s="304"/>
      <c r="BW377" s="304"/>
      <c r="BX377" s="304"/>
      <c r="BY377" s="306"/>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05" customFormat="true" ht="15" customHeight="true" x14ac:dyDescent="0.2">
      <c r="B378" s="307"/>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AZ378" s="343"/>
      <c r="BA378" s="306"/>
      <c r="BB378" s="304"/>
      <c r="BC378" s="304"/>
      <c r="BD378" s="304"/>
      <c r="BE378" s="304"/>
      <c r="BF378" s="304"/>
      <c r="BG378" s="304"/>
      <c r="BH378" s="304"/>
      <c r="BI378" s="304"/>
      <c r="BJ378" s="304"/>
      <c r="BK378" s="304"/>
      <c r="BL378" s="304"/>
      <c r="BM378" s="304"/>
      <c r="BN378" s="304"/>
      <c r="BO378" s="304"/>
      <c r="BP378" s="304"/>
      <c r="BQ378" s="304"/>
      <c r="BR378" s="304"/>
      <c r="BS378" s="304"/>
      <c r="BT378" s="304"/>
      <c r="BU378" s="304"/>
      <c r="BV378" s="304"/>
      <c r="BW378" s="304"/>
      <c r="BX378" s="304"/>
      <c r="BY378" s="306"/>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05" customFormat="true" ht="15" customHeight="true" x14ac:dyDescent="0.2">
      <c r="B379" s="307"/>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AZ379" s="343"/>
      <c r="BA379" s="306"/>
      <c r="BB379" s="304"/>
      <c r="BC379" s="304"/>
      <c r="BD379" s="304"/>
      <c r="BE379" s="304"/>
      <c r="BF379" s="304"/>
      <c r="BG379" s="304"/>
      <c r="BH379" s="304"/>
      <c r="BI379" s="304"/>
      <c r="BJ379" s="304"/>
      <c r="BK379" s="304"/>
      <c r="BL379" s="304"/>
      <c r="BM379" s="304"/>
      <c r="BN379" s="304"/>
      <c r="BO379" s="304"/>
      <c r="BP379" s="304"/>
      <c r="BQ379" s="304"/>
      <c r="BR379" s="304"/>
      <c r="BS379" s="304"/>
      <c r="BT379" s="304"/>
      <c r="BU379" s="304"/>
      <c r="BV379" s="304"/>
      <c r="BW379" s="304"/>
      <c r="BX379" s="304"/>
      <c r="BY379" s="306"/>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05" customFormat="true" ht="15" customHeight="true" x14ac:dyDescent="0.2">
      <c r="B380" s="307"/>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AZ380" s="343"/>
      <c r="BA380" s="306"/>
      <c r="BB380" s="304"/>
      <c r="BC380" s="304"/>
      <c r="BD380" s="304"/>
      <c r="BE380" s="304"/>
      <c r="BF380" s="304"/>
      <c r="BG380" s="304"/>
      <c r="BH380" s="304"/>
      <c r="BI380" s="304"/>
      <c r="BJ380" s="304"/>
      <c r="BK380" s="304"/>
      <c r="BL380" s="304"/>
      <c r="BM380" s="304"/>
      <c r="BN380" s="304"/>
      <c r="BO380" s="304"/>
      <c r="BP380" s="304"/>
      <c r="BQ380" s="304"/>
      <c r="BR380" s="304"/>
      <c r="BS380" s="304"/>
      <c r="BT380" s="304"/>
      <c r="BU380" s="304"/>
      <c r="BV380" s="304"/>
      <c r="BW380" s="304"/>
      <c r="BX380" s="304"/>
      <c r="BY380" s="306"/>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05" customFormat="true" ht="15" customHeight="true" x14ac:dyDescent="0.2">
      <c r="B381" s="307"/>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AZ381" s="343"/>
      <c r="BA381" s="306"/>
      <c r="BB381" s="304"/>
      <c r="BC381" s="304"/>
      <c r="BD381" s="304"/>
      <c r="BE381" s="304"/>
      <c r="BF381" s="304"/>
      <c r="BG381" s="304"/>
      <c r="BH381" s="304"/>
      <c r="BI381" s="304"/>
      <c r="BJ381" s="304"/>
      <c r="BK381" s="304"/>
      <c r="BL381" s="304"/>
      <c r="BM381" s="304"/>
      <c r="BN381" s="304"/>
      <c r="BO381" s="304"/>
      <c r="BP381" s="304"/>
      <c r="BQ381" s="304"/>
      <c r="BR381" s="304"/>
      <c r="BS381" s="304"/>
      <c r="BT381" s="304"/>
      <c r="BU381" s="304"/>
      <c r="BV381" s="304"/>
      <c r="BW381" s="304"/>
      <c r="BX381" s="304"/>
      <c r="BY381" s="306"/>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05" customFormat="true" ht="15" customHeight="true" x14ac:dyDescent="0.2">
      <c r="B382" s="307"/>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AZ382" s="343"/>
      <c r="BA382" s="306"/>
      <c r="BB382" s="304"/>
      <c r="BC382" s="304"/>
      <c r="BD382" s="304"/>
      <c r="BE382" s="304"/>
      <c r="BF382" s="304"/>
      <c r="BG382" s="304"/>
      <c r="BH382" s="304"/>
      <c r="BI382" s="304"/>
      <c r="BJ382" s="304"/>
      <c r="BK382" s="304"/>
      <c r="BL382" s="304"/>
      <c r="BM382" s="304"/>
      <c r="BN382" s="304"/>
      <c r="BO382" s="304"/>
      <c r="BP382" s="304"/>
      <c r="BQ382" s="304"/>
      <c r="BR382" s="304"/>
      <c r="BS382" s="304"/>
      <c r="BT382" s="304"/>
      <c r="BU382" s="304"/>
      <c r="BV382" s="304"/>
      <c r="BW382" s="304"/>
      <c r="BX382" s="304"/>
      <c r="BY382" s="306"/>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05" customFormat="true" ht="15" customHeight="true" x14ac:dyDescent="0.2">
      <c r="B383" s="307"/>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AZ383" s="343"/>
      <c r="BA383" s="306"/>
      <c r="BB383" s="304"/>
      <c r="BC383" s="304"/>
      <c r="BD383" s="304"/>
      <c r="BE383" s="304"/>
      <c r="BF383" s="304"/>
      <c r="BG383" s="304"/>
      <c r="BH383" s="304"/>
      <c r="BI383" s="304"/>
      <c r="BJ383" s="304"/>
      <c r="BK383" s="304"/>
      <c r="BL383" s="304"/>
      <c r="BM383" s="304"/>
      <c r="BN383" s="304"/>
      <c r="BO383" s="304"/>
      <c r="BP383" s="304"/>
      <c r="BQ383" s="304"/>
      <c r="BR383" s="304"/>
      <c r="BS383" s="304"/>
      <c r="BT383" s="304"/>
      <c r="BU383" s="304"/>
      <c r="BV383" s="304"/>
      <c r="BW383" s="304"/>
      <c r="BX383" s="304"/>
      <c r="BY383" s="306"/>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05" customFormat="true" ht="15" customHeight="true" x14ac:dyDescent="0.2">
      <c r="B384" s="307"/>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AZ384" s="343"/>
      <c r="BA384" s="306"/>
      <c r="BB384" s="304"/>
      <c r="BC384" s="304"/>
      <c r="BD384" s="304"/>
      <c r="BE384" s="304"/>
      <c r="BF384" s="304"/>
      <c r="BG384" s="304"/>
      <c r="BH384" s="304"/>
      <c r="BI384" s="304"/>
      <c r="BJ384" s="304"/>
      <c r="BK384" s="304"/>
      <c r="BL384" s="304"/>
      <c r="BM384" s="304"/>
      <c r="BN384" s="304"/>
      <c r="BO384" s="304"/>
      <c r="BP384" s="304"/>
      <c r="BQ384" s="304"/>
      <c r="BR384" s="304"/>
      <c r="BS384" s="304"/>
      <c r="BT384" s="304"/>
      <c r="BU384" s="304"/>
      <c r="BV384" s="304"/>
      <c r="BW384" s="304"/>
      <c r="BX384" s="304"/>
      <c r="BY384" s="306"/>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05" customFormat="true" ht="15" customHeight="true" x14ac:dyDescent="0.2">
      <c r="B385" s="307"/>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AZ385" s="343"/>
      <c r="BA385" s="306"/>
      <c r="BB385" s="304"/>
      <c r="BC385" s="304"/>
      <c r="BD385" s="304"/>
      <c r="BE385" s="304"/>
      <c r="BF385" s="304"/>
      <c r="BG385" s="304"/>
      <c r="BH385" s="304"/>
      <c r="BI385" s="304"/>
      <c r="BJ385" s="304"/>
      <c r="BK385" s="304"/>
      <c r="BL385" s="304"/>
      <c r="BM385" s="304"/>
      <c r="BN385" s="304"/>
      <c r="BO385" s="304"/>
      <c r="BP385" s="304"/>
      <c r="BQ385" s="304"/>
      <c r="BR385" s="304"/>
      <c r="BS385" s="304"/>
      <c r="BT385" s="304"/>
      <c r="BU385" s="304"/>
      <c r="BV385" s="304"/>
      <c r="BW385" s="304"/>
      <c r="BX385" s="304"/>
      <c r="BY385" s="306"/>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05" customFormat="true" ht="15" customHeight="true" x14ac:dyDescent="0.2">
      <c r="B386" s="307"/>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AZ386" s="343"/>
      <c r="BA386" s="306"/>
      <c r="BB386" s="304"/>
      <c r="BC386" s="304"/>
      <c r="BD386" s="304"/>
      <c r="BE386" s="304"/>
      <c r="BF386" s="304"/>
      <c r="BG386" s="304"/>
      <c r="BH386" s="304"/>
      <c r="BI386" s="304"/>
      <c r="BJ386" s="304"/>
      <c r="BK386" s="304"/>
      <c r="BL386" s="304"/>
      <c r="BM386" s="304"/>
      <c r="BN386" s="304"/>
      <c r="BO386" s="304"/>
      <c r="BP386" s="304"/>
      <c r="BQ386" s="304"/>
      <c r="BR386" s="304"/>
      <c r="BS386" s="304"/>
      <c r="BT386" s="304"/>
      <c r="BU386" s="304"/>
      <c r="BV386" s="304"/>
      <c r="BW386" s="304"/>
      <c r="BX386" s="304"/>
      <c r="BY386" s="306"/>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05" customFormat="true" ht="15" customHeight="true" x14ac:dyDescent="0.2">
      <c r="B387" s="307"/>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AZ387" s="343"/>
      <c r="BA387" s="306"/>
      <c r="BB387" s="304"/>
      <c r="BC387" s="304"/>
      <c r="BD387" s="304"/>
      <c r="BE387" s="304"/>
      <c r="BF387" s="304"/>
      <c r="BG387" s="304"/>
      <c r="BH387" s="304"/>
      <c r="BI387" s="304"/>
      <c r="BJ387" s="304"/>
      <c r="BK387" s="304"/>
      <c r="BL387" s="304"/>
      <c r="BM387" s="304"/>
      <c r="BN387" s="304"/>
      <c r="BO387" s="304"/>
      <c r="BP387" s="304"/>
      <c r="BQ387" s="304"/>
      <c r="BR387" s="304"/>
      <c r="BS387" s="304"/>
      <c r="BT387" s="304"/>
      <c r="BU387" s="304"/>
      <c r="BV387" s="304"/>
      <c r="BW387" s="304"/>
      <c r="BX387" s="304"/>
      <c r="BY387" s="306"/>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05" customFormat="true" ht="15" customHeight="true" x14ac:dyDescent="0.2">
      <c r="B388" s="307"/>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AZ388" s="343"/>
      <c r="BA388" s="306"/>
      <c r="BB388" s="304"/>
      <c r="BC388" s="304"/>
      <c r="BD388" s="304"/>
      <c r="BE388" s="304"/>
      <c r="BF388" s="304"/>
      <c r="BG388" s="304"/>
      <c r="BH388" s="304"/>
      <c r="BI388" s="304"/>
      <c r="BJ388" s="304"/>
      <c r="BK388" s="304"/>
      <c r="BL388" s="304"/>
      <c r="BM388" s="304"/>
      <c r="BN388" s="304"/>
      <c r="BO388" s="304"/>
      <c r="BP388" s="304"/>
      <c r="BQ388" s="304"/>
      <c r="BR388" s="304"/>
      <c r="BS388" s="304"/>
      <c r="BT388" s="304"/>
      <c r="BU388" s="304"/>
      <c r="BV388" s="304"/>
      <c r="BW388" s="304"/>
      <c r="BX388" s="304"/>
      <c r="BY388" s="306"/>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05" customFormat="true" ht="15" customHeight="true" x14ac:dyDescent="0.2">
      <c r="B389" s="307"/>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AZ389" s="343"/>
      <c r="BA389" s="306"/>
      <c r="BB389" s="304"/>
      <c r="BC389" s="304"/>
      <c r="BD389" s="304"/>
      <c r="BE389" s="304"/>
      <c r="BF389" s="304"/>
      <c r="BG389" s="304"/>
      <c r="BH389" s="304"/>
      <c r="BI389" s="304"/>
      <c r="BJ389" s="304"/>
      <c r="BK389" s="304"/>
      <c r="BL389" s="304"/>
      <c r="BM389" s="304"/>
      <c r="BN389" s="304"/>
      <c r="BO389" s="304"/>
      <c r="BP389" s="304"/>
      <c r="BQ389" s="304"/>
      <c r="BR389" s="304"/>
      <c r="BS389" s="304"/>
      <c r="BT389" s="304"/>
      <c r="BU389" s="304"/>
      <c r="BV389" s="304"/>
      <c r="BW389" s="304"/>
      <c r="BX389" s="304"/>
      <c r="BY389" s="306"/>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544" customFormat="true" ht="15" customHeight="true" x14ac:dyDescent="0.2">
      <c r="B390" s="5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AZ390" s="343"/>
      <c r="BA390" s="306"/>
      <c r="BB390" s="304"/>
      <c r="BC390" s="304"/>
      <c r="BD390" s="304"/>
      <c r="BE390" s="304"/>
      <c r="BF390" s="304"/>
      <c r="BG390" s="304"/>
      <c r="BH390" s="304"/>
      <c r="BI390" s="304"/>
      <c r="BJ390" s="304"/>
      <c r="BK390" s="304"/>
      <c r="BL390" s="304"/>
      <c r="BM390" s="304"/>
      <c r="BN390" s="304"/>
      <c r="BO390" s="304"/>
      <c r="BP390" s="304"/>
      <c r="BQ390" s="304"/>
      <c r="BR390" s="304"/>
      <c r="BS390" s="304"/>
      <c r="BT390" s="304"/>
      <c r="BU390" s="304"/>
      <c r="BV390" s="304"/>
      <c r="BW390" s="304"/>
      <c r="BX390" s="304"/>
      <c r="BY390" s="306"/>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544" customFormat="true" ht="15" customHeight="true" x14ac:dyDescent="0.2">
      <c r="B391" s="5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AZ391" s="343"/>
      <c r="BA391" s="306"/>
      <c r="BB391" s="304"/>
      <c r="BC391" s="304"/>
      <c r="BD391" s="304"/>
      <c r="BE391" s="304"/>
      <c r="BF391" s="304"/>
      <c r="BG391" s="304"/>
      <c r="BH391" s="304"/>
      <c r="BI391" s="304"/>
      <c r="BJ391" s="304"/>
      <c r="BK391" s="304"/>
      <c r="BL391" s="304"/>
      <c r="BM391" s="304"/>
      <c r="BN391" s="304"/>
      <c r="BO391" s="304"/>
      <c r="BP391" s="304"/>
      <c r="BQ391" s="304"/>
      <c r="BR391" s="304"/>
      <c r="BS391" s="304"/>
      <c r="BT391" s="304"/>
      <c r="BU391" s="304"/>
      <c r="BV391" s="304"/>
      <c r="BW391" s="304"/>
      <c r="BX391" s="304"/>
      <c r="BY391" s="306"/>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544" customFormat="true" ht="15" customHeight="true" x14ac:dyDescent="0.2">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AZ392" s="343"/>
      <c r="BA392" s="306"/>
      <c r="BB392" s="304"/>
      <c r="BC392" s="304"/>
      <c r="BD392" s="304"/>
      <c r="BE392" s="304"/>
      <c r="BF392" s="304"/>
      <c r="BG392" s="304"/>
      <c r="BH392" s="304"/>
      <c r="BI392" s="304"/>
      <c r="BJ392" s="304"/>
      <c r="BK392" s="304"/>
      <c r="BL392" s="304"/>
      <c r="BM392" s="304"/>
      <c r="BN392" s="304"/>
      <c r="BO392" s="304"/>
      <c r="BP392" s="304"/>
      <c r="BQ392" s="304"/>
      <c r="BR392" s="304"/>
      <c r="BS392" s="304"/>
      <c r="BT392" s="304"/>
      <c r="BU392" s="304"/>
      <c r="BV392" s="304"/>
      <c r="BW392" s="304"/>
      <c r="BX392" s="304"/>
      <c r="BY392" s="306"/>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544" customFormat="true" ht="15" customHeight="true" x14ac:dyDescent="0.2">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AZ393" s="343"/>
      <c r="BA393" s="306"/>
      <c r="BB393" s="304"/>
      <c r="BC393" s="304"/>
      <c r="BD393" s="304"/>
      <c r="BE393" s="304"/>
      <c r="BF393" s="304"/>
      <c r="BG393" s="304"/>
      <c r="BH393" s="304"/>
      <c r="BI393" s="304"/>
      <c r="BJ393" s="304"/>
      <c r="BK393" s="304"/>
      <c r="BL393" s="304"/>
      <c r="BM393" s="304"/>
      <c r="BN393" s="304"/>
      <c r="BO393" s="304"/>
      <c r="BP393" s="304"/>
      <c r="BQ393" s="304"/>
      <c r="BR393" s="304"/>
      <c r="BS393" s="304"/>
      <c r="BT393" s="304"/>
      <c r="BU393" s="304"/>
      <c r="BV393" s="304"/>
      <c r="BW393" s="304"/>
      <c r="BX393" s="304"/>
      <c r="BY393" s="306"/>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544" customFormat="true" ht="15" customHeight="true" x14ac:dyDescent="0.2">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AZ394" s="343"/>
      <c r="BA394" s="306"/>
      <c r="BB394" s="304"/>
      <c r="BC394" s="304"/>
      <c r="BD394" s="304"/>
      <c r="BE394" s="304"/>
      <c r="BF394" s="304"/>
      <c r="BG394" s="304"/>
      <c r="BH394" s="304"/>
      <c r="BI394" s="304"/>
      <c r="BJ394" s="304"/>
      <c r="BK394" s="304"/>
      <c r="BL394" s="304"/>
      <c r="BM394" s="304"/>
      <c r="BN394" s="304"/>
      <c r="BO394" s="304"/>
      <c r="BP394" s="304"/>
      <c r="BQ394" s="304"/>
      <c r="BR394" s="304"/>
      <c r="BS394" s="304"/>
      <c r="BT394" s="304"/>
      <c r="BU394" s="304"/>
      <c r="BV394" s="304"/>
      <c r="BW394" s="304"/>
      <c r="BX394" s="304"/>
      <c r="BY394" s="306"/>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544" customFormat="true" ht="15" customHeight="true" x14ac:dyDescent="0.2">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AZ395" s="343"/>
      <c r="BA395" s="306"/>
      <c r="BB395" s="304"/>
      <c r="BC395" s="304"/>
      <c r="BD395" s="304"/>
      <c r="BE395" s="304"/>
      <c r="BF395" s="304"/>
      <c r="BG395" s="304"/>
      <c r="BH395" s="304"/>
      <c r="BI395" s="304"/>
      <c r="BJ395" s="304"/>
      <c r="BK395" s="304"/>
      <c r="BL395" s="304"/>
      <c r="BM395" s="304"/>
      <c r="BN395" s="304"/>
      <c r="BO395" s="304"/>
      <c r="BP395" s="304"/>
      <c r="BQ395" s="304"/>
      <c r="BR395" s="304"/>
      <c r="BS395" s="304"/>
      <c r="BT395" s="304"/>
      <c r="BU395" s="304"/>
      <c r="BV395" s="304"/>
      <c r="BW395" s="304"/>
      <c r="BX395" s="304"/>
      <c r="BY395" s="306"/>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544" customFormat="true" ht="15" customHeight="true" x14ac:dyDescent="0.2">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AZ396" s="343"/>
      <c r="BA396" s="306"/>
      <c r="BB396" s="304"/>
      <c r="BC396" s="304"/>
      <c r="BD396" s="304"/>
      <c r="BE396" s="304"/>
      <c r="BF396" s="304"/>
      <c r="BG396" s="304"/>
      <c r="BH396" s="304"/>
      <c r="BI396" s="304"/>
      <c r="BJ396" s="304"/>
      <c r="BK396" s="304"/>
      <c r="BL396" s="304"/>
      <c r="BM396" s="304"/>
      <c r="BN396" s="304"/>
      <c r="BO396" s="304"/>
      <c r="BP396" s="304"/>
      <c r="BQ396" s="304"/>
      <c r="BR396" s="304"/>
      <c r="BS396" s="304"/>
      <c r="BT396" s="304"/>
      <c r="BU396" s="304"/>
      <c r="BV396" s="304"/>
      <c r="BW396" s="304"/>
      <c r="BX396" s="304"/>
      <c r="BY396" s="306"/>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544" customFormat="true" ht="15" customHeight="true" x14ac:dyDescent="0.2">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AZ397" s="343"/>
      <c r="BA397" s="306"/>
      <c r="BB397" s="304"/>
      <c r="BC397" s="304"/>
      <c r="BD397" s="304"/>
      <c r="BE397" s="304"/>
      <c r="BF397" s="304"/>
      <c r="BG397" s="304"/>
      <c r="BH397" s="304"/>
      <c r="BI397" s="304"/>
      <c r="BJ397" s="304"/>
      <c r="BK397" s="304"/>
      <c r="BL397" s="304"/>
      <c r="BM397" s="304"/>
      <c r="BN397" s="304"/>
      <c r="BO397" s="304"/>
      <c r="BP397" s="304"/>
      <c r="BQ397" s="304"/>
      <c r="BR397" s="304"/>
      <c r="BS397" s="304"/>
      <c r="BT397" s="304"/>
      <c r="BU397" s="304"/>
      <c r="BV397" s="304"/>
      <c r="BW397" s="304"/>
      <c r="BX397" s="304"/>
      <c r="BY397" s="306"/>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544" customFormat="true" ht="15" customHeight="true" x14ac:dyDescent="0.2">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AZ398" s="343"/>
      <c r="BA398" s="306"/>
      <c r="BB398" s="304"/>
      <c r="BC398" s="304"/>
      <c r="BD398" s="304"/>
      <c r="BE398" s="304"/>
      <c r="BF398" s="304"/>
      <c r="BG398" s="304"/>
      <c r="BH398" s="304"/>
      <c r="BI398" s="304"/>
      <c r="BJ398" s="304"/>
      <c r="BK398" s="304"/>
      <c r="BL398" s="304"/>
      <c r="BM398" s="304"/>
      <c r="BN398" s="304"/>
      <c r="BO398" s="304"/>
      <c r="BP398" s="304"/>
      <c r="BQ398" s="304"/>
      <c r="BR398" s="304"/>
      <c r="BS398" s="304"/>
      <c r="BT398" s="304"/>
      <c r="BU398" s="304"/>
      <c r="BV398" s="304"/>
      <c r="BW398" s="304"/>
      <c r="BX398" s="304"/>
      <c r="BY398" s="306"/>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519" customFormat="true" ht="15" customHeight="true" x14ac:dyDescent="0.25">
      <c r="A399" s="310"/>
      <c r="B399" s="310"/>
      <c r="C399" s="1002" t="s">
        <v>132</v>
      </c>
      <c r="D399" s="1003"/>
      <c r="E399" s="1003"/>
      <c r="F399" s="1003"/>
      <c r="G399" s="310"/>
      <c r="H399" s="1007" t="s">
        <v>133</v>
      </c>
      <c r="I399" s="1008"/>
      <c r="J399" s="1008"/>
      <c r="K399" s="1008"/>
      <c r="M399" s="1007" t="s">
        <v>134</v>
      </c>
      <c r="N399" s="1008"/>
      <c r="O399" s="1008"/>
      <c r="P399" s="1008"/>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10"/>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345" customFormat="true" ht="15" customHeight="true" x14ac:dyDescent="0.2">
      <c r="C400" s="1009" t="s">
        <v>206</v>
      </c>
      <c r="D400" s="887"/>
      <c r="E400" s="887"/>
      <c r="F400" s="507"/>
      <c r="G400" s="507"/>
      <c r="H400" s="1010" t="s">
        <v>206</v>
      </c>
      <c r="I400" s="1010"/>
      <c r="J400" s="1010"/>
      <c r="K400" s="507"/>
      <c r="L400" s="507"/>
      <c r="M400" s="1010" t="s">
        <v>206</v>
      </c>
      <c r="N400" s="1010"/>
      <c r="O400" s="1010"/>
      <c r="P400" s="507"/>
      <c r="Q400" s="507"/>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A400" s="519"/>
      <c r="BB400" s="310"/>
      <c r="BC400" s="519"/>
      <c r="BD400" s="519"/>
      <c r="BE400" s="519"/>
      <c r="BF400" s="519"/>
      <c r="BG400" s="519"/>
      <c r="BH400" s="519"/>
      <c r="BI400" s="519"/>
      <c r="BJ400" s="519"/>
      <c r="BK400" s="519"/>
      <c r="BL400" s="519"/>
      <c r="BM400" s="519"/>
      <c r="BN400" s="519"/>
      <c r="BO400" s="519"/>
      <c r="BP400" s="519"/>
      <c r="BQ400" s="519"/>
      <c r="BR400" s="519"/>
      <c r="BS400" s="519"/>
      <c r="BT400" s="519"/>
      <c r="BU400" s="519"/>
      <c r="BV400" s="519"/>
      <c r="BW400" s="519"/>
      <c r="BX400" s="519"/>
      <c r="BY400" s="519"/>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345" customFormat="true" ht="25.15" customHeight="true" x14ac:dyDescent="0.2">
      <c r="C401" s="1009"/>
      <c r="D401" s="887"/>
      <c r="E401" s="537" t="s">
        <v>207</v>
      </c>
      <c r="F401" s="507"/>
      <c r="G401" s="507"/>
      <c r="H401" s="1010"/>
      <c r="I401" s="1010"/>
      <c r="J401" s="538" t="s">
        <v>207</v>
      </c>
      <c r="K401" s="507"/>
      <c r="L401" s="507"/>
      <c r="M401" s="1010"/>
      <c r="N401" s="1010"/>
      <c r="O401" s="539" t="s">
        <v>207</v>
      </c>
      <c r="P401" s="507"/>
      <c r="Q401" s="507"/>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A401" s="519"/>
      <c r="BB401" s="310"/>
      <c r="BC401" s="519"/>
      <c r="BD401" s="519"/>
      <c r="BE401" s="519"/>
      <c r="BF401" s="519"/>
      <c r="BG401" s="519"/>
      <c r="BH401" s="519"/>
      <c r="BI401" s="519"/>
      <c r="BJ401" s="519"/>
      <c r="BK401" s="519"/>
      <c r="BL401" s="519"/>
      <c r="BM401" s="519"/>
      <c r="BN401" s="519"/>
      <c r="BO401" s="519"/>
      <c r="BP401" s="519"/>
      <c r="BQ401" s="519"/>
      <c r="BR401" s="519"/>
      <c r="BS401" s="519"/>
      <c r="BT401" s="519"/>
      <c r="BU401" s="519"/>
      <c r="BV401" s="519"/>
      <c r="BW401" s="519"/>
      <c r="BX401" s="519"/>
      <c r="BY401" s="519"/>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345" customFormat="true" ht="25.15" customHeight="true" x14ac:dyDescent="0.2">
      <c r="B402" s="1004" t="s">
        <v>140</v>
      </c>
      <c r="C402" s="887"/>
      <c r="D402" s="887"/>
      <c r="E402" s="540" t="s">
        <v>208</v>
      </c>
      <c r="F402" s="507"/>
      <c r="G402" s="507"/>
      <c r="H402" s="1010"/>
      <c r="I402" s="1010"/>
      <c r="J402" s="541" t="s">
        <v>208</v>
      </c>
      <c r="K402" s="507"/>
      <c r="L402" s="507"/>
      <c r="M402" s="1010"/>
      <c r="N402" s="1010"/>
      <c r="O402" s="542" t="s">
        <v>208</v>
      </c>
      <c r="P402" s="507"/>
      <c r="Q402" s="507"/>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A402" s="519"/>
      <c r="BB402" s="310"/>
      <c r="BC402" s="519"/>
      <c r="BD402" s="519"/>
      <c r="BE402" s="519"/>
      <c r="BF402" s="519"/>
      <c r="BG402" s="519"/>
      <c r="BH402" s="519"/>
      <c r="BI402" s="519"/>
      <c r="BJ402" s="519"/>
      <c r="BK402" s="519"/>
      <c r="BL402" s="519"/>
      <c r="BM402" s="519"/>
      <c r="BN402" s="519"/>
      <c r="BO402" s="519"/>
      <c r="BP402" s="519"/>
      <c r="BQ402" s="519"/>
      <c r="BR402" s="519"/>
      <c r="BS402" s="519"/>
      <c r="BT402" s="519"/>
      <c r="BU402" s="519"/>
      <c r="BV402" s="519"/>
      <c r="BW402" s="519"/>
      <c r="BX402" s="519"/>
      <c r="BY402" s="519"/>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5" customFormat="true" ht="25.15" customHeight="true" x14ac:dyDescent="0.2">
      <c r="B403" s="887"/>
      <c r="C403" s="1005" t="s">
        <v>298</v>
      </c>
      <c r="D403" s="1006"/>
      <c r="E403" s="657">
        <v>0.83161567615710497</v>
      </c>
      <c r="F403" s="614"/>
      <c r="G403" s="614"/>
      <c r="H403" s="1006" t="s">
        <v>240</v>
      </c>
      <c r="I403" s="1006"/>
      <c r="J403" s="658">
        <v>-0.79079609628396741</v>
      </c>
      <c r="K403" s="614"/>
      <c r="L403" s="614"/>
      <c r="M403" s="1006" t="s">
        <v>245</v>
      </c>
      <c r="N403" s="1006"/>
      <c r="O403" s="659">
        <v>-0.61441294433233629</v>
      </c>
      <c r="P403" s="614"/>
      <c r="Q403" s="614"/>
      <c r="AC403" s="338"/>
      <c r="AD403" s="338"/>
      <c r="AE403" s="338"/>
      <c r="AF403" s="338"/>
      <c r="AG403" s="338"/>
      <c r="AH403" s="338"/>
      <c r="AI403" s="338"/>
      <c r="AJ403" s="338"/>
      <c r="AK403" s="338"/>
      <c r="AL403" s="338"/>
      <c r="AM403" s="338"/>
      <c r="AN403" s="338"/>
      <c r="AO403" s="338"/>
      <c r="AP403" s="338"/>
      <c r="AQ403" s="338"/>
      <c r="AR403" s="338"/>
      <c r="AS403" s="338"/>
      <c r="AT403" s="338"/>
      <c r="AU403" s="338"/>
      <c r="AV403" s="338"/>
      <c r="AW403" s="338"/>
      <c r="AX403" s="338"/>
      <c r="AY403" s="338"/>
      <c r="AZ403" s="338"/>
      <c r="BA403" s="340"/>
      <c r="BB403" s="419"/>
      <c r="BC403" s="340"/>
      <c r="BD403" s="340"/>
      <c r="BE403" s="340"/>
      <c r="BF403" s="340"/>
      <c r="BG403" s="340"/>
      <c r="BH403" s="340"/>
      <c r="BI403" s="340"/>
      <c r="BJ403" s="340"/>
      <c r="BK403" s="340"/>
      <c r="BL403" s="340"/>
      <c r="BM403" s="340"/>
      <c r="BN403" s="340"/>
      <c r="BO403" s="340"/>
      <c r="BP403" s="340"/>
      <c r="BQ403" s="340"/>
      <c r="BR403" s="340"/>
      <c r="BS403" s="340"/>
      <c r="BT403" s="340"/>
      <c r="BU403" s="340"/>
      <c r="BV403" s="340"/>
      <c r="BW403" s="340"/>
      <c r="BX403" s="340"/>
      <c r="BY403" s="340"/>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5" customFormat="true" ht="25.15" customHeight="true" x14ac:dyDescent="0.2">
      <c r="B404" s="887"/>
      <c r="C404" s="1005" t="s">
        <v>240</v>
      </c>
      <c r="D404" s="1006"/>
      <c r="E404" s="660">
        <v>-0.81486801037369505</v>
      </c>
      <c r="F404" s="614"/>
      <c r="G404" s="614"/>
      <c r="H404" s="1006" t="s">
        <v>298</v>
      </c>
      <c r="I404" s="1006"/>
      <c r="J404" s="661">
        <v>0.78130117602742755</v>
      </c>
      <c r="K404" s="614"/>
      <c r="L404" s="614"/>
      <c r="M404" s="1006" t="s">
        <v>299</v>
      </c>
      <c r="N404" s="1006"/>
      <c r="O404" s="662">
        <v>0.6064573428546719</v>
      </c>
      <c r="P404" s="614"/>
      <c r="Q404" s="614"/>
      <c r="AC404" s="338"/>
      <c r="AD404" s="338"/>
      <c r="AE404" s="338"/>
      <c r="AF404" s="338"/>
      <c r="AG404" s="338"/>
      <c r="AH404" s="338"/>
      <c r="AI404" s="338"/>
      <c r="AJ404" s="338"/>
      <c r="AK404" s="338"/>
      <c r="AL404" s="338"/>
      <c r="AM404" s="338"/>
      <c r="AN404" s="338"/>
      <c r="AO404" s="338"/>
      <c r="AP404" s="338"/>
      <c r="AQ404" s="338"/>
      <c r="AR404" s="338"/>
      <c r="AS404" s="338"/>
      <c r="AT404" s="338"/>
      <c r="AU404" s="338"/>
      <c r="AV404" s="338"/>
      <c r="AW404" s="338"/>
      <c r="AX404" s="338"/>
      <c r="AY404" s="338"/>
      <c r="AZ404" s="338"/>
      <c r="BA404" s="340"/>
      <c r="BB404" s="419"/>
      <c r="BC404" s="340"/>
      <c r="BD404" s="340"/>
      <c r="BE404" s="340"/>
      <c r="BF404" s="340"/>
      <c r="BG404" s="340"/>
      <c r="BH404" s="340"/>
      <c r="BI404" s="340"/>
      <c r="BJ404" s="340"/>
      <c r="BK404" s="340"/>
      <c r="BL404" s="340"/>
      <c r="BM404" s="340"/>
      <c r="BN404" s="340"/>
      <c r="BO404" s="340"/>
      <c r="BP404" s="340"/>
      <c r="BQ404" s="340"/>
      <c r="BR404" s="340"/>
      <c r="BS404" s="340"/>
      <c r="BT404" s="340"/>
      <c r="BU404" s="340"/>
      <c r="BV404" s="340"/>
      <c r="BW404" s="340"/>
      <c r="BX404" s="340"/>
      <c r="BY404" s="340"/>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5" customFormat="true" ht="25.15" customHeight="true" x14ac:dyDescent="0.2">
      <c r="B405" s="887"/>
      <c r="C405" s="1005" t="s">
        <v>300</v>
      </c>
      <c r="D405" s="1006"/>
      <c r="E405" s="660">
        <v>0.80195028459805151</v>
      </c>
      <c r="F405" s="614"/>
      <c r="G405" s="614"/>
      <c r="H405" s="1006" t="s">
        <v>300</v>
      </c>
      <c r="I405" s="1006"/>
      <c r="J405" s="661">
        <v>0.75913595168847625</v>
      </c>
      <c r="K405" s="614"/>
      <c r="L405" s="614"/>
      <c r="M405" s="1006" t="s">
        <v>298</v>
      </c>
      <c r="N405" s="1006"/>
      <c r="O405" s="662">
        <v>0.58601622368857786</v>
      </c>
      <c r="P405" s="614"/>
      <c r="Q405" s="614"/>
      <c r="AC405" s="338"/>
      <c r="AD405" s="338"/>
      <c r="AE405" s="338"/>
      <c r="AF405" s="338"/>
      <c r="AG405" s="338"/>
      <c r="AH405" s="338"/>
      <c r="AI405" s="338"/>
      <c r="AJ405" s="338"/>
      <c r="AK405" s="338"/>
      <c r="AL405" s="338"/>
      <c r="AM405" s="338"/>
      <c r="AN405" s="338"/>
      <c r="AO405" s="338"/>
      <c r="AP405" s="338"/>
      <c r="AQ405" s="338"/>
      <c r="AR405" s="338"/>
      <c r="AS405" s="338"/>
      <c r="AT405" s="338"/>
      <c r="AU405" s="338"/>
      <c r="AV405" s="338"/>
      <c r="AW405" s="338"/>
      <c r="AX405" s="338"/>
      <c r="AY405" s="338"/>
      <c r="AZ405" s="338"/>
      <c r="BA405" s="340"/>
      <c r="BB405" s="419"/>
      <c r="BC405" s="340"/>
      <c r="BD405" s="340"/>
      <c r="BE405" s="340"/>
      <c r="BF405" s="340"/>
      <c r="BG405" s="340"/>
      <c r="BH405" s="340"/>
      <c r="BI405" s="340"/>
      <c r="BJ405" s="340"/>
      <c r="BK405" s="340"/>
      <c r="BL405" s="340"/>
      <c r="BM405" s="340"/>
      <c r="BN405" s="340"/>
      <c r="BO405" s="340"/>
      <c r="BP405" s="340"/>
      <c r="BQ405" s="340"/>
      <c r="BR405" s="340"/>
      <c r="BS405" s="340"/>
      <c r="BT405" s="340"/>
      <c r="BU405" s="340"/>
      <c r="BV405" s="340"/>
      <c r="BW405" s="340"/>
      <c r="BX405" s="340"/>
      <c r="BY405" s="340"/>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5" customFormat="true" ht="25.15" customHeight="true" x14ac:dyDescent="0.2">
      <c r="B406" s="887"/>
      <c r="C406" s="1005" t="s">
        <v>301</v>
      </c>
      <c r="D406" s="1006"/>
      <c r="E406" s="660">
        <v>0.79409679065219896</v>
      </c>
      <c r="F406" s="614"/>
      <c r="G406" s="614"/>
      <c r="H406" s="1006" t="s">
        <v>301</v>
      </c>
      <c r="I406" s="1006"/>
      <c r="J406" s="661">
        <v>0.75774689481609303</v>
      </c>
      <c r="K406" s="614"/>
      <c r="L406" s="614"/>
      <c r="M406" s="1006" t="s">
        <v>302</v>
      </c>
      <c r="N406" s="1006"/>
      <c r="O406" s="662">
        <v>0.4582047942087405</v>
      </c>
      <c r="P406" s="614"/>
      <c r="Q406" s="614"/>
      <c r="AC406" s="338"/>
      <c r="AD406" s="338"/>
      <c r="AE406" s="338"/>
      <c r="AF406" s="338"/>
      <c r="AG406" s="338"/>
      <c r="AH406" s="338"/>
      <c r="AI406" s="338"/>
      <c r="AJ406" s="338"/>
      <c r="AK406" s="338"/>
      <c r="AL406" s="338"/>
      <c r="AM406" s="338"/>
      <c r="AN406" s="338"/>
      <c r="AO406" s="338"/>
      <c r="AP406" s="338"/>
      <c r="AQ406" s="338"/>
      <c r="AR406" s="338"/>
      <c r="AS406" s="338"/>
      <c r="AT406" s="338"/>
      <c r="AU406" s="338"/>
      <c r="AV406" s="338"/>
      <c r="AW406" s="338"/>
      <c r="AX406" s="338"/>
      <c r="AY406" s="338"/>
      <c r="AZ406" s="338"/>
      <c r="BA406" s="340"/>
      <c r="BB406" s="419"/>
      <c r="BC406" s="340"/>
      <c r="BD406" s="340"/>
      <c r="BE406" s="340"/>
      <c r="BF406" s="340"/>
      <c r="BG406" s="340"/>
      <c r="BH406" s="340"/>
      <c r="BI406" s="340"/>
      <c r="BJ406" s="340"/>
      <c r="BK406" s="340"/>
      <c r="BL406" s="340"/>
      <c r="BM406" s="340"/>
      <c r="BN406" s="340"/>
      <c r="BO406" s="340"/>
      <c r="BP406" s="340"/>
      <c r="BQ406" s="340"/>
      <c r="BR406" s="340"/>
      <c r="BS406" s="340"/>
      <c r="BT406" s="340"/>
      <c r="BU406" s="340"/>
      <c r="BV406" s="340"/>
      <c r="BW406" s="340"/>
      <c r="BX406" s="340"/>
      <c r="BY406" s="340"/>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5" customFormat="true" ht="25.15" customHeight="true" x14ac:dyDescent="0.2">
      <c r="B407" s="887"/>
      <c r="C407" s="1005" t="s">
        <v>303</v>
      </c>
      <c r="D407" s="1006"/>
      <c r="E407" s="660">
        <v>0.7695310767568978</v>
      </c>
      <c r="F407" s="614"/>
      <c r="G407" s="614"/>
      <c r="H407" s="1006" t="s">
        <v>304</v>
      </c>
      <c r="I407" s="1006"/>
      <c r="J407" s="661">
        <v>0.70956447092355635</v>
      </c>
      <c r="K407" s="614"/>
      <c r="L407" s="614"/>
      <c r="M407" s="1006" t="s">
        <v>305</v>
      </c>
      <c r="N407" s="1006"/>
      <c r="O407" s="662">
        <v>0.45309383268186859</v>
      </c>
      <c r="P407" s="614"/>
      <c r="Q407" s="614"/>
      <c r="AC407" s="338"/>
      <c r="AD407" s="338"/>
      <c r="AE407" s="338"/>
      <c r="AF407" s="338"/>
      <c r="AG407" s="338"/>
      <c r="AH407" s="338"/>
      <c r="AI407" s="338"/>
      <c r="AJ407" s="338"/>
      <c r="AK407" s="338"/>
      <c r="AL407" s="338"/>
      <c r="AM407" s="338"/>
      <c r="AN407" s="338"/>
      <c r="AO407" s="338"/>
      <c r="AP407" s="338"/>
      <c r="AQ407" s="338"/>
      <c r="AR407" s="338"/>
      <c r="AS407" s="338"/>
      <c r="AT407" s="338"/>
      <c r="AU407" s="338"/>
      <c r="AV407" s="338"/>
      <c r="AW407" s="338"/>
      <c r="AX407" s="338"/>
      <c r="AY407" s="338"/>
      <c r="AZ407" s="338"/>
      <c r="BA407" s="340"/>
      <c r="BB407" s="419"/>
      <c r="BC407" s="340"/>
      <c r="BD407" s="340"/>
      <c r="BE407" s="340"/>
      <c r="BF407" s="340"/>
      <c r="BG407" s="340"/>
      <c r="BH407" s="340"/>
      <c r="BI407" s="340"/>
      <c r="BJ407" s="340"/>
      <c r="BK407" s="340"/>
      <c r="BL407" s="340"/>
      <c r="BM407" s="340"/>
      <c r="BN407" s="340"/>
      <c r="BO407" s="340"/>
      <c r="BP407" s="340"/>
      <c r="BQ407" s="340"/>
      <c r="BR407" s="340"/>
      <c r="BS407" s="340"/>
      <c r="BT407" s="340"/>
      <c r="BU407" s="340"/>
      <c r="BV407" s="340"/>
      <c r="BW407" s="340"/>
      <c r="BX407" s="340"/>
      <c r="BY407" s="340"/>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5" customFormat="true" ht="25.15" customHeight="true" x14ac:dyDescent="0.2">
      <c r="B408" s="887"/>
      <c r="C408" s="1005" t="s">
        <v>245</v>
      </c>
      <c r="D408" s="1006"/>
      <c r="E408" s="660">
        <v>-0.73703308509184351</v>
      </c>
      <c r="F408" s="614"/>
      <c r="G408" s="614"/>
      <c r="H408" s="1006" t="s">
        <v>303</v>
      </c>
      <c r="I408" s="1006"/>
      <c r="J408" s="661">
        <v>0.69039042204857715</v>
      </c>
      <c r="K408" s="614"/>
      <c r="L408" s="614"/>
      <c r="M408" s="1006" t="s">
        <v>240</v>
      </c>
      <c r="N408" s="1006"/>
      <c r="O408" s="662">
        <v>-0.45079251514003799</v>
      </c>
      <c r="P408" s="614"/>
      <c r="Q408" s="614"/>
      <c r="AC408" s="338"/>
      <c r="AD408" s="338"/>
      <c r="AE408" s="338"/>
      <c r="AF408" s="338"/>
      <c r="AG408" s="338"/>
      <c r="AH408" s="338"/>
      <c r="AI408" s="338"/>
      <c r="AJ408" s="338"/>
      <c r="AK408" s="338"/>
      <c r="AL408" s="338"/>
      <c r="AM408" s="338"/>
      <c r="AN408" s="338"/>
      <c r="AO408" s="338"/>
      <c r="AP408" s="338"/>
      <c r="AQ408" s="338"/>
      <c r="AR408" s="338"/>
      <c r="AS408" s="338"/>
      <c r="AT408" s="338"/>
      <c r="AU408" s="338"/>
      <c r="AV408" s="338"/>
      <c r="AW408" s="338"/>
      <c r="AX408" s="338"/>
      <c r="AY408" s="338"/>
      <c r="AZ408" s="338"/>
      <c r="BA408" s="340"/>
      <c r="BB408" s="419"/>
      <c r="BC408" s="340"/>
      <c r="BD408" s="340"/>
      <c r="BE408" s="340"/>
      <c r="BF408" s="340"/>
      <c r="BG408" s="340"/>
      <c r="BH408" s="340"/>
      <c r="BI408" s="340"/>
      <c r="BJ408" s="340"/>
      <c r="BK408" s="340"/>
      <c r="BL408" s="340"/>
      <c r="BM408" s="340"/>
      <c r="BN408" s="340"/>
      <c r="BO408" s="340"/>
      <c r="BP408" s="340"/>
      <c r="BQ408" s="340"/>
      <c r="BR408" s="340"/>
      <c r="BS408" s="340"/>
      <c r="BT408" s="340"/>
      <c r="BU408" s="340"/>
      <c r="BV408" s="340"/>
      <c r="BW408" s="340"/>
      <c r="BX408" s="340"/>
      <c r="BY408" s="340"/>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5" customFormat="true" ht="25.15" customHeight="true" x14ac:dyDescent="0.2">
      <c r="B409" s="887"/>
      <c r="C409" s="1005" t="s">
        <v>306</v>
      </c>
      <c r="D409" s="1006"/>
      <c r="E409" s="660">
        <v>-0.7336151563971085</v>
      </c>
      <c r="F409" s="614"/>
      <c r="G409" s="614"/>
      <c r="H409" s="1006" t="s">
        <v>245</v>
      </c>
      <c r="I409" s="1006"/>
      <c r="J409" s="661">
        <v>-0.68036949734674967</v>
      </c>
      <c r="K409" s="614"/>
      <c r="L409" s="614"/>
      <c r="M409" s="1006" t="s">
        <v>303</v>
      </c>
      <c r="N409" s="1006"/>
      <c r="O409" s="662">
        <v>0.43749079898393328</v>
      </c>
      <c r="P409" s="614"/>
      <c r="Q409" s="614"/>
      <c r="AC409" s="338"/>
      <c r="AD409" s="338"/>
      <c r="AE409" s="338"/>
      <c r="AF409" s="338"/>
      <c r="AG409" s="338"/>
      <c r="AH409" s="338"/>
      <c r="AI409" s="338"/>
      <c r="AJ409" s="338"/>
      <c r="AK409" s="338"/>
      <c r="AL409" s="338"/>
      <c r="AM409" s="338"/>
      <c r="AN409" s="338"/>
      <c r="AO409" s="338"/>
      <c r="AP409" s="338"/>
      <c r="AQ409" s="338"/>
      <c r="AR409" s="338"/>
      <c r="AS409" s="338"/>
      <c r="AT409" s="338"/>
      <c r="AU409" s="338"/>
      <c r="AV409" s="338"/>
      <c r="AW409" s="338"/>
      <c r="AX409" s="338"/>
      <c r="AY409" s="338"/>
      <c r="AZ409" s="338"/>
      <c r="BA409" s="340"/>
      <c r="BB409" s="419"/>
      <c r="BC409" s="340"/>
      <c r="BD409" s="340"/>
      <c r="BE409" s="340"/>
      <c r="BF409" s="340"/>
      <c r="BG409" s="340"/>
      <c r="BH409" s="340"/>
      <c r="BI409" s="340"/>
      <c r="BJ409" s="340"/>
      <c r="BK409" s="340"/>
      <c r="BL409" s="340"/>
      <c r="BM409" s="340"/>
      <c r="BN409" s="340"/>
      <c r="BO409" s="340"/>
      <c r="BP409" s="340"/>
      <c r="BQ409" s="340"/>
      <c r="BR409" s="340"/>
      <c r="BS409" s="340"/>
      <c r="BT409" s="340"/>
      <c r="BU409" s="340"/>
      <c r="BV409" s="340"/>
      <c r="BW409" s="340"/>
      <c r="BX409" s="340"/>
      <c r="BY409" s="340"/>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5" customFormat="true" ht="25.15" customHeight="true" x14ac:dyDescent="0.2">
      <c r="B410" s="887"/>
      <c r="C410" s="1005" t="s">
        <v>304</v>
      </c>
      <c r="D410" s="1006"/>
      <c r="E410" s="660">
        <v>0.72405959558780941</v>
      </c>
      <c r="F410" s="614"/>
      <c r="G410" s="614"/>
      <c r="H410" s="1006" t="s">
        <v>306</v>
      </c>
      <c r="I410" s="1006"/>
      <c r="J410" s="661">
        <v>-0.6451889904821112</v>
      </c>
      <c r="K410" s="614"/>
      <c r="L410" s="614"/>
      <c r="M410" s="1006" t="s">
        <v>307</v>
      </c>
      <c r="N410" s="1006"/>
      <c r="O410" s="662">
        <v>0.4234682040945188</v>
      </c>
      <c r="P410" s="614"/>
      <c r="Q410" s="614"/>
      <c r="AC410" s="338"/>
      <c r="AD410" s="338"/>
      <c r="AE410" s="338"/>
      <c r="AF410" s="338"/>
      <c r="AG410" s="338"/>
      <c r="AH410" s="338"/>
      <c r="AI410" s="338"/>
      <c r="AJ410" s="338"/>
      <c r="AK410" s="338"/>
      <c r="AL410" s="338"/>
      <c r="AM410" s="338"/>
      <c r="AN410" s="338"/>
      <c r="AO410" s="338"/>
      <c r="AP410" s="338"/>
      <c r="AQ410" s="338"/>
      <c r="AR410" s="338"/>
      <c r="AS410" s="338"/>
      <c r="AT410" s="338"/>
      <c r="AU410" s="338"/>
      <c r="AV410" s="338"/>
      <c r="AW410" s="338"/>
      <c r="AX410" s="338"/>
      <c r="AY410" s="338"/>
      <c r="AZ410" s="338"/>
      <c r="BA410" s="340"/>
      <c r="BB410" s="419"/>
      <c r="BC410" s="340"/>
      <c r="BD410" s="340"/>
      <c r="BE410" s="340"/>
      <c r="BF410" s="340"/>
      <c r="BG410" s="340"/>
      <c r="BH410" s="340"/>
      <c r="BI410" s="340"/>
      <c r="BJ410" s="340"/>
      <c r="BK410" s="340"/>
      <c r="BL410" s="340"/>
      <c r="BM410" s="340"/>
      <c r="BN410" s="340"/>
      <c r="BO410" s="340"/>
      <c r="BP410" s="340"/>
      <c r="BQ410" s="340"/>
      <c r="BR410" s="340"/>
      <c r="BS410" s="340"/>
      <c r="BT410" s="340"/>
      <c r="BU410" s="340"/>
      <c r="BV410" s="340"/>
      <c r="BW410" s="340"/>
      <c r="BX410" s="340"/>
      <c r="BY410" s="340"/>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5" customFormat="true" ht="25.15" customHeight="true" x14ac:dyDescent="0.2">
      <c r="B411" s="887"/>
      <c r="C411" s="1005" t="s">
        <v>299</v>
      </c>
      <c r="D411" s="1006"/>
      <c r="E411" s="660">
        <v>0.70999994290256407</v>
      </c>
      <c r="F411" s="614"/>
      <c r="G411" s="614"/>
      <c r="H411" s="1006" t="s">
        <v>299</v>
      </c>
      <c r="I411" s="1006"/>
      <c r="J411" s="661">
        <v>0.57203430452291582</v>
      </c>
      <c r="K411" s="614"/>
      <c r="L411" s="614"/>
      <c r="M411" s="1006" t="s">
        <v>308</v>
      </c>
      <c r="N411" s="1006"/>
      <c r="O411" s="662">
        <v>0.40466539431950538</v>
      </c>
      <c r="P411" s="614"/>
      <c r="Q411" s="614"/>
      <c r="AC411" s="338"/>
      <c r="AD411" s="338"/>
      <c r="AE411" s="338"/>
      <c r="AF411" s="338"/>
      <c r="AG411" s="338"/>
      <c r="AH411" s="338"/>
      <c r="AI411" s="338"/>
      <c r="AJ411" s="338"/>
      <c r="AK411" s="338"/>
      <c r="AL411" s="338"/>
      <c r="AM411" s="338"/>
      <c r="AN411" s="338"/>
      <c r="AO411" s="338"/>
      <c r="AP411" s="338"/>
      <c r="AQ411" s="338"/>
      <c r="AR411" s="338"/>
      <c r="AS411" s="338"/>
      <c r="AT411" s="338"/>
      <c r="AU411" s="338"/>
      <c r="AV411" s="338"/>
      <c r="AW411" s="338"/>
      <c r="AX411" s="338"/>
      <c r="AY411" s="338"/>
      <c r="AZ411" s="338"/>
      <c r="BA411" s="340"/>
      <c r="BB411" s="419"/>
      <c r="BC411" s="340"/>
      <c r="BD411" s="340"/>
      <c r="BE411" s="340"/>
      <c r="BF411" s="340"/>
      <c r="BG411" s="340"/>
      <c r="BH411" s="340"/>
      <c r="BI411" s="340"/>
      <c r="BJ411" s="340"/>
      <c r="BK411" s="340"/>
      <c r="BL411" s="340"/>
      <c r="BM411" s="340"/>
      <c r="BN411" s="340"/>
      <c r="BO411" s="340"/>
      <c r="BP411" s="340"/>
      <c r="BQ411" s="340"/>
      <c r="BR411" s="340"/>
      <c r="BS411" s="340"/>
      <c r="BT411" s="340"/>
      <c r="BU411" s="340"/>
      <c r="BV411" s="340"/>
      <c r="BW411" s="340"/>
      <c r="BX411" s="340"/>
      <c r="BY411" s="340"/>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5" customFormat="true" ht="25.15" customHeight="true" x14ac:dyDescent="0.2">
      <c r="B412" s="887"/>
      <c r="C412" s="1005" t="s">
        <v>309</v>
      </c>
      <c r="D412" s="1006"/>
      <c r="E412" s="660">
        <v>0.54345929630308931</v>
      </c>
      <c r="F412" s="614"/>
      <c r="G412" s="614"/>
      <c r="H412" s="1006" t="s">
        <v>309</v>
      </c>
      <c r="I412" s="1006"/>
      <c r="J412" s="661">
        <v>0.52653407004083719</v>
      </c>
      <c r="K412" s="614"/>
      <c r="L412" s="614"/>
      <c r="M412" s="1006" t="s">
        <v>300</v>
      </c>
      <c r="N412" s="1006"/>
      <c r="O412" s="662">
        <v>0.36150486022617578</v>
      </c>
      <c r="P412" s="614"/>
      <c r="Q412" s="614"/>
      <c r="AC412" s="338"/>
      <c r="AD412" s="338"/>
      <c r="AE412" s="338"/>
      <c r="AF412" s="338"/>
      <c r="AG412" s="338"/>
      <c r="AH412" s="338"/>
      <c r="AI412" s="338"/>
      <c r="AJ412" s="338"/>
      <c r="AK412" s="338"/>
      <c r="AL412" s="338"/>
      <c r="AM412" s="338"/>
      <c r="AN412" s="338"/>
      <c r="AO412" s="338"/>
      <c r="AP412" s="338"/>
      <c r="AQ412" s="338"/>
      <c r="AR412" s="338"/>
      <c r="AS412" s="338"/>
      <c r="AT412" s="338"/>
      <c r="AU412" s="338"/>
      <c r="AV412" s="338"/>
      <c r="AW412" s="338"/>
      <c r="AX412" s="338"/>
      <c r="AY412" s="338"/>
      <c r="AZ412" s="338"/>
      <c r="BA412" s="340"/>
      <c r="BB412" s="419"/>
      <c r="BC412" s="340"/>
      <c r="BD412" s="340"/>
      <c r="BE412" s="340"/>
      <c r="BF412" s="340"/>
      <c r="BG412" s="340"/>
      <c r="BH412" s="340"/>
      <c r="BI412" s="340"/>
      <c r="BJ412" s="340"/>
      <c r="BK412" s="340"/>
      <c r="BL412" s="340"/>
      <c r="BM412" s="340"/>
      <c r="BN412" s="340"/>
      <c r="BO412" s="340"/>
      <c r="BP412" s="340"/>
      <c r="BQ412" s="340"/>
      <c r="BR412" s="340"/>
      <c r="BS412" s="340"/>
      <c r="BT412" s="340"/>
      <c r="BU412" s="340"/>
      <c r="BV412" s="340"/>
      <c r="BW412" s="340"/>
      <c r="BX412" s="340"/>
      <c r="BY412" s="340"/>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5" customFormat="true" ht="25.15" customHeight="true" x14ac:dyDescent="0.2">
      <c r="B413" s="887"/>
      <c r="C413" s="1005" t="s">
        <v>310</v>
      </c>
      <c r="D413" s="1006"/>
      <c r="E413" s="660">
        <v>0.5244156155361468</v>
      </c>
      <c r="F413" s="614"/>
      <c r="G413" s="614"/>
      <c r="H413" s="1006" t="s">
        <v>310</v>
      </c>
      <c r="I413" s="1006"/>
      <c r="J413" s="661">
        <v>0.50825861111143711</v>
      </c>
      <c r="K413" s="614"/>
      <c r="L413" s="614"/>
      <c r="M413" s="1006" t="s">
        <v>304</v>
      </c>
      <c r="N413" s="1006"/>
      <c r="O413" s="662">
        <v>0.32015267778105805</v>
      </c>
      <c r="P413" s="614"/>
      <c r="Q413" s="614"/>
      <c r="AC413" s="338"/>
      <c r="AD413" s="338"/>
      <c r="AE413" s="338"/>
      <c r="AF413" s="338"/>
      <c r="AG413" s="338"/>
      <c r="AH413" s="338"/>
      <c r="AI413" s="338"/>
      <c r="AJ413" s="338"/>
      <c r="AK413" s="338"/>
      <c r="AL413" s="338"/>
      <c r="AM413" s="338"/>
      <c r="AN413" s="338"/>
      <c r="AO413" s="338"/>
      <c r="AP413" s="338"/>
      <c r="AQ413" s="338"/>
      <c r="AR413" s="338"/>
      <c r="AS413" s="338"/>
      <c r="AT413" s="338"/>
      <c r="AU413" s="338"/>
      <c r="AV413" s="338"/>
      <c r="AW413" s="338"/>
      <c r="AX413" s="338"/>
      <c r="AY413" s="338"/>
      <c r="AZ413" s="338"/>
      <c r="BA413" s="340"/>
      <c r="BB413" s="419"/>
      <c r="BC413" s="340"/>
      <c r="BD413" s="340"/>
      <c r="BE413" s="340"/>
      <c r="BF413" s="340"/>
      <c r="BG413" s="340"/>
      <c r="BH413" s="340"/>
      <c r="BI413" s="340"/>
      <c r="BJ413" s="340"/>
      <c r="BK413" s="340"/>
      <c r="BL413" s="340"/>
      <c r="BM413" s="340"/>
      <c r="BN413" s="340"/>
      <c r="BO413" s="340"/>
      <c r="BP413" s="340"/>
      <c r="BQ413" s="340"/>
      <c r="BR413" s="340"/>
      <c r="BS413" s="340"/>
      <c r="BT413" s="340"/>
      <c r="BU413" s="340"/>
      <c r="BV413" s="340"/>
      <c r="BW413" s="340"/>
      <c r="BX413" s="340"/>
      <c r="BY413" s="340"/>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5" customFormat="true" ht="25.15" customHeight="true" x14ac:dyDescent="0.2">
      <c r="B414" s="887"/>
      <c r="C414" s="1005" t="s">
        <v>311</v>
      </c>
      <c r="D414" s="1006"/>
      <c r="E414" s="660">
        <v>0.51685068831355385</v>
      </c>
      <c r="F414" s="614"/>
      <c r="G414" s="614"/>
      <c r="H414" s="1006" t="s">
        <v>305</v>
      </c>
      <c r="I414" s="1006"/>
      <c r="J414" s="661">
        <v>0.39090531926346522</v>
      </c>
      <c r="K414" s="614"/>
      <c r="L414" s="614"/>
      <c r="M414" s="1006" t="s">
        <v>301</v>
      </c>
      <c r="N414" s="1006"/>
      <c r="O414" s="662">
        <v>0.31222601067659683</v>
      </c>
      <c r="P414" s="614"/>
      <c r="Q414" s="614"/>
      <c r="AC414" s="338"/>
      <c r="AD414" s="338"/>
      <c r="AE414" s="338"/>
      <c r="AF414" s="338"/>
      <c r="AG414" s="338"/>
      <c r="AH414" s="338"/>
      <c r="AI414" s="338"/>
      <c r="AJ414" s="338"/>
      <c r="AK414" s="338"/>
      <c r="AL414" s="338"/>
      <c r="AM414" s="338"/>
      <c r="AN414" s="338"/>
      <c r="AO414" s="338"/>
      <c r="AP414" s="338"/>
      <c r="AQ414" s="338"/>
      <c r="AR414" s="338"/>
      <c r="AS414" s="338"/>
      <c r="AT414" s="338"/>
      <c r="AU414" s="338"/>
      <c r="AV414" s="338"/>
      <c r="AW414" s="338"/>
      <c r="AX414" s="338"/>
      <c r="AY414" s="338"/>
      <c r="AZ414" s="338"/>
      <c r="BA414" s="340"/>
      <c r="BB414" s="419"/>
      <c r="BC414" s="340"/>
      <c r="BD414" s="340"/>
      <c r="BE414" s="340"/>
      <c r="BF414" s="340"/>
      <c r="BG414" s="340"/>
      <c r="BH414" s="340"/>
      <c r="BI414" s="340"/>
      <c r="BJ414" s="340"/>
      <c r="BK414" s="340"/>
      <c r="BL414" s="340"/>
      <c r="BM414" s="340"/>
      <c r="BN414" s="340"/>
      <c r="BO414" s="340"/>
      <c r="BP414" s="340"/>
      <c r="BQ414" s="340"/>
      <c r="BR414" s="340"/>
      <c r="BS414" s="340"/>
      <c r="BT414" s="340"/>
      <c r="BU414" s="340"/>
      <c r="BV414" s="340"/>
      <c r="BW414" s="340"/>
      <c r="BX414" s="340"/>
      <c r="BY414" s="340"/>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5" customFormat="true" ht="25.15" customHeight="true" x14ac:dyDescent="0.2">
      <c r="B415" s="887"/>
      <c r="C415" s="1005" t="s">
        <v>305</v>
      </c>
      <c r="D415" s="1006"/>
      <c r="E415" s="660">
        <v>0.45448116726601012</v>
      </c>
      <c r="F415" s="614"/>
      <c r="G415" s="614"/>
      <c r="H415" s="1006" t="s">
        <v>312</v>
      </c>
      <c r="I415" s="1006"/>
      <c r="J415" s="661">
        <v>-0.3723681059589003</v>
      </c>
      <c r="K415" s="614"/>
      <c r="L415" s="614"/>
      <c r="M415" s="1006" t="s">
        <v>310</v>
      </c>
      <c r="N415" s="1006"/>
      <c r="O415" s="662">
        <v>0.30933588343075608</v>
      </c>
      <c r="P415" s="614"/>
      <c r="Q415" s="614"/>
      <c r="AC415" s="338"/>
      <c r="AD415" s="338"/>
      <c r="AE415" s="338"/>
      <c r="AF415" s="338"/>
      <c r="AG415" s="338"/>
      <c r="AH415" s="338"/>
      <c r="AI415" s="338"/>
      <c r="AJ415" s="338"/>
      <c r="AK415" s="338"/>
      <c r="AL415" s="338"/>
      <c r="AM415" s="338"/>
      <c r="AN415" s="338"/>
      <c r="AO415" s="338"/>
      <c r="AP415" s="338"/>
      <c r="AQ415" s="338"/>
      <c r="AR415" s="338"/>
      <c r="AS415" s="338"/>
      <c r="AT415" s="338"/>
      <c r="AU415" s="338"/>
      <c r="AV415" s="338"/>
      <c r="AW415" s="338"/>
      <c r="AX415" s="338"/>
      <c r="AY415" s="338"/>
      <c r="AZ415" s="338"/>
      <c r="BA415" s="340"/>
      <c r="BB415" s="419"/>
      <c r="BC415" s="340"/>
      <c r="BD415" s="340"/>
      <c r="BE415" s="340"/>
      <c r="BF415" s="340"/>
      <c r="BG415" s="340"/>
      <c r="BH415" s="340"/>
      <c r="BI415" s="340"/>
      <c r="BJ415" s="340"/>
      <c r="BK415" s="340"/>
      <c r="BL415" s="340"/>
      <c r="BM415" s="340"/>
      <c r="BN415" s="340"/>
      <c r="BO415" s="340"/>
      <c r="BP415" s="340"/>
      <c r="BQ415" s="340"/>
      <c r="BR415" s="340"/>
      <c r="BS415" s="340"/>
      <c r="BT415" s="340"/>
      <c r="BU415" s="340"/>
      <c r="BV415" s="340"/>
      <c r="BW415" s="340"/>
      <c r="BX415" s="340"/>
      <c r="BY415" s="340"/>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5" customFormat="true" ht="25.15" customHeight="true" x14ac:dyDescent="0.2">
      <c r="B416" s="887"/>
      <c r="C416" s="1005" t="s">
        <v>307</v>
      </c>
      <c r="D416" s="1006"/>
      <c r="E416" s="660">
        <v>0.39004148560391622</v>
      </c>
      <c r="F416" s="614"/>
      <c r="G416" s="614"/>
      <c r="H416" s="1006" t="s">
        <v>307</v>
      </c>
      <c r="I416" s="1006"/>
      <c r="J416" s="661">
        <v>0.33983199379709284</v>
      </c>
      <c r="K416" s="614"/>
      <c r="L416" s="614"/>
      <c r="M416" s="1006" t="s">
        <v>313</v>
      </c>
      <c r="N416" s="1006"/>
      <c r="O416" s="662">
        <v>0.30574989640968309</v>
      </c>
      <c r="P416" s="614"/>
      <c r="Q416" s="614"/>
      <c r="AC416" s="338"/>
      <c r="AD416" s="338"/>
      <c r="AE416" s="338"/>
      <c r="AF416" s="338"/>
      <c r="AG416" s="338"/>
      <c r="AH416" s="338"/>
      <c r="AI416" s="338"/>
      <c r="AJ416" s="338"/>
      <c r="AK416" s="338"/>
      <c r="AL416" s="338"/>
      <c r="AM416" s="338"/>
      <c r="AN416" s="338"/>
      <c r="AO416" s="338"/>
      <c r="AP416" s="338"/>
      <c r="AQ416" s="338"/>
      <c r="AR416" s="338"/>
      <c r="AS416" s="338"/>
      <c r="AT416" s="338"/>
      <c r="AU416" s="338"/>
      <c r="AV416" s="338"/>
      <c r="AW416" s="338"/>
      <c r="AX416" s="338"/>
      <c r="AY416" s="338"/>
      <c r="AZ416" s="338"/>
      <c r="BA416" s="340"/>
      <c r="BB416" s="419"/>
      <c r="BC416" s="340"/>
      <c r="BD416" s="340"/>
      <c r="BE416" s="340"/>
      <c r="BF416" s="340"/>
      <c r="BG416" s="340"/>
      <c r="BH416" s="340"/>
      <c r="BI416" s="340"/>
      <c r="BJ416" s="340"/>
      <c r="BK416" s="340"/>
      <c r="BL416" s="340"/>
      <c r="BM416" s="340"/>
      <c r="BN416" s="340"/>
      <c r="BO416" s="340"/>
      <c r="BP416" s="340"/>
      <c r="BQ416" s="340"/>
      <c r="BR416" s="340"/>
      <c r="BS416" s="340"/>
      <c r="BT416" s="340"/>
      <c r="BU416" s="340"/>
      <c r="BV416" s="340"/>
      <c r="BW416" s="340"/>
      <c r="BX416" s="340"/>
      <c r="BY416" s="340"/>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5" customFormat="true" ht="25.15" customHeight="true" x14ac:dyDescent="0.2">
      <c r="B417" s="887"/>
      <c r="C417" s="1005" t="s">
        <v>312</v>
      </c>
      <c r="D417" s="1006"/>
      <c r="E417" s="660">
        <v>-0.35136069701485223</v>
      </c>
      <c r="F417" s="614"/>
      <c r="G417" s="614"/>
      <c r="H417" s="1006" t="s">
        <v>311</v>
      </c>
      <c r="I417" s="1006"/>
      <c r="J417" s="661">
        <v>0.30207386029651473</v>
      </c>
      <c r="K417" s="614"/>
      <c r="L417" s="614"/>
      <c r="M417" s="1006" t="s">
        <v>314</v>
      </c>
      <c r="N417" s="1006"/>
      <c r="O417" s="662">
        <v>0.24260867133725997</v>
      </c>
      <c r="P417" s="614"/>
      <c r="Q417" s="614"/>
      <c r="AC417" s="338"/>
      <c r="AD417" s="338"/>
      <c r="AE417" s="338"/>
      <c r="AF417" s="338"/>
      <c r="AG417" s="338"/>
      <c r="AH417" s="338"/>
      <c r="AI417" s="338"/>
      <c r="AJ417" s="338"/>
      <c r="AK417" s="338"/>
      <c r="AL417" s="338"/>
      <c r="AM417" s="338"/>
      <c r="AN417" s="338"/>
      <c r="AO417" s="338"/>
      <c r="AP417" s="338"/>
      <c r="AQ417" s="338"/>
      <c r="AR417" s="338"/>
      <c r="AS417" s="338"/>
      <c r="AT417" s="338"/>
      <c r="AU417" s="338"/>
      <c r="AV417" s="338"/>
      <c r="AW417" s="338"/>
      <c r="AX417" s="338"/>
      <c r="AY417" s="338"/>
      <c r="AZ417" s="338"/>
      <c r="BA417" s="340"/>
      <c r="BB417" s="419"/>
      <c r="BC417" s="340"/>
      <c r="BD417" s="340"/>
      <c r="BE417" s="340"/>
      <c r="BF417" s="340"/>
      <c r="BG417" s="340"/>
      <c r="BH417" s="340"/>
      <c r="BI417" s="340"/>
      <c r="BJ417" s="340"/>
      <c r="BK417" s="340"/>
      <c r="BL417" s="340"/>
      <c r="BM417" s="340"/>
      <c r="BN417" s="340"/>
      <c r="BO417" s="340"/>
      <c r="BP417" s="340"/>
      <c r="BQ417" s="340"/>
      <c r="BR417" s="340"/>
      <c r="BS417" s="340"/>
      <c r="BT417" s="340"/>
      <c r="BU417" s="340"/>
      <c r="BV417" s="340"/>
      <c r="BW417" s="340"/>
      <c r="BX417" s="340"/>
      <c r="BY417" s="340"/>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5" customFormat="true" ht="25.15" customHeight="true" x14ac:dyDescent="0.2">
      <c r="B418" s="887"/>
      <c r="C418" s="1005" t="s">
        <v>315</v>
      </c>
      <c r="D418" s="1006"/>
      <c r="E418" s="660">
        <v>0.31109396937828854</v>
      </c>
      <c r="F418" s="614"/>
      <c r="G418" s="614"/>
      <c r="H418" s="1006" t="s">
        <v>315</v>
      </c>
      <c r="I418" s="1006"/>
      <c r="J418" s="661">
        <v>0.29135127144033962</v>
      </c>
      <c r="K418" s="614"/>
      <c r="L418" s="614"/>
      <c r="M418" s="1006" t="s">
        <v>316</v>
      </c>
      <c r="N418" s="1006"/>
      <c r="O418" s="662">
        <v>0.21345879737625689</v>
      </c>
      <c r="P418" s="614"/>
      <c r="Q418" s="614"/>
      <c r="AC418" s="338"/>
      <c r="AD418" s="338"/>
      <c r="AE418" s="338"/>
      <c r="AF418" s="338"/>
      <c r="AG418" s="338"/>
      <c r="AH418" s="338"/>
      <c r="AI418" s="338"/>
      <c r="AJ418" s="338"/>
      <c r="AK418" s="338"/>
      <c r="AL418" s="338"/>
      <c r="AM418" s="338"/>
      <c r="AN418" s="338"/>
      <c r="AO418" s="338"/>
      <c r="AP418" s="338"/>
      <c r="AQ418" s="338"/>
      <c r="AR418" s="338"/>
      <c r="AS418" s="338"/>
      <c r="AT418" s="338"/>
      <c r="AU418" s="338"/>
      <c r="AV418" s="338"/>
      <c r="AW418" s="338"/>
      <c r="AX418" s="338"/>
      <c r="AY418" s="338"/>
      <c r="AZ418" s="338"/>
      <c r="BA418" s="340"/>
      <c r="BB418" s="419"/>
      <c r="BC418" s="340"/>
      <c r="BD418" s="340"/>
      <c r="BE418" s="340"/>
      <c r="BF418" s="340"/>
      <c r="BG418" s="340"/>
      <c r="BH418" s="340"/>
      <c r="BI418" s="340"/>
      <c r="BJ418" s="340"/>
      <c r="BK418" s="340"/>
      <c r="BL418" s="340"/>
      <c r="BM418" s="340"/>
      <c r="BN418" s="340"/>
      <c r="BO418" s="340"/>
      <c r="BP418" s="340"/>
      <c r="BQ418" s="340"/>
      <c r="BR418" s="340"/>
      <c r="BS418" s="340"/>
      <c r="BT418" s="340"/>
      <c r="BU418" s="340"/>
      <c r="BV418" s="340"/>
      <c r="BW418" s="340"/>
      <c r="BX418" s="340"/>
      <c r="BY418" s="340"/>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5" customFormat="true" ht="25.15" customHeight="true" x14ac:dyDescent="0.2">
      <c r="B419" s="887"/>
      <c r="C419" s="1005" t="s">
        <v>302</v>
      </c>
      <c r="D419" s="1006"/>
      <c r="E419" s="660">
        <v>0.31108354600820237</v>
      </c>
      <c r="F419" s="614"/>
      <c r="G419" s="614"/>
      <c r="H419" s="1006" t="s">
        <v>313</v>
      </c>
      <c r="I419" s="1006"/>
      <c r="J419" s="661">
        <v>0.27914699546681815</v>
      </c>
      <c r="K419" s="614"/>
      <c r="L419" s="614"/>
      <c r="M419" s="1006" t="s">
        <v>317</v>
      </c>
      <c r="N419" s="1006"/>
      <c r="O419" s="662">
        <v>0.20756812938255578</v>
      </c>
      <c r="P419" s="614"/>
      <c r="Q419" s="614"/>
      <c r="AC419" s="338"/>
      <c r="AD419" s="338"/>
      <c r="AE419" s="338"/>
      <c r="AF419" s="338"/>
      <c r="AG419" s="338"/>
      <c r="AH419" s="338"/>
      <c r="AI419" s="338"/>
      <c r="AJ419" s="338"/>
      <c r="AK419" s="338"/>
      <c r="AL419" s="338"/>
      <c r="AM419" s="338"/>
      <c r="AN419" s="338"/>
      <c r="AO419" s="338"/>
      <c r="AP419" s="338"/>
      <c r="AQ419" s="338"/>
      <c r="AR419" s="338"/>
      <c r="AS419" s="338"/>
      <c r="AT419" s="338"/>
      <c r="AU419" s="338"/>
      <c r="AV419" s="338"/>
      <c r="AW419" s="338"/>
      <c r="AX419" s="338"/>
      <c r="AY419" s="338"/>
      <c r="AZ419" s="338"/>
      <c r="BA419" s="340"/>
      <c r="BB419" s="419"/>
      <c r="BC419" s="340"/>
      <c r="BD419" s="340"/>
      <c r="BE419" s="340"/>
      <c r="BF419" s="340"/>
      <c r="BG419" s="340"/>
      <c r="BH419" s="340"/>
      <c r="BI419" s="340"/>
      <c r="BJ419" s="340"/>
      <c r="BK419" s="340"/>
      <c r="BL419" s="340"/>
      <c r="BM419" s="340"/>
      <c r="BN419" s="340"/>
      <c r="BO419" s="340"/>
      <c r="BP419" s="340"/>
      <c r="BQ419" s="340"/>
      <c r="BR419" s="340"/>
      <c r="BS419" s="340"/>
      <c r="BT419" s="340"/>
      <c r="BU419" s="340"/>
      <c r="BV419" s="340"/>
      <c r="BW419" s="340"/>
      <c r="BX419" s="340"/>
      <c r="BY419" s="340"/>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5" customFormat="true" ht="25.15" customHeight="true" x14ac:dyDescent="0.2">
      <c r="B420" s="887"/>
      <c r="C420" s="1005" t="s">
        <v>308</v>
      </c>
      <c r="D420" s="1006"/>
      <c r="E420" s="660">
        <v>0.29907508388532916</v>
      </c>
      <c r="F420" s="614"/>
      <c r="G420" s="614"/>
      <c r="H420" s="1006" t="s">
        <v>314</v>
      </c>
      <c r="I420" s="1006"/>
      <c r="J420" s="661">
        <v>-0.257320360176372</v>
      </c>
      <c r="K420" s="614"/>
      <c r="L420" s="614"/>
      <c r="M420" s="1006" t="s">
        <v>312</v>
      </c>
      <c r="N420" s="1006"/>
      <c r="O420" s="662">
        <v>0.18663904741523474</v>
      </c>
      <c r="P420" s="614"/>
      <c r="Q420" s="614"/>
      <c r="AC420" s="338"/>
      <c r="AD420" s="338"/>
      <c r="AE420" s="338"/>
      <c r="AF420" s="338"/>
      <c r="AG420" s="338"/>
      <c r="AH420" s="338"/>
      <c r="AI420" s="338"/>
      <c r="AJ420" s="338"/>
      <c r="AK420" s="338"/>
      <c r="AL420" s="338"/>
      <c r="AM420" s="338"/>
      <c r="AN420" s="338"/>
      <c r="AO420" s="338"/>
      <c r="AP420" s="338"/>
      <c r="AQ420" s="338"/>
      <c r="AR420" s="338"/>
      <c r="AS420" s="338"/>
      <c r="AT420" s="338"/>
      <c r="AU420" s="338"/>
      <c r="AV420" s="338"/>
      <c r="AW420" s="338"/>
      <c r="AX420" s="338"/>
      <c r="AY420" s="338"/>
      <c r="AZ420" s="338"/>
      <c r="BA420" s="340"/>
      <c r="BB420" s="419"/>
      <c r="BC420" s="340"/>
      <c r="BD420" s="340"/>
      <c r="BE420" s="340"/>
      <c r="BF420" s="340"/>
      <c r="BG420" s="340"/>
      <c r="BH420" s="340"/>
      <c r="BI420" s="340"/>
      <c r="BJ420" s="340"/>
      <c r="BK420" s="340"/>
      <c r="BL420" s="340"/>
      <c r="BM420" s="340"/>
      <c r="BN420" s="340"/>
      <c r="BO420" s="340"/>
      <c r="BP420" s="340"/>
      <c r="BQ420" s="340"/>
      <c r="BR420" s="340"/>
      <c r="BS420" s="340"/>
      <c r="BT420" s="340"/>
      <c r="BU420" s="340"/>
      <c r="BV420" s="340"/>
      <c r="BW420" s="340"/>
      <c r="BX420" s="340"/>
      <c r="BY420" s="340"/>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5" customFormat="true" ht="25.15" customHeight="true" x14ac:dyDescent="0.2">
      <c r="B421" s="887"/>
      <c r="C421" s="1005" t="s">
        <v>313</v>
      </c>
      <c r="D421" s="1006"/>
      <c r="E421" s="660">
        <v>0.2968199409075219</v>
      </c>
      <c r="F421" s="614"/>
      <c r="G421" s="614"/>
      <c r="H421" s="1006" t="s">
        <v>308</v>
      </c>
      <c r="I421" s="1006"/>
      <c r="J421" s="661">
        <v>0.23412238779021854</v>
      </c>
      <c r="K421" s="614"/>
      <c r="L421" s="614"/>
      <c r="M421" s="1006" t="s">
        <v>318</v>
      </c>
      <c r="N421" s="1006"/>
      <c r="O421" s="662">
        <v>0.16625317159205807</v>
      </c>
      <c r="P421" s="614"/>
      <c r="Q421" s="614"/>
      <c r="AC421" s="338"/>
      <c r="AD421" s="338"/>
      <c r="AE421" s="338"/>
      <c r="AF421" s="338"/>
      <c r="AG421" s="338"/>
      <c r="AH421" s="338"/>
      <c r="AI421" s="338"/>
      <c r="AJ421" s="338"/>
      <c r="AK421" s="338"/>
      <c r="AL421" s="338"/>
      <c r="AM421" s="338"/>
      <c r="AN421" s="338"/>
      <c r="AO421" s="338"/>
      <c r="AP421" s="338"/>
      <c r="AQ421" s="338"/>
      <c r="AR421" s="338"/>
      <c r="AS421" s="338"/>
      <c r="AT421" s="338"/>
      <c r="AU421" s="338"/>
      <c r="AV421" s="338"/>
      <c r="AW421" s="338"/>
      <c r="AX421" s="338"/>
      <c r="AY421" s="338"/>
      <c r="AZ421" s="338"/>
      <c r="BA421" s="340"/>
      <c r="BB421" s="419"/>
      <c r="BC421" s="340"/>
      <c r="BD421" s="340"/>
      <c r="BE421" s="340"/>
      <c r="BF421" s="340"/>
      <c r="BG421" s="340"/>
      <c r="BH421" s="340"/>
      <c r="BI421" s="340"/>
      <c r="BJ421" s="340"/>
      <c r="BK421" s="340"/>
      <c r="BL421" s="340"/>
      <c r="BM421" s="340"/>
      <c r="BN421" s="340"/>
      <c r="BO421" s="340"/>
      <c r="BP421" s="340"/>
      <c r="BQ421" s="340"/>
      <c r="BR421" s="340"/>
      <c r="BS421" s="340"/>
      <c r="BT421" s="340"/>
      <c r="BU421" s="340"/>
      <c r="BV421" s="340"/>
      <c r="BW421" s="340"/>
      <c r="BX421" s="340"/>
      <c r="BY421" s="340"/>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5" customFormat="true" ht="25.15" customHeight="true" x14ac:dyDescent="0.2">
      <c r="B422" s="887"/>
      <c r="C422" s="1005" t="s">
        <v>316</v>
      </c>
      <c r="D422" s="1006"/>
      <c r="E422" s="660">
        <v>0.25980899204778996</v>
      </c>
      <c r="F422" s="614"/>
      <c r="G422" s="614"/>
      <c r="H422" s="1006" t="s">
        <v>319</v>
      </c>
      <c r="I422" s="1006"/>
      <c r="J422" s="661">
        <v>0.21983114318606184</v>
      </c>
      <c r="K422" s="614"/>
      <c r="L422" s="614"/>
      <c r="M422" s="1006" t="s">
        <v>306</v>
      </c>
      <c r="N422" s="1006"/>
      <c r="O422" s="662">
        <v>-0.15878766552706119</v>
      </c>
      <c r="P422" s="614"/>
      <c r="Q422" s="614"/>
      <c r="AC422" s="338"/>
      <c r="AD422" s="338"/>
      <c r="AE422" s="338"/>
      <c r="AF422" s="338"/>
      <c r="AG422" s="338"/>
      <c r="AH422" s="338"/>
      <c r="AI422" s="338"/>
      <c r="AJ422" s="338"/>
      <c r="AK422" s="338"/>
      <c r="AL422" s="338"/>
      <c r="AM422" s="338"/>
      <c r="AN422" s="338"/>
      <c r="AO422" s="338"/>
      <c r="AP422" s="338"/>
      <c r="AQ422" s="338"/>
      <c r="AR422" s="338"/>
      <c r="AS422" s="338"/>
      <c r="AT422" s="338"/>
      <c r="AU422" s="338"/>
      <c r="AV422" s="338"/>
      <c r="AW422" s="338"/>
      <c r="AX422" s="338"/>
      <c r="AY422" s="338"/>
      <c r="AZ422" s="338"/>
      <c r="BA422" s="340"/>
      <c r="BB422" s="419"/>
      <c r="BC422" s="340"/>
      <c r="BD422" s="340"/>
      <c r="BE422" s="340"/>
      <c r="BF422" s="340"/>
      <c r="BG422" s="340"/>
      <c r="BH422" s="340"/>
      <c r="BI422" s="340"/>
      <c r="BJ422" s="340"/>
      <c r="BK422" s="340"/>
      <c r="BL422" s="340"/>
      <c r="BM422" s="340"/>
      <c r="BN422" s="340"/>
      <c r="BO422" s="340"/>
      <c r="BP422" s="340"/>
      <c r="BQ422" s="340"/>
      <c r="BR422" s="340"/>
      <c r="BS422" s="340"/>
      <c r="BT422" s="340"/>
      <c r="BU422" s="340"/>
      <c r="BV422" s="340"/>
      <c r="BW422" s="340"/>
      <c r="BX422" s="340"/>
      <c r="BY422" s="340"/>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5" customFormat="true" ht="25.15" customHeight="true" x14ac:dyDescent="0.2">
      <c r="B423" s="887"/>
      <c r="C423" s="1005" t="s">
        <v>319</v>
      </c>
      <c r="D423" s="1006"/>
      <c r="E423" s="660">
        <v>0.25585592756108505</v>
      </c>
      <c r="F423" s="614"/>
      <c r="G423" s="614"/>
      <c r="H423" s="1006" t="s">
        <v>320</v>
      </c>
      <c r="I423" s="1006"/>
      <c r="J423" s="661">
        <v>0.19968562107535173</v>
      </c>
      <c r="K423" s="614"/>
      <c r="L423" s="614"/>
      <c r="M423" s="1006" t="s">
        <v>309</v>
      </c>
      <c r="N423" s="1006"/>
      <c r="O423" s="662">
        <v>0.1555219756772537</v>
      </c>
      <c r="P423" s="614"/>
      <c r="Q423" s="614"/>
      <c r="AC423" s="338"/>
      <c r="AD423" s="338"/>
      <c r="AE423" s="338"/>
      <c r="AF423" s="338"/>
      <c r="AG423" s="338"/>
      <c r="AH423" s="338"/>
      <c r="AI423" s="338"/>
      <c r="AJ423" s="338"/>
      <c r="AK423" s="338"/>
      <c r="AL423" s="338"/>
      <c r="AM423" s="338"/>
      <c r="AN423" s="338"/>
      <c r="AO423" s="338"/>
      <c r="AP423" s="338"/>
      <c r="AQ423" s="338"/>
      <c r="AR423" s="338"/>
      <c r="AS423" s="338"/>
      <c r="AT423" s="338"/>
      <c r="AU423" s="338"/>
      <c r="AV423" s="338"/>
      <c r="AW423" s="338"/>
      <c r="AX423" s="338"/>
      <c r="AY423" s="338"/>
      <c r="AZ423" s="338"/>
      <c r="BA423" s="340"/>
      <c r="BB423" s="419"/>
      <c r="BC423" s="340"/>
      <c r="BD423" s="340"/>
      <c r="BE423" s="340"/>
      <c r="BF423" s="340"/>
      <c r="BG423" s="340"/>
      <c r="BH423" s="340"/>
      <c r="BI423" s="340"/>
      <c r="BJ423" s="340"/>
      <c r="BK423" s="340"/>
      <c r="BL423" s="340"/>
      <c r="BM423" s="340"/>
      <c r="BN423" s="340"/>
      <c r="BO423" s="340"/>
      <c r="BP423" s="340"/>
      <c r="BQ423" s="340"/>
      <c r="BR423" s="340"/>
      <c r="BS423" s="340"/>
      <c r="BT423" s="340"/>
      <c r="BU423" s="340"/>
      <c r="BV423" s="340"/>
      <c r="BW423" s="340"/>
      <c r="BX423" s="340"/>
      <c r="BY423" s="340"/>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5" customFormat="true" ht="25.15" customHeight="true" x14ac:dyDescent="0.2">
      <c r="B424" s="887"/>
      <c r="C424" s="1005" t="s">
        <v>320</v>
      </c>
      <c r="D424" s="1006"/>
      <c r="E424" s="660">
        <v>0.16831540067129991</v>
      </c>
      <c r="F424" s="614"/>
      <c r="G424" s="614"/>
      <c r="H424" s="1006" t="s">
        <v>316</v>
      </c>
      <c r="I424" s="1006"/>
      <c r="J424" s="661">
        <v>0.1842360095908315</v>
      </c>
      <c r="K424" s="614"/>
      <c r="L424" s="614"/>
      <c r="M424" s="1006" t="s">
        <v>315</v>
      </c>
      <c r="N424" s="1006"/>
      <c r="O424" s="662">
        <v>0.1356332947085106</v>
      </c>
      <c r="P424" s="614"/>
      <c r="Q424" s="614"/>
      <c r="AC424" s="338"/>
      <c r="AD424" s="338"/>
      <c r="AE424" s="338"/>
      <c r="AF424" s="338"/>
      <c r="AG424" s="338"/>
      <c r="AH424" s="338"/>
      <c r="AI424" s="338"/>
      <c r="AJ424" s="338"/>
      <c r="AK424" s="338"/>
      <c r="AL424" s="338"/>
      <c r="AM424" s="338"/>
      <c r="AN424" s="338"/>
      <c r="AO424" s="338"/>
      <c r="AP424" s="338"/>
      <c r="AQ424" s="338"/>
      <c r="AR424" s="338"/>
      <c r="AS424" s="338"/>
      <c r="AT424" s="338"/>
      <c r="AU424" s="338"/>
      <c r="AV424" s="338"/>
      <c r="AW424" s="338"/>
      <c r="AX424" s="338"/>
      <c r="AY424" s="338"/>
      <c r="AZ424" s="338"/>
      <c r="BA424" s="340"/>
      <c r="BB424" s="419"/>
      <c r="BC424" s="340"/>
      <c r="BD424" s="340"/>
      <c r="BE424" s="340"/>
      <c r="BF424" s="340"/>
      <c r="BG424" s="340"/>
      <c r="BH424" s="340"/>
      <c r="BI424" s="340"/>
      <c r="BJ424" s="340"/>
      <c r="BK424" s="340"/>
      <c r="BL424" s="340"/>
      <c r="BM424" s="340"/>
      <c r="BN424" s="340"/>
      <c r="BO424" s="340"/>
      <c r="BP424" s="340"/>
      <c r="BQ424" s="340"/>
      <c r="BR424" s="340"/>
      <c r="BS424" s="340"/>
      <c r="BT424" s="340"/>
      <c r="BU424" s="340"/>
      <c r="BV424" s="340"/>
      <c r="BW424" s="340"/>
      <c r="BX424" s="340"/>
      <c r="BY424" s="340"/>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5" customFormat="true" ht="25.15" customHeight="true" x14ac:dyDescent="0.2">
      <c r="B425" s="887"/>
      <c r="C425" s="1005" t="s">
        <v>317</v>
      </c>
      <c r="D425" s="1006"/>
      <c r="E425" s="660">
        <v>0.12350356410428502</v>
      </c>
      <c r="F425" s="614"/>
      <c r="G425" s="614"/>
      <c r="H425" s="1006" t="s">
        <v>302</v>
      </c>
      <c r="I425" s="1006"/>
      <c r="J425" s="661">
        <v>0.12015896262093566</v>
      </c>
      <c r="K425" s="614"/>
      <c r="L425" s="614"/>
      <c r="M425" s="1006" t="s">
        <v>311</v>
      </c>
      <c r="N425" s="1006"/>
      <c r="O425" s="662">
        <v>0.130261781234463</v>
      </c>
      <c r="P425" s="614"/>
      <c r="Q425" s="614"/>
      <c r="AC425" s="338"/>
      <c r="AD425" s="338"/>
      <c r="AE425" s="338"/>
      <c r="AF425" s="338"/>
      <c r="AG425" s="338"/>
      <c r="AH425" s="338"/>
      <c r="AI425" s="338"/>
      <c r="AJ425" s="338"/>
      <c r="AK425" s="338"/>
      <c r="AL425" s="338"/>
      <c r="AM425" s="338"/>
      <c r="AN425" s="338"/>
      <c r="AO425" s="338"/>
      <c r="AP425" s="338"/>
      <c r="AQ425" s="338"/>
      <c r="AR425" s="338"/>
      <c r="AS425" s="338"/>
      <c r="AT425" s="338"/>
      <c r="AU425" s="338"/>
      <c r="AV425" s="338"/>
      <c r="AW425" s="338"/>
      <c r="AX425" s="338"/>
      <c r="AY425" s="338"/>
      <c r="AZ425" s="338"/>
      <c r="BA425" s="340"/>
      <c r="BB425" s="419"/>
      <c r="BC425" s="340"/>
      <c r="BD425" s="340"/>
      <c r="BE425" s="340"/>
      <c r="BF425" s="340"/>
      <c r="BG425" s="340"/>
      <c r="BH425" s="340"/>
      <c r="BI425" s="340"/>
      <c r="BJ425" s="340"/>
      <c r="BK425" s="340"/>
      <c r="BL425" s="340"/>
      <c r="BM425" s="340"/>
      <c r="BN425" s="340"/>
      <c r="BO425" s="340"/>
      <c r="BP425" s="340"/>
      <c r="BQ425" s="340"/>
      <c r="BR425" s="340"/>
      <c r="BS425" s="340"/>
      <c r="BT425" s="340"/>
      <c r="BU425" s="340"/>
      <c r="BV425" s="340"/>
      <c r="BW425" s="340"/>
      <c r="BX425" s="340"/>
      <c r="BY425" s="340"/>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5" customFormat="true" ht="25.15" customHeight="true" x14ac:dyDescent="0.2">
      <c r="B426" s="887"/>
      <c r="C426" s="1005" t="s">
        <v>321</v>
      </c>
      <c r="D426" s="1006"/>
      <c r="E426" s="660">
        <v>9.7129786911334073E-2</v>
      </c>
      <c r="F426" s="614"/>
      <c r="G426" s="614"/>
      <c r="H426" s="1006" t="s">
        <v>322</v>
      </c>
      <c r="I426" s="1006"/>
      <c r="J426" s="661">
        <v>-0.11442605212040272</v>
      </c>
      <c r="K426" s="614"/>
      <c r="L426" s="614"/>
      <c r="M426" s="1006" t="s">
        <v>319</v>
      </c>
      <c r="N426" s="1006"/>
      <c r="O426" s="662">
        <v>0.11372267652629101</v>
      </c>
      <c r="P426" s="614"/>
      <c r="Q426" s="614"/>
      <c r="AC426" s="338"/>
      <c r="AD426" s="338"/>
      <c r="AE426" s="338"/>
      <c r="AF426" s="338"/>
      <c r="AG426" s="338"/>
      <c r="AH426" s="338"/>
      <c r="AI426" s="338"/>
      <c r="AJ426" s="338"/>
      <c r="AK426" s="338"/>
      <c r="AL426" s="338"/>
      <c r="AM426" s="338"/>
      <c r="AN426" s="338"/>
      <c r="AO426" s="338"/>
      <c r="AP426" s="338"/>
      <c r="AQ426" s="338"/>
      <c r="AR426" s="338"/>
      <c r="AS426" s="338"/>
      <c r="AT426" s="338"/>
      <c r="AU426" s="338"/>
      <c r="AV426" s="338"/>
      <c r="AW426" s="338"/>
      <c r="AX426" s="338"/>
      <c r="AY426" s="338"/>
      <c r="AZ426" s="338"/>
      <c r="BA426" s="340"/>
      <c r="BB426" s="419"/>
      <c r="BC426" s="340"/>
      <c r="BD426" s="340"/>
      <c r="BE426" s="340"/>
      <c r="BF426" s="340"/>
      <c r="BG426" s="340"/>
      <c r="BH426" s="340"/>
      <c r="BI426" s="340"/>
      <c r="BJ426" s="340"/>
      <c r="BK426" s="340"/>
      <c r="BL426" s="340"/>
      <c r="BM426" s="340"/>
      <c r="BN426" s="340"/>
      <c r="BO426" s="340"/>
      <c r="BP426" s="340"/>
      <c r="BQ426" s="340"/>
      <c r="BR426" s="340"/>
      <c r="BS426" s="340"/>
      <c r="BT426" s="340"/>
      <c r="BU426" s="340"/>
      <c r="BV426" s="340"/>
      <c r="BW426" s="340"/>
      <c r="BX426" s="340"/>
      <c r="BY426" s="340"/>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5" customFormat="true" ht="25.15" customHeight="true" x14ac:dyDescent="0.2">
      <c r="B427" s="887"/>
      <c r="C427" s="1005" t="s">
        <v>215</v>
      </c>
      <c r="D427" s="1006"/>
      <c r="E427" s="660">
        <v>-7.542718693219419E-2</v>
      </c>
      <c r="F427" s="614"/>
      <c r="G427" s="614"/>
      <c r="H427" s="1006" t="s">
        <v>210</v>
      </c>
      <c r="I427" s="1006"/>
      <c r="J427" s="661">
        <v>-9.4408437054205582E-2</v>
      </c>
      <c r="K427" s="614"/>
      <c r="L427" s="614"/>
      <c r="M427" s="1006" t="s">
        <v>215</v>
      </c>
      <c r="N427" s="1006"/>
      <c r="O427" s="662">
        <v>9.5254092960186498E-2</v>
      </c>
      <c r="P427" s="614"/>
      <c r="Q427" s="614"/>
      <c r="AC427" s="338"/>
      <c r="AD427" s="338"/>
      <c r="AE427" s="338"/>
      <c r="AF427" s="338"/>
      <c r="AG427" s="338"/>
      <c r="AH427" s="338"/>
      <c r="AI427" s="338"/>
      <c r="AJ427" s="338"/>
      <c r="AK427" s="338"/>
      <c r="AL427" s="338"/>
      <c r="AM427" s="338"/>
      <c r="AN427" s="338"/>
      <c r="AO427" s="338"/>
      <c r="AP427" s="338"/>
      <c r="AQ427" s="338"/>
      <c r="AR427" s="338"/>
      <c r="AS427" s="338"/>
      <c r="AT427" s="338"/>
      <c r="AU427" s="338"/>
      <c r="AV427" s="338"/>
      <c r="AW427" s="338"/>
      <c r="AX427" s="338"/>
      <c r="AY427" s="338"/>
      <c r="AZ427" s="338"/>
      <c r="BA427" s="340"/>
      <c r="BB427" s="419"/>
      <c r="BC427" s="340"/>
      <c r="BD427" s="340"/>
      <c r="BE427" s="340"/>
      <c r="BF427" s="340"/>
      <c r="BG427" s="340"/>
      <c r="BH427" s="340"/>
      <c r="BI427" s="340"/>
      <c r="BJ427" s="340"/>
      <c r="BK427" s="340"/>
      <c r="BL427" s="340"/>
      <c r="BM427" s="340"/>
      <c r="BN427" s="340"/>
      <c r="BO427" s="340"/>
      <c r="BP427" s="340"/>
      <c r="BQ427" s="340"/>
      <c r="BR427" s="340"/>
      <c r="BS427" s="340"/>
      <c r="BT427" s="340"/>
      <c r="BU427" s="340"/>
      <c r="BV427" s="340"/>
      <c r="BW427" s="340"/>
      <c r="BX427" s="340"/>
      <c r="BY427" s="340"/>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5" customFormat="true" ht="25.15" customHeight="true" x14ac:dyDescent="0.2">
      <c r="B428" s="887"/>
      <c r="C428" s="1005" t="s">
        <v>322</v>
      </c>
      <c r="D428" s="1006"/>
      <c r="E428" s="660">
        <v>-7.3588895677136126E-2</v>
      </c>
      <c r="F428" s="614"/>
      <c r="G428" s="614"/>
      <c r="H428" s="1006" t="s">
        <v>215</v>
      </c>
      <c r="I428" s="1006"/>
      <c r="J428" s="661">
        <v>-8.0897754863950844E-2</v>
      </c>
      <c r="K428" s="614"/>
      <c r="L428" s="614"/>
      <c r="M428" s="1006" t="s">
        <v>210</v>
      </c>
      <c r="N428" s="1006"/>
      <c r="O428" s="662">
        <v>9.3501652219680098E-2</v>
      </c>
      <c r="P428" s="614"/>
      <c r="Q428" s="614"/>
      <c r="AC428" s="338"/>
      <c r="AD428" s="338"/>
      <c r="AE428" s="338"/>
      <c r="AF428" s="338"/>
      <c r="AG428" s="338"/>
      <c r="AH428" s="338"/>
      <c r="AI428" s="338"/>
      <c r="AJ428" s="338"/>
      <c r="AK428" s="338"/>
      <c r="AL428" s="338"/>
      <c r="AM428" s="338"/>
      <c r="AN428" s="338"/>
      <c r="AO428" s="338"/>
      <c r="AP428" s="338"/>
      <c r="AQ428" s="338"/>
      <c r="AR428" s="338"/>
      <c r="AS428" s="338"/>
      <c r="AT428" s="338"/>
      <c r="AU428" s="338"/>
      <c r="AV428" s="338"/>
      <c r="AW428" s="338"/>
      <c r="AX428" s="338"/>
      <c r="AY428" s="338"/>
      <c r="AZ428" s="338"/>
      <c r="BA428" s="340"/>
      <c r="BB428" s="419"/>
      <c r="BC428" s="340"/>
      <c r="BD428" s="340"/>
      <c r="BE428" s="340"/>
      <c r="BF428" s="340"/>
      <c r="BG428" s="340"/>
      <c r="BH428" s="340"/>
      <c r="BI428" s="340"/>
      <c r="BJ428" s="340"/>
      <c r="BK428" s="340"/>
      <c r="BL428" s="340"/>
      <c r="BM428" s="340"/>
      <c r="BN428" s="340"/>
      <c r="BO428" s="340"/>
      <c r="BP428" s="340"/>
      <c r="BQ428" s="340"/>
      <c r="BR428" s="340"/>
      <c r="BS428" s="340"/>
      <c r="BT428" s="340"/>
      <c r="BU428" s="340"/>
      <c r="BV428" s="340"/>
      <c r="BW428" s="340"/>
      <c r="BX428" s="340"/>
      <c r="BY428" s="340"/>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5" customFormat="true" ht="25.15" customHeight="true" x14ac:dyDescent="0.2">
      <c r="B429" s="887"/>
      <c r="C429" s="1005" t="s">
        <v>318</v>
      </c>
      <c r="D429" s="1006"/>
      <c r="E429" s="660">
        <v>5.9176231236778426E-2</v>
      </c>
      <c r="F429" s="614"/>
      <c r="G429" s="614"/>
      <c r="H429" s="1006" t="s">
        <v>321</v>
      </c>
      <c r="I429" s="1006"/>
      <c r="J429" s="661">
        <v>6.8012121774472217E-2</v>
      </c>
      <c r="K429" s="614"/>
      <c r="L429" s="614"/>
      <c r="M429" s="1006" t="s">
        <v>323</v>
      </c>
      <c r="N429" s="1006"/>
      <c r="O429" s="662">
        <v>7.3286204611124811E-2</v>
      </c>
      <c r="P429" s="614"/>
      <c r="Q429" s="614"/>
      <c r="AC429" s="338"/>
      <c r="AD429" s="338"/>
      <c r="AE429" s="338"/>
      <c r="AF429" s="338"/>
      <c r="AG429" s="338"/>
      <c r="AH429" s="338"/>
      <c r="AI429" s="338"/>
      <c r="AJ429" s="338"/>
      <c r="AK429" s="338"/>
      <c r="AL429" s="338"/>
      <c r="AM429" s="338"/>
      <c r="AN429" s="338"/>
      <c r="AO429" s="338"/>
      <c r="AP429" s="338"/>
      <c r="AQ429" s="338"/>
      <c r="AR429" s="338"/>
      <c r="AS429" s="338"/>
      <c r="AT429" s="338"/>
      <c r="AU429" s="338"/>
      <c r="AV429" s="338"/>
      <c r="AW429" s="338"/>
      <c r="AX429" s="338"/>
      <c r="AY429" s="338"/>
      <c r="AZ429" s="338"/>
      <c r="BA429" s="340"/>
      <c r="BB429" s="419"/>
      <c r="BC429" s="340"/>
      <c r="BD429" s="340"/>
      <c r="BE429" s="340"/>
      <c r="BF429" s="340"/>
      <c r="BG429" s="340"/>
      <c r="BH429" s="340"/>
      <c r="BI429" s="340"/>
      <c r="BJ429" s="340"/>
      <c r="BK429" s="340"/>
      <c r="BL429" s="340"/>
      <c r="BM429" s="340"/>
      <c r="BN429" s="340"/>
      <c r="BO429" s="340"/>
      <c r="BP429" s="340"/>
      <c r="BQ429" s="340"/>
      <c r="BR429" s="340"/>
      <c r="BS429" s="340"/>
      <c r="BT429" s="340"/>
      <c r="BU429" s="340"/>
      <c r="BV429" s="340"/>
      <c r="BW429" s="340"/>
      <c r="BX429" s="340"/>
      <c r="BY429" s="340"/>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5" customFormat="true" ht="25.15" customHeight="true" x14ac:dyDescent="0.2">
      <c r="B430" s="887"/>
      <c r="C430" s="1005" t="s">
        <v>314</v>
      </c>
      <c r="D430" s="1006"/>
      <c r="E430" s="660">
        <v>-5.7897689417228899E-2</v>
      </c>
      <c r="F430" s="614"/>
      <c r="G430" s="614"/>
      <c r="H430" s="1006" t="s">
        <v>318</v>
      </c>
      <c r="I430" s="1006"/>
      <c r="J430" s="661">
        <v>4.3889046253535187E-2</v>
      </c>
      <c r="K430" s="614"/>
      <c r="L430" s="614"/>
      <c r="M430" s="1006" t="s">
        <v>324</v>
      </c>
      <c r="N430" s="1006"/>
      <c r="O430" s="662">
        <v>4.9334502350620209E-2</v>
      </c>
      <c r="P430" s="614"/>
      <c r="Q430" s="614"/>
      <c r="AC430" s="338"/>
      <c r="AD430" s="338"/>
      <c r="AE430" s="338"/>
      <c r="AF430" s="338"/>
      <c r="AG430" s="338"/>
      <c r="AH430" s="338"/>
      <c r="AI430" s="338"/>
      <c r="AJ430" s="338"/>
      <c r="AK430" s="338"/>
      <c r="AL430" s="338"/>
      <c r="AM430" s="338"/>
      <c r="AN430" s="338"/>
      <c r="AO430" s="338"/>
      <c r="AP430" s="338"/>
      <c r="AQ430" s="338"/>
      <c r="AR430" s="338"/>
      <c r="AS430" s="338"/>
      <c r="AT430" s="338"/>
      <c r="AU430" s="338"/>
      <c r="AV430" s="338"/>
      <c r="AW430" s="338"/>
      <c r="AX430" s="338"/>
      <c r="AY430" s="338"/>
      <c r="AZ430" s="338"/>
      <c r="BA430" s="340"/>
      <c r="BB430" s="419"/>
      <c r="BC430" s="340"/>
      <c r="BD430" s="340"/>
      <c r="BE430" s="340"/>
      <c r="BF430" s="340"/>
      <c r="BG430" s="340"/>
      <c r="BH430" s="340"/>
      <c r="BI430" s="340"/>
      <c r="BJ430" s="340"/>
      <c r="BK430" s="340"/>
      <c r="BL430" s="340"/>
      <c r="BM430" s="340"/>
      <c r="BN430" s="340"/>
      <c r="BO430" s="340"/>
      <c r="BP430" s="340"/>
      <c r="BQ430" s="340"/>
      <c r="BR430" s="340"/>
      <c r="BS430" s="340"/>
      <c r="BT430" s="340"/>
      <c r="BU430" s="340"/>
      <c r="BV430" s="340"/>
      <c r="BW430" s="340"/>
      <c r="BX430" s="340"/>
      <c r="BY430" s="340"/>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5" customFormat="true" ht="25.15" customHeight="true" x14ac:dyDescent="0.2">
      <c r="B431" s="887"/>
      <c r="C431" s="1005" t="s">
        <v>210</v>
      </c>
      <c r="D431" s="1006"/>
      <c r="E431" s="660">
        <v>-3.2528759845174435E-2</v>
      </c>
      <c r="F431" s="614"/>
      <c r="G431" s="614"/>
      <c r="H431" s="1006" t="s">
        <v>317</v>
      </c>
      <c r="I431" s="1006"/>
      <c r="J431" s="661">
        <v>3.7934546476283186E-2</v>
      </c>
      <c r="K431" s="614"/>
      <c r="L431" s="614"/>
      <c r="M431" s="1006" t="s">
        <v>321</v>
      </c>
      <c r="N431" s="1006"/>
      <c r="O431" s="662">
        <v>4.6615622886786119E-2</v>
      </c>
      <c r="P431" s="614"/>
      <c r="Q431" s="614"/>
      <c r="AC431" s="338"/>
      <c r="AD431" s="338"/>
      <c r="AE431" s="338"/>
      <c r="AF431" s="338"/>
      <c r="AG431" s="338"/>
      <c r="AH431" s="338"/>
      <c r="AI431" s="338"/>
      <c r="AJ431" s="338"/>
      <c r="AK431" s="338"/>
      <c r="AL431" s="338"/>
      <c r="AM431" s="338"/>
      <c r="AN431" s="338"/>
      <c r="AO431" s="338"/>
      <c r="AP431" s="338"/>
      <c r="AQ431" s="338"/>
      <c r="AR431" s="338"/>
      <c r="AS431" s="338"/>
      <c r="AT431" s="338"/>
      <c r="AU431" s="338"/>
      <c r="AV431" s="338"/>
      <c r="AW431" s="338"/>
      <c r="AX431" s="338"/>
      <c r="AY431" s="338"/>
      <c r="AZ431" s="338"/>
      <c r="BA431" s="340"/>
      <c r="BB431" s="419"/>
      <c r="BC431" s="340"/>
      <c r="BD431" s="340"/>
      <c r="BE431" s="340"/>
      <c r="BF431" s="340"/>
      <c r="BG431" s="340"/>
      <c r="BH431" s="340"/>
      <c r="BI431" s="340"/>
      <c r="BJ431" s="340"/>
      <c r="BK431" s="340"/>
      <c r="BL431" s="340"/>
      <c r="BM431" s="340"/>
      <c r="BN431" s="340"/>
      <c r="BO431" s="340"/>
      <c r="BP431" s="340"/>
      <c r="BQ431" s="340"/>
      <c r="BR431" s="340"/>
      <c r="BS431" s="340"/>
      <c r="BT431" s="340"/>
      <c r="BU431" s="340"/>
      <c r="BV431" s="340"/>
      <c r="BW431" s="340"/>
      <c r="BX431" s="340"/>
      <c r="BY431" s="340"/>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5" customFormat="true" ht="25.15" customHeight="true" x14ac:dyDescent="0.2">
      <c r="B432" s="887"/>
      <c r="C432" s="1005" t="s">
        <v>325</v>
      </c>
      <c r="D432" s="1006"/>
      <c r="E432" s="660">
        <v>2.2476490581525357E-2</v>
      </c>
      <c r="F432" s="614"/>
      <c r="G432" s="614"/>
      <c r="H432" s="1006" t="s">
        <v>323</v>
      </c>
      <c r="I432" s="1006"/>
      <c r="J432" s="661">
        <v>-2.6891781507386615E-2</v>
      </c>
      <c r="K432" s="614"/>
      <c r="L432" s="614"/>
      <c r="M432" s="1006" t="s">
        <v>320</v>
      </c>
      <c r="N432" s="1006"/>
      <c r="O432" s="662">
        <v>4.5259206939989548E-2</v>
      </c>
      <c r="P432" s="614"/>
      <c r="Q432" s="614"/>
      <c r="AC432" s="338"/>
      <c r="AD432" s="338"/>
      <c r="AE432" s="338"/>
      <c r="AF432" s="338"/>
      <c r="AG432" s="338"/>
      <c r="AH432" s="338"/>
      <c r="AI432" s="338"/>
      <c r="AJ432" s="338"/>
      <c r="AK432" s="338"/>
      <c r="AL432" s="338"/>
      <c r="AM432" s="338"/>
      <c r="AN432" s="338"/>
      <c r="AO432" s="338"/>
      <c r="AP432" s="338"/>
      <c r="AQ432" s="338"/>
      <c r="AR432" s="338"/>
      <c r="AS432" s="338"/>
      <c r="AT432" s="338"/>
      <c r="AU432" s="338"/>
      <c r="AV432" s="338"/>
      <c r="AW432" s="338"/>
      <c r="AX432" s="338"/>
      <c r="AY432" s="338"/>
      <c r="AZ432" s="338"/>
      <c r="BA432" s="340"/>
      <c r="BB432" s="419"/>
      <c r="BC432" s="340"/>
      <c r="BD432" s="340"/>
      <c r="BE432" s="340"/>
      <c r="BF432" s="340"/>
      <c r="BG432" s="340"/>
      <c r="BH432" s="340"/>
      <c r="BI432" s="340"/>
      <c r="BJ432" s="340"/>
      <c r="BK432" s="340"/>
      <c r="BL432" s="340"/>
      <c r="BM432" s="340"/>
      <c r="BN432" s="340"/>
      <c r="BO432" s="340"/>
      <c r="BP432" s="340"/>
      <c r="BQ432" s="340"/>
      <c r="BR432" s="340"/>
      <c r="BS432" s="340"/>
      <c r="BT432" s="340"/>
      <c r="BU432" s="340"/>
      <c r="BV432" s="340"/>
      <c r="BW432" s="340"/>
      <c r="BX432" s="340"/>
      <c r="BY432" s="340"/>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5" customFormat="true" ht="25.15" customHeight="true" x14ac:dyDescent="0.2">
      <c r="B433" s="887"/>
      <c r="C433" s="1005" t="s">
        <v>323</v>
      </c>
      <c r="D433" s="1006"/>
      <c r="E433" s="660">
        <v>-2.1237917949775687E-2</v>
      </c>
      <c r="F433" s="614"/>
      <c r="G433" s="614"/>
      <c r="H433" s="1006" t="s">
        <v>325</v>
      </c>
      <c r="I433" s="1006"/>
      <c r="J433" s="661">
        <v>-2.0473886474794676E-2</v>
      </c>
      <c r="K433" s="614"/>
      <c r="L433" s="614"/>
      <c r="M433" s="1006" t="s">
        <v>322</v>
      </c>
      <c r="N433" s="1006"/>
      <c r="O433" s="662">
        <v>8.3602197732702103E-3</v>
      </c>
      <c r="P433" s="614"/>
      <c r="Q433" s="614"/>
      <c r="AC433" s="338"/>
      <c r="AD433" s="338"/>
      <c r="AE433" s="338"/>
      <c r="AF433" s="338"/>
      <c r="AG433" s="338"/>
      <c r="AH433" s="338"/>
      <c r="AI433" s="338"/>
      <c r="AJ433" s="338"/>
      <c r="AK433" s="338"/>
      <c r="AL433" s="338"/>
      <c r="AM433" s="338"/>
      <c r="AN433" s="338"/>
      <c r="AO433" s="338"/>
      <c r="AP433" s="338"/>
      <c r="AQ433" s="338"/>
      <c r="AR433" s="338"/>
      <c r="AS433" s="338"/>
      <c r="AT433" s="338"/>
      <c r="AU433" s="338"/>
      <c r="AV433" s="338"/>
      <c r="AW433" s="338"/>
      <c r="AX433" s="338"/>
      <c r="AY433" s="338"/>
      <c r="AZ433" s="338"/>
      <c r="BA433" s="340"/>
      <c r="BB433" s="419"/>
      <c r="BC433" s="340"/>
      <c r="BD433" s="340"/>
      <c r="BE433" s="340"/>
      <c r="BF433" s="340"/>
      <c r="BG433" s="340"/>
      <c r="BH433" s="340"/>
      <c r="BI433" s="340"/>
      <c r="BJ433" s="340"/>
      <c r="BK433" s="340"/>
      <c r="BL433" s="340"/>
      <c r="BM433" s="340"/>
      <c r="BN433" s="340"/>
      <c r="BO433" s="340"/>
      <c r="BP433" s="340"/>
      <c r="BQ433" s="340"/>
      <c r="BR433" s="340"/>
      <c r="BS433" s="340"/>
      <c r="BT433" s="340"/>
      <c r="BU433" s="340"/>
      <c r="BV433" s="340"/>
      <c r="BW433" s="340"/>
      <c r="BX433" s="340"/>
      <c r="BY433" s="340"/>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5" customFormat="true" ht="25.15" customHeight="true" x14ac:dyDescent="0.2">
      <c r="B434" s="887"/>
      <c r="C434" s="1005" t="s">
        <v>324</v>
      </c>
      <c r="D434" s="1006"/>
      <c r="E434" s="663">
        <v>1.5874584961269266E-2</v>
      </c>
      <c r="F434" s="614"/>
      <c r="G434" s="614"/>
      <c r="H434" s="1006" t="s">
        <v>324</v>
      </c>
      <c r="I434" s="1006"/>
      <c r="J434" s="664">
        <v>8.1547846991308157E-3</v>
      </c>
      <c r="K434" s="614"/>
      <c r="L434" s="614"/>
      <c r="M434" s="1006" t="s">
        <v>325</v>
      </c>
      <c r="N434" s="1006"/>
      <c r="O434" s="665">
        <v>7.0373042282503018E-3</v>
      </c>
      <c r="P434" s="614"/>
      <c r="Q434" s="614"/>
      <c r="AC434" s="338"/>
      <c r="AD434" s="338"/>
      <c r="AE434" s="338"/>
      <c r="AF434" s="338"/>
      <c r="AG434" s="338"/>
      <c r="AH434" s="338"/>
      <c r="AI434" s="338"/>
      <c r="AJ434" s="338"/>
      <c r="AK434" s="338"/>
      <c r="AL434" s="338"/>
      <c r="AM434" s="338"/>
      <c r="AN434" s="338"/>
      <c r="AO434" s="338"/>
      <c r="AP434" s="338"/>
      <c r="AQ434" s="338"/>
      <c r="AR434" s="338"/>
      <c r="AS434" s="338"/>
      <c r="AT434" s="338"/>
      <c r="AU434" s="338"/>
      <c r="AV434" s="338"/>
      <c r="AW434" s="338"/>
      <c r="AX434" s="338"/>
      <c r="AY434" s="338"/>
      <c r="AZ434" s="338"/>
      <c r="BA434" s="340"/>
      <c r="BB434" s="419"/>
      <c r="BC434" s="340"/>
      <c r="BD434" s="340"/>
      <c r="BE434" s="340"/>
      <c r="BF434" s="340"/>
      <c r="BG434" s="340"/>
      <c r="BH434" s="340"/>
      <c r="BI434" s="340"/>
      <c r="BJ434" s="340"/>
      <c r="BK434" s="340"/>
      <c r="BL434" s="340"/>
      <c r="BM434" s="340"/>
      <c r="BN434" s="340"/>
      <c r="BO434" s="340"/>
      <c r="BP434" s="340"/>
      <c r="BQ434" s="340"/>
      <c r="BR434" s="340"/>
      <c r="BS434" s="340"/>
      <c r="BT434" s="340"/>
      <c r="BU434" s="340"/>
      <c r="BV434" s="340"/>
      <c r="BW434" s="340"/>
      <c r="BX434" s="340"/>
      <c r="BY434" s="340"/>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5" customFormat="true" ht="25.15" customHeight="true" x14ac:dyDescent="0.2">
      <c r="B435" s="887"/>
      <c r="C435" s="1005"/>
      <c r="D435" s="1006"/>
      <c r="E435" s="614"/>
      <c r="F435" s="614"/>
      <c r="G435" s="614"/>
      <c r="H435" s="1006"/>
      <c r="I435" s="1006"/>
      <c r="J435" s="614"/>
      <c r="K435" s="614"/>
      <c r="L435" s="614"/>
      <c r="M435" s="1006"/>
      <c r="N435" s="1006"/>
      <c r="O435" s="614"/>
      <c r="P435" s="614"/>
      <c r="Q435" s="614"/>
      <c r="AC435" s="338"/>
      <c r="AD435" s="338"/>
      <c r="AE435" s="338"/>
      <c r="AF435" s="338"/>
      <c r="AG435" s="338"/>
      <c r="AH435" s="338"/>
      <c r="AI435" s="338"/>
      <c r="AJ435" s="338"/>
      <c r="AK435" s="338"/>
      <c r="AL435" s="338"/>
      <c r="AM435" s="338"/>
      <c r="AN435" s="338"/>
      <c r="AO435" s="338"/>
      <c r="AP435" s="338"/>
      <c r="AQ435" s="338"/>
      <c r="AR435" s="338"/>
      <c r="AS435" s="338"/>
      <c r="AT435" s="338"/>
      <c r="AU435" s="338"/>
      <c r="AV435" s="338"/>
      <c r="AW435" s="338"/>
      <c r="AX435" s="338"/>
      <c r="AY435" s="338"/>
      <c r="AZ435" s="338"/>
      <c r="BA435" s="340"/>
      <c r="BB435" s="419"/>
      <c r="BC435" s="340"/>
      <c r="BD435" s="340"/>
      <c r="BE435" s="340"/>
      <c r="BF435" s="340"/>
      <c r="BG435" s="340"/>
      <c r="BH435" s="340"/>
      <c r="BI435" s="340"/>
      <c r="BJ435" s="340"/>
      <c r="BK435" s="340"/>
      <c r="BL435" s="340"/>
      <c r="BM435" s="340"/>
      <c r="BN435" s="340"/>
      <c r="BO435" s="340"/>
      <c r="BP435" s="340"/>
      <c r="BQ435" s="340"/>
      <c r="BR435" s="340"/>
      <c r="BS435" s="340"/>
      <c r="BT435" s="340"/>
      <c r="BU435" s="340"/>
      <c r="BV435" s="340"/>
      <c r="BW435" s="340"/>
      <c r="BX435" s="340"/>
      <c r="BY435" s="340"/>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5" customFormat="true" ht="25.15" customHeight="true" x14ac:dyDescent="0.2">
      <c r="B436" s="887"/>
      <c r="C436" s="1005"/>
      <c r="D436" s="1006"/>
      <c r="E436" s="614"/>
      <c r="F436" s="614"/>
      <c r="G436" s="614"/>
      <c r="H436" s="1006"/>
      <c r="I436" s="1006"/>
      <c r="J436" s="614"/>
      <c r="K436" s="614"/>
      <c r="L436" s="614"/>
      <c r="M436" s="1006"/>
      <c r="N436" s="1006"/>
      <c r="O436" s="614"/>
      <c r="P436" s="614"/>
      <c r="Q436" s="614"/>
      <c r="AC436" s="338"/>
      <c r="AD436" s="338"/>
      <c r="AE436" s="338"/>
      <c r="AF436" s="338"/>
      <c r="AG436" s="338"/>
      <c r="AH436" s="338"/>
      <c r="AI436" s="338"/>
      <c r="AJ436" s="338"/>
      <c r="AK436" s="338"/>
      <c r="AL436" s="338"/>
      <c r="AM436" s="338"/>
      <c r="AN436" s="338"/>
      <c r="AO436" s="338"/>
      <c r="AP436" s="338"/>
      <c r="AQ436" s="338"/>
      <c r="AR436" s="338"/>
      <c r="AS436" s="338"/>
      <c r="AT436" s="338"/>
      <c r="AU436" s="338"/>
      <c r="AV436" s="338"/>
      <c r="AW436" s="338"/>
      <c r="AX436" s="338"/>
      <c r="AY436" s="338"/>
      <c r="AZ436" s="338"/>
      <c r="BA436" s="340"/>
      <c r="BB436" s="419"/>
      <c r="BC436" s="340"/>
      <c r="BD436" s="340"/>
      <c r="BE436" s="340"/>
      <c r="BF436" s="340"/>
      <c r="BG436" s="340"/>
      <c r="BH436" s="340"/>
      <c r="BI436" s="340"/>
      <c r="BJ436" s="340"/>
      <c r="BK436" s="340"/>
      <c r="BL436" s="340"/>
      <c r="BM436" s="340"/>
      <c r="BN436" s="340"/>
      <c r="BO436" s="340"/>
      <c r="BP436" s="340"/>
      <c r="BQ436" s="340"/>
      <c r="BR436" s="340"/>
      <c r="BS436" s="340"/>
      <c r="BT436" s="340"/>
      <c r="BU436" s="340"/>
      <c r="BV436" s="340"/>
      <c r="BW436" s="340"/>
      <c r="BX436" s="340"/>
      <c r="BY436" s="340"/>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5" customFormat="true" ht="25.15" customHeight="true" x14ac:dyDescent="0.2">
      <c r="B437" s="887"/>
      <c r="C437" s="1005"/>
      <c r="D437" s="1006"/>
      <c r="E437" s="614"/>
      <c r="F437" s="614"/>
      <c r="G437" s="614"/>
      <c r="H437" s="1006"/>
      <c r="I437" s="1006"/>
      <c r="J437" s="614"/>
      <c r="K437" s="614"/>
      <c r="L437" s="614"/>
      <c r="M437" s="1006"/>
      <c r="N437" s="1006"/>
      <c r="O437" s="614"/>
      <c r="P437" s="614"/>
      <c r="Q437" s="614"/>
      <c r="AC437" s="338"/>
      <c r="AD437" s="338"/>
      <c r="AE437" s="338"/>
      <c r="AF437" s="338"/>
      <c r="AG437" s="338"/>
      <c r="AH437" s="338"/>
      <c r="AI437" s="338"/>
      <c r="AJ437" s="338"/>
      <c r="AK437" s="338"/>
      <c r="AL437" s="338"/>
      <c r="AM437" s="338"/>
      <c r="AN437" s="338"/>
      <c r="AO437" s="338"/>
      <c r="AP437" s="338"/>
      <c r="AQ437" s="338"/>
      <c r="AR437" s="338"/>
      <c r="AS437" s="338"/>
      <c r="AT437" s="338"/>
      <c r="AU437" s="338"/>
      <c r="AV437" s="338"/>
      <c r="AW437" s="338"/>
      <c r="AX437" s="338"/>
      <c r="AY437" s="338"/>
      <c r="AZ437" s="338"/>
      <c r="BA437" s="340"/>
      <c r="BB437" s="419"/>
      <c r="BC437" s="340"/>
      <c r="BD437" s="340"/>
      <c r="BE437" s="340"/>
      <c r="BF437" s="340"/>
      <c r="BG437" s="340"/>
      <c r="BH437" s="340"/>
      <c r="BI437" s="340"/>
      <c r="BJ437" s="340"/>
      <c r="BK437" s="340"/>
      <c r="BL437" s="340"/>
      <c r="BM437" s="340"/>
      <c r="BN437" s="340"/>
      <c r="BO437" s="340"/>
      <c r="BP437" s="340"/>
      <c r="BQ437" s="340"/>
      <c r="BR437" s="340"/>
      <c r="BS437" s="340"/>
      <c r="BT437" s="340"/>
      <c r="BU437" s="340"/>
      <c r="BV437" s="340"/>
      <c r="BW437" s="340"/>
      <c r="BX437" s="340"/>
      <c r="BY437" s="340"/>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5" customFormat="true" ht="25.15" customHeight="true" x14ac:dyDescent="0.2">
      <c r="B438" s="887"/>
      <c r="C438" s="1005" t="s">
        <v>252</v>
      </c>
      <c r="D438" s="1006"/>
      <c r="E438" s="1006"/>
      <c r="F438" s="614"/>
      <c r="G438" s="614"/>
      <c r="H438" s="1006" t="s">
        <v>252</v>
      </c>
      <c r="I438" s="1006"/>
      <c r="J438" s="1006"/>
      <c r="K438" s="614"/>
      <c r="L438" s="614"/>
      <c r="M438" s="1006" t="s">
        <v>252</v>
      </c>
      <c r="N438" s="1006"/>
      <c r="O438" s="1006"/>
      <c r="P438" s="614"/>
      <c r="Q438" s="614"/>
      <c r="AC438" s="338"/>
      <c r="AD438" s="338"/>
      <c r="AE438" s="338"/>
      <c r="AF438" s="338"/>
      <c r="AG438" s="338"/>
      <c r="AH438" s="338"/>
      <c r="AI438" s="338"/>
      <c r="AJ438" s="338"/>
      <c r="AK438" s="338"/>
      <c r="AL438" s="338"/>
      <c r="AM438" s="338"/>
      <c r="AN438" s="338"/>
      <c r="AO438" s="338"/>
      <c r="AP438" s="338"/>
      <c r="AQ438" s="338"/>
      <c r="AR438" s="338"/>
      <c r="AS438" s="338"/>
      <c r="AT438" s="338"/>
      <c r="AU438" s="338"/>
      <c r="AV438" s="338"/>
      <c r="AW438" s="338"/>
      <c r="AX438" s="338"/>
      <c r="AY438" s="338"/>
      <c r="AZ438" s="338"/>
      <c r="BA438" s="340"/>
      <c r="BB438" s="419"/>
      <c r="BC438" s="340"/>
      <c r="BD438" s="340"/>
      <c r="BE438" s="340"/>
      <c r="BF438" s="340"/>
      <c r="BG438" s="340"/>
      <c r="BH438" s="340"/>
      <c r="BI438" s="340"/>
      <c r="BJ438" s="340"/>
      <c r="BK438" s="340"/>
      <c r="BL438" s="340"/>
      <c r="BM438" s="340"/>
      <c r="BN438" s="340"/>
      <c r="BO438" s="340"/>
      <c r="BP438" s="340"/>
      <c r="BQ438" s="340"/>
      <c r="BR438" s="340"/>
      <c r="BS438" s="340"/>
      <c r="BT438" s="340"/>
      <c r="BU438" s="340"/>
      <c r="BV438" s="340"/>
      <c r="BW438" s="340"/>
      <c r="BX438" s="340"/>
      <c r="BY438" s="340"/>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5" customFormat="true" ht="25.15" customHeight="true" x14ac:dyDescent="0.2">
      <c r="B439" s="887"/>
      <c r="C439" s="1005"/>
      <c r="D439" s="1006"/>
      <c r="E439" s="642" t="s">
        <v>253</v>
      </c>
      <c r="F439" s="614"/>
      <c r="G439" s="614"/>
      <c r="H439" s="1006"/>
      <c r="I439" s="1006"/>
      <c r="J439" s="643" t="s">
        <v>253</v>
      </c>
      <c r="K439" s="614"/>
      <c r="L439" s="614"/>
      <c r="M439" s="1006"/>
      <c r="N439" s="1006"/>
      <c r="O439" s="644" t="s">
        <v>253</v>
      </c>
      <c r="P439" s="614"/>
      <c r="Q439" s="614"/>
      <c r="AC439" s="338"/>
      <c r="AD439" s="338"/>
      <c r="AE439" s="338"/>
      <c r="AF439" s="338"/>
      <c r="AG439" s="338"/>
      <c r="AH439" s="338"/>
      <c r="AI439" s="338"/>
      <c r="AJ439" s="338"/>
      <c r="AK439" s="338"/>
      <c r="AL439" s="338"/>
      <c r="AM439" s="338"/>
      <c r="AN439" s="338"/>
      <c r="AO439" s="338"/>
      <c r="AP439" s="338"/>
      <c r="AQ439" s="338"/>
      <c r="AR439" s="338"/>
      <c r="AS439" s="338"/>
      <c r="AT439" s="338"/>
      <c r="AU439" s="338"/>
      <c r="AV439" s="338"/>
      <c r="AW439" s="338"/>
      <c r="AX439" s="338"/>
      <c r="AY439" s="338"/>
      <c r="AZ439" s="338"/>
      <c r="BA439" s="340"/>
      <c r="BB439" s="419"/>
      <c r="BC439" s="340"/>
      <c r="BD439" s="340"/>
      <c r="BE439" s="340"/>
      <c r="BF439" s="340"/>
      <c r="BG439" s="340"/>
      <c r="BH439" s="340"/>
      <c r="BI439" s="340"/>
      <c r="BJ439" s="340"/>
      <c r="BK439" s="340"/>
      <c r="BL439" s="340"/>
      <c r="BM439" s="340"/>
      <c r="BN439" s="340"/>
      <c r="BO439" s="340"/>
      <c r="BP439" s="340"/>
      <c r="BQ439" s="340"/>
      <c r="BR439" s="340"/>
      <c r="BS439" s="340"/>
      <c r="BT439" s="340"/>
      <c r="BU439" s="340"/>
      <c r="BV439" s="340"/>
      <c r="BW439" s="340"/>
      <c r="BX439" s="340"/>
      <c r="BY439" s="340"/>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5" customFormat="true" ht="25.15" customHeight="true" x14ac:dyDescent="0.2">
      <c r="B440" s="887"/>
      <c r="C440" s="1005" t="s">
        <v>300</v>
      </c>
      <c r="D440" s="1006"/>
      <c r="E440" s="657">
        <v>0.64312425896689585</v>
      </c>
      <c r="F440" s="614"/>
      <c r="G440" s="614"/>
      <c r="H440" s="1006" t="s">
        <v>300</v>
      </c>
      <c r="I440" s="1006"/>
      <c r="J440" s="658">
        <v>0.57628739314596855</v>
      </c>
      <c r="K440" s="614"/>
      <c r="L440" s="614"/>
      <c r="M440" s="1006" t="s">
        <v>300</v>
      </c>
      <c r="N440" s="1006"/>
      <c r="O440" s="659">
        <v>0.1306857639671469</v>
      </c>
      <c r="P440" s="614"/>
      <c r="Q440" s="614"/>
      <c r="AC440" s="338"/>
      <c r="AD440" s="338"/>
      <c r="AE440" s="338"/>
      <c r="AF440" s="338"/>
      <c r="AG440" s="338"/>
      <c r="AH440" s="338"/>
      <c r="AI440" s="338"/>
      <c r="AJ440" s="338"/>
      <c r="AK440" s="338"/>
      <c r="AL440" s="338"/>
      <c r="AM440" s="338"/>
      <c r="AN440" s="338"/>
      <c r="AO440" s="338"/>
      <c r="AP440" s="338"/>
      <c r="AQ440" s="338"/>
      <c r="AR440" s="338"/>
      <c r="AS440" s="338"/>
      <c r="AT440" s="338"/>
      <c r="AU440" s="338"/>
      <c r="AV440" s="338"/>
      <c r="AW440" s="338"/>
      <c r="AX440" s="338"/>
      <c r="AY440" s="338"/>
      <c r="AZ440" s="338"/>
      <c r="BA440" s="340"/>
      <c r="BB440" s="419"/>
      <c r="BC440" s="340"/>
      <c r="BD440" s="340"/>
      <c r="BE440" s="340"/>
      <c r="BF440" s="340"/>
      <c r="BG440" s="340"/>
      <c r="BH440" s="340"/>
      <c r="BI440" s="340"/>
      <c r="BJ440" s="340"/>
      <c r="BK440" s="340"/>
      <c r="BL440" s="340"/>
      <c r="BM440" s="340"/>
      <c r="BN440" s="340"/>
      <c r="BO440" s="340"/>
      <c r="BP440" s="340"/>
      <c r="BQ440" s="340"/>
      <c r="BR440" s="340"/>
      <c r="BS440" s="340"/>
      <c r="BT440" s="340"/>
      <c r="BU440" s="340"/>
      <c r="BV440" s="340"/>
      <c r="BW440" s="340"/>
      <c r="BX440" s="340"/>
      <c r="BY440" s="340"/>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5" customFormat="true" ht="25.15" customHeight="true" x14ac:dyDescent="0.2">
      <c r="B441" s="887"/>
      <c r="C441" s="1005" t="s">
        <v>305</v>
      </c>
      <c r="D441" s="1006"/>
      <c r="E441" s="660">
        <v>0.20655313139947507</v>
      </c>
      <c r="F441" s="614"/>
      <c r="G441" s="614"/>
      <c r="H441" s="1006" t="s">
        <v>305</v>
      </c>
      <c r="I441" s="1006"/>
      <c r="J441" s="661">
        <v>0.15280696862847168</v>
      </c>
      <c r="K441" s="614"/>
      <c r="L441" s="614"/>
      <c r="M441" s="1006" t="s">
        <v>305</v>
      </c>
      <c r="N441" s="1006"/>
      <c r="O441" s="662">
        <v>0.20529402121434512</v>
      </c>
      <c r="P441" s="614"/>
      <c r="Q441" s="614"/>
      <c r="AC441" s="338"/>
      <c r="AD441" s="338"/>
      <c r="AE441" s="338"/>
      <c r="AF441" s="338"/>
      <c r="AG441" s="338"/>
      <c r="AH441" s="338"/>
      <c r="AI441" s="338"/>
      <c r="AJ441" s="338"/>
      <c r="AK441" s="338"/>
      <c r="AL441" s="338"/>
      <c r="AM441" s="338"/>
      <c r="AN441" s="338"/>
      <c r="AO441" s="338"/>
      <c r="AP441" s="338"/>
      <c r="AQ441" s="338"/>
      <c r="AR441" s="338"/>
      <c r="AS441" s="338"/>
      <c r="AT441" s="338"/>
      <c r="AU441" s="338"/>
      <c r="AV441" s="338"/>
      <c r="AW441" s="338"/>
      <c r="AX441" s="338"/>
      <c r="AY441" s="338"/>
      <c r="AZ441" s="338"/>
      <c r="BA441" s="340"/>
      <c r="BB441" s="419"/>
      <c r="BC441" s="340"/>
      <c r="BD441" s="340"/>
      <c r="BE441" s="340"/>
      <c r="BF441" s="340"/>
      <c r="BG441" s="340"/>
      <c r="BH441" s="340"/>
      <c r="BI441" s="340"/>
      <c r="BJ441" s="340"/>
      <c r="BK441" s="340"/>
      <c r="BL441" s="340"/>
      <c r="BM441" s="340"/>
      <c r="BN441" s="340"/>
      <c r="BO441" s="340"/>
      <c r="BP441" s="340"/>
      <c r="BQ441" s="340"/>
      <c r="BR441" s="340"/>
      <c r="BS441" s="340"/>
      <c r="BT441" s="340"/>
      <c r="BU441" s="340"/>
      <c r="BV441" s="340"/>
      <c r="BW441" s="340"/>
      <c r="BX441" s="340"/>
      <c r="BY441" s="340"/>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5" customFormat="true" ht="25.15" customHeight="true" x14ac:dyDescent="0.2">
      <c r="B442" s="887"/>
      <c r="C442" s="1005" t="s">
        <v>301</v>
      </c>
      <c r="D442" s="1006"/>
      <c r="E442" s="660">
        <v>0.63058971292412225</v>
      </c>
      <c r="F442" s="614"/>
      <c r="G442" s="614"/>
      <c r="H442" s="1006" t="s">
        <v>301</v>
      </c>
      <c r="I442" s="1006"/>
      <c r="J442" s="661">
        <v>0.57418035660343114</v>
      </c>
      <c r="K442" s="614"/>
      <c r="L442" s="614"/>
      <c r="M442" s="1006" t="s">
        <v>301</v>
      </c>
      <c r="N442" s="1006"/>
      <c r="O442" s="662">
        <v>9.7485081743022353E-2</v>
      </c>
      <c r="P442" s="614"/>
      <c r="Q442" s="614"/>
      <c r="AC442" s="338"/>
      <c r="AD442" s="338"/>
      <c r="AE442" s="338"/>
      <c r="AF442" s="338"/>
      <c r="AG442" s="338"/>
      <c r="AH442" s="338"/>
      <c r="AI442" s="338"/>
      <c r="AJ442" s="338"/>
      <c r="AK442" s="338"/>
      <c r="AL442" s="338"/>
      <c r="AM442" s="338"/>
      <c r="AN442" s="338"/>
      <c r="AO442" s="338"/>
      <c r="AP442" s="338"/>
      <c r="AQ442" s="338"/>
      <c r="AR442" s="338"/>
      <c r="AS442" s="338"/>
      <c r="AT442" s="338"/>
      <c r="AU442" s="338"/>
      <c r="AV442" s="338"/>
      <c r="AW442" s="338"/>
      <c r="AX442" s="338"/>
      <c r="AY442" s="338"/>
      <c r="AZ442" s="338"/>
      <c r="BA442" s="340"/>
      <c r="BB442" s="419"/>
      <c r="BC442" s="340"/>
      <c r="BD442" s="340"/>
      <c r="BE442" s="340"/>
      <c r="BF442" s="340"/>
      <c r="BG442" s="340"/>
      <c r="BH442" s="340"/>
      <c r="BI442" s="340"/>
      <c r="BJ442" s="340"/>
      <c r="BK442" s="340"/>
      <c r="BL442" s="340"/>
      <c r="BM442" s="340"/>
      <c r="BN442" s="340"/>
      <c r="BO442" s="340"/>
      <c r="BP442" s="340"/>
      <c r="BQ442" s="340"/>
      <c r="BR442" s="340"/>
      <c r="BS442" s="340"/>
      <c r="BT442" s="340"/>
      <c r="BU442" s="340"/>
      <c r="BV442" s="340"/>
      <c r="BW442" s="340"/>
      <c r="BX442" s="340"/>
      <c r="BY442" s="340"/>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5" customFormat="true" ht="25.15" customHeight="true" x14ac:dyDescent="0.2">
      <c r="B443" s="887"/>
      <c r="C443" s="1005" t="s">
        <v>309</v>
      </c>
      <c r="D443" s="1006"/>
      <c r="E443" s="660">
        <v>0.29534800673824901</v>
      </c>
      <c r="F443" s="614"/>
      <c r="G443" s="614"/>
      <c r="H443" s="1006" t="s">
        <v>309</v>
      </c>
      <c r="I443" s="1006"/>
      <c r="J443" s="661">
        <v>0.27723812691376926</v>
      </c>
      <c r="K443" s="614"/>
      <c r="L443" s="614"/>
      <c r="M443" s="1006" t="s">
        <v>309</v>
      </c>
      <c r="N443" s="1006"/>
      <c r="O443" s="662">
        <v>2.4187084918556291E-2</v>
      </c>
      <c r="P443" s="614"/>
      <c r="Q443" s="614"/>
      <c r="AC443" s="338"/>
      <c r="AD443" s="338"/>
      <c r="AE443" s="338"/>
      <c r="AF443" s="338"/>
      <c r="AG443" s="338"/>
      <c r="AH443" s="338"/>
      <c r="AI443" s="338"/>
      <c r="AJ443" s="338"/>
      <c r="AK443" s="338"/>
      <c r="AL443" s="338"/>
      <c r="AM443" s="338"/>
      <c r="AN443" s="338"/>
      <c r="AO443" s="338"/>
      <c r="AP443" s="338"/>
      <c r="AQ443" s="338"/>
      <c r="AR443" s="338"/>
      <c r="AS443" s="338"/>
      <c r="AT443" s="338"/>
      <c r="AU443" s="338"/>
      <c r="AV443" s="338"/>
      <c r="AW443" s="338"/>
      <c r="AX443" s="338"/>
      <c r="AY443" s="338"/>
      <c r="AZ443" s="338"/>
      <c r="BA443" s="340"/>
      <c r="BB443" s="419"/>
      <c r="BC443" s="340"/>
      <c r="BD443" s="340"/>
      <c r="BE443" s="340"/>
      <c r="BF443" s="340"/>
      <c r="BG443" s="340"/>
      <c r="BH443" s="340"/>
      <c r="BI443" s="340"/>
      <c r="BJ443" s="340"/>
      <c r="BK443" s="340"/>
      <c r="BL443" s="340"/>
      <c r="BM443" s="340"/>
      <c r="BN443" s="340"/>
      <c r="BO443" s="340"/>
      <c r="BP443" s="340"/>
      <c r="BQ443" s="340"/>
      <c r="BR443" s="340"/>
      <c r="BS443" s="340"/>
      <c r="BT443" s="340"/>
      <c r="BU443" s="340"/>
      <c r="BV443" s="340"/>
      <c r="BW443" s="340"/>
      <c r="BX443" s="340"/>
      <c r="BY443" s="340"/>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5" customFormat="true" ht="25.15" customHeight="true" x14ac:dyDescent="0.2">
      <c r="B444" s="887"/>
      <c r="C444" s="1005" t="s">
        <v>314</v>
      </c>
      <c r="D444" s="1006"/>
      <c r="E444" s="660">
        <v>3.3521424398538992E-3</v>
      </c>
      <c r="F444" s="614"/>
      <c r="G444" s="614"/>
      <c r="H444" s="1006" t="s">
        <v>314</v>
      </c>
      <c r="I444" s="1006"/>
      <c r="J444" s="661">
        <v>6.6213767761297809E-2</v>
      </c>
      <c r="K444" s="614"/>
      <c r="L444" s="614"/>
      <c r="M444" s="1006" t="s">
        <v>314</v>
      </c>
      <c r="N444" s="1006"/>
      <c r="O444" s="662">
        <v>5.8858967408030628E-2</v>
      </c>
      <c r="P444" s="614"/>
      <c r="Q444" s="614"/>
      <c r="AC444" s="338"/>
      <c r="AD444" s="338"/>
      <c r="AE444" s="338"/>
      <c r="AF444" s="338"/>
      <c r="AG444" s="338"/>
      <c r="AH444" s="338"/>
      <c r="AI444" s="338"/>
      <c r="AJ444" s="338"/>
      <c r="AK444" s="338"/>
      <c r="AL444" s="338"/>
      <c r="AM444" s="338"/>
      <c r="AN444" s="338"/>
      <c r="AO444" s="338"/>
      <c r="AP444" s="338"/>
      <c r="AQ444" s="338"/>
      <c r="AR444" s="338"/>
      <c r="AS444" s="338"/>
      <c r="AT444" s="338"/>
      <c r="AU444" s="338"/>
      <c r="AV444" s="338"/>
      <c r="AW444" s="338"/>
      <c r="AX444" s="338"/>
      <c r="AY444" s="338"/>
      <c r="AZ444" s="338"/>
      <c r="BA444" s="340"/>
      <c r="BB444" s="419"/>
      <c r="BC444" s="340"/>
      <c r="BD444" s="340"/>
      <c r="BE444" s="340"/>
      <c r="BF444" s="340"/>
      <c r="BG444" s="340"/>
      <c r="BH444" s="340"/>
      <c r="BI444" s="340"/>
      <c r="BJ444" s="340"/>
      <c r="BK444" s="340"/>
      <c r="BL444" s="340"/>
      <c r="BM444" s="340"/>
      <c r="BN444" s="340"/>
      <c r="BO444" s="340"/>
      <c r="BP444" s="340"/>
      <c r="BQ444" s="340"/>
      <c r="BR444" s="340"/>
      <c r="BS444" s="340"/>
      <c r="BT444" s="340"/>
      <c r="BU444" s="340"/>
      <c r="BV444" s="340"/>
      <c r="BW444" s="340"/>
      <c r="BX444" s="340"/>
      <c r="BY444" s="340"/>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5" customFormat="true" ht="25.15" customHeight="true" x14ac:dyDescent="0.2">
      <c r="B445" s="887"/>
      <c r="C445" s="1005" t="s">
        <v>317</v>
      </c>
      <c r="D445" s="1006"/>
      <c r="E445" s="660">
        <v>1.525313034646124E-2</v>
      </c>
      <c r="F445" s="614"/>
      <c r="G445" s="614"/>
      <c r="H445" s="1006" t="s">
        <v>317</v>
      </c>
      <c r="I445" s="1006"/>
      <c r="J445" s="661">
        <v>1.439029816361289E-3</v>
      </c>
      <c r="K445" s="614"/>
      <c r="L445" s="614"/>
      <c r="M445" s="1006" t="s">
        <v>317</v>
      </c>
      <c r="N445" s="1006"/>
      <c r="O445" s="662">
        <v>4.308452833537342E-2</v>
      </c>
      <c r="P445" s="614"/>
      <c r="Q445" s="614"/>
      <c r="AC445" s="338"/>
      <c r="AD445" s="338"/>
      <c r="AE445" s="338"/>
      <c r="AF445" s="338"/>
      <c r="AG445" s="338"/>
      <c r="AH445" s="338"/>
      <c r="AI445" s="338"/>
      <c r="AJ445" s="338"/>
      <c r="AK445" s="338"/>
      <c r="AL445" s="338"/>
      <c r="AM445" s="338"/>
      <c r="AN445" s="338"/>
      <c r="AO445" s="338"/>
      <c r="AP445" s="338"/>
      <c r="AQ445" s="338"/>
      <c r="AR445" s="338"/>
      <c r="AS445" s="338"/>
      <c r="AT445" s="338"/>
      <c r="AU445" s="338"/>
      <c r="AV445" s="338"/>
      <c r="AW445" s="338"/>
      <c r="AX445" s="338"/>
      <c r="AY445" s="338"/>
      <c r="AZ445" s="338"/>
      <c r="BA445" s="340"/>
      <c r="BB445" s="419"/>
      <c r="BC445" s="340"/>
      <c r="BD445" s="340"/>
      <c r="BE445" s="340"/>
      <c r="BF445" s="340"/>
      <c r="BG445" s="340"/>
      <c r="BH445" s="340"/>
      <c r="BI445" s="340"/>
      <c r="BJ445" s="340"/>
      <c r="BK445" s="340"/>
      <c r="BL445" s="340"/>
      <c r="BM445" s="340"/>
      <c r="BN445" s="340"/>
      <c r="BO445" s="340"/>
      <c r="BP445" s="340"/>
      <c r="BQ445" s="340"/>
      <c r="BR445" s="340"/>
      <c r="BS445" s="340"/>
      <c r="BT445" s="340"/>
      <c r="BU445" s="340"/>
      <c r="BV445" s="340"/>
      <c r="BW445" s="340"/>
      <c r="BX445" s="340"/>
      <c r="BY445" s="340"/>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5" customFormat="true" ht="25.15" customHeight="true" x14ac:dyDescent="0.2">
      <c r="C446" s="1005" t="s">
        <v>315</v>
      </c>
      <c r="D446" s="1006"/>
      <c r="E446" s="660">
        <v>9.6779457783539524E-2</v>
      </c>
      <c r="F446" s="614"/>
      <c r="G446" s="614"/>
      <c r="H446" s="1006" t="s">
        <v>315</v>
      </c>
      <c r="I446" s="1006"/>
      <c r="J446" s="661">
        <v>8.4885563369902453E-2</v>
      </c>
      <c r="K446" s="614"/>
      <c r="L446" s="614"/>
      <c r="M446" s="1006" t="s">
        <v>315</v>
      </c>
      <c r="N446" s="1006"/>
      <c r="O446" s="662">
        <v>1.839639063348569E-2</v>
      </c>
      <c r="P446" s="614"/>
      <c r="Q446" s="614"/>
      <c r="AC446" s="338"/>
      <c r="AD446" s="338"/>
      <c r="AE446" s="338"/>
      <c r="AF446" s="338"/>
      <c r="AG446" s="338"/>
      <c r="AH446" s="338"/>
      <c r="AI446" s="338"/>
      <c r="AJ446" s="338"/>
      <c r="AK446" s="338"/>
      <c r="AL446" s="338"/>
      <c r="AM446" s="338"/>
      <c r="AN446" s="338"/>
      <c r="AO446" s="338"/>
      <c r="AP446" s="338"/>
      <c r="AQ446" s="338"/>
      <c r="AR446" s="338"/>
      <c r="AS446" s="338"/>
      <c r="AT446" s="338"/>
      <c r="AU446" s="338"/>
      <c r="AV446" s="338"/>
      <c r="AW446" s="338"/>
      <c r="AX446" s="338"/>
      <c r="AY446" s="338"/>
      <c r="AZ446" s="338"/>
      <c r="BA446" s="340"/>
      <c r="BB446" s="419"/>
      <c r="BC446" s="340"/>
      <c r="BD446" s="340"/>
      <c r="BE446" s="340"/>
      <c r="BF446" s="340"/>
      <c r="BG446" s="340"/>
      <c r="BH446" s="340"/>
      <c r="BI446" s="340"/>
      <c r="BJ446" s="340"/>
      <c r="BK446" s="340"/>
      <c r="BL446" s="340"/>
      <c r="BM446" s="340"/>
      <c r="BN446" s="340"/>
      <c r="BO446" s="340"/>
      <c r="BP446" s="340"/>
      <c r="BQ446" s="340"/>
      <c r="BR446" s="340"/>
      <c r="BS446" s="340"/>
      <c r="BT446" s="340"/>
      <c r="BU446" s="340"/>
      <c r="BV446" s="340"/>
      <c r="BW446" s="340"/>
      <c r="BX446" s="340"/>
      <c r="BY446" s="340"/>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5" customFormat="true" ht="25.15" customHeight="true" x14ac:dyDescent="0.2">
      <c r="C447" s="1005" t="s">
        <v>321</v>
      </c>
      <c r="D447" s="1006"/>
      <c r="E447" s="660">
        <v>9.434195505441164E-3</v>
      </c>
      <c r="F447" s="614"/>
      <c r="G447" s="614"/>
      <c r="H447" s="1006" t="s">
        <v>321</v>
      </c>
      <c r="I447" s="1006"/>
      <c r="J447" s="661">
        <v>4.6256487082656375E-3</v>
      </c>
      <c r="K447" s="614"/>
      <c r="L447" s="614"/>
      <c r="M447" s="1006" t="s">
        <v>321</v>
      </c>
      <c r="N447" s="1006"/>
      <c r="O447" s="662">
        <v>2.1730162971230578E-3</v>
      </c>
      <c r="P447" s="614"/>
      <c r="Q447" s="614"/>
      <c r="AC447" s="338"/>
      <c r="AD447" s="338"/>
      <c r="AE447" s="338"/>
      <c r="AF447" s="338"/>
      <c r="AG447" s="338"/>
      <c r="AH447" s="338"/>
      <c r="AI447" s="338"/>
      <c r="AJ447" s="338"/>
      <c r="AK447" s="338"/>
      <c r="AL447" s="338"/>
      <c r="AM447" s="338"/>
      <c r="AN447" s="338"/>
      <c r="AO447" s="338"/>
      <c r="AP447" s="338"/>
      <c r="AQ447" s="338"/>
      <c r="AR447" s="338"/>
      <c r="AS447" s="338"/>
      <c r="AT447" s="338"/>
      <c r="AU447" s="338"/>
      <c r="AV447" s="338"/>
      <c r="AW447" s="338"/>
      <c r="AX447" s="338"/>
      <c r="AY447" s="338"/>
      <c r="AZ447" s="338"/>
      <c r="BA447" s="340"/>
      <c r="BB447" s="419"/>
      <c r="BC447" s="340"/>
      <c r="BD447" s="340"/>
      <c r="BE447" s="340"/>
      <c r="BF447" s="340"/>
      <c r="BG447" s="340"/>
      <c r="BH447" s="340"/>
      <c r="BI447" s="340"/>
      <c r="BJ447" s="340"/>
      <c r="BK447" s="340"/>
      <c r="BL447" s="340"/>
      <c r="BM447" s="340"/>
      <c r="BN447" s="340"/>
      <c r="BO447" s="340"/>
      <c r="BP447" s="340"/>
      <c r="BQ447" s="340"/>
      <c r="BR447" s="340"/>
      <c r="BS447" s="340"/>
      <c r="BT447" s="340"/>
      <c r="BU447" s="340"/>
      <c r="BV447" s="340"/>
      <c r="BW447" s="340"/>
      <c r="BX447" s="340"/>
      <c r="BY447" s="340"/>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5" customFormat="true" ht="25.15" customHeight="true" x14ac:dyDescent="0.2">
      <c r="C448" s="1005" t="s">
        <v>313</v>
      </c>
      <c r="D448" s="1006"/>
      <c r="E448" s="660">
        <v>8.8102077320344793E-2</v>
      </c>
      <c r="F448" s="614"/>
      <c r="G448" s="614"/>
      <c r="H448" s="1006" t="s">
        <v>313</v>
      </c>
      <c r="I448" s="1006"/>
      <c r="J448" s="661">
        <v>7.7923045078151787E-2</v>
      </c>
      <c r="K448" s="614"/>
      <c r="L448" s="614"/>
      <c r="M448" s="1006" t="s">
        <v>313</v>
      </c>
      <c r="N448" s="1006"/>
      <c r="O448" s="662">
        <v>9.348299915453194E-2</v>
      </c>
      <c r="P448" s="614"/>
      <c r="Q448" s="614"/>
      <c r="AC448" s="338"/>
      <c r="AD448" s="338"/>
      <c r="AE448" s="338"/>
      <c r="AF448" s="338"/>
      <c r="AG448" s="338"/>
      <c r="AH448" s="338"/>
      <c r="AI448" s="338"/>
      <c r="AJ448" s="338"/>
      <c r="AK448" s="338"/>
      <c r="AL448" s="338"/>
      <c r="AM448" s="338"/>
      <c r="AN448" s="338"/>
      <c r="AO448" s="338"/>
      <c r="AP448" s="338"/>
      <c r="AQ448" s="338"/>
      <c r="AR448" s="338"/>
      <c r="AS448" s="338"/>
      <c r="AT448" s="338"/>
      <c r="AU448" s="338"/>
      <c r="AV448" s="338"/>
      <c r="AW448" s="338"/>
      <c r="AX448" s="338"/>
      <c r="AY448" s="338"/>
      <c r="AZ448" s="338"/>
      <c r="BA448" s="340"/>
      <c r="BB448" s="419"/>
      <c r="BC448" s="340"/>
      <c r="BD448" s="340"/>
      <c r="BE448" s="340"/>
      <c r="BF448" s="340"/>
      <c r="BG448" s="340"/>
      <c r="BH448" s="340"/>
      <c r="BI448" s="340"/>
      <c r="BJ448" s="340"/>
      <c r="BK448" s="340"/>
      <c r="BL448" s="340"/>
      <c r="BM448" s="340"/>
      <c r="BN448" s="340"/>
      <c r="BO448" s="340"/>
      <c r="BP448" s="340"/>
      <c r="BQ448" s="340"/>
      <c r="BR448" s="340"/>
      <c r="BS448" s="340"/>
      <c r="BT448" s="340"/>
      <c r="BU448" s="340"/>
      <c r="BV448" s="340"/>
      <c r="BW448" s="340"/>
      <c r="BX448" s="340"/>
      <c r="BY448" s="340"/>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5" customFormat="true" ht="25.15" customHeight="true" x14ac:dyDescent="0.2">
      <c r="C449" s="1005" t="s">
        <v>303</v>
      </c>
      <c r="D449" s="1006"/>
      <c r="E449" s="660">
        <v>0.59217807809463052</v>
      </c>
      <c r="F449" s="614"/>
      <c r="G449" s="614"/>
      <c r="H449" s="1006" t="s">
        <v>303</v>
      </c>
      <c r="I449" s="1006"/>
      <c r="J449" s="661">
        <v>0.47663893485641246</v>
      </c>
      <c r="K449" s="614"/>
      <c r="L449" s="614"/>
      <c r="M449" s="1006" t="s">
        <v>303</v>
      </c>
      <c r="N449" s="1006"/>
      <c r="O449" s="662">
        <v>0.1913981991956003</v>
      </c>
      <c r="P449" s="614"/>
      <c r="Q449" s="614"/>
      <c r="AC449" s="338"/>
      <c r="AD449" s="338"/>
      <c r="AE449" s="338"/>
      <c r="AF449" s="338"/>
      <c r="AG449" s="338"/>
      <c r="AH449" s="338"/>
      <c r="AI449" s="338"/>
      <c r="AJ449" s="338"/>
      <c r="AK449" s="338"/>
      <c r="AL449" s="338"/>
      <c r="AM449" s="338"/>
      <c r="AN449" s="338"/>
      <c r="AO449" s="338"/>
      <c r="AP449" s="338"/>
      <c r="AQ449" s="338"/>
      <c r="AR449" s="338"/>
      <c r="AS449" s="338"/>
      <c r="AT449" s="338"/>
      <c r="AU449" s="338"/>
      <c r="AV449" s="338"/>
      <c r="AW449" s="338"/>
      <c r="AX449" s="338"/>
      <c r="AY449" s="338"/>
      <c r="AZ449" s="338"/>
      <c r="BA449" s="340"/>
      <c r="BB449" s="419"/>
      <c r="BC449" s="340"/>
      <c r="BD449" s="340"/>
      <c r="BE449" s="340"/>
      <c r="BF449" s="340"/>
      <c r="BG449" s="340"/>
      <c r="BH449" s="340"/>
      <c r="BI449" s="340"/>
      <c r="BJ449" s="340"/>
      <c r="BK449" s="340"/>
      <c r="BL449" s="340"/>
      <c r="BM449" s="340"/>
      <c r="BN449" s="340"/>
      <c r="BO449" s="340"/>
      <c r="BP449" s="340"/>
      <c r="BQ449" s="340"/>
      <c r="BR449" s="340"/>
      <c r="BS449" s="340"/>
      <c r="BT449" s="340"/>
      <c r="BU449" s="340"/>
      <c r="BV449" s="340"/>
      <c r="BW449" s="340"/>
      <c r="BX449" s="340"/>
      <c r="BY449" s="340"/>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5" customFormat="true" ht="25.15" customHeight="true" x14ac:dyDescent="0.2">
      <c r="C450" s="1005" t="s">
        <v>304</v>
      </c>
      <c r="D450" s="1006"/>
      <c r="E450" s="660">
        <v>0.52426229796278212</v>
      </c>
      <c r="F450" s="614"/>
      <c r="G450" s="614"/>
      <c r="H450" s="1006" t="s">
        <v>304</v>
      </c>
      <c r="I450" s="1006"/>
      <c r="J450" s="661">
        <v>0.50348173839702648</v>
      </c>
      <c r="K450" s="614"/>
      <c r="L450" s="614"/>
      <c r="M450" s="1006" t="s">
        <v>304</v>
      </c>
      <c r="N450" s="1006"/>
      <c r="O450" s="662">
        <v>0.10249773709038199</v>
      </c>
      <c r="P450" s="614"/>
      <c r="Q450" s="614"/>
      <c r="AC450" s="338"/>
      <c r="AD450" s="338"/>
      <c r="AE450" s="338"/>
      <c r="AF450" s="338"/>
      <c r="AG450" s="338"/>
      <c r="AH450" s="338"/>
      <c r="AI450" s="338"/>
      <c r="AJ450" s="338"/>
      <c r="AK450" s="338"/>
      <c r="AL450" s="338"/>
      <c r="AM450" s="338"/>
      <c r="AN450" s="338"/>
      <c r="AO450" s="338"/>
      <c r="AP450" s="338"/>
      <c r="AQ450" s="338"/>
      <c r="AR450" s="338"/>
      <c r="AS450" s="338"/>
      <c r="AT450" s="338"/>
      <c r="AU450" s="338"/>
      <c r="AV450" s="338"/>
      <c r="AW450" s="338"/>
      <c r="AX450" s="338"/>
      <c r="AY450" s="338"/>
      <c r="AZ450" s="338"/>
      <c r="BA450" s="340"/>
      <c r="BB450" s="419"/>
      <c r="BC450" s="340"/>
      <c r="BD450" s="340"/>
      <c r="BE450" s="340"/>
      <c r="BF450" s="340"/>
      <c r="BG450" s="340"/>
      <c r="BH450" s="340"/>
      <c r="BI450" s="340"/>
      <c r="BJ450" s="340"/>
      <c r="BK450" s="340"/>
      <c r="BL450" s="340"/>
      <c r="BM450" s="340"/>
      <c r="BN450" s="340"/>
      <c r="BO450" s="340"/>
      <c r="BP450" s="340"/>
      <c r="BQ450" s="340"/>
      <c r="BR450" s="340"/>
      <c r="BS450" s="340"/>
      <c r="BT450" s="340"/>
      <c r="BU450" s="340"/>
      <c r="BV450" s="340"/>
      <c r="BW450" s="340"/>
      <c r="BX450" s="340"/>
      <c r="BY450" s="340"/>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5" customFormat="true" ht="25.15" customHeight="true" x14ac:dyDescent="0.2">
      <c r="C451" s="1005" t="s">
        <v>307</v>
      </c>
      <c r="D451" s="1006"/>
      <c r="E451" s="660">
        <v>0.15213236049210999</v>
      </c>
      <c r="F451" s="614"/>
      <c r="G451" s="614"/>
      <c r="H451" s="1006" t="s">
        <v>307</v>
      </c>
      <c r="I451" s="1006"/>
      <c r="J451" s="661">
        <v>0.11548578400810734</v>
      </c>
      <c r="K451" s="614"/>
      <c r="L451" s="614"/>
      <c r="M451" s="1006" t="s">
        <v>307</v>
      </c>
      <c r="N451" s="1006"/>
      <c r="O451" s="662">
        <v>0.17932531987903702</v>
      </c>
      <c r="P451" s="614"/>
      <c r="Q451" s="614"/>
      <c r="AC451" s="338"/>
      <c r="AD451" s="338"/>
      <c r="AE451" s="338"/>
      <c r="AF451" s="338"/>
      <c r="AG451" s="338"/>
      <c r="AH451" s="338"/>
      <c r="AI451" s="338"/>
      <c r="AJ451" s="338"/>
      <c r="AK451" s="338"/>
      <c r="AL451" s="338"/>
      <c r="AM451" s="338"/>
      <c r="AN451" s="338"/>
      <c r="AO451" s="338"/>
      <c r="AP451" s="338"/>
      <c r="AQ451" s="338"/>
      <c r="AR451" s="338"/>
      <c r="AS451" s="338"/>
      <c r="AT451" s="338"/>
      <c r="AU451" s="338"/>
      <c r="AV451" s="338"/>
      <c r="AW451" s="338"/>
      <c r="AX451" s="338"/>
      <c r="AY451" s="338"/>
      <c r="AZ451" s="338"/>
      <c r="BA451" s="340"/>
      <c r="BB451" s="419"/>
      <c r="BC451" s="340"/>
      <c r="BD451" s="340"/>
      <c r="BE451" s="340"/>
      <c r="BF451" s="340"/>
      <c r="BG451" s="340"/>
      <c r="BH451" s="340"/>
      <c r="BI451" s="340"/>
      <c r="BJ451" s="340"/>
      <c r="BK451" s="340"/>
      <c r="BL451" s="340"/>
      <c r="BM451" s="340"/>
      <c r="BN451" s="340"/>
      <c r="BO451" s="340"/>
      <c r="BP451" s="340"/>
      <c r="BQ451" s="340"/>
      <c r="BR451" s="340"/>
      <c r="BS451" s="340"/>
      <c r="BT451" s="340"/>
      <c r="BU451" s="340"/>
      <c r="BV451" s="340"/>
      <c r="BW451" s="340"/>
      <c r="BX451" s="340"/>
      <c r="BY451" s="340"/>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5" customFormat="true" ht="25.15" customHeight="true" x14ac:dyDescent="0.2">
      <c r="C452" s="1005" t="s">
        <v>308</v>
      </c>
      <c r="D452" s="1006"/>
      <c r="E452" s="660">
        <v>8.9445905801016676E-2</v>
      </c>
      <c r="F452" s="614"/>
      <c r="G452" s="614"/>
      <c r="H452" s="1006" t="s">
        <v>308</v>
      </c>
      <c r="I452" s="1006"/>
      <c r="J452" s="661">
        <v>5.4813292464593474E-2</v>
      </c>
      <c r="K452" s="614"/>
      <c r="L452" s="614"/>
      <c r="M452" s="1006" t="s">
        <v>308</v>
      </c>
      <c r="N452" s="1006"/>
      <c r="O452" s="662">
        <v>0.16375408135976077</v>
      </c>
      <c r="P452" s="614"/>
      <c r="Q452" s="614"/>
      <c r="AC452" s="338"/>
      <c r="AD452" s="338"/>
      <c r="AE452" s="338"/>
      <c r="AF452" s="338"/>
      <c r="AG452" s="338"/>
      <c r="AH452" s="338"/>
      <c r="AI452" s="338"/>
      <c r="AJ452" s="338"/>
      <c r="AK452" s="338"/>
      <c r="AL452" s="338"/>
      <c r="AM452" s="338"/>
      <c r="AN452" s="338"/>
      <c r="AO452" s="338"/>
      <c r="AP452" s="338"/>
      <c r="AQ452" s="338"/>
      <c r="AR452" s="338"/>
      <c r="AS452" s="338"/>
      <c r="AT452" s="338"/>
      <c r="AU452" s="338"/>
      <c r="AV452" s="338"/>
      <c r="AW452" s="338"/>
      <c r="AX452" s="338"/>
      <c r="AY452" s="338"/>
      <c r="AZ452" s="338"/>
      <c r="BA452" s="340"/>
      <c r="BB452" s="419"/>
      <c r="BC452" s="340"/>
      <c r="BD452" s="340"/>
      <c r="BE452" s="340"/>
      <c r="BF452" s="340"/>
      <c r="BG452" s="340"/>
      <c r="BH452" s="340"/>
      <c r="BI452" s="340"/>
      <c r="BJ452" s="340"/>
      <c r="BK452" s="340"/>
      <c r="BL452" s="340"/>
      <c r="BM452" s="340"/>
      <c r="BN452" s="340"/>
      <c r="BO452" s="340"/>
      <c r="BP452" s="340"/>
      <c r="BQ452" s="340"/>
      <c r="BR452" s="340"/>
      <c r="BS452" s="340"/>
      <c r="BT452" s="340"/>
      <c r="BU452" s="340"/>
      <c r="BV452" s="340"/>
      <c r="BW452" s="340"/>
      <c r="BX452" s="340"/>
      <c r="BY452" s="340"/>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5" customFormat="true" ht="25.15" customHeight="true" x14ac:dyDescent="0.2">
      <c r="C453" s="1005" t="s">
        <v>302</v>
      </c>
      <c r="D453" s="1006"/>
      <c r="E453" s="660">
        <v>9.6772972597037363E-2</v>
      </c>
      <c r="F453" s="614"/>
      <c r="G453" s="614"/>
      <c r="H453" s="1006" t="s">
        <v>302</v>
      </c>
      <c r="I453" s="1006"/>
      <c r="J453" s="661">
        <v>1.4438176298139413E-2</v>
      </c>
      <c r="K453" s="614"/>
      <c r="L453" s="614"/>
      <c r="M453" s="1006" t="s">
        <v>302</v>
      </c>
      <c r="N453" s="1006"/>
      <c r="O453" s="662">
        <v>0.20995163343587422</v>
      </c>
      <c r="P453" s="614"/>
      <c r="Q453" s="614"/>
      <c r="AC453" s="338"/>
      <c r="AD453" s="338"/>
      <c r="AE453" s="338"/>
      <c r="AF453" s="338"/>
      <c r="AG453" s="338"/>
      <c r="AH453" s="338"/>
      <c r="AI453" s="338"/>
      <c r="AJ453" s="338"/>
      <c r="AK453" s="338"/>
      <c r="AL453" s="338"/>
      <c r="AM453" s="338"/>
      <c r="AN453" s="338"/>
      <c r="AO453" s="338"/>
      <c r="AP453" s="338"/>
      <c r="AQ453" s="338"/>
      <c r="AR453" s="338"/>
      <c r="AS453" s="338"/>
      <c r="AT453" s="338"/>
      <c r="AU453" s="338"/>
      <c r="AV453" s="338"/>
      <c r="AW453" s="338"/>
      <c r="AX453" s="338"/>
      <c r="AY453" s="338"/>
      <c r="AZ453" s="338"/>
      <c r="BA453" s="340"/>
      <c r="BB453" s="419"/>
      <c r="BC453" s="340"/>
      <c r="BD453" s="340"/>
      <c r="BE453" s="340"/>
      <c r="BF453" s="340"/>
      <c r="BG453" s="340"/>
      <c r="BH453" s="340"/>
      <c r="BI453" s="340"/>
      <c r="BJ453" s="340"/>
      <c r="BK453" s="340"/>
      <c r="BL453" s="340"/>
      <c r="BM453" s="340"/>
      <c r="BN453" s="340"/>
      <c r="BO453" s="340"/>
      <c r="BP453" s="340"/>
      <c r="BQ453" s="340"/>
      <c r="BR453" s="340"/>
      <c r="BS453" s="340"/>
      <c r="BT453" s="340"/>
      <c r="BU453" s="340"/>
      <c r="BV453" s="340"/>
      <c r="BW453" s="340"/>
      <c r="BX453" s="340"/>
      <c r="BY453" s="340"/>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5" customFormat="true" ht="25.15" customHeight="true" x14ac:dyDescent="0.2">
      <c r="C454" s="1005" t="s">
        <v>320</v>
      </c>
      <c r="D454" s="1006"/>
      <c r="E454" s="660">
        <v>2.8330074103140226E-2</v>
      </c>
      <c r="F454" s="614"/>
      <c r="G454" s="614"/>
      <c r="H454" s="1006" t="s">
        <v>320</v>
      </c>
      <c r="I454" s="1006"/>
      <c r="J454" s="661">
        <v>3.9874347264248954E-2</v>
      </c>
      <c r="K454" s="614"/>
      <c r="L454" s="614"/>
      <c r="M454" s="1006" t="s">
        <v>320</v>
      </c>
      <c r="N454" s="1006"/>
      <c r="O454" s="662">
        <v>2.048395812836798E-3</v>
      </c>
      <c r="P454" s="614"/>
      <c r="Q454" s="614"/>
      <c r="AC454" s="338"/>
      <c r="AD454" s="338"/>
      <c r="AE454" s="338"/>
      <c r="AF454" s="338"/>
      <c r="AG454" s="338"/>
      <c r="AH454" s="338"/>
      <c r="AI454" s="338"/>
      <c r="AJ454" s="338"/>
      <c r="AK454" s="338"/>
      <c r="AL454" s="338"/>
      <c r="AM454" s="338"/>
      <c r="AN454" s="338"/>
      <c r="AO454" s="338"/>
      <c r="AP454" s="338"/>
      <c r="AQ454" s="338"/>
      <c r="AR454" s="338"/>
      <c r="AS454" s="338"/>
      <c r="AT454" s="338"/>
      <c r="AU454" s="338"/>
      <c r="AV454" s="338"/>
      <c r="AW454" s="338"/>
      <c r="AX454" s="338"/>
      <c r="AY454" s="338"/>
      <c r="AZ454" s="338"/>
      <c r="BA454" s="340"/>
      <c r="BB454" s="419"/>
      <c r="BC454" s="340"/>
      <c r="BD454" s="340"/>
      <c r="BE454" s="340"/>
      <c r="BF454" s="340"/>
      <c r="BG454" s="340"/>
      <c r="BH454" s="340"/>
      <c r="BI454" s="340"/>
      <c r="BJ454" s="340"/>
      <c r="BK454" s="340"/>
      <c r="BL454" s="340"/>
      <c r="BM454" s="340"/>
      <c r="BN454" s="340"/>
      <c r="BO454" s="340"/>
      <c r="BP454" s="340"/>
      <c r="BQ454" s="340"/>
      <c r="BR454" s="340"/>
      <c r="BS454" s="340"/>
      <c r="BT454" s="340"/>
      <c r="BU454" s="340"/>
      <c r="BV454" s="340"/>
      <c r="BW454" s="340"/>
      <c r="BX454" s="340"/>
      <c r="BY454" s="340"/>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5" customFormat="true" ht="25.15" customHeight="true" x14ac:dyDescent="0.2">
      <c r="C455" s="1005" t="s">
        <v>312</v>
      </c>
      <c r="D455" s="1006"/>
      <c r="E455" s="660">
        <v>0.12345433940676279</v>
      </c>
      <c r="F455" s="614"/>
      <c r="G455" s="614"/>
      <c r="H455" s="1006" t="s">
        <v>312</v>
      </c>
      <c r="I455" s="1006"/>
      <c r="J455" s="661">
        <v>0.1386580063354188</v>
      </c>
      <c r="K455" s="614"/>
      <c r="L455" s="614"/>
      <c r="M455" s="1006" t="s">
        <v>312</v>
      </c>
      <c r="N455" s="1006"/>
      <c r="O455" s="662">
        <v>3.4834134020066243E-2</v>
      </c>
      <c r="P455" s="614"/>
      <c r="Q455" s="614"/>
      <c r="AC455" s="338"/>
      <c r="AD455" s="338"/>
      <c r="AE455" s="338"/>
      <c r="AF455" s="338"/>
      <c r="AG455" s="338"/>
      <c r="AH455" s="338"/>
      <c r="AI455" s="338"/>
      <c r="AJ455" s="338"/>
      <c r="AK455" s="338"/>
      <c r="AL455" s="338"/>
      <c r="AM455" s="338"/>
      <c r="AN455" s="338"/>
      <c r="AO455" s="338"/>
      <c r="AP455" s="338"/>
      <c r="AQ455" s="338"/>
      <c r="AR455" s="338"/>
      <c r="AS455" s="338"/>
      <c r="AT455" s="338"/>
      <c r="AU455" s="338"/>
      <c r="AV455" s="338"/>
      <c r="AW455" s="338"/>
      <c r="AX455" s="338"/>
      <c r="AY455" s="338"/>
      <c r="AZ455" s="338"/>
      <c r="BA455" s="340"/>
      <c r="BB455" s="419"/>
      <c r="BC455" s="340"/>
      <c r="BD455" s="340"/>
      <c r="BE455" s="340"/>
      <c r="BF455" s="340"/>
      <c r="BG455" s="340"/>
      <c r="BH455" s="340"/>
      <c r="BI455" s="340"/>
      <c r="BJ455" s="340"/>
      <c r="BK455" s="340"/>
      <c r="BL455" s="340"/>
      <c r="BM455" s="340"/>
      <c r="BN455" s="340"/>
      <c r="BO455" s="340"/>
      <c r="BP455" s="340"/>
      <c r="BQ455" s="340"/>
      <c r="BR455" s="340"/>
      <c r="BS455" s="340"/>
      <c r="BT455" s="340"/>
      <c r="BU455" s="340"/>
      <c r="BV455" s="340"/>
      <c r="BW455" s="340"/>
      <c r="BX455" s="340"/>
      <c r="BY455" s="340"/>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5" customFormat="true" ht="25.15" customHeight="true" x14ac:dyDescent="0.2">
      <c r="C456" s="1005" t="s">
        <v>316</v>
      </c>
      <c r="D456" s="1006"/>
      <c r="E456" s="660">
        <v>6.7500712348888589E-2</v>
      </c>
      <c r="F456" s="614"/>
      <c r="G456" s="614"/>
      <c r="H456" s="1006" t="s">
        <v>316</v>
      </c>
      <c r="I456" s="1006"/>
      <c r="J456" s="661">
        <v>3.3942907229952954E-2</v>
      </c>
      <c r="K456" s="614"/>
      <c r="L456" s="614"/>
      <c r="M456" s="1006" t="s">
        <v>316</v>
      </c>
      <c r="N456" s="1006"/>
      <c r="O456" s="662">
        <v>4.5564658177317897E-2</v>
      </c>
      <c r="P456" s="614"/>
      <c r="Q456" s="614"/>
      <c r="AC456" s="338"/>
      <c r="AD456" s="338"/>
      <c r="AE456" s="338"/>
      <c r="AF456" s="338"/>
      <c r="AG456" s="338"/>
      <c r="AH456" s="338"/>
      <c r="AI456" s="338"/>
      <c r="AJ456" s="338"/>
      <c r="AK456" s="338"/>
      <c r="AL456" s="338"/>
      <c r="AM456" s="338"/>
      <c r="AN456" s="338"/>
      <c r="AO456" s="338"/>
      <c r="AP456" s="338"/>
      <c r="AQ456" s="338"/>
      <c r="AR456" s="338"/>
      <c r="AS456" s="338"/>
      <c r="AT456" s="338"/>
      <c r="AU456" s="338"/>
      <c r="AV456" s="338"/>
      <c r="AW456" s="338"/>
      <c r="AX456" s="338"/>
      <c r="AY456" s="338"/>
      <c r="AZ456" s="338"/>
      <c r="BA456" s="340"/>
      <c r="BB456" s="419"/>
      <c r="BC456" s="340"/>
      <c r="BD456" s="340"/>
      <c r="BE456" s="340"/>
      <c r="BF456" s="340"/>
      <c r="BG456" s="340"/>
      <c r="BH456" s="340"/>
      <c r="BI456" s="340"/>
      <c r="BJ456" s="340"/>
      <c r="BK456" s="340"/>
      <c r="BL456" s="340"/>
      <c r="BM456" s="340"/>
      <c r="BN456" s="340"/>
      <c r="BO456" s="340"/>
      <c r="BP456" s="340"/>
      <c r="BQ456" s="340"/>
      <c r="BR456" s="340"/>
      <c r="BS456" s="340"/>
      <c r="BT456" s="340"/>
      <c r="BU456" s="340"/>
      <c r="BV456" s="340"/>
      <c r="BW456" s="340"/>
      <c r="BX456" s="340"/>
      <c r="BY456" s="340"/>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5" customFormat="true" ht="25.15" customHeight="true" x14ac:dyDescent="0.2">
      <c r="C457" s="1005" t="s">
        <v>322</v>
      </c>
      <c r="D457" s="1006"/>
      <c r="E457" s="660">
        <v>5.4153255669804239E-3</v>
      </c>
      <c r="F457" s="614"/>
      <c r="G457" s="614"/>
      <c r="H457" s="1006" t="s">
        <v>322</v>
      </c>
      <c r="I457" s="1006"/>
      <c r="J457" s="661">
        <v>1.309332140386112E-2</v>
      </c>
      <c r="K457" s="614"/>
      <c r="L457" s="614"/>
      <c r="M457" s="1006" t="s">
        <v>322</v>
      </c>
      <c r="N457" s="1006"/>
      <c r="O457" s="662">
        <v>6.9893274657378211E-5</v>
      </c>
      <c r="P457" s="614"/>
      <c r="Q457" s="614"/>
      <c r="AC457" s="338"/>
      <c r="AD457" s="338"/>
      <c r="AE457" s="338"/>
      <c r="AF457" s="338"/>
      <c r="AG457" s="338"/>
      <c r="AH457" s="338"/>
      <c r="AI457" s="338"/>
      <c r="AJ457" s="338"/>
      <c r="AK457" s="338"/>
      <c r="AL457" s="338"/>
      <c r="AM457" s="338"/>
      <c r="AN457" s="338"/>
      <c r="AO457" s="338"/>
      <c r="AP457" s="338"/>
      <c r="AQ457" s="338"/>
      <c r="AR457" s="338"/>
      <c r="AS457" s="338"/>
      <c r="AT457" s="338"/>
      <c r="AU457" s="338"/>
      <c r="AV457" s="338"/>
      <c r="AW457" s="338"/>
      <c r="AX457" s="338"/>
      <c r="AY457" s="338"/>
      <c r="AZ457" s="338"/>
      <c r="BA457" s="340"/>
      <c r="BB457" s="419"/>
      <c r="BC457" s="340"/>
      <c r="BD457" s="340"/>
      <c r="BE457" s="340"/>
      <c r="BF457" s="340"/>
      <c r="BG457" s="340"/>
      <c r="BH457" s="340"/>
      <c r="BI457" s="340"/>
      <c r="BJ457" s="340"/>
      <c r="BK457" s="340"/>
      <c r="BL457" s="340"/>
      <c r="BM457" s="340"/>
      <c r="BN457" s="340"/>
      <c r="BO457" s="340"/>
      <c r="BP457" s="340"/>
      <c r="BQ457" s="340"/>
      <c r="BR457" s="340"/>
      <c r="BS457" s="340"/>
      <c r="BT457" s="340"/>
      <c r="BU457" s="340"/>
      <c r="BV457" s="340"/>
      <c r="BW457" s="340"/>
      <c r="BX457" s="340"/>
      <c r="BY457" s="340"/>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5" customFormat="true" ht="25.15" customHeight="true" x14ac:dyDescent="0.2">
      <c r="C458" s="1005" t="s">
        <v>240</v>
      </c>
      <c r="D458" s="1006"/>
      <c r="E458" s="660">
        <v>0.66400987433038439</v>
      </c>
      <c r="F458" s="614"/>
      <c r="G458" s="614"/>
      <c r="H458" s="1006" t="s">
        <v>240</v>
      </c>
      <c r="I458" s="1006"/>
      <c r="J458" s="661">
        <v>0.62535846589796185</v>
      </c>
      <c r="K458" s="614"/>
      <c r="L458" s="614"/>
      <c r="M458" s="1006" t="s">
        <v>240</v>
      </c>
      <c r="N458" s="1006"/>
      <c r="O458" s="662">
        <v>0.20321389170628137</v>
      </c>
      <c r="P458" s="614"/>
      <c r="Q458" s="614"/>
      <c r="AC458" s="338"/>
      <c r="AD458" s="338"/>
      <c r="AE458" s="338"/>
      <c r="AF458" s="338"/>
      <c r="AG458" s="338"/>
      <c r="AH458" s="338"/>
      <c r="AI458" s="338"/>
      <c r="AJ458" s="338"/>
      <c r="AK458" s="338"/>
      <c r="AL458" s="338"/>
      <c r="AM458" s="338"/>
      <c r="AN458" s="338"/>
      <c r="AO458" s="338"/>
      <c r="AP458" s="338"/>
      <c r="AQ458" s="338"/>
      <c r="AR458" s="338"/>
      <c r="AS458" s="338"/>
      <c r="AT458" s="338"/>
      <c r="AU458" s="338"/>
      <c r="AV458" s="338"/>
      <c r="AW458" s="338"/>
      <c r="AX458" s="338"/>
      <c r="AY458" s="338"/>
      <c r="AZ458" s="338"/>
      <c r="BA458" s="340"/>
      <c r="BB458" s="419"/>
      <c r="BC458" s="340"/>
      <c r="BD458" s="340"/>
      <c r="BE458" s="340"/>
      <c r="BF458" s="340"/>
      <c r="BG458" s="340"/>
      <c r="BH458" s="340"/>
      <c r="BI458" s="340"/>
      <c r="BJ458" s="340"/>
      <c r="BK458" s="340"/>
      <c r="BL458" s="340"/>
      <c r="BM458" s="340"/>
      <c r="BN458" s="340"/>
      <c r="BO458" s="340"/>
      <c r="BP458" s="340"/>
      <c r="BQ458" s="340"/>
      <c r="BR458" s="340"/>
      <c r="BS458" s="340"/>
      <c r="BT458" s="340"/>
      <c r="BU458" s="340"/>
      <c r="BV458" s="340"/>
      <c r="BW458" s="340"/>
      <c r="BX458" s="340"/>
      <c r="BY458" s="340"/>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5" customFormat="true" ht="25.15" customHeight="true" x14ac:dyDescent="0.2">
      <c r="C459" s="1005" t="s">
        <v>210</v>
      </c>
      <c r="D459" s="1006"/>
      <c r="E459" s="660">
        <v>1.0581202170650327E-3</v>
      </c>
      <c r="F459" s="614"/>
      <c r="G459" s="614"/>
      <c r="H459" s="1006" t="s">
        <v>210</v>
      </c>
      <c r="I459" s="1006"/>
      <c r="J459" s="661">
        <v>8.912952987017898E-3</v>
      </c>
      <c r="K459" s="614"/>
      <c r="L459" s="614"/>
      <c r="M459" s="1006" t="s">
        <v>210</v>
      </c>
      <c r="N459" s="1006"/>
      <c r="O459" s="662">
        <v>8.7425589678100084E-3</v>
      </c>
      <c r="P459" s="614"/>
      <c r="Q459" s="614"/>
      <c r="AC459" s="338"/>
      <c r="AD459" s="338"/>
      <c r="AE459" s="338"/>
      <c r="AF459" s="338"/>
      <c r="AG459" s="338"/>
      <c r="AH459" s="338"/>
      <c r="AI459" s="338"/>
      <c r="AJ459" s="338"/>
      <c r="AK459" s="338"/>
      <c r="AL459" s="338"/>
      <c r="AM459" s="338"/>
      <c r="AN459" s="338"/>
      <c r="AO459" s="338"/>
      <c r="AP459" s="338"/>
      <c r="AQ459" s="338"/>
      <c r="AR459" s="338"/>
      <c r="AS459" s="338"/>
      <c r="AT459" s="338"/>
      <c r="AU459" s="338"/>
      <c r="AV459" s="338"/>
      <c r="AW459" s="338"/>
      <c r="AX459" s="338"/>
      <c r="AY459" s="338"/>
      <c r="AZ459" s="338"/>
      <c r="BA459" s="340"/>
      <c r="BB459" s="419"/>
      <c r="BC459" s="340"/>
      <c r="BD459" s="340"/>
      <c r="BE459" s="340"/>
      <c r="BF459" s="340"/>
      <c r="BG459" s="340"/>
      <c r="BH459" s="340"/>
      <c r="BI459" s="340"/>
      <c r="BJ459" s="340"/>
      <c r="BK459" s="340"/>
      <c r="BL459" s="340"/>
      <c r="BM459" s="340"/>
      <c r="BN459" s="340"/>
      <c r="BO459" s="340"/>
      <c r="BP459" s="340"/>
      <c r="BQ459" s="340"/>
      <c r="BR459" s="340"/>
      <c r="BS459" s="340"/>
      <c r="BT459" s="340"/>
      <c r="BU459" s="340"/>
      <c r="BV459" s="340"/>
      <c r="BW459" s="340"/>
      <c r="BX459" s="340"/>
      <c r="BY459" s="340"/>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5" customFormat="true" ht="25.15" customHeight="true" x14ac:dyDescent="0.2">
      <c r="C460" s="1005" t="s">
        <v>298</v>
      </c>
      <c r="D460" s="1006"/>
      <c r="E460" s="660">
        <v>0.69158463283023885</v>
      </c>
      <c r="F460" s="614"/>
      <c r="G460" s="614"/>
      <c r="H460" s="1006" t="s">
        <v>298</v>
      </c>
      <c r="I460" s="1006"/>
      <c r="J460" s="661">
        <v>0.61043152766184128</v>
      </c>
      <c r="K460" s="614"/>
      <c r="L460" s="614"/>
      <c r="M460" s="1006" t="s">
        <v>298</v>
      </c>
      <c r="N460" s="1006"/>
      <c r="O460" s="662">
        <v>0.34341501442622135</v>
      </c>
      <c r="P460" s="614"/>
      <c r="Q460" s="614"/>
      <c r="AC460" s="338"/>
      <c r="AD460" s="338"/>
      <c r="AE460" s="338"/>
      <c r="AF460" s="338"/>
      <c r="AG460" s="338"/>
      <c r="AH460" s="338"/>
      <c r="AI460" s="338"/>
      <c r="AJ460" s="338"/>
      <c r="AK460" s="338"/>
      <c r="AL460" s="338"/>
      <c r="AM460" s="338"/>
      <c r="AN460" s="338"/>
      <c r="AO460" s="338"/>
      <c r="AP460" s="338"/>
      <c r="AQ460" s="338"/>
      <c r="AR460" s="338"/>
      <c r="AS460" s="338"/>
      <c r="AT460" s="338"/>
      <c r="AU460" s="338"/>
      <c r="AV460" s="338"/>
      <c r="AW460" s="338"/>
      <c r="AX460" s="338"/>
      <c r="AY460" s="338"/>
      <c r="AZ460" s="338"/>
      <c r="BA460" s="340"/>
      <c r="BB460" s="419"/>
      <c r="BC460" s="340"/>
      <c r="BD460" s="340"/>
      <c r="BE460" s="340"/>
      <c r="BF460" s="340"/>
      <c r="BG460" s="340"/>
      <c r="BH460" s="340"/>
      <c r="BI460" s="340"/>
      <c r="BJ460" s="340"/>
      <c r="BK460" s="340"/>
      <c r="BL460" s="340"/>
      <c r="BM460" s="340"/>
      <c r="BN460" s="340"/>
      <c r="BO460" s="340"/>
      <c r="BP460" s="340"/>
      <c r="BQ460" s="340"/>
      <c r="BR460" s="340"/>
      <c r="BS460" s="340"/>
      <c r="BT460" s="340"/>
      <c r="BU460" s="340"/>
      <c r="BV460" s="340"/>
      <c r="BW460" s="340"/>
      <c r="BX460" s="340"/>
      <c r="BY460" s="340"/>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5" customFormat="true" ht="25.15" customHeight="true" x14ac:dyDescent="0.2">
      <c r="C461" s="1005" t="s">
        <v>324</v>
      </c>
      <c r="D461" s="1006"/>
      <c r="E461" s="660">
        <v>2.5200244769255634E-4</v>
      </c>
      <c r="F461" s="614"/>
      <c r="G461" s="614"/>
      <c r="H461" s="1006" t="s">
        <v>324</v>
      </c>
      <c r="I461" s="1006"/>
      <c r="J461" s="661">
        <v>6.6500513489178075E-5</v>
      </c>
      <c r="K461" s="614"/>
      <c r="L461" s="614"/>
      <c r="M461" s="1006" t="s">
        <v>324</v>
      </c>
      <c r="N461" s="1006"/>
      <c r="O461" s="662">
        <v>2.433893122183351E-3</v>
      </c>
      <c r="P461" s="614"/>
      <c r="Q461" s="614"/>
      <c r="AC461" s="338"/>
      <c r="AD461" s="338"/>
      <c r="AE461" s="338"/>
      <c r="AF461" s="338"/>
      <c r="AG461" s="338"/>
      <c r="AH461" s="338"/>
      <c r="AI461" s="338"/>
      <c r="AJ461" s="338"/>
      <c r="AK461" s="338"/>
      <c r="AL461" s="338"/>
      <c r="AM461" s="338"/>
      <c r="AN461" s="338"/>
      <c r="AO461" s="338"/>
      <c r="AP461" s="338"/>
      <c r="AQ461" s="338"/>
      <c r="AR461" s="338"/>
      <c r="AS461" s="338"/>
      <c r="AT461" s="338"/>
      <c r="AU461" s="338"/>
      <c r="AV461" s="338"/>
      <c r="AW461" s="338"/>
      <c r="AX461" s="338"/>
      <c r="AY461" s="338"/>
      <c r="AZ461" s="338"/>
      <c r="BA461" s="340"/>
      <c r="BB461" s="419"/>
      <c r="BC461" s="340"/>
      <c r="BD461" s="340"/>
      <c r="BE461" s="340"/>
      <c r="BF461" s="340"/>
      <c r="BG461" s="340"/>
      <c r="BH461" s="340"/>
      <c r="BI461" s="340"/>
      <c r="BJ461" s="340"/>
      <c r="BK461" s="340"/>
      <c r="BL461" s="340"/>
      <c r="BM461" s="340"/>
      <c r="BN461" s="340"/>
      <c r="BO461" s="340"/>
      <c r="BP461" s="340"/>
      <c r="BQ461" s="340"/>
      <c r="BR461" s="340"/>
      <c r="BS461" s="340"/>
      <c r="BT461" s="340"/>
      <c r="BU461" s="340"/>
      <c r="BV461" s="340"/>
      <c r="BW461" s="340"/>
      <c r="BX461" s="340"/>
      <c r="BY461" s="340"/>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5" customFormat="true" ht="25.15" customHeight="true" x14ac:dyDescent="0.2">
      <c r="C462" s="1005" t="s">
        <v>245</v>
      </c>
      <c r="D462" s="1006"/>
      <c r="E462" s="660">
        <v>0.54321776852000059</v>
      </c>
      <c r="F462" s="614"/>
      <c r="G462" s="614"/>
      <c r="H462" s="1006" t="s">
        <v>245</v>
      </c>
      <c r="I462" s="1006"/>
      <c r="J462" s="661">
        <v>0.46290265291986882</v>
      </c>
      <c r="K462" s="614"/>
      <c r="L462" s="614"/>
      <c r="M462" s="1006" t="s">
        <v>245</v>
      </c>
      <c r="N462" s="1006"/>
      <c r="O462" s="662">
        <v>0.37750326616313057</v>
      </c>
      <c r="P462" s="614"/>
      <c r="Q462" s="614"/>
      <c r="AC462" s="338"/>
      <c r="AD462" s="338"/>
      <c r="AE462" s="338"/>
      <c r="AF462" s="338"/>
      <c r="AG462" s="338"/>
      <c r="AH462" s="338"/>
      <c r="AI462" s="338"/>
      <c r="AJ462" s="338"/>
      <c r="AK462" s="338"/>
      <c r="AL462" s="338"/>
      <c r="AM462" s="338"/>
      <c r="AN462" s="338"/>
      <c r="AO462" s="338"/>
      <c r="AP462" s="338"/>
      <c r="AQ462" s="338"/>
      <c r="AR462" s="338"/>
      <c r="AS462" s="338"/>
      <c r="AT462" s="338"/>
      <c r="AU462" s="338"/>
      <c r="AV462" s="338"/>
      <c r="AW462" s="338"/>
      <c r="AX462" s="338"/>
      <c r="AY462" s="338"/>
      <c r="AZ462" s="338"/>
      <c r="BA462" s="340"/>
      <c r="BB462" s="419"/>
      <c r="BC462" s="340"/>
      <c r="BD462" s="340"/>
      <c r="BE462" s="340"/>
      <c r="BF462" s="340"/>
      <c r="BG462" s="340"/>
      <c r="BH462" s="340"/>
      <c r="BI462" s="340"/>
      <c r="BJ462" s="340"/>
      <c r="BK462" s="340"/>
      <c r="BL462" s="340"/>
      <c r="BM462" s="340"/>
      <c r="BN462" s="340"/>
      <c r="BO462" s="340"/>
      <c r="BP462" s="340"/>
      <c r="BQ462" s="340"/>
      <c r="BR462" s="340"/>
      <c r="BS462" s="340"/>
      <c r="BT462" s="340"/>
      <c r="BU462" s="340"/>
      <c r="BV462" s="340"/>
      <c r="BW462" s="340"/>
      <c r="BX462" s="340"/>
      <c r="BY462" s="340"/>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5" customFormat="true" ht="25.15" customHeight="true" x14ac:dyDescent="0.2">
      <c r="C463" s="1005" t="s">
        <v>215</v>
      </c>
      <c r="D463" s="1006"/>
      <c r="E463" s="660">
        <v>5.6892605285041656E-3</v>
      </c>
      <c r="F463" s="614"/>
      <c r="G463" s="614"/>
      <c r="H463" s="1006" t="s">
        <v>215</v>
      </c>
      <c r="I463" s="1006"/>
      <c r="J463" s="661">
        <v>6.5444467420278825E-3</v>
      </c>
      <c r="K463" s="614"/>
      <c r="L463" s="614"/>
      <c r="M463" s="1006" t="s">
        <v>215</v>
      </c>
      <c r="N463" s="1006"/>
      <c r="O463" s="662">
        <v>9.0733422256678506E-3</v>
      </c>
      <c r="P463" s="614"/>
      <c r="Q463" s="614"/>
      <c r="AC463" s="338"/>
      <c r="AD463" s="338"/>
      <c r="AE463" s="338"/>
      <c r="AF463" s="338"/>
      <c r="AG463" s="338"/>
      <c r="AH463" s="338"/>
      <c r="AI463" s="338"/>
      <c r="AJ463" s="338"/>
      <c r="AK463" s="338"/>
      <c r="AL463" s="338"/>
      <c r="AM463" s="338"/>
      <c r="AN463" s="338"/>
      <c r="AO463" s="338"/>
      <c r="AP463" s="338"/>
      <c r="AQ463" s="338"/>
      <c r="AR463" s="338"/>
      <c r="AS463" s="338"/>
      <c r="AT463" s="338"/>
      <c r="AU463" s="338"/>
      <c r="AV463" s="338"/>
      <c r="AW463" s="338"/>
      <c r="AX463" s="338"/>
      <c r="AY463" s="338"/>
      <c r="AZ463" s="338"/>
      <c r="BA463" s="340"/>
      <c r="BB463" s="419"/>
      <c r="BC463" s="340"/>
      <c r="BD463" s="340"/>
      <c r="BE463" s="340"/>
      <c r="BF463" s="340"/>
      <c r="BG463" s="340"/>
      <c r="BH463" s="340"/>
      <c r="BI463" s="340"/>
      <c r="BJ463" s="340"/>
      <c r="BK463" s="340"/>
      <c r="BL463" s="340"/>
      <c r="BM463" s="340"/>
      <c r="BN463" s="340"/>
      <c r="BO463" s="340"/>
      <c r="BP463" s="340"/>
      <c r="BQ463" s="340"/>
      <c r="BR463" s="340"/>
      <c r="BS463" s="340"/>
      <c r="BT463" s="340"/>
      <c r="BU463" s="340"/>
      <c r="BV463" s="340"/>
      <c r="BW463" s="340"/>
      <c r="BX463" s="340"/>
      <c r="BY463" s="340"/>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5" customFormat="true" ht="25.15" customHeight="true" x14ac:dyDescent="0.2">
      <c r="C464" s="1005" t="s">
        <v>323</v>
      </c>
      <c r="D464" s="1006"/>
      <c r="E464" s="660">
        <v>4.510491588414043E-4</v>
      </c>
      <c r="F464" s="614"/>
      <c r="G464" s="614"/>
      <c r="H464" s="1006" t="s">
        <v>323</v>
      </c>
      <c r="I464" s="1006"/>
      <c r="J464" s="661">
        <v>7.2316791264102074E-4</v>
      </c>
      <c r="K464" s="614"/>
      <c r="L464" s="614"/>
      <c r="M464" s="1006" t="s">
        <v>323</v>
      </c>
      <c r="N464" s="1006"/>
      <c r="O464" s="662">
        <v>5.3708677863036512E-3</v>
      </c>
      <c r="P464" s="614"/>
      <c r="Q464" s="614"/>
      <c r="AC464" s="338"/>
      <c r="AD464" s="338"/>
      <c r="AE464" s="338"/>
      <c r="AF464" s="338"/>
      <c r="AG464" s="338"/>
      <c r="AH464" s="338"/>
      <c r="AI464" s="338"/>
      <c r="AJ464" s="338"/>
      <c r="AK464" s="338"/>
      <c r="AL464" s="338"/>
      <c r="AM464" s="338"/>
      <c r="AN464" s="338"/>
      <c r="AO464" s="338"/>
      <c r="AP464" s="338"/>
      <c r="AQ464" s="338"/>
      <c r="AR464" s="338"/>
      <c r="AS464" s="338"/>
      <c r="AT464" s="338"/>
      <c r="AU464" s="338"/>
      <c r="AV464" s="338"/>
      <c r="AW464" s="338"/>
      <c r="AX464" s="338"/>
      <c r="AY464" s="338"/>
      <c r="AZ464" s="338"/>
      <c r="BA464" s="340"/>
      <c r="BB464" s="419"/>
      <c r="BC464" s="340"/>
      <c r="BD464" s="340"/>
      <c r="BE464" s="340"/>
      <c r="BF464" s="340"/>
      <c r="BG464" s="340"/>
      <c r="BH464" s="340"/>
      <c r="BI464" s="340"/>
      <c r="BJ464" s="340"/>
      <c r="BK464" s="340"/>
      <c r="BL464" s="340"/>
      <c r="BM464" s="340"/>
      <c r="BN464" s="340"/>
      <c r="BO464" s="340"/>
      <c r="BP464" s="340"/>
      <c r="BQ464" s="340"/>
      <c r="BR464" s="340"/>
      <c r="BS464" s="340"/>
      <c r="BT464" s="340"/>
      <c r="BU464" s="340"/>
      <c r="BV464" s="340"/>
      <c r="BW464" s="340"/>
      <c r="BX464" s="340"/>
      <c r="BY464" s="340"/>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5" customFormat="true" ht="25.15" customHeight="true" x14ac:dyDescent="0.2">
      <c r="C465" s="1005" t="s">
        <v>325</v>
      </c>
      <c r="D465" s="1006"/>
      <c r="E465" s="660">
        <v>5.0519262886139808E-4</v>
      </c>
      <c r="F465" s="614"/>
      <c r="G465" s="614"/>
      <c r="H465" s="1006" t="s">
        <v>325</v>
      </c>
      <c r="I465" s="1006"/>
      <c r="J465" s="661">
        <v>4.1918002738278035E-4</v>
      </c>
      <c r="K465" s="614"/>
      <c r="L465" s="614"/>
      <c r="M465" s="1006" t="s">
        <v>325</v>
      </c>
      <c r="N465" s="1006"/>
      <c r="O465" s="662">
        <v>4.9523650800949576E-5</v>
      </c>
      <c r="P465" s="614"/>
      <c r="Q465" s="614"/>
      <c r="AC465" s="338"/>
      <c r="AD465" s="338"/>
      <c r="AE465" s="338"/>
      <c r="AF465" s="338"/>
      <c r="AG465" s="338"/>
      <c r="AH465" s="338"/>
      <c r="AI465" s="338"/>
      <c r="AJ465" s="338"/>
      <c r="AK465" s="338"/>
      <c r="AL465" s="338"/>
      <c r="AM465" s="338"/>
      <c r="AN465" s="338"/>
      <c r="AO465" s="338"/>
      <c r="AP465" s="338"/>
      <c r="AQ465" s="338"/>
      <c r="AR465" s="338"/>
      <c r="AS465" s="338"/>
      <c r="AT465" s="338"/>
      <c r="AU465" s="338"/>
      <c r="AV465" s="338"/>
      <c r="AW465" s="338"/>
      <c r="AX465" s="338"/>
      <c r="AY465" s="338"/>
      <c r="AZ465" s="338"/>
      <c r="BA465" s="340"/>
      <c r="BB465" s="419"/>
      <c r="BC465" s="340"/>
      <c r="BD465" s="340"/>
      <c r="BE465" s="340"/>
      <c r="BF465" s="340"/>
      <c r="BG465" s="340"/>
      <c r="BH465" s="340"/>
      <c r="BI465" s="340"/>
      <c r="BJ465" s="340"/>
      <c r="BK465" s="340"/>
      <c r="BL465" s="340"/>
      <c r="BM465" s="340"/>
      <c r="BN465" s="340"/>
      <c r="BO465" s="340"/>
      <c r="BP465" s="340"/>
      <c r="BQ465" s="340"/>
      <c r="BR465" s="340"/>
      <c r="BS465" s="340"/>
      <c r="BT465" s="340"/>
      <c r="BU465" s="340"/>
      <c r="BV465" s="340"/>
      <c r="BW465" s="340"/>
      <c r="BX465" s="340"/>
      <c r="BY465" s="340"/>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5" customFormat="true" ht="25.15" customHeight="true" x14ac:dyDescent="0.2">
      <c r="C466" s="1005" t="s">
        <v>318</v>
      </c>
      <c r="D466" s="1006"/>
      <c r="E466" s="660">
        <v>3.5018263433886708E-3</v>
      </c>
      <c r="F466" s="614"/>
      <c r="G466" s="614"/>
      <c r="H466" s="1006" t="s">
        <v>318</v>
      </c>
      <c r="I466" s="1006"/>
      <c r="J466" s="661">
        <v>1.926248381044951E-3</v>
      </c>
      <c r="K466" s="614"/>
      <c r="L466" s="614"/>
      <c r="M466" s="1006" t="s">
        <v>318</v>
      </c>
      <c r="N466" s="1006"/>
      <c r="O466" s="662">
        <v>2.7640117064418306E-2</v>
      </c>
      <c r="P466" s="614"/>
      <c r="Q466" s="614"/>
      <c r="AC466" s="338"/>
      <c r="AD466" s="338"/>
      <c r="AE466" s="338"/>
      <c r="AF466" s="338"/>
      <c r="AG466" s="338"/>
      <c r="AH466" s="338"/>
      <c r="AI466" s="338"/>
      <c r="AJ466" s="338"/>
      <c r="AK466" s="338"/>
      <c r="AL466" s="338"/>
      <c r="AM466" s="338"/>
      <c r="AN466" s="338"/>
      <c r="AO466" s="338"/>
      <c r="AP466" s="338"/>
      <c r="AQ466" s="338"/>
      <c r="AR466" s="338"/>
      <c r="AS466" s="338"/>
      <c r="AT466" s="338"/>
      <c r="AU466" s="338"/>
      <c r="AV466" s="338"/>
      <c r="AW466" s="338"/>
      <c r="AX466" s="338"/>
      <c r="AY466" s="338"/>
      <c r="AZ466" s="338"/>
      <c r="BA466" s="340"/>
      <c r="BB466" s="419"/>
      <c r="BC466" s="340"/>
      <c r="BD466" s="340"/>
      <c r="BE466" s="340"/>
      <c r="BF466" s="340"/>
      <c r="BG466" s="340"/>
      <c r="BH466" s="340"/>
      <c r="BI466" s="340"/>
      <c r="BJ466" s="340"/>
      <c r="BK466" s="340"/>
      <c r="BL466" s="340"/>
      <c r="BM466" s="340"/>
      <c r="BN466" s="340"/>
      <c r="BO466" s="340"/>
      <c r="BP466" s="340"/>
      <c r="BQ466" s="340"/>
      <c r="BR466" s="340"/>
      <c r="BS466" s="340"/>
      <c r="BT466" s="340"/>
      <c r="BU466" s="340"/>
      <c r="BV466" s="340"/>
      <c r="BW466" s="340"/>
      <c r="BX466" s="340"/>
      <c r="BY466" s="340"/>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5" customFormat="true" ht="25.15" customHeight="true" x14ac:dyDescent="0.2">
      <c r="C467" s="1005" t="s">
        <v>319</v>
      </c>
      <c r="D467" s="1006"/>
      <c r="E467" s="660">
        <v>6.5462255668143204E-2</v>
      </c>
      <c r="F467" s="614"/>
      <c r="G467" s="614"/>
      <c r="H467" s="1006" t="s">
        <v>319</v>
      </c>
      <c r="I467" s="1006"/>
      <c r="J467" s="661">
        <v>4.8325731514490822E-2</v>
      </c>
      <c r="K467" s="614"/>
      <c r="L467" s="614"/>
      <c r="M467" s="1006" t="s">
        <v>319</v>
      </c>
      <c r="N467" s="1006"/>
      <c r="O467" s="662">
        <v>1.2932847156303419E-2</v>
      </c>
      <c r="P467" s="614"/>
      <c r="Q467" s="614"/>
      <c r="AC467" s="338"/>
      <c r="AD467" s="338"/>
      <c r="AE467" s="338"/>
      <c r="AF467" s="338"/>
      <c r="AG467" s="338"/>
      <c r="AH467" s="338"/>
      <c r="AI467" s="338"/>
      <c r="AJ467" s="338"/>
      <c r="AK467" s="338"/>
      <c r="AL467" s="338"/>
      <c r="AM467" s="338"/>
      <c r="AN467" s="338"/>
      <c r="AO467" s="338"/>
      <c r="AP467" s="338"/>
      <c r="AQ467" s="338"/>
      <c r="AR467" s="338"/>
      <c r="AS467" s="338"/>
      <c r="AT467" s="338"/>
      <c r="AU467" s="338"/>
      <c r="AV467" s="338"/>
      <c r="AW467" s="338"/>
      <c r="AX467" s="338"/>
      <c r="AY467" s="338"/>
      <c r="AZ467" s="338"/>
      <c r="BA467" s="340"/>
      <c r="BB467" s="419"/>
      <c r="BC467" s="340"/>
      <c r="BD467" s="340"/>
      <c r="BE467" s="340"/>
      <c r="BF467" s="340"/>
      <c r="BG467" s="340"/>
      <c r="BH467" s="340"/>
      <c r="BI467" s="340"/>
      <c r="BJ467" s="340"/>
      <c r="BK467" s="340"/>
      <c r="BL467" s="340"/>
      <c r="BM467" s="340"/>
      <c r="BN467" s="340"/>
      <c r="BO467" s="340"/>
      <c r="BP467" s="340"/>
      <c r="BQ467" s="340"/>
      <c r="BR467" s="340"/>
      <c r="BS467" s="340"/>
      <c r="BT467" s="340"/>
      <c r="BU467" s="340"/>
      <c r="BV467" s="340"/>
      <c r="BW467" s="340"/>
      <c r="BX467" s="340"/>
      <c r="BY467" s="340"/>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5" customFormat="true" ht="25.15" customHeight="true" x14ac:dyDescent="0.2">
      <c r="C468" s="1005" t="s">
        <v>299</v>
      </c>
      <c r="D468" s="1006"/>
      <c r="E468" s="660">
        <v>0.5040999189216443</v>
      </c>
      <c r="F468" s="614"/>
      <c r="G468" s="614"/>
      <c r="H468" s="1006" t="s">
        <v>299</v>
      </c>
      <c r="I468" s="1006"/>
      <c r="J468" s="661">
        <v>0.32722324555101601</v>
      </c>
      <c r="K468" s="614"/>
      <c r="L468" s="614"/>
      <c r="M468" s="1006" t="s">
        <v>299</v>
      </c>
      <c r="N468" s="1006"/>
      <c r="O468" s="662">
        <v>0.36779050870234908</v>
      </c>
      <c r="P468" s="614"/>
      <c r="Q468" s="614"/>
      <c r="AC468" s="338"/>
      <c r="AD468" s="338"/>
      <c r="AE468" s="338"/>
      <c r="AF468" s="338"/>
      <c r="AG468" s="338"/>
      <c r="AH468" s="338"/>
      <c r="AI468" s="338"/>
      <c r="AJ468" s="338"/>
      <c r="AK468" s="338"/>
      <c r="AL468" s="338"/>
      <c r="AM468" s="338"/>
      <c r="AN468" s="338"/>
      <c r="AO468" s="338"/>
      <c r="AP468" s="338"/>
      <c r="AQ468" s="338"/>
      <c r="AR468" s="338"/>
      <c r="AS468" s="338"/>
      <c r="AT468" s="338"/>
      <c r="AU468" s="338"/>
      <c r="AV468" s="338"/>
      <c r="AW468" s="338"/>
      <c r="AX468" s="338"/>
      <c r="AY468" s="338"/>
      <c r="AZ468" s="338"/>
      <c r="BA468" s="340"/>
      <c r="BB468" s="419"/>
      <c r="BC468" s="340"/>
      <c r="BD468" s="340"/>
      <c r="BE468" s="340"/>
      <c r="BF468" s="340"/>
      <c r="BG468" s="340"/>
      <c r="BH468" s="340"/>
      <c r="BI468" s="340"/>
      <c r="BJ468" s="340"/>
      <c r="BK468" s="340"/>
      <c r="BL468" s="340"/>
      <c r="BM468" s="340"/>
      <c r="BN468" s="340"/>
      <c r="BO468" s="340"/>
      <c r="BP468" s="340"/>
      <c r="BQ468" s="340"/>
      <c r="BR468" s="340"/>
      <c r="BS468" s="340"/>
      <c r="BT468" s="340"/>
      <c r="BU468" s="340"/>
      <c r="BV468" s="340"/>
      <c r="BW468" s="340"/>
      <c r="BX468" s="340"/>
      <c r="BY468" s="340"/>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5" customFormat="true" ht="25.15" customHeight="true" x14ac:dyDescent="0.2">
      <c r="C469" s="1005" t="s">
        <v>310</v>
      </c>
      <c r="D469" s="1006"/>
      <c r="E469" s="660">
        <v>0.27501173781815574</v>
      </c>
      <c r="F469" s="614"/>
      <c r="G469" s="614"/>
      <c r="H469" s="1006" t="s">
        <v>310</v>
      </c>
      <c r="I469" s="1006"/>
      <c r="J469" s="661">
        <v>0.25832681576892708</v>
      </c>
      <c r="K469" s="614"/>
      <c r="L469" s="614"/>
      <c r="M469" s="1006" t="s">
        <v>310</v>
      </c>
      <c r="N469" s="1006"/>
      <c r="O469" s="662">
        <v>9.5688688777886305E-2</v>
      </c>
      <c r="P469" s="614"/>
      <c r="Q469" s="614"/>
      <c r="AC469" s="338"/>
      <c r="AD469" s="338"/>
      <c r="AE469" s="338"/>
      <c r="AF469" s="338"/>
      <c r="AG469" s="338"/>
      <c r="AH469" s="338"/>
      <c r="AI469" s="338"/>
      <c r="AJ469" s="338"/>
      <c r="AK469" s="338"/>
      <c r="AL469" s="338"/>
      <c r="AM469" s="338"/>
      <c r="AN469" s="338"/>
      <c r="AO469" s="338"/>
      <c r="AP469" s="338"/>
      <c r="AQ469" s="338"/>
      <c r="AR469" s="338"/>
      <c r="AS469" s="338"/>
      <c r="AT469" s="338"/>
      <c r="AU469" s="338"/>
      <c r="AV469" s="338"/>
      <c r="AW469" s="338"/>
      <c r="AX469" s="338"/>
      <c r="AY469" s="338"/>
      <c r="AZ469" s="338"/>
      <c r="BA469" s="340"/>
      <c r="BB469" s="419"/>
      <c r="BC469" s="340"/>
      <c r="BD469" s="340"/>
      <c r="BE469" s="340"/>
      <c r="BF469" s="340"/>
      <c r="BG469" s="340"/>
      <c r="BH469" s="340"/>
      <c r="BI469" s="340"/>
      <c r="BJ469" s="340"/>
      <c r="BK469" s="340"/>
      <c r="BL469" s="340"/>
      <c r="BM469" s="340"/>
      <c r="BN469" s="340"/>
      <c r="BO469" s="340"/>
      <c r="BP469" s="340"/>
      <c r="BQ469" s="340"/>
      <c r="BR469" s="340"/>
      <c r="BS469" s="340"/>
      <c r="BT469" s="340"/>
      <c r="BU469" s="340"/>
      <c r="BV469" s="340"/>
      <c r="BW469" s="340"/>
      <c r="BX469" s="340"/>
      <c r="BY469" s="340"/>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5" customFormat="true" ht="25.15" customHeight="true" x14ac:dyDescent="0.2">
      <c r="C470" s="1005" t="s">
        <v>311</v>
      </c>
      <c r="D470" s="1006"/>
      <c r="E470" s="660">
        <v>0.26713463401019438</v>
      </c>
      <c r="F470" s="614"/>
      <c r="G470" s="614"/>
      <c r="H470" s="1006" t="s">
        <v>311</v>
      </c>
      <c r="I470" s="1006"/>
      <c r="J470" s="661">
        <v>9.1248617074438293E-2</v>
      </c>
      <c r="K470" s="614"/>
      <c r="L470" s="614"/>
      <c r="M470" s="1006" t="s">
        <v>311</v>
      </c>
      <c r="N470" s="1006"/>
      <c r="O470" s="662">
        <v>1.6968131650375095E-2</v>
      </c>
      <c r="P470" s="614"/>
      <c r="Q470" s="614"/>
      <c r="AC470" s="338"/>
      <c r="AD470" s="338"/>
      <c r="AE470" s="338"/>
      <c r="AF470" s="338"/>
      <c r="AG470" s="338"/>
      <c r="AH470" s="338"/>
      <c r="AI470" s="338"/>
      <c r="AJ470" s="338"/>
      <c r="AK470" s="338"/>
      <c r="AL470" s="338"/>
      <c r="AM470" s="338"/>
      <c r="AN470" s="338"/>
      <c r="AO470" s="338"/>
      <c r="AP470" s="338"/>
      <c r="AQ470" s="338"/>
      <c r="AR470" s="338"/>
      <c r="AS470" s="338"/>
      <c r="AT470" s="338"/>
      <c r="AU470" s="338"/>
      <c r="AV470" s="338"/>
      <c r="AW470" s="338"/>
      <c r="AX470" s="338"/>
      <c r="AY470" s="338"/>
      <c r="AZ470" s="338"/>
      <c r="BA470" s="340"/>
      <c r="BB470" s="419"/>
      <c r="BC470" s="340"/>
      <c r="BD470" s="340"/>
      <c r="BE470" s="340"/>
      <c r="BF470" s="340"/>
      <c r="BG470" s="340"/>
      <c r="BH470" s="340"/>
      <c r="BI470" s="340"/>
      <c r="BJ470" s="340"/>
      <c r="BK470" s="340"/>
      <c r="BL470" s="340"/>
      <c r="BM470" s="340"/>
      <c r="BN470" s="340"/>
      <c r="BO470" s="340"/>
      <c r="BP470" s="340"/>
      <c r="BQ470" s="340"/>
      <c r="BR470" s="340"/>
      <c r="BS470" s="340"/>
      <c r="BT470" s="340"/>
      <c r="BU470" s="340"/>
      <c r="BV470" s="340"/>
      <c r="BW470" s="340"/>
      <c r="BX470" s="340"/>
      <c r="BY470" s="340"/>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5" customFormat="true" ht="25.15" customHeight="true" x14ac:dyDescent="0.2">
      <c r="C471" s="1005" t="s">
        <v>306</v>
      </c>
      <c r="D471" s="1006"/>
      <c r="E471" s="663">
        <v>0.53819119769555401</v>
      </c>
      <c r="F471" s="614"/>
      <c r="G471" s="614"/>
      <c r="H471" s="1006" t="s">
        <v>306</v>
      </c>
      <c r="I471" s="1006"/>
      <c r="J471" s="664">
        <v>0.4162688334393258</v>
      </c>
      <c r="K471" s="614"/>
      <c r="L471" s="614"/>
      <c r="M471" s="1006" t="s">
        <v>306</v>
      </c>
      <c r="N471" s="1006"/>
      <c r="O471" s="665">
        <v>2.5213522723533856E-2</v>
      </c>
      <c r="P471" s="614"/>
      <c r="Q471" s="614"/>
      <c r="AC471" s="338"/>
      <c r="AD471" s="338"/>
      <c r="AE471" s="338"/>
      <c r="AF471" s="338"/>
      <c r="AG471" s="338"/>
      <c r="AH471" s="338"/>
      <c r="AI471" s="338"/>
      <c r="AJ471" s="338"/>
      <c r="AK471" s="338"/>
      <c r="AL471" s="338"/>
      <c r="AM471" s="338"/>
      <c r="AN471" s="338"/>
      <c r="AO471" s="338"/>
      <c r="AP471" s="338"/>
      <c r="AQ471" s="338"/>
      <c r="AR471" s="338"/>
      <c r="AS471" s="338"/>
      <c r="AT471" s="338"/>
      <c r="AU471" s="338"/>
      <c r="AV471" s="338"/>
      <c r="AW471" s="338"/>
      <c r="AX471" s="338"/>
      <c r="AY471" s="338"/>
      <c r="AZ471" s="338"/>
      <c r="BA471" s="340"/>
      <c r="BB471" s="419"/>
      <c r="BC471" s="340"/>
      <c r="BD471" s="340"/>
      <c r="BE471" s="340"/>
      <c r="BF471" s="340"/>
      <c r="BG471" s="340"/>
      <c r="BH471" s="340"/>
      <c r="BI471" s="340"/>
      <c r="BJ471" s="340"/>
      <c r="BK471" s="340"/>
      <c r="BL471" s="340"/>
      <c r="BM471" s="340"/>
      <c r="BN471" s="340"/>
      <c r="BO471" s="340"/>
      <c r="BP471" s="340"/>
      <c r="BQ471" s="340"/>
      <c r="BR471" s="340"/>
      <c r="BS471" s="340"/>
      <c r="BT471" s="340"/>
      <c r="BU471" s="340"/>
      <c r="BV471" s="340"/>
      <c r="BW471" s="340"/>
      <c r="BX471" s="340"/>
      <c r="BY471" s="340"/>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5" customFormat="true" ht="25.15" customHeight="true" x14ac:dyDescent="0.2">
      <c r="C472" s="1005"/>
      <c r="D472" s="1006"/>
      <c r="E472" s="614"/>
      <c r="F472" s="614"/>
      <c r="G472" s="614"/>
      <c r="H472" s="1006"/>
      <c r="I472" s="1006"/>
      <c r="J472" s="614"/>
      <c r="K472" s="614"/>
      <c r="L472" s="614"/>
      <c r="M472" s="1006"/>
      <c r="N472" s="1006"/>
      <c r="O472" s="614"/>
      <c r="P472" s="614"/>
      <c r="Q472" s="614"/>
      <c r="AC472" s="338"/>
      <c r="AD472" s="338"/>
      <c r="AE472" s="338"/>
      <c r="AF472" s="338"/>
      <c r="AG472" s="338"/>
      <c r="AH472" s="338"/>
      <c r="AI472" s="338"/>
      <c r="AJ472" s="338"/>
      <c r="AK472" s="338"/>
      <c r="AL472" s="338"/>
      <c r="AM472" s="338"/>
      <c r="AN472" s="338"/>
      <c r="AO472" s="338"/>
      <c r="AP472" s="338"/>
      <c r="AQ472" s="338"/>
      <c r="AR472" s="338"/>
      <c r="AS472" s="338"/>
      <c r="AT472" s="338"/>
      <c r="AU472" s="338"/>
      <c r="AV472" s="338"/>
      <c r="AW472" s="338"/>
      <c r="AX472" s="338"/>
      <c r="AY472" s="338"/>
      <c r="AZ472" s="338"/>
      <c r="BA472" s="340"/>
      <c r="BB472" s="419"/>
      <c r="BC472" s="340"/>
      <c r="BD472" s="340"/>
      <c r="BE472" s="340"/>
      <c r="BF472" s="340"/>
      <c r="BG472" s="340"/>
      <c r="BH472" s="340"/>
      <c r="BI472" s="340"/>
      <c r="BJ472" s="340"/>
      <c r="BK472" s="340"/>
      <c r="BL472" s="340"/>
      <c r="BM472" s="340"/>
      <c r="BN472" s="340"/>
      <c r="BO472" s="340"/>
      <c r="BP472" s="340"/>
      <c r="BQ472" s="340"/>
      <c r="BR472" s="340"/>
      <c r="BS472" s="340"/>
      <c r="BT472" s="340"/>
      <c r="BU472" s="340"/>
      <c r="BV472" s="340"/>
      <c r="BW472" s="340"/>
      <c r="BX472" s="340"/>
      <c r="BY472" s="340"/>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5" customFormat="true" ht="25.15" customHeight="true" x14ac:dyDescent="0.2">
      <c r="C473" s="1005"/>
      <c r="D473" s="1006"/>
      <c r="E473" s="614"/>
      <c r="F473" s="614"/>
      <c r="G473" s="614"/>
      <c r="H473" s="1006"/>
      <c r="I473" s="1006"/>
      <c r="J473" s="614"/>
      <c r="K473" s="614"/>
      <c r="L473" s="614"/>
      <c r="M473" s="1006"/>
      <c r="N473" s="1006"/>
      <c r="O473" s="614"/>
      <c r="P473" s="614"/>
      <c r="Q473" s="614"/>
      <c r="AC473" s="338"/>
      <c r="AD473" s="338"/>
      <c r="AE473" s="338"/>
      <c r="AF473" s="338"/>
      <c r="AG473" s="338"/>
      <c r="AH473" s="338"/>
      <c r="AI473" s="338"/>
      <c r="AJ473" s="338"/>
      <c r="AK473" s="338"/>
      <c r="AL473" s="338"/>
      <c r="AM473" s="338"/>
      <c r="AN473" s="338"/>
      <c r="AO473" s="338"/>
      <c r="AP473" s="338"/>
      <c r="AQ473" s="338"/>
      <c r="AR473" s="338"/>
      <c r="AS473" s="338"/>
      <c r="AT473" s="338"/>
      <c r="AU473" s="338"/>
      <c r="AV473" s="338"/>
      <c r="AW473" s="338"/>
      <c r="AX473" s="338"/>
      <c r="AY473" s="338"/>
      <c r="AZ473" s="338"/>
      <c r="BA473" s="340"/>
      <c r="BB473" s="419"/>
      <c r="BC473" s="340"/>
      <c r="BD473" s="340"/>
      <c r="BE473" s="340"/>
      <c r="BF473" s="340"/>
      <c r="BG473" s="340"/>
      <c r="BH473" s="340"/>
      <c r="BI473" s="340"/>
      <c r="BJ473" s="340"/>
      <c r="BK473" s="340"/>
      <c r="BL473" s="340"/>
      <c r="BM473" s="340"/>
      <c r="BN473" s="340"/>
      <c r="BO473" s="340"/>
      <c r="BP473" s="340"/>
      <c r="BQ473" s="340"/>
      <c r="BR473" s="340"/>
      <c r="BS473" s="340"/>
      <c r="BT473" s="340"/>
      <c r="BU473" s="340"/>
      <c r="BV473" s="340"/>
      <c r="BW473" s="340"/>
      <c r="BX473" s="340"/>
      <c r="BY473" s="340"/>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5" customFormat="true" ht="25.15" customHeight="true" x14ac:dyDescent="0.2">
      <c r="C474" s="1005" t="s">
        <v>254</v>
      </c>
      <c r="D474" s="1006"/>
      <c r="E474" s="1006"/>
      <c r="F474" s="1006"/>
      <c r="G474" s="1006"/>
      <c r="H474" s="1006" t="s">
        <v>254</v>
      </c>
      <c r="I474" s="1006"/>
      <c r="J474" s="1006"/>
      <c r="K474" s="1006"/>
      <c r="L474" s="1006"/>
      <c r="M474" s="1006" t="s">
        <v>254</v>
      </c>
      <c r="N474" s="1006"/>
      <c r="O474" s="1006"/>
      <c r="P474" s="1006"/>
      <c r="Q474" s="1006"/>
      <c r="AC474" s="338"/>
      <c r="AD474" s="338"/>
      <c r="AE474" s="338"/>
      <c r="AF474" s="338"/>
      <c r="AG474" s="338"/>
      <c r="AH474" s="338"/>
      <c r="AI474" s="338"/>
      <c r="AJ474" s="338"/>
      <c r="AK474" s="338"/>
      <c r="AL474" s="338"/>
      <c r="AM474" s="338"/>
      <c r="AN474" s="338"/>
      <c r="AO474" s="338"/>
      <c r="AP474" s="338"/>
      <c r="AQ474" s="338"/>
      <c r="AR474" s="338"/>
      <c r="AS474" s="338"/>
      <c r="AT474" s="338"/>
      <c r="AU474" s="338"/>
      <c r="AV474" s="338"/>
      <c r="AW474" s="338"/>
      <c r="AX474" s="338"/>
      <c r="AY474" s="338"/>
      <c r="AZ474" s="338"/>
      <c r="BA474" s="340"/>
      <c r="BB474" s="419"/>
      <c r="BC474" s="340"/>
      <c r="BD474" s="340"/>
      <c r="BE474" s="340"/>
      <c r="BF474" s="340"/>
      <c r="BG474" s="340"/>
      <c r="BH474" s="340"/>
      <c r="BI474" s="340"/>
      <c r="BJ474" s="340"/>
      <c r="BK474" s="340"/>
      <c r="BL474" s="340"/>
      <c r="BM474" s="340"/>
      <c r="BN474" s="340"/>
      <c r="BO474" s="340"/>
      <c r="BP474" s="340"/>
      <c r="BQ474" s="340"/>
      <c r="BR474" s="340"/>
      <c r="BS474" s="340"/>
      <c r="BT474" s="340"/>
      <c r="BU474" s="340"/>
      <c r="BV474" s="340"/>
      <c r="BW474" s="340"/>
      <c r="BX474" s="340"/>
      <c r="BY474" s="340"/>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5" customFormat="true" ht="25.15" customHeight="true" x14ac:dyDescent="0.2">
      <c r="C475" s="1005" t="s">
        <v>207</v>
      </c>
      <c r="D475" s="1006"/>
      <c r="E475" s="1011" t="s">
        <v>255</v>
      </c>
      <c r="F475" s="1012"/>
      <c r="G475" s="1013"/>
      <c r="H475" s="1006" t="s">
        <v>207</v>
      </c>
      <c r="I475" s="1006"/>
      <c r="J475" s="1011" t="s">
        <v>255</v>
      </c>
      <c r="K475" s="1012"/>
      <c r="L475" s="1013"/>
      <c r="M475" s="1006" t="s">
        <v>207</v>
      </c>
      <c r="N475" s="1006"/>
      <c r="O475" s="1011" t="s">
        <v>255</v>
      </c>
      <c r="P475" s="1012"/>
      <c r="Q475" s="1013"/>
      <c r="AC475" s="338"/>
      <c r="AD475" s="338"/>
      <c r="AE475" s="338"/>
      <c r="AF475" s="338"/>
      <c r="AG475" s="338"/>
      <c r="AH475" s="338"/>
      <c r="AI475" s="338"/>
      <c r="AJ475" s="338"/>
      <c r="AK475" s="338"/>
      <c r="AL475" s="338"/>
      <c r="AM475" s="338"/>
      <c r="AN475" s="338"/>
      <c r="AO475" s="338"/>
      <c r="AP475" s="338"/>
      <c r="AQ475" s="338"/>
      <c r="AR475" s="338"/>
      <c r="AS475" s="338"/>
      <c r="AT475" s="338"/>
      <c r="AU475" s="338"/>
      <c r="AV475" s="338"/>
      <c r="AW475" s="338"/>
      <c r="AX475" s="338"/>
      <c r="AY475" s="338"/>
      <c r="AZ475" s="338"/>
      <c r="BA475" s="340"/>
      <c r="BB475" s="419"/>
      <c r="BC475" s="340"/>
      <c r="BD475" s="340"/>
      <c r="BE475" s="340"/>
      <c r="BF475" s="340"/>
      <c r="BG475" s="340"/>
      <c r="BH475" s="340"/>
      <c r="BI475" s="340"/>
      <c r="BJ475" s="340"/>
      <c r="BK475" s="340"/>
      <c r="BL475" s="340"/>
      <c r="BM475" s="340"/>
      <c r="BN475" s="340"/>
      <c r="BO475" s="340"/>
      <c r="BP475" s="340"/>
      <c r="BQ475" s="340"/>
      <c r="BR475" s="340"/>
      <c r="BS475" s="340"/>
      <c r="BT475" s="340"/>
      <c r="BU475" s="340"/>
      <c r="BV475" s="340"/>
      <c r="BW475" s="340"/>
      <c r="BX475" s="340"/>
      <c r="BY475" s="340"/>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5" customFormat="true" ht="25.15" customHeight="true" x14ac:dyDescent="0.2">
      <c r="C476" s="1006"/>
      <c r="D476" s="1006"/>
      <c r="E476" s="645" t="s">
        <v>190</v>
      </c>
      <c r="F476" s="646" t="s">
        <v>256</v>
      </c>
      <c r="G476" s="647" t="s">
        <v>257</v>
      </c>
      <c r="H476" s="1006"/>
      <c r="I476" s="1006"/>
      <c r="J476" s="648" t="s">
        <v>190</v>
      </c>
      <c r="K476" s="649" t="s">
        <v>256</v>
      </c>
      <c r="L476" s="650" t="s">
        <v>257</v>
      </c>
      <c r="M476" s="1006"/>
      <c r="N476" s="1006"/>
      <c r="O476" s="651" t="s">
        <v>190</v>
      </c>
      <c r="P476" s="652" t="s">
        <v>256</v>
      </c>
      <c r="Q476" s="653" t="s">
        <v>257</v>
      </c>
      <c r="AC476" s="338"/>
      <c r="AD476" s="338"/>
      <c r="AE476" s="338"/>
      <c r="AF476" s="338"/>
      <c r="AG476" s="338"/>
      <c r="AH476" s="338"/>
      <c r="AI476" s="338"/>
      <c r="AJ476" s="338"/>
      <c r="AK476" s="338"/>
      <c r="AL476" s="338"/>
      <c r="AM476" s="338"/>
      <c r="AN476" s="338"/>
      <c r="AO476" s="338"/>
      <c r="AP476" s="338"/>
      <c r="AQ476" s="338"/>
      <c r="AR476" s="338"/>
      <c r="AS476" s="338"/>
      <c r="AT476" s="338"/>
      <c r="AU476" s="338"/>
      <c r="AV476" s="338"/>
      <c r="AW476" s="338"/>
      <c r="AX476" s="338"/>
      <c r="AY476" s="338"/>
      <c r="AZ476" s="338"/>
      <c r="BA476" s="340"/>
      <c r="BB476" s="419"/>
      <c r="BC476" s="340"/>
      <c r="BD476" s="340"/>
      <c r="BE476" s="340"/>
      <c r="BF476" s="340"/>
      <c r="BG476" s="340"/>
      <c r="BH476" s="340"/>
      <c r="BI476" s="340"/>
      <c r="BJ476" s="340"/>
      <c r="BK476" s="340"/>
      <c r="BL476" s="340"/>
      <c r="BM476" s="340"/>
      <c r="BN476" s="340"/>
      <c r="BO476" s="340"/>
      <c r="BP476" s="340"/>
      <c r="BQ476" s="340"/>
      <c r="BR476" s="340"/>
      <c r="BS476" s="340"/>
      <c r="BT476" s="340"/>
      <c r="BU476" s="340"/>
      <c r="BV476" s="340"/>
      <c r="BW476" s="340"/>
      <c r="BX476" s="340"/>
      <c r="BY476" s="340"/>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5" customFormat="true" ht="25.15" customHeight="true" x14ac:dyDescent="0.2">
      <c r="C477" s="1005" t="s">
        <v>208</v>
      </c>
      <c r="D477" s="1006"/>
      <c r="E477" s="666">
        <v>7.2281976509164005</v>
      </c>
      <c r="F477" s="667">
        <v>22.588117659113752</v>
      </c>
      <c r="G477" s="668">
        <v>22.588117659113752</v>
      </c>
      <c r="H477" s="1006" t="s">
        <v>208</v>
      </c>
      <c r="I477" s="1006"/>
      <c r="J477" s="669">
        <v>6.0647047946748547</v>
      </c>
      <c r="K477" s="670">
        <v>18.952202483358921</v>
      </c>
      <c r="L477" s="671">
        <v>18.952202483358921</v>
      </c>
      <c r="M477" s="1006" t="s">
        <v>208</v>
      </c>
      <c r="N477" s="1006"/>
      <c r="O477" s="672">
        <v>3.0991280800404133</v>
      </c>
      <c r="P477" s="673">
        <v>9.6847752501262914</v>
      </c>
      <c r="Q477" s="674">
        <v>9.6847752501262914</v>
      </c>
      <c r="AC477" s="338"/>
      <c r="AD477" s="338"/>
      <c r="AE477" s="338"/>
      <c r="AF477" s="338"/>
      <c r="AG477" s="338"/>
      <c r="AH477" s="338"/>
      <c r="AI477" s="338"/>
      <c r="AJ477" s="338"/>
      <c r="AK477" s="338"/>
      <c r="AL477" s="338"/>
      <c r="AM477" s="338"/>
      <c r="AN477" s="338"/>
      <c r="AO477" s="338"/>
      <c r="AP477" s="338"/>
      <c r="AQ477" s="338"/>
      <c r="AR477" s="338"/>
      <c r="AS477" s="338"/>
      <c r="AT477" s="338"/>
      <c r="AU477" s="338"/>
      <c r="AV477" s="338"/>
      <c r="AW477" s="338"/>
      <c r="AX477" s="338"/>
      <c r="AY477" s="338"/>
      <c r="AZ477" s="338"/>
      <c r="BA477" s="340"/>
      <c r="BB477" s="419"/>
      <c r="BC477" s="340"/>
      <c r="BD477" s="340"/>
      <c r="BE477" s="340"/>
      <c r="BF477" s="340"/>
      <c r="BG477" s="340"/>
      <c r="BH477" s="340"/>
      <c r="BI477" s="340"/>
      <c r="BJ477" s="340"/>
      <c r="BK477" s="340"/>
      <c r="BL477" s="340"/>
      <c r="BM477" s="340"/>
      <c r="BN477" s="340"/>
      <c r="BO477" s="340"/>
      <c r="BP477" s="340"/>
      <c r="BQ477" s="340"/>
      <c r="BR477" s="340"/>
      <c r="BS477" s="340"/>
      <c r="BT477" s="340"/>
      <c r="BU477" s="340"/>
      <c r="BV477" s="340"/>
      <c r="BW477" s="340"/>
      <c r="BX477" s="340"/>
      <c r="BY477" s="340"/>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5" customFormat="true" ht="25.15" customHeight="true" x14ac:dyDescent="0.2">
      <c r="C478" s="1005"/>
      <c r="D478" s="1006"/>
      <c r="E478" s="614"/>
      <c r="F478" s="614"/>
      <c r="G478" s="614"/>
      <c r="H478" s="1006"/>
      <c r="I478" s="1006"/>
      <c r="J478" s="614"/>
      <c r="K478" s="614"/>
      <c r="L478" s="614"/>
      <c r="M478" s="1006"/>
      <c r="N478" s="1006"/>
      <c r="O478" s="614"/>
      <c r="P478" s="614"/>
      <c r="Q478" s="614"/>
      <c r="AC478" s="338"/>
      <c r="AD478" s="338"/>
      <c r="AE478" s="338"/>
      <c r="AF478" s="338"/>
      <c r="AG478" s="338"/>
      <c r="AH478" s="338"/>
      <c r="AI478" s="338"/>
      <c r="AJ478" s="338"/>
      <c r="AK478" s="338"/>
      <c r="AL478" s="338"/>
      <c r="AM478" s="338"/>
      <c r="AN478" s="338"/>
      <c r="AO478" s="338"/>
      <c r="AP478" s="338"/>
      <c r="AQ478" s="338"/>
      <c r="AR478" s="338"/>
      <c r="AS478" s="338"/>
      <c r="AT478" s="338"/>
      <c r="AU478" s="338"/>
      <c r="AV478" s="338"/>
      <c r="AW478" s="338"/>
      <c r="AX478" s="338"/>
      <c r="AY478" s="338"/>
      <c r="AZ478" s="338"/>
      <c r="BA478" s="340"/>
      <c r="BB478" s="419"/>
      <c r="BC478" s="340"/>
      <c r="BD478" s="340"/>
      <c r="BE478" s="340"/>
      <c r="BF478" s="340"/>
      <c r="BG478" s="340"/>
      <c r="BH478" s="340"/>
      <c r="BI478" s="340"/>
      <c r="BJ478" s="340"/>
      <c r="BK478" s="340"/>
      <c r="BL478" s="340"/>
      <c r="BM478" s="340"/>
      <c r="BN478" s="340"/>
      <c r="BO478" s="340"/>
      <c r="BP478" s="340"/>
      <c r="BQ478" s="340"/>
      <c r="BR478" s="340"/>
      <c r="BS478" s="340"/>
      <c r="BT478" s="340"/>
      <c r="BU478" s="340"/>
      <c r="BV478" s="340"/>
      <c r="BW478" s="340"/>
      <c r="BX478" s="340"/>
      <c r="BY478" s="340"/>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5" customFormat="true" ht="25.15" customHeight="true" x14ac:dyDescent="0.2">
      <c r="C479" s="1005"/>
      <c r="D479" s="1006"/>
      <c r="E479" s="614"/>
      <c r="F479" s="614"/>
      <c r="G479" s="614"/>
      <c r="H479" s="1006"/>
      <c r="I479" s="1006"/>
      <c r="J479" s="614"/>
      <c r="K479" s="614"/>
      <c r="L479" s="614"/>
      <c r="M479" s="1006"/>
      <c r="N479" s="1006"/>
      <c r="O479" s="614"/>
      <c r="P479" s="614"/>
      <c r="Q479" s="614"/>
      <c r="AC479" s="338"/>
      <c r="AD479" s="338"/>
      <c r="AE479" s="338"/>
      <c r="AF479" s="338"/>
      <c r="AG479" s="338"/>
      <c r="AH479" s="338"/>
      <c r="AI479" s="338"/>
      <c r="AJ479" s="338"/>
      <c r="AK479" s="338"/>
      <c r="AL479" s="338"/>
      <c r="AM479" s="338"/>
      <c r="AN479" s="338"/>
      <c r="AO479" s="338"/>
      <c r="AP479" s="338"/>
      <c r="AQ479" s="338"/>
      <c r="AR479" s="338"/>
      <c r="AS479" s="338"/>
      <c r="AT479" s="338"/>
      <c r="AU479" s="338"/>
      <c r="AV479" s="338"/>
      <c r="AW479" s="338"/>
      <c r="AX479" s="338"/>
      <c r="AY479" s="338"/>
      <c r="AZ479" s="338"/>
      <c r="BA479" s="340"/>
      <c r="BB479" s="419"/>
      <c r="BC479" s="340"/>
      <c r="BD479" s="340"/>
      <c r="BE479" s="340"/>
      <c r="BF479" s="340"/>
      <c r="BG479" s="340"/>
      <c r="BH479" s="340"/>
      <c r="BI479" s="340"/>
      <c r="BJ479" s="340"/>
      <c r="BK479" s="340"/>
      <c r="BL479" s="340"/>
      <c r="BM479" s="340"/>
      <c r="BN479" s="340"/>
      <c r="BO479" s="340"/>
      <c r="BP479" s="340"/>
      <c r="BQ479" s="340"/>
      <c r="BR479" s="340"/>
      <c r="BS479" s="340"/>
      <c r="BT479" s="340"/>
      <c r="BU479" s="340"/>
      <c r="BV479" s="340"/>
      <c r="BW479" s="340"/>
      <c r="BX479" s="340"/>
      <c r="BY479" s="340"/>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5" customFormat="true" ht="25.15" customHeight="true" x14ac:dyDescent="0.2">
      <c r="C480" s="1005" t="s">
        <v>258</v>
      </c>
      <c r="D480" s="1006"/>
      <c r="E480" s="1006"/>
      <c r="F480" s="614"/>
      <c r="G480" s="614"/>
      <c r="H480" s="1006" t="s">
        <v>258</v>
      </c>
      <c r="I480" s="1006"/>
      <c r="J480" s="1006"/>
      <c r="K480" s="614"/>
      <c r="L480" s="614"/>
      <c r="M480" s="1006" t="s">
        <v>258</v>
      </c>
      <c r="N480" s="1006"/>
      <c r="O480" s="1006"/>
      <c r="P480" s="614"/>
      <c r="Q480" s="614"/>
      <c r="AC480" s="338"/>
      <c r="AD480" s="338"/>
      <c r="AE480" s="338"/>
      <c r="AF480" s="338"/>
      <c r="AG480" s="338"/>
      <c r="AH480" s="338"/>
      <c r="AI480" s="338"/>
      <c r="AJ480" s="338"/>
      <c r="AK480" s="338"/>
      <c r="AL480" s="338"/>
      <c r="AM480" s="338"/>
      <c r="AN480" s="338"/>
      <c r="AO480" s="338"/>
      <c r="AP480" s="338"/>
      <c r="AQ480" s="338"/>
      <c r="AR480" s="338"/>
      <c r="AS480" s="338"/>
      <c r="AT480" s="338"/>
      <c r="AU480" s="338"/>
      <c r="AV480" s="338"/>
      <c r="AW480" s="338"/>
      <c r="AX480" s="338"/>
      <c r="AY480" s="338"/>
      <c r="AZ480" s="338"/>
      <c r="BA480" s="340"/>
      <c r="BB480" s="419"/>
      <c r="BC480" s="340"/>
      <c r="BD480" s="340"/>
      <c r="BE480" s="340"/>
      <c r="BF480" s="340"/>
      <c r="BG480" s="340"/>
      <c r="BH480" s="340"/>
      <c r="BI480" s="340"/>
      <c r="BJ480" s="340"/>
      <c r="BK480" s="340"/>
      <c r="BL480" s="340"/>
      <c r="BM480" s="340"/>
      <c r="BN480" s="340"/>
      <c r="BO480" s="340"/>
      <c r="BP480" s="340"/>
      <c r="BQ480" s="340"/>
      <c r="BR480" s="340"/>
      <c r="BS480" s="340"/>
      <c r="BT480" s="340"/>
      <c r="BU480" s="340"/>
      <c r="BV480" s="340"/>
      <c r="BW480" s="340"/>
      <c r="BX480" s="340"/>
      <c r="BY480" s="340"/>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5" customFormat="true" ht="25.15" customHeight="true" x14ac:dyDescent="0.2">
      <c r="C481" s="1005"/>
      <c r="D481" s="1006"/>
      <c r="E481" s="654" t="s">
        <v>207</v>
      </c>
      <c r="F481" s="614"/>
      <c r="G481" s="614"/>
      <c r="H481" s="1006"/>
      <c r="I481" s="1006"/>
      <c r="J481" s="655" t="s">
        <v>207</v>
      </c>
      <c r="K481" s="614"/>
      <c r="L481" s="614"/>
      <c r="M481" s="1006"/>
      <c r="N481" s="1006"/>
      <c r="O481" s="656" t="s">
        <v>207</v>
      </c>
      <c r="P481" s="614"/>
      <c r="Q481" s="614"/>
      <c r="AC481" s="338"/>
      <c r="AD481" s="338"/>
      <c r="AE481" s="338"/>
      <c r="AF481" s="338"/>
      <c r="AG481" s="338"/>
      <c r="AH481" s="338"/>
      <c r="AI481" s="338"/>
      <c r="AJ481" s="338"/>
      <c r="AK481" s="338"/>
      <c r="AL481" s="338"/>
      <c r="AM481" s="338"/>
      <c r="AN481" s="338"/>
      <c r="AO481" s="338"/>
      <c r="AP481" s="338"/>
      <c r="AQ481" s="338"/>
      <c r="AR481" s="338"/>
      <c r="AS481" s="338"/>
      <c r="AT481" s="338"/>
      <c r="AU481" s="338"/>
      <c r="AV481" s="338"/>
      <c r="AW481" s="338"/>
      <c r="AX481" s="338"/>
      <c r="AY481" s="338"/>
      <c r="AZ481" s="338"/>
      <c r="BA481" s="340"/>
      <c r="BB481" s="419"/>
      <c r="BC481" s="340"/>
      <c r="BD481" s="340"/>
      <c r="BE481" s="340"/>
      <c r="BF481" s="340"/>
      <c r="BG481" s="340"/>
      <c r="BH481" s="340"/>
      <c r="BI481" s="340"/>
      <c r="BJ481" s="340"/>
      <c r="BK481" s="340"/>
      <c r="BL481" s="340"/>
      <c r="BM481" s="340"/>
      <c r="BN481" s="340"/>
      <c r="BO481" s="340"/>
      <c r="BP481" s="340"/>
      <c r="BQ481" s="340"/>
      <c r="BR481" s="340"/>
      <c r="BS481" s="340"/>
      <c r="BT481" s="340"/>
      <c r="BU481" s="340"/>
      <c r="BV481" s="340"/>
      <c r="BW481" s="340"/>
      <c r="BX481" s="340"/>
      <c r="BY481" s="340"/>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5" customFormat="true" ht="25.15" customHeight="true" x14ac:dyDescent="0.2">
      <c r="C482" s="1006"/>
      <c r="D482" s="1006"/>
      <c r="E482" s="675" t="s">
        <v>208</v>
      </c>
      <c r="F482" s="614"/>
      <c r="G482" s="614"/>
      <c r="H482" s="1006"/>
      <c r="I482" s="1006"/>
      <c r="J482" s="676" t="s">
        <v>208</v>
      </c>
      <c r="K482" s="614"/>
      <c r="L482" s="614"/>
      <c r="M482" s="1006"/>
      <c r="N482" s="1006"/>
      <c r="O482" s="677" t="s">
        <v>208</v>
      </c>
      <c r="P482" s="614"/>
      <c r="Q482" s="614"/>
      <c r="AC482" s="338"/>
      <c r="AD482" s="338"/>
      <c r="AE482" s="338"/>
      <c r="AF482" s="338"/>
      <c r="AG482" s="338"/>
      <c r="AH482" s="338"/>
      <c r="AI482" s="338"/>
      <c r="AJ482" s="338"/>
      <c r="AK482" s="338"/>
      <c r="AL482" s="338"/>
      <c r="AM482" s="338"/>
      <c r="AN482" s="338"/>
      <c r="AO482" s="338"/>
      <c r="AP482" s="338"/>
      <c r="AQ482" s="338"/>
      <c r="AR482" s="338"/>
      <c r="AS482" s="338"/>
      <c r="AT482" s="338"/>
      <c r="AU482" s="338"/>
      <c r="AV482" s="338"/>
      <c r="AW482" s="338"/>
      <c r="AX482" s="338"/>
      <c r="AY482" s="338"/>
      <c r="AZ482" s="338"/>
      <c r="BA482" s="340"/>
      <c r="BB482" s="419"/>
      <c r="BC482" s="340"/>
      <c r="BD482" s="340"/>
      <c r="BE482" s="340"/>
      <c r="BF482" s="340"/>
      <c r="BG482" s="340"/>
      <c r="BH482" s="340"/>
      <c r="BI482" s="340"/>
      <c r="BJ482" s="340"/>
      <c r="BK482" s="340"/>
      <c r="BL482" s="340"/>
      <c r="BM482" s="340"/>
      <c r="BN482" s="340"/>
      <c r="BO482" s="340"/>
      <c r="BP482" s="340"/>
      <c r="BQ482" s="340"/>
      <c r="BR482" s="340"/>
      <c r="BS482" s="340"/>
      <c r="BT482" s="340"/>
      <c r="BU482" s="340"/>
      <c r="BV482" s="340"/>
      <c r="BW482" s="340"/>
      <c r="BX482" s="340"/>
      <c r="BY482" s="340"/>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5" customFormat="true" ht="25.15" customHeight="true" x14ac:dyDescent="0.2">
      <c r="C483" s="1005" t="s">
        <v>300</v>
      </c>
      <c r="D483" s="1006"/>
      <c r="E483" s="657">
        <v>0.11094747588928741</v>
      </c>
      <c r="F483" s="614"/>
      <c r="G483" s="614"/>
      <c r="H483" s="1006" t="s">
        <v>300</v>
      </c>
      <c r="I483" s="1006"/>
      <c r="J483" s="658">
        <v>0.12517277878966829</v>
      </c>
      <c r="K483" s="614"/>
      <c r="L483" s="614"/>
      <c r="M483" s="1006" t="s">
        <v>300</v>
      </c>
      <c r="N483" s="1006"/>
      <c r="O483" s="659">
        <v>0.11664727977988625</v>
      </c>
      <c r="P483" s="614"/>
      <c r="Q483" s="614"/>
      <c r="AC483" s="338"/>
      <c r="AD483" s="338"/>
      <c r="AE483" s="338"/>
      <c r="AF483" s="338"/>
      <c r="AG483" s="338"/>
      <c r="AH483" s="338"/>
      <c r="AI483" s="338"/>
      <c r="AJ483" s="338"/>
      <c r="AK483" s="338"/>
      <c r="AL483" s="338"/>
      <c r="AM483" s="338"/>
      <c r="AN483" s="338"/>
      <c r="AO483" s="338"/>
      <c r="AP483" s="338"/>
      <c r="AQ483" s="338"/>
      <c r="AR483" s="338"/>
      <c r="AS483" s="338"/>
      <c r="AT483" s="338"/>
      <c r="AU483" s="338"/>
      <c r="AV483" s="338"/>
      <c r="AW483" s="338"/>
      <c r="AX483" s="338"/>
      <c r="AY483" s="338"/>
      <c r="AZ483" s="338"/>
      <c r="BA483" s="340"/>
      <c r="BB483" s="419"/>
      <c r="BC483" s="340"/>
      <c r="BD483" s="340"/>
      <c r="BE483" s="340"/>
      <c r="BF483" s="340"/>
      <c r="BG483" s="340"/>
      <c r="BH483" s="340"/>
      <c r="BI483" s="340"/>
      <c r="BJ483" s="340"/>
      <c r="BK483" s="340"/>
      <c r="BL483" s="340"/>
      <c r="BM483" s="340"/>
      <c r="BN483" s="340"/>
      <c r="BO483" s="340"/>
      <c r="BP483" s="340"/>
      <c r="BQ483" s="340"/>
      <c r="BR483" s="340"/>
      <c r="BS483" s="340"/>
      <c r="BT483" s="340"/>
      <c r="BU483" s="340"/>
      <c r="BV483" s="340"/>
      <c r="BW483" s="340"/>
      <c r="BX483" s="340"/>
      <c r="BY483" s="340"/>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5" customFormat="true" ht="25.15" customHeight="true" x14ac:dyDescent="0.2">
      <c r="C484" s="1005" t="s">
        <v>305</v>
      </c>
      <c r="D484" s="1006"/>
      <c r="E484" s="660">
        <v>6.2876139975003353E-2</v>
      </c>
      <c r="F484" s="614"/>
      <c r="G484" s="614"/>
      <c r="H484" s="1006" t="s">
        <v>305</v>
      </c>
      <c r="I484" s="1006"/>
      <c r="J484" s="661">
        <v>6.4455786802137774E-2</v>
      </c>
      <c r="K484" s="614"/>
      <c r="L484" s="614"/>
      <c r="M484" s="1006" t="s">
        <v>305</v>
      </c>
      <c r="N484" s="1006"/>
      <c r="O484" s="662">
        <v>0.1462004218541236</v>
      </c>
      <c r="P484" s="614"/>
      <c r="Q484" s="614"/>
      <c r="AC484" s="338"/>
      <c r="AD484" s="338"/>
      <c r="AE484" s="338"/>
      <c r="AF484" s="338"/>
      <c r="AG484" s="338"/>
      <c r="AH484" s="338"/>
      <c r="AI484" s="338"/>
      <c r="AJ484" s="338"/>
      <c r="AK484" s="338"/>
      <c r="AL484" s="338"/>
      <c r="AM484" s="338"/>
      <c r="AN484" s="338"/>
      <c r="AO484" s="338"/>
      <c r="AP484" s="338"/>
      <c r="AQ484" s="338"/>
      <c r="AR484" s="338"/>
      <c r="AS484" s="338"/>
      <c r="AT484" s="338"/>
      <c r="AU484" s="338"/>
      <c r="AV484" s="338"/>
      <c r="AW484" s="338"/>
      <c r="AX484" s="338"/>
      <c r="AY484" s="338"/>
      <c r="AZ484" s="338"/>
      <c r="BA484" s="340"/>
      <c r="BB484" s="419"/>
      <c r="BC484" s="340"/>
      <c r="BD484" s="340"/>
      <c r="BE484" s="340"/>
      <c r="BF484" s="340"/>
      <c r="BG484" s="340"/>
      <c r="BH484" s="340"/>
      <c r="BI484" s="340"/>
      <c r="BJ484" s="340"/>
      <c r="BK484" s="340"/>
      <c r="BL484" s="340"/>
      <c r="BM484" s="340"/>
      <c r="BN484" s="340"/>
      <c r="BO484" s="340"/>
      <c r="BP484" s="340"/>
      <c r="BQ484" s="340"/>
      <c r="BR484" s="340"/>
      <c r="BS484" s="340"/>
      <c r="BT484" s="340"/>
      <c r="BU484" s="340"/>
      <c r="BV484" s="340"/>
      <c r="BW484" s="340"/>
      <c r="BX484" s="340"/>
      <c r="BY484" s="340"/>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5" customFormat="true" ht="25.15" customHeight="true" x14ac:dyDescent="0.2">
      <c r="C485" s="1005" t="s">
        <v>301</v>
      </c>
      <c r="D485" s="1006"/>
      <c r="E485" s="660">
        <v>0.1098609679760932</v>
      </c>
      <c r="F485" s="614"/>
      <c r="G485" s="614"/>
      <c r="H485" s="1006" t="s">
        <v>301</v>
      </c>
      <c r="I485" s="1006"/>
      <c r="J485" s="661">
        <v>0.12494373930309627</v>
      </c>
      <c r="K485" s="614"/>
      <c r="L485" s="614"/>
      <c r="M485" s="1006" t="s">
        <v>301</v>
      </c>
      <c r="N485" s="1006"/>
      <c r="O485" s="662">
        <v>0.1007464043475497</v>
      </c>
      <c r="P485" s="614"/>
      <c r="Q485" s="614"/>
      <c r="AC485" s="338"/>
      <c r="AD485" s="338"/>
      <c r="AE485" s="338"/>
      <c r="AF485" s="338"/>
      <c r="AG485" s="338"/>
      <c r="AH485" s="338"/>
      <c r="AI485" s="338"/>
      <c r="AJ485" s="338"/>
      <c r="AK485" s="338"/>
      <c r="AL485" s="338"/>
      <c r="AM485" s="338"/>
      <c r="AN485" s="338"/>
      <c r="AO485" s="338"/>
      <c r="AP485" s="338"/>
      <c r="AQ485" s="338"/>
      <c r="AR485" s="338"/>
      <c r="AS485" s="338"/>
      <c r="AT485" s="338"/>
      <c r="AU485" s="338"/>
      <c r="AV485" s="338"/>
      <c r="AW485" s="338"/>
      <c r="AX485" s="338"/>
      <c r="AY485" s="338"/>
      <c r="AZ485" s="338"/>
      <c r="BA485" s="340"/>
      <c r="BB485" s="419"/>
      <c r="BC485" s="340"/>
      <c r="BD485" s="340"/>
      <c r="BE485" s="340"/>
      <c r="BF485" s="340"/>
      <c r="BG485" s="340"/>
      <c r="BH485" s="340"/>
      <c r="BI485" s="340"/>
      <c r="BJ485" s="340"/>
      <c r="BK485" s="340"/>
      <c r="BL485" s="340"/>
      <c r="BM485" s="340"/>
      <c r="BN485" s="340"/>
      <c r="BO485" s="340"/>
      <c r="BP485" s="340"/>
      <c r="BQ485" s="340"/>
      <c r="BR485" s="340"/>
      <c r="BS485" s="340"/>
      <c r="BT485" s="340"/>
      <c r="BU485" s="340"/>
      <c r="BV485" s="340"/>
      <c r="BW485" s="340"/>
      <c r="BX485" s="340"/>
      <c r="BY485" s="340"/>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5" customFormat="true" ht="25.15" customHeight="true" x14ac:dyDescent="0.2">
      <c r="C486" s="1005" t="s">
        <v>309</v>
      </c>
      <c r="D486" s="1006"/>
      <c r="E486" s="660">
        <v>7.5186003835159193E-2</v>
      </c>
      <c r="F486" s="614"/>
      <c r="G486" s="614"/>
      <c r="H486" s="1006" t="s">
        <v>309</v>
      </c>
      <c r="I486" s="1006"/>
      <c r="J486" s="661">
        <v>8.6819406363053825E-2</v>
      </c>
      <c r="K486" s="614"/>
      <c r="L486" s="614"/>
      <c r="M486" s="1006" t="s">
        <v>309</v>
      </c>
      <c r="N486" s="1006"/>
      <c r="O486" s="662">
        <v>5.018249380491098E-2</v>
      </c>
      <c r="P486" s="614"/>
      <c r="Q486" s="614"/>
      <c r="AC486" s="338"/>
      <c r="AD486" s="338"/>
      <c r="AE486" s="338"/>
      <c r="AF486" s="338"/>
      <c r="AG486" s="338"/>
      <c r="AH486" s="338"/>
      <c r="AI486" s="338"/>
      <c r="AJ486" s="338"/>
      <c r="AK486" s="338"/>
      <c r="AL486" s="338"/>
      <c r="AM486" s="338"/>
      <c r="AN486" s="338"/>
      <c r="AO486" s="338"/>
      <c r="AP486" s="338"/>
      <c r="AQ486" s="338"/>
      <c r="AR486" s="338"/>
      <c r="AS486" s="338"/>
      <c r="AT486" s="338"/>
      <c r="AU486" s="338"/>
      <c r="AV486" s="338"/>
      <c r="AW486" s="338"/>
      <c r="AX486" s="338"/>
      <c r="AY486" s="338"/>
      <c r="AZ486" s="338"/>
      <c r="BA486" s="340"/>
      <c r="BB486" s="419"/>
      <c r="BC486" s="340"/>
      <c r="BD486" s="340"/>
      <c r="BE486" s="340"/>
      <c r="BF486" s="340"/>
      <c r="BG486" s="340"/>
      <c r="BH486" s="340"/>
      <c r="BI486" s="340"/>
      <c r="BJ486" s="340"/>
      <c r="BK486" s="340"/>
      <c r="BL486" s="340"/>
      <c r="BM486" s="340"/>
      <c r="BN486" s="340"/>
      <c r="BO486" s="340"/>
      <c r="BP486" s="340"/>
      <c r="BQ486" s="340"/>
      <c r="BR486" s="340"/>
      <c r="BS486" s="340"/>
      <c r="BT486" s="340"/>
      <c r="BU486" s="340"/>
      <c r="BV486" s="340"/>
      <c r="BW486" s="340"/>
      <c r="BX486" s="340"/>
      <c r="BY486" s="340"/>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5" customFormat="true" ht="25.15" customHeight="true" x14ac:dyDescent="0.2">
      <c r="C487" s="1005" t="s">
        <v>314</v>
      </c>
      <c r="D487" s="1006"/>
      <c r="E487" s="660">
        <v>-8.0099759598976292E-3</v>
      </c>
      <c r="F487" s="614"/>
      <c r="G487" s="614"/>
      <c r="H487" s="1006" t="s">
        <v>314</v>
      </c>
      <c r="I487" s="1006"/>
      <c r="J487" s="661">
        <v>-4.2429164961551545E-2</v>
      </c>
      <c r="K487" s="614"/>
      <c r="L487" s="614"/>
      <c r="M487" s="1006" t="s">
        <v>314</v>
      </c>
      <c r="N487" s="1006"/>
      <c r="O487" s="662">
        <v>7.8282879917017267E-2</v>
      </c>
      <c r="P487" s="614"/>
      <c r="Q487" s="614"/>
      <c r="AC487" s="338"/>
      <c r="AD487" s="338"/>
      <c r="AE487" s="338"/>
      <c r="AF487" s="338"/>
      <c r="AG487" s="338"/>
      <c r="AH487" s="338"/>
      <c r="AI487" s="338"/>
      <c r="AJ487" s="338"/>
      <c r="AK487" s="338"/>
      <c r="AL487" s="338"/>
      <c r="AM487" s="338"/>
      <c r="AN487" s="338"/>
      <c r="AO487" s="338"/>
      <c r="AP487" s="338"/>
      <c r="AQ487" s="338"/>
      <c r="AR487" s="338"/>
      <c r="AS487" s="338"/>
      <c r="AT487" s="338"/>
      <c r="AU487" s="338"/>
      <c r="AV487" s="338"/>
      <c r="AW487" s="338"/>
      <c r="AX487" s="338"/>
      <c r="AY487" s="338"/>
      <c r="AZ487" s="338"/>
      <c r="BA487" s="340"/>
      <c r="BB487" s="419"/>
      <c r="BC487" s="340"/>
      <c r="BD487" s="340"/>
      <c r="BE487" s="340"/>
      <c r="BF487" s="340"/>
      <c r="BG487" s="340"/>
      <c r="BH487" s="340"/>
      <c r="BI487" s="340"/>
      <c r="BJ487" s="340"/>
      <c r="BK487" s="340"/>
      <c r="BL487" s="340"/>
      <c r="BM487" s="340"/>
      <c r="BN487" s="340"/>
      <c r="BO487" s="340"/>
      <c r="BP487" s="340"/>
      <c r="BQ487" s="340"/>
      <c r="BR487" s="340"/>
      <c r="BS487" s="340"/>
      <c r="BT487" s="340"/>
      <c r="BU487" s="340"/>
      <c r="BV487" s="340"/>
      <c r="BW487" s="340"/>
      <c r="BX487" s="340"/>
      <c r="BY487" s="340"/>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5" customFormat="true" ht="25.15" customHeight="true" x14ac:dyDescent="0.2">
      <c r="C488" s="1005" t="s">
        <v>317</v>
      </c>
      <c r="D488" s="1006"/>
      <c r="E488" s="660">
        <v>1.7086356802740035E-2</v>
      </c>
      <c r="F488" s="614"/>
      <c r="G488" s="614"/>
      <c r="H488" s="1006" t="s">
        <v>317</v>
      </c>
      <c r="I488" s="1006"/>
      <c r="J488" s="661">
        <v>6.2549699879195786E-3</v>
      </c>
      <c r="K488" s="614"/>
      <c r="L488" s="614"/>
      <c r="M488" s="1006" t="s">
        <v>317</v>
      </c>
      <c r="N488" s="1006"/>
      <c r="O488" s="662">
        <v>6.6976299146645477E-2</v>
      </c>
      <c r="P488" s="614"/>
      <c r="Q488" s="614"/>
      <c r="AC488" s="338"/>
      <c r="AD488" s="338"/>
      <c r="AE488" s="338"/>
      <c r="AF488" s="338"/>
      <c r="AG488" s="338"/>
      <c r="AH488" s="338"/>
      <c r="AI488" s="338"/>
      <c r="AJ488" s="338"/>
      <c r="AK488" s="338"/>
      <c r="AL488" s="338"/>
      <c r="AM488" s="338"/>
      <c r="AN488" s="338"/>
      <c r="AO488" s="338"/>
      <c r="AP488" s="338"/>
      <c r="AQ488" s="338"/>
      <c r="AR488" s="338"/>
      <c r="AS488" s="338"/>
      <c r="AT488" s="338"/>
      <c r="AU488" s="338"/>
      <c r="AV488" s="338"/>
      <c r="AW488" s="338"/>
      <c r="AX488" s="338"/>
      <c r="AY488" s="338"/>
      <c r="AZ488" s="338"/>
      <c r="BA488" s="340"/>
      <c r="BB488" s="419"/>
      <c r="BC488" s="340"/>
      <c r="BD488" s="340"/>
      <c r="BE488" s="340"/>
      <c r="BF488" s="340"/>
      <c r="BG488" s="340"/>
      <c r="BH488" s="340"/>
      <c r="BI488" s="340"/>
      <c r="BJ488" s="340"/>
      <c r="BK488" s="340"/>
      <c r="BL488" s="340"/>
      <c r="BM488" s="340"/>
      <c r="BN488" s="340"/>
      <c r="BO488" s="340"/>
      <c r="BP488" s="340"/>
      <c r="BQ488" s="340"/>
      <c r="BR488" s="340"/>
      <c r="BS488" s="340"/>
      <c r="BT488" s="340"/>
      <c r="BU488" s="340"/>
      <c r="BV488" s="340"/>
      <c r="BW488" s="340"/>
      <c r="BX488" s="340"/>
      <c r="BY488" s="340"/>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5" customFormat="true" ht="25.15" customHeight="true" x14ac:dyDescent="0.2">
      <c r="C489" s="1005" t="s">
        <v>315</v>
      </c>
      <c r="D489" s="1006"/>
      <c r="E489" s="660">
        <v>4.3038940604902737E-2</v>
      </c>
      <c r="F489" s="614"/>
      <c r="G489" s="614"/>
      <c r="H489" s="1006" t="s">
        <v>315</v>
      </c>
      <c r="I489" s="1006"/>
      <c r="J489" s="661">
        <v>4.8040470444029211E-2</v>
      </c>
      <c r="K489" s="614"/>
      <c r="L489" s="614"/>
      <c r="M489" s="1006" t="s">
        <v>315</v>
      </c>
      <c r="N489" s="1006"/>
      <c r="O489" s="662">
        <v>4.3764985249251757E-2</v>
      </c>
      <c r="P489" s="614"/>
      <c r="Q489" s="614"/>
      <c r="AC489" s="338"/>
      <c r="AD489" s="338"/>
      <c r="AE489" s="338"/>
      <c r="AF489" s="338"/>
      <c r="AG489" s="338"/>
      <c r="AH489" s="338"/>
      <c r="AI489" s="338"/>
      <c r="AJ489" s="338"/>
      <c r="AK489" s="338"/>
      <c r="AL489" s="338"/>
      <c r="AM489" s="338"/>
      <c r="AN489" s="338"/>
      <c r="AO489" s="338"/>
      <c r="AP489" s="338"/>
      <c r="AQ489" s="338"/>
      <c r="AR489" s="338"/>
      <c r="AS489" s="338"/>
      <c r="AT489" s="338"/>
      <c r="AU489" s="338"/>
      <c r="AV489" s="338"/>
      <c r="AW489" s="338"/>
      <c r="AX489" s="338"/>
      <c r="AY489" s="338"/>
      <c r="AZ489" s="338"/>
      <c r="BA489" s="340"/>
      <c r="BB489" s="419"/>
      <c r="BC489" s="340"/>
      <c r="BD489" s="340"/>
      <c r="BE489" s="340"/>
      <c r="BF489" s="340"/>
      <c r="BG489" s="340"/>
      <c r="BH489" s="340"/>
      <c r="BI489" s="340"/>
      <c r="BJ489" s="340"/>
      <c r="BK489" s="340"/>
      <c r="BL489" s="340"/>
      <c r="BM489" s="340"/>
      <c r="BN489" s="340"/>
      <c r="BO489" s="340"/>
      <c r="BP489" s="340"/>
      <c r="BQ489" s="340"/>
      <c r="BR489" s="340"/>
      <c r="BS489" s="340"/>
      <c r="BT489" s="340"/>
      <c r="BU489" s="340"/>
      <c r="BV489" s="340"/>
      <c r="BW489" s="340"/>
      <c r="BX489" s="340"/>
      <c r="BY489" s="340"/>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5" customFormat="true" ht="25.15" customHeight="true" x14ac:dyDescent="0.2">
      <c r="C490" s="1005" t="s">
        <v>321</v>
      </c>
      <c r="D490" s="1006"/>
      <c r="E490" s="660">
        <v>1.3437621880610833E-2</v>
      </c>
      <c r="F490" s="614"/>
      <c r="G490" s="614"/>
      <c r="H490" s="1006" t="s">
        <v>321</v>
      </c>
      <c r="I490" s="1006"/>
      <c r="J490" s="661">
        <v>1.1214415882895176E-2</v>
      </c>
      <c r="K490" s="614"/>
      <c r="L490" s="614"/>
      <c r="M490" s="1006" t="s">
        <v>321</v>
      </c>
      <c r="N490" s="1006"/>
      <c r="O490" s="662">
        <v>1.5041528353412952E-2</v>
      </c>
      <c r="P490" s="614"/>
      <c r="Q490" s="614"/>
      <c r="AC490" s="338"/>
      <c r="AD490" s="338"/>
      <c r="AE490" s="338"/>
      <c r="AF490" s="338"/>
      <c r="AG490" s="338"/>
      <c r="AH490" s="338"/>
      <c r="AI490" s="338"/>
      <c r="AJ490" s="338"/>
      <c r="AK490" s="338"/>
      <c r="AL490" s="338"/>
      <c r="AM490" s="338"/>
      <c r="AN490" s="338"/>
      <c r="AO490" s="338"/>
      <c r="AP490" s="338"/>
      <c r="AQ490" s="338"/>
      <c r="AR490" s="338"/>
      <c r="AS490" s="338"/>
      <c r="AT490" s="338"/>
      <c r="AU490" s="338"/>
      <c r="AV490" s="338"/>
      <c r="AW490" s="338"/>
      <c r="AX490" s="338"/>
      <c r="AY490" s="338"/>
      <c r="AZ490" s="338"/>
      <c r="BA490" s="340"/>
      <c r="BB490" s="419"/>
      <c r="BC490" s="340"/>
      <c r="BD490" s="340"/>
      <c r="BE490" s="340"/>
      <c r="BF490" s="340"/>
      <c r="BG490" s="340"/>
      <c r="BH490" s="340"/>
      <c r="BI490" s="340"/>
      <c r="BJ490" s="340"/>
      <c r="BK490" s="340"/>
      <c r="BL490" s="340"/>
      <c r="BM490" s="340"/>
      <c r="BN490" s="340"/>
      <c r="BO490" s="340"/>
      <c r="BP490" s="340"/>
      <c r="BQ490" s="340"/>
      <c r="BR490" s="340"/>
      <c r="BS490" s="340"/>
      <c r="BT490" s="340"/>
      <c r="BU490" s="340"/>
      <c r="BV490" s="340"/>
      <c r="BW490" s="340"/>
      <c r="BX490" s="340"/>
      <c r="BY490" s="340"/>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5" customFormat="true" ht="25.15" customHeight="true" x14ac:dyDescent="0.2">
      <c r="C491" s="1005" t="s">
        <v>313</v>
      </c>
      <c r="D491" s="1006"/>
      <c r="E491" s="660">
        <v>4.1064170522494024E-2</v>
      </c>
      <c r="F491" s="614"/>
      <c r="G491" s="614"/>
      <c r="H491" s="1006" t="s">
        <v>313</v>
      </c>
      <c r="I491" s="1006"/>
      <c r="J491" s="661">
        <v>4.6028125839187521E-2</v>
      </c>
      <c r="K491" s="614"/>
      <c r="L491" s="614"/>
      <c r="M491" s="1006" t="s">
        <v>313</v>
      </c>
      <c r="N491" s="1006"/>
      <c r="O491" s="662">
        <v>9.8656747482890744E-2</v>
      </c>
      <c r="P491" s="614"/>
      <c r="Q491" s="614"/>
      <c r="AC491" s="338"/>
      <c r="AD491" s="338"/>
      <c r="AE491" s="338"/>
      <c r="AF491" s="338"/>
      <c r="AG491" s="338"/>
      <c r="AH491" s="338"/>
      <c r="AI491" s="338"/>
      <c r="AJ491" s="338"/>
      <c r="AK491" s="338"/>
      <c r="AL491" s="338"/>
      <c r="AM491" s="338"/>
      <c r="AN491" s="338"/>
      <c r="AO491" s="338"/>
      <c r="AP491" s="338"/>
      <c r="AQ491" s="338"/>
      <c r="AR491" s="338"/>
      <c r="AS491" s="338"/>
      <c r="AT491" s="338"/>
      <c r="AU491" s="338"/>
      <c r="AV491" s="338"/>
      <c r="AW491" s="338"/>
      <c r="AX491" s="338"/>
      <c r="AY491" s="338"/>
      <c r="AZ491" s="338"/>
      <c r="BA491" s="340"/>
      <c r="BB491" s="419"/>
      <c r="BC491" s="340"/>
      <c r="BD491" s="340"/>
      <c r="BE491" s="340"/>
      <c r="BF491" s="340"/>
      <c r="BG491" s="340"/>
      <c r="BH491" s="340"/>
      <c r="BI491" s="340"/>
      <c r="BJ491" s="340"/>
      <c r="BK491" s="340"/>
      <c r="BL491" s="340"/>
      <c r="BM491" s="340"/>
      <c r="BN491" s="340"/>
      <c r="BO491" s="340"/>
      <c r="BP491" s="340"/>
      <c r="BQ491" s="340"/>
      <c r="BR491" s="340"/>
      <c r="BS491" s="340"/>
      <c r="BT491" s="340"/>
      <c r="BU491" s="340"/>
      <c r="BV491" s="340"/>
      <c r="BW491" s="340"/>
      <c r="BX491" s="340"/>
      <c r="BY491" s="340"/>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5" customFormat="true" ht="25.15" customHeight="true" x14ac:dyDescent="0.2">
      <c r="C492" s="1005" t="s">
        <v>303</v>
      </c>
      <c r="D492" s="1006"/>
      <c r="E492" s="660">
        <v>0.10646237332197681</v>
      </c>
      <c r="F492" s="614"/>
      <c r="G492" s="614"/>
      <c r="H492" s="1006" t="s">
        <v>303</v>
      </c>
      <c r="I492" s="1006"/>
      <c r="J492" s="661">
        <v>0.1138374323932103</v>
      </c>
      <c r="K492" s="614"/>
      <c r="L492" s="614"/>
      <c r="M492" s="1006" t="s">
        <v>303</v>
      </c>
      <c r="N492" s="1006"/>
      <c r="O492" s="662">
        <v>0.14116576910826747</v>
      </c>
      <c r="P492" s="614"/>
      <c r="Q492" s="614"/>
      <c r="AC492" s="338"/>
      <c r="AD492" s="338"/>
      <c r="AE492" s="338"/>
      <c r="AF492" s="338"/>
      <c r="AG492" s="338"/>
      <c r="AH492" s="338"/>
      <c r="AI492" s="338"/>
      <c r="AJ492" s="338"/>
      <c r="AK492" s="338"/>
      <c r="AL492" s="338"/>
      <c r="AM492" s="338"/>
      <c r="AN492" s="338"/>
      <c r="AO492" s="338"/>
      <c r="AP492" s="338"/>
      <c r="AQ492" s="338"/>
      <c r="AR492" s="338"/>
      <c r="AS492" s="338"/>
      <c r="AT492" s="338"/>
      <c r="AU492" s="338"/>
      <c r="AV492" s="338"/>
      <c r="AW492" s="338"/>
      <c r="AX492" s="338"/>
      <c r="AY492" s="338"/>
      <c r="AZ492" s="338"/>
      <c r="BA492" s="340"/>
      <c r="BB492" s="419"/>
      <c r="BC492" s="340"/>
      <c r="BD492" s="340"/>
      <c r="BE492" s="340"/>
      <c r="BF492" s="340"/>
      <c r="BG492" s="340"/>
      <c r="BH492" s="340"/>
      <c r="BI492" s="340"/>
      <c r="BJ492" s="340"/>
      <c r="BK492" s="340"/>
      <c r="BL492" s="340"/>
      <c r="BM492" s="340"/>
      <c r="BN492" s="340"/>
      <c r="BO492" s="340"/>
      <c r="BP492" s="340"/>
      <c r="BQ492" s="340"/>
      <c r="BR492" s="340"/>
      <c r="BS492" s="340"/>
      <c r="BT492" s="340"/>
      <c r="BU492" s="340"/>
      <c r="BV492" s="340"/>
      <c r="BW492" s="340"/>
      <c r="BX492" s="340"/>
      <c r="BY492" s="340"/>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5" customFormat="true" ht="25.15" customHeight="true" x14ac:dyDescent="0.2">
      <c r="C493" s="1005" t="s">
        <v>304</v>
      </c>
      <c r="D493" s="1006"/>
      <c r="E493" s="660">
        <v>0.1001715269222075</v>
      </c>
      <c r="F493" s="614"/>
      <c r="G493" s="614"/>
      <c r="H493" s="1006" t="s">
        <v>304</v>
      </c>
      <c r="I493" s="1006"/>
      <c r="J493" s="661">
        <v>0.11699901230915527</v>
      </c>
      <c r="K493" s="614"/>
      <c r="L493" s="614"/>
      <c r="M493" s="1006" t="s">
        <v>304</v>
      </c>
      <c r="N493" s="1006"/>
      <c r="O493" s="662">
        <v>0.10330411312877498</v>
      </c>
      <c r="P493" s="614"/>
      <c r="Q493" s="614"/>
      <c r="AC493" s="338"/>
      <c r="AD493" s="338"/>
      <c r="AE493" s="338"/>
      <c r="AF493" s="338"/>
      <c r="AG493" s="338"/>
      <c r="AH493" s="338"/>
      <c r="AI493" s="338"/>
      <c r="AJ493" s="338"/>
      <c r="AK493" s="338"/>
      <c r="AL493" s="338"/>
      <c r="AM493" s="338"/>
      <c r="AN493" s="338"/>
      <c r="AO493" s="338"/>
      <c r="AP493" s="338"/>
      <c r="AQ493" s="338"/>
      <c r="AR493" s="338"/>
      <c r="AS493" s="338"/>
      <c r="AT493" s="338"/>
      <c r="AU493" s="338"/>
      <c r="AV493" s="338"/>
      <c r="AW493" s="338"/>
      <c r="AX493" s="338"/>
      <c r="AY493" s="338"/>
      <c r="AZ493" s="338"/>
      <c r="BA493" s="340"/>
      <c r="BB493" s="419"/>
      <c r="BC493" s="340"/>
      <c r="BD493" s="340"/>
      <c r="BE493" s="340"/>
      <c r="BF493" s="340"/>
      <c r="BG493" s="340"/>
      <c r="BH493" s="340"/>
      <c r="BI493" s="340"/>
      <c r="BJ493" s="340"/>
      <c r="BK493" s="340"/>
      <c r="BL493" s="340"/>
      <c r="BM493" s="340"/>
      <c r="BN493" s="340"/>
      <c r="BO493" s="340"/>
      <c r="BP493" s="340"/>
      <c r="BQ493" s="340"/>
      <c r="BR493" s="340"/>
      <c r="BS493" s="340"/>
      <c r="BT493" s="340"/>
      <c r="BU493" s="340"/>
      <c r="BV493" s="340"/>
      <c r="BW493" s="340"/>
      <c r="BX493" s="340"/>
      <c r="BY493" s="340"/>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5" customFormat="true" ht="25.15" customHeight="true" x14ac:dyDescent="0.2">
      <c r="C494" s="1005" t="s">
        <v>307</v>
      </c>
      <c r="D494" s="1006"/>
      <c r="E494" s="660">
        <v>5.39610985256423E-2</v>
      </c>
      <c r="F494" s="614"/>
      <c r="G494" s="614"/>
      <c r="H494" s="1006" t="s">
        <v>307</v>
      </c>
      <c r="I494" s="1006"/>
      <c r="J494" s="661">
        <v>5.6034383420522638E-2</v>
      </c>
      <c r="K494" s="614"/>
      <c r="L494" s="614"/>
      <c r="M494" s="1006" t="s">
        <v>307</v>
      </c>
      <c r="N494" s="1006"/>
      <c r="O494" s="662">
        <v>0.13664107876722431</v>
      </c>
      <c r="P494" s="614"/>
      <c r="Q494" s="614"/>
      <c r="AC494" s="338"/>
      <c r="AD494" s="338"/>
      <c r="AE494" s="338"/>
      <c r="AF494" s="338"/>
      <c r="AG494" s="338"/>
      <c r="AH494" s="338"/>
      <c r="AI494" s="338"/>
      <c r="AJ494" s="338"/>
      <c r="AK494" s="338"/>
      <c r="AL494" s="338"/>
      <c r="AM494" s="338"/>
      <c r="AN494" s="338"/>
      <c r="AO494" s="338"/>
      <c r="AP494" s="338"/>
      <c r="AQ494" s="338"/>
      <c r="AR494" s="338"/>
      <c r="AS494" s="338"/>
      <c r="AT494" s="338"/>
      <c r="AU494" s="338"/>
      <c r="AV494" s="338"/>
      <c r="AW494" s="338"/>
      <c r="AX494" s="338"/>
      <c r="AY494" s="338"/>
      <c r="AZ494" s="338"/>
      <c r="BA494" s="340"/>
      <c r="BB494" s="419"/>
      <c r="BC494" s="340"/>
      <c r="BD494" s="340"/>
      <c r="BE494" s="340"/>
      <c r="BF494" s="340"/>
      <c r="BG494" s="340"/>
      <c r="BH494" s="340"/>
      <c r="BI494" s="340"/>
      <c r="BJ494" s="340"/>
      <c r="BK494" s="340"/>
      <c r="BL494" s="340"/>
      <c r="BM494" s="340"/>
      <c r="BN494" s="340"/>
      <c r="BO494" s="340"/>
      <c r="BP494" s="340"/>
      <c r="BQ494" s="340"/>
      <c r="BR494" s="340"/>
      <c r="BS494" s="340"/>
      <c r="BT494" s="340"/>
      <c r="BU494" s="340"/>
      <c r="BV494" s="340"/>
      <c r="BW494" s="340"/>
      <c r="BX494" s="340"/>
      <c r="BY494" s="340"/>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5" customFormat="true" ht="25.15" customHeight="true" x14ac:dyDescent="0.2">
      <c r="C495" s="1005" t="s">
        <v>308</v>
      </c>
      <c r="D495" s="1006"/>
      <c r="E495" s="660">
        <v>4.1376162956392307E-2</v>
      </c>
      <c r="F495" s="614"/>
      <c r="G495" s="614"/>
      <c r="H495" s="1006" t="s">
        <v>308</v>
      </c>
      <c r="I495" s="1006"/>
      <c r="J495" s="661">
        <v>3.8604086384516338E-2</v>
      </c>
      <c r="K495" s="614"/>
      <c r="L495" s="614"/>
      <c r="M495" s="1006" t="s">
        <v>308</v>
      </c>
      <c r="N495" s="1006"/>
      <c r="O495" s="662">
        <v>0.13057394979113882</v>
      </c>
      <c r="P495" s="614"/>
      <c r="Q495" s="614"/>
      <c r="AC495" s="338"/>
      <c r="AD495" s="338"/>
      <c r="AE495" s="338"/>
      <c r="AF495" s="338"/>
      <c r="AG495" s="338"/>
      <c r="AH495" s="338"/>
      <c r="AI495" s="338"/>
      <c r="AJ495" s="338"/>
      <c r="AK495" s="338"/>
      <c r="AL495" s="338"/>
      <c r="AM495" s="338"/>
      <c r="AN495" s="338"/>
      <c r="AO495" s="338"/>
      <c r="AP495" s="338"/>
      <c r="AQ495" s="338"/>
      <c r="AR495" s="338"/>
      <c r="AS495" s="338"/>
      <c r="AT495" s="338"/>
      <c r="AU495" s="338"/>
      <c r="AV495" s="338"/>
      <c r="AW495" s="338"/>
      <c r="AX495" s="338"/>
      <c r="AY495" s="338"/>
      <c r="AZ495" s="338"/>
      <c r="BA495" s="340"/>
      <c r="BB495" s="419"/>
      <c r="BC495" s="340"/>
      <c r="BD495" s="340"/>
      <c r="BE495" s="340"/>
      <c r="BF495" s="340"/>
      <c r="BG495" s="340"/>
      <c r="BH495" s="340"/>
      <c r="BI495" s="340"/>
      <c r="BJ495" s="340"/>
      <c r="BK495" s="340"/>
      <c r="BL495" s="340"/>
      <c r="BM495" s="340"/>
      <c r="BN495" s="340"/>
      <c r="BO495" s="340"/>
      <c r="BP495" s="340"/>
      <c r="BQ495" s="340"/>
      <c r="BR495" s="340"/>
      <c r="BS495" s="340"/>
      <c r="BT495" s="340"/>
      <c r="BU495" s="340"/>
      <c r="BV495" s="340"/>
      <c r="BW495" s="340"/>
      <c r="BX495" s="340"/>
      <c r="BY495" s="340"/>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5" customFormat="true" ht="25.15" customHeight="true" x14ac:dyDescent="0.2">
      <c r="C496" s="1005" t="s">
        <v>302</v>
      </c>
      <c r="D496" s="1006"/>
      <c r="E496" s="660">
        <v>4.3037498562143318E-2</v>
      </c>
      <c r="F496" s="614"/>
      <c r="G496" s="614"/>
      <c r="H496" s="1006" t="s">
        <v>302</v>
      </c>
      <c r="I496" s="1006"/>
      <c r="J496" s="661">
        <v>1.9812829591712666E-2</v>
      </c>
      <c r="K496" s="614"/>
      <c r="L496" s="614"/>
      <c r="M496" s="1006" t="s">
        <v>302</v>
      </c>
      <c r="N496" s="1006"/>
      <c r="O496" s="662">
        <v>0.14784958297133863</v>
      </c>
      <c r="P496" s="614"/>
      <c r="Q496" s="614"/>
      <c r="AC496" s="338"/>
      <c r="AD496" s="338"/>
      <c r="AE496" s="338"/>
      <c r="AF496" s="338"/>
      <c r="AG496" s="338"/>
      <c r="AH496" s="338"/>
      <c r="AI496" s="338"/>
      <c r="AJ496" s="338"/>
      <c r="AK496" s="338"/>
      <c r="AL496" s="338"/>
      <c r="AM496" s="338"/>
      <c r="AN496" s="338"/>
      <c r="AO496" s="338"/>
      <c r="AP496" s="338"/>
      <c r="AQ496" s="338"/>
      <c r="AR496" s="338"/>
      <c r="AS496" s="338"/>
      <c r="AT496" s="338"/>
      <c r="AU496" s="338"/>
      <c r="AV496" s="338"/>
      <c r="AW496" s="338"/>
      <c r="AX496" s="338"/>
      <c r="AY496" s="338"/>
      <c r="AZ496" s="338"/>
      <c r="BA496" s="340"/>
      <c r="BB496" s="419"/>
      <c r="BC496" s="340"/>
      <c r="BD496" s="340"/>
      <c r="BE496" s="340"/>
      <c r="BF496" s="340"/>
      <c r="BG496" s="340"/>
      <c r="BH496" s="340"/>
      <c r="BI496" s="340"/>
      <c r="BJ496" s="340"/>
      <c r="BK496" s="340"/>
      <c r="BL496" s="340"/>
      <c r="BM496" s="340"/>
      <c r="BN496" s="340"/>
      <c r="BO496" s="340"/>
      <c r="BP496" s="340"/>
      <c r="BQ496" s="340"/>
      <c r="BR496" s="340"/>
      <c r="BS496" s="340"/>
      <c r="BT496" s="340"/>
      <c r="BU496" s="340"/>
      <c r="BV496" s="340"/>
      <c r="BW496" s="340"/>
      <c r="BX496" s="340"/>
      <c r="BY496" s="340"/>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5" customFormat="true" ht="25.15" customHeight="true" x14ac:dyDescent="0.2">
      <c r="C497" s="1005" t="s">
        <v>320</v>
      </c>
      <c r="D497" s="1006"/>
      <c r="E497" s="660">
        <v>2.3285943301503468E-2</v>
      </c>
      <c r="F497" s="614"/>
      <c r="G497" s="614"/>
      <c r="H497" s="1006" t="s">
        <v>320</v>
      </c>
      <c r="I497" s="1006"/>
      <c r="J497" s="661">
        <v>3.2925860010644986E-2</v>
      </c>
      <c r="K497" s="614"/>
      <c r="L497" s="614"/>
      <c r="M497" s="1006" t="s">
        <v>320</v>
      </c>
      <c r="N497" s="1006"/>
      <c r="O497" s="662">
        <v>1.4603851719287238E-2</v>
      </c>
      <c r="P497" s="614"/>
      <c r="Q497" s="614"/>
      <c r="AC497" s="338"/>
      <c r="AD497" s="338"/>
      <c r="AE497" s="338"/>
      <c r="AF497" s="338"/>
      <c r="AG497" s="338"/>
      <c r="AH497" s="338"/>
      <c r="AI497" s="338"/>
      <c r="AJ497" s="338"/>
      <c r="AK497" s="338"/>
      <c r="AL497" s="338"/>
      <c r="AM497" s="338"/>
      <c r="AN497" s="338"/>
      <c r="AO497" s="338"/>
      <c r="AP497" s="338"/>
      <c r="AQ497" s="338"/>
      <c r="AR497" s="338"/>
      <c r="AS497" s="338"/>
      <c r="AT497" s="338"/>
      <c r="AU497" s="338"/>
      <c r="AV497" s="338"/>
      <c r="AW497" s="338"/>
      <c r="AX497" s="338"/>
      <c r="AY497" s="338"/>
      <c r="AZ497" s="338"/>
      <c r="BA497" s="340"/>
      <c r="BB497" s="419"/>
      <c r="BC497" s="340"/>
      <c r="BD497" s="340"/>
      <c r="BE497" s="340"/>
      <c r="BF497" s="340"/>
      <c r="BG497" s="340"/>
      <c r="BH497" s="340"/>
      <c r="BI497" s="340"/>
      <c r="BJ497" s="340"/>
      <c r="BK497" s="340"/>
      <c r="BL497" s="340"/>
      <c r="BM497" s="340"/>
      <c r="BN497" s="340"/>
      <c r="BO497" s="340"/>
      <c r="BP497" s="340"/>
      <c r="BQ497" s="340"/>
      <c r="BR497" s="340"/>
      <c r="BS497" s="340"/>
      <c r="BT497" s="340"/>
      <c r="BU497" s="340"/>
      <c r="BV497" s="340"/>
      <c r="BW497" s="340"/>
      <c r="BX497" s="340"/>
      <c r="BY497" s="340"/>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5" customFormat="true" ht="25.15" customHeight="true" x14ac:dyDescent="0.2">
      <c r="C498" s="1005" t="s">
        <v>312</v>
      </c>
      <c r="D498" s="1006"/>
      <c r="E498" s="660">
        <v>-4.8609724579170323E-2</v>
      </c>
      <c r="F498" s="614"/>
      <c r="G498" s="614"/>
      <c r="H498" s="1006" t="s">
        <v>312</v>
      </c>
      <c r="I498" s="1006"/>
      <c r="J498" s="661">
        <v>-6.1399213740108177E-2</v>
      </c>
      <c r="K498" s="614"/>
      <c r="L498" s="614"/>
      <c r="M498" s="1006" t="s">
        <v>312</v>
      </c>
      <c r="N498" s="1006"/>
      <c r="O498" s="662">
        <v>6.0223082942993736E-2</v>
      </c>
      <c r="P498" s="614"/>
      <c r="Q498" s="614"/>
      <c r="AC498" s="338"/>
      <c r="AD498" s="338"/>
      <c r="AE498" s="338"/>
      <c r="AF498" s="338"/>
      <c r="AG498" s="338"/>
      <c r="AH498" s="338"/>
      <c r="AI498" s="338"/>
      <c r="AJ498" s="338"/>
      <c r="AK498" s="338"/>
      <c r="AL498" s="338"/>
      <c r="AM498" s="338"/>
      <c r="AN498" s="338"/>
      <c r="AO498" s="338"/>
      <c r="AP498" s="338"/>
      <c r="AQ498" s="338"/>
      <c r="AR498" s="338"/>
      <c r="AS498" s="338"/>
      <c r="AT498" s="338"/>
      <c r="AU498" s="338"/>
      <c r="AV498" s="338"/>
      <c r="AW498" s="338"/>
      <c r="AX498" s="338"/>
      <c r="AY498" s="338"/>
      <c r="AZ498" s="338"/>
      <c r="BA498" s="340"/>
      <c r="BB498" s="419"/>
      <c r="BC498" s="340"/>
      <c r="BD498" s="340"/>
      <c r="BE498" s="340"/>
      <c r="BF498" s="340"/>
      <c r="BG498" s="340"/>
      <c r="BH498" s="340"/>
      <c r="BI498" s="340"/>
      <c r="BJ498" s="340"/>
      <c r="BK498" s="340"/>
      <c r="BL498" s="340"/>
      <c r="BM498" s="340"/>
      <c r="BN498" s="340"/>
      <c r="BO498" s="340"/>
      <c r="BP498" s="340"/>
      <c r="BQ498" s="340"/>
      <c r="BR498" s="340"/>
      <c r="BS498" s="340"/>
      <c r="BT498" s="340"/>
      <c r="BU498" s="340"/>
      <c r="BV498" s="340"/>
      <c r="BW498" s="340"/>
      <c r="BX498" s="340"/>
      <c r="BY498" s="340"/>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5" customFormat="true" ht="25.15" customHeight="true" x14ac:dyDescent="0.2">
      <c r="C499" s="1005" t="s">
        <v>316</v>
      </c>
      <c r="D499" s="1006"/>
      <c r="E499" s="660">
        <v>3.5943814017710345E-2</v>
      </c>
      <c r="F499" s="614"/>
      <c r="G499" s="614"/>
      <c r="H499" s="1006" t="s">
        <v>316</v>
      </c>
      <c r="I499" s="1006"/>
      <c r="J499" s="661">
        <v>3.0378396942354204E-2</v>
      </c>
      <c r="K499" s="614"/>
      <c r="L499" s="614"/>
      <c r="M499" s="1006" t="s">
        <v>316</v>
      </c>
      <c r="N499" s="1006"/>
      <c r="O499" s="662">
        <v>6.8877049242015626E-2</v>
      </c>
      <c r="P499" s="614"/>
      <c r="Q499" s="614"/>
      <c r="AC499" s="338"/>
      <c r="AD499" s="338"/>
      <c r="AE499" s="338"/>
      <c r="AF499" s="338"/>
      <c r="AG499" s="338"/>
      <c r="AH499" s="338"/>
      <c r="AI499" s="338"/>
      <c r="AJ499" s="338"/>
      <c r="AK499" s="338"/>
      <c r="AL499" s="338"/>
      <c r="AM499" s="338"/>
      <c r="AN499" s="338"/>
      <c r="AO499" s="338"/>
      <c r="AP499" s="338"/>
      <c r="AQ499" s="338"/>
      <c r="AR499" s="338"/>
      <c r="AS499" s="338"/>
      <c r="AT499" s="338"/>
      <c r="AU499" s="338"/>
      <c r="AV499" s="338"/>
      <c r="AW499" s="338"/>
      <c r="AX499" s="338"/>
      <c r="AY499" s="338"/>
      <c r="AZ499" s="338"/>
      <c r="BA499" s="340"/>
      <c r="BB499" s="419"/>
      <c r="BC499" s="340"/>
      <c r="BD499" s="340"/>
      <c r="BE499" s="340"/>
      <c r="BF499" s="340"/>
      <c r="BG499" s="340"/>
      <c r="BH499" s="340"/>
      <c r="BI499" s="340"/>
      <c r="BJ499" s="340"/>
      <c r="BK499" s="340"/>
      <c r="BL499" s="340"/>
      <c r="BM499" s="340"/>
      <c r="BN499" s="340"/>
      <c r="BO499" s="340"/>
      <c r="BP499" s="340"/>
      <c r="BQ499" s="340"/>
      <c r="BR499" s="340"/>
      <c r="BS499" s="340"/>
      <c r="BT499" s="340"/>
      <c r="BU499" s="340"/>
      <c r="BV499" s="340"/>
      <c r="BW499" s="340"/>
      <c r="BX499" s="340"/>
      <c r="BY499" s="340"/>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5" customFormat="true" ht="25.15" customHeight="true" x14ac:dyDescent="0.2">
      <c r="C500" s="1005" t="s">
        <v>322</v>
      </c>
      <c r="D500" s="1006"/>
      <c r="E500" s="660">
        <v>-1.0180808443693623E-2</v>
      </c>
      <c r="F500" s="614"/>
      <c r="G500" s="614"/>
      <c r="H500" s="1006" t="s">
        <v>322</v>
      </c>
      <c r="I500" s="1006"/>
      <c r="J500" s="661">
        <v>-1.8867538650995032E-2</v>
      </c>
      <c r="K500" s="614"/>
      <c r="L500" s="614"/>
      <c r="M500" s="1006" t="s">
        <v>322</v>
      </c>
      <c r="N500" s="1006"/>
      <c r="O500" s="662">
        <v>2.6976038283520027E-3</v>
      </c>
      <c r="P500" s="614"/>
      <c r="Q500" s="614"/>
      <c r="AC500" s="338"/>
      <c r="AD500" s="338"/>
      <c r="AE500" s="338"/>
      <c r="AF500" s="338"/>
      <c r="AG500" s="338"/>
      <c r="AH500" s="338"/>
      <c r="AI500" s="338"/>
      <c r="AJ500" s="338"/>
      <c r="AK500" s="338"/>
      <c r="AL500" s="338"/>
      <c r="AM500" s="338"/>
      <c r="AN500" s="338"/>
      <c r="AO500" s="338"/>
      <c r="AP500" s="338"/>
      <c r="AQ500" s="338"/>
      <c r="AR500" s="338"/>
      <c r="AS500" s="338"/>
      <c r="AT500" s="338"/>
      <c r="AU500" s="338"/>
      <c r="AV500" s="338"/>
      <c r="AW500" s="338"/>
      <c r="AX500" s="338"/>
      <c r="AY500" s="338"/>
      <c r="AZ500" s="338"/>
      <c r="BA500" s="340"/>
      <c r="BB500" s="419"/>
      <c r="BC500" s="340"/>
      <c r="BD500" s="340"/>
      <c r="BE500" s="340"/>
      <c r="BF500" s="340"/>
      <c r="BG500" s="340"/>
      <c r="BH500" s="340"/>
      <c r="BI500" s="340"/>
      <c r="BJ500" s="340"/>
      <c r="BK500" s="340"/>
      <c r="BL500" s="340"/>
      <c r="BM500" s="340"/>
      <c r="BN500" s="340"/>
      <c r="BO500" s="340"/>
      <c r="BP500" s="340"/>
      <c r="BQ500" s="340"/>
      <c r="BR500" s="340"/>
      <c r="BS500" s="340"/>
      <c r="BT500" s="340"/>
      <c r="BU500" s="340"/>
      <c r="BV500" s="340"/>
      <c r="BW500" s="340"/>
      <c r="BX500" s="340"/>
      <c r="BY500" s="340"/>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5" customFormat="true" ht="25.15" customHeight="true" x14ac:dyDescent="0.2">
      <c r="C501" s="1005" t="s">
        <v>240</v>
      </c>
      <c r="D501" s="1006"/>
      <c r="E501" s="660">
        <v>-0.11273460546148524</v>
      </c>
      <c r="F501" s="614"/>
      <c r="G501" s="614"/>
      <c r="H501" s="1006" t="s">
        <v>240</v>
      </c>
      <c r="I501" s="1006"/>
      <c r="J501" s="661">
        <v>-0.13039317214225002</v>
      </c>
      <c r="K501" s="614"/>
      <c r="L501" s="614"/>
      <c r="M501" s="1006" t="s">
        <v>240</v>
      </c>
      <c r="N501" s="1006"/>
      <c r="O501" s="662">
        <v>-0.14545785249835805</v>
      </c>
      <c r="P501" s="614"/>
      <c r="Q501" s="614"/>
      <c r="AC501" s="338"/>
      <c r="AD501" s="338"/>
      <c r="AE501" s="338"/>
      <c r="AF501" s="338"/>
      <c r="AG501" s="338"/>
      <c r="AH501" s="338"/>
      <c r="AI501" s="338"/>
      <c r="AJ501" s="338"/>
      <c r="AK501" s="338"/>
      <c r="AL501" s="338"/>
      <c r="AM501" s="338"/>
      <c r="AN501" s="338"/>
      <c r="AO501" s="338"/>
      <c r="AP501" s="338"/>
      <c r="AQ501" s="338"/>
      <c r="AR501" s="338"/>
      <c r="AS501" s="338"/>
      <c r="AT501" s="338"/>
      <c r="AU501" s="338"/>
      <c r="AV501" s="338"/>
      <c r="AW501" s="338"/>
      <c r="AX501" s="338"/>
      <c r="AY501" s="338"/>
      <c r="AZ501" s="338"/>
      <c r="BA501" s="340"/>
      <c r="BB501" s="419"/>
      <c r="BC501" s="340"/>
      <c r="BD501" s="340"/>
      <c r="BE501" s="340"/>
      <c r="BF501" s="340"/>
      <c r="BG501" s="340"/>
      <c r="BH501" s="340"/>
      <c r="BI501" s="340"/>
      <c r="BJ501" s="340"/>
      <c r="BK501" s="340"/>
      <c r="BL501" s="340"/>
      <c r="BM501" s="340"/>
      <c r="BN501" s="340"/>
      <c r="BO501" s="340"/>
      <c r="BP501" s="340"/>
      <c r="BQ501" s="340"/>
      <c r="BR501" s="340"/>
      <c r="BS501" s="340"/>
      <c r="BT501" s="340"/>
      <c r="BU501" s="340"/>
      <c r="BV501" s="340"/>
      <c r="BW501" s="340"/>
      <c r="BX501" s="340"/>
      <c r="BY501" s="340"/>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5" customFormat="true" ht="25.15" customHeight="true" x14ac:dyDescent="0.2">
      <c r="C502" s="1005" t="s">
        <v>210</v>
      </c>
      <c r="D502" s="1006"/>
      <c r="E502" s="660">
        <v>-4.5002587665889833E-3</v>
      </c>
      <c r="F502" s="614"/>
      <c r="G502" s="614"/>
      <c r="H502" s="1006" t="s">
        <v>210</v>
      </c>
      <c r="I502" s="1006"/>
      <c r="J502" s="661">
        <v>-1.556686438177525E-2</v>
      </c>
      <c r="K502" s="614"/>
      <c r="L502" s="614"/>
      <c r="M502" s="1006" t="s">
        <v>210</v>
      </c>
      <c r="N502" s="1006"/>
      <c r="O502" s="662">
        <v>3.0170309133677631E-2</v>
      </c>
      <c r="P502" s="614"/>
      <c r="Q502" s="614"/>
      <c r="AC502" s="338"/>
      <c r="AD502" s="338"/>
      <c r="AE502" s="338"/>
      <c r="AF502" s="338"/>
      <c r="AG502" s="338"/>
      <c r="AH502" s="338"/>
      <c r="AI502" s="338"/>
      <c r="AJ502" s="338"/>
      <c r="AK502" s="338"/>
      <c r="AL502" s="338"/>
      <c r="AM502" s="338"/>
      <c r="AN502" s="338"/>
      <c r="AO502" s="338"/>
      <c r="AP502" s="338"/>
      <c r="AQ502" s="338"/>
      <c r="AR502" s="338"/>
      <c r="AS502" s="338"/>
      <c r="AT502" s="338"/>
      <c r="AU502" s="338"/>
      <c r="AV502" s="338"/>
      <c r="AW502" s="338"/>
      <c r="AX502" s="338"/>
      <c r="AY502" s="338"/>
      <c r="AZ502" s="338"/>
      <c r="BA502" s="340"/>
      <c r="BB502" s="419"/>
      <c r="BC502" s="340"/>
      <c r="BD502" s="340"/>
      <c r="BE502" s="340"/>
      <c r="BF502" s="340"/>
      <c r="BG502" s="340"/>
      <c r="BH502" s="340"/>
      <c r="BI502" s="340"/>
      <c r="BJ502" s="340"/>
      <c r="BK502" s="340"/>
      <c r="BL502" s="340"/>
      <c r="BM502" s="340"/>
      <c r="BN502" s="340"/>
      <c r="BO502" s="340"/>
      <c r="BP502" s="340"/>
      <c r="BQ502" s="340"/>
      <c r="BR502" s="340"/>
      <c r="BS502" s="340"/>
      <c r="BT502" s="340"/>
      <c r="BU502" s="340"/>
      <c r="BV502" s="340"/>
      <c r="BW502" s="340"/>
      <c r="BX502" s="340"/>
      <c r="BY502" s="340"/>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5" customFormat="true" ht="25.15" customHeight="true" x14ac:dyDescent="0.2">
      <c r="C503" s="1005" t="s">
        <v>298</v>
      </c>
      <c r="D503" s="1006"/>
      <c r="E503" s="660">
        <v>0.11505159602984451</v>
      </c>
      <c r="F503" s="614"/>
      <c r="G503" s="614"/>
      <c r="H503" s="1006" t="s">
        <v>298</v>
      </c>
      <c r="I503" s="1006"/>
      <c r="J503" s="661">
        <v>0.12882756910335572</v>
      </c>
      <c r="K503" s="614"/>
      <c r="L503" s="614"/>
      <c r="M503" s="1006" t="s">
        <v>298</v>
      </c>
      <c r="N503" s="1006"/>
      <c r="O503" s="662">
        <v>0.18909067600747115</v>
      </c>
      <c r="P503" s="614"/>
      <c r="Q503" s="614"/>
      <c r="AC503" s="338"/>
      <c r="AD503" s="338"/>
      <c r="AE503" s="338"/>
      <c r="AF503" s="338"/>
      <c r="AG503" s="338"/>
      <c r="AH503" s="338"/>
      <c r="AI503" s="338"/>
      <c r="AJ503" s="338"/>
      <c r="AK503" s="338"/>
      <c r="AL503" s="338"/>
      <c r="AM503" s="338"/>
      <c r="AN503" s="338"/>
      <c r="AO503" s="338"/>
      <c r="AP503" s="338"/>
      <c r="AQ503" s="338"/>
      <c r="AR503" s="338"/>
      <c r="AS503" s="338"/>
      <c r="AT503" s="338"/>
      <c r="AU503" s="338"/>
      <c r="AV503" s="338"/>
      <c r="AW503" s="338"/>
      <c r="AX503" s="338"/>
      <c r="AY503" s="338"/>
      <c r="AZ503" s="338"/>
      <c r="BA503" s="340"/>
      <c r="BB503" s="419"/>
      <c r="BC503" s="340"/>
      <c r="BD503" s="340"/>
      <c r="BE503" s="340"/>
      <c r="BF503" s="340"/>
      <c r="BG503" s="340"/>
      <c r="BH503" s="340"/>
      <c r="BI503" s="340"/>
      <c r="BJ503" s="340"/>
      <c r="BK503" s="340"/>
      <c r="BL503" s="340"/>
      <c r="BM503" s="340"/>
      <c r="BN503" s="340"/>
      <c r="BO503" s="340"/>
      <c r="BP503" s="340"/>
      <c r="BQ503" s="340"/>
      <c r="BR503" s="340"/>
      <c r="BS503" s="340"/>
      <c r="BT503" s="340"/>
      <c r="BU503" s="340"/>
      <c r="BV503" s="340"/>
      <c r="BW503" s="340"/>
      <c r="BX503" s="340"/>
      <c r="BY503" s="340"/>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5" customFormat="true" ht="25.15" customHeight="true" x14ac:dyDescent="0.2">
      <c r="C504" s="1005" t="s">
        <v>324</v>
      </c>
      <c r="D504" s="1006"/>
      <c r="E504" s="660">
        <v>2.1962023906826429E-3</v>
      </c>
      <c r="F504" s="614"/>
      <c r="G504" s="614"/>
      <c r="H504" s="1006" t="s">
        <v>324</v>
      </c>
      <c r="I504" s="1006"/>
      <c r="J504" s="661">
        <v>1.3446301139490196E-3</v>
      </c>
      <c r="K504" s="614"/>
      <c r="L504" s="614"/>
      <c r="M504" s="1006" t="s">
        <v>324</v>
      </c>
      <c r="N504" s="1006"/>
      <c r="O504" s="662">
        <v>1.5918832999627715E-2</v>
      </c>
      <c r="P504" s="614"/>
      <c r="Q504" s="614"/>
      <c r="AC504" s="338"/>
      <c r="AD504" s="338"/>
      <c r="AE504" s="338"/>
      <c r="AF504" s="338"/>
      <c r="AG504" s="338"/>
      <c r="AH504" s="338"/>
      <c r="AI504" s="338"/>
      <c r="AJ504" s="338"/>
      <c r="AK504" s="338"/>
      <c r="AL504" s="338"/>
      <c r="AM504" s="338"/>
      <c r="AN504" s="338"/>
      <c r="AO504" s="338"/>
      <c r="AP504" s="338"/>
      <c r="AQ504" s="338"/>
      <c r="AR504" s="338"/>
      <c r="AS504" s="338"/>
      <c r="AT504" s="338"/>
      <c r="AU504" s="338"/>
      <c r="AV504" s="338"/>
      <c r="AW504" s="338"/>
      <c r="AX504" s="338"/>
      <c r="AY504" s="338"/>
      <c r="AZ504" s="338"/>
      <c r="BA504" s="340"/>
      <c r="BB504" s="419"/>
      <c r="BC504" s="340"/>
      <c r="BD504" s="340"/>
      <c r="BE504" s="340"/>
      <c r="BF504" s="340"/>
      <c r="BG504" s="340"/>
      <c r="BH504" s="340"/>
      <c r="BI504" s="340"/>
      <c r="BJ504" s="340"/>
      <c r="BK504" s="340"/>
      <c r="BL504" s="340"/>
      <c r="BM504" s="340"/>
      <c r="BN504" s="340"/>
      <c r="BO504" s="340"/>
      <c r="BP504" s="340"/>
      <c r="BQ504" s="340"/>
      <c r="BR504" s="340"/>
      <c r="BS504" s="340"/>
      <c r="BT504" s="340"/>
      <c r="BU504" s="340"/>
      <c r="BV504" s="340"/>
      <c r="BW504" s="340"/>
      <c r="BX504" s="340"/>
      <c r="BY504" s="340"/>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5" customFormat="true" ht="25.15" customHeight="true" x14ac:dyDescent="0.2">
      <c r="C505" s="1005" t="s">
        <v>245</v>
      </c>
      <c r="D505" s="1006"/>
      <c r="E505" s="660">
        <v>-0.10196637124309976</v>
      </c>
      <c r="F505" s="614"/>
      <c r="G505" s="614"/>
      <c r="H505" s="1006" t="s">
        <v>245</v>
      </c>
      <c r="I505" s="1006"/>
      <c r="J505" s="661">
        <v>-0.11218509727697737</v>
      </c>
      <c r="K505" s="614"/>
      <c r="L505" s="614"/>
      <c r="M505" s="1006" t="s">
        <v>245</v>
      </c>
      <c r="N505" s="1006"/>
      <c r="O505" s="662">
        <v>-0.19825348564629966</v>
      </c>
      <c r="P505" s="614"/>
      <c r="Q505" s="614"/>
      <c r="AC505" s="338"/>
      <c r="AD505" s="338"/>
      <c r="AE505" s="338"/>
      <c r="AF505" s="338"/>
      <c r="AG505" s="338"/>
      <c r="AH505" s="338"/>
      <c r="AI505" s="338"/>
      <c r="AJ505" s="338"/>
      <c r="AK505" s="338"/>
      <c r="AL505" s="338"/>
      <c r="AM505" s="338"/>
      <c r="AN505" s="338"/>
      <c r="AO505" s="338"/>
      <c r="AP505" s="338"/>
      <c r="AQ505" s="338"/>
      <c r="AR505" s="338"/>
      <c r="AS505" s="338"/>
      <c r="AT505" s="338"/>
      <c r="AU505" s="338"/>
      <c r="AV505" s="338"/>
      <c r="AW505" s="338"/>
      <c r="AX505" s="338"/>
      <c r="AY505" s="338"/>
      <c r="AZ505" s="338"/>
      <c r="BA505" s="340"/>
      <c r="BB505" s="419"/>
      <c r="BC505" s="340"/>
      <c r="BD505" s="340"/>
      <c r="BE505" s="340"/>
      <c r="BF505" s="340"/>
      <c r="BG505" s="340"/>
      <c r="BH505" s="340"/>
      <c r="BI505" s="340"/>
      <c r="BJ505" s="340"/>
      <c r="BK505" s="340"/>
      <c r="BL505" s="340"/>
      <c r="BM505" s="340"/>
      <c r="BN505" s="340"/>
      <c r="BO505" s="340"/>
      <c r="BP505" s="340"/>
      <c r="BQ505" s="340"/>
      <c r="BR505" s="340"/>
      <c r="BS505" s="340"/>
      <c r="BT505" s="340"/>
      <c r="BU505" s="340"/>
      <c r="BV505" s="340"/>
      <c r="BW505" s="340"/>
      <c r="BX505" s="340"/>
      <c r="BY505" s="340"/>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5" customFormat="true" ht="25.15" customHeight="true" x14ac:dyDescent="0.2">
      <c r="C506" s="1005" t="s">
        <v>215</v>
      </c>
      <c r="D506" s="1006"/>
      <c r="E506" s="660">
        <v>-1.0435130661186528E-2</v>
      </c>
      <c r="F506" s="614"/>
      <c r="G506" s="614"/>
      <c r="H506" s="1006" t="s">
        <v>215</v>
      </c>
      <c r="I506" s="1006"/>
      <c r="J506" s="661">
        <v>-1.333910843195262E-2</v>
      </c>
      <c r="K506" s="614"/>
      <c r="L506" s="614"/>
      <c r="M506" s="1006" t="s">
        <v>215</v>
      </c>
      <c r="N506" s="1006"/>
      <c r="O506" s="662">
        <v>3.0735771642888786E-2</v>
      </c>
      <c r="P506" s="614"/>
      <c r="Q506" s="614"/>
      <c r="AC506" s="338"/>
      <c r="AD506" s="338"/>
      <c r="AE506" s="338"/>
      <c r="AF506" s="338"/>
      <c r="AG506" s="338"/>
      <c r="AH506" s="338"/>
      <c r="AI506" s="338"/>
      <c r="AJ506" s="338"/>
      <c r="AK506" s="338"/>
      <c r="AL506" s="338"/>
      <c r="AM506" s="338"/>
      <c r="AN506" s="338"/>
      <c r="AO506" s="338"/>
      <c r="AP506" s="338"/>
      <c r="AQ506" s="338"/>
      <c r="AR506" s="338"/>
      <c r="AS506" s="338"/>
      <c r="AT506" s="338"/>
      <c r="AU506" s="338"/>
      <c r="AV506" s="338"/>
      <c r="AW506" s="338"/>
      <c r="AX506" s="338"/>
      <c r="AY506" s="338"/>
      <c r="AZ506" s="338"/>
      <c r="BA506" s="340"/>
      <c r="BB506" s="419"/>
      <c r="BC506" s="340"/>
      <c r="BD506" s="340"/>
      <c r="BE506" s="340"/>
      <c r="BF506" s="340"/>
      <c r="BG506" s="340"/>
      <c r="BH506" s="340"/>
      <c r="BI506" s="340"/>
      <c r="BJ506" s="340"/>
      <c r="BK506" s="340"/>
      <c r="BL506" s="340"/>
      <c r="BM506" s="340"/>
      <c r="BN506" s="340"/>
      <c r="BO506" s="340"/>
      <c r="BP506" s="340"/>
      <c r="BQ506" s="340"/>
      <c r="BR506" s="340"/>
      <c r="BS506" s="340"/>
      <c r="BT506" s="340"/>
      <c r="BU506" s="340"/>
      <c r="BV506" s="340"/>
      <c r="BW506" s="340"/>
      <c r="BX506" s="340"/>
      <c r="BY506" s="340"/>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5" customFormat="true" ht="25.15" customHeight="true" x14ac:dyDescent="0.2">
      <c r="C507" s="1005" t="s">
        <v>323</v>
      </c>
      <c r="D507" s="1006"/>
      <c r="E507" s="660">
        <v>-2.9382038200191037E-3</v>
      </c>
      <c r="F507" s="614"/>
      <c r="G507" s="614"/>
      <c r="H507" s="1006" t="s">
        <v>323</v>
      </c>
      <c r="I507" s="1006"/>
      <c r="J507" s="661">
        <v>-4.4341451757056805E-3</v>
      </c>
      <c r="K507" s="614"/>
      <c r="L507" s="614"/>
      <c r="M507" s="1006" t="s">
        <v>323</v>
      </c>
      <c r="N507" s="1006"/>
      <c r="O507" s="662">
        <v>2.3647362328493744E-2</v>
      </c>
      <c r="P507" s="614"/>
      <c r="Q507" s="614"/>
      <c r="AC507" s="338"/>
      <c r="AD507" s="338"/>
      <c r="AE507" s="338"/>
      <c r="AF507" s="338"/>
      <c r="AG507" s="338"/>
      <c r="AH507" s="338"/>
      <c r="AI507" s="338"/>
      <c r="AJ507" s="338"/>
      <c r="AK507" s="338"/>
      <c r="AL507" s="338"/>
      <c r="AM507" s="338"/>
      <c r="AN507" s="338"/>
      <c r="AO507" s="338"/>
      <c r="AP507" s="338"/>
      <c r="AQ507" s="338"/>
      <c r="AR507" s="338"/>
      <c r="AS507" s="338"/>
      <c r="AT507" s="338"/>
      <c r="AU507" s="338"/>
      <c r="AV507" s="338"/>
      <c r="AW507" s="338"/>
      <c r="AX507" s="338"/>
      <c r="AY507" s="338"/>
      <c r="AZ507" s="338"/>
      <c r="BA507" s="340"/>
      <c r="BB507" s="419"/>
      <c r="BC507" s="340"/>
      <c r="BD507" s="340"/>
      <c r="BE507" s="340"/>
      <c r="BF507" s="340"/>
      <c r="BG507" s="340"/>
      <c r="BH507" s="340"/>
      <c r="BI507" s="340"/>
      <c r="BJ507" s="340"/>
      <c r="BK507" s="340"/>
      <c r="BL507" s="340"/>
      <c r="BM507" s="340"/>
      <c r="BN507" s="340"/>
      <c r="BO507" s="340"/>
      <c r="BP507" s="340"/>
      <c r="BQ507" s="340"/>
      <c r="BR507" s="340"/>
      <c r="BS507" s="340"/>
      <c r="BT507" s="340"/>
      <c r="BU507" s="340"/>
      <c r="BV507" s="340"/>
      <c r="BW507" s="340"/>
      <c r="BX507" s="340"/>
      <c r="BY507" s="340"/>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5" customFormat="true" ht="25.15" customHeight="true" x14ac:dyDescent="0.2">
      <c r="C508" s="1005" t="s">
        <v>325</v>
      </c>
      <c r="D508" s="1006"/>
      <c r="E508" s="660">
        <v>3.1095567203638587E-3</v>
      </c>
      <c r="F508" s="614"/>
      <c r="G508" s="614"/>
      <c r="H508" s="1006" t="s">
        <v>325</v>
      </c>
      <c r="I508" s="1006"/>
      <c r="J508" s="661">
        <v>-3.3759081716181597E-3</v>
      </c>
      <c r="K508" s="614"/>
      <c r="L508" s="614"/>
      <c r="M508" s="1006" t="s">
        <v>325</v>
      </c>
      <c r="N508" s="1006"/>
      <c r="O508" s="662">
        <v>2.2707368158074105E-3</v>
      </c>
      <c r="P508" s="614"/>
      <c r="Q508" s="614"/>
      <c r="AC508" s="338"/>
      <c r="AD508" s="338"/>
      <c r="AE508" s="338"/>
      <c r="AF508" s="338"/>
      <c r="AG508" s="338"/>
      <c r="AH508" s="338"/>
      <c r="AI508" s="338"/>
      <c r="AJ508" s="338"/>
      <c r="AK508" s="338"/>
      <c r="AL508" s="338"/>
      <c r="AM508" s="338"/>
      <c r="AN508" s="338"/>
      <c r="AO508" s="338"/>
      <c r="AP508" s="338"/>
      <c r="AQ508" s="338"/>
      <c r="AR508" s="338"/>
      <c r="AS508" s="338"/>
      <c r="AT508" s="338"/>
      <c r="AU508" s="338"/>
      <c r="AV508" s="338"/>
      <c r="AW508" s="338"/>
      <c r="AX508" s="338"/>
      <c r="AY508" s="338"/>
      <c r="AZ508" s="338"/>
      <c r="BA508" s="340"/>
      <c r="BB508" s="419"/>
      <c r="BC508" s="340"/>
      <c r="BD508" s="340"/>
      <c r="BE508" s="340"/>
      <c r="BF508" s="340"/>
      <c r="BG508" s="340"/>
      <c r="BH508" s="340"/>
      <c r="BI508" s="340"/>
      <c r="BJ508" s="340"/>
      <c r="BK508" s="340"/>
      <c r="BL508" s="340"/>
      <c r="BM508" s="340"/>
      <c r="BN508" s="340"/>
      <c r="BO508" s="340"/>
      <c r="BP508" s="340"/>
      <c r="BQ508" s="340"/>
      <c r="BR508" s="340"/>
      <c r="BS508" s="340"/>
      <c r="BT508" s="340"/>
      <c r="BU508" s="340"/>
      <c r="BV508" s="340"/>
      <c r="BW508" s="340"/>
      <c r="BX508" s="340"/>
      <c r="BY508" s="340"/>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5" customFormat="true" ht="25.15" customHeight="true" x14ac:dyDescent="0.2">
      <c r="C509" s="1005" t="s">
        <v>318</v>
      </c>
      <c r="D509" s="1006"/>
      <c r="E509" s="660">
        <v>8.1868584804506515E-3</v>
      </c>
      <c r="F509" s="614"/>
      <c r="G509" s="614"/>
      <c r="H509" s="1006" t="s">
        <v>318</v>
      </c>
      <c r="I509" s="1006"/>
      <c r="J509" s="661">
        <v>7.2367984492950404E-3</v>
      </c>
      <c r="K509" s="614"/>
      <c r="L509" s="614"/>
      <c r="M509" s="1006" t="s">
        <v>318</v>
      </c>
      <c r="N509" s="1006"/>
      <c r="O509" s="662">
        <v>5.3645143826998622E-2</v>
      </c>
      <c r="P509" s="614"/>
      <c r="Q509" s="614"/>
      <c r="AC509" s="338"/>
      <c r="AD509" s="338"/>
      <c r="AE509" s="338"/>
      <c r="AF509" s="338"/>
      <c r="AG509" s="338"/>
      <c r="AH509" s="338"/>
      <c r="AI509" s="338"/>
      <c r="AJ509" s="338"/>
      <c r="AK509" s="338"/>
      <c r="AL509" s="338"/>
      <c r="AM509" s="338"/>
      <c r="AN509" s="338"/>
      <c r="AO509" s="338"/>
      <c r="AP509" s="338"/>
      <c r="AQ509" s="338"/>
      <c r="AR509" s="338"/>
      <c r="AS509" s="338"/>
      <c r="AT509" s="338"/>
      <c r="AU509" s="338"/>
      <c r="AV509" s="338"/>
      <c r="AW509" s="338"/>
      <c r="AX509" s="338"/>
      <c r="AY509" s="338"/>
      <c r="AZ509" s="338"/>
      <c r="BA509" s="340"/>
      <c r="BB509" s="419"/>
      <c r="BC509" s="340"/>
      <c r="BD509" s="340"/>
      <c r="BE509" s="340"/>
      <c r="BF509" s="340"/>
      <c r="BG509" s="340"/>
      <c r="BH509" s="340"/>
      <c r="BI509" s="340"/>
      <c r="BJ509" s="340"/>
      <c r="BK509" s="340"/>
      <c r="BL509" s="340"/>
      <c r="BM509" s="340"/>
      <c r="BN509" s="340"/>
      <c r="BO509" s="340"/>
      <c r="BP509" s="340"/>
      <c r="BQ509" s="340"/>
      <c r="BR509" s="340"/>
      <c r="BS509" s="340"/>
      <c r="BT509" s="340"/>
      <c r="BU509" s="340"/>
      <c r="BV509" s="340"/>
      <c r="BW509" s="340"/>
      <c r="BX509" s="340"/>
      <c r="BY509" s="340"/>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5" customFormat="true" ht="25.15" customHeight="true" x14ac:dyDescent="0.2">
      <c r="C510" s="1005" t="s">
        <v>319</v>
      </c>
      <c r="D510" s="1006"/>
      <c r="E510" s="660">
        <v>3.5396919110069883E-2</v>
      </c>
      <c r="F510" s="614"/>
      <c r="G510" s="614"/>
      <c r="H510" s="1006" t="s">
        <v>319</v>
      </c>
      <c r="I510" s="1006"/>
      <c r="J510" s="661">
        <v>3.6247624678959756E-2</v>
      </c>
      <c r="K510" s="614"/>
      <c r="L510" s="614"/>
      <c r="M510" s="1006" t="s">
        <v>319</v>
      </c>
      <c r="N510" s="1006"/>
      <c r="O510" s="662">
        <v>3.6695055379837041E-2</v>
      </c>
      <c r="P510" s="614"/>
      <c r="Q510" s="614"/>
      <c r="AC510" s="338"/>
      <c r="AD510" s="338"/>
      <c r="AE510" s="338"/>
      <c r="AF510" s="338"/>
      <c r="AG510" s="338"/>
      <c r="AH510" s="338"/>
      <c r="AI510" s="338"/>
      <c r="AJ510" s="338"/>
      <c r="AK510" s="338"/>
      <c r="AL510" s="338"/>
      <c r="AM510" s="338"/>
      <c r="AN510" s="338"/>
      <c r="AO510" s="338"/>
      <c r="AP510" s="338"/>
      <c r="AQ510" s="338"/>
      <c r="AR510" s="338"/>
      <c r="AS510" s="338"/>
      <c r="AT510" s="338"/>
      <c r="AU510" s="338"/>
      <c r="AV510" s="338"/>
      <c r="AW510" s="338"/>
      <c r="AX510" s="338"/>
      <c r="AY510" s="338"/>
      <c r="AZ510" s="338"/>
      <c r="BA510" s="340"/>
      <c r="BB510" s="419"/>
      <c r="BC510" s="340"/>
      <c r="BD510" s="340"/>
      <c r="BE510" s="340"/>
      <c r="BF510" s="340"/>
      <c r="BG510" s="340"/>
      <c r="BH510" s="340"/>
      <c r="BI510" s="340"/>
      <c r="BJ510" s="340"/>
      <c r="BK510" s="340"/>
      <c r="BL510" s="340"/>
      <c r="BM510" s="340"/>
      <c r="BN510" s="340"/>
      <c r="BO510" s="340"/>
      <c r="BP510" s="340"/>
      <c r="BQ510" s="340"/>
      <c r="BR510" s="340"/>
      <c r="BS510" s="340"/>
      <c r="BT510" s="340"/>
      <c r="BU510" s="340"/>
      <c r="BV510" s="340"/>
      <c r="BW510" s="340"/>
      <c r="BX510" s="340"/>
      <c r="BY510" s="340"/>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5" customFormat="true" ht="25.15" customHeight="true" x14ac:dyDescent="0.2">
      <c r="C511" s="1005" t="s">
        <v>299</v>
      </c>
      <c r="D511" s="1006"/>
      <c r="E511" s="660">
        <v>9.8226415102601564E-2</v>
      </c>
      <c r="F511" s="614"/>
      <c r="G511" s="614"/>
      <c r="H511" s="1006" t="s">
        <v>299</v>
      </c>
      <c r="I511" s="1006"/>
      <c r="J511" s="661">
        <v>9.4321871202237811E-2</v>
      </c>
      <c r="K511" s="614"/>
      <c r="L511" s="614"/>
      <c r="M511" s="1006" t="s">
        <v>299</v>
      </c>
      <c r="N511" s="1006"/>
      <c r="O511" s="662">
        <v>0.19568644057033086</v>
      </c>
      <c r="P511" s="614"/>
      <c r="Q511" s="614"/>
      <c r="AC511" s="338"/>
      <c r="AD511" s="338"/>
      <c r="AE511" s="338"/>
      <c r="AF511" s="338"/>
      <c r="AG511" s="338"/>
      <c r="AH511" s="338"/>
      <c r="AI511" s="338"/>
      <c r="AJ511" s="338"/>
      <c r="AK511" s="338"/>
      <c r="AL511" s="338"/>
      <c r="AM511" s="338"/>
      <c r="AN511" s="338"/>
      <c r="AO511" s="338"/>
      <c r="AP511" s="338"/>
      <c r="AQ511" s="338"/>
      <c r="AR511" s="338"/>
      <c r="AS511" s="338"/>
      <c r="AT511" s="338"/>
      <c r="AU511" s="338"/>
      <c r="AV511" s="338"/>
      <c r="AW511" s="338"/>
      <c r="AX511" s="338"/>
      <c r="AY511" s="338"/>
      <c r="AZ511" s="338"/>
      <c r="BA511" s="340"/>
      <c r="BB511" s="419"/>
      <c r="BC511" s="340"/>
      <c r="BD511" s="340"/>
      <c r="BE511" s="340"/>
      <c r="BF511" s="340"/>
      <c r="BG511" s="340"/>
      <c r="BH511" s="340"/>
      <c r="BI511" s="340"/>
      <c r="BJ511" s="340"/>
      <c r="BK511" s="340"/>
      <c r="BL511" s="340"/>
      <c r="BM511" s="340"/>
      <c r="BN511" s="340"/>
      <c r="BO511" s="340"/>
      <c r="BP511" s="340"/>
      <c r="BQ511" s="340"/>
      <c r="BR511" s="340"/>
      <c r="BS511" s="340"/>
      <c r="BT511" s="340"/>
      <c r="BU511" s="340"/>
      <c r="BV511" s="340"/>
      <c r="BW511" s="340"/>
      <c r="BX511" s="340"/>
      <c r="BY511" s="340"/>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5" customFormat="true" ht="25.15" customHeight="true" x14ac:dyDescent="0.2">
      <c r="C512" s="1005" t="s">
        <v>310</v>
      </c>
      <c r="D512" s="1006"/>
      <c r="E512" s="660">
        <v>7.2551366310474444E-2</v>
      </c>
      <c r="F512" s="614"/>
      <c r="G512" s="614"/>
      <c r="H512" s="1006" t="s">
        <v>310</v>
      </c>
      <c r="I512" s="1006"/>
      <c r="J512" s="661">
        <v>8.3805993584010252E-2</v>
      </c>
      <c r="K512" s="614"/>
      <c r="L512" s="614"/>
      <c r="M512" s="1006" t="s">
        <v>310</v>
      </c>
      <c r="N512" s="1006"/>
      <c r="O512" s="662">
        <v>9.9813842939567146E-2</v>
      </c>
      <c r="P512" s="614"/>
      <c r="Q512" s="614"/>
      <c r="AC512" s="338"/>
      <c r="AD512" s="338"/>
      <c r="AE512" s="338"/>
      <c r="AF512" s="338"/>
      <c r="AG512" s="338"/>
      <c r="AH512" s="338"/>
      <c r="AI512" s="338"/>
      <c r="AJ512" s="338"/>
      <c r="AK512" s="338"/>
      <c r="AL512" s="338"/>
      <c r="AM512" s="338"/>
      <c r="AN512" s="338"/>
      <c r="AO512" s="338"/>
      <c r="AP512" s="338"/>
      <c r="AQ512" s="338"/>
      <c r="AR512" s="338"/>
      <c r="AS512" s="338"/>
      <c r="AT512" s="338"/>
      <c r="AU512" s="338"/>
      <c r="AV512" s="338"/>
      <c r="AW512" s="338"/>
      <c r="AX512" s="338"/>
      <c r="AY512" s="338"/>
      <c r="AZ512" s="338"/>
      <c r="BA512" s="340"/>
      <c r="BB512" s="419"/>
      <c r="BC512" s="340"/>
      <c r="BD512" s="340"/>
      <c r="BE512" s="340"/>
      <c r="BF512" s="340"/>
      <c r="BG512" s="340"/>
      <c r="BH512" s="340"/>
      <c r="BI512" s="340"/>
      <c r="BJ512" s="340"/>
      <c r="BK512" s="340"/>
      <c r="BL512" s="340"/>
      <c r="BM512" s="340"/>
      <c r="BN512" s="340"/>
      <c r="BO512" s="340"/>
      <c r="BP512" s="340"/>
      <c r="BQ512" s="340"/>
      <c r="BR512" s="340"/>
      <c r="BS512" s="340"/>
      <c r="BT512" s="340"/>
      <c r="BU512" s="340"/>
      <c r="BV512" s="340"/>
      <c r="BW512" s="340"/>
      <c r="BX512" s="340"/>
      <c r="BY512" s="340"/>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5" customFormat="true" ht="25.15" customHeight="true" x14ac:dyDescent="0.2">
      <c r="C513" s="1005" t="s">
        <v>311</v>
      </c>
      <c r="D513" s="1006"/>
      <c r="E513" s="660">
        <v>7.1504780759284667E-2</v>
      </c>
      <c r="F513" s="614"/>
      <c r="G513" s="614"/>
      <c r="H513" s="1006" t="s">
        <v>311</v>
      </c>
      <c r="I513" s="1006"/>
      <c r="J513" s="661">
        <v>4.9808501901321266E-2</v>
      </c>
      <c r="K513" s="614"/>
      <c r="L513" s="614"/>
      <c r="M513" s="1006" t="s">
        <v>311</v>
      </c>
      <c r="N513" s="1006"/>
      <c r="O513" s="662">
        <v>4.2031751470163296E-2</v>
      </c>
      <c r="P513" s="614"/>
      <c r="Q513" s="614"/>
      <c r="AC513" s="338"/>
      <c r="AD513" s="338"/>
      <c r="AE513" s="338"/>
      <c r="AF513" s="338"/>
      <c r="AG513" s="338"/>
      <c r="AH513" s="338"/>
      <c r="AI513" s="338"/>
      <c r="AJ513" s="338"/>
      <c r="AK513" s="338"/>
      <c r="AL513" s="338"/>
      <c r="AM513" s="338"/>
      <c r="AN513" s="338"/>
      <c r="AO513" s="338"/>
      <c r="AP513" s="338"/>
      <c r="AQ513" s="338"/>
      <c r="AR513" s="338"/>
      <c r="AS513" s="338"/>
      <c r="AT513" s="338"/>
      <c r="AU513" s="338"/>
      <c r="AV513" s="338"/>
      <c r="AW513" s="338"/>
      <c r="AX513" s="338"/>
      <c r="AY513" s="338"/>
      <c r="AZ513" s="338"/>
      <c r="BA513" s="340"/>
      <c r="BB513" s="419"/>
      <c r="BC513" s="340"/>
      <c r="BD513" s="340"/>
      <c r="BE513" s="340"/>
      <c r="BF513" s="340"/>
      <c r="BG513" s="340"/>
      <c r="BH513" s="340"/>
      <c r="BI513" s="340"/>
      <c r="BJ513" s="340"/>
      <c r="BK513" s="340"/>
      <c r="BL513" s="340"/>
      <c r="BM513" s="340"/>
      <c r="BN513" s="340"/>
      <c r="BO513" s="340"/>
      <c r="BP513" s="340"/>
      <c r="BQ513" s="340"/>
      <c r="BR513" s="340"/>
      <c r="BS513" s="340"/>
      <c r="BT513" s="340"/>
      <c r="BU513" s="340"/>
      <c r="BV513" s="340"/>
      <c r="BW513" s="340"/>
      <c r="BX513" s="340"/>
      <c r="BY513" s="340"/>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5" customFormat="true" ht="25.15" customHeight="true" x14ac:dyDescent="0.2">
      <c r="C514" s="1005" t="s">
        <v>306</v>
      </c>
      <c r="D514" s="1006"/>
      <c r="E514" s="663">
        <v>-0.10149351080681912</v>
      </c>
      <c r="F514" s="614"/>
      <c r="G514" s="614"/>
      <c r="H514" s="1006" t="s">
        <v>306</v>
      </c>
      <c r="I514" s="1006"/>
      <c r="J514" s="664">
        <v>-0.10638423671480642</v>
      </c>
      <c r="K514" s="614"/>
      <c r="L514" s="614"/>
      <c r="M514" s="1006" t="s">
        <v>306</v>
      </c>
      <c r="N514" s="1006"/>
      <c r="O514" s="665">
        <v>-5.1236238524543509E-2</v>
      </c>
      <c r="P514" s="614"/>
      <c r="Q514" s="614"/>
      <c r="AC514" s="338"/>
      <c r="AD514" s="338"/>
      <c r="AE514" s="338"/>
      <c r="AF514" s="338"/>
      <c r="AG514" s="338"/>
      <c r="AH514" s="338"/>
      <c r="AI514" s="338"/>
      <c r="AJ514" s="338"/>
      <c r="AK514" s="338"/>
      <c r="AL514" s="338"/>
      <c r="AM514" s="338"/>
      <c r="AN514" s="338"/>
      <c r="AO514" s="338"/>
      <c r="AP514" s="338"/>
      <c r="AQ514" s="338"/>
      <c r="AR514" s="338"/>
      <c r="AS514" s="338"/>
      <c r="AT514" s="338"/>
      <c r="AU514" s="338"/>
      <c r="AV514" s="338"/>
      <c r="AW514" s="338"/>
      <c r="AX514" s="338"/>
      <c r="AY514" s="338"/>
      <c r="AZ514" s="338"/>
      <c r="BA514" s="340"/>
      <c r="BB514" s="419"/>
      <c r="BC514" s="340"/>
      <c r="BD514" s="340"/>
      <c r="BE514" s="340"/>
      <c r="BF514" s="340"/>
      <c r="BG514" s="340"/>
      <c r="BH514" s="340"/>
      <c r="BI514" s="340"/>
      <c r="BJ514" s="340"/>
      <c r="BK514" s="340"/>
      <c r="BL514" s="340"/>
      <c r="BM514" s="340"/>
      <c r="BN514" s="340"/>
      <c r="BO514" s="340"/>
      <c r="BP514" s="340"/>
      <c r="BQ514" s="340"/>
      <c r="BR514" s="340"/>
      <c r="BS514" s="340"/>
      <c r="BT514" s="340"/>
      <c r="BU514" s="340"/>
      <c r="BV514" s="340"/>
      <c r="BW514" s="340"/>
      <c r="BX514" s="340"/>
      <c r="BY514" s="340"/>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5" customFormat="true" ht="25.15" customHeight="true" x14ac:dyDescent="0.2">
      <c r="C515" s="1005"/>
      <c r="D515" s="1006"/>
      <c r="E515" s="614"/>
      <c r="F515" s="614"/>
      <c r="G515" s="614"/>
      <c r="H515" s="1006"/>
      <c r="I515" s="1006"/>
      <c r="J515" s="614"/>
      <c r="K515" s="614"/>
      <c r="L515" s="614"/>
      <c r="M515" s="1006"/>
      <c r="N515" s="1006"/>
      <c r="O515" s="614"/>
      <c r="P515" s="614"/>
      <c r="Q515" s="614"/>
      <c r="AC515" s="338"/>
      <c r="AD515" s="338"/>
      <c r="AE515" s="338"/>
      <c r="AF515" s="338"/>
      <c r="AG515" s="338"/>
      <c r="AH515" s="338"/>
      <c r="AI515" s="338"/>
      <c r="AJ515" s="338"/>
      <c r="AK515" s="338"/>
      <c r="AL515" s="338"/>
      <c r="AM515" s="338"/>
      <c r="AN515" s="338"/>
      <c r="AO515" s="338"/>
      <c r="AP515" s="338"/>
      <c r="AQ515" s="338"/>
      <c r="AR515" s="338"/>
      <c r="AS515" s="338"/>
      <c r="AT515" s="338"/>
      <c r="AU515" s="338"/>
      <c r="AV515" s="338"/>
      <c r="AW515" s="338"/>
      <c r="AX515" s="338"/>
      <c r="AY515" s="338"/>
      <c r="AZ515" s="338"/>
      <c r="BA515" s="340"/>
      <c r="BB515" s="419"/>
      <c r="BC515" s="340"/>
      <c r="BD515" s="340"/>
      <c r="BE515" s="340"/>
      <c r="BF515" s="340"/>
      <c r="BG515" s="340"/>
      <c r="BH515" s="340"/>
      <c r="BI515" s="340"/>
      <c r="BJ515" s="340"/>
      <c r="BK515" s="340"/>
      <c r="BL515" s="340"/>
      <c r="BM515" s="340"/>
      <c r="BN515" s="340"/>
      <c r="BO515" s="340"/>
      <c r="BP515" s="340"/>
      <c r="BQ515" s="340"/>
      <c r="BR515" s="340"/>
      <c r="BS515" s="340"/>
      <c r="BT515" s="340"/>
      <c r="BU515" s="340"/>
      <c r="BV515" s="340"/>
      <c r="BW515" s="340"/>
      <c r="BX515" s="340"/>
      <c r="BY515" s="340"/>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5" customFormat="true" ht="25.15" customHeight="true" x14ac:dyDescent="0.2">
      <c r="C516" s="1005"/>
      <c r="D516" s="1006"/>
      <c r="E516" s="614"/>
      <c r="F516" s="614"/>
      <c r="G516" s="614"/>
      <c r="H516" s="1006"/>
      <c r="I516" s="1006"/>
      <c r="J516" s="614"/>
      <c r="K516" s="614"/>
      <c r="L516" s="614"/>
      <c r="M516" s="1006"/>
      <c r="N516" s="1006"/>
      <c r="O516" s="614"/>
      <c r="P516" s="614"/>
      <c r="Q516" s="614"/>
      <c r="AC516" s="338"/>
      <c r="AD516" s="338"/>
      <c r="AE516" s="338"/>
      <c r="AF516" s="338"/>
      <c r="AG516" s="338"/>
      <c r="AH516" s="338"/>
      <c r="AI516" s="338"/>
      <c r="AJ516" s="338"/>
      <c r="AK516" s="338"/>
      <c r="AL516" s="338"/>
      <c r="AM516" s="338"/>
      <c r="AN516" s="338"/>
      <c r="AO516" s="338"/>
      <c r="AP516" s="338"/>
      <c r="AQ516" s="338"/>
      <c r="AR516" s="338"/>
      <c r="AS516" s="338"/>
      <c r="AT516" s="338"/>
      <c r="AU516" s="338"/>
      <c r="AV516" s="338"/>
      <c r="AW516" s="338"/>
      <c r="AX516" s="338"/>
      <c r="AY516" s="338"/>
      <c r="AZ516" s="338"/>
      <c r="BA516" s="340"/>
      <c r="BB516" s="419"/>
      <c r="BC516" s="340"/>
      <c r="BD516" s="340"/>
      <c r="BE516" s="340"/>
      <c r="BF516" s="340"/>
      <c r="BG516" s="340"/>
      <c r="BH516" s="340"/>
      <c r="BI516" s="340"/>
      <c r="BJ516" s="340"/>
      <c r="BK516" s="340"/>
      <c r="BL516" s="340"/>
      <c r="BM516" s="340"/>
      <c r="BN516" s="340"/>
      <c r="BO516" s="340"/>
      <c r="BP516" s="340"/>
      <c r="BQ516" s="340"/>
      <c r="BR516" s="340"/>
      <c r="BS516" s="340"/>
      <c r="BT516" s="340"/>
      <c r="BU516" s="340"/>
      <c r="BV516" s="340"/>
      <c r="BW516" s="340"/>
      <c r="BX516" s="340"/>
      <c r="BY516" s="340"/>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5" customFormat="true" ht="25.15" customHeight="true" x14ac:dyDescent="0.2">
      <c r="C517" s="1005" t="s">
        <v>259</v>
      </c>
      <c r="D517" s="1006"/>
      <c r="E517" s="1006"/>
      <c r="F517" s="614"/>
      <c r="G517" s="614"/>
      <c r="H517" s="1006" t="s">
        <v>259</v>
      </c>
      <c r="I517" s="1006"/>
      <c r="J517" s="1006"/>
      <c r="K517" s="614"/>
      <c r="L517" s="614"/>
      <c r="M517" s="1006" t="s">
        <v>259</v>
      </c>
      <c r="N517" s="1006"/>
      <c r="O517" s="1006"/>
      <c r="P517" s="614"/>
      <c r="Q517" s="614"/>
      <c r="AC517" s="338"/>
      <c r="AD517" s="338"/>
      <c r="AE517" s="338"/>
      <c r="AF517" s="338"/>
      <c r="AG517" s="338"/>
      <c r="AH517" s="338"/>
      <c r="AI517" s="338"/>
      <c r="AJ517" s="338"/>
      <c r="AK517" s="338"/>
      <c r="AL517" s="338"/>
      <c r="AM517" s="338"/>
      <c r="AN517" s="338"/>
      <c r="AO517" s="338"/>
      <c r="AP517" s="338"/>
      <c r="AQ517" s="338"/>
      <c r="AR517" s="338"/>
      <c r="AS517" s="338"/>
      <c r="AT517" s="338"/>
      <c r="AU517" s="338"/>
      <c r="AV517" s="338"/>
      <c r="AW517" s="338"/>
      <c r="AX517" s="338"/>
      <c r="AY517" s="338"/>
      <c r="AZ517" s="338"/>
      <c r="BA517" s="340"/>
      <c r="BB517" s="419"/>
      <c r="BC517" s="340"/>
      <c r="BD517" s="340"/>
      <c r="BE517" s="340"/>
      <c r="BF517" s="340"/>
      <c r="BG517" s="340"/>
      <c r="BH517" s="340"/>
      <c r="BI517" s="340"/>
      <c r="BJ517" s="340"/>
      <c r="BK517" s="340"/>
      <c r="BL517" s="340"/>
      <c r="BM517" s="340"/>
      <c r="BN517" s="340"/>
      <c r="BO517" s="340"/>
      <c r="BP517" s="340"/>
      <c r="BQ517" s="340"/>
      <c r="BR517" s="340"/>
      <c r="BS517" s="340"/>
      <c r="BT517" s="340"/>
      <c r="BU517" s="340"/>
      <c r="BV517" s="340"/>
      <c r="BW517" s="340"/>
      <c r="BX517" s="340"/>
      <c r="BY517" s="340"/>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5" customFormat="true" ht="25.15" customHeight="true" x14ac:dyDescent="0.2">
      <c r="C518" s="1005" t="s">
        <v>207</v>
      </c>
      <c r="D518" s="1006"/>
      <c r="E518" s="678" t="s">
        <v>208</v>
      </c>
      <c r="F518" s="614"/>
      <c r="G518" s="614"/>
      <c r="H518" s="1006" t="s">
        <v>207</v>
      </c>
      <c r="I518" s="1006"/>
      <c r="J518" s="679" t="s">
        <v>208</v>
      </c>
      <c r="K518" s="614"/>
      <c r="L518" s="614"/>
      <c r="M518" s="1006" t="s">
        <v>207</v>
      </c>
      <c r="N518" s="1006"/>
      <c r="O518" s="680" t="s">
        <v>208</v>
      </c>
      <c r="P518" s="614"/>
      <c r="Q518" s="614"/>
      <c r="AC518" s="338"/>
      <c r="AD518" s="338"/>
      <c r="AE518" s="338"/>
      <c r="AF518" s="338"/>
      <c r="AG518" s="338"/>
      <c r="AH518" s="338"/>
      <c r="AI518" s="338"/>
      <c r="AJ518" s="338"/>
      <c r="AK518" s="338"/>
      <c r="AL518" s="338"/>
      <c r="AM518" s="338"/>
      <c r="AN518" s="338"/>
      <c r="AO518" s="338"/>
      <c r="AP518" s="338"/>
      <c r="AQ518" s="338"/>
      <c r="AR518" s="338"/>
      <c r="AS518" s="338"/>
      <c r="AT518" s="338"/>
      <c r="AU518" s="338"/>
      <c r="AV518" s="338"/>
      <c r="AW518" s="338"/>
      <c r="AX518" s="338"/>
      <c r="AY518" s="338"/>
      <c r="AZ518" s="338"/>
      <c r="BA518" s="340"/>
      <c r="BB518" s="419"/>
      <c r="BC518" s="340"/>
      <c r="BD518" s="340"/>
      <c r="BE518" s="340"/>
      <c r="BF518" s="340"/>
      <c r="BG518" s="340"/>
      <c r="BH518" s="340"/>
      <c r="BI518" s="340"/>
      <c r="BJ518" s="340"/>
      <c r="BK518" s="340"/>
      <c r="BL518" s="340"/>
      <c r="BM518" s="340"/>
      <c r="BN518" s="340"/>
      <c r="BO518" s="340"/>
      <c r="BP518" s="340"/>
      <c r="BQ518" s="340"/>
      <c r="BR518" s="340"/>
      <c r="BS518" s="340"/>
      <c r="BT518" s="340"/>
      <c r="BU518" s="340"/>
      <c r="BV518" s="340"/>
      <c r="BW518" s="340"/>
      <c r="BX518" s="340"/>
      <c r="BY518" s="340"/>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5" customFormat="true" ht="25.15" customHeight="true" x14ac:dyDescent="0.2">
      <c r="C519" s="1005" t="s">
        <v>208</v>
      </c>
      <c r="D519" s="1006"/>
      <c r="E519" s="681">
        <v>0.99999999999999978</v>
      </c>
      <c r="F519" s="614"/>
      <c r="G519" s="614"/>
      <c r="H519" s="1006" t="s">
        <v>208</v>
      </c>
      <c r="I519" s="1006"/>
      <c r="J519" s="682">
        <v>0.99999999999999978</v>
      </c>
      <c r="K519" s="614"/>
      <c r="L519" s="614"/>
      <c r="M519" s="1006" t="s">
        <v>208</v>
      </c>
      <c r="N519" s="1006"/>
      <c r="O519" s="683">
        <v>1</v>
      </c>
      <c r="P519" s="614"/>
      <c r="Q519" s="614"/>
      <c r="AC519" s="338"/>
      <c r="AD519" s="338"/>
      <c r="AE519" s="338"/>
      <c r="AF519" s="338"/>
      <c r="AG519" s="338"/>
      <c r="AH519" s="338"/>
      <c r="AI519" s="338"/>
      <c r="AJ519" s="338"/>
      <c r="AK519" s="338"/>
      <c r="AL519" s="338"/>
      <c r="AM519" s="338"/>
      <c r="AN519" s="338"/>
      <c r="AO519" s="338"/>
      <c r="AP519" s="338"/>
      <c r="AQ519" s="338"/>
      <c r="AR519" s="338"/>
      <c r="AS519" s="338"/>
      <c r="AT519" s="338"/>
      <c r="AU519" s="338"/>
      <c r="AV519" s="338"/>
      <c r="AW519" s="338"/>
      <c r="AX519" s="338"/>
      <c r="AY519" s="338"/>
      <c r="AZ519" s="338"/>
      <c r="BA519" s="340"/>
      <c r="BB519" s="419"/>
      <c r="BC519" s="340"/>
      <c r="BD519" s="340"/>
      <c r="BE519" s="340"/>
      <c r="BF519" s="340"/>
      <c r="BG519" s="340"/>
      <c r="BH519" s="340"/>
      <c r="BI519" s="340"/>
      <c r="BJ519" s="340"/>
      <c r="BK519" s="340"/>
      <c r="BL519" s="340"/>
      <c r="BM519" s="340"/>
      <c r="BN519" s="340"/>
      <c r="BO519" s="340"/>
      <c r="BP519" s="340"/>
      <c r="BQ519" s="340"/>
      <c r="BR519" s="340"/>
      <c r="BS519" s="340"/>
      <c r="BT519" s="340"/>
      <c r="BU519" s="340"/>
      <c r="BV519" s="340"/>
      <c r="BW519" s="340"/>
      <c r="BX519" s="340"/>
      <c r="BY519" s="340"/>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5" customFormat="true" ht="25.15" customHeight="true" x14ac:dyDescent="0.2">
      <c r="C520" s="1005"/>
      <c r="D520" s="1006"/>
      <c r="E520" s="614"/>
      <c r="F520" s="614"/>
      <c r="G520" s="614"/>
      <c r="H520" s="1006"/>
      <c r="I520" s="1006"/>
      <c r="J520" s="614"/>
      <c r="K520" s="614"/>
      <c r="L520" s="614"/>
      <c r="M520" s="1006"/>
      <c r="N520" s="1006"/>
      <c r="O520" s="614"/>
      <c r="P520" s="614"/>
      <c r="Q520" s="614"/>
      <c r="AC520" s="338"/>
      <c r="AD520" s="338"/>
      <c r="AE520" s="338"/>
      <c r="AF520" s="338"/>
      <c r="AG520" s="338"/>
      <c r="AH520" s="338"/>
      <c r="AI520" s="338"/>
      <c r="AJ520" s="338"/>
      <c r="AK520" s="338"/>
      <c r="AL520" s="338"/>
      <c r="AM520" s="338"/>
      <c r="AN520" s="338"/>
      <c r="AO520" s="338"/>
      <c r="AP520" s="338"/>
      <c r="AQ520" s="338"/>
      <c r="AR520" s="338"/>
      <c r="AS520" s="338"/>
      <c r="AT520" s="338"/>
      <c r="AU520" s="338"/>
      <c r="AV520" s="338"/>
      <c r="AW520" s="338"/>
      <c r="AX520" s="338"/>
      <c r="AY520" s="338"/>
      <c r="AZ520" s="338"/>
      <c r="BA520" s="340"/>
      <c r="BB520" s="419"/>
      <c r="BC520" s="340"/>
      <c r="BD520" s="340"/>
      <c r="BE520" s="340"/>
      <c r="BF520" s="340"/>
      <c r="BG520" s="340"/>
      <c r="BH520" s="340"/>
      <c r="BI520" s="340"/>
      <c r="BJ520" s="340"/>
      <c r="BK520" s="340"/>
      <c r="BL520" s="340"/>
      <c r="BM520" s="340"/>
      <c r="BN520" s="340"/>
      <c r="BO520" s="340"/>
      <c r="BP520" s="340"/>
      <c r="BQ520" s="340"/>
      <c r="BR520" s="340"/>
      <c r="BS520" s="340"/>
      <c r="BT520" s="340"/>
      <c r="BU520" s="340"/>
      <c r="BV520" s="340"/>
      <c r="BW520" s="340"/>
      <c r="BX520" s="340"/>
      <c r="BY520" s="340"/>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5" customFormat="true" ht="25.15" customHeight="true" x14ac:dyDescent="0.2">
      <c r="C521" s="1005"/>
      <c r="D521" s="1006"/>
      <c r="E521" s="613"/>
      <c r="F521" s="613"/>
      <c r="G521" s="613"/>
      <c r="H521" s="1005"/>
      <c r="I521" s="1006"/>
      <c r="J521" s="613"/>
      <c r="K521" s="613"/>
      <c r="L521" s="613"/>
      <c r="M521" s="1005"/>
      <c r="N521" s="1006"/>
      <c r="O521" s="613"/>
      <c r="P521" s="613"/>
      <c r="Q521" s="613"/>
      <c r="AC521" s="338"/>
      <c r="AD521" s="338"/>
      <c r="AE521" s="338"/>
      <c r="AF521" s="338"/>
      <c r="AG521" s="338"/>
      <c r="AH521" s="338"/>
      <c r="AI521" s="338"/>
      <c r="AJ521" s="338"/>
      <c r="AK521" s="338"/>
      <c r="AL521" s="338"/>
      <c r="AM521" s="338"/>
      <c r="AN521" s="338"/>
      <c r="AO521" s="338"/>
      <c r="AP521" s="338"/>
      <c r="AQ521" s="338"/>
      <c r="AR521" s="338"/>
      <c r="AS521" s="338"/>
      <c r="AT521" s="338"/>
      <c r="AU521" s="338"/>
      <c r="AV521" s="338"/>
      <c r="AW521" s="338"/>
      <c r="AX521" s="338"/>
      <c r="AY521" s="338"/>
      <c r="AZ521" s="338"/>
      <c r="BA521" s="340"/>
      <c r="BB521" s="419"/>
      <c r="BC521" s="340"/>
      <c r="BD521" s="340"/>
      <c r="BE521" s="340"/>
      <c r="BF521" s="340"/>
      <c r="BG521" s="340"/>
      <c r="BH521" s="340"/>
      <c r="BI521" s="340"/>
      <c r="BJ521" s="340"/>
      <c r="BK521" s="340"/>
      <c r="BL521" s="340"/>
      <c r="BM521" s="340"/>
      <c r="BN521" s="340"/>
      <c r="BO521" s="340"/>
      <c r="BP521" s="340"/>
      <c r="BQ521" s="340"/>
      <c r="BR521" s="340"/>
      <c r="BS521" s="340"/>
      <c r="BT521" s="340"/>
      <c r="BU521" s="340"/>
      <c r="BV521" s="340"/>
      <c r="BW521" s="340"/>
      <c r="BX521" s="340"/>
      <c r="BY521" s="340"/>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5" customFormat="true" ht="25.15" customHeight="true" x14ac:dyDescent="0.2">
      <c r="C522" s="1005"/>
      <c r="D522" s="1006"/>
      <c r="E522" s="613"/>
      <c r="F522" s="613"/>
      <c r="G522" s="613"/>
      <c r="H522" s="1005"/>
      <c r="I522" s="1006"/>
      <c r="J522" s="613"/>
      <c r="K522" s="613"/>
      <c r="L522" s="613"/>
      <c r="M522" s="1005"/>
      <c r="N522" s="1006"/>
      <c r="O522" s="613"/>
      <c r="P522" s="613"/>
      <c r="Q522" s="613"/>
      <c r="AC522" s="338"/>
      <c r="AD522" s="338"/>
      <c r="AE522" s="338"/>
      <c r="AF522" s="338"/>
      <c r="AG522" s="338"/>
      <c r="AH522" s="338"/>
      <c r="AI522" s="338"/>
      <c r="AJ522" s="338"/>
      <c r="AK522" s="338"/>
      <c r="AL522" s="338"/>
      <c r="AM522" s="338"/>
      <c r="AN522" s="338"/>
      <c r="AO522" s="338"/>
      <c r="AP522" s="338"/>
      <c r="AQ522" s="338"/>
      <c r="AR522" s="338"/>
      <c r="AS522" s="338"/>
      <c r="AT522" s="338"/>
      <c r="AU522" s="338"/>
      <c r="AV522" s="338"/>
      <c r="AW522" s="338"/>
      <c r="AX522" s="338"/>
      <c r="AY522" s="338"/>
      <c r="AZ522" s="338"/>
      <c r="BA522" s="340"/>
      <c r="BB522" s="419"/>
      <c r="BC522" s="340"/>
      <c r="BD522" s="340"/>
      <c r="BE522" s="340"/>
      <c r="BF522" s="340"/>
      <c r="BG522" s="340"/>
      <c r="BH522" s="340"/>
      <c r="BI522" s="340"/>
      <c r="BJ522" s="340"/>
      <c r="BK522" s="340"/>
      <c r="BL522" s="340"/>
      <c r="BM522" s="340"/>
      <c r="BN522" s="340"/>
      <c r="BO522" s="340"/>
      <c r="BP522" s="340"/>
      <c r="BQ522" s="340"/>
      <c r="BR522" s="340"/>
      <c r="BS522" s="340"/>
      <c r="BT522" s="340"/>
      <c r="BU522" s="340"/>
      <c r="BV522" s="340"/>
      <c r="BW522" s="340"/>
      <c r="BX522" s="340"/>
      <c r="BY522" s="340"/>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5" customFormat="true" ht="25.15" customHeight="true" x14ac:dyDescent="0.2">
      <c r="C523" s="1005"/>
      <c r="D523" s="1006"/>
      <c r="E523" s="613"/>
      <c r="F523" s="613"/>
      <c r="G523" s="613"/>
      <c r="H523" s="1005"/>
      <c r="I523" s="1006"/>
      <c r="J523" s="613"/>
      <c r="K523" s="613"/>
      <c r="L523" s="613"/>
      <c r="M523" s="1005"/>
      <c r="N523" s="1006"/>
      <c r="O523" s="613"/>
      <c r="P523" s="613"/>
      <c r="Q523" s="613"/>
      <c r="AC523" s="338"/>
      <c r="AD523" s="338"/>
      <c r="AE523" s="338"/>
      <c r="AF523" s="338"/>
      <c r="AG523" s="338"/>
      <c r="AH523" s="338"/>
      <c r="AI523" s="338"/>
      <c r="AJ523" s="338"/>
      <c r="AK523" s="338"/>
      <c r="AL523" s="338"/>
      <c r="AM523" s="338"/>
      <c r="AN523" s="338"/>
      <c r="AO523" s="338"/>
      <c r="AP523" s="338"/>
      <c r="AQ523" s="338"/>
      <c r="AR523" s="338"/>
      <c r="AS523" s="338"/>
      <c r="AT523" s="338"/>
      <c r="AU523" s="338"/>
      <c r="AV523" s="338"/>
      <c r="AW523" s="338"/>
      <c r="AX523" s="338"/>
      <c r="AY523" s="338"/>
      <c r="AZ523" s="338"/>
      <c r="BA523" s="340"/>
      <c r="BB523" s="419"/>
      <c r="BC523" s="340"/>
      <c r="BD523" s="340"/>
      <c r="BE523" s="340"/>
      <c r="BF523" s="340"/>
      <c r="BG523" s="340"/>
      <c r="BH523" s="340"/>
      <c r="BI523" s="340"/>
      <c r="BJ523" s="340"/>
      <c r="BK523" s="340"/>
      <c r="BL523" s="340"/>
      <c r="BM523" s="340"/>
      <c r="BN523" s="340"/>
      <c r="BO523" s="340"/>
      <c r="BP523" s="340"/>
      <c r="BQ523" s="340"/>
      <c r="BR523" s="340"/>
      <c r="BS523" s="340"/>
      <c r="BT523" s="340"/>
      <c r="BU523" s="340"/>
      <c r="BV523" s="340"/>
      <c r="BW523" s="340"/>
      <c r="BX523" s="340"/>
      <c r="BY523" s="340"/>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5" customFormat="true" ht="25.15" customHeight="true" x14ac:dyDescent="0.2">
      <c r="C524" s="1005"/>
      <c r="D524" s="1006"/>
      <c r="E524" s="613"/>
      <c r="F524" s="613"/>
      <c r="G524" s="613"/>
      <c r="H524" s="1005"/>
      <c r="I524" s="1006"/>
      <c r="J524" s="613"/>
      <c r="K524" s="613"/>
      <c r="L524" s="613"/>
      <c r="M524" s="1005"/>
      <c r="N524" s="1006"/>
      <c r="O524" s="613"/>
      <c r="P524" s="613"/>
      <c r="Q524" s="613"/>
      <c r="AC524" s="338"/>
      <c r="AD524" s="338"/>
      <c r="AE524" s="338"/>
      <c r="AF524" s="338"/>
      <c r="AG524" s="338"/>
      <c r="AH524" s="338"/>
      <c r="AI524" s="338"/>
      <c r="AJ524" s="338"/>
      <c r="AK524" s="338"/>
      <c r="AL524" s="338"/>
      <c r="AM524" s="338"/>
      <c r="AN524" s="338"/>
      <c r="AO524" s="338"/>
      <c r="AP524" s="338"/>
      <c r="AQ524" s="338"/>
      <c r="AR524" s="338"/>
      <c r="AS524" s="338"/>
      <c r="AT524" s="338"/>
      <c r="AU524" s="338"/>
      <c r="AV524" s="338"/>
      <c r="AW524" s="338"/>
      <c r="AX524" s="338"/>
      <c r="AY524" s="338"/>
      <c r="AZ524" s="338"/>
      <c r="BA524" s="340"/>
      <c r="BB524" s="419"/>
      <c r="BC524" s="340"/>
      <c r="BD524" s="340"/>
      <c r="BE524" s="340"/>
      <c r="BF524" s="340"/>
      <c r="BG524" s="340"/>
      <c r="BH524" s="340"/>
      <c r="BI524" s="340"/>
      <c r="BJ524" s="340"/>
      <c r="BK524" s="340"/>
      <c r="BL524" s="340"/>
      <c r="BM524" s="340"/>
      <c r="BN524" s="340"/>
      <c r="BO524" s="340"/>
      <c r="BP524" s="340"/>
      <c r="BQ524" s="340"/>
      <c r="BR524" s="340"/>
      <c r="BS524" s="340"/>
      <c r="BT524" s="340"/>
      <c r="BU524" s="340"/>
      <c r="BV524" s="340"/>
      <c r="BW524" s="340"/>
      <c r="BX524" s="340"/>
      <c r="BY524" s="340"/>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5" customFormat="true" ht="25.15" customHeight="true" x14ac:dyDescent="0.2">
      <c r="C525" s="1005"/>
      <c r="D525" s="1006"/>
      <c r="E525" s="613"/>
      <c r="F525" s="613"/>
      <c r="G525" s="613"/>
      <c r="H525" s="1005"/>
      <c r="I525" s="1006"/>
      <c r="J525" s="613"/>
      <c r="K525" s="613"/>
      <c r="L525" s="613"/>
      <c r="M525" s="1005"/>
      <c r="N525" s="1006"/>
      <c r="O525" s="613"/>
      <c r="P525" s="613"/>
      <c r="Q525" s="613"/>
      <c r="AC525" s="338"/>
      <c r="AD525" s="338"/>
      <c r="AE525" s="338"/>
      <c r="AF525" s="338"/>
      <c r="AG525" s="338"/>
      <c r="AH525" s="338"/>
      <c r="AI525" s="338"/>
      <c r="AJ525" s="338"/>
      <c r="AK525" s="338"/>
      <c r="AL525" s="338"/>
      <c r="AM525" s="338"/>
      <c r="AN525" s="338"/>
      <c r="AO525" s="338"/>
      <c r="AP525" s="338"/>
      <c r="AQ525" s="338"/>
      <c r="AR525" s="338"/>
      <c r="AS525" s="338"/>
      <c r="AT525" s="338"/>
      <c r="AU525" s="338"/>
      <c r="AV525" s="338"/>
      <c r="AW525" s="338"/>
      <c r="AX525" s="338"/>
      <c r="AY525" s="338"/>
      <c r="AZ525" s="338"/>
      <c r="BA525" s="340"/>
      <c r="BB525" s="419"/>
      <c r="BC525" s="340"/>
      <c r="BD525" s="340"/>
      <c r="BE525" s="340"/>
      <c r="BF525" s="340"/>
      <c r="BG525" s="340"/>
      <c r="BH525" s="340"/>
      <c r="BI525" s="340"/>
      <c r="BJ525" s="340"/>
      <c r="BK525" s="340"/>
      <c r="BL525" s="340"/>
      <c r="BM525" s="340"/>
      <c r="BN525" s="340"/>
      <c r="BO525" s="340"/>
      <c r="BP525" s="340"/>
      <c r="BQ525" s="340"/>
      <c r="BR525" s="340"/>
      <c r="BS525" s="340"/>
      <c r="BT525" s="340"/>
      <c r="BU525" s="340"/>
      <c r="BV525" s="340"/>
      <c r="BW525" s="340"/>
      <c r="BX525" s="340"/>
      <c r="BY525" s="340"/>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5" customFormat="true" ht="25.15" customHeight="true" x14ac:dyDescent="0.2">
      <c r="C526" s="1005"/>
      <c r="D526" s="1006"/>
      <c r="E526" s="613"/>
      <c r="F526" s="613"/>
      <c r="G526" s="613"/>
      <c r="H526" s="1005"/>
      <c r="I526" s="1006"/>
      <c r="J526" s="613"/>
      <c r="K526" s="613"/>
      <c r="L526" s="613"/>
      <c r="M526" s="1005"/>
      <c r="N526" s="1006"/>
      <c r="O526" s="613"/>
      <c r="P526" s="613"/>
      <c r="Q526" s="613"/>
      <c r="AC526" s="338"/>
      <c r="AD526" s="338"/>
      <c r="AE526" s="338"/>
      <c r="AF526" s="338"/>
      <c r="AG526" s="338"/>
      <c r="AH526" s="338"/>
      <c r="AI526" s="338"/>
      <c r="AJ526" s="338"/>
      <c r="AK526" s="338"/>
      <c r="AL526" s="338"/>
      <c r="AM526" s="338"/>
      <c r="AN526" s="338"/>
      <c r="AO526" s="338"/>
      <c r="AP526" s="338"/>
      <c r="AQ526" s="338"/>
      <c r="AR526" s="338"/>
      <c r="AS526" s="338"/>
      <c r="AT526" s="338"/>
      <c r="AU526" s="338"/>
      <c r="AV526" s="338"/>
      <c r="AW526" s="338"/>
      <c r="AX526" s="338"/>
      <c r="AY526" s="338"/>
      <c r="AZ526" s="338"/>
      <c r="BA526" s="340"/>
      <c r="BB526" s="419"/>
      <c r="BC526" s="340"/>
      <c r="BD526" s="340"/>
      <c r="BE526" s="340"/>
      <c r="BF526" s="340"/>
      <c r="BG526" s="340"/>
      <c r="BH526" s="340"/>
      <c r="BI526" s="340"/>
      <c r="BJ526" s="340"/>
      <c r="BK526" s="340"/>
      <c r="BL526" s="340"/>
      <c r="BM526" s="340"/>
      <c r="BN526" s="340"/>
      <c r="BO526" s="340"/>
      <c r="BP526" s="340"/>
      <c r="BQ526" s="340"/>
      <c r="BR526" s="340"/>
      <c r="BS526" s="340"/>
      <c r="BT526" s="340"/>
      <c r="BU526" s="340"/>
      <c r="BV526" s="340"/>
      <c r="BW526" s="340"/>
      <c r="BX526" s="340"/>
      <c r="BY526" s="340"/>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5" customFormat="true" ht="25.15" customHeight="true" x14ac:dyDescent="0.2">
      <c r="C527" s="1005"/>
      <c r="D527" s="1006"/>
      <c r="E527" s="613"/>
      <c r="F527" s="613"/>
      <c r="G527" s="613"/>
      <c r="H527" s="1005"/>
      <c r="I527" s="1006"/>
      <c r="J527" s="613"/>
      <c r="K527" s="613"/>
      <c r="L527" s="613"/>
      <c r="M527" s="1005"/>
      <c r="N527" s="1006"/>
      <c r="O527" s="613"/>
      <c r="P527" s="613"/>
      <c r="Q527" s="613"/>
      <c r="AC527" s="338"/>
      <c r="AD527" s="338"/>
      <c r="AE527" s="338"/>
      <c r="AF527" s="338"/>
      <c r="AG527" s="338"/>
      <c r="AH527" s="338"/>
      <c r="AI527" s="338"/>
      <c r="AJ527" s="338"/>
      <c r="AK527" s="338"/>
      <c r="AL527" s="338"/>
      <c r="AM527" s="338"/>
      <c r="AN527" s="338"/>
      <c r="AO527" s="338"/>
      <c r="AP527" s="338"/>
      <c r="AQ527" s="338"/>
      <c r="AR527" s="338"/>
      <c r="AS527" s="338"/>
      <c r="AT527" s="338"/>
      <c r="AU527" s="338"/>
      <c r="AV527" s="338"/>
      <c r="AW527" s="338"/>
      <c r="AX527" s="338"/>
      <c r="AY527" s="338"/>
      <c r="AZ527" s="338"/>
      <c r="BA527" s="340"/>
      <c r="BB527" s="419"/>
      <c r="BC527" s="340"/>
      <c r="BD527" s="340"/>
      <c r="BE527" s="340"/>
      <c r="BF527" s="340"/>
      <c r="BG527" s="340"/>
      <c r="BH527" s="340"/>
      <c r="BI527" s="340"/>
      <c r="BJ527" s="340"/>
      <c r="BK527" s="340"/>
      <c r="BL527" s="340"/>
      <c r="BM527" s="340"/>
      <c r="BN527" s="340"/>
      <c r="BO527" s="340"/>
      <c r="BP527" s="340"/>
      <c r="BQ527" s="340"/>
      <c r="BR527" s="340"/>
      <c r="BS527" s="340"/>
      <c r="BT527" s="340"/>
      <c r="BU527" s="340"/>
      <c r="BV527" s="340"/>
      <c r="BW527" s="340"/>
      <c r="BX527" s="340"/>
      <c r="BY527" s="340"/>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5" customFormat="true" ht="25.15" customHeight="true" x14ac:dyDescent="0.2">
      <c r="C528" s="1005"/>
      <c r="D528" s="1006"/>
      <c r="E528" s="613"/>
      <c r="F528" s="613"/>
      <c r="G528" s="613"/>
      <c r="H528" s="1005"/>
      <c r="I528" s="1006"/>
      <c r="J528" s="613"/>
      <c r="K528" s="613"/>
      <c r="L528" s="613"/>
      <c r="M528" s="1005"/>
      <c r="N528" s="1006"/>
      <c r="O528" s="613"/>
      <c r="P528" s="613"/>
      <c r="Q528" s="613"/>
      <c r="AC528" s="338"/>
      <c r="AD528" s="338"/>
      <c r="AE528" s="338"/>
      <c r="AF528" s="338"/>
      <c r="AG528" s="338"/>
      <c r="AH528" s="338"/>
      <c r="AI528" s="338"/>
      <c r="AJ528" s="338"/>
      <c r="AK528" s="338"/>
      <c r="AL528" s="338"/>
      <c r="AM528" s="338"/>
      <c r="AN528" s="338"/>
      <c r="AO528" s="338"/>
      <c r="AP528" s="338"/>
      <c r="AQ528" s="338"/>
      <c r="AR528" s="338"/>
      <c r="AS528" s="338"/>
      <c r="AT528" s="338"/>
      <c r="AU528" s="338"/>
      <c r="AV528" s="338"/>
      <c r="AW528" s="338"/>
      <c r="AX528" s="338"/>
      <c r="AY528" s="338"/>
      <c r="AZ528" s="338"/>
      <c r="BA528" s="340"/>
      <c r="BB528" s="419"/>
      <c r="BC528" s="340"/>
      <c r="BD528" s="340"/>
      <c r="BE528" s="340"/>
      <c r="BF528" s="340"/>
      <c r="BG528" s="340"/>
      <c r="BH528" s="340"/>
      <c r="BI528" s="340"/>
      <c r="BJ528" s="340"/>
      <c r="BK528" s="340"/>
      <c r="BL528" s="340"/>
      <c r="BM528" s="340"/>
      <c r="BN528" s="340"/>
      <c r="BO528" s="340"/>
      <c r="BP528" s="340"/>
      <c r="BQ528" s="340"/>
      <c r="BR528" s="340"/>
      <c r="BS528" s="340"/>
      <c r="BT528" s="340"/>
      <c r="BU528" s="340"/>
      <c r="BV528" s="340"/>
      <c r="BW528" s="340"/>
      <c r="BX528" s="340"/>
      <c r="BY528" s="340"/>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5" customFormat="true" ht="25.15" customHeight="true" x14ac:dyDescent="0.2">
      <c r="C529" s="1005"/>
      <c r="D529" s="1006"/>
      <c r="E529" s="613"/>
      <c r="F529" s="613"/>
      <c r="G529" s="613"/>
      <c r="H529" s="1005"/>
      <c r="I529" s="1006"/>
      <c r="J529" s="613"/>
      <c r="K529" s="613"/>
      <c r="L529" s="613"/>
      <c r="M529" s="1005"/>
      <c r="N529" s="1006"/>
      <c r="O529" s="613"/>
      <c r="P529" s="613"/>
      <c r="Q529" s="613"/>
      <c r="AC529" s="338"/>
      <c r="AD529" s="338"/>
      <c r="AE529" s="338"/>
      <c r="AF529" s="338"/>
      <c r="AG529" s="338"/>
      <c r="AH529" s="338"/>
      <c r="AI529" s="338"/>
      <c r="AJ529" s="338"/>
      <c r="AK529" s="338"/>
      <c r="AL529" s="338"/>
      <c r="AM529" s="338"/>
      <c r="AN529" s="338"/>
      <c r="AO529" s="338"/>
      <c r="AP529" s="338"/>
      <c r="AQ529" s="338"/>
      <c r="AR529" s="338"/>
      <c r="AS529" s="338"/>
      <c r="AT529" s="338"/>
      <c r="AU529" s="338"/>
      <c r="AV529" s="338"/>
      <c r="AW529" s="338"/>
      <c r="AX529" s="338"/>
      <c r="AY529" s="338"/>
      <c r="AZ529" s="338"/>
      <c r="BA529" s="340"/>
      <c r="BB529" s="419"/>
      <c r="BC529" s="340"/>
      <c r="BD529" s="340"/>
      <c r="BE529" s="340"/>
      <c r="BF529" s="340"/>
      <c r="BG529" s="340"/>
      <c r="BH529" s="340"/>
      <c r="BI529" s="340"/>
      <c r="BJ529" s="340"/>
      <c r="BK529" s="340"/>
      <c r="BL529" s="340"/>
      <c r="BM529" s="340"/>
      <c r="BN529" s="340"/>
      <c r="BO529" s="340"/>
      <c r="BP529" s="340"/>
      <c r="BQ529" s="340"/>
      <c r="BR529" s="340"/>
      <c r="BS529" s="340"/>
      <c r="BT529" s="340"/>
      <c r="BU529" s="340"/>
      <c r="BV529" s="340"/>
      <c r="BW529" s="340"/>
      <c r="BX529" s="340"/>
      <c r="BY529" s="340"/>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5" customFormat="true" ht="25.15" customHeight="true" x14ac:dyDescent="0.2">
      <c r="C530" s="1005"/>
      <c r="D530" s="1006"/>
      <c r="E530" s="613"/>
      <c r="F530" s="613"/>
      <c r="G530" s="613"/>
      <c r="H530" s="1005"/>
      <c r="I530" s="1006"/>
      <c r="J530" s="613"/>
      <c r="K530" s="613"/>
      <c r="L530" s="613"/>
      <c r="M530" s="1005"/>
      <c r="N530" s="1006"/>
      <c r="O530" s="613"/>
      <c r="P530" s="613"/>
      <c r="Q530" s="613"/>
      <c r="AC530" s="338"/>
      <c r="AD530" s="338"/>
      <c r="AE530" s="338"/>
      <c r="AF530" s="338"/>
      <c r="AG530" s="338"/>
      <c r="AH530" s="338"/>
      <c r="AI530" s="338"/>
      <c r="AJ530" s="338"/>
      <c r="AK530" s="338"/>
      <c r="AL530" s="338"/>
      <c r="AM530" s="338"/>
      <c r="AN530" s="338"/>
      <c r="AO530" s="338"/>
      <c r="AP530" s="338"/>
      <c r="AQ530" s="338"/>
      <c r="AR530" s="338"/>
      <c r="AS530" s="338"/>
      <c r="AT530" s="338"/>
      <c r="AU530" s="338"/>
      <c r="AV530" s="338"/>
      <c r="AW530" s="338"/>
      <c r="AX530" s="338"/>
      <c r="AY530" s="338"/>
      <c r="AZ530" s="338"/>
      <c r="BA530" s="340"/>
      <c r="BB530" s="419"/>
      <c r="BC530" s="340"/>
      <c r="BD530" s="340"/>
      <c r="BE530" s="340"/>
      <c r="BF530" s="340"/>
      <c r="BG530" s="340"/>
      <c r="BH530" s="340"/>
      <c r="BI530" s="340"/>
      <c r="BJ530" s="340"/>
      <c r="BK530" s="340"/>
      <c r="BL530" s="340"/>
      <c r="BM530" s="340"/>
      <c r="BN530" s="340"/>
      <c r="BO530" s="340"/>
      <c r="BP530" s="340"/>
      <c r="BQ530" s="340"/>
      <c r="BR530" s="340"/>
      <c r="BS530" s="340"/>
      <c r="BT530" s="340"/>
      <c r="BU530" s="340"/>
      <c r="BV530" s="340"/>
      <c r="BW530" s="340"/>
      <c r="BX530" s="340"/>
      <c r="BY530" s="340"/>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5" customFormat="true" ht="25.15" customHeight="true" x14ac:dyDescent="0.2">
      <c r="C531" s="1005"/>
      <c r="D531" s="1006"/>
      <c r="E531" s="613"/>
      <c r="F531" s="613"/>
      <c r="G531" s="613"/>
      <c r="H531" s="1005"/>
      <c r="I531" s="1006"/>
      <c r="J531" s="613"/>
      <c r="K531" s="613"/>
      <c r="L531" s="613"/>
      <c r="M531" s="1005"/>
      <c r="N531" s="1006"/>
      <c r="O531" s="613"/>
      <c r="P531" s="613"/>
      <c r="Q531" s="613"/>
      <c r="AC531" s="338"/>
      <c r="AD531" s="338"/>
      <c r="AE531" s="338"/>
      <c r="AF531" s="338"/>
      <c r="AG531" s="338"/>
      <c r="AH531" s="338"/>
      <c r="AI531" s="338"/>
      <c r="AJ531" s="338"/>
      <c r="AK531" s="338"/>
      <c r="AL531" s="338"/>
      <c r="AM531" s="338"/>
      <c r="AN531" s="338"/>
      <c r="AO531" s="338"/>
      <c r="AP531" s="338"/>
      <c r="AQ531" s="338"/>
      <c r="AR531" s="338"/>
      <c r="AS531" s="338"/>
      <c r="AT531" s="338"/>
      <c r="AU531" s="338"/>
      <c r="AV531" s="338"/>
      <c r="AW531" s="338"/>
      <c r="AX531" s="338"/>
      <c r="AY531" s="338"/>
      <c r="AZ531" s="338"/>
      <c r="BA531" s="340"/>
      <c r="BB531" s="419"/>
      <c r="BC531" s="340"/>
      <c r="BD531" s="340"/>
      <c r="BE531" s="340"/>
      <c r="BF531" s="340"/>
      <c r="BG531" s="340"/>
      <c r="BH531" s="340"/>
      <c r="BI531" s="340"/>
      <c r="BJ531" s="340"/>
      <c r="BK531" s="340"/>
      <c r="BL531" s="340"/>
      <c r="BM531" s="340"/>
      <c r="BN531" s="340"/>
      <c r="BO531" s="340"/>
      <c r="BP531" s="340"/>
      <c r="BQ531" s="340"/>
      <c r="BR531" s="340"/>
      <c r="BS531" s="340"/>
      <c r="BT531" s="340"/>
      <c r="BU531" s="340"/>
      <c r="BV531" s="340"/>
      <c r="BW531" s="340"/>
      <c r="BX531" s="340"/>
      <c r="BY531" s="340"/>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5" customFormat="true" ht="25.15" customHeight="true" x14ac:dyDescent="0.2">
      <c r="C532" s="1005"/>
      <c r="D532" s="1006"/>
      <c r="E532" s="613"/>
      <c r="F532" s="613"/>
      <c r="G532" s="613"/>
      <c r="H532" s="1005"/>
      <c r="I532" s="1006"/>
      <c r="J532" s="613"/>
      <c r="K532" s="613"/>
      <c r="L532" s="613"/>
      <c r="M532" s="1005"/>
      <c r="N532" s="1006"/>
      <c r="O532" s="613"/>
      <c r="P532" s="613"/>
      <c r="Q532" s="613"/>
      <c r="AC532" s="338"/>
      <c r="AD532" s="338"/>
      <c r="AE532" s="338"/>
      <c r="AF532" s="338"/>
      <c r="AG532" s="338"/>
      <c r="AH532" s="338"/>
      <c r="AI532" s="338"/>
      <c r="AJ532" s="338"/>
      <c r="AK532" s="338"/>
      <c r="AL532" s="338"/>
      <c r="AM532" s="338"/>
      <c r="AN532" s="338"/>
      <c r="AO532" s="338"/>
      <c r="AP532" s="338"/>
      <c r="AQ532" s="338"/>
      <c r="AR532" s="338"/>
      <c r="AS532" s="338"/>
      <c r="AT532" s="338"/>
      <c r="AU532" s="338"/>
      <c r="AV532" s="338"/>
      <c r="AW532" s="338"/>
      <c r="AX532" s="338"/>
      <c r="AY532" s="338"/>
      <c r="AZ532" s="338"/>
      <c r="BA532" s="340"/>
      <c r="BB532" s="419"/>
      <c r="BC532" s="340"/>
      <c r="BD532" s="340"/>
      <c r="BE532" s="340"/>
      <c r="BF532" s="340"/>
      <c r="BG532" s="340"/>
      <c r="BH532" s="340"/>
      <c r="BI532" s="340"/>
      <c r="BJ532" s="340"/>
      <c r="BK532" s="340"/>
      <c r="BL532" s="340"/>
      <c r="BM532" s="340"/>
      <c r="BN532" s="340"/>
      <c r="BO532" s="340"/>
      <c r="BP532" s="340"/>
      <c r="BQ532" s="340"/>
      <c r="BR532" s="340"/>
      <c r="BS532" s="340"/>
      <c r="BT532" s="340"/>
      <c r="BU532" s="340"/>
      <c r="BV532" s="340"/>
      <c r="BW532" s="340"/>
      <c r="BX532" s="340"/>
      <c r="BY532" s="340"/>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5" customFormat="true" ht="25.15" customHeight="true" x14ac:dyDescent="0.2">
      <c r="C533" s="1005"/>
      <c r="D533" s="1006"/>
      <c r="E533" s="613"/>
      <c r="F533" s="613"/>
      <c r="G533" s="613"/>
      <c r="H533" s="1005"/>
      <c r="I533" s="1006"/>
      <c r="J533" s="613"/>
      <c r="K533" s="613"/>
      <c r="L533" s="613"/>
      <c r="M533" s="1005"/>
      <c r="N533" s="1006"/>
      <c r="O533" s="613"/>
      <c r="P533" s="613"/>
      <c r="Q533" s="613"/>
      <c r="AC533" s="338"/>
      <c r="AD533" s="338"/>
      <c r="AE533" s="338"/>
      <c r="AF533" s="338"/>
      <c r="AG533" s="338"/>
      <c r="AH533" s="338"/>
      <c r="AI533" s="338"/>
      <c r="AJ533" s="338"/>
      <c r="AK533" s="338"/>
      <c r="AL533" s="338"/>
      <c r="AM533" s="338"/>
      <c r="AN533" s="338"/>
      <c r="AO533" s="338"/>
      <c r="AP533" s="338"/>
      <c r="AQ533" s="338"/>
      <c r="AR533" s="338"/>
      <c r="AS533" s="338"/>
      <c r="AT533" s="338"/>
      <c r="AU533" s="338"/>
      <c r="AV533" s="338"/>
      <c r="AW533" s="338"/>
      <c r="AX533" s="338"/>
      <c r="AY533" s="338"/>
      <c r="AZ533" s="338"/>
      <c r="BA533" s="340"/>
      <c r="BB533" s="419"/>
      <c r="BC533" s="340"/>
      <c r="BD533" s="340"/>
      <c r="BE533" s="340"/>
      <c r="BF533" s="340"/>
      <c r="BG533" s="340"/>
      <c r="BH533" s="340"/>
      <c r="BI533" s="340"/>
      <c r="BJ533" s="340"/>
      <c r="BK533" s="340"/>
      <c r="BL533" s="340"/>
      <c r="BM533" s="340"/>
      <c r="BN533" s="340"/>
      <c r="BO533" s="340"/>
      <c r="BP533" s="340"/>
      <c r="BQ533" s="340"/>
      <c r="BR533" s="340"/>
      <c r="BS533" s="340"/>
      <c r="BT533" s="340"/>
      <c r="BU533" s="340"/>
      <c r="BV533" s="340"/>
      <c r="BW533" s="340"/>
      <c r="BX533" s="340"/>
      <c r="BY533" s="340"/>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5" customFormat="true" ht="25.15" customHeight="true" x14ac:dyDescent="0.2">
      <c r="C534" s="1005"/>
      <c r="D534" s="1006"/>
      <c r="E534" s="613"/>
      <c r="F534" s="613"/>
      <c r="G534" s="613"/>
      <c r="H534" s="1005"/>
      <c r="I534" s="1006"/>
      <c r="J534" s="613"/>
      <c r="K534" s="613"/>
      <c r="L534" s="613"/>
      <c r="M534" s="1005"/>
      <c r="N534" s="1006"/>
      <c r="O534" s="613"/>
      <c r="P534" s="613"/>
      <c r="Q534" s="613"/>
      <c r="AC534" s="338"/>
      <c r="AD534" s="338"/>
      <c r="AE534" s="338"/>
      <c r="AF534" s="338"/>
      <c r="AG534" s="338"/>
      <c r="AH534" s="338"/>
      <c r="AI534" s="338"/>
      <c r="AJ534" s="338"/>
      <c r="AK534" s="338"/>
      <c r="AL534" s="338"/>
      <c r="AM534" s="338"/>
      <c r="AN534" s="338"/>
      <c r="AO534" s="338"/>
      <c r="AP534" s="338"/>
      <c r="AQ534" s="338"/>
      <c r="AR534" s="338"/>
      <c r="AS534" s="338"/>
      <c r="AT534" s="338"/>
      <c r="AU534" s="338"/>
      <c r="AV534" s="338"/>
      <c r="AW534" s="338"/>
      <c r="AX534" s="338"/>
      <c r="AY534" s="338"/>
      <c r="AZ534" s="338"/>
      <c r="BA534" s="340"/>
      <c r="BB534" s="419"/>
      <c r="BC534" s="340"/>
      <c r="BD534" s="340"/>
      <c r="BE534" s="340"/>
      <c r="BF534" s="340"/>
      <c r="BG534" s="340"/>
      <c r="BH534" s="340"/>
      <c r="BI534" s="340"/>
      <c r="BJ534" s="340"/>
      <c r="BK534" s="340"/>
      <c r="BL534" s="340"/>
      <c r="BM534" s="340"/>
      <c r="BN534" s="340"/>
      <c r="BO534" s="340"/>
      <c r="BP534" s="340"/>
      <c r="BQ534" s="340"/>
      <c r="BR534" s="340"/>
      <c r="BS534" s="340"/>
      <c r="BT534" s="340"/>
      <c r="BU534" s="340"/>
      <c r="BV534" s="340"/>
      <c r="BW534" s="340"/>
      <c r="BX534" s="340"/>
      <c r="BY534" s="340"/>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5" customFormat="true" ht="25.15" customHeight="true" x14ac:dyDescent="0.2">
      <c r="C535" s="1005"/>
      <c r="D535" s="1006"/>
      <c r="E535" s="613"/>
      <c r="F535" s="613"/>
      <c r="G535" s="613"/>
      <c r="H535" s="1005"/>
      <c r="I535" s="1006"/>
      <c r="J535" s="613"/>
      <c r="K535" s="613"/>
      <c r="L535" s="613"/>
      <c r="M535" s="1005"/>
      <c r="N535" s="1006"/>
      <c r="O535" s="613"/>
      <c r="P535" s="613"/>
      <c r="Q535" s="613"/>
      <c r="AC535" s="338"/>
      <c r="AD535" s="338"/>
      <c r="AE535" s="338"/>
      <c r="AF535" s="338"/>
      <c r="AG535" s="338"/>
      <c r="AH535" s="338"/>
      <c r="AI535" s="338"/>
      <c r="AJ535" s="338"/>
      <c r="AK535" s="338"/>
      <c r="AL535" s="338"/>
      <c r="AM535" s="338"/>
      <c r="AN535" s="338"/>
      <c r="AO535" s="338"/>
      <c r="AP535" s="338"/>
      <c r="AQ535" s="338"/>
      <c r="AR535" s="338"/>
      <c r="AS535" s="338"/>
      <c r="AT535" s="338"/>
      <c r="AU535" s="338"/>
      <c r="AV535" s="338"/>
      <c r="AW535" s="338"/>
      <c r="AX535" s="338"/>
      <c r="AY535" s="338"/>
      <c r="AZ535" s="338"/>
      <c r="BA535" s="340"/>
      <c r="BB535" s="419"/>
      <c r="BC535" s="340"/>
      <c r="BD535" s="340"/>
      <c r="BE535" s="340"/>
      <c r="BF535" s="340"/>
      <c r="BG535" s="340"/>
      <c r="BH535" s="340"/>
      <c r="BI535" s="340"/>
      <c r="BJ535" s="340"/>
      <c r="BK535" s="340"/>
      <c r="BL535" s="340"/>
      <c r="BM535" s="340"/>
      <c r="BN535" s="340"/>
      <c r="BO535" s="340"/>
      <c r="BP535" s="340"/>
      <c r="BQ535" s="340"/>
      <c r="BR535" s="340"/>
      <c r="BS535" s="340"/>
      <c r="BT535" s="340"/>
      <c r="BU535" s="340"/>
      <c r="BV535" s="340"/>
      <c r="BW535" s="340"/>
      <c r="BX535" s="340"/>
      <c r="BY535" s="340"/>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5" customFormat="true" ht="25.15" customHeight="true" x14ac:dyDescent="0.2">
      <c r="C536" s="1005"/>
      <c r="D536" s="1006"/>
      <c r="E536" s="613"/>
      <c r="F536" s="613"/>
      <c r="G536" s="613"/>
      <c r="H536" s="1005"/>
      <c r="I536" s="1006"/>
      <c r="J536" s="613"/>
      <c r="K536" s="613"/>
      <c r="L536" s="613"/>
      <c r="M536" s="1005"/>
      <c r="N536" s="1006"/>
      <c r="O536" s="613"/>
      <c r="P536" s="613"/>
      <c r="Q536" s="613"/>
      <c r="AC536" s="338"/>
      <c r="AD536" s="338"/>
      <c r="AE536" s="338"/>
      <c r="AF536" s="338"/>
      <c r="AG536" s="338"/>
      <c r="AH536" s="338"/>
      <c r="AI536" s="338"/>
      <c r="AJ536" s="338"/>
      <c r="AK536" s="338"/>
      <c r="AL536" s="338"/>
      <c r="AM536" s="338"/>
      <c r="AN536" s="338"/>
      <c r="AO536" s="338"/>
      <c r="AP536" s="338"/>
      <c r="AQ536" s="338"/>
      <c r="AR536" s="338"/>
      <c r="AS536" s="338"/>
      <c r="AT536" s="338"/>
      <c r="AU536" s="338"/>
      <c r="AV536" s="338"/>
      <c r="AW536" s="338"/>
      <c r="AX536" s="338"/>
      <c r="AY536" s="338"/>
      <c r="AZ536" s="338"/>
      <c r="BA536" s="340"/>
      <c r="BB536" s="419"/>
      <c r="BC536" s="340"/>
      <c r="BD536" s="340"/>
      <c r="BE536" s="340"/>
      <c r="BF536" s="340"/>
      <c r="BG536" s="340"/>
      <c r="BH536" s="340"/>
      <c r="BI536" s="340"/>
      <c r="BJ536" s="340"/>
      <c r="BK536" s="340"/>
      <c r="BL536" s="340"/>
      <c r="BM536" s="340"/>
      <c r="BN536" s="340"/>
      <c r="BO536" s="340"/>
      <c r="BP536" s="340"/>
      <c r="BQ536" s="340"/>
      <c r="BR536" s="340"/>
      <c r="BS536" s="340"/>
      <c r="BT536" s="340"/>
      <c r="BU536" s="340"/>
      <c r="BV536" s="340"/>
      <c r="BW536" s="340"/>
      <c r="BX536" s="340"/>
      <c r="BY536" s="340"/>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5" customFormat="true" ht="25.15" customHeight="true" x14ac:dyDescent="0.2">
      <c r="C537" s="1005"/>
      <c r="D537" s="1006"/>
      <c r="E537" s="613"/>
      <c r="F537" s="613"/>
      <c r="G537" s="613"/>
      <c r="H537" s="1005"/>
      <c r="I537" s="1006"/>
      <c r="J537" s="613"/>
      <c r="K537" s="613"/>
      <c r="L537" s="613"/>
      <c r="M537" s="1005"/>
      <c r="N537" s="1006"/>
      <c r="O537" s="613"/>
      <c r="P537" s="613"/>
      <c r="Q537" s="613"/>
      <c r="AC537" s="338"/>
      <c r="AD537" s="338"/>
      <c r="AE537" s="338"/>
      <c r="AF537" s="338"/>
      <c r="AG537" s="338"/>
      <c r="AH537" s="338"/>
      <c r="AI537" s="338"/>
      <c r="AJ537" s="338"/>
      <c r="AK537" s="338"/>
      <c r="AL537" s="338"/>
      <c r="AM537" s="338"/>
      <c r="AN537" s="338"/>
      <c r="AO537" s="338"/>
      <c r="AP537" s="338"/>
      <c r="AQ537" s="338"/>
      <c r="AR537" s="338"/>
      <c r="AS537" s="338"/>
      <c r="AT537" s="338"/>
      <c r="AU537" s="338"/>
      <c r="AV537" s="338"/>
      <c r="AW537" s="338"/>
      <c r="AX537" s="338"/>
      <c r="AY537" s="338"/>
      <c r="AZ537" s="338"/>
      <c r="BA537" s="340"/>
      <c r="BB537" s="419"/>
      <c r="BC537" s="340"/>
      <c r="BD537" s="340"/>
      <c r="BE537" s="340"/>
      <c r="BF537" s="340"/>
      <c r="BG537" s="340"/>
      <c r="BH537" s="340"/>
      <c r="BI537" s="340"/>
      <c r="BJ537" s="340"/>
      <c r="BK537" s="340"/>
      <c r="BL537" s="340"/>
      <c r="BM537" s="340"/>
      <c r="BN537" s="340"/>
      <c r="BO537" s="340"/>
      <c r="BP537" s="340"/>
      <c r="BQ537" s="340"/>
      <c r="BR537" s="340"/>
      <c r="BS537" s="340"/>
      <c r="BT537" s="340"/>
      <c r="BU537" s="340"/>
      <c r="BV537" s="340"/>
      <c r="BW537" s="340"/>
      <c r="BX537" s="340"/>
      <c r="BY537" s="340"/>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5" customFormat="true" ht="25.15" customHeight="true" x14ac:dyDescent="0.2">
      <c r="C538" s="1005"/>
      <c r="D538" s="1006"/>
      <c r="E538" s="613"/>
      <c r="F538" s="613"/>
      <c r="G538" s="613"/>
      <c r="H538" s="1005"/>
      <c r="I538" s="1006"/>
      <c r="J538" s="613"/>
      <c r="K538" s="613"/>
      <c r="L538" s="613"/>
      <c r="M538" s="1005"/>
      <c r="N538" s="1006"/>
      <c r="O538" s="613"/>
      <c r="P538" s="613"/>
      <c r="Q538" s="613"/>
      <c r="AC538" s="338"/>
      <c r="AD538" s="338"/>
      <c r="AE538" s="338"/>
      <c r="AF538" s="338"/>
      <c r="AG538" s="338"/>
      <c r="AH538" s="338"/>
      <c r="AI538" s="338"/>
      <c r="AJ538" s="338"/>
      <c r="AK538" s="338"/>
      <c r="AL538" s="338"/>
      <c r="AM538" s="338"/>
      <c r="AN538" s="338"/>
      <c r="AO538" s="338"/>
      <c r="AP538" s="338"/>
      <c r="AQ538" s="338"/>
      <c r="AR538" s="338"/>
      <c r="AS538" s="338"/>
      <c r="AT538" s="338"/>
      <c r="AU538" s="338"/>
      <c r="AV538" s="338"/>
      <c r="AW538" s="338"/>
      <c r="AX538" s="338"/>
      <c r="AY538" s="338"/>
      <c r="AZ538" s="338"/>
      <c r="BA538" s="340"/>
      <c r="BB538" s="419"/>
      <c r="BC538" s="340"/>
      <c r="BD538" s="340"/>
      <c r="BE538" s="340"/>
      <c r="BF538" s="340"/>
      <c r="BG538" s="340"/>
      <c r="BH538" s="340"/>
      <c r="BI538" s="340"/>
      <c r="BJ538" s="340"/>
      <c r="BK538" s="340"/>
      <c r="BL538" s="340"/>
      <c r="BM538" s="340"/>
      <c r="BN538" s="340"/>
      <c r="BO538" s="340"/>
      <c r="BP538" s="340"/>
      <c r="BQ538" s="340"/>
      <c r="BR538" s="340"/>
      <c r="BS538" s="340"/>
      <c r="BT538" s="340"/>
      <c r="BU538" s="340"/>
      <c r="BV538" s="340"/>
      <c r="BW538" s="340"/>
      <c r="BX538" s="340"/>
      <c r="BY538" s="340"/>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5" customFormat="true" ht="25.15" customHeight="true" x14ac:dyDescent="0.2">
      <c r="C539" s="1005"/>
      <c r="D539" s="1006"/>
      <c r="E539" s="613"/>
      <c r="F539" s="613"/>
      <c r="G539" s="613"/>
      <c r="H539" s="1005"/>
      <c r="I539" s="1006"/>
      <c r="J539" s="613"/>
      <c r="K539" s="613"/>
      <c r="L539" s="613"/>
      <c r="M539" s="1005"/>
      <c r="N539" s="1006"/>
      <c r="O539" s="613"/>
      <c r="P539" s="613"/>
      <c r="Q539" s="613"/>
      <c r="AC539" s="338"/>
      <c r="AD539" s="338"/>
      <c r="AE539" s="338"/>
      <c r="AF539" s="338"/>
      <c r="AG539" s="338"/>
      <c r="AH539" s="338"/>
      <c r="AI539" s="338"/>
      <c r="AJ539" s="338"/>
      <c r="AK539" s="338"/>
      <c r="AL539" s="338"/>
      <c r="AM539" s="338"/>
      <c r="AN539" s="338"/>
      <c r="AO539" s="338"/>
      <c r="AP539" s="338"/>
      <c r="AQ539" s="338"/>
      <c r="AR539" s="338"/>
      <c r="AS539" s="338"/>
      <c r="AT539" s="338"/>
      <c r="AU539" s="338"/>
      <c r="AV539" s="338"/>
      <c r="AW539" s="338"/>
      <c r="AX539" s="338"/>
      <c r="AY539" s="338"/>
      <c r="AZ539" s="338"/>
      <c r="BA539" s="340"/>
      <c r="BB539" s="419"/>
      <c r="BC539" s="340"/>
      <c r="BD539" s="340"/>
      <c r="BE539" s="340"/>
      <c r="BF539" s="340"/>
      <c r="BG539" s="340"/>
      <c r="BH539" s="340"/>
      <c r="BI539" s="340"/>
      <c r="BJ539" s="340"/>
      <c r="BK539" s="340"/>
      <c r="BL539" s="340"/>
      <c r="BM539" s="340"/>
      <c r="BN539" s="340"/>
      <c r="BO539" s="340"/>
      <c r="BP539" s="340"/>
      <c r="BQ539" s="340"/>
      <c r="BR539" s="340"/>
      <c r="BS539" s="340"/>
      <c r="BT539" s="340"/>
      <c r="BU539" s="340"/>
      <c r="BV539" s="340"/>
      <c r="BW539" s="340"/>
      <c r="BX539" s="340"/>
      <c r="BY539" s="340"/>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5" customFormat="true" ht="25.15" customHeight="true" x14ac:dyDescent="0.2">
      <c r="C540" s="1005"/>
      <c r="D540" s="1006"/>
      <c r="E540" s="613"/>
      <c r="F540" s="613"/>
      <c r="G540" s="613"/>
      <c r="H540" s="1005"/>
      <c r="I540" s="1006"/>
      <c r="J540" s="613"/>
      <c r="K540" s="613"/>
      <c r="L540" s="613"/>
      <c r="M540" s="1005"/>
      <c r="N540" s="1006"/>
      <c r="O540" s="613"/>
      <c r="P540" s="613"/>
      <c r="Q540" s="613"/>
      <c r="AC540" s="338"/>
      <c r="AD540" s="338"/>
      <c r="AE540" s="338"/>
      <c r="AF540" s="338"/>
      <c r="AG540" s="338"/>
      <c r="AH540" s="338"/>
      <c r="AI540" s="338"/>
      <c r="AJ540" s="338"/>
      <c r="AK540" s="338"/>
      <c r="AL540" s="338"/>
      <c r="AM540" s="338"/>
      <c r="AN540" s="338"/>
      <c r="AO540" s="338"/>
      <c r="AP540" s="338"/>
      <c r="AQ540" s="338"/>
      <c r="AR540" s="338"/>
      <c r="AS540" s="338"/>
      <c r="AT540" s="338"/>
      <c r="AU540" s="338"/>
      <c r="AV540" s="338"/>
      <c r="AW540" s="338"/>
      <c r="AX540" s="338"/>
      <c r="AY540" s="338"/>
      <c r="AZ540" s="338"/>
      <c r="BA540" s="340"/>
      <c r="BB540" s="419"/>
      <c r="BC540" s="340"/>
      <c r="BD540" s="340"/>
      <c r="BE540" s="340"/>
      <c r="BF540" s="340"/>
      <c r="BG540" s="340"/>
      <c r="BH540" s="340"/>
      <c r="BI540" s="340"/>
      <c r="BJ540" s="340"/>
      <c r="BK540" s="340"/>
      <c r="BL540" s="340"/>
      <c r="BM540" s="340"/>
      <c r="BN540" s="340"/>
      <c r="BO540" s="340"/>
      <c r="BP540" s="340"/>
      <c r="BQ540" s="340"/>
      <c r="BR540" s="340"/>
      <c r="BS540" s="340"/>
      <c r="BT540" s="340"/>
      <c r="BU540" s="340"/>
      <c r="BV540" s="340"/>
      <c r="BW540" s="340"/>
      <c r="BX540" s="340"/>
      <c r="BY540" s="340"/>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5" customFormat="true" ht="25.15" customHeight="true" x14ac:dyDescent="0.2">
      <c r="C541" s="1005"/>
      <c r="D541" s="1006"/>
      <c r="E541" s="613"/>
      <c r="F541" s="613"/>
      <c r="G541" s="613"/>
      <c r="H541" s="1005"/>
      <c r="I541" s="1006"/>
      <c r="J541" s="613"/>
      <c r="K541" s="613"/>
      <c r="L541" s="613"/>
      <c r="M541" s="1005"/>
      <c r="N541" s="1006"/>
      <c r="O541" s="613"/>
      <c r="P541" s="613"/>
      <c r="Q541" s="613"/>
      <c r="AC541" s="338"/>
      <c r="AD541" s="338"/>
      <c r="AE541" s="338"/>
      <c r="AF541" s="338"/>
      <c r="AG541" s="338"/>
      <c r="AH541" s="338"/>
      <c r="AI541" s="338"/>
      <c r="AJ541" s="338"/>
      <c r="AK541" s="338"/>
      <c r="AL541" s="338"/>
      <c r="AM541" s="338"/>
      <c r="AN541" s="338"/>
      <c r="AO541" s="338"/>
      <c r="AP541" s="338"/>
      <c r="AQ541" s="338"/>
      <c r="AR541" s="338"/>
      <c r="AS541" s="338"/>
      <c r="AT541" s="338"/>
      <c r="AU541" s="338"/>
      <c r="AV541" s="338"/>
      <c r="AW541" s="338"/>
      <c r="AX541" s="338"/>
      <c r="AY541" s="338"/>
      <c r="AZ541" s="338"/>
      <c r="BA541" s="340"/>
      <c r="BB541" s="419"/>
      <c r="BC541" s="340"/>
      <c r="BD541" s="340"/>
      <c r="BE541" s="340"/>
      <c r="BF541" s="340"/>
      <c r="BG541" s="340"/>
      <c r="BH541" s="340"/>
      <c r="BI541" s="340"/>
      <c r="BJ541" s="340"/>
      <c r="BK541" s="340"/>
      <c r="BL541" s="340"/>
      <c r="BM541" s="340"/>
      <c r="BN541" s="340"/>
      <c r="BO541" s="340"/>
      <c r="BP541" s="340"/>
      <c r="BQ541" s="340"/>
      <c r="BR541" s="340"/>
      <c r="BS541" s="340"/>
      <c r="BT541" s="340"/>
      <c r="BU541" s="340"/>
      <c r="BV541" s="340"/>
      <c r="BW541" s="340"/>
      <c r="BX541" s="340"/>
      <c r="BY541" s="340"/>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5" customFormat="true" ht="25.15" customHeight="true" x14ac:dyDescent="0.2">
      <c r="C542" s="1005"/>
      <c r="D542" s="1006"/>
      <c r="E542" s="613"/>
      <c r="F542" s="613"/>
      <c r="G542" s="613"/>
      <c r="H542" s="1005"/>
      <c r="I542" s="1006"/>
      <c r="J542" s="613"/>
      <c r="K542" s="613"/>
      <c r="L542" s="613"/>
      <c r="M542" s="1005"/>
      <c r="N542" s="1006"/>
      <c r="O542" s="613"/>
      <c r="P542" s="613"/>
      <c r="Q542" s="613"/>
      <c r="AC542" s="338"/>
      <c r="AD542" s="338"/>
      <c r="AE542" s="338"/>
      <c r="AF542" s="338"/>
      <c r="AG542" s="338"/>
      <c r="AH542" s="338"/>
      <c r="AI542" s="338"/>
      <c r="AJ542" s="338"/>
      <c r="AK542" s="338"/>
      <c r="AL542" s="338"/>
      <c r="AM542" s="338"/>
      <c r="AN542" s="338"/>
      <c r="AO542" s="338"/>
      <c r="AP542" s="338"/>
      <c r="AQ542" s="338"/>
      <c r="AR542" s="338"/>
      <c r="AS542" s="338"/>
      <c r="AT542" s="338"/>
      <c r="AU542" s="338"/>
      <c r="AV542" s="338"/>
      <c r="AW542" s="338"/>
      <c r="AX542" s="338"/>
      <c r="AY542" s="338"/>
      <c r="AZ542" s="338"/>
      <c r="BA542" s="340"/>
      <c r="BB542" s="419"/>
      <c r="BC542" s="340"/>
      <c r="BD542" s="340"/>
      <c r="BE542" s="340"/>
      <c r="BF542" s="340"/>
      <c r="BG542" s="340"/>
      <c r="BH542" s="340"/>
      <c r="BI542" s="340"/>
      <c r="BJ542" s="340"/>
      <c r="BK542" s="340"/>
      <c r="BL542" s="340"/>
      <c r="BM542" s="340"/>
      <c r="BN542" s="340"/>
      <c r="BO542" s="340"/>
      <c r="BP542" s="340"/>
      <c r="BQ542" s="340"/>
      <c r="BR542" s="340"/>
      <c r="BS542" s="340"/>
      <c r="BT542" s="340"/>
      <c r="BU542" s="340"/>
      <c r="BV542" s="340"/>
      <c r="BW542" s="340"/>
      <c r="BX542" s="340"/>
      <c r="BY542" s="340"/>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5" customFormat="true" ht="25.15" customHeight="true" x14ac:dyDescent="0.2">
      <c r="C543" s="1005"/>
      <c r="D543" s="1006"/>
      <c r="E543" s="613"/>
      <c r="F543" s="613"/>
      <c r="G543" s="613"/>
      <c r="H543" s="1005"/>
      <c r="I543" s="1006"/>
      <c r="J543" s="613"/>
      <c r="K543" s="613"/>
      <c r="L543" s="613"/>
      <c r="M543" s="1005"/>
      <c r="N543" s="1006"/>
      <c r="O543" s="613"/>
      <c r="P543" s="613"/>
      <c r="Q543" s="613"/>
      <c r="AC543" s="338"/>
      <c r="AD543" s="338"/>
      <c r="AE543" s="338"/>
      <c r="AF543" s="338"/>
      <c r="AG543" s="338"/>
      <c r="AH543" s="338"/>
      <c r="AI543" s="338"/>
      <c r="AJ543" s="338"/>
      <c r="AK543" s="338"/>
      <c r="AL543" s="338"/>
      <c r="AM543" s="338"/>
      <c r="AN543" s="338"/>
      <c r="AO543" s="338"/>
      <c r="AP543" s="338"/>
      <c r="AQ543" s="338"/>
      <c r="AR543" s="338"/>
      <c r="AS543" s="338"/>
      <c r="AT543" s="338"/>
      <c r="AU543" s="338"/>
      <c r="AV543" s="338"/>
      <c r="AW543" s="338"/>
      <c r="AX543" s="338"/>
      <c r="AY543" s="338"/>
      <c r="AZ543" s="338"/>
      <c r="BA543" s="340"/>
      <c r="BB543" s="419"/>
      <c r="BC543" s="340"/>
      <c r="BD543" s="340"/>
      <c r="BE543" s="340"/>
      <c r="BF543" s="340"/>
      <c r="BG543" s="340"/>
      <c r="BH543" s="340"/>
      <c r="BI543" s="340"/>
      <c r="BJ543" s="340"/>
      <c r="BK543" s="340"/>
      <c r="BL543" s="340"/>
      <c r="BM543" s="340"/>
      <c r="BN543" s="340"/>
      <c r="BO543" s="340"/>
      <c r="BP543" s="340"/>
      <c r="BQ543" s="340"/>
      <c r="BR543" s="340"/>
      <c r="BS543" s="340"/>
      <c r="BT543" s="340"/>
      <c r="BU543" s="340"/>
      <c r="BV543" s="340"/>
      <c r="BW543" s="340"/>
      <c r="BX543" s="340"/>
      <c r="BY543" s="340"/>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5" customFormat="true" ht="25.15" customHeight="true" x14ac:dyDescent="0.2">
      <c r="C544" s="1005"/>
      <c r="D544" s="1006"/>
      <c r="E544" s="613"/>
      <c r="F544" s="613"/>
      <c r="G544" s="613"/>
      <c r="H544" s="1005"/>
      <c r="I544" s="1006"/>
      <c r="J544" s="613"/>
      <c r="K544" s="613"/>
      <c r="L544" s="613"/>
      <c r="M544" s="1005"/>
      <c r="N544" s="1006"/>
      <c r="O544" s="613"/>
      <c r="P544" s="613"/>
      <c r="Q544" s="613"/>
      <c r="AC544" s="338"/>
      <c r="AD544" s="338"/>
      <c r="AE544" s="338"/>
      <c r="AF544" s="338"/>
      <c r="AG544" s="338"/>
      <c r="AH544" s="338"/>
      <c r="AI544" s="338"/>
      <c r="AJ544" s="338"/>
      <c r="AK544" s="338"/>
      <c r="AL544" s="338"/>
      <c r="AM544" s="338"/>
      <c r="AN544" s="338"/>
      <c r="AO544" s="338"/>
      <c r="AP544" s="338"/>
      <c r="AQ544" s="338"/>
      <c r="AR544" s="338"/>
      <c r="AS544" s="338"/>
      <c r="AT544" s="338"/>
      <c r="AU544" s="338"/>
      <c r="AV544" s="338"/>
      <c r="AW544" s="338"/>
      <c r="AX544" s="338"/>
      <c r="AY544" s="338"/>
      <c r="AZ544" s="338"/>
      <c r="BA544" s="340"/>
      <c r="BB544" s="419"/>
      <c r="BC544" s="340"/>
      <c r="BD544" s="340"/>
      <c r="BE544" s="340"/>
      <c r="BF544" s="340"/>
      <c r="BG544" s="340"/>
      <c r="BH544" s="340"/>
      <c r="BI544" s="340"/>
      <c r="BJ544" s="340"/>
      <c r="BK544" s="340"/>
      <c r="BL544" s="340"/>
      <c r="BM544" s="340"/>
      <c r="BN544" s="340"/>
      <c r="BO544" s="340"/>
      <c r="BP544" s="340"/>
      <c r="BQ544" s="340"/>
      <c r="BR544" s="340"/>
      <c r="BS544" s="340"/>
      <c r="BT544" s="340"/>
      <c r="BU544" s="340"/>
      <c r="BV544" s="340"/>
      <c r="BW544" s="340"/>
      <c r="BX544" s="340"/>
      <c r="BY544" s="340"/>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5" customFormat="true" ht="25.15" customHeight="true" x14ac:dyDescent="0.2">
      <c r="C545" s="1005"/>
      <c r="D545" s="1006"/>
      <c r="E545" s="613"/>
      <c r="F545" s="613"/>
      <c r="G545" s="613"/>
      <c r="H545" s="1005"/>
      <c r="I545" s="1006"/>
      <c r="J545" s="613"/>
      <c r="K545" s="613"/>
      <c r="L545" s="613"/>
      <c r="M545" s="1005"/>
      <c r="N545" s="1006"/>
      <c r="O545" s="613"/>
      <c r="P545" s="613"/>
      <c r="Q545" s="613"/>
      <c r="AC545" s="338"/>
      <c r="AD545" s="338"/>
      <c r="AE545" s="338"/>
      <c r="AF545" s="338"/>
      <c r="AG545" s="338"/>
      <c r="AH545" s="338"/>
      <c r="AI545" s="338"/>
      <c r="AJ545" s="338"/>
      <c r="AK545" s="338"/>
      <c r="AL545" s="338"/>
      <c r="AM545" s="338"/>
      <c r="AN545" s="338"/>
      <c r="AO545" s="338"/>
      <c r="AP545" s="338"/>
      <c r="AQ545" s="338"/>
      <c r="AR545" s="338"/>
      <c r="AS545" s="338"/>
      <c r="AT545" s="338"/>
      <c r="AU545" s="338"/>
      <c r="AV545" s="338"/>
      <c r="AW545" s="338"/>
      <c r="AX545" s="338"/>
      <c r="AY545" s="338"/>
      <c r="AZ545" s="338"/>
      <c r="BA545" s="340"/>
      <c r="BB545" s="419"/>
      <c r="BC545" s="340"/>
      <c r="BD545" s="340"/>
      <c r="BE545" s="340"/>
      <c r="BF545" s="340"/>
      <c r="BG545" s="340"/>
      <c r="BH545" s="340"/>
      <c r="BI545" s="340"/>
      <c r="BJ545" s="340"/>
      <c r="BK545" s="340"/>
      <c r="BL545" s="340"/>
      <c r="BM545" s="340"/>
      <c r="BN545" s="340"/>
      <c r="BO545" s="340"/>
      <c r="BP545" s="340"/>
      <c r="BQ545" s="340"/>
      <c r="BR545" s="340"/>
      <c r="BS545" s="340"/>
      <c r="BT545" s="340"/>
      <c r="BU545" s="340"/>
      <c r="BV545" s="340"/>
      <c r="BW545" s="340"/>
      <c r="BX545" s="340"/>
      <c r="BY545" s="340"/>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5" customFormat="true" ht="25.15" customHeight="true" x14ac:dyDescent="0.2">
      <c r="C546" s="1005"/>
      <c r="D546" s="1006"/>
      <c r="E546" s="613"/>
      <c r="F546" s="613"/>
      <c r="G546" s="613"/>
      <c r="H546" s="1005"/>
      <c r="I546" s="1006"/>
      <c r="J546" s="613"/>
      <c r="K546" s="613"/>
      <c r="L546" s="613"/>
      <c r="M546" s="1005"/>
      <c r="N546" s="1006"/>
      <c r="O546" s="613"/>
      <c r="P546" s="613"/>
      <c r="Q546" s="613"/>
      <c r="AC546" s="338"/>
      <c r="AD546" s="338"/>
      <c r="AE546" s="338"/>
      <c r="AF546" s="338"/>
      <c r="AG546" s="338"/>
      <c r="AH546" s="338"/>
      <c r="AI546" s="338"/>
      <c r="AJ546" s="338"/>
      <c r="AK546" s="338"/>
      <c r="AL546" s="338"/>
      <c r="AM546" s="338"/>
      <c r="AN546" s="338"/>
      <c r="AO546" s="338"/>
      <c r="AP546" s="338"/>
      <c r="AQ546" s="338"/>
      <c r="AR546" s="338"/>
      <c r="AS546" s="338"/>
      <c r="AT546" s="338"/>
      <c r="AU546" s="338"/>
      <c r="AV546" s="338"/>
      <c r="AW546" s="338"/>
      <c r="AX546" s="338"/>
      <c r="AY546" s="338"/>
      <c r="AZ546" s="338"/>
      <c r="BA546" s="340"/>
      <c r="BB546" s="419"/>
      <c r="BC546" s="340"/>
      <c r="BD546" s="340"/>
      <c r="BE546" s="340"/>
      <c r="BF546" s="340"/>
      <c r="BG546" s="340"/>
      <c r="BH546" s="340"/>
      <c r="BI546" s="340"/>
      <c r="BJ546" s="340"/>
      <c r="BK546" s="340"/>
      <c r="BL546" s="340"/>
      <c r="BM546" s="340"/>
      <c r="BN546" s="340"/>
      <c r="BO546" s="340"/>
      <c r="BP546" s="340"/>
      <c r="BQ546" s="340"/>
      <c r="BR546" s="340"/>
      <c r="BS546" s="340"/>
      <c r="BT546" s="340"/>
      <c r="BU546" s="340"/>
      <c r="BV546" s="340"/>
      <c r="BW546" s="340"/>
      <c r="BX546" s="340"/>
      <c r="BY546" s="340"/>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5" customFormat="true" ht="25.15" customHeight="true" x14ac:dyDescent="0.2">
      <c r="C547" s="1005"/>
      <c r="D547" s="1006"/>
      <c r="E547" s="613"/>
      <c r="F547" s="613"/>
      <c r="G547" s="613"/>
      <c r="H547" s="1005"/>
      <c r="I547" s="1006"/>
      <c r="J547" s="613"/>
      <c r="K547" s="613"/>
      <c r="L547" s="613"/>
      <c r="M547" s="1005"/>
      <c r="N547" s="1006"/>
      <c r="O547" s="613"/>
      <c r="P547" s="613"/>
      <c r="Q547" s="613"/>
      <c r="AC547" s="338"/>
      <c r="AD547" s="338"/>
      <c r="AE547" s="338"/>
      <c r="AF547" s="338"/>
      <c r="AG547" s="338"/>
      <c r="AH547" s="338"/>
      <c r="AI547" s="338"/>
      <c r="AJ547" s="338"/>
      <c r="AK547" s="338"/>
      <c r="AL547" s="338"/>
      <c r="AM547" s="338"/>
      <c r="AN547" s="338"/>
      <c r="AO547" s="338"/>
      <c r="AP547" s="338"/>
      <c r="AQ547" s="338"/>
      <c r="AR547" s="338"/>
      <c r="AS547" s="338"/>
      <c r="AT547" s="338"/>
      <c r="AU547" s="338"/>
      <c r="AV547" s="338"/>
      <c r="AW547" s="338"/>
      <c r="AX547" s="338"/>
      <c r="AY547" s="338"/>
      <c r="AZ547" s="338"/>
      <c r="BA547" s="340"/>
      <c r="BB547" s="419"/>
      <c r="BC547" s="340"/>
      <c r="BD547" s="340"/>
      <c r="BE547" s="340"/>
      <c r="BF547" s="340"/>
      <c r="BG547" s="340"/>
      <c r="BH547" s="340"/>
      <c r="BI547" s="340"/>
      <c r="BJ547" s="340"/>
      <c r="BK547" s="340"/>
      <c r="BL547" s="340"/>
      <c r="BM547" s="340"/>
      <c r="BN547" s="340"/>
      <c r="BO547" s="340"/>
      <c r="BP547" s="340"/>
      <c r="BQ547" s="340"/>
      <c r="BR547" s="340"/>
      <c r="BS547" s="340"/>
      <c r="BT547" s="340"/>
      <c r="BU547" s="340"/>
      <c r="BV547" s="340"/>
      <c r="BW547" s="340"/>
      <c r="BX547" s="340"/>
      <c r="BY547" s="340"/>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5" customFormat="true" ht="25.15" customHeight="true" x14ac:dyDescent="0.2">
      <c r="C548" s="1005"/>
      <c r="D548" s="1006"/>
      <c r="E548" s="613"/>
      <c r="F548" s="613"/>
      <c r="G548" s="613"/>
      <c r="H548" s="1005"/>
      <c r="I548" s="1006"/>
      <c r="J548" s="613"/>
      <c r="K548" s="613"/>
      <c r="L548" s="613"/>
      <c r="M548" s="1005"/>
      <c r="N548" s="1006"/>
      <c r="O548" s="613"/>
      <c r="P548" s="613"/>
      <c r="Q548" s="613"/>
      <c r="AC548" s="338"/>
      <c r="AD548" s="338"/>
      <c r="AE548" s="338"/>
      <c r="AF548" s="338"/>
      <c r="AG548" s="338"/>
      <c r="AH548" s="338"/>
      <c r="AI548" s="338"/>
      <c r="AJ548" s="338"/>
      <c r="AK548" s="338"/>
      <c r="AL548" s="338"/>
      <c r="AM548" s="338"/>
      <c r="AN548" s="338"/>
      <c r="AO548" s="338"/>
      <c r="AP548" s="338"/>
      <c r="AQ548" s="338"/>
      <c r="AR548" s="338"/>
      <c r="AS548" s="338"/>
      <c r="AT548" s="338"/>
      <c r="AU548" s="338"/>
      <c r="AV548" s="338"/>
      <c r="AW548" s="338"/>
      <c r="AX548" s="338"/>
      <c r="AY548" s="338"/>
      <c r="AZ548" s="338"/>
      <c r="BA548" s="340"/>
      <c r="BB548" s="419"/>
      <c r="BC548" s="340"/>
      <c r="BD548" s="340"/>
      <c r="BE548" s="340"/>
      <c r="BF548" s="340"/>
      <c r="BG548" s="340"/>
      <c r="BH548" s="340"/>
      <c r="BI548" s="340"/>
      <c r="BJ548" s="340"/>
      <c r="BK548" s="340"/>
      <c r="BL548" s="340"/>
      <c r="BM548" s="340"/>
      <c r="BN548" s="340"/>
      <c r="BO548" s="340"/>
      <c r="BP548" s="340"/>
      <c r="BQ548" s="340"/>
      <c r="BR548" s="340"/>
      <c r="BS548" s="340"/>
      <c r="BT548" s="340"/>
      <c r="BU548" s="340"/>
      <c r="BV548" s="340"/>
      <c r="BW548" s="340"/>
      <c r="BX548" s="340"/>
      <c r="BY548" s="340"/>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5" customFormat="true" ht="25.15" customHeight="true" x14ac:dyDescent="0.2">
      <c r="C549" s="1005"/>
      <c r="D549" s="1006"/>
      <c r="E549" s="613"/>
      <c r="F549" s="613"/>
      <c r="G549" s="613"/>
      <c r="H549" s="1005"/>
      <c r="I549" s="1006"/>
      <c r="J549" s="613"/>
      <c r="K549" s="613"/>
      <c r="L549" s="613"/>
      <c r="M549" s="1005"/>
      <c r="N549" s="1006"/>
      <c r="O549" s="613"/>
      <c r="P549" s="613"/>
      <c r="Q549" s="613"/>
      <c r="AC549" s="338"/>
      <c r="AD549" s="338"/>
      <c r="AE549" s="338"/>
      <c r="AF549" s="338"/>
      <c r="AG549" s="338"/>
      <c r="AH549" s="338"/>
      <c r="AI549" s="338"/>
      <c r="AJ549" s="338"/>
      <c r="AK549" s="338"/>
      <c r="AL549" s="338"/>
      <c r="AM549" s="338"/>
      <c r="AN549" s="338"/>
      <c r="AO549" s="338"/>
      <c r="AP549" s="338"/>
      <c r="AQ549" s="338"/>
      <c r="AR549" s="338"/>
      <c r="AS549" s="338"/>
      <c r="AT549" s="338"/>
      <c r="AU549" s="338"/>
      <c r="AV549" s="338"/>
      <c r="AW549" s="338"/>
      <c r="AX549" s="338"/>
      <c r="AY549" s="338"/>
      <c r="AZ549" s="338"/>
      <c r="BA549" s="340"/>
      <c r="BB549" s="419"/>
      <c r="BC549" s="340"/>
      <c r="BD549" s="340"/>
      <c r="BE549" s="340"/>
      <c r="BF549" s="340"/>
      <c r="BG549" s="340"/>
      <c r="BH549" s="340"/>
      <c r="BI549" s="340"/>
      <c r="BJ549" s="340"/>
      <c r="BK549" s="340"/>
      <c r="BL549" s="340"/>
      <c r="BM549" s="340"/>
      <c r="BN549" s="340"/>
      <c r="BO549" s="340"/>
      <c r="BP549" s="340"/>
      <c r="BQ549" s="340"/>
      <c r="BR549" s="340"/>
      <c r="BS549" s="340"/>
      <c r="BT549" s="340"/>
      <c r="BU549" s="340"/>
      <c r="BV549" s="340"/>
      <c r="BW549" s="340"/>
      <c r="BX549" s="340"/>
      <c r="BY549" s="340"/>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5" customFormat="true" ht="25.15" customHeight="true" x14ac:dyDescent="0.2">
      <c r="C550" s="1005"/>
      <c r="D550" s="1006"/>
      <c r="E550" s="613"/>
      <c r="F550" s="613"/>
      <c r="G550" s="613"/>
      <c r="H550" s="1005"/>
      <c r="I550" s="1006"/>
      <c r="J550" s="613"/>
      <c r="K550" s="613"/>
      <c r="L550" s="613"/>
      <c r="M550" s="1005"/>
      <c r="N550" s="1006"/>
      <c r="O550" s="613"/>
      <c r="P550" s="613"/>
      <c r="Q550" s="613"/>
      <c r="AC550" s="338"/>
      <c r="AD550" s="338"/>
      <c r="AE550" s="338"/>
      <c r="AF550" s="338"/>
      <c r="AG550" s="338"/>
      <c r="AH550" s="338"/>
      <c r="AI550" s="338"/>
      <c r="AJ550" s="338"/>
      <c r="AK550" s="338"/>
      <c r="AL550" s="338"/>
      <c r="AM550" s="338"/>
      <c r="AN550" s="338"/>
      <c r="AO550" s="338"/>
      <c r="AP550" s="338"/>
      <c r="AQ550" s="338"/>
      <c r="AR550" s="338"/>
      <c r="AS550" s="338"/>
      <c r="AT550" s="338"/>
      <c r="AU550" s="338"/>
      <c r="AV550" s="338"/>
      <c r="AW550" s="338"/>
      <c r="AX550" s="338"/>
      <c r="AY550" s="338"/>
      <c r="AZ550" s="338"/>
      <c r="BA550" s="340"/>
      <c r="BB550" s="419"/>
      <c r="BC550" s="340"/>
      <c r="BD550" s="340"/>
      <c r="BE550" s="340"/>
      <c r="BF550" s="340"/>
      <c r="BG550" s="340"/>
      <c r="BH550" s="340"/>
      <c r="BI550" s="340"/>
      <c r="BJ550" s="340"/>
      <c r="BK550" s="340"/>
      <c r="BL550" s="340"/>
      <c r="BM550" s="340"/>
      <c r="BN550" s="340"/>
      <c r="BO550" s="340"/>
      <c r="BP550" s="340"/>
      <c r="BQ550" s="340"/>
      <c r="BR550" s="340"/>
      <c r="BS550" s="340"/>
      <c r="BT550" s="340"/>
      <c r="BU550" s="340"/>
      <c r="BV550" s="340"/>
      <c r="BW550" s="340"/>
      <c r="BX550" s="340"/>
      <c r="BY550" s="340"/>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5" customFormat="true" ht="25.15" customHeight="true" x14ac:dyDescent="0.2">
      <c r="C551" s="1005"/>
      <c r="D551" s="1006"/>
      <c r="E551" s="613"/>
      <c r="F551" s="613"/>
      <c r="G551" s="613"/>
      <c r="H551" s="1005"/>
      <c r="I551" s="1006"/>
      <c r="J551" s="613"/>
      <c r="K551" s="613"/>
      <c r="L551" s="613"/>
      <c r="M551" s="1005"/>
      <c r="N551" s="1006"/>
      <c r="O551" s="613"/>
      <c r="P551" s="613"/>
      <c r="Q551" s="613"/>
      <c r="AC551" s="338"/>
      <c r="AD551" s="338"/>
      <c r="AE551" s="338"/>
      <c r="AF551" s="338"/>
      <c r="AG551" s="338"/>
      <c r="AH551" s="338"/>
      <c r="AI551" s="338"/>
      <c r="AJ551" s="338"/>
      <c r="AK551" s="338"/>
      <c r="AL551" s="338"/>
      <c r="AM551" s="338"/>
      <c r="AN551" s="338"/>
      <c r="AO551" s="338"/>
      <c r="AP551" s="338"/>
      <c r="AQ551" s="338"/>
      <c r="AR551" s="338"/>
      <c r="AS551" s="338"/>
      <c r="AT551" s="338"/>
      <c r="AU551" s="338"/>
      <c r="AV551" s="338"/>
      <c r="AW551" s="338"/>
      <c r="AX551" s="338"/>
      <c r="AY551" s="338"/>
      <c r="AZ551" s="338"/>
      <c r="BA551" s="340"/>
      <c r="BB551" s="419"/>
      <c r="BC551" s="340"/>
      <c r="BD551" s="340"/>
      <c r="BE551" s="340"/>
      <c r="BF551" s="340"/>
      <c r="BG551" s="340"/>
      <c r="BH551" s="340"/>
      <c r="BI551" s="340"/>
      <c r="BJ551" s="340"/>
      <c r="BK551" s="340"/>
      <c r="BL551" s="340"/>
      <c r="BM551" s="340"/>
      <c r="BN551" s="340"/>
      <c r="BO551" s="340"/>
      <c r="BP551" s="340"/>
      <c r="BQ551" s="340"/>
      <c r="BR551" s="340"/>
      <c r="BS551" s="340"/>
      <c r="BT551" s="340"/>
      <c r="BU551" s="340"/>
      <c r="BV551" s="340"/>
      <c r="BW551" s="340"/>
      <c r="BX551" s="340"/>
      <c r="BY551" s="340"/>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5" customFormat="true" ht="25.15" customHeight="true" x14ac:dyDescent="0.2">
      <c r="C552" s="1005"/>
      <c r="D552" s="1006"/>
      <c r="E552" s="613"/>
      <c r="F552" s="613"/>
      <c r="G552" s="613"/>
      <c r="H552" s="1005"/>
      <c r="I552" s="1006"/>
      <c r="J552" s="613"/>
      <c r="K552" s="613"/>
      <c r="L552" s="613"/>
      <c r="M552" s="1005"/>
      <c r="N552" s="1006"/>
      <c r="O552" s="613"/>
      <c r="P552" s="613"/>
      <c r="Q552" s="613"/>
      <c r="AC552" s="338"/>
      <c r="AD552" s="338"/>
      <c r="AE552" s="338"/>
      <c r="AF552" s="338"/>
      <c r="AG552" s="338"/>
      <c r="AH552" s="338"/>
      <c r="AI552" s="338"/>
      <c r="AJ552" s="338"/>
      <c r="AK552" s="338"/>
      <c r="AL552" s="338"/>
      <c r="AM552" s="338"/>
      <c r="AN552" s="338"/>
      <c r="AO552" s="338"/>
      <c r="AP552" s="338"/>
      <c r="AQ552" s="338"/>
      <c r="AR552" s="338"/>
      <c r="AS552" s="338"/>
      <c r="AT552" s="338"/>
      <c r="AU552" s="338"/>
      <c r="AV552" s="338"/>
      <c r="AW552" s="338"/>
      <c r="AX552" s="338"/>
      <c r="AY552" s="338"/>
      <c r="AZ552" s="338"/>
      <c r="BA552" s="340"/>
      <c r="BB552" s="419"/>
      <c r="BC552" s="340"/>
      <c r="BD552" s="340"/>
      <c r="BE552" s="340"/>
      <c r="BF552" s="340"/>
      <c r="BG552" s="340"/>
      <c r="BH552" s="340"/>
      <c r="BI552" s="340"/>
      <c r="BJ552" s="340"/>
      <c r="BK552" s="340"/>
      <c r="BL552" s="340"/>
      <c r="BM552" s="340"/>
      <c r="BN552" s="340"/>
      <c r="BO552" s="340"/>
      <c r="BP552" s="340"/>
      <c r="BQ552" s="340"/>
      <c r="BR552" s="340"/>
      <c r="BS552" s="340"/>
      <c r="BT552" s="340"/>
      <c r="BU552" s="340"/>
      <c r="BV552" s="340"/>
      <c r="BW552" s="340"/>
      <c r="BX552" s="340"/>
      <c r="BY552" s="340"/>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5" customFormat="true" ht="25.15" customHeight="true" x14ac:dyDescent="0.2">
      <c r="C553" s="1005"/>
      <c r="D553" s="1006"/>
      <c r="E553" s="613"/>
      <c r="F553" s="613"/>
      <c r="G553" s="613"/>
      <c r="H553" s="1005"/>
      <c r="I553" s="1006"/>
      <c r="J553" s="613"/>
      <c r="K553" s="613"/>
      <c r="L553" s="613"/>
      <c r="M553" s="1005"/>
      <c r="N553" s="1006"/>
      <c r="O553" s="613"/>
      <c r="P553" s="613"/>
      <c r="Q553" s="613"/>
      <c r="AC553" s="338"/>
      <c r="AD553" s="338"/>
      <c r="AE553" s="338"/>
      <c r="AF553" s="338"/>
      <c r="AG553" s="338"/>
      <c r="AH553" s="338"/>
      <c r="AI553" s="338"/>
      <c r="AJ553" s="338"/>
      <c r="AK553" s="338"/>
      <c r="AL553" s="338"/>
      <c r="AM553" s="338"/>
      <c r="AN553" s="338"/>
      <c r="AO553" s="338"/>
      <c r="AP553" s="338"/>
      <c r="AQ553" s="338"/>
      <c r="AR553" s="338"/>
      <c r="AS553" s="338"/>
      <c r="AT553" s="338"/>
      <c r="AU553" s="338"/>
      <c r="AV553" s="338"/>
      <c r="AW553" s="338"/>
      <c r="AX553" s="338"/>
      <c r="AY553" s="338"/>
      <c r="AZ553" s="338"/>
      <c r="BA553" s="340"/>
      <c r="BB553" s="419"/>
      <c r="BC553" s="340"/>
      <c r="BD553" s="340"/>
      <c r="BE553" s="340"/>
      <c r="BF553" s="340"/>
      <c r="BG553" s="340"/>
      <c r="BH553" s="340"/>
      <c r="BI553" s="340"/>
      <c r="BJ553" s="340"/>
      <c r="BK553" s="340"/>
      <c r="BL553" s="340"/>
      <c r="BM553" s="340"/>
      <c r="BN553" s="340"/>
      <c r="BO553" s="340"/>
      <c r="BP553" s="340"/>
      <c r="BQ553" s="340"/>
      <c r="BR553" s="340"/>
      <c r="BS553" s="340"/>
      <c r="BT553" s="340"/>
      <c r="BU553" s="340"/>
      <c r="BV553" s="340"/>
      <c r="BW553" s="340"/>
      <c r="BX553" s="340"/>
      <c r="BY553" s="340"/>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5" customFormat="true" ht="25.15" customHeight="true" x14ac:dyDescent="0.2">
      <c r="C554" s="1005"/>
      <c r="D554" s="1006"/>
      <c r="E554" s="613"/>
      <c r="F554" s="613"/>
      <c r="G554" s="613"/>
      <c r="H554" s="1005"/>
      <c r="I554" s="1006"/>
      <c r="J554" s="613"/>
      <c r="K554" s="613"/>
      <c r="L554" s="613"/>
      <c r="M554" s="1005"/>
      <c r="N554" s="1006"/>
      <c r="O554" s="613"/>
      <c r="P554" s="613"/>
      <c r="Q554" s="613"/>
      <c r="AC554" s="338"/>
      <c r="AD554" s="338"/>
      <c r="AE554" s="338"/>
      <c r="AF554" s="338"/>
      <c r="AG554" s="338"/>
      <c r="AH554" s="338"/>
      <c r="AI554" s="338"/>
      <c r="AJ554" s="338"/>
      <c r="AK554" s="338"/>
      <c r="AL554" s="338"/>
      <c r="AM554" s="338"/>
      <c r="AN554" s="338"/>
      <c r="AO554" s="338"/>
      <c r="AP554" s="338"/>
      <c r="AQ554" s="338"/>
      <c r="AR554" s="338"/>
      <c r="AS554" s="338"/>
      <c r="AT554" s="338"/>
      <c r="AU554" s="338"/>
      <c r="AV554" s="338"/>
      <c r="AW554" s="338"/>
      <c r="AX554" s="338"/>
      <c r="AY554" s="338"/>
      <c r="AZ554" s="338"/>
      <c r="BA554" s="340"/>
      <c r="BB554" s="419"/>
      <c r="BC554" s="340"/>
      <c r="BD554" s="340"/>
      <c r="BE554" s="340"/>
      <c r="BF554" s="340"/>
      <c r="BG554" s="340"/>
      <c r="BH554" s="340"/>
      <c r="BI554" s="340"/>
      <c r="BJ554" s="340"/>
      <c r="BK554" s="340"/>
      <c r="BL554" s="340"/>
      <c r="BM554" s="340"/>
      <c r="BN554" s="340"/>
      <c r="BO554" s="340"/>
      <c r="BP554" s="340"/>
      <c r="BQ554" s="340"/>
      <c r="BR554" s="340"/>
      <c r="BS554" s="340"/>
      <c r="BT554" s="340"/>
      <c r="BU554" s="340"/>
      <c r="BV554" s="340"/>
      <c r="BW554" s="340"/>
      <c r="BX554" s="340"/>
      <c r="BY554" s="340"/>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5" customFormat="true" ht="25.15" customHeight="true" x14ac:dyDescent="0.2">
      <c r="C555" s="1005"/>
      <c r="D555" s="1006"/>
      <c r="E555" s="613"/>
      <c r="F555" s="613"/>
      <c r="G555" s="613"/>
      <c r="H555" s="1005"/>
      <c r="I555" s="1006"/>
      <c r="J555" s="613"/>
      <c r="K555" s="613"/>
      <c r="L555" s="613"/>
      <c r="M555" s="1005"/>
      <c r="N555" s="1006"/>
      <c r="O555" s="613"/>
      <c r="P555" s="613"/>
      <c r="Q555" s="613"/>
      <c r="AC555" s="338"/>
      <c r="AD555" s="338"/>
      <c r="AE555" s="338"/>
      <c r="AF555" s="338"/>
      <c r="AG555" s="338"/>
      <c r="AH555" s="338"/>
      <c r="AI555" s="338"/>
      <c r="AJ555" s="338"/>
      <c r="AK555" s="338"/>
      <c r="AL555" s="338"/>
      <c r="AM555" s="338"/>
      <c r="AN555" s="338"/>
      <c r="AO555" s="338"/>
      <c r="AP555" s="338"/>
      <c r="AQ555" s="338"/>
      <c r="AR555" s="338"/>
      <c r="AS555" s="338"/>
      <c r="AT555" s="338"/>
      <c r="AU555" s="338"/>
      <c r="AV555" s="338"/>
      <c r="AW555" s="338"/>
      <c r="AX555" s="338"/>
      <c r="AY555" s="338"/>
      <c r="AZ555" s="338"/>
      <c r="BA555" s="340"/>
      <c r="BB555" s="419"/>
      <c r="BC555" s="340"/>
      <c r="BD555" s="340"/>
      <c r="BE555" s="340"/>
      <c r="BF555" s="340"/>
      <c r="BG555" s="340"/>
      <c r="BH555" s="340"/>
      <c r="BI555" s="340"/>
      <c r="BJ555" s="340"/>
      <c r="BK555" s="340"/>
      <c r="BL555" s="340"/>
      <c r="BM555" s="340"/>
      <c r="BN555" s="340"/>
      <c r="BO555" s="340"/>
      <c r="BP555" s="340"/>
      <c r="BQ555" s="340"/>
      <c r="BR555" s="340"/>
      <c r="BS555" s="340"/>
      <c r="BT555" s="340"/>
      <c r="BU555" s="340"/>
      <c r="BV555" s="340"/>
      <c r="BW555" s="340"/>
      <c r="BX555" s="340"/>
      <c r="BY555" s="340"/>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5" customFormat="true" ht="25.15" customHeight="true" x14ac:dyDescent="0.2">
      <c r="C556" s="1005"/>
      <c r="D556" s="1006"/>
      <c r="E556" s="613"/>
      <c r="F556" s="613"/>
      <c r="G556" s="613"/>
      <c r="H556" s="1005"/>
      <c r="I556" s="1006"/>
      <c r="J556" s="613"/>
      <c r="K556" s="613"/>
      <c r="L556" s="613"/>
      <c r="M556" s="1005"/>
      <c r="N556" s="1006"/>
      <c r="O556" s="613"/>
      <c r="P556" s="613"/>
      <c r="Q556" s="613"/>
      <c r="AC556" s="338"/>
      <c r="AD556" s="338"/>
      <c r="AE556" s="338"/>
      <c r="AF556" s="338"/>
      <c r="AG556" s="338"/>
      <c r="AH556" s="338"/>
      <c r="AI556" s="338"/>
      <c r="AJ556" s="338"/>
      <c r="AK556" s="338"/>
      <c r="AL556" s="338"/>
      <c r="AM556" s="338"/>
      <c r="AN556" s="338"/>
      <c r="AO556" s="338"/>
      <c r="AP556" s="338"/>
      <c r="AQ556" s="338"/>
      <c r="AR556" s="338"/>
      <c r="AS556" s="338"/>
      <c r="AT556" s="338"/>
      <c r="AU556" s="338"/>
      <c r="AV556" s="338"/>
      <c r="AW556" s="338"/>
      <c r="AX556" s="338"/>
      <c r="AY556" s="338"/>
      <c r="AZ556" s="338"/>
      <c r="BA556" s="340"/>
      <c r="BB556" s="419"/>
      <c r="BC556" s="340"/>
      <c r="BD556" s="340"/>
      <c r="BE556" s="340"/>
      <c r="BF556" s="340"/>
      <c r="BG556" s="340"/>
      <c r="BH556" s="340"/>
      <c r="BI556" s="340"/>
      <c r="BJ556" s="340"/>
      <c r="BK556" s="340"/>
      <c r="BL556" s="340"/>
      <c r="BM556" s="340"/>
      <c r="BN556" s="340"/>
      <c r="BO556" s="340"/>
      <c r="BP556" s="340"/>
      <c r="BQ556" s="340"/>
      <c r="BR556" s="340"/>
      <c r="BS556" s="340"/>
      <c r="BT556" s="340"/>
      <c r="BU556" s="340"/>
      <c r="BV556" s="340"/>
      <c r="BW556" s="340"/>
      <c r="BX556" s="340"/>
      <c r="BY556" s="340"/>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5" customFormat="true" ht="25.15" customHeight="true" x14ac:dyDescent="0.2">
      <c r="C557" s="1005"/>
      <c r="D557" s="1006"/>
      <c r="E557" s="613"/>
      <c r="F557" s="613"/>
      <c r="G557" s="613"/>
      <c r="H557" s="1005"/>
      <c r="I557" s="1006"/>
      <c r="J557" s="613"/>
      <c r="K557" s="613"/>
      <c r="L557" s="613"/>
      <c r="M557" s="1005"/>
      <c r="N557" s="1006"/>
      <c r="O557" s="613"/>
      <c r="P557" s="613"/>
      <c r="Q557" s="613"/>
      <c r="AC557" s="338"/>
      <c r="AD557" s="338"/>
      <c r="AE557" s="338"/>
      <c r="AF557" s="338"/>
      <c r="AG557" s="338"/>
      <c r="AH557" s="338"/>
      <c r="AI557" s="338"/>
      <c r="AJ557" s="338"/>
      <c r="AK557" s="338"/>
      <c r="AL557" s="338"/>
      <c r="AM557" s="338"/>
      <c r="AN557" s="338"/>
      <c r="AO557" s="338"/>
      <c r="AP557" s="338"/>
      <c r="AQ557" s="338"/>
      <c r="AR557" s="338"/>
      <c r="AS557" s="338"/>
      <c r="AT557" s="338"/>
      <c r="AU557" s="338"/>
      <c r="AV557" s="338"/>
      <c r="AW557" s="338"/>
      <c r="AX557" s="338"/>
      <c r="AY557" s="338"/>
      <c r="AZ557" s="338"/>
      <c r="BA557" s="340"/>
      <c r="BB557" s="419"/>
      <c r="BC557" s="340"/>
      <c r="BD557" s="340"/>
      <c r="BE557" s="340"/>
      <c r="BF557" s="340"/>
      <c r="BG557" s="340"/>
      <c r="BH557" s="340"/>
      <c r="BI557" s="340"/>
      <c r="BJ557" s="340"/>
      <c r="BK557" s="340"/>
      <c r="BL557" s="340"/>
      <c r="BM557" s="340"/>
      <c r="BN557" s="340"/>
      <c r="BO557" s="340"/>
      <c r="BP557" s="340"/>
      <c r="BQ557" s="340"/>
      <c r="BR557" s="340"/>
      <c r="BS557" s="340"/>
      <c r="BT557" s="340"/>
      <c r="BU557" s="340"/>
      <c r="BV557" s="340"/>
      <c r="BW557" s="340"/>
      <c r="BX557" s="340"/>
      <c r="BY557" s="340"/>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5" customFormat="true" ht="25.15" customHeight="true" x14ac:dyDescent="0.2">
      <c r="C558" s="1005"/>
      <c r="D558" s="1006"/>
      <c r="E558" s="613"/>
      <c r="F558" s="613"/>
      <c r="G558" s="613"/>
      <c r="H558" s="1005"/>
      <c r="I558" s="1006"/>
      <c r="J558" s="613"/>
      <c r="K558" s="613"/>
      <c r="L558" s="613"/>
      <c r="M558" s="1005"/>
      <c r="N558" s="1006"/>
      <c r="O558" s="613"/>
      <c r="P558" s="613"/>
      <c r="Q558" s="613"/>
      <c r="AC558" s="338"/>
      <c r="AD558" s="338"/>
      <c r="AE558" s="338"/>
      <c r="AF558" s="338"/>
      <c r="AG558" s="338"/>
      <c r="AH558" s="338"/>
      <c r="AI558" s="338"/>
      <c r="AJ558" s="338"/>
      <c r="AK558" s="338"/>
      <c r="AL558" s="338"/>
      <c r="AM558" s="338"/>
      <c r="AN558" s="338"/>
      <c r="AO558" s="338"/>
      <c r="AP558" s="338"/>
      <c r="AQ558" s="338"/>
      <c r="AR558" s="338"/>
      <c r="AS558" s="338"/>
      <c r="AT558" s="338"/>
      <c r="AU558" s="338"/>
      <c r="AV558" s="338"/>
      <c r="AW558" s="338"/>
      <c r="AX558" s="338"/>
      <c r="AY558" s="338"/>
      <c r="AZ558" s="338"/>
      <c r="BA558" s="340"/>
      <c r="BB558" s="419"/>
      <c r="BC558" s="340"/>
      <c r="BD558" s="340"/>
      <c r="BE558" s="340"/>
      <c r="BF558" s="340"/>
      <c r="BG558" s="340"/>
      <c r="BH558" s="340"/>
      <c r="BI558" s="340"/>
      <c r="BJ558" s="340"/>
      <c r="BK558" s="340"/>
      <c r="BL558" s="340"/>
      <c r="BM558" s="340"/>
      <c r="BN558" s="340"/>
      <c r="BO558" s="340"/>
      <c r="BP558" s="340"/>
      <c r="BQ558" s="340"/>
      <c r="BR558" s="340"/>
      <c r="BS558" s="340"/>
      <c r="BT558" s="340"/>
      <c r="BU558" s="340"/>
      <c r="BV558" s="340"/>
      <c r="BW558" s="340"/>
      <c r="BX558" s="340"/>
      <c r="BY558" s="340"/>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5" customFormat="true" ht="25.15" customHeight="true" x14ac:dyDescent="0.2">
      <c r="C559" s="1005"/>
      <c r="D559" s="1006"/>
      <c r="E559" s="613"/>
      <c r="F559" s="613"/>
      <c r="G559" s="613"/>
      <c r="H559" s="1005"/>
      <c r="I559" s="1006"/>
      <c r="J559" s="613"/>
      <c r="K559" s="613"/>
      <c r="L559" s="613"/>
      <c r="M559" s="1005"/>
      <c r="N559" s="1006"/>
      <c r="O559" s="613"/>
      <c r="P559" s="613"/>
      <c r="Q559" s="613"/>
      <c r="AC559" s="338"/>
      <c r="AD559" s="338"/>
      <c r="AE559" s="338"/>
      <c r="AF559" s="338"/>
      <c r="AG559" s="338"/>
      <c r="AH559" s="338"/>
      <c r="AI559" s="338"/>
      <c r="AJ559" s="338"/>
      <c r="AK559" s="338"/>
      <c r="AL559" s="338"/>
      <c r="AM559" s="338"/>
      <c r="AN559" s="338"/>
      <c r="AO559" s="338"/>
      <c r="AP559" s="338"/>
      <c r="AQ559" s="338"/>
      <c r="AR559" s="338"/>
      <c r="AS559" s="338"/>
      <c r="AT559" s="338"/>
      <c r="AU559" s="338"/>
      <c r="AV559" s="338"/>
      <c r="AW559" s="338"/>
      <c r="AX559" s="338"/>
      <c r="AY559" s="338"/>
      <c r="AZ559" s="338"/>
      <c r="BA559" s="340"/>
      <c r="BB559" s="419"/>
      <c r="BC559" s="340"/>
      <c r="BD559" s="340"/>
      <c r="BE559" s="340"/>
      <c r="BF559" s="340"/>
      <c r="BG559" s="340"/>
      <c r="BH559" s="340"/>
      <c r="BI559" s="340"/>
      <c r="BJ559" s="340"/>
      <c r="BK559" s="340"/>
      <c r="BL559" s="340"/>
      <c r="BM559" s="340"/>
      <c r="BN559" s="340"/>
      <c r="BO559" s="340"/>
      <c r="BP559" s="340"/>
      <c r="BQ559" s="340"/>
      <c r="BR559" s="340"/>
      <c r="BS559" s="340"/>
      <c r="BT559" s="340"/>
      <c r="BU559" s="340"/>
      <c r="BV559" s="340"/>
      <c r="BW559" s="340"/>
      <c r="BX559" s="340"/>
      <c r="BY559" s="340"/>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5" customFormat="true" ht="25.15" customHeight="true" x14ac:dyDescent="0.2">
      <c r="C560" s="1005"/>
      <c r="D560" s="1006"/>
      <c r="E560" s="613"/>
      <c r="F560" s="613"/>
      <c r="G560" s="613"/>
      <c r="H560" s="1005"/>
      <c r="I560" s="1006"/>
      <c r="J560" s="613"/>
      <c r="K560" s="613"/>
      <c r="L560" s="613"/>
      <c r="M560" s="1005"/>
      <c r="N560" s="1006"/>
      <c r="O560" s="613"/>
      <c r="P560" s="613"/>
      <c r="Q560" s="613"/>
      <c r="AC560" s="338"/>
      <c r="AD560" s="338"/>
      <c r="AE560" s="338"/>
      <c r="AF560" s="338"/>
      <c r="AG560" s="338"/>
      <c r="AH560" s="338"/>
      <c r="AI560" s="338"/>
      <c r="AJ560" s="338"/>
      <c r="AK560" s="338"/>
      <c r="AL560" s="338"/>
      <c r="AM560" s="338"/>
      <c r="AN560" s="338"/>
      <c r="AO560" s="338"/>
      <c r="AP560" s="338"/>
      <c r="AQ560" s="338"/>
      <c r="AR560" s="338"/>
      <c r="AS560" s="338"/>
      <c r="AT560" s="338"/>
      <c r="AU560" s="338"/>
      <c r="AV560" s="338"/>
      <c r="AW560" s="338"/>
      <c r="AX560" s="338"/>
      <c r="AY560" s="338"/>
      <c r="AZ560" s="338"/>
      <c r="BA560" s="340"/>
      <c r="BB560" s="419"/>
      <c r="BC560" s="340"/>
      <c r="BD560" s="340"/>
      <c r="BE560" s="340"/>
      <c r="BF560" s="340"/>
      <c r="BG560" s="340"/>
      <c r="BH560" s="340"/>
      <c r="BI560" s="340"/>
      <c r="BJ560" s="340"/>
      <c r="BK560" s="340"/>
      <c r="BL560" s="340"/>
      <c r="BM560" s="340"/>
      <c r="BN560" s="340"/>
      <c r="BO560" s="340"/>
      <c r="BP560" s="340"/>
      <c r="BQ560" s="340"/>
      <c r="BR560" s="340"/>
      <c r="BS560" s="340"/>
      <c r="BT560" s="340"/>
      <c r="BU560" s="340"/>
      <c r="BV560" s="340"/>
      <c r="BW560" s="340"/>
      <c r="BX560" s="340"/>
      <c r="BY560" s="340"/>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5" customFormat="true" ht="25.15" customHeight="true" x14ac:dyDescent="0.2">
      <c r="C561" s="1005"/>
      <c r="D561" s="1006"/>
      <c r="E561" s="613"/>
      <c r="F561" s="613"/>
      <c r="G561" s="613"/>
      <c r="H561" s="1005"/>
      <c r="I561" s="1006"/>
      <c r="J561" s="613"/>
      <c r="K561" s="613"/>
      <c r="L561" s="613"/>
      <c r="M561" s="1005"/>
      <c r="N561" s="1006"/>
      <c r="O561" s="613"/>
      <c r="P561" s="613"/>
      <c r="Q561" s="613"/>
      <c r="AC561" s="338"/>
      <c r="AD561" s="338"/>
      <c r="AE561" s="338"/>
      <c r="AF561" s="338"/>
      <c r="AG561" s="338"/>
      <c r="AH561" s="338"/>
      <c r="AI561" s="338"/>
      <c r="AJ561" s="338"/>
      <c r="AK561" s="338"/>
      <c r="AL561" s="338"/>
      <c r="AM561" s="338"/>
      <c r="AN561" s="338"/>
      <c r="AO561" s="338"/>
      <c r="AP561" s="338"/>
      <c r="AQ561" s="338"/>
      <c r="AR561" s="338"/>
      <c r="AS561" s="338"/>
      <c r="AT561" s="338"/>
      <c r="AU561" s="338"/>
      <c r="AV561" s="338"/>
      <c r="AW561" s="338"/>
      <c r="AX561" s="338"/>
      <c r="AY561" s="338"/>
      <c r="AZ561" s="338"/>
      <c r="BA561" s="340"/>
      <c r="BB561" s="419"/>
      <c r="BC561" s="340"/>
      <c r="BD561" s="340"/>
      <c r="BE561" s="340"/>
      <c r="BF561" s="340"/>
      <c r="BG561" s="340"/>
      <c r="BH561" s="340"/>
      <c r="BI561" s="340"/>
      <c r="BJ561" s="340"/>
      <c r="BK561" s="340"/>
      <c r="BL561" s="340"/>
      <c r="BM561" s="340"/>
      <c r="BN561" s="340"/>
      <c r="BO561" s="340"/>
      <c r="BP561" s="340"/>
      <c r="BQ561" s="340"/>
      <c r="BR561" s="340"/>
      <c r="BS561" s="340"/>
      <c r="BT561" s="340"/>
      <c r="BU561" s="340"/>
      <c r="BV561" s="340"/>
      <c r="BW561" s="340"/>
      <c r="BX561" s="340"/>
      <c r="BY561" s="340"/>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5" customFormat="true" ht="25.15" customHeight="true" x14ac:dyDescent="0.2">
      <c r="C562" s="1005"/>
      <c r="D562" s="1006"/>
      <c r="E562" s="613"/>
      <c r="F562" s="613"/>
      <c r="G562" s="613"/>
      <c r="H562" s="1005"/>
      <c r="I562" s="1006"/>
      <c r="J562" s="613"/>
      <c r="K562" s="613"/>
      <c r="L562" s="613"/>
      <c r="M562" s="1005"/>
      <c r="N562" s="1006"/>
      <c r="O562" s="613"/>
      <c r="P562" s="613"/>
      <c r="Q562" s="613"/>
      <c r="AC562" s="338"/>
      <c r="AD562" s="338"/>
      <c r="AE562" s="338"/>
      <c r="AF562" s="338"/>
      <c r="AG562" s="338"/>
      <c r="AH562" s="338"/>
      <c r="AI562" s="338"/>
      <c r="AJ562" s="338"/>
      <c r="AK562" s="338"/>
      <c r="AL562" s="338"/>
      <c r="AM562" s="338"/>
      <c r="AN562" s="338"/>
      <c r="AO562" s="338"/>
      <c r="AP562" s="338"/>
      <c r="AQ562" s="338"/>
      <c r="AR562" s="338"/>
      <c r="AS562" s="338"/>
      <c r="AT562" s="338"/>
      <c r="AU562" s="338"/>
      <c r="AV562" s="338"/>
      <c r="AW562" s="338"/>
      <c r="AX562" s="338"/>
      <c r="AY562" s="338"/>
      <c r="AZ562" s="338"/>
      <c r="BA562" s="340"/>
      <c r="BB562" s="419"/>
      <c r="BC562" s="340"/>
      <c r="BD562" s="340"/>
      <c r="BE562" s="340"/>
      <c r="BF562" s="340"/>
      <c r="BG562" s="340"/>
      <c r="BH562" s="340"/>
      <c r="BI562" s="340"/>
      <c r="BJ562" s="340"/>
      <c r="BK562" s="340"/>
      <c r="BL562" s="340"/>
      <c r="BM562" s="340"/>
      <c r="BN562" s="340"/>
      <c r="BO562" s="340"/>
      <c r="BP562" s="340"/>
      <c r="BQ562" s="340"/>
      <c r="BR562" s="340"/>
      <c r="BS562" s="340"/>
      <c r="BT562" s="340"/>
      <c r="BU562" s="340"/>
      <c r="BV562" s="340"/>
      <c r="BW562" s="340"/>
      <c r="BX562" s="340"/>
      <c r="BY562" s="340"/>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5" customFormat="true" ht="25.15" customHeight="true" x14ac:dyDescent="0.2">
      <c r="C563" s="1005"/>
      <c r="D563" s="1006"/>
      <c r="E563" s="613"/>
      <c r="F563" s="613"/>
      <c r="G563" s="613"/>
      <c r="H563" s="1005"/>
      <c r="I563" s="1006"/>
      <c r="J563" s="613"/>
      <c r="K563" s="613"/>
      <c r="L563" s="613"/>
      <c r="M563" s="1005"/>
      <c r="N563" s="1006"/>
      <c r="O563" s="613"/>
      <c r="P563" s="613"/>
      <c r="Q563" s="613"/>
      <c r="AC563" s="338"/>
      <c r="AD563" s="338"/>
      <c r="AE563" s="338"/>
      <c r="AF563" s="338"/>
      <c r="AG563" s="338"/>
      <c r="AH563" s="338"/>
      <c r="AI563" s="338"/>
      <c r="AJ563" s="338"/>
      <c r="AK563" s="338"/>
      <c r="AL563" s="338"/>
      <c r="AM563" s="338"/>
      <c r="AN563" s="338"/>
      <c r="AO563" s="338"/>
      <c r="AP563" s="338"/>
      <c r="AQ563" s="338"/>
      <c r="AR563" s="338"/>
      <c r="AS563" s="338"/>
      <c r="AT563" s="338"/>
      <c r="AU563" s="338"/>
      <c r="AV563" s="338"/>
      <c r="AW563" s="338"/>
      <c r="AX563" s="338"/>
      <c r="AY563" s="338"/>
      <c r="AZ563" s="338"/>
      <c r="BA563" s="340"/>
      <c r="BB563" s="419"/>
      <c r="BC563" s="340"/>
      <c r="BD563" s="340"/>
      <c r="BE563" s="340"/>
      <c r="BF563" s="340"/>
      <c r="BG563" s="340"/>
      <c r="BH563" s="340"/>
      <c r="BI563" s="340"/>
      <c r="BJ563" s="340"/>
      <c r="BK563" s="340"/>
      <c r="BL563" s="340"/>
      <c r="BM563" s="340"/>
      <c r="BN563" s="340"/>
      <c r="BO563" s="340"/>
      <c r="BP563" s="340"/>
      <c r="BQ563" s="340"/>
      <c r="BR563" s="340"/>
      <c r="BS563" s="340"/>
      <c r="BT563" s="340"/>
      <c r="BU563" s="340"/>
      <c r="BV563" s="340"/>
      <c r="BW563" s="340"/>
      <c r="BX563" s="340"/>
      <c r="BY563" s="340"/>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5" customFormat="true" ht="25.15" customHeight="true" x14ac:dyDescent="0.2">
      <c r="C564" s="1005"/>
      <c r="D564" s="1006"/>
      <c r="E564" s="613"/>
      <c r="F564" s="613"/>
      <c r="G564" s="613"/>
      <c r="H564" s="1005"/>
      <c r="I564" s="1006"/>
      <c r="J564" s="613"/>
      <c r="K564" s="613"/>
      <c r="L564" s="613"/>
      <c r="M564" s="1005"/>
      <c r="N564" s="1006"/>
      <c r="O564" s="613"/>
      <c r="P564" s="613"/>
      <c r="Q564" s="613"/>
      <c r="AC564" s="338"/>
      <c r="AD564" s="338"/>
      <c r="AE564" s="338"/>
      <c r="AF564" s="338"/>
      <c r="AG564" s="338"/>
      <c r="AH564" s="338"/>
      <c r="AI564" s="338"/>
      <c r="AJ564" s="338"/>
      <c r="AK564" s="338"/>
      <c r="AL564" s="338"/>
      <c r="AM564" s="338"/>
      <c r="AN564" s="338"/>
      <c r="AO564" s="338"/>
      <c r="AP564" s="338"/>
      <c r="AQ564" s="338"/>
      <c r="AR564" s="338"/>
      <c r="AS564" s="338"/>
      <c r="AT564" s="338"/>
      <c r="AU564" s="338"/>
      <c r="AV564" s="338"/>
      <c r="AW564" s="338"/>
      <c r="AX564" s="338"/>
      <c r="AY564" s="338"/>
      <c r="AZ564" s="338"/>
      <c r="BA564" s="340"/>
      <c r="BB564" s="419"/>
      <c r="BC564" s="340"/>
      <c r="BD564" s="340"/>
      <c r="BE564" s="340"/>
      <c r="BF564" s="340"/>
      <c r="BG564" s="340"/>
      <c r="BH564" s="340"/>
      <c r="BI564" s="340"/>
      <c r="BJ564" s="340"/>
      <c r="BK564" s="340"/>
      <c r="BL564" s="340"/>
      <c r="BM564" s="340"/>
      <c r="BN564" s="340"/>
      <c r="BO564" s="340"/>
      <c r="BP564" s="340"/>
      <c r="BQ564" s="340"/>
      <c r="BR564" s="340"/>
      <c r="BS564" s="340"/>
      <c r="BT564" s="340"/>
      <c r="BU564" s="340"/>
      <c r="BV564" s="340"/>
      <c r="BW564" s="340"/>
      <c r="BX564" s="340"/>
      <c r="BY564" s="340"/>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5" customFormat="true" ht="25.15" customHeight="true" x14ac:dyDescent="0.2">
      <c r="C565" s="1005"/>
      <c r="D565" s="1006"/>
      <c r="E565" s="613"/>
      <c r="F565" s="613"/>
      <c r="G565" s="613"/>
      <c r="H565" s="1005"/>
      <c r="I565" s="1006"/>
      <c r="J565" s="613"/>
      <c r="K565" s="613"/>
      <c r="L565" s="613"/>
      <c r="M565" s="1005"/>
      <c r="N565" s="1006"/>
      <c r="O565" s="613"/>
      <c r="P565" s="613"/>
      <c r="Q565" s="613"/>
      <c r="AC565" s="338"/>
      <c r="AD565" s="338"/>
      <c r="AE565" s="338"/>
      <c r="AF565" s="338"/>
      <c r="AG565" s="338"/>
      <c r="AH565" s="338"/>
      <c r="AI565" s="338"/>
      <c r="AJ565" s="338"/>
      <c r="AK565" s="338"/>
      <c r="AL565" s="338"/>
      <c r="AM565" s="338"/>
      <c r="AN565" s="338"/>
      <c r="AO565" s="338"/>
      <c r="AP565" s="338"/>
      <c r="AQ565" s="338"/>
      <c r="AR565" s="338"/>
      <c r="AS565" s="338"/>
      <c r="AT565" s="338"/>
      <c r="AU565" s="338"/>
      <c r="AV565" s="338"/>
      <c r="AW565" s="338"/>
      <c r="AX565" s="338"/>
      <c r="AY565" s="338"/>
      <c r="AZ565" s="338"/>
      <c r="BA565" s="340"/>
      <c r="BB565" s="419"/>
      <c r="BC565" s="340"/>
      <c r="BD565" s="340"/>
      <c r="BE565" s="340"/>
      <c r="BF565" s="340"/>
      <c r="BG565" s="340"/>
      <c r="BH565" s="340"/>
      <c r="BI565" s="340"/>
      <c r="BJ565" s="340"/>
      <c r="BK565" s="340"/>
      <c r="BL565" s="340"/>
      <c r="BM565" s="340"/>
      <c r="BN565" s="340"/>
      <c r="BO565" s="340"/>
      <c r="BP565" s="340"/>
      <c r="BQ565" s="340"/>
      <c r="BR565" s="340"/>
      <c r="BS565" s="340"/>
      <c r="BT565" s="340"/>
      <c r="BU565" s="340"/>
      <c r="BV565" s="340"/>
      <c r="BW565" s="340"/>
      <c r="BX565" s="340"/>
      <c r="BY565" s="340"/>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5" customFormat="true" ht="25.15" customHeight="true" x14ac:dyDescent="0.2">
      <c r="C566" s="1005"/>
      <c r="D566" s="1006"/>
      <c r="E566" s="613"/>
      <c r="F566" s="613"/>
      <c r="G566" s="613"/>
      <c r="H566" s="1005"/>
      <c r="I566" s="1006"/>
      <c r="J566" s="613"/>
      <c r="K566" s="613"/>
      <c r="L566" s="613"/>
      <c r="M566" s="1005"/>
      <c r="N566" s="1006"/>
      <c r="O566" s="613"/>
      <c r="P566" s="613"/>
      <c r="Q566" s="613"/>
      <c r="AC566" s="338"/>
      <c r="AD566" s="338"/>
      <c r="AE566" s="338"/>
      <c r="AF566" s="338"/>
      <c r="AG566" s="338"/>
      <c r="AH566" s="338"/>
      <c r="AI566" s="338"/>
      <c r="AJ566" s="338"/>
      <c r="AK566" s="338"/>
      <c r="AL566" s="338"/>
      <c r="AM566" s="338"/>
      <c r="AN566" s="338"/>
      <c r="AO566" s="338"/>
      <c r="AP566" s="338"/>
      <c r="AQ566" s="338"/>
      <c r="AR566" s="338"/>
      <c r="AS566" s="338"/>
      <c r="AT566" s="338"/>
      <c r="AU566" s="338"/>
      <c r="AV566" s="338"/>
      <c r="AW566" s="338"/>
      <c r="AX566" s="338"/>
      <c r="AY566" s="338"/>
      <c r="AZ566" s="338"/>
      <c r="BA566" s="340"/>
      <c r="BB566" s="419"/>
      <c r="BC566" s="340"/>
      <c r="BD566" s="340"/>
      <c r="BE566" s="340"/>
      <c r="BF566" s="340"/>
      <c r="BG566" s="340"/>
      <c r="BH566" s="340"/>
      <c r="BI566" s="340"/>
      <c r="BJ566" s="340"/>
      <c r="BK566" s="340"/>
      <c r="BL566" s="340"/>
      <c r="BM566" s="340"/>
      <c r="BN566" s="340"/>
      <c r="BO566" s="340"/>
      <c r="BP566" s="340"/>
      <c r="BQ566" s="340"/>
      <c r="BR566" s="340"/>
      <c r="BS566" s="340"/>
      <c r="BT566" s="340"/>
      <c r="BU566" s="340"/>
      <c r="BV566" s="340"/>
      <c r="BW566" s="340"/>
      <c r="BX566" s="340"/>
      <c r="BY566" s="340"/>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5" customFormat="true" ht="25.15" customHeight="true" x14ac:dyDescent="0.2">
      <c r="C567" s="1005"/>
      <c r="D567" s="1006"/>
      <c r="E567" s="613"/>
      <c r="F567" s="613"/>
      <c r="G567" s="613"/>
      <c r="H567" s="1005"/>
      <c r="I567" s="1006"/>
      <c r="J567" s="613"/>
      <c r="K567" s="613"/>
      <c r="L567" s="613"/>
      <c r="M567" s="1005"/>
      <c r="N567" s="1006"/>
      <c r="O567" s="613"/>
      <c r="P567" s="613"/>
      <c r="Q567" s="613"/>
      <c r="AC567" s="338"/>
      <c r="AD567" s="338"/>
      <c r="AE567" s="338"/>
      <c r="AF567" s="338"/>
      <c r="AG567" s="338"/>
      <c r="AH567" s="338"/>
      <c r="AI567" s="338"/>
      <c r="AJ567" s="338"/>
      <c r="AK567" s="338"/>
      <c r="AL567" s="338"/>
      <c r="AM567" s="338"/>
      <c r="AN567" s="338"/>
      <c r="AO567" s="338"/>
      <c r="AP567" s="338"/>
      <c r="AQ567" s="338"/>
      <c r="AR567" s="338"/>
      <c r="AS567" s="338"/>
      <c r="AT567" s="338"/>
      <c r="AU567" s="338"/>
      <c r="AV567" s="338"/>
      <c r="AW567" s="338"/>
      <c r="AX567" s="338"/>
      <c r="AY567" s="338"/>
      <c r="AZ567" s="338"/>
      <c r="BA567" s="340"/>
      <c r="BB567" s="419"/>
      <c r="BC567" s="340"/>
      <c r="BD567" s="340"/>
      <c r="BE567" s="340"/>
      <c r="BF567" s="340"/>
      <c r="BG567" s="340"/>
      <c r="BH567" s="340"/>
      <c r="BI567" s="340"/>
      <c r="BJ567" s="340"/>
      <c r="BK567" s="340"/>
      <c r="BL567" s="340"/>
      <c r="BM567" s="340"/>
      <c r="BN567" s="340"/>
      <c r="BO567" s="340"/>
      <c r="BP567" s="340"/>
      <c r="BQ567" s="340"/>
      <c r="BR567" s="340"/>
      <c r="BS567" s="340"/>
      <c r="BT567" s="340"/>
      <c r="BU567" s="340"/>
      <c r="BV567" s="340"/>
      <c r="BW567" s="340"/>
      <c r="BX567" s="340"/>
      <c r="BY567" s="340"/>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5" customFormat="true" ht="25.15" customHeight="true" x14ac:dyDescent="0.2">
      <c r="C568" s="1005"/>
      <c r="D568" s="1006"/>
      <c r="E568" s="613"/>
      <c r="F568" s="613"/>
      <c r="G568" s="613"/>
      <c r="H568" s="1005"/>
      <c r="I568" s="1006"/>
      <c r="J568" s="613"/>
      <c r="K568" s="613"/>
      <c r="L568" s="613"/>
      <c r="M568" s="1005"/>
      <c r="N568" s="1006"/>
      <c r="O568" s="613"/>
      <c r="P568" s="613"/>
      <c r="Q568" s="613"/>
      <c r="AC568" s="338"/>
      <c r="AD568" s="338"/>
      <c r="AE568" s="338"/>
      <c r="AF568" s="338"/>
      <c r="AG568" s="338"/>
      <c r="AH568" s="338"/>
      <c r="AI568" s="338"/>
      <c r="AJ568" s="338"/>
      <c r="AK568" s="338"/>
      <c r="AL568" s="338"/>
      <c r="AM568" s="338"/>
      <c r="AN568" s="338"/>
      <c r="AO568" s="338"/>
      <c r="AP568" s="338"/>
      <c r="AQ568" s="338"/>
      <c r="AR568" s="338"/>
      <c r="AS568" s="338"/>
      <c r="AT568" s="338"/>
      <c r="AU568" s="338"/>
      <c r="AV568" s="338"/>
      <c r="AW568" s="338"/>
      <c r="AX568" s="338"/>
      <c r="AY568" s="338"/>
      <c r="AZ568" s="338"/>
      <c r="BA568" s="340"/>
      <c r="BB568" s="419"/>
      <c r="BC568" s="340"/>
      <c r="BD568" s="340"/>
      <c r="BE568" s="340"/>
      <c r="BF568" s="340"/>
      <c r="BG568" s="340"/>
      <c r="BH568" s="340"/>
      <c r="BI568" s="340"/>
      <c r="BJ568" s="340"/>
      <c r="BK568" s="340"/>
      <c r="BL568" s="340"/>
      <c r="BM568" s="340"/>
      <c r="BN568" s="340"/>
      <c r="BO568" s="340"/>
      <c r="BP568" s="340"/>
      <c r="BQ568" s="340"/>
      <c r="BR568" s="340"/>
      <c r="BS568" s="340"/>
      <c r="BT568" s="340"/>
      <c r="BU568" s="340"/>
      <c r="BV568" s="340"/>
      <c r="BW568" s="340"/>
      <c r="BX568" s="340"/>
      <c r="BY568" s="340"/>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5" customFormat="true" ht="25.15" customHeight="true" x14ac:dyDescent="0.2">
      <c r="C569" s="1005"/>
      <c r="D569" s="1006"/>
      <c r="E569" s="613"/>
      <c r="F569" s="613"/>
      <c r="G569" s="613"/>
      <c r="H569" s="1005"/>
      <c r="I569" s="1006"/>
      <c r="J569" s="613"/>
      <c r="K569" s="613"/>
      <c r="L569" s="613"/>
      <c r="M569" s="1005"/>
      <c r="N569" s="1006"/>
      <c r="O569" s="613"/>
      <c r="P569" s="613"/>
      <c r="Q569" s="613"/>
      <c r="AC569" s="338"/>
      <c r="AD569" s="338"/>
      <c r="AE569" s="338"/>
      <c r="AF569" s="338"/>
      <c r="AG569" s="338"/>
      <c r="AH569" s="338"/>
      <c r="AI569" s="338"/>
      <c r="AJ569" s="338"/>
      <c r="AK569" s="338"/>
      <c r="AL569" s="338"/>
      <c r="AM569" s="338"/>
      <c r="AN569" s="338"/>
      <c r="AO569" s="338"/>
      <c r="AP569" s="338"/>
      <c r="AQ569" s="338"/>
      <c r="AR569" s="338"/>
      <c r="AS569" s="338"/>
      <c r="AT569" s="338"/>
      <c r="AU569" s="338"/>
      <c r="AV569" s="338"/>
      <c r="AW569" s="338"/>
      <c r="AX569" s="338"/>
      <c r="AY569" s="338"/>
      <c r="AZ569" s="338"/>
      <c r="BA569" s="340"/>
      <c r="BB569" s="419"/>
      <c r="BC569" s="340"/>
      <c r="BD569" s="340"/>
      <c r="BE569" s="340"/>
      <c r="BF569" s="340"/>
      <c r="BG569" s="340"/>
      <c r="BH569" s="340"/>
      <c r="BI569" s="340"/>
      <c r="BJ569" s="340"/>
      <c r="BK569" s="340"/>
      <c r="BL569" s="340"/>
      <c r="BM569" s="340"/>
      <c r="BN569" s="340"/>
      <c r="BO569" s="340"/>
      <c r="BP569" s="340"/>
      <c r="BQ569" s="340"/>
      <c r="BR569" s="340"/>
      <c r="BS569" s="340"/>
      <c r="BT569" s="340"/>
      <c r="BU569" s="340"/>
      <c r="BV569" s="340"/>
      <c r="BW569" s="340"/>
      <c r="BX569" s="340"/>
      <c r="BY569" s="340"/>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5" customFormat="true" ht="25.15" customHeight="true" x14ac:dyDescent="0.2">
      <c r="C570" s="1005"/>
      <c r="D570" s="1006"/>
      <c r="E570" s="613"/>
      <c r="F570" s="613"/>
      <c r="G570" s="613"/>
      <c r="H570" s="1005"/>
      <c r="I570" s="1006"/>
      <c r="J570" s="613"/>
      <c r="K570" s="613"/>
      <c r="L570" s="613"/>
      <c r="M570" s="1005"/>
      <c r="N570" s="1006"/>
      <c r="O570" s="613"/>
      <c r="P570" s="613"/>
      <c r="Q570" s="613"/>
      <c r="AC570" s="338"/>
      <c r="AD570" s="338"/>
      <c r="AE570" s="338"/>
      <c r="AF570" s="338"/>
      <c r="AG570" s="338"/>
      <c r="AH570" s="338"/>
      <c r="AI570" s="338"/>
      <c r="AJ570" s="338"/>
      <c r="AK570" s="338"/>
      <c r="AL570" s="338"/>
      <c r="AM570" s="338"/>
      <c r="AN570" s="338"/>
      <c r="AO570" s="338"/>
      <c r="AP570" s="338"/>
      <c r="AQ570" s="338"/>
      <c r="AR570" s="338"/>
      <c r="AS570" s="338"/>
      <c r="AT570" s="338"/>
      <c r="AU570" s="338"/>
      <c r="AV570" s="338"/>
      <c r="AW570" s="338"/>
      <c r="AX570" s="338"/>
      <c r="AY570" s="338"/>
      <c r="AZ570" s="338"/>
      <c r="BA570" s="340"/>
      <c r="BB570" s="419"/>
      <c r="BC570" s="340"/>
      <c r="BD570" s="340"/>
      <c r="BE570" s="340"/>
      <c r="BF570" s="340"/>
      <c r="BG570" s="340"/>
      <c r="BH570" s="340"/>
      <c r="BI570" s="340"/>
      <c r="BJ570" s="340"/>
      <c r="BK570" s="340"/>
      <c r="BL570" s="340"/>
      <c r="BM570" s="340"/>
      <c r="BN570" s="340"/>
      <c r="BO570" s="340"/>
      <c r="BP570" s="340"/>
      <c r="BQ570" s="340"/>
      <c r="BR570" s="340"/>
      <c r="BS570" s="340"/>
      <c r="BT570" s="340"/>
      <c r="BU570" s="340"/>
      <c r="BV570" s="340"/>
      <c r="BW570" s="340"/>
      <c r="BX570" s="340"/>
      <c r="BY570" s="340"/>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5" customFormat="true" ht="25.15" customHeight="true" x14ac:dyDescent="0.2">
      <c r="C571" s="1005"/>
      <c r="D571" s="1006"/>
      <c r="E571" s="613"/>
      <c r="F571" s="613"/>
      <c r="G571" s="613"/>
      <c r="H571" s="1005"/>
      <c r="I571" s="1006"/>
      <c r="J571" s="613"/>
      <c r="K571" s="613"/>
      <c r="L571" s="613"/>
      <c r="M571" s="1005"/>
      <c r="N571" s="1006"/>
      <c r="O571" s="613"/>
      <c r="P571" s="613"/>
      <c r="Q571" s="613"/>
      <c r="AC571" s="338"/>
      <c r="AD571" s="338"/>
      <c r="AE571" s="338"/>
      <c r="AF571" s="338"/>
      <c r="AG571" s="338"/>
      <c r="AH571" s="338"/>
      <c r="AI571" s="338"/>
      <c r="AJ571" s="338"/>
      <c r="AK571" s="338"/>
      <c r="AL571" s="338"/>
      <c r="AM571" s="338"/>
      <c r="AN571" s="338"/>
      <c r="AO571" s="338"/>
      <c r="AP571" s="338"/>
      <c r="AQ571" s="338"/>
      <c r="AR571" s="338"/>
      <c r="AS571" s="338"/>
      <c r="AT571" s="338"/>
      <c r="AU571" s="338"/>
      <c r="AV571" s="338"/>
      <c r="AW571" s="338"/>
      <c r="AX571" s="338"/>
      <c r="AY571" s="338"/>
      <c r="AZ571" s="338"/>
      <c r="BA571" s="340"/>
      <c r="BB571" s="419"/>
      <c r="BC571" s="340"/>
      <c r="BD571" s="340"/>
      <c r="BE571" s="340"/>
      <c r="BF571" s="340"/>
      <c r="BG571" s="340"/>
      <c r="BH571" s="340"/>
      <c r="BI571" s="340"/>
      <c r="BJ571" s="340"/>
      <c r="BK571" s="340"/>
      <c r="BL571" s="340"/>
      <c r="BM571" s="340"/>
      <c r="BN571" s="340"/>
      <c r="BO571" s="340"/>
      <c r="BP571" s="340"/>
      <c r="BQ571" s="340"/>
      <c r="BR571" s="340"/>
      <c r="BS571" s="340"/>
      <c r="BT571" s="340"/>
      <c r="BU571" s="340"/>
      <c r="BV571" s="340"/>
      <c r="BW571" s="340"/>
      <c r="BX571" s="340"/>
      <c r="BY571" s="340"/>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5" customFormat="true" ht="25.15" customHeight="true" x14ac:dyDescent="0.2">
      <c r="C572" s="1005"/>
      <c r="D572" s="1006"/>
      <c r="E572" s="613"/>
      <c r="F572" s="613"/>
      <c r="G572" s="613"/>
      <c r="H572" s="1005"/>
      <c r="I572" s="1006"/>
      <c r="J572" s="613"/>
      <c r="K572" s="613"/>
      <c r="L572" s="613"/>
      <c r="M572" s="1005"/>
      <c r="N572" s="1006"/>
      <c r="O572" s="613"/>
      <c r="P572" s="613"/>
      <c r="Q572" s="613"/>
      <c r="AC572" s="338"/>
      <c r="AD572" s="338"/>
      <c r="AE572" s="338"/>
      <c r="AF572" s="338"/>
      <c r="AG572" s="338"/>
      <c r="AH572" s="338"/>
      <c r="AI572" s="338"/>
      <c r="AJ572" s="338"/>
      <c r="AK572" s="338"/>
      <c r="AL572" s="338"/>
      <c r="AM572" s="338"/>
      <c r="AN572" s="338"/>
      <c r="AO572" s="338"/>
      <c r="AP572" s="338"/>
      <c r="AQ572" s="338"/>
      <c r="AR572" s="338"/>
      <c r="AS572" s="338"/>
      <c r="AT572" s="338"/>
      <c r="AU572" s="338"/>
      <c r="AV572" s="338"/>
      <c r="AW572" s="338"/>
      <c r="AX572" s="338"/>
      <c r="AY572" s="338"/>
      <c r="AZ572" s="338"/>
      <c r="BA572" s="340"/>
      <c r="BB572" s="419"/>
      <c r="BC572" s="340"/>
      <c r="BD572" s="340"/>
      <c r="BE572" s="340"/>
      <c r="BF572" s="340"/>
      <c r="BG572" s="340"/>
      <c r="BH572" s="340"/>
      <c r="BI572" s="340"/>
      <c r="BJ572" s="340"/>
      <c r="BK572" s="340"/>
      <c r="BL572" s="340"/>
      <c r="BM572" s="340"/>
      <c r="BN572" s="340"/>
      <c r="BO572" s="340"/>
      <c r="BP572" s="340"/>
      <c r="BQ572" s="340"/>
      <c r="BR572" s="340"/>
      <c r="BS572" s="340"/>
      <c r="BT572" s="340"/>
      <c r="BU572" s="340"/>
      <c r="BV572" s="340"/>
      <c r="BW572" s="340"/>
      <c r="BX572" s="340"/>
      <c r="BY572" s="340"/>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5" customFormat="true" ht="25.15" customHeight="true" x14ac:dyDescent="0.2">
      <c r="C573" s="1005"/>
      <c r="D573" s="1006"/>
      <c r="E573" s="613"/>
      <c r="F573" s="613"/>
      <c r="G573" s="613"/>
      <c r="H573" s="1005"/>
      <c r="I573" s="1006"/>
      <c r="J573" s="613"/>
      <c r="K573" s="613"/>
      <c r="L573" s="613"/>
      <c r="M573" s="1005"/>
      <c r="N573" s="1006"/>
      <c r="O573" s="613"/>
      <c r="P573" s="613"/>
      <c r="Q573" s="613"/>
      <c r="AC573" s="338"/>
      <c r="AD573" s="338"/>
      <c r="AE573" s="338"/>
      <c r="AF573" s="338"/>
      <c r="AG573" s="338"/>
      <c r="AH573" s="338"/>
      <c r="AI573" s="338"/>
      <c r="AJ573" s="338"/>
      <c r="AK573" s="338"/>
      <c r="AL573" s="338"/>
      <c r="AM573" s="338"/>
      <c r="AN573" s="338"/>
      <c r="AO573" s="338"/>
      <c r="AP573" s="338"/>
      <c r="AQ573" s="338"/>
      <c r="AR573" s="338"/>
      <c r="AS573" s="338"/>
      <c r="AT573" s="338"/>
      <c r="AU573" s="338"/>
      <c r="AV573" s="338"/>
      <c r="AW573" s="338"/>
      <c r="AX573" s="338"/>
      <c r="AY573" s="338"/>
      <c r="AZ573" s="338"/>
      <c r="BA573" s="340"/>
      <c r="BB573" s="419"/>
      <c r="BC573" s="340"/>
      <c r="BD573" s="340"/>
      <c r="BE573" s="340"/>
      <c r="BF573" s="340"/>
      <c r="BG573" s="340"/>
      <c r="BH573" s="340"/>
      <c r="BI573" s="340"/>
      <c r="BJ573" s="340"/>
      <c r="BK573" s="340"/>
      <c r="BL573" s="340"/>
      <c r="BM573" s="340"/>
      <c r="BN573" s="340"/>
      <c r="BO573" s="340"/>
      <c r="BP573" s="340"/>
      <c r="BQ573" s="340"/>
      <c r="BR573" s="340"/>
      <c r="BS573" s="340"/>
      <c r="BT573" s="340"/>
      <c r="BU573" s="340"/>
      <c r="BV573" s="340"/>
      <c r="BW573" s="340"/>
      <c r="BX573" s="340"/>
      <c r="BY573" s="340"/>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5" customFormat="true" ht="25.15" customHeight="true" x14ac:dyDescent="0.2">
      <c r="C574" s="1005"/>
      <c r="D574" s="1006"/>
      <c r="E574" s="613"/>
      <c r="F574" s="613"/>
      <c r="G574" s="613"/>
      <c r="H574" s="1005"/>
      <c r="I574" s="1006"/>
      <c r="J574" s="613"/>
      <c r="K574" s="613"/>
      <c r="L574" s="613"/>
      <c r="M574" s="1005"/>
      <c r="N574" s="1006"/>
      <c r="O574" s="613"/>
      <c r="P574" s="613"/>
      <c r="Q574" s="613"/>
      <c r="AC574" s="338"/>
      <c r="AD574" s="338"/>
      <c r="AE574" s="338"/>
      <c r="AF574" s="338"/>
      <c r="AG574" s="338"/>
      <c r="AH574" s="338"/>
      <c r="AI574" s="338"/>
      <c r="AJ574" s="338"/>
      <c r="AK574" s="338"/>
      <c r="AL574" s="338"/>
      <c r="AM574" s="338"/>
      <c r="AN574" s="338"/>
      <c r="AO574" s="338"/>
      <c r="AP574" s="338"/>
      <c r="AQ574" s="338"/>
      <c r="AR574" s="338"/>
      <c r="AS574" s="338"/>
      <c r="AT574" s="338"/>
      <c r="AU574" s="338"/>
      <c r="AV574" s="338"/>
      <c r="AW574" s="338"/>
      <c r="AX574" s="338"/>
      <c r="AY574" s="338"/>
      <c r="AZ574" s="338"/>
      <c r="BA574" s="340"/>
      <c r="BB574" s="419"/>
      <c r="BC574" s="340"/>
      <c r="BD574" s="340"/>
      <c r="BE574" s="340"/>
      <c r="BF574" s="340"/>
      <c r="BG574" s="340"/>
      <c r="BH574" s="340"/>
      <c r="BI574" s="340"/>
      <c r="BJ574" s="340"/>
      <c r="BK574" s="340"/>
      <c r="BL574" s="340"/>
      <c r="BM574" s="340"/>
      <c r="BN574" s="340"/>
      <c r="BO574" s="340"/>
      <c r="BP574" s="340"/>
      <c r="BQ574" s="340"/>
      <c r="BR574" s="340"/>
      <c r="BS574" s="340"/>
      <c r="BT574" s="340"/>
      <c r="BU574" s="340"/>
      <c r="BV574" s="340"/>
      <c r="BW574" s="340"/>
      <c r="BX574" s="340"/>
      <c r="BY574" s="340"/>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5" customFormat="true" ht="25.15" customHeight="true" x14ac:dyDescent="0.2">
      <c r="C575" s="1005"/>
      <c r="D575" s="1006"/>
      <c r="E575" s="613"/>
      <c r="F575" s="613"/>
      <c r="G575" s="613"/>
      <c r="H575" s="1005"/>
      <c r="I575" s="1006"/>
      <c r="J575" s="613"/>
      <c r="K575" s="613"/>
      <c r="L575" s="613"/>
      <c r="M575" s="1005"/>
      <c r="N575" s="1006"/>
      <c r="O575" s="613"/>
      <c r="P575" s="613"/>
      <c r="Q575" s="613"/>
      <c r="AC575" s="338"/>
      <c r="AD575" s="338"/>
      <c r="AE575" s="338"/>
      <c r="AF575" s="338"/>
      <c r="AG575" s="338"/>
      <c r="AH575" s="338"/>
      <c r="AI575" s="338"/>
      <c r="AJ575" s="338"/>
      <c r="AK575" s="338"/>
      <c r="AL575" s="338"/>
      <c r="AM575" s="338"/>
      <c r="AN575" s="338"/>
      <c r="AO575" s="338"/>
      <c r="AP575" s="338"/>
      <c r="AQ575" s="338"/>
      <c r="AR575" s="338"/>
      <c r="AS575" s="338"/>
      <c r="AT575" s="338"/>
      <c r="AU575" s="338"/>
      <c r="AV575" s="338"/>
      <c r="AW575" s="338"/>
      <c r="AX575" s="338"/>
      <c r="AY575" s="338"/>
      <c r="AZ575" s="338"/>
      <c r="BA575" s="340"/>
      <c r="BB575" s="419"/>
      <c r="BC575" s="340"/>
      <c r="BD575" s="340"/>
      <c r="BE575" s="340"/>
      <c r="BF575" s="340"/>
      <c r="BG575" s="340"/>
      <c r="BH575" s="340"/>
      <c r="BI575" s="340"/>
      <c r="BJ575" s="340"/>
      <c r="BK575" s="340"/>
      <c r="BL575" s="340"/>
      <c r="BM575" s="340"/>
      <c r="BN575" s="340"/>
      <c r="BO575" s="340"/>
      <c r="BP575" s="340"/>
      <c r="BQ575" s="340"/>
      <c r="BR575" s="340"/>
      <c r="BS575" s="340"/>
      <c r="BT575" s="340"/>
      <c r="BU575" s="340"/>
      <c r="BV575" s="340"/>
      <c r="BW575" s="340"/>
      <c r="BX575" s="340"/>
      <c r="BY575" s="340"/>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5" customFormat="true" ht="25.15" customHeight="true" x14ac:dyDescent="0.2">
      <c r="C576" s="1005"/>
      <c r="D576" s="1006"/>
      <c r="E576" s="613"/>
      <c r="F576" s="613"/>
      <c r="G576" s="613"/>
      <c r="H576" s="1005"/>
      <c r="I576" s="1006"/>
      <c r="J576" s="613"/>
      <c r="K576" s="613"/>
      <c r="L576" s="613"/>
      <c r="M576" s="1005"/>
      <c r="N576" s="1006"/>
      <c r="O576" s="613"/>
      <c r="P576" s="613"/>
      <c r="Q576" s="613"/>
      <c r="AC576" s="338"/>
      <c r="AD576" s="338"/>
      <c r="AE576" s="338"/>
      <c r="AF576" s="338"/>
      <c r="AG576" s="338"/>
      <c r="AH576" s="338"/>
      <c r="AI576" s="338"/>
      <c r="AJ576" s="338"/>
      <c r="AK576" s="338"/>
      <c r="AL576" s="338"/>
      <c r="AM576" s="338"/>
      <c r="AN576" s="338"/>
      <c r="AO576" s="338"/>
      <c r="AP576" s="338"/>
      <c r="AQ576" s="338"/>
      <c r="AR576" s="338"/>
      <c r="AS576" s="338"/>
      <c r="AT576" s="338"/>
      <c r="AU576" s="338"/>
      <c r="AV576" s="338"/>
      <c r="AW576" s="338"/>
      <c r="AX576" s="338"/>
      <c r="AY576" s="338"/>
      <c r="AZ576" s="338"/>
      <c r="BA576" s="340"/>
      <c r="BB576" s="419"/>
      <c r="BC576" s="340"/>
      <c r="BD576" s="340"/>
      <c r="BE576" s="340"/>
      <c r="BF576" s="340"/>
      <c r="BG576" s="340"/>
      <c r="BH576" s="340"/>
      <c r="BI576" s="340"/>
      <c r="BJ576" s="340"/>
      <c r="BK576" s="340"/>
      <c r="BL576" s="340"/>
      <c r="BM576" s="340"/>
      <c r="BN576" s="340"/>
      <c r="BO576" s="340"/>
      <c r="BP576" s="340"/>
      <c r="BQ576" s="340"/>
      <c r="BR576" s="340"/>
      <c r="BS576" s="340"/>
      <c r="BT576" s="340"/>
      <c r="BU576" s="340"/>
      <c r="BV576" s="340"/>
      <c r="BW576" s="340"/>
      <c r="BX576" s="340"/>
      <c r="BY576" s="340"/>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5" customFormat="true" ht="25.15" customHeight="true" x14ac:dyDescent="0.2">
      <c r="C577" s="1005"/>
      <c r="D577" s="1006"/>
      <c r="E577" s="613"/>
      <c r="F577" s="613"/>
      <c r="G577" s="613"/>
      <c r="H577" s="1005"/>
      <c r="I577" s="1006"/>
      <c r="J577" s="613"/>
      <c r="K577" s="613"/>
      <c r="L577" s="613"/>
      <c r="M577" s="1005"/>
      <c r="N577" s="1006"/>
      <c r="O577" s="613"/>
      <c r="P577" s="613"/>
      <c r="Q577" s="613"/>
      <c r="AC577" s="338"/>
      <c r="AD577" s="338"/>
      <c r="AE577" s="338"/>
      <c r="AF577" s="338"/>
      <c r="AG577" s="338"/>
      <c r="AH577" s="338"/>
      <c r="AI577" s="338"/>
      <c r="AJ577" s="338"/>
      <c r="AK577" s="338"/>
      <c r="AL577" s="338"/>
      <c r="AM577" s="338"/>
      <c r="AN577" s="338"/>
      <c r="AO577" s="338"/>
      <c r="AP577" s="338"/>
      <c r="AQ577" s="338"/>
      <c r="AR577" s="338"/>
      <c r="AS577" s="338"/>
      <c r="AT577" s="338"/>
      <c r="AU577" s="338"/>
      <c r="AV577" s="338"/>
      <c r="AW577" s="338"/>
      <c r="AX577" s="338"/>
      <c r="AY577" s="338"/>
      <c r="AZ577" s="338"/>
      <c r="BA577" s="340"/>
      <c r="BB577" s="419"/>
      <c r="BC577" s="340"/>
      <c r="BD577" s="340"/>
      <c r="BE577" s="340"/>
      <c r="BF577" s="340"/>
      <c r="BG577" s="340"/>
      <c r="BH577" s="340"/>
      <c r="BI577" s="340"/>
      <c r="BJ577" s="340"/>
      <c r="BK577" s="340"/>
      <c r="BL577" s="340"/>
      <c r="BM577" s="340"/>
      <c r="BN577" s="340"/>
      <c r="BO577" s="340"/>
      <c r="BP577" s="340"/>
      <c r="BQ577" s="340"/>
      <c r="BR577" s="340"/>
      <c r="BS577" s="340"/>
      <c r="BT577" s="340"/>
      <c r="BU577" s="340"/>
      <c r="BV577" s="340"/>
      <c r="BW577" s="340"/>
      <c r="BX577" s="340"/>
      <c r="BY577" s="340"/>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5" customFormat="true" ht="25.15" customHeight="true" x14ac:dyDescent="0.2">
      <c r="C578" s="1005"/>
      <c r="D578" s="1006"/>
      <c r="E578" s="613"/>
      <c r="F578" s="613"/>
      <c r="G578" s="613"/>
      <c r="H578" s="1005"/>
      <c r="I578" s="1006"/>
      <c r="J578" s="613"/>
      <c r="K578" s="613"/>
      <c r="L578" s="613"/>
      <c r="M578" s="1005"/>
      <c r="N578" s="1006"/>
      <c r="O578" s="613"/>
      <c r="P578" s="613"/>
      <c r="Q578" s="613"/>
      <c r="AC578" s="338"/>
      <c r="AD578" s="338"/>
      <c r="AE578" s="338"/>
      <c r="AF578" s="338"/>
      <c r="AG578" s="338"/>
      <c r="AH578" s="338"/>
      <c r="AI578" s="338"/>
      <c r="AJ578" s="338"/>
      <c r="AK578" s="338"/>
      <c r="AL578" s="338"/>
      <c r="AM578" s="338"/>
      <c r="AN578" s="338"/>
      <c r="AO578" s="338"/>
      <c r="AP578" s="338"/>
      <c r="AQ578" s="338"/>
      <c r="AR578" s="338"/>
      <c r="AS578" s="338"/>
      <c r="AT578" s="338"/>
      <c r="AU578" s="338"/>
      <c r="AV578" s="338"/>
      <c r="AW578" s="338"/>
      <c r="AX578" s="338"/>
      <c r="AY578" s="338"/>
      <c r="AZ578" s="338"/>
      <c r="BA578" s="340"/>
      <c r="BB578" s="419"/>
      <c r="BC578" s="340"/>
      <c r="BD578" s="340"/>
      <c r="BE578" s="340"/>
      <c r="BF578" s="340"/>
      <c r="BG578" s="340"/>
      <c r="BH578" s="340"/>
      <c r="BI578" s="340"/>
      <c r="BJ578" s="340"/>
      <c r="BK578" s="340"/>
      <c r="BL578" s="340"/>
      <c r="BM578" s="340"/>
      <c r="BN578" s="340"/>
      <c r="BO578" s="340"/>
      <c r="BP578" s="340"/>
      <c r="BQ578" s="340"/>
      <c r="BR578" s="340"/>
      <c r="BS578" s="340"/>
      <c r="BT578" s="340"/>
      <c r="BU578" s="340"/>
      <c r="BV578" s="340"/>
      <c r="BW578" s="340"/>
      <c r="BX578" s="340"/>
      <c r="BY578" s="340"/>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5" customFormat="true" ht="25.15" customHeight="true" x14ac:dyDescent="0.2">
      <c r="C579" s="1005"/>
      <c r="D579" s="1006"/>
      <c r="E579" s="613"/>
      <c r="F579" s="613"/>
      <c r="G579" s="613"/>
      <c r="H579" s="1005"/>
      <c r="I579" s="1006"/>
      <c r="J579" s="613"/>
      <c r="K579" s="613"/>
      <c r="L579" s="613"/>
      <c r="M579" s="1005"/>
      <c r="N579" s="1006"/>
      <c r="O579" s="613"/>
      <c r="P579" s="613"/>
      <c r="Q579" s="613"/>
      <c r="AC579" s="338"/>
      <c r="AD579" s="338"/>
      <c r="AE579" s="338"/>
      <c r="AF579" s="338"/>
      <c r="AG579" s="338"/>
      <c r="AH579" s="338"/>
      <c r="AI579" s="338"/>
      <c r="AJ579" s="338"/>
      <c r="AK579" s="338"/>
      <c r="AL579" s="338"/>
      <c r="AM579" s="338"/>
      <c r="AN579" s="338"/>
      <c r="AO579" s="338"/>
      <c r="AP579" s="338"/>
      <c r="AQ579" s="338"/>
      <c r="AR579" s="338"/>
      <c r="AS579" s="338"/>
      <c r="AT579" s="338"/>
      <c r="AU579" s="338"/>
      <c r="AV579" s="338"/>
      <c r="AW579" s="338"/>
      <c r="AX579" s="338"/>
      <c r="AY579" s="338"/>
      <c r="AZ579" s="338"/>
      <c r="BA579" s="340"/>
      <c r="BB579" s="419"/>
      <c r="BC579" s="340"/>
      <c r="BD579" s="340"/>
      <c r="BE579" s="340"/>
      <c r="BF579" s="340"/>
      <c r="BG579" s="340"/>
      <c r="BH579" s="340"/>
      <c r="BI579" s="340"/>
      <c r="BJ579" s="340"/>
      <c r="BK579" s="340"/>
      <c r="BL579" s="340"/>
      <c r="BM579" s="340"/>
      <c r="BN579" s="340"/>
      <c r="BO579" s="340"/>
      <c r="BP579" s="340"/>
      <c r="BQ579" s="340"/>
      <c r="BR579" s="340"/>
      <c r="BS579" s="340"/>
      <c r="BT579" s="340"/>
      <c r="BU579" s="340"/>
      <c r="BV579" s="340"/>
      <c r="BW579" s="340"/>
      <c r="BX579" s="340"/>
      <c r="BY579" s="340"/>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5" customFormat="true" ht="25.15" customHeight="true" x14ac:dyDescent="0.2">
      <c r="C580" s="1005"/>
      <c r="D580" s="1006"/>
      <c r="E580" s="613"/>
      <c r="F580" s="613"/>
      <c r="G580" s="613"/>
      <c r="H580" s="1005"/>
      <c r="I580" s="1006"/>
      <c r="J580" s="613"/>
      <c r="K580" s="613"/>
      <c r="L580" s="613"/>
      <c r="M580" s="1005"/>
      <c r="N580" s="1006"/>
      <c r="O580" s="613"/>
      <c r="P580" s="613"/>
      <c r="Q580" s="613"/>
      <c r="AC580" s="338"/>
      <c r="AD580" s="338"/>
      <c r="AE580" s="338"/>
      <c r="AF580" s="338"/>
      <c r="AG580" s="338"/>
      <c r="AH580" s="338"/>
      <c r="AI580" s="338"/>
      <c r="AJ580" s="338"/>
      <c r="AK580" s="338"/>
      <c r="AL580" s="338"/>
      <c r="AM580" s="338"/>
      <c r="AN580" s="338"/>
      <c r="AO580" s="338"/>
      <c r="AP580" s="338"/>
      <c r="AQ580" s="338"/>
      <c r="AR580" s="338"/>
      <c r="AS580" s="338"/>
      <c r="AT580" s="338"/>
      <c r="AU580" s="338"/>
      <c r="AV580" s="338"/>
      <c r="AW580" s="338"/>
      <c r="AX580" s="338"/>
      <c r="AY580" s="338"/>
      <c r="AZ580" s="338"/>
      <c r="BA580" s="340"/>
      <c r="BB580" s="419"/>
      <c r="BC580" s="340"/>
      <c r="BD580" s="340"/>
      <c r="BE580" s="340"/>
      <c r="BF580" s="340"/>
      <c r="BG580" s="340"/>
      <c r="BH580" s="340"/>
      <c r="BI580" s="340"/>
      <c r="BJ580" s="340"/>
      <c r="BK580" s="340"/>
      <c r="BL580" s="340"/>
      <c r="BM580" s="340"/>
      <c r="BN580" s="340"/>
      <c r="BO580" s="340"/>
      <c r="BP580" s="340"/>
      <c r="BQ580" s="340"/>
      <c r="BR580" s="340"/>
      <c r="BS580" s="340"/>
      <c r="BT580" s="340"/>
      <c r="BU580" s="340"/>
      <c r="BV580" s="340"/>
      <c r="BW580" s="340"/>
      <c r="BX580" s="340"/>
      <c r="BY580" s="340"/>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5" customFormat="true" ht="25.15" customHeight="true" x14ac:dyDescent="0.2">
      <c r="C581" s="1005"/>
      <c r="D581" s="1006"/>
      <c r="E581" s="613"/>
      <c r="F581" s="613"/>
      <c r="G581" s="613"/>
      <c r="H581" s="1005"/>
      <c r="I581" s="1006"/>
      <c r="J581" s="613"/>
      <c r="K581" s="613"/>
      <c r="L581" s="613"/>
      <c r="M581" s="1005"/>
      <c r="N581" s="1006"/>
      <c r="O581" s="613"/>
      <c r="P581" s="613"/>
      <c r="Q581" s="613"/>
      <c r="AC581" s="338"/>
      <c r="AD581" s="338"/>
      <c r="AE581" s="338"/>
      <c r="AF581" s="338"/>
      <c r="AG581" s="338"/>
      <c r="AH581" s="338"/>
      <c r="AI581" s="338"/>
      <c r="AJ581" s="338"/>
      <c r="AK581" s="338"/>
      <c r="AL581" s="338"/>
      <c r="AM581" s="338"/>
      <c r="AN581" s="338"/>
      <c r="AO581" s="338"/>
      <c r="AP581" s="338"/>
      <c r="AQ581" s="338"/>
      <c r="AR581" s="338"/>
      <c r="AS581" s="338"/>
      <c r="AT581" s="338"/>
      <c r="AU581" s="338"/>
      <c r="AV581" s="338"/>
      <c r="AW581" s="338"/>
      <c r="AX581" s="338"/>
      <c r="AY581" s="338"/>
      <c r="AZ581" s="338"/>
      <c r="BA581" s="340"/>
      <c r="BB581" s="419"/>
      <c r="BC581" s="340"/>
      <c r="BD581" s="340"/>
      <c r="BE581" s="340"/>
      <c r="BF581" s="340"/>
      <c r="BG581" s="340"/>
      <c r="BH581" s="340"/>
      <c r="BI581" s="340"/>
      <c r="BJ581" s="340"/>
      <c r="BK581" s="340"/>
      <c r="BL581" s="340"/>
      <c r="BM581" s="340"/>
      <c r="BN581" s="340"/>
      <c r="BO581" s="340"/>
      <c r="BP581" s="340"/>
      <c r="BQ581" s="340"/>
      <c r="BR581" s="340"/>
      <c r="BS581" s="340"/>
      <c r="BT581" s="340"/>
      <c r="BU581" s="340"/>
      <c r="BV581" s="340"/>
      <c r="BW581" s="340"/>
      <c r="BX581" s="340"/>
      <c r="BY581" s="340"/>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5" customFormat="true" ht="25.15" customHeight="true" x14ac:dyDescent="0.2">
      <c r="C582" s="1005"/>
      <c r="D582" s="1006"/>
      <c r="E582" s="613"/>
      <c r="F582" s="613"/>
      <c r="G582" s="613"/>
      <c r="H582" s="1005"/>
      <c r="I582" s="1006"/>
      <c r="J582" s="613"/>
      <c r="K582" s="613"/>
      <c r="L582" s="613"/>
      <c r="M582" s="1005"/>
      <c r="N582" s="1006"/>
      <c r="O582" s="613"/>
      <c r="P582" s="613"/>
      <c r="Q582" s="613"/>
      <c r="AC582" s="338"/>
      <c r="AD582" s="338"/>
      <c r="AE582" s="338"/>
      <c r="AF582" s="338"/>
      <c r="AG582" s="338"/>
      <c r="AH582" s="338"/>
      <c r="AI582" s="338"/>
      <c r="AJ582" s="338"/>
      <c r="AK582" s="338"/>
      <c r="AL582" s="338"/>
      <c r="AM582" s="338"/>
      <c r="AN582" s="338"/>
      <c r="AO582" s="338"/>
      <c r="AP582" s="338"/>
      <c r="AQ582" s="338"/>
      <c r="AR582" s="338"/>
      <c r="AS582" s="338"/>
      <c r="AT582" s="338"/>
      <c r="AU582" s="338"/>
      <c r="AV582" s="338"/>
      <c r="AW582" s="338"/>
      <c r="AX582" s="338"/>
      <c r="AY582" s="338"/>
      <c r="AZ582" s="338"/>
      <c r="BA582" s="340"/>
      <c r="BB582" s="419"/>
      <c r="BC582" s="340"/>
      <c r="BD582" s="340"/>
      <c r="BE582" s="340"/>
      <c r="BF582" s="340"/>
      <c r="BG582" s="340"/>
      <c r="BH582" s="340"/>
      <c r="BI582" s="340"/>
      <c r="BJ582" s="340"/>
      <c r="BK582" s="340"/>
      <c r="BL582" s="340"/>
      <c r="BM582" s="340"/>
      <c r="BN582" s="340"/>
      <c r="BO582" s="340"/>
      <c r="BP582" s="340"/>
      <c r="BQ582" s="340"/>
      <c r="BR582" s="340"/>
      <c r="BS582" s="340"/>
      <c r="BT582" s="340"/>
      <c r="BU582" s="340"/>
      <c r="BV582" s="340"/>
      <c r="BW582" s="340"/>
      <c r="BX582" s="340"/>
      <c r="BY582" s="340"/>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5" customFormat="true" ht="25.15" customHeight="true" x14ac:dyDescent="0.2">
      <c r="C583" s="1005"/>
      <c r="D583" s="1006"/>
      <c r="E583" s="613"/>
      <c r="F583" s="613"/>
      <c r="G583" s="613"/>
      <c r="H583" s="1005"/>
      <c r="I583" s="1006"/>
      <c r="J583" s="613"/>
      <c r="K583" s="613"/>
      <c r="L583" s="613"/>
      <c r="M583" s="1005"/>
      <c r="N583" s="1006"/>
      <c r="O583" s="613"/>
      <c r="P583" s="613"/>
      <c r="Q583" s="613"/>
      <c r="AC583" s="338"/>
      <c r="AD583" s="338"/>
      <c r="AE583" s="338"/>
      <c r="AF583" s="338"/>
      <c r="AG583" s="338"/>
      <c r="AH583" s="338"/>
      <c r="AI583" s="338"/>
      <c r="AJ583" s="338"/>
      <c r="AK583" s="338"/>
      <c r="AL583" s="338"/>
      <c r="AM583" s="338"/>
      <c r="AN583" s="338"/>
      <c r="AO583" s="338"/>
      <c r="AP583" s="338"/>
      <c r="AQ583" s="338"/>
      <c r="AR583" s="338"/>
      <c r="AS583" s="338"/>
      <c r="AT583" s="338"/>
      <c r="AU583" s="338"/>
      <c r="AV583" s="338"/>
      <c r="AW583" s="338"/>
      <c r="AX583" s="338"/>
      <c r="AY583" s="338"/>
      <c r="AZ583" s="338"/>
      <c r="BA583" s="340"/>
      <c r="BB583" s="419"/>
      <c r="BC583" s="340"/>
      <c r="BD583" s="340"/>
      <c r="BE583" s="340"/>
      <c r="BF583" s="340"/>
      <c r="BG583" s="340"/>
      <c r="BH583" s="340"/>
      <c r="BI583" s="340"/>
      <c r="BJ583" s="340"/>
      <c r="BK583" s="340"/>
      <c r="BL583" s="340"/>
      <c r="BM583" s="340"/>
      <c r="BN583" s="340"/>
      <c r="BO583" s="340"/>
      <c r="BP583" s="340"/>
      <c r="BQ583" s="340"/>
      <c r="BR583" s="340"/>
      <c r="BS583" s="340"/>
      <c r="BT583" s="340"/>
      <c r="BU583" s="340"/>
      <c r="BV583" s="340"/>
      <c r="BW583" s="340"/>
      <c r="BX583" s="340"/>
      <c r="BY583" s="340"/>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5" customFormat="true" ht="25.15" customHeight="true" x14ac:dyDescent="0.2">
      <c r="C584" s="1005"/>
      <c r="D584" s="1006"/>
      <c r="E584" s="613"/>
      <c r="F584" s="613"/>
      <c r="G584" s="613"/>
      <c r="H584" s="1005"/>
      <c r="I584" s="1006"/>
      <c r="J584" s="613"/>
      <c r="K584" s="613"/>
      <c r="L584" s="613"/>
      <c r="M584" s="1005"/>
      <c r="N584" s="1006"/>
      <c r="O584" s="613"/>
      <c r="P584" s="613"/>
      <c r="Q584" s="613"/>
      <c r="AC584" s="338"/>
      <c r="AD584" s="338"/>
      <c r="AE584" s="338"/>
      <c r="AF584" s="338"/>
      <c r="AG584" s="338"/>
      <c r="AH584" s="338"/>
      <c r="AI584" s="338"/>
      <c r="AJ584" s="338"/>
      <c r="AK584" s="338"/>
      <c r="AL584" s="338"/>
      <c r="AM584" s="338"/>
      <c r="AN584" s="338"/>
      <c r="AO584" s="338"/>
      <c r="AP584" s="338"/>
      <c r="AQ584" s="338"/>
      <c r="AR584" s="338"/>
      <c r="AS584" s="338"/>
      <c r="AT584" s="338"/>
      <c r="AU584" s="338"/>
      <c r="AV584" s="338"/>
      <c r="AW584" s="338"/>
      <c r="AX584" s="338"/>
      <c r="AY584" s="338"/>
      <c r="AZ584" s="338"/>
      <c r="BA584" s="340"/>
      <c r="BB584" s="419"/>
      <c r="BC584" s="340"/>
      <c r="BD584" s="340"/>
      <c r="BE584" s="340"/>
      <c r="BF584" s="340"/>
      <c r="BG584" s="340"/>
      <c r="BH584" s="340"/>
      <c r="BI584" s="340"/>
      <c r="BJ584" s="340"/>
      <c r="BK584" s="340"/>
      <c r="BL584" s="340"/>
      <c r="BM584" s="340"/>
      <c r="BN584" s="340"/>
      <c r="BO584" s="340"/>
      <c r="BP584" s="340"/>
      <c r="BQ584" s="340"/>
      <c r="BR584" s="340"/>
      <c r="BS584" s="340"/>
      <c r="BT584" s="340"/>
      <c r="BU584" s="340"/>
      <c r="BV584" s="340"/>
      <c r="BW584" s="340"/>
      <c r="BX584" s="340"/>
      <c r="BY584" s="340"/>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5" customFormat="true" ht="25.15" customHeight="true" x14ac:dyDescent="0.2">
      <c r="C585" s="1005"/>
      <c r="D585" s="1006"/>
      <c r="E585" s="613"/>
      <c r="F585" s="613"/>
      <c r="G585" s="613"/>
      <c r="H585" s="1005"/>
      <c r="I585" s="1006"/>
      <c r="J585" s="613"/>
      <c r="K585" s="613"/>
      <c r="L585" s="613"/>
      <c r="M585" s="1005"/>
      <c r="N585" s="1006"/>
      <c r="O585" s="613"/>
      <c r="P585" s="613"/>
      <c r="Q585" s="613"/>
      <c r="AC585" s="338"/>
      <c r="AD585" s="338"/>
      <c r="AE585" s="338"/>
      <c r="AF585" s="338"/>
      <c r="AG585" s="338"/>
      <c r="AH585" s="338"/>
      <c r="AI585" s="338"/>
      <c r="AJ585" s="338"/>
      <c r="AK585" s="338"/>
      <c r="AL585" s="338"/>
      <c r="AM585" s="338"/>
      <c r="AN585" s="338"/>
      <c r="AO585" s="338"/>
      <c r="AP585" s="338"/>
      <c r="AQ585" s="338"/>
      <c r="AR585" s="338"/>
      <c r="AS585" s="338"/>
      <c r="AT585" s="338"/>
      <c r="AU585" s="338"/>
      <c r="AV585" s="338"/>
      <c r="AW585" s="338"/>
      <c r="AX585" s="338"/>
      <c r="AY585" s="338"/>
      <c r="AZ585" s="338"/>
      <c r="BA585" s="340"/>
      <c r="BB585" s="419"/>
      <c r="BC585" s="340"/>
      <c r="BD585" s="340"/>
      <c r="BE585" s="340"/>
      <c r="BF585" s="340"/>
      <c r="BG585" s="340"/>
      <c r="BH585" s="340"/>
      <c r="BI585" s="340"/>
      <c r="BJ585" s="340"/>
      <c r="BK585" s="340"/>
      <c r="BL585" s="340"/>
      <c r="BM585" s="340"/>
      <c r="BN585" s="340"/>
      <c r="BO585" s="340"/>
      <c r="BP585" s="340"/>
      <c r="BQ585" s="340"/>
      <c r="BR585" s="340"/>
      <c r="BS585" s="340"/>
      <c r="BT585" s="340"/>
      <c r="BU585" s="340"/>
      <c r="BV585" s="340"/>
      <c r="BW585" s="340"/>
      <c r="BX585" s="340"/>
      <c r="BY585" s="340"/>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5" customFormat="true" ht="25.15" customHeight="true" x14ac:dyDescent="0.2">
      <c r="C586" s="1005"/>
      <c r="D586" s="1006"/>
      <c r="E586" s="613"/>
      <c r="F586" s="613"/>
      <c r="G586" s="613"/>
      <c r="H586" s="1005"/>
      <c r="I586" s="1006"/>
      <c r="J586" s="613"/>
      <c r="K586" s="613"/>
      <c r="L586" s="613"/>
      <c r="M586" s="1005"/>
      <c r="N586" s="1006"/>
      <c r="O586" s="613"/>
      <c r="P586" s="613"/>
      <c r="Q586" s="613"/>
      <c r="AC586" s="338"/>
      <c r="AD586" s="338"/>
      <c r="AE586" s="338"/>
      <c r="AF586" s="338"/>
      <c r="AG586" s="338"/>
      <c r="AH586" s="338"/>
      <c r="AI586" s="338"/>
      <c r="AJ586" s="338"/>
      <c r="AK586" s="338"/>
      <c r="AL586" s="338"/>
      <c r="AM586" s="338"/>
      <c r="AN586" s="338"/>
      <c r="AO586" s="338"/>
      <c r="AP586" s="338"/>
      <c r="AQ586" s="338"/>
      <c r="AR586" s="338"/>
      <c r="AS586" s="338"/>
      <c r="AT586" s="338"/>
      <c r="AU586" s="338"/>
      <c r="AV586" s="338"/>
      <c r="AW586" s="338"/>
      <c r="AX586" s="338"/>
      <c r="AY586" s="338"/>
      <c r="AZ586" s="338"/>
      <c r="BA586" s="340"/>
      <c r="BB586" s="419"/>
      <c r="BC586" s="340"/>
      <c r="BD586" s="340"/>
      <c r="BE586" s="340"/>
      <c r="BF586" s="340"/>
      <c r="BG586" s="340"/>
      <c r="BH586" s="340"/>
      <c r="BI586" s="340"/>
      <c r="BJ586" s="340"/>
      <c r="BK586" s="340"/>
      <c r="BL586" s="340"/>
      <c r="BM586" s="340"/>
      <c r="BN586" s="340"/>
      <c r="BO586" s="340"/>
      <c r="BP586" s="340"/>
      <c r="BQ586" s="340"/>
      <c r="BR586" s="340"/>
      <c r="BS586" s="340"/>
      <c r="BT586" s="340"/>
      <c r="BU586" s="340"/>
      <c r="BV586" s="340"/>
      <c r="BW586" s="340"/>
      <c r="BX586" s="340"/>
      <c r="BY586" s="340"/>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5" customFormat="true" ht="25.15" customHeight="true" x14ac:dyDescent="0.2">
      <c r="C587" s="1005"/>
      <c r="D587" s="1006"/>
      <c r="E587" s="613"/>
      <c r="F587" s="613"/>
      <c r="G587" s="613"/>
      <c r="H587" s="1005"/>
      <c r="I587" s="1006"/>
      <c r="J587" s="613"/>
      <c r="K587" s="613"/>
      <c r="L587" s="613"/>
      <c r="M587" s="1005"/>
      <c r="N587" s="1006"/>
      <c r="O587" s="613"/>
      <c r="P587" s="613"/>
      <c r="Q587" s="613"/>
      <c r="AC587" s="338"/>
      <c r="AD587" s="338"/>
      <c r="AE587" s="338"/>
      <c r="AF587" s="338"/>
      <c r="AG587" s="338"/>
      <c r="AH587" s="338"/>
      <c r="AI587" s="338"/>
      <c r="AJ587" s="338"/>
      <c r="AK587" s="338"/>
      <c r="AL587" s="338"/>
      <c r="AM587" s="338"/>
      <c r="AN587" s="338"/>
      <c r="AO587" s="338"/>
      <c r="AP587" s="338"/>
      <c r="AQ587" s="338"/>
      <c r="AR587" s="338"/>
      <c r="AS587" s="338"/>
      <c r="AT587" s="338"/>
      <c r="AU587" s="338"/>
      <c r="AV587" s="338"/>
      <c r="AW587" s="338"/>
      <c r="AX587" s="338"/>
      <c r="AY587" s="338"/>
      <c r="AZ587" s="338"/>
      <c r="BA587" s="340"/>
      <c r="BB587" s="419"/>
      <c r="BC587" s="340"/>
      <c r="BD587" s="340"/>
      <c r="BE587" s="340"/>
      <c r="BF587" s="340"/>
      <c r="BG587" s="340"/>
      <c r="BH587" s="340"/>
      <c r="BI587" s="340"/>
      <c r="BJ587" s="340"/>
      <c r="BK587" s="340"/>
      <c r="BL587" s="340"/>
      <c r="BM587" s="340"/>
      <c r="BN587" s="340"/>
      <c r="BO587" s="340"/>
      <c r="BP587" s="340"/>
      <c r="BQ587" s="340"/>
      <c r="BR587" s="340"/>
      <c r="BS587" s="340"/>
      <c r="BT587" s="340"/>
      <c r="BU587" s="340"/>
      <c r="BV587" s="340"/>
      <c r="BW587" s="340"/>
      <c r="BX587" s="340"/>
      <c r="BY587" s="340"/>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5" customFormat="true" ht="25.15" customHeight="true" x14ac:dyDescent="0.2">
      <c r="C588" s="1005"/>
      <c r="D588" s="1006"/>
      <c r="E588" s="613"/>
      <c r="F588" s="613"/>
      <c r="G588" s="613"/>
      <c r="H588" s="1005"/>
      <c r="I588" s="1006"/>
      <c r="J588" s="613"/>
      <c r="K588" s="613"/>
      <c r="L588" s="613"/>
      <c r="M588" s="1005"/>
      <c r="N588" s="1006"/>
      <c r="O588" s="613"/>
      <c r="P588" s="613"/>
      <c r="Q588" s="613"/>
      <c r="AC588" s="338"/>
      <c r="AD588" s="338"/>
      <c r="AE588" s="338"/>
      <c r="AF588" s="338"/>
      <c r="AG588" s="338"/>
      <c r="AH588" s="338"/>
      <c r="AI588" s="338"/>
      <c r="AJ588" s="338"/>
      <c r="AK588" s="338"/>
      <c r="AL588" s="338"/>
      <c r="AM588" s="338"/>
      <c r="AN588" s="338"/>
      <c r="AO588" s="338"/>
      <c r="AP588" s="338"/>
      <c r="AQ588" s="338"/>
      <c r="AR588" s="338"/>
      <c r="AS588" s="338"/>
      <c r="AT588" s="338"/>
      <c r="AU588" s="338"/>
      <c r="AV588" s="338"/>
      <c r="AW588" s="338"/>
      <c r="AX588" s="338"/>
      <c r="AY588" s="338"/>
      <c r="AZ588" s="338"/>
      <c r="BA588" s="340"/>
      <c r="BB588" s="419"/>
      <c r="BC588" s="340"/>
      <c r="BD588" s="340"/>
      <c r="BE588" s="340"/>
      <c r="BF588" s="340"/>
      <c r="BG588" s="340"/>
      <c r="BH588" s="340"/>
      <c r="BI588" s="340"/>
      <c r="BJ588" s="340"/>
      <c r="BK588" s="340"/>
      <c r="BL588" s="340"/>
      <c r="BM588" s="340"/>
      <c r="BN588" s="340"/>
      <c r="BO588" s="340"/>
      <c r="BP588" s="340"/>
      <c r="BQ588" s="340"/>
      <c r="BR588" s="340"/>
      <c r="BS588" s="340"/>
      <c r="BT588" s="340"/>
      <c r="BU588" s="340"/>
      <c r="BV588" s="340"/>
      <c r="BW588" s="340"/>
      <c r="BX588" s="340"/>
      <c r="BY588" s="340"/>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5" customFormat="true" ht="25.15" customHeight="true" x14ac:dyDescent="0.2">
      <c r="C589" s="1005"/>
      <c r="D589" s="1006"/>
      <c r="E589" s="613"/>
      <c r="F589" s="613"/>
      <c r="G589" s="613"/>
      <c r="H589" s="1005"/>
      <c r="I589" s="1006"/>
      <c r="J589" s="613"/>
      <c r="K589" s="613"/>
      <c r="L589" s="613"/>
      <c r="M589" s="1005"/>
      <c r="N589" s="1006"/>
      <c r="O589" s="613"/>
      <c r="P589" s="613"/>
      <c r="Q589" s="613"/>
      <c r="AC589" s="338"/>
      <c r="AD589" s="338"/>
      <c r="AE589" s="338"/>
      <c r="AF589" s="338"/>
      <c r="AG589" s="338"/>
      <c r="AH589" s="338"/>
      <c r="AI589" s="338"/>
      <c r="AJ589" s="338"/>
      <c r="AK589" s="338"/>
      <c r="AL589" s="338"/>
      <c r="AM589" s="338"/>
      <c r="AN589" s="338"/>
      <c r="AO589" s="338"/>
      <c r="AP589" s="338"/>
      <c r="AQ589" s="338"/>
      <c r="AR589" s="338"/>
      <c r="AS589" s="338"/>
      <c r="AT589" s="338"/>
      <c r="AU589" s="338"/>
      <c r="AV589" s="338"/>
      <c r="AW589" s="338"/>
      <c r="AX589" s="338"/>
      <c r="AY589" s="338"/>
      <c r="AZ589" s="338"/>
      <c r="BA589" s="340"/>
      <c r="BB589" s="419"/>
      <c r="BC589" s="340"/>
      <c r="BD589" s="340"/>
      <c r="BE589" s="340"/>
      <c r="BF589" s="340"/>
      <c r="BG589" s="340"/>
      <c r="BH589" s="340"/>
      <c r="BI589" s="340"/>
      <c r="BJ589" s="340"/>
      <c r="BK589" s="340"/>
      <c r="BL589" s="340"/>
      <c r="BM589" s="340"/>
      <c r="BN589" s="340"/>
      <c r="BO589" s="340"/>
      <c r="BP589" s="340"/>
      <c r="BQ589" s="340"/>
      <c r="BR589" s="340"/>
      <c r="BS589" s="340"/>
      <c r="BT589" s="340"/>
      <c r="BU589" s="340"/>
      <c r="BV589" s="340"/>
      <c r="BW589" s="340"/>
      <c r="BX589" s="340"/>
      <c r="BY589" s="340"/>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5" customFormat="true" ht="25.15" customHeight="true" x14ac:dyDescent="0.2">
      <c r="C590" s="1005"/>
      <c r="D590" s="1006"/>
      <c r="E590" s="613"/>
      <c r="F590" s="613"/>
      <c r="G590" s="613"/>
      <c r="H590" s="1005"/>
      <c r="I590" s="1006"/>
      <c r="J590" s="613"/>
      <c r="K590" s="613"/>
      <c r="L590" s="613"/>
      <c r="M590" s="1005"/>
      <c r="N590" s="1006"/>
      <c r="O590" s="613"/>
      <c r="P590" s="613"/>
      <c r="Q590" s="613"/>
      <c r="AC590" s="338"/>
      <c r="AD590" s="338"/>
      <c r="AE590" s="338"/>
      <c r="AF590" s="338"/>
      <c r="AG590" s="338"/>
      <c r="AH590" s="338"/>
      <c r="AI590" s="338"/>
      <c r="AJ590" s="338"/>
      <c r="AK590" s="338"/>
      <c r="AL590" s="338"/>
      <c r="AM590" s="338"/>
      <c r="AN590" s="338"/>
      <c r="AO590" s="338"/>
      <c r="AP590" s="338"/>
      <c r="AQ590" s="338"/>
      <c r="AR590" s="338"/>
      <c r="AS590" s="338"/>
      <c r="AT590" s="338"/>
      <c r="AU590" s="338"/>
      <c r="AV590" s="338"/>
      <c r="AW590" s="338"/>
      <c r="AX590" s="338"/>
      <c r="AY590" s="338"/>
      <c r="AZ590" s="338"/>
      <c r="BA590" s="340"/>
      <c r="BB590" s="419"/>
      <c r="BC590" s="340"/>
      <c r="BD590" s="340"/>
      <c r="BE590" s="340"/>
      <c r="BF590" s="340"/>
      <c r="BG590" s="340"/>
      <c r="BH590" s="340"/>
      <c r="BI590" s="340"/>
      <c r="BJ590" s="340"/>
      <c r="BK590" s="340"/>
      <c r="BL590" s="340"/>
      <c r="BM590" s="340"/>
      <c r="BN590" s="340"/>
      <c r="BO590" s="340"/>
      <c r="BP590" s="340"/>
      <c r="BQ590" s="340"/>
      <c r="BR590" s="340"/>
      <c r="BS590" s="340"/>
      <c r="BT590" s="340"/>
      <c r="BU590" s="340"/>
      <c r="BV590" s="340"/>
      <c r="BW590" s="340"/>
      <c r="BX590" s="340"/>
      <c r="BY590" s="340"/>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5" customFormat="true" ht="25.15" customHeight="true" x14ac:dyDescent="0.2">
      <c r="C591" s="1005"/>
      <c r="D591" s="1006"/>
      <c r="E591" s="613"/>
      <c r="F591" s="613"/>
      <c r="G591" s="613"/>
      <c r="H591" s="1005"/>
      <c r="I591" s="1006"/>
      <c r="J591" s="613"/>
      <c r="K591" s="613"/>
      <c r="L591" s="613"/>
      <c r="M591" s="1005"/>
      <c r="N591" s="1006"/>
      <c r="O591" s="613"/>
      <c r="P591" s="613"/>
      <c r="Q591" s="613"/>
      <c r="AC591" s="338"/>
      <c r="AD591" s="338"/>
      <c r="AE591" s="338"/>
      <c r="AF591" s="338"/>
      <c r="AG591" s="338"/>
      <c r="AH591" s="338"/>
      <c r="AI591" s="338"/>
      <c r="AJ591" s="338"/>
      <c r="AK591" s="338"/>
      <c r="AL591" s="338"/>
      <c r="AM591" s="338"/>
      <c r="AN591" s="338"/>
      <c r="AO591" s="338"/>
      <c r="AP591" s="338"/>
      <c r="AQ591" s="338"/>
      <c r="AR591" s="338"/>
      <c r="AS591" s="338"/>
      <c r="AT591" s="338"/>
      <c r="AU591" s="338"/>
      <c r="AV591" s="338"/>
      <c r="AW591" s="338"/>
      <c r="AX591" s="338"/>
      <c r="AY591" s="338"/>
      <c r="AZ591" s="338"/>
      <c r="BA591" s="340"/>
      <c r="BB591" s="419"/>
      <c r="BC591" s="340"/>
      <c r="BD591" s="340"/>
      <c r="BE591" s="340"/>
      <c r="BF591" s="340"/>
      <c r="BG591" s="340"/>
      <c r="BH591" s="340"/>
      <c r="BI591" s="340"/>
      <c r="BJ591" s="340"/>
      <c r="BK591" s="340"/>
      <c r="BL591" s="340"/>
      <c r="BM591" s="340"/>
      <c r="BN591" s="340"/>
      <c r="BO591" s="340"/>
      <c r="BP591" s="340"/>
      <c r="BQ591" s="340"/>
      <c r="BR591" s="340"/>
      <c r="BS591" s="340"/>
      <c r="BT591" s="340"/>
      <c r="BU591" s="340"/>
      <c r="BV591" s="340"/>
      <c r="BW591" s="340"/>
      <c r="BX591" s="340"/>
      <c r="BY591" s="340"/>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5" customFormat="true" ht="25.15" customHeight="true" x14ac:dyDescent="0.2">
      <c r="C592" s="1005"/>
      <c r="D592" s="1006"/>
      <c r="E592" s="613"/>
      <c r="F592" s="613"/>
      <c r="G592" s="613"/>
      <c r="H592" s="1005"/>
      <c r="I592" s="1006"/>
      <c r="J592" s="613"/>
      <c r="K592" s="613"/>
      <c r="L592" s="613"/>
      <c r="M592" s="1005"/>
      <c r="N592" s="1006"/>
      <c r="O592" s="613"/>
      <c r="P592" s="613"/>
      <c r="Q592" s="613"/>
      <c r="AC592" s="338"/>
      <c r="AD592" s="338"/>
      <c r="AE592" s="338"/>
      <c r="AF592" s="338"/>
      <c r="AG592" s="338"/>
      <c r="AH592" s="338"/>
      <c r="AI592" s="338"/>
      <c r="AJ592" s="338"/>
      <c r="AK592" s="338"/>
      <c r="AL592" s="338"/>
      <c r="AM592" s="338"/>
      <c r="AN592" s="338"/>
      <c r="AO592" s="338"/>
      <c r="AP592" s="338"/>
      <c r="AQ592" s="338"/>
      <c r="AR592" s="338"/>
      <c r="AS592" s="338"/>
      <c r="AT592" s="338"/>
      <c r="AU592" s="338"/>
      <c r="AV592" s="338"/>
      <c r="AW592" s="338"/>
      <c r="AX592" s="338"/>
      <c r="AY592" s="338"/>
      <c r="AZ592" s="338"/>
      <c r="BA592" s="340"/>
      <c r="BB592" s="419"/>
      <c r="BC592" s="340"/>
      <c r="BD592" s="340"/>
      <c r="BE592" s="340"/>
      <c r="BF592" s="340"/>
      <c r="BG592" s="340"/>
      <c r="BH592" s="340"/>
      <c r="BI592" s="340"/>
      <c r="BJ592" s="340"/>
      <c r="BK592" s="340"/>
      <c r="BL592" s="340"/>
      <c r="BM592" s="340"/>
      <c r="BN592" s="340"/>
      <c r="BO592" s="340"/>
      <c r="BP592" s="340"/>
      <c r="BQ592" s="340"/>
      <c r="BR592" s="340"/>
      <c r="BS592" s="340"/>
      <c r="BT592" s="340"/>
      <c r="BU592" s="340"/>
      <c r="BV592" s="340"/>
      <c r="BW592" s="340"/>
      <c r="BX592" s="340"/>
      <c r="BY592" s="340"/>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5" customFormat="true" ht="25.15" customHeight="true" x14ac:dyDescent="0.2">
      <c r="C593" s="1005"/>
      <c r="D593" s="1006"/>
      <c r="E593" s="613"/>
      <c r="F593" s="613"/>
      <c r="G593" s="613"/>
      <c r="H593" s="1005"/>
      <c r="I593" s="1006"/>
      <c r="J593" s="613"/>
      <c r="K593" s="613"/>
      <c r="L593" s="613"/>
      <c r="M593" s="1005"/>
      <c r="N593" s="1006"/>
      <c r="O593" s="613"/>
      <c r="P593" s="613"/>
      <c r="Q593" s="613"/>
      <c r="AC593" s="338"/>
      <c r="AD593" s="338"/>
      <c r="AE593" s="338"/>
      <c r="AF593" s="338"/>
      <c r="AG593" s="338"/>
      <c r="AH593" s="338"/>
      <c r="AI593" s="338"/>
      <c r="AJ593" s="338"/>
      <c r="AK593" s="338"/>
      <c r="AL593" s="338"/>
      <c r="AM593" s="338"/>
      <c r="AN593" s="338"/>
      <c r="AO593" s="338"/>
      <c r="AP593" s="338"/>
      <c r="AQ593" s="338"/>
      <c r="AR593" s="338"/>
      <c r="AS593" s="338"/>
      <c r="AT593" s="338"/>
      <c r="AU593" s="338"/>
      <c r="AV593" s="338"/>
      <c r="AW593" s="338"/>
      <c r="AX593" s="338"/>
      <c r="AY593" s="338"/>
      <c r="AZ593" s="338"/>
      <c r="BA593" s="340"/>
      <c r="BB593" s="419"/>
      <c r="BC593" s="340"/>
      <c r="BD593" s="340"/>
      <c r="BE593" s="340"/>
      <c r="BF593" s="340"/>
      <c r="BG593" s="340"/>
      <c r="BH593" s="340"/>
      <c r="BI593" s="340"/>
      <c r="BJ593" s="340"/>
      <c r="BK593" s="340"/>
      <c r="BL593" s="340"/>
      <c r="BM593" s="340"/>
      <c r="BN593" s="340"/>
      <c r="BO593" s="340"/>
      <c r="BP593" s="340"/>
      <c r="BQ593" s="340"/>
      <c r="BR593" s="340"/>
      <c r="BS593" s="340"/>
      <c r="BT593" s="340"/>
      <c r="BU593" s="340"/>
      <c r="BV593" s="340"/>
      <c r="BW593" s="340"/>
      <c r="BX593" s="340"/>
      <c r="BY593" s="340"/>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5" customFormat="true" ht="25.15" customHeight="true" x14ac:dyDescent="0.2">
      <c r="C594" s="1005"/>
      <c r="D594" s="1006"/>
      <c r="E594" s="613"/>
      <c r="F594" s="613"/>
      <c r="G594" s="613"/>
      <c r="H594" s="1005"/>
      <c r="I594" s="1006"/>
      <c r="J594" s="613"/>
      <c r="K594" s="613"/>
      <c r="L594" s="613"/>
      <c r="M594" s="1005"/>
      <c r="N594" s="1006"/>
      <c r="O594" s="613"/>
      <c r="P594" s="613"/>
      <c r="Q594" s="613"/>
      <c r="AC594" s="338"/>
      <c r="AD594" s="338"/>
      <c r="AE594" s="338"/>
      <c r="AF594" s="338"/>
      <c r="AG594" s="338"/>
      <c r="AH594" s="338"/>
      <c r="AI594" s="338"/>
      <c r="AJ594" s="338"/>
      <c r="AK594" s="338"/>
      <c r="AL594" s="338"/>
      <c r="AM594" s="338"/>
      <c r="AN594" s="338"/>
      <c r="AO594" s="338"/>
      <c r="AP594" s="338"/>
      <c r="AQ594" s="338"/>
      <c r="AR594" s="338"/>
      <c r="AS594" s="338"/>
      <c r="AT594" s="338"/>
      <c r="AU594" s="338"/>
      <c r="AV594" s="338"/>
      <c r="AW594" s="338"/>
      <c r="AX594" s="338"/>
      <c r="AY594" s="338"/>
      <c r="AZ594" s="338"/>
      <c r="BA594" s="340"/>
      <c r="BB594" s="419"/>
      <c r="BC594" s="340"/>
      <c r="BD594" s="340"/>
      <c r="BE594" s="340"/>
      <c r="BF594" s="340"/>
      <c r="BG594" s="340"/>
      <c r="BH594" s="340"/>
      <c r="BI594" s="340"/>
      <c r="BJ594" s="340"/>
      <c r="BK594" s="340"/>
      <c r="BL594" s="340"/>
      <c r="BM594" s="340"/>
      <c r="BN594" s="340"/>
      <c r="BO594" s="340"/>
      <c r="BP594" s="340"/>
      <c r="BQ594" s="340"/>
      <c r="BR594" s="340"/>
      <c r="BS594" s="340"/>
      <c r="BT594" s="340"/>
      <c r="BU594" s="340"/>
      <c r="BV594" s="340"/>
      <c r="BW594" s="340"/>
      <c r="BX594" s="340"/>
      <c r="BY594" s="340"/>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5" customFormat="true" ht="25.15" customHeight="true" x14ac:dyDescent="0.2">
      <c r="C595" s="1005"/>
      <c r="D595" s="1006"/>
      <c r="E595" s="613"/>
      <c r="F595" s="613"/>
      <c r="G595" s="613"/>
      <c r="H595" s="1005"/>
      <c r="I595" s="1006"/>
      <c r="J595" s="613"/>
      <c r="K595" s="613"/>
      <c r="L595" s="613"/>
      <c r="M595" s="1005"/>
      <c r="N595" s="1006"/>
      <c r="O595" s="613"/>
      <c r="P595" s="613"/>
      <c r="Q595" s="613"/>
      <c r="AC595" s="338"/>
      <c r="AD595" s="338"/>
      <c r="AE595" s="338"/>
      <c r="AF595" s="338"/>
      <c r="AG595" s="338"/>
      <c r="AH595" s="338"/>
      <c r="AI595" s="338"/>
      <c r="AJ595" s="338"/>
      <c r="AK595" s="338"/>
      <c r="AL595" s="338"/>
      <c r="AM595" s="338"/>
      <c r="AN595" s="338"/>
      <c r="AO595" s="338"/>
      <c r="AP595" s="338"/>
      <c r="AQ595" s="338"/>
      <c r="AR595" s="338"/>
      <c r="AS595" s="338"/>
      <c r="AT595" s="338"/>
      <c r="AU595" s="338"/>
      <c r="AV595" s="338"/>
      <c r="AW595" s="338"/>
      <c r="AX595" s="338"/>
      <c r="AY595" s="338"/>
      <c r="AZ595" s="338"/>
      <c r="BA595" s="340"/>
      <c r="BB595" s="419"/>
      <c r="BC595" s="340"/>
      <c r="BD595" s="340"/>
      <c r="BE595" s="340"/>
      <c r="BF595" s="340"/>
      <c r="BG595" s="340"/>
      <c r="BH595" s="340"/>
      <c r="BI595" s="340"/>
      <c r="BJ595" s="340"/>
      <c r="BK595" s="340"/>
      <c r="BL595" s="340"/>
      <c r="BM595" s="340"/>
      <c r="BN595" s="340"/>
      <c r="BO595" s="340"/>
      <c r="BP595" s="340"/>
      <c r="BQ595" s="340"/>
      <c r="BR595" s="340"/>
      <c r="BS595" s="340"/>
      <c r="BT595" s="340"/>
      <c r="BU595" s="340"/>
      <c r="BV595" s="340"/>
      <c r="BW595" s="340"/>
      <c r="BX595" s="340"/>
      <c r="BY595" s="340"/>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5" customFormat="true" ht="25.15" customHeight="true" x14ac:dyDescent="0.2">
      <c r="C596" s="1005"/>
      <c r="D596" s="1006"/>
      <c r="E596" s="613"/>
      <c r="F596" s="613"/>
      <c r="G596" s="613"/>
      <c r="H596" s="1005"/>
      <c r="I596" s="1006"/>
      <c r="J596" s="613"/>
      <c r="K596" s="613"/>
      <c r="L596" s="613"/>
      <c r="M596" s="1005"/>
      <c r="N596" s="1006"/>
      <c r="O596" s="613"/>
      <c r="P596" s="613"/>
      <c r="Q596" s="613"/>
      <c r="AC596" s="338"/>
      <c r="AD596" s="338"/>
      <c r="AE596" s="338"/>
      <c r="AF596" s="338"/>
      <c r="AG596" s="338"/>
      <c r="AH596" s="338"/>
      <c r="AI596" s="338"/>
      <c r="AJ596" s="338"/>
      <c r="AK596" s="338"/>
      <c r="AL596" s="338"/>
      <c r="AM596" s="338"/>
      <c r="AN596" s="338"/>
      <c r="AO596" s="338"/>
      <c r="AP596" s="338"/>
      <c r="AQ596" s="338"/>
      <c r="AR596" s="338"/>
      <c r="AS596" s="338"/>
      <c r="AT596" s="338"/>
      <c r="AU596" s="338"/>
      <c r="AV596" s="338"/>
      <c r="AW596" s="338"/>
      <c r="AX596" s="338"/>
      <c r="AY596" s="338"/>
      <c r="AZ596" s="338"/>
      <c r="BA596" s="340"/>
      <c r="BB596" s="419"/>
      <c r="BC596" s="340"/>
      <c r="BD596" s="340"/>
      <c r="BE596" s="340"/>
      <c r="BF596" s="340"/>
      <c r="BG596" s="340"/>
      <c r="BH596" s="340"/>
      <c r="BI596" s="340"/>
      <c r="BJ596" s="340"/>
      <c r="BK596" s="340"/>
      <c r="BL596" s="340"/>
      <c r="BM596" s="340"/>
      <c r="BN596" s="340"/>
      <c r="BO596" s="340"/>
      <c r="BP596" s="340"/>
      <c r="BQ596" s="340"/>
      <c r="BR596" s="340"/>
      <c r="BS596" s="340"/>
      <c r="BT596" s="340"/>
      <c r="BU596" s="340"/>
      <c r="BV596" s="340"/>
      <c r="BW596" s="340"/>
      <c r="BX596" s="340"/>
      <c r="BY596" s="340"/>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5" customFormat="true" ht="25.15" customHeight="true" x14ac:dyDescent="0.2">
      <c r="C597" s="1005"/>
      <c r="D597" s="1006"/>
      <c r="E597" s="613"/>
      <c r="F597" s="613"/>
      <c r="G597" s="613"/>
      <c r="H597" s="1005"/>
      <c r="I597" s="1006"/>
      <c r="J597" s="613"/>
      <c r="K597" s="613"/>
      <c r="L597" s="613"/>
      <c r="M597" s="1005"/>
      <c r="N597" s="1006"/>
      <c r="O597" s="613"/>
      <c r="P597" s="613"/>
      <c r="Q597" s="613"/>
      <c r="AC597" s="338"/>
      <c r="AD597" s="338"/>
      <c r="AE597" s="338"/>
      <c r="AF597" s="338"/>
      <c r="AG597" s="338"/>
      <c r="AH597" s="338"/>
      <c r="AI597" s="338"/>
      <c r="AJ597" s="338"/>
      <c r="AK597" s="338"/>
      <c r="AL597" s="338"/>
      <c r="AM597" s="338"/>
      <c r="AN597" s="338"/>
      <c r="AO597" s="338"/>
      <c r="AP597" s="338"/>
      <c r="AQ597" s="338"/>
      <c r="AR597" s="338"/>
      <c r="AS597" s="338"/>
      <c r="AT597" s="338"/>
      <c r="AU597" s="338"/>
      <c r="AV597" s="338"/>
      <c r="AW597" s="338"/>
      <c r="AX597" s="338"/>
      <c r="AY597" s="338"/>
      <c r="AZ597" s="338"/>
      <c r="BA597" s="340"/>
      <c r="BB597" s="419"/>
      <c r="BC597" s="340"/>
      <c r="BD597" s="340"/>
      <c r="BE597" s="340"/>
      <c r="BF597" s="340"/>
      <c r="BG597" s="340"/>
      <c r="BH597" s="340"/>
      <c r="BI597" s="340"/>
      <c r="BJ597" s="340"/>
      <c r="BK597" s="340"/>
      <c r="BL597" s="340"/>
      <c r="BM597" s="340"/>
      <c r="BN597" s="340"/>
      <c r="BO597" s="340"/>
      <c r="BP597" s="340"/>
      <c r="BQ597" s="340"/>
      <c r="BR597" s="340"/>
      <c r="BS597" s="340"/>
      <c r="BT597" s="340"/>
      <c r="BU597" s="340"/>
      <c r="BV597" s="340"/>
      <c r="BW597" s="340"/>
      <c r="BX597" s="340"/>
      <c r="BY597" s="340"/>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5" customFormat="true" ht="25.15" customHeight="true" x14ac:dyDescent="0.2">
      <c r="C598" s="1005"/>
      <c r="D598" s="1006"/>
      <c r="E598" s="613"/>
      <c r="F598" s="613"/>
      <c r="G598" s="613"/>
      <c r="H598" s="1005"/>
      <c r="I598" s="1006"/>
      <c r="J598" s="613"/>
      <c r="K598" s="613"/>
      <c r="L598" s="613"/>
      <c r="M598" s="1005"/>
      <c r="N598" s="1006"/>
      <c r="O598" s="613"/>
      <c r="P598" s="613"/>
      <c r="Q598" s="613"/>
      <c r="AC598" s="338"/>
      <c r="AD598" s="338"/>
      <c r="AE598" s="338"/>
      <c r="AF598" s="338"/>
      <c r="AG598" s="338"/>
      <c r="AH598" s="338"/>
      <c r="AI598" s="338"/>
      <c r="AJ598" s="338"/>
      <c r="AK598" s="338"/>
      <c r="AL598" s="338"/>
      <c r="AM598" s="338"/>
      <c r="AN598" s="338"/>
      <c r="AO598" s="338"/>
      <c r="AP598" s="338"/>
      <c r="AQ598" s="338"/>
      <c r="AR598" s="338"/>
      <c r="AS598" s="338"/>
      <c r="AT598" s="338"/>
      <c r="AU598" s="338"/>
      <c r="AV598" s="338"/>
      <c r="AW598" s="338"/>
      <c r="AX598" s="338"/>
      <c r="AY598" s="338"/>
      <c r="AZ598" s="338"/>
      <c r="BA598" s="340"/>
      <c r="BB598" s="419"/>
      <c r="BC598" s="340"/>
      <c r="BD598" s="340"/>
      <c r="BE598" s="340"/>
      <c r="BF598" s="340"/>
      <c r="BG598" s="340"/>
      <c r="BH598" s="340"/>
      <c r="BI598" s="340"/>
      <c r="BJ598" s="340"/>
      <c r="BK598" s="340"/>
      <c r="BL598" s="340"/>
      <c r="BM598" s="340"/>
      <c r="BN598" s="340"/>
      <c r="BO598" s="340"/>
      <c r="BP598" s="340"/>
      <c r="BQ598" s="340"/>
      <c r="BR598" s="340"/>
      <c r="BS598" s="340"/>
      <c r="BT598" s="340"/>
      <c r="BU598" s="340"/>
      <c r="BV598" s="340"/>
      <c r="BW598" s="340"/>
      <c r="BX598" s="340"/>
      <c r="BY598" s="340"/>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5" customFormat="true" ht="25.15" customHeight="true" x14ac:dyDescent="0.2">
      <c r="C599" s="1005"/>
      <c r="D599" s="1006"/>
      <c r="E599" s="613"/>
      <c r="F599" s="613"/>
      <c r="G599" s="613"/>
      <c r="H599" s="1005"/>
      <c r="I599" s="1006"/>
      <c r="J599" s="613"/>
      <c r="K599" s="613"/>
      <c r="L599" s="613"/>
      <c r="M599" s="1005"/>
      <c r="N599" s="1006"/>
      <c r="O599" s="613"/>
      <c r="P599" s="613"/>
      <c r="Q599" s="613"/>
      <c r="AC599" s="338"/>
      <c r="AD599" s="338"/>
      <c r="AE599" s="338"/>
      <c r="AF599" s="338"/>
      <c r="AG599" s="338"/>
      <c r="AH599" s="338"/>
      <c r="AI599" s="338"/>
      <c r="AJ599" s="338"/>
      <c r="AK599" s="338"/>
      <c r="AL599" s="338"/>
      <c r="AM599" s="338"/>
      <c r="AN599" s="338"/>
      <c r="AO599" s="338"/>
      <c r="AP599" s="338"/>
      <c r="AQ599" s="338"/>
      <c r="AR599" s="338"/>
      <c r="AS599" s="338"/>
      <c r="AT599" s="338"/>
      <c r="AU599" s="338"/>
      <c r="AV599" s="338"/>
      <c r="AW599" s="338"/>
      <c r="AX599" s="338"/>
      <c r="AY599" s="338"/>
      <c r="AZ599" s="338"/>
      <c r="BA599" s="340"/>
      <c r="BB599" s="419"/>
      <c r="BC599" s="340"/>
      <c r="BD599" s="340"/>
      <c r="BE599" s="340"/>
      <c r="BF599" s="340"/>
      <c r="BG599" s="340"/>
      <c r="BH599" s="340"/>
      <c r="BI599" s="340"/>
      <c r="BJ599" s="340"/>
      <c r="BK599" s="340"/>
      <c r="BL599" s="340"/>
      <c r="BM599" s="340"/>
      <c r="BN599" s="340"/>
      <c r="BO599" s="340"/>
      <c r="BP599" s="340"/>
      <c r="BQ599" s="340"/>
      <c r="BR599" s="340"/>
      <c r="BS599" s="340"/>
      <c r="BT599" s="340"/>
      <c r="BU599" s="340"/>
      <c r="BV599" s="340"/>
      <c r="BW599" s="340"/>
      <c r="BX599" s="340"/>
      <c r="BY599" s="340"/>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5" customFormat="true" ht="25.15" customHeight="true" x14ac:dyDescent="0.2">
      <c r="C600" s="1005"/>
      <c r="D600" s="1006"/>
      <c r="E600" s="613"/>
      <c r="F600" s="613"/>
      <c r="G600" s="613"/>
      <c r="H600" s="1005"/>
      <c r="I600" s="1006"/>
      <c r="J600" s="613"/>
      <c r="K600" s="613"/>
      <c r="L600" s="613"/>
      <c r="M600" s="1005"/>
      <c r="N600" s="1006"/>
      <c r="O600" s="613"/>
      <c r="P600" s="613"/>
      <c r="Q600" s="613"/>
      <c r="AC600" s="338"/>
      <c r="AD600" s="338"/>
      <c r="AE600" s="338"/>
      <c r="AF600" s="338"/>
      <c r="AG600" s="338"/>
      <c r="AH600" s="338"/>
      <c r="AI600" s="338"/>
      <c r="AJ600" s="338"/>
      <c r="AK600" s="338"/>
      <c r="AL600" s="338"/>
      <c r="AM600" s="338"/>
      <c r="AN600" s="338"/>
      <c r="AO600" s="338"/>
      <c r="AP600" s="338"/>
      <c r="AQ600" s="338"/>
      <c r="AR600" s="338"/>
      <c r="AS600" s="338"/>
      <c r="AT600" s="338"/>
      <c r="AU600" s="338"/>
      <c r="AV600" s="338"/>
      <c r="AW600" s="338"/>
      <c r="AX600" s="338"/>
      <c r="AY600" s="338"/>
      <c r="AZ600" s="338"/>
      <c r="BA600" s="340"/>
      <c r="BB600" s="419"/>
      <c r="BC600" s="340"/>
      <c r="BD600" s="340"/>
      <c r="BE600" s="340"/>
      <c r="BF600" s="340"/>
      <c r="BG600" s="340"/>
      <c r="BH600" s="340"/>
      <c r="BI600" s="340"/>
      <c r="BJ600" s="340"/>
      <c r="BK600" s="340"/>
      <c r="BL600" s="340"/>
      <c r="BM600" s="340"/>
      <c r="BN600" s="340"/>
      <c r="BO600" s="340"/>
      <c r="BP600" s="340"/>
      <c r="BQ600" s="340"/>
      <c r="BR600" s="340"/>
      <c r="BS600" s="340"/>
      <c r="BT600" s="340"/>
      <c r="BU600" s="340"/>
      <c r="BV600" s="340"/>
      <c r="BW600" s="340"/>
      <c r="BX600" s="340"/>
      <c r="BY600" s="340"/>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5" customFormat="true" ht="25.15" customHeight="true" x14ac:dyDescent="0.2">
      <c r="C601" s="1005"/>
      <c r="D601" s="1006"/>
      <c r="E601" s="613"/>
      <c r="F601" s="613"/>
      <c r="G601" s="613"/>
      <c r="H601" s="1005"/>
      <c r="I601" s="1006"/>
      <c r="J601" s="613"/>
      <c r="K601" s="613"/>
      <c r="L601" s="613"/>
      <c r="M601" s="1005"/>
      <c r="N601" s="1006"/>
      <c r="O601" s="613"/>
      <c r="P601" s="613"/>
      <c r="Q601" s="613"/>
      <c r="AC601" s="338"/>
      <c r="AD601" s="338"/>
      <c r="AE601" s="338"/>
      <c r="AF601" s="338"/>
      <c r="AG601" s="338"/>
      <c r="AH601" s="338"/>
      <c r="AI601" s="338"/>
      <c r="AJ601" s="338"/>
      <c r="AK601" s="338"/>
      <c r="AL601" s="338"/>
      <c r="AM601" s="338"/>
      <c r="AN601" s="338"/>
      <c r="AO601" s="338"/>
      <c r="AP601" s="338"/>
      <c r="AQ601" s="338"/>
      <c r="AR601" s="338"/>
      <c r="AS601" s="338"/>
      <c r="AT601" s="338"/>
      <c r="AU601" s="338"/>
      <c r="AV601" s="338"/>
      <c r="AW601" s="338"/>
      <c r="AX601" s="338"/>
      <c r="AY601" s="338"/>
      <c r="AZ601" s="338"/>
      <c r="BA601" s="340"/>
      <c r="BB601" s="419"/>
      <c r="BC601" s="340"/>
      <c r="BD601" s="340"/>
      <c r="BE601" s="340"/>
      <c r="BF601" s="340"/>
      <c r="BG601" s="340"/>
      <c r="BH601" s="340"/>
      <c r="BI601" s="340"/>
      <c r="BJ601" s="340"/>
      <c r="BK601" s="340"/>
      <c r="BL601" s="340"/>
      <c r="BM601" s="340"/>
      <c r="BN601" s="340"/>
      <c r="BO601" s="340"/>
      <c r="BP601" s="340"/>
      <c r="BQ601" s="340"/>
      <c r="BR601" s="340"/>
      <c r="BS601" s="340"/>
      <c r="BT601" s="340"/>
      <c r="BU601" s="340"/>
      <c r="BV601" s="340"/>
      <c r="BW601" s="340"/>
      <c r="BX601" s="340"/>
      <c r="BY601" s="340"/>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5" customFormat="true" ht="25.15" customHeight="true" x14ac:dyDescent="0.2">
      <c r="C602" s="1005"/>
      <c r="D602" s="1006"/>
      <c r="E602" s="613"/>
      <c r="F602" s="613"/>
      <c r="G602" s="613"/>
      <c r="H602" s="1005"/>
      <c r="I602" s="1006"/>
      <c r="J602" s="613"/>
      <c r="K602" s="613"/>
      <c r="L602" s="613"/>
      <c r="M602" s="1005"/>
      <c r="N602" s="1006"/>
      <c r="O602" s="613"/>
      <c r="P602" s="613"/>
      <c r="Q602" s="613"/>
      <c r="AC602" s="338"/>
      <c r="AD602" s="338"/>
      <c r="AE602" s="338"/>
      <c r="AF602" s="338"/>
      <c r="AG602" s="338"/>
      <c r="AH602" s="338"/>
      <c r="AI602" s="338"/>
      <c r="AJ602" s="338"/>
      <c r="AK602" s="338"/>
      <c r="AL602" s="338"/>
      <c r="AM602" s="338"/>
      <c r="AN602" s="338"/>
      <c r="AO602" s="338"/>
      <c r="AP602" s="338"/>
      <c r="AQ602" s="338"/>
      <c r="AR602" s="338"/>
      <c r="AS602" s="338"/>
      <c r="AT602" s="338"/>
      <c r="AU602" s="338"/>
      <c r="AV602" s="338"/>
      <c r="AW602" s="338"/>
      <c r="AX602" s="338"/>
      <c r="AY602" s="338"/>
      <c r="AZ602" s="338"/>
      <c r="BA602" s="340"/>
      <c r="BB602" s="419"/>
      <c r="BC602" s="340"/>
      <c r="BD602" s="340"/>
      <c r="BE602" s="340"/>
      <c r="BF602" s="340"/>
      <c r="BG602" s="340"/>
      <c r="BH602" s="340"/>
      <c r="BI602" s="340"/>
      <c r="BJ602" s="340"/>
      <c r="BK602" s="340"/>
      <c r="BL602" s="340"/>
      <c r="BM602" s="340"/>
      <c r="BN602" s="340"/>
      <c r="BO602" s="340"/>
      <c r="BP602" s="340"/>
      <c r="BQ602" s="340"/>
      <c r="BR602" s="340"/>
      <c r="BS602" s="340"/>
      <c r="BT602" s="340"/>
      <c r="BU602" s="340"/>
      <c r="BV602" s="340"/>
      <c r="BW602" s="340"/>
      <c r="BX602" s="340"/>
      <c r="BY602" s="340"/>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5" customFormat="true" ht="25.15" customHeight="true" x14ac:dyDescent="0.2">
      <c r="C603" s="1005"/>
      <c r="D603" s="1006"/>
      <c r="E603" s="613"/>
      <c r="F603" s="613"/>
      <c r="G603" s="613"/>
      <c r="H603" s="1005"/>
      <c r="I603" s="1006"/>
      <c r="J603" s="613"/>
      <c r="K603" s="613"/>
      <c r="L603" s="613"/>
      <c r="M603" s="1005"/>
      <c r="N603" s="1006"/>
      <c r="O603" s="613"/>
      <c r="P603" s="613"/>
      <c r="Q603" s="613"/>
      <c r="AC603" s="338"/>
      <c r="AD603" s="338"/>
      <c r="AE603" s="338"/>
      <c r="AF603" s="338"/>
      <c r="AG603" s="338"/>
      <c r="AH603" s="338"/>
      <c r="AI603" s="338"/>
      <c r="AJ603" s="338"/>
      <c r="AK603" s="338"/>
      <c r="AL603" s="338"/>
      <c r="AM603" s="338"/>
      <c r="AN603" s="338"/>
      <c r="AO603" s="338"/>
      <c r="AP603" s="338"/>
      <c r="AQ603" s="338"/>
      <c r="AR603" s="338"/>
      <c r="AS603" s="338"/>
      <c r="AT603" s="338"/>
      <c r="AU603" s="338"/>
      <c r="AV603" s="338"/>
      <c r="AW603" s="338"/>
      <c r="AX603" s="338"/>
      <c r="AY603" s="338"/>
      <c r="AZ603" s="338"/>
      <c r="BA603" s="340"/>
      <c r="BB603" s="419"/>
      <c r="BC603" s="340"/>
      <c r="BD603" s="340"/>
      <c r="BE603" s="340"/>
      <c r="BF603" s="340"/>
      <c r="BG603" s="340"/>
      <c r="BH603" s="340"/>
      <c r="BI603" s="340"/>
      <c r="BJ603" s="340"/>
      <c r="BK603" s="340"/>
      <c r="BL603" s="340"/>
      <c r="BM603" s="340"/>
      <c r="BN603" s="340"/>
      <c r="BO603" s="340"/>
      <c r="BP603" s="340"/>
      <c r="BQ603" s="340"/>
      <c r="BR603" s="340"/>
      <c r="BS603" s="340"/>
      <c r="BT603" s="340"/>
      <c r="BU603" s="340"/>
      <c r="BV603" s="340"/>
      <c r="BW603" s="340"/>
      <c r="BX603" s="340"/>
      <c r="BY603" s="340"/>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5" customFormat="true" ht="25.15" customHeight="true" x14ac:dyDescent="0.2">
      <c r="C604" s="1005"/>
      <c r="D604" s="1006"/>
      <c r="E604" s="613"/>
      <c r="F604" s="613"/>
      <c r="G604" s="613"/>
      <c r="H604" s="1005"/>
      <c r="I604" s="1006"/>
      <c r="J604" s="613"/>
      <c r="K604" s="613"/>
      <c r="L604" s="613"/>
      <c r="M604" s="1005"/>
      <c r="N604" s="1006"/>
      <c r="O604" s="613"/>
      <c r="P604" s="613"/>
      <c r="Q604" s="613"/>
      <c r="AC604" s="338"/>
      <c r="AD604" s="338"/>
      <c r="AE604" s="338"/>
      <c r="AF604" s="338"/>
      <c r="AG604" s="338"/>
      <c r="AH604" s="338"/>
      <c r="AI604" s="338"/>
      <c r="AJ604" s="338"/>
      <c r="AK604" s="338"/>
      <c r="AL604" s="338"/>
      <c r="AM604" s="338"/>
      <c r="AN604" s="338"/>
      <c r="AO604" s="338"/>
      <c r="AP604" s="338"/>
      <c r="AQ604" s="338"/>
      <c r="AR604" s="338"/>
      <c r="AS604" s="338"/>
      <c r="AT604" s="338"/>
      <c r="AU604" s="338"/>
      <c r="AV604" s="338"/>
      <c r="AW604" s="338"/>
      <c r="AX604" s="338"/>
      <c r="AY604" s="338"/>
      <c r="AZ604" s="338"/>
      <c r="BA604" s="341"/>
      <c r="BB604" s="420"/>
      <c r="BC604" s="341"/>
      <c r="BD604" s="341"/>
      <c r="BE604" s="341"/>
      <c r="BF604" s="341"/>
      <c r="BG604" s="341"/>
      <c r="BH604" s="341"/>
      <c r="BI604" s="341"/>
      <c r="BJ604" s="341"/>
      <c r="BK604" s="341"/>
      <c r="BL604" s="341"/>
      <c r="BM604" s="341"/>
      <c r="BN604" s="341"/>
      <c r="BO604" s="341"/>
      <c r="BP604" s="341"/>
      <c r="BQ604" s="341"/>
      <c r="BR604" s="341"/>
      <c r="BS604" s="341"/>
      <c r="BT604" s="341"/>
      <c r="BU604" s="341"/>
      <c r="BV604" s="341"/>
      <c r="BW604" s="341"/>
      <c r="BX604" s="341"/>
      <c r="BY604" s="341"/>
      <c r="BZ604" s="341"/>
      <c r="CA604" s="341"/>
      <c r="CB604" s="341"/>
      <c r="CC604" s="341"/>
      <c r="CD604" s="341"/>
      <c r="CE604" s="341"/>
      <c r="CF604" s="341"/>
      <c r="CG604" s="341"/>
      <c r="CH604" s="341"/>
      <c r="CI604" s="341"/>
      <c r="CJ604" s="341"/>
      <c r="CK604" s="341"/>
      <c r="CL604" s="341"/>
      <c r="CM604" s="341"/>
      <c r="CN604" s="341"/>
      <c r="CO604" s="341"/>
      <c r="CP604" s="341"/>
      <c r="CQ604" s="341"/>
      <c r="CR604" s="341"/>
      <c r="CS604" s="341"/>
      <c r="CT604" s="341"/>
      <c r="CU604" s="341"/>
      <c r="CV604" s="341"/>
      <c r="CW604" s="341"/>
      <c r="CX604" s="341"/>
      <c r="CY604" s="341"/>
      <c r="CZ604" s="341"/>
    </row>
    <row r="605" s="345" customFormat="true" ht="25.15" customHeight="true" x14ac:dyDescent="0.2">
      <c r="C605" s="1005"/>
      <c r="D605" s="1006"/>
      <c r="E605" s="613"/>
      <c r="F605" s="613"/>
      <c r="G605" s="613"/>
      <c r="H605" s="1005"/>
      <c r="I605" s="1006"/>
      <c r="J605" s="613"/>
      <c r="K605" s="613"/>
      <c r="L605" s="613"/>
      <c r="M605" s="1005"/>
      <c r="N605" s="1006"/>
      <c r="O605" s="613"/>
      <c r="P605" s="613"/>
      <c r="Q605" s="613"/>
      <c r="AC605" s="338"/>
      <c r="AD605" s="338"/>
      <c r="AE605" s="338"/>
      <c r="AF605" s="338"/>
      <c r="AG605" s="338"/>
      <c r="AH605" s="338"/>
      <c r="AI605" s="338"/>
      <c r="AJ605" s="338"/>
      <c r="AK605" s="338"/>
      <c r="AL605" s="338"/>
      <c r="AM605" s="338"/>
      <c r="AN605" s="338"/>
      <c r="AO605" s="338"/>
      <c r="AP605" s="338"/>
      <c r="AQ605" s="338"/>
      <c r="AR605" s="338"/>
      <c r="AS605" s="338"/>
      <c r="AT605" s="338"/>
      <c r="AU605" s="338"/>
      <c r="AV605" s="338"/>
      <c r="AW605" s="338"/>
      <c r="AX605" s="338"/>
      <c r="AY605" s="338"/>
      <c r="AZ605" s="338"/>
      <c r="BA605" s="341"/>
      <c r="BB605" s="420"/>
      <c r="BC605" s="341"/>
      <c r="BD605" s="341"/>
      <c r="BE605" s="341"/>
      <c r="BF605" s="341"/>
      <c r="BG605" s="341"/>
      <c r="BH605" s="341"/>
      <c r="BI605" s="341"/>
      <c r="BJ605" s="341"/>
      <c r="BK605" s="341"/>
      <c r="BL605" s="341"/>
      <c r="BM605" s="341"/>
      <c r="BN605" s="341"/>
      <c r="BO605" s="341"/>
      <c r="BP605" s="341"/>
      <c r="BQ605" s="341"/>
      <c r="BR605" s="341"/>
      <c r="BS605" s="341"/>
      <c r="BT605" s="341"/>
      <c r="BU605" s="341"/>
      <c r="BV605" s="341"/>
      <c r="BW605" s="341"/>
      <c r="BX605" s="341"/>
      <c r="BY605" s="341"/>
      <c r="BZ605" s="341"/>
      <c r="CA605" s="341"/>
      <c r="CB605" s="341"/>
      <c r="CC605" s="341"/>
      <c r="CD605" s="341"/>
      <c r="CE605" s="341"/>
      <c r="CF605" s="341"/>
      <c r="CG605" s="341"/>
      <c r="CH605" s="341"/>
      <c r="CI605" s="341"/>
      <c r="CJ605" s="341"/>
      <c r="CK605" s="341"/>
      <c r="CL605" s="341"/>
      <c r="CM605" s="341"/>
      <c r="CN605" s="341"/>
      <c r="CO605" s="341"/>
      <c r="CP605" s="341"/>
      <c r="CQ605" s="341"/>
      <c r="CR605" s="341"/>
      <c r="CS605" s="341"/>
      <c r="CT605" s="341"/>
      <c r="CU605" s="341"/>
      <c r="CV605" s="341"/>
      <c r="CW605" s="341"/>
      <c r="CX605" s="341"/>
      <c r="CY605" s="341"/>
      <c r="CZ605" s="341"/>
    </row>
    <row r="606" s="345" customFormat="true" ht="25.15" customHeight="true" x14ac:dyDescent="0.2">
      <c r="C606" s="1005"/>
      <c r="D606" s="1006"/>
      <c r="E606" s="613"/>
      <c r="F606" s="613"/>
      <c r="G606" s="613"/>
      <c r="H606" s="1005"/>
      <c r="I606" s="1006"/>
      <c r="J606" s="613"/>
      <c r="K606" s="613"/>
      <c r="L606" s="613"/>
      <c r="M606" s="1005"/>
      <c r="N606" s="1006"/>
      <c r="O606" s="613"/>
      <c r="P606" s="613"/>
      <c r="Q606" s="613"/>
      <c r="AC606" s="338"/>
      <c r="AD606" s="338"/>
      <c r="AE606" s="338"/>
      <c r="AF606" s="338"/>
      <c r="AG606" s="338"/>
      <c r="AH606" s="338"/>
      <c r="AI606" s="338"/>
      <c r="AJ606" s="338"/>
      <c r="AK606" s="338"/>
      <c r="AL606" s="338"/>
      <c r="AM606" s="338"/>
      <c r="AN606" s="338"/>
      <c r="AO606" s="338"/>
      <c r="AP606" s="338"/>
      <c r="AQ606" s="338"/>
      <c r="AR606" s="338"/>
      <c r="AS606" s="338"/>
      <c r="AT606" s="338"/>
      <c r="AU606" s="338"/>
      <c r="AV606" s="338"/>
      <c r="AW606" s="338"/>
      <c r="AX606" s="338"/>
      <c r="AY606" s="338"/>
      <c r="AZ606" s="338"/>
      <c r="BA606" s="341"/>
      <c r="BB606" s="420"/>
      <c r="BC606" s="341"/>
      <c r="BD606" s="341"/>
      <c r="BE606" s="341"/>
      <c r="BF606" s="341"/>
      <c r="BG606" s="341"/>
      <c r="BH606" s="341"/>
      <c r="BI606" s="341"/>
      <c r="BJ606" s="341"/>
      <c r="BK606" s="341"/>
      <c r="BL606" s="341"/>
      <c r="BM606" s="341"/>
      <c r="BN606" s="341"/>
      <c r="BO606" s="341"/>
      <c r="BP606" s="341"/>
      <c r="BQ606" s="341"/>
      <c r="BR606" s="341"/>
      <c r="BS606" s="341"/>
      <c r="BT606" s="341"/>
      <c r="BU606" s="341"/>
      <c r="BV606" s="341"/>
      <c r="BW606" s="341"/>
      <c r="BX606" s="341"/>
      <c r="BY606" s="341"/>
      <c r="BZ606" s="341"/>
      <c r="CA606" s="341"/>
      <c r="CB606" s="341"/>
      <c r="CC606" s="341"/>
      <c r="CD606" s="341"/>
      <c r="CE606" s="341"/>
      <c r="CF606" s="341"/>
      <c r="CG606" s="341"/>
      <c r="CH606" s="341"/>
      <c r="CI606" s="341"/>
      <c r="CJ606" s="341"/>
      <c r="CK606" s="341"/>
      <c r="CL606" s="341"/>
      <c r="CM606" s="341"/>
      <c r="CN606" s="341"/>
      <c r="CO606" s="341"/>
      <c r="CP606" s="341"/>
      <c r="CQ606" s="341"/>
      <c r="CR606" s="341"/>
      <c r="CS606" s="341"/>
      <c r="CT606" s="341"/>
      <c r="CU606" s="341"/>
      <c r="CV606" s="341"/>
      <c r="CW606" s="341"/>
      <c r="CX606" s="341"/>
      <c r="CY606" s="341"/>
      <c r="CZ606" s="341"/>
    </row>
    <row r="607" s="345" customFormat="true" ht="25.15" customHeight="true" x14ac:dyDescent="0.2">
      <c r="C607" s="1005"/>
      <c r="D607" s="1006"/>
      <c r="E607" s="613"/>
      <c r="F607" s="613"/>
      <c r="G607" s="613"/>
      <c r="H607" s="1005"/>
      <c r="I607" s="1006"/>
      <c r="J607" s="613"/>
      <c r="K607" s="613"/>
      <c r="L607" s="613"/>
      <c r="M607" s="1005"/>
      <c r="N607" s="1006"/>
      <c r="O607" s="613"/>
      <c r="P607" s="613"/>
      <c r="Q607" s="613"/>
      <c r="AC607" s="338"/>
      <c r="AD607" s="338"/>
      <c r="AE607" s="338"/>
      <c r="AF607" s="338"/>
      <c r="AG607" s="338"/>
      <c r="AH607" s="338"/>
      <c r="AI607" s="338"/>
      <c r="AJ607" s="338"/>
      <c r="AK607" s="338"/>
      <c r="AL607" s="338"/>
      <c r="AM607" s="338"/>
      <c r="AN607" s="338"/>
      <c r="AO607" s="338"/>
      <c r="AP607" s="338"/>
      <c r="AQ607" s="338"/>
      <c r="AR607" s="338"/>
      <c r="AS607" s="338"/>
      <c r="AT607" s="338"/>
      <c r="AU607" s="338"/>
      <c r="AV607" s="338"/>
      <c r="AW607" s="338"/>
      <c r="AX607" s="338"/>
      <c r="AY607" s="338"/>
      <c r="AZ607" s="338"/>
      <c r="BA607" s="341"/>
      <c r="BB607" s="420"/>
      <c r="BC607" s="341"/>
      <c r="BD607" s="341"/>
      <c r="BE607" s="341"/>
      <c r="BF607" s="341"/>
      <c r="BG607" s="341"/>
      <c r="BH607" s="341"/>
      <c r="BI607" s="341"/>
      <c r="BJ607" s="341"/>
      <c r="BK607" s="341"/>
      <c r="BL607" s="341"/>
      <c r="BM607" s="341"/>
      <c r="BN607" s="341"/>
      <c r="BO607" s="341"/>
      <c r="BP607" s="341"/>
      <c r="BQ607" s="341"/>
      <c r="BR607" s="341"/>
      <c r="BS607" s="341"/>
      <c r="BT607" s="341"/>
      <c r="BU607" s="341"/>
      <c r="BV607" s="341"/>
      <c r="BW607" s="341"/>
      <c r="BX607" s="341"/>
      <c r="BY607" s="341"/>
      <c r="BZ607" s="341"/>
      <c r="CA607" s="341"/>
      <c r="CB607" s="341"/>
      <c r="CC607" s="341"/>
      <c r="CD607" s="341"/>
      <c r="CE607" s="341"/>
      <c r="CF607" s="341"/>
      <c r="CG607" s="341"/>
      <c r="CH607" s="341"/>
      <c r="CI607" s="341"/>
      <c r="CJ607" s="341"/>
      <c r="CK607" s="341"/>
      <c r="CL607" s="341"/>
      <c r="CM607" s="341"/>
      <c r="CN607" s="341"/>
      <c r="CO607" s="341"/>
      <c r="CP607" s="341"/>
      <c r="CQ607" s="341"/>
      <c r="CR607" s="341"/>
      <c r="CS607" s="341"/>
      <c r="CT607" s="341"/>
      <c r="CU607" s="341"/>
      <c r="CV607" s="341"/>
      <c r="CW607" s="341"/>
      <c r="CX607" s="341"/>
      <c r="CY607" s="341"/>
      <c r="CZ607" s="341"/>
    </row>
    <row r="608" s="345" customFormat="true" ht="25.15" customHeight="true" x14ac:dyDescent="0.2">
      <c r="C608" s="1005"/>
      <c r="D608" s="1006"/>
      <c r="E608" s="613"/>
      <c r="F608" s="613"/>
      <c r="G608" s="613"/>
      <c r="H608" s="1005"/>
      <c r="I608" s="1006"/>
      <c r="J608" s="613"/>
      <c r="K608" s="613"/>
      <c r="L608" s="613"/>
      <c r="M608" s="1005"/>
      <c r="N608" s="1006"/>
      <c r="O608" s="613"/>
      <c r="P608" s="613"/>
      <c r="Q608" s="613"/>
      <c r="AC608" s="338"/>
      <c r="AD608" s="338"/>
      <c r="AE608" s="338"/>
      <c r="AF608" s="338"/>
      <c r="AG608" s="338"/>
      <c r="AH608" s="338"/>
      <c r="AI608" s="338"/>
      <c r="AJ608" s="338"/>
      <c r="AK608" s="338"/>
      <c r="AL608" s="338"/>
      <c r="AM608" s="338"/>
      <c r="AN608" s="338"/>
      <c r="AO608" s="338"/>
      <c r="AP608" s="338"/>
      <c r="AQ608" s="338"/>
      <c r="AR608" s="338"/>
      <c r="AS608" s="338"/>
      <c r="AT608" s="338"/>
      <c r="AU608" s="338"/>
      <c r="AV608" s="338"/>
      <c r="AW608" s="338"/>
      <c r="AX608" s="338"/>
      <c r="AY608" s="338"/>
      <c r="AZ608" s="338"/>
      <c r="BA608" s="341"/>
      <c r="BB608" s="420"/>
      <c r="BC608" s="341"/>
      <c r="BD608" s="341"/>
      <c r="BE608" s="341"/>
      <c r="BF608" s="341"/>
      <c r="BG608" s="341"/>
      <c r="BH608" s="341"/>
      <c r="BI608" s="341"/>
      <c r="BJ608" s="341"/>
      <c r="BK608" s="341"/>
      <c r="BL608" s="341"/>
      <c r="BM608" s="341"/>
      <c r="BN608" s="341"/>
      <c r="BO608" s="341"/>
      <c r="BP608" s="341"/>
      <c r="BQ608" s="341"/>
      <c r="BR608" s="341"/>
      <c r="BS608" s="341"/>
      <c r="BT608" s="341"/>
      <c r="BU608" s="341"/>
      <c r="BV608" s="341"/>
      <c r="BW608" s="341"/>
      <c r="BX608" s="341"/>
      <c r="BY608" s="341"/>
      <c r="BZ608" s="341"/>
      <c r="CA608" s="341"/>
      <c r="CB608" s="341"/>
      <c r="CC608" s="341"/>
      <c r="CD608" s="341"/>
      <c r="CE608" s="341"/>
      <c r="CF608" s="341"/>
      <c r="CG608" s="341"/>
      <c r="CH608" s="341"/>
      <c r="CI608" s="341"/>
      <c r="CJ608" s="341"/>
      <c r="CK608" s="341"/>
      <c r="CL608" s="341"/>
      <c r="CM608" s="341"/>
      <c r="CN608" s="341"/>
      <c r="CO608" s="341"/>
      <c r="CP608" s="341"/>
      <c r="CQ608" s="341"/>
      <c r="CR608" s="341"/>
      <c r="CS608" s="341"/>
      <c r="CT608" s="341"/>
      <c r="CU608" s="341"/>
      <c r="CV608" s="341"/>
      <c r="CW608" s="341"/>
      <c r="CX608" s="341"/>
      <c r="CY608" s="341"/>
      <c r="CZ608" s="341"/>
    </row>
    <row r="609" s="345" customFormat="true" ht="25.15" customHeight="true" x14ac:dyDescent="0.2">
      <c r="C609" s="1005"/>
      <c r="D609" s="1006"/>
      <c r="E609" s="613"/>
      <c r="F609" s="613"/>
      <c r="G609" s="613"/>
      <c r="H609" s="1005"/>
      <c r="I609" s="1006"/>
      <c r="J609" s="613"/>
      <c r="K609" s="613"/>
      <c r="L609" s="613"/>
      <c r="M609" s="1005"/>
      <c r="N609" s="1006"/>
      <c r="O609" s="613"/>
      <c r="P609" s="613"/>
      <c r="Q609" s="613"/>
      <c r="AC609" s="338"/>
      <c r="AD609" s="338"/>
      <c r="AE609" s="338"/>
      <c r="AF609" s="338"/>
      <c r="AG609" s="338"/>
      <c r="AH609" s="338"/>
      <c r="AI609" s="338"/>
      <c r="AJ609" s="338"/>
      <c r="AK609" s="338"/>
      <c r="AL609" s="338"/>
      <c r="AM609" s="338"/>
      <c r="AN609" s="338"/>
      <c r="AO609" s="338"/>
      <c r="AP609" s="338"/>
      <c r="AQ609" s="338"/>
      <c r="AR609" s="338"/>
      <c r="AS609" s="338"/>
      <c r="AT609" s="338"/>
      <c r="AU609" s="338"/>
      <c r="AV609" s="338"/>
      <c r="AW609" s="338"/>
      <c r="AX609" s="338"/>
      <c r="AY609" s="338"/>
      <c r="AZ609" s="338"/>
      <c r="BA609" s="341"/>
      <c r="BB609" s="420"/>
      <c r="BC609" s="341"/>
      <c r="BD609" s="341"/>
      <c r="BE609" s="341"/>
      <c r="BF609" s="341"/>
      <c r="BG609" s="341"/>
      <c r="BH609" s="341"/>
      <c r="BI609" s="341"/>
      <c r="BJ609" s="341"/>
      <c r="BK609" s="341"/>
      <c r="BL609" s="341"/>
      <c r="BM609" s="341"/>
      <c r="BN609" s="341"/>
      <c r="BO609" s="341"/>
      <c r="BP609" s="341"/>
      <c r="BQ609" s="341"/>
      <c r="BR609" s="341"/>
      <c r="BS609" s="341"/>
      <c r="BT609" s="341"/>
      <c r="BU609" s="341"/>
      <c r="BV609" s="341"/>
      <c r="BW609" s="341"/>
      <c r="BX609" s="341"/>
      <c r="BY609" s="341"/>
      <c r="BZ609" s="341"/>
      <c r="CA609" s="341"/>
      <c r="CB609" s="341"/>
      <c r="CC609" s="341"/>
      <c r="CD609" s="341"/>
      <c r="CE609" s="341"/>
      <c r="CF609" s="341"/>
      <c r="CG609" s="341"/>
      <c r="CH609" s="341"/>
      <c r="CI609" s="341"/>
      <c r="CJ609" s="341"/>
      <c r="CK609" s="341"/>
      <c r="CL609" s="341"/>
      <c r="CM609" s="341"/>
      <c r="CN609" s="341"/>
      <c r="CO609" s="341"/>
      <c r="CP609" s="341"/>
      <c r="CQ609" s="341"/>
      <c r="CR609" s="341"/>
      <c r="CS609" s="341"/>
      <c r="CT609" s="341"/>
      <c r="CU609" s="341"/>
      <c r="CV609" s="341"/>
      <c r="CW609" s="341"/>
      <c r="CX609" s="341"/>
      <c r="CY609" s="341"/>
      <c r="CZ609" s="341"/>
    </row>
    <row r="610" s="345" customFormat="true" ht="25.15" customHeight="true" x14ac:dyDescent="0.2">
      <c r="C610" s="1005"/>
      <c r="D610" s="1006"/>
      <c r="E610" s="613"/>
      <c r="F610" s="613"/>
      <c r="G610" s="613"/>
      <c r="H610" s="1005"/>
      <c r="I610" s="1006"/>
      <c r="J610" s="613"/>
      <c r="K610" s="613"/>
      <c r="L610" s="613"/>
      <c r="M610" s="1005"/>
      <c r="N610" s="1006"/>
      <c r="O610" s="613"/>
      <c r="P610" s="613"/>
      <c r="Q610" s="613"/>
      <c r="AC610" s="338"/>
      <c r="AD610" s="338"/>
      <c r="AE610" s="338"/>
      <c r="AF610" s="338"/>
      <c r="AG610" s="338"/>
      <c r="AH610" s="338"/>
      <c r="AI610" s="338"/>
      <c r="AJ610" s="338"/>
      <c r="AK610" s="338"/>
      <c r="AL610" s="338"/>
      <c r="AM610" s="338"/>
      <c r="AN610" s="338"/>
      <c r="AO610" s="338"/>
      <c r="AP610" s="338"/>
      <c r="AQ610" s="338"/>
      <c r="AR610" s="338"/>
      <c r="AS610" s="338"/>
      <c r="AT610" s="338"/>
      <c r="AU610" s="338"/>
      <c r="AV610" s="338"/>
      <c r="AW610" s="338"/>
      <c r="AX610" s="338"/>
      <c r="AY610" s="338"/>
      <c r="AZ610" s="338"/>
      <c r="BA610" s="341"/>
      <c r="BB610" s="420"/>
      <c r="BC610" s="341"/>
      <c r="BD610" s="341"/>
      <c r="BE610" s="341"/>
      <c r="BF610" s="341"/>
      <c r="BG610" s="341"/>
      <c r="BH610" s="341"/>
      <c r="BI610" s="341"/>
      <c r="BJ610" s="341"/>
      <c r="BK610" s="341"/>
      <c r="BL610" s="341"/>
      <c r="BM610" s="341"/>
      <c r="BN610" s="341"/>
      <c r="BO610" s="341"/>
      <c r="BP610" s="341"/>
      <c r="BQ610" s="341"/>
      <c r="BR610" s="341"/>
      <c r="BS610" s="341"/>
      <c r="BT610" s="341"/>
      <c r="BU610" s="341"/>
      <c r="BV610" s="341"/>
      <c r="BW610" s="341"/>
      <c r="BX610" s="341"/>
      <c r="BY610" s="341"/>
      <c r="BZ610" s="341"/>
      <c r="CA610" s="341"/>
      <c r="CB610" s="341"/>
      <c r="CC610" s="341"/>
      <c r="CD610" s="341"/>
      <c r="CE610" s="341"/>
      <c r="CF610" s="341"/>
      <c r="CG610" s="341"/>
      <c r="CH610" s="341"/>
      <c r="CI610" s="341"/>
      <c r="CJ610" s="341"/>
      <c r="CK610" s="341"/>
      <c r="CL610" s="341"/>
      <c r="CM610" s="341"/>
      <c r="CN610" s="341"/>
      <c r="CO610" s="341"/>
      <c r="CP610" s="341"/>
      <c r="CQ610" s="341"/>
      <c r="CR610" s="341"/>
      <c r="CS610" s="341"/>
      <c r="CT610" s="341"/>
      <c r="CU610" s="341"/>
      <c r="CV610" s="341"/>
      <c r="CW610" s="341"/>
      <c r="CX610" s="341"/>
      <c r="CY610" s="341"/>
      <c r="CZ610" s="341"/>
    </row>
    <row r="611" s="345" customFormat="true" ht="25.15" customHeight="true" x14ac:dyDescent="0.2">
      <c r="C611" s="1005"/>
      <c r="D611" s="1006"/>
      <c r="E611" s="613"/>
      <c r="F611" s="613"/>
      <c r="G611" s="613"/>
      <c r="H611" s="1005"/>
      <c r="I611" s="1006"/>
      <c r="J611" s="613"/>
      <c r="K611" s="613"/>
      <c r="L611" s="613"/>
      <c r="M611" s="1005"/>
      <c r="N611" s="1006"/>
      <c r="O611" s="613"/>
      <c r="P611" s="613"/>
      <c r="Q611" s="613"/>
      <c r="AC611" s="338"/>
      <c r="AD611" s="338"/>
      <c r="AE611" s="338"/>
      <c r="AF611" s="338"/>
      <c r="AG611" s="338"/>
      <c r="AH611" s="338"/>
      <c r="AI611" s="338"/>
      <c r="AJ611" s="338"/>
      <c r="AK611" s="338"/>
      <c r="AL611" s="338"/>
      <c r="AM611" s="338"/>
      <c r="AN611" s="338"/>
      <c r="AO611" s="338"/>
      <c r="AP611" s="338"/>
      <c r="AQ611" s="338"/>
      <c r="AR611" s="338"/>
      <c r="AS611" s="338"/>
      <c r="AT611" s="338"/>
      <c r="AU611" s="338"/>
      <c r="AV611" s="338"/>
      <c r="AW611" s="338"/>
      <c r="AX611" s="338"/>
      <c r="AY611" s="338"/>
      <c r="AZ611" s="338"/>
      <c r="BA611" s="341"/>
      <c r="BB611" s="420"/>
      <c r="BC611" s="341"/>
      <c r="BD611" s="341"/>
      <c r="BE611" s="341"/>
      <c r="BF611" s="341"/>
      <c r="BG611" s="341"/>
      <c r="BH611" s="341"/>
      <c r="BI611" s="341"/>
      <c r="BJ611" s="341"/>
      <c r="BK611" s="341"/>
      <c r="BL611" s="341"/>
      <c r="BM611" s="341"/>
      <c r="BN611" s="341"/>
      <c r="BO611" s="341"/>
      <c r="BP611" s="341"/>
      <c r="BQ611" s="341"/>
      <c r="BR611" s="341"/>
      <c r="BS611" s="341"/>
      <c r="BT611" s="341"/>
      <c r="BU611" s="341"/>
      <c r="BV611" s="341"/>
      <c r="BW611" s="341"/>
      <c r="BX611" s="341"/>
      <c r="BY611" s="341"/>
      <c r="BZ611" s="341"/>
      <c r="CA611" s="341"/>
      <c r="CB611" s="341"/>
      <c r="CC611" s="341"/>
      <c r="CD611" s="341"/>
      <c r="CE611" s="341"/>
      <c r="CF611" s="341"/>
      <c r="CG611" s="341"/>
      <c r="CH611" s="341"/>
      <c r="CI611" s="341"/>
      <c r="CJ611" s="341"/>
      <c r="CK611" s="341"/>
      <c r="CL611" s="341"/>
      <c r="CM611" s="341"/>
      <c r="CN611" s="341"/>
      <c r="CO611" s="341"/>
      <c r="CP611" s="341"/>
      <c r="CQ611" s="341"/>
      <c r="CR611" s="341"/>
      <c r="CS611" s="341"/>
      <c r="CT611" s="341"/>
      <c r="CU611" s="341"/>
      <c r="CV611" s="341"/>
      <c r="CW611" s="341"/>
      <c r="CX611" s="341"/>
      <c r="CY611" s="341"/>
      <c r="CZ611" s="341"/>
    </row>
    <row r="612" s="345" customFormat="true" ht="25.15" customHeight="true" x14ac:dyDescent="0.2">
      <c r="C612" s="1005"/>
      <c r="D612" s="1006"/>
      <c r="E612" s="613"/>
      <c r="F612" s="613"/>
      <c r="G612" s="613"/>
      <c r="H612" s="1005"/>
      <c r="I612" s="1006"/>
      <c r="J612" s="613"/>
      <c r="K612" s="613"/>
      <c r="L612" s="613"/>
      <c r="M612" s="1005"/>
      <c r="N612" s="1006"/>
      <c r="O612" s="613"/>
      <c r="P612" s="613"/>
      <c r="Q612" s="613"/>
      <c r="AC612" s="338"/>
      <c r="AD612" s="338"/>
      <c r="AE612" s="338"/>
      <c r="AF612" s="338"/>
      <c r="AG612" s="338"/>
      <c r="AH612" s="338"/>
      <c r="AI612" s="338"/>
      <c r="AJ612" s="338"/>
      <c r="AK612" s="338"/>
      <c r="AL612" s="338"/>
      <c r="AM612" s="338"/>
      <c r="AN612" s="338"/>
      <c r="AO612" s="338"/>
      <c r="AP612" s="338"/>
      <c r="AQ612" s="338"/>
      <c r="AR612" s="338"/>
      <c r="AS612" s="338"/>
      <c r="AT612" s="338"/>
      <c r="AU612" s="338"/>
      <c r="AV612" s="338"/>
      <c r="AW612" s="338"/>
      <c r="AX612" s="338"/>
      <c r="AY612" s="338"/>
      <c r="AZ612" s="338"/>
      <c r="BA612" s="341"/>
      <c r="BB612" s="420"/>
      <c r="BC612" s="341"/>
      <c r="BD612" s="341"/>
      <c r="BE612" s="341"/>
      <c r="BF612" s="341"/>
      <c r="BG612" s="341"/>
      <c r="BH612" s="341"/>
      <c r="BI612" s="341"/>
      <c r="BJ612" s="341"/>
      <c r="BK612" s="341"/>
      <c r="BL612" s="341"/>
      <c r="BM612" s="341"/>
      <c r="BN612" s="341"/>
      <c r="BO612" s="341"/>
      <c r="BP612" s="341"/>
      <c r="BQ612" s="341"/>
      <c r="BR612" s="341"/>
      <c r="BS612" s="341"/>
      <c r="BT612" s="341"/>
      <c r="BU612" s="341"/>
      <c r="BV612" s="341"/>
      <c r="BW612" s="341"/>
      <c r="BX612" s="341"/>
      <c r="BY612" s="341"/>
      <c r="BZ612" s="341"/>
      <c r="CA612" s="341"/>
      <c r="CB612" s="341"/>
      <c r="CC612" s="341"/>
      <c r="CD612" s="341"/>
      <c r="CE612" s="341"/>
      <c r="CF612" s="341"/>
      <c r="CG612" s="341"/>
      <c r="CH612" s="341"/>
      <c r="CI612" s="341"/>
      <c r="CJ612" s="341"/>
      <c r="CK612" s="341"/>
      <c r="CL612" s="341"/>
      <c r="CM612" s="341"/>
      <c r="CN612" s="341"/>
      <c r="CO612" s="341"/>
      <c r="CP612" s="341"/>
      <c r="CQ612" s="341"/>
      <c r="CR612" s="341"/>
      <c r="CS612" s="341"/>
      <c r="CT612" s="341"/>
      <c r="CU612" s="341"/>
      <c r="CV612" s="341"/>
      <c r="CW612" s="341"/>
      <c r="CX612" s="341"/>
      <c r="CY612" s="341"/>
      <c r="CZ612" s="341"/>
    </row>
    <row r="613" s="345" customFormat="true" ht="25.15" customHeight="true" x14ac:dyDescent="0.2">
      <c r="C613" s="1005"/>
      <c r="D613" s="1006"/>
      <c r="E613" s="613"/>
      <c r="F613" s="613"/>
      <c r="G613" s="613"/>
      <c r="H613" s="1005"/>
      <c r="I613" s="1006"/>
      <c r="J613" s="613"/>
      <c r="K613" s="613"/>
      <c r="L613" s="613"/>
      <c r="M613" s="1005"/>
      <c r="N613" s="1006"/>
      <c r="O613" s="613"/>
      <c r="P613" s="613"/>
      <c r="Q613" s="613"/>
      <c r="AC613" s="338"/>
      <c r="AD613" s="338"/>
      <c r="AE613" s="338"/>
      <c r="AF613" s="338"/>
      <c r="AG613" s="338"/>
      <c r="AH613" s="338"/>
      <c r="AI613" s="338"/>
      <c r="AJ613" s="338"/>
      <c r="AK613" s="338"/>
      <c r="AL613" s="338"/>
      <c r="AM613" s="338"/>
      <c r="AN613" s="338"/>
      <c r="AO613" s="338"/>
      <c r="AP613" s="338"/>
      <c r="AQ613" s="338"/>
      <c r="AR613" s="338"/>
      <c r="AS613" s="338"/>
      <c r="AT613" s="338"/>
      <c r="AU613" s="338"/>
      <c r="AV613" s="338"/>
      <c r="AW613" s="338"/>
      <c r="AX613" s="338"/>
      <c r="AY613" s="338"/>
      <c r="AZ613" s="338"/>
      <c r="BA613" s="341"/>
      <c r="BB613" s="420"/>
      <c r="BC613" s="341"/>
      <c r="BD613" s="341"/>
      <c r="BE613" s="341"/>
      <c r="BF613" s="341"/>
      <c r="BG613" s="341"/>
      <c r="BH613" s="341"/>
      <c r="BI613" s="341"/>
      <c r="BJ613" s="341"/>
      <c r="BK613" s="341"/>
      <c r="BL613" s="341"/>
      <c r="BM613" s="341"/>
      <c r="BN613" s="341"/>
      <c r="BO613" s="341"/>
      <c r="BP613" s="341"/>
      <c r="BQ613" s="341"/>
      <c r="BR613" s="341"/>
      <c r="BS613" s="341"/>
      <c r="BT613" s="341"/>
      <c r="BU613" s="341"/>
      <c r="BV613" s="341"/>
      <c r="BW613" s="341"/>
      <c r="BX613" s="341"/>
      <c r="BY613" s="341"/>
      <c r="BZ613" s="341"/>
      <c r="CA613" s="341"/>
      <c r="CB613" s="341"/>
      <c r="CC613" s="341"/>
      <c r="CD613" s="341"/>
      <c r="CE613" s="341"/>
      <c r="CF613" s="341"/>
      <c r="CG613" s="341"/>
      <c r="CH613" s="341"/>
      <c r="CI613" s="341"/>
      <c r="CJ613" s="341"/>
      <c r="CK613" s="341"/>
      <c r="CL613" s="341"/>
      <c r="CM613" s="341"/>
      <c r="CN613" s="341"/>
      <c r="CO613" s="341"/>
      <c r="CP613" s="341"/>
      <c r="CQ613" s="341"/>
      <c r="CR613" s="341"/>
      <c r="CS613" s="341"/>
      <c r="CT613" s="341"/>
      <c r="CU613" s="341"/>
      <c r="CV613" s="341"/>
      <c r="CW613" s="341"/>
      <c r="CX613" s="341"/>
      <c r="CY613" s="341"/>
      <c r="CZ613" s="341"/>
    </row>
    <row r="614" s="345" customFormat="true" ht="25.15" customHeight="true" x14ac:dyDescent="0.2">
      <c r="C614" s="1005"/>
      <c r="D614" s="1006"/>
      <c r="E614" s="613"/>
      <c r="F614" s="613"/>
      <c r="G614" s="613"/>
      <c r="H614" s="1005"/>
      <c r="I614" s="1006"/>
      <c r="J614" s="613"/>
      <c r="K614" s="613"/>
      <c r="L614" s="613"/>
      <c r="M614" s="1005"/>
      <c r="N614" s="1006"/>
      <c r="O614" s="613"/>
      <c r="P614" s="613"/>
      <c r="Q614" s="613"/>
      <c r="AC614" s="338"/>
      <c r="AD614" s="338"/>
      <c r="AE614" s="338"/>
      <c r="AF614" s="338"/>
      <c r="AG614" s="338"/>
      <c r="AH614" s="338"/>
      <c r="AI614" s="338"/>
      <c r="AJ614" s="338"/>
      <c r="AK614" s="338"/>
      <c r="AL614" s="338"/>
      <c r="AM614" s="338"/>
      <c r="AN614" s="338"/>
      <c r="AO614" s="338"/>
      <c r="AP614" s="338"/>
      <c r="AQ614" s="338"/>
      <c r="AR614" s="338"/>
      <c r="AS614" s="338"/>
      <c r="AT614" s="338"/>
      <c r="AU614" s="338"/>
      <c r="AV614" s="338"/>
      <c r="AW614" s="338"/>
      <c r="AX614" s="338"/>
      <c r="AY614" s="338"/>
      <c r="AZ614" s="338"/>
      <c r="BA614" s="341"/>
      <c r="BB614" s="420"/>
      <c r="BC614" s="341"/>
      <c r="BD614" s="341"/>
      <c r="BE614" s="341"/>
      <c r="BF614" s="341"/>
      <c r="BG614" s="341"/>
      <c r="BH614" s="341"/>
      <c r="BI614" s="341"/>
      <c r="BJ614" s="341"/>
      <c r="BK614" s="341"/>
      <c r="BL614" s="341"/>
      <c r="BM614" s="341"/>
      <c r="BN614" s="341"/>
      <c r="BO614" s="341"/>
      <c r="BP614" s="341"/>
      <c r="BQ614" s="341"/>
      <c r="BR614" s="341"/>
      <c r="BS614" s="341"/>
      <c r="BT614" s="341"/>
      <c r="BU614" s="341"/>
      <c r="BV614" s="341"/>
      <c r="BW614" s="341"/>
      <c r="BX614" s="341"/>
      <c r="BY614" s="341"/>
      <c r="BZ614" s="341"/>
      <c r="CA614" s="341"/>
      <c r="CB614" s="341"/>
      <c r="CC614" s="341"/>
      <c r="CD614" s="341"/>
      <c r="CE614" s="341"/>
      <c r="CF614" s="341"/>
      <c r="CG614" s="341"/>
      <c r="CH614" s="341"/>
      <c r="CI614" s="341"/>
      <c r="CJ614" s="341"/>
      <c r="CK614" s="341"/>
      <c r="CL614" s="341"/>
      <c r="CM614" s="341"/>
      <c r="CN614" s="341"/>
      <c r="CO614" s="341"/>
      <c r="CP614" s="341"/>
      <c r="CQ614" s="341"/>
      <c r="CR614" s="341"/>
      <c r="CS614" s="341"/>
      <c r="CT614" s="341"/>
      <c r="CU614" s="341"/>
      <c r="CV614" s="341"/>
      <c r="CW614" s="341"/>
      <c r="CX614" s="341"/>
      <c r="CY614" s="341"/>
      <c r="CZ614" s="341"/>
    </row>
    <row r="615" s="345" customFormat="true" ht="25.15" customHeight="true" x14ac:dyDescent="0.2">
      <c r="C615" s="1005"/>
      <c r="D615" s="1006"/>
      <c r="E615" s="613"/>
      <c r="F615" s="613"/>
      <c r="G615" s="613"/>
      <c r="H615" s="1005"/>
      <c r="I615" s="1006"/>
      <c r="J615" s="613"/>
      <c r="K615" s="613"/>
      <c r="L615" s="613"/>
      <c r="M615" s="1005"/>
      <c r="N615" s="1006"/>
      <c r="O615" s="613"/>
      <c r="P615" s="613"/>
      <c r="Q615" s="613"/>
      <c r="AC615" s="338"/>
      <c r="AD615" s="338"/>
      <c r="AE615" s="338"/>
      <c r="AF615" s="338"/>
      <c r="AG615" s="338"/>
      <c r="AH615" s="338"/>
      <c r="AI615" s="338"/>
      <c r="AJ615" s="338"/>
      <c r="AK615" s="338"/>
      <c r="AL615" s="338"/>
      <c r="AM615" s="338"/>
      <c r="AN615" s="338"/>
      <c r="AO615" s="338"/>
      <c r="AP615" s="338"/>
      <c r="AQ615" s="338"/>
      <c r="AR615" s="338"/>
      <c r="AS615" s="338"/>
      <c r="AT615" s="338"/>
      <c r="AU615" s="338"/>
      <c r="AV615" s="338"/>
      <c r="AW615" s="338"/>
      <c r="AX615" s="338"/>
      <c r="AY615" s="338"/>
      <c r="AZ615" s="338"/>
      <c r="BA615" s="341"/>
      <c r="BB615" s="420"/>
      <c r="BC615" s="341"/>
      <c r="BD615" s="341"/>
      <c r="BE615" s="341"/>
      <c r="BF615" s="341"/>
      <c r="BG615" s="341"/>
      <c r="BH615" s="341"/>
      <c r="BI615" s="341"/>
      <c r="BJ615" s="341"/>
      <c r="BK615" s="341"/>
      <c r="BL615" s="341"/>
      <c r="BM615" s="341"/>
      <c r="BN615" s="341"/>
      <c r="BO615" s="341"/>
      <c r="BP615" s="341"/>
      <c r="BQ615" s="341"/>
      <c r="BR615" s="341"/>
      <c r="BS615" s="341"/>
      <c r="BT615" s="341"/>
      <c r="BU615" s="341"/>
      <c r="BV615" s="341"/>
      <c r="BW615" s="341"/>
      <c r="BX615" s="341"/>
      <c r="BY615" s="341"/>
      <c r="BZ615" s="341"/>
      <c r="CA615" s="341"/>
      <c r="CB615" s="341"/>
      <c r="CC615" s="341"/>
      <c r="CD615" s="341"/>
      <c r="CE615" s="341"/>
      <c r="CF615" s="341"/>
      <c r="CG615" s="341"/>
      <c r="CH615" s="341"/>
      <c r="CI615" s="341"/>
      <c r="CJ615" s="341"/>
      <c r="CK615" s="341"/>
      <c r="CL615" s="341"/>
      <c r="CM615" s="341"/>
      <c r="CN615" s="341"/>
      <c r="CO615" s="341"/>
      <c r="CP615" s="341"/>
      <c r="CQ615" s="341"/>
      <c r="CR615" s="341"/>
      <c r="CS615" s="341"/>
      <c r="CT615" s="341"/>
      <c r="CU615" s="341"/>
      <c r="CV615" s="341"/>
      <c r="CW615" s="341"/>
      <c r="CX615" s="341"/>
      <c r="CY615" s="341"/>
      <c r="CZ615" s="341"/>
    </row>
    <row r="616" s="345" customFormat="true" ht="25.15" customHeight="true" x14ac:dyDescent="0.2">
      <c r="C616" s="1005"/>
      <c r="D616" s="1006"/>
      <c r="E616" s="613"/>
      <c r="F616" s="613"/>
      <c r="G616" s="613"/>
      <c r="H616" s="1005"/>
      <c r="I616" s="1006"/>
      <c r="J616" s="613"/>
      <c r="K616" s="613"/>
      <c r="L616" s="613"/>
      <c r="M616" s="1005"/>
      <c r="N616" s="1006"/>
      <c r="O616" s="613"/>
      <c r="P616" s="613"/>
      <c r="Q616" s="613"/>
      <c r="AC616" s="338"/>
      <c r="AD616" s="338"/>
      <c r="AE616" s="338"/>
      <c r="AF616" s="338"/>
      <c r="AG616" s="338"/>
      <c r="AH616" s="338"/>
      <c r="AI616" s="338"/>
      <c r="AJ616" s="338"/>
      <c r="AK616" s="338"/>
      <c r="AL616" s="338"/>
      <c r="AM616" s="338"/>
      <c r="AN616" s="338"/>
      <c r="AO616" s="338"/>
      <c r="AP616" s="338"/>
      <c r="AQ616" s="338"/>
      <c r="AR616" s="338"/>
      <c r="AS616" s="338"/>
      <c r="AT616" s="338"/>
      <c r="AU616" s="338"/>
      <c r="AV616" s="338"/>
      <c r="AW616" s="338"/>
      <c r="AX616" s="338"/>
      <c r="AY616" s="338"/>
      <c r="AZ616" s="338"/>
      <c r="BA616" s="341"/>
      <c r="BB616" s="420"/>
      <c r="BC616" s="341"/>
      <c r="BD616" s="341"/>
      <c r="BE616" s="341"/>
      <c r="BF616" s="341"/>
      <c r="BG616" s="341"/>
      <c r="BH616" s="341"/>
      <c r="BI616" s="341"/>
      <c r="BJ616" s="341"/>
      <c r="BK616" s="341"/>
      <c r="BL616" s="341"/>
      <c r="BM616" s="341"/>
      <c r="BN616" s="341"/>
      <c r="BO616" s="341"/>
      <c r="BP616" s="341"/>
      <c r="BQ616" s="341"/>
      <c r="BR616" s="341"/>
      <c r="BS616" s="341"/>
      <c r="BT616" s="341"/>
      <c r="BU616" s="341"/>
      <c r="BV616" s="341"/>
      <c r="BW616" s="341"/>
      <c r="BX616" s="341"/>
      <c r="BY616" s="341"/>
      <c r="BZ616" s="341"/>
      <c r="CA616" s="341"/>
      <c r="CB616" s="341"/>
      <c r="CC616" s="341"/>
      <c r="CD616" s="341"/>
      <c r="CE616" s="341"/>
      <c r="CF616" s="341"/>
      <c r="CG616" s="341"/>
      <c r="CH616" s="341"/>
      <c r="CI616" s="341"/>
      <c r="CJ616" s="341"/>
      <c r="CK616" s="341"/>
      <c r="CL616" s="341"/>
      <c r="CM616" s="341"/>
      <c r="CN616" s="341"/>
      <c r="CO616" s="341"/>
      <c r="CP616" s="341"/>
      <c r="CQ616" s="341"/>
      <c r="CR616" s="341"/>
      <c r="CS616" s="341"/>
      <c r="CT616" s="341"/>
      <c r="CU616" s="341"/>
      <c r="CV616" s="341"/>
      <c r="CW616" s="341"/>
      <c r="CX616" s="341"/>
      <c r="CY616" s="341"/>
      <c r="CZ616" s="341"/>
    </row>
    <row r="617" s="345" customFormat="true" ht="25.15" customHeight="true" x14ac:dyDescent="0.2">
      <c r="C617" s="1005"/>
      <c r="D617" s="1006"/>
      <c r="E617" s="613"/>
      <c r="F617" s="613"/>
      <c r="G617" s="613"/>
      <c r="H617" s="1005"/>
      <c r="I617" s="1006"/>
      <c r="J617" s="613"/>
      <c r="K617" s="613"/>
      <c r="L617" s="613"/>
      <c r="M617" s="1005"/>
      <c r="N617" s="1006"/>
      <c r="O617" s="613"/>
      <c r="P617" s="613"/>
      <c r="Q617" s="613"/>
      <c r="AC617" s="338"/>
      <c r="AD617" s="338"/>
      <c r="AE617" s="338"/>
      <c r="AF617" s="338"/>
      <c r="AG617" s="338"/>
      <c r="AH617" s="338"/>
      <c r="AI617" s="338"/>
      <c r="AJ617" s="338"/>
      <c r="AK617" s="338"/>
      <c r="AL617" s="338"/>
      <c r="AM617" s="338"/>
      <c r="AN617" s="338"/>
      <c r="AO617" s="338"/>
      <c r="AP617" s="338"/>
      <c r="AQ617" s="338"/>
      <c r="AR617" s="338"/>
      <c r="AS617" s="338"/>
      <c r="AT617" s="338"/>
      <c r="AU617" s="338"/>
      <c r="AV617" s="338"/>
      <c r="AW617" s="338"/>
      <c r="AX617" s="338"/>
      <c r="AY617" s="338"/>
      <c r="AZ617" s="338"/>
      <c r="BA617" s="341"/>
      <c r="BB617" s="420"/>
      <c r="BC617" s="341"/>
      <c r="BD617" s="341"/>
      <c r="BE617" s="341"/>
      <c r="BF617" s="341"/>
      <c r="BG617" s="341"/>
      <c r="BH617" s="341"/>
      <c r="BI617" s="341"/>
      <c r="BJ617" s="341"/>
      <c r="BK617" s="341"/>
      <c r="BL617" s="341"/>
      <c r="BM617" s="341"/>
      <c r="BN617" s="341"/>
      <c r="BO617" s="341"/>
      <c r="BP617" s="341"/>
      <c r="BQ617" s="341"/>
      <c r="BR617" s="341"/>
      <c r="BS617" s="341"/>
      <c r="BT617" s="341"/>
      <c r="BU617" s="341"/>
      <c r="BV617" s="341"/>
      <c r="BW617" s="341"/>
      <c r="BX617" s="341"/>
      <c r="BY617" s="341"/>
      <c r="BZ617" s="341"/>
      <c r="CA617" s="341"/>
      <c r="CB617" s="341"/>
      <c r="CC617" s="341"/>
      <c r="CD617" s="341"/>
      <c r="CE617" s="341"/>
      <c r="CF617" s="341"/>
      <c r="CG617" s="341"/>
      <c r="CH617" s="341"/>
      <c r="CI617" s="341"/>
      <c r="CJ617" s="341"/>
      <c r="CK617" s="341"/>
      <c r="CL617" s="341"/>
      <c r="CM617" s="341"/>
      <c r="CN617" s="341"/>
      <c r="CO617" s="341"/>
      <c r="CP617" s="341"/>
      <c r="CQ617" s="341"/>
      <c r="CR617" s="341"/>
      <c r="CS617" s="341"/>
      <c r="CT617" s="341"/>
      <c r="CU617" s="341"/>
      <c r="CV617" s="341"/>
      <c r="CW617" s="341"/>
      <c r="CX617" s="341"/>
      <c r="CY617" s="341"/>
      <c r="CZ617" s="341"/>
    </row>
    <row r="618" s="345" customFormat="true" ht="25.15" customHeight="true" x14ac:dyDescent="0.2">
      <c r="C618" s="1005"/>
      <c r="D618" s="1006"/>
      <c r="E618" s="613"/>
      <c r="F618" s="613"/>
      <c r="G618" s="613"/>
      <c r="H618" s="1005"/>
      <c r="I618" s="1006"/>
      <c r="J618" s="613"/>
      <c r="K618" s="613"/>
      <c r="L618" s="613"/>
      <c r="M618" s="1005"/>
      <c r="N618" s="1006"/>
      <c r="O618" s="613"/>
      <c r="P618" s="613"/>
      <c r="Q618" s="613"/>
      <c r="AC618" s="338"/>
      <c r="AD618" s="338"/>
      <c r="AE618" s="338"/>
      <c r="AF618" s="338"/>
      <c r="AG618" s="338"/>
      <c r="AH618" s="338"/>
      <c r="AI618" s="338"/>
      <c r="AJ618" s="338"/>
      <c r="AK618" s="338"/>
      <c r="AL618" s="338"/>
      <c r="AM618" s="338"/>
      <c r="AN618" s="338"/>
      <c r="AO618" s="338"/>
      <c r="AP618" s="338"/>
      <c r="AQ618" s="338"/>
      <c r="AR618" s="338"/>
      <c r="AS618" s="338"/>
      <c r="AT618" s="338"/>
      <c r="AU618" s="338"/>
      <c r="AV618" s="338"/>
      <c r="AW618" s="338"/>
      <c r="AX618" s="338"/>
      <c r="AY618" s="338"/>
      <c r="AZ618" s="338"/>
      <c r="BA618" s="341"/>
      <c r="BB618" s="420"/>
      <c r="BC618" s="341"/>
      <c r="BD618" s="341"/>
      <c r="BE618" s="341"/>
      <c r="BF618" s="341"/>
      <c r="BG618" s="341"/>
      <c r="BH618" s="341"/>
      <c r="BI618" s="341"/>
      <c r="BJ618" s="341"/>
      <c r="BK618" s="341"/>
      <c r="BL618" s="341"/>
      <c r="BM618" s="341"/>
      <c r="BN618" s="341"/>
      <c r="BO618" s="341"/>
      <c r="BP618" s="341"/>
      <c r="BQ618" s="341"/>
      <c r="BR618" s="341"/>
      <c r="BS618" s="341"/>
      <c r="BT618" s="341"/>
      <c r="BU618" s="341"/>
      <c r="BV618" s="341"/>
      <c r="BW618" s="341"/>
      <c r="BX618" s="341"/>
      <c r="BY618" s="341"/>
      <c r="BZ618" s="341"/>
      <c r="CA618" s="341"/>
      <c r="CB618" s="341"/>
      <c r="CC618" s="341"/>
      <c r="CD618" s="341"/>
      <c r="CE618" s="341"/>
      <c r="CF618" s="341"/>
      <c r="CG618" s="341"/>
      <c r="CH618" s="341"/>
      <c r="CI618" s="341"/>
      <c r="CJ618" s="341"/>
      <c r="CK618" s="341"/>
      <c r="CL618" s="341"/>
      <c r="CM618" s="341"/>
      <c r="CN618" s="341"/>
      <c r="CO618" s="341"/>
      <c r="CP618" s="341"/>
      <c r="CQ618" s="341"/>
      <c r="CR618" s="341"/>
      <c r="CS618" s="341"/>
      <c r="CT618" s="341"/>
      <c r="CU618" s="341"/>
      <c r="CV618" s="341"/>
      <c r="CW618" s="341"/>
      <c r="CX618" s="341"/>
      <c r="CY618" s="341"/>
      <c r="CZ618" s="341"/>
    </row>
    <row r="619" s="345" customFormat="true" ht="25.15" customHeight="true" x14ac:dyDescent="0.2">
      <c r="C619" s="1005"/>
      <c r="D619" s="1006"/>
      <c r="E619" s="613"/>
      <c r="F619" s="613"/>
      <c r="G619" s="613"/>
      <c r="H619" s="1005"/>
      <c r="I619" s="1006"/>
      <c r="J619" s="613"/>
      <c r="K619" s="613"/>
      <c r="L619" s="613"/>
      <c r="M619" s="1005"/>
      <c r="N619" s="1006"/>
      <c r="O619" s="613"/>
      <c r="P619" s="613"/>
      <c r="Q619" s="613"/>
      <c r="AC619" s="338"/>
      <c r="AD619" s="338"/>
      <c r="AE619" s="338"/>
      <c r="AF619" s="338"/>
      <c r="AG619" s="338"/>
      <c r="AH619" s="338"/>
      <c r="AI619" s="338"/>
      <c r="AJ619" s="338"/>
      <c r="AK619" s="338"/>
      <c r="AL619" s="338"/>
      <c r="AM619" s="338"/>
      <c r="AN619" s="338"/>
      <c r="AO619" s="338"/>
      <c r="AP619" s="338"/>
      <c r="AQ619" s="338"/>
      <c r="AR619" s="338"/>
      <c r="AS619" s="338"/>
      <c r="AT619" s="338"/>
      <c r="AU619" s="338"/>
      <c r="AV619" s="338"/>
      <c r="AW619" s="338"/>
      <c r="AX619" s="338"/>
      <c r="AY619" s="338"/>
      <c r="AZ619" s="338"/>
      <c r="BA619" s="341"/>
      <c r="BB619" s="420"/>
      <c r="BC619" s="341"/>
      <c r="BD619" s="341"/>
      <c r="BE619" s="341"/>
      <c r="BF619" s="341"/>
      <c r="BG619" s="341"/>
      <c r="BH619" s="341"/>
      <c r="BI619" s="341"/>
      <c r="BJ619" s="341"/>
      <c r="BK619" s="341"/>
      <c r="BL619" s="341"/>
      <c r="BM619" s="341"/>
      <c r="BN619" s="341"/>
      <c r="BO619" s="341"/>
      <c r="BP619" s="341"/>
      <c r="BQ619" s="341"/>
      <c r="BR619" s="341"/>
      <c r="BS619" s="341"/>
      <c r="BT619" s="341"/>
      <c r="BU619" s="341"/>
      <c r="BV619" s="341"/>
      <c r="BW619" s="341"/>
      <c r="BX619" s="341"/>
      <c r="BY619" s="341"/>
      <c r="BZ619" s="341"/>
      <c r="CA619" s="341"/>
      <c r="CB619" s="341"/>
      <c r="CC619" s="341"/>
      <c r="CD619" s="341"/>
      <c r="CE619" s="341"/>
      <c r="CF619" s="341"/>
      <c r="CG619" s="341"/>
      <c r="CH619" s="341"/>
      <c r="CI619" s="341"/>
      <c r="CJ619" s="341"/>
      <c r="CK619" s="341"/>
      <c r="CL619" s="341"/>
      <c r="CM619" s="341"/>
      <c r="CN619" s="341"/>
      <c r="CO619" s="341"/>
      <c r="CP619" s="341"/>
      <c r="CQ619" s="341"/>
      <c r="CR619" s="341"/>
      <c r="CS619" s="341"/>
      <c r="CT619" s="341"/>
      <c r="CU619" s="341"/>
      <c r="CV619" s="341"/>
      <c r="CW619" s="341"/>
      <c r="CX619" s="341"/>
      <c r="CY619" s="341"/>
      <c r="CZ619" s="341"/>
    </row>
    <row r="620" s="345" customFormat="true" ht="25.15" customHeight="true" x14ac:dyDescent="0.2">
      <c r="C620" s="1005"/>
      <c r="D620" s="1006"/>
      <c r="E620" s="613"/>
      <c r="F620" s="613"/>
      <c r="G620" s="613"/>
      <c r="H620" s="1005"/>
      <c r="I620" s="1006"/>
      <c r="J620" s="613"/>
      <c r="K620" s="613"/>
      <c r="L620" s="613"/>
      <c r="M620" s="1005"/>
      <c r="N620" s="1006"/>
      <c r="O620" s="613"/>
      <c r="P620" s="613"/>
      <c r="Q620" s="613"/>
      <c r="AC620" s="338"/>
      <c r="AD620" s="338"/>
      <c r="AE620" s="338"/>
      <c r="AF620" s="338"/>
      <c r="AG620" s="338"/>
      <c r="AH620" s="338"/>
      <c r="AI620" s="338"/>
      <c r="AJ620" s="338"/>
      <c r="AK620" s="338"/>
      <c r="AL620" s="338"/>
      <c r="AM620" s="338"/>
      <c r="AN620" s="338"/>
      <c r="AO620" s="338"/>
      <c r="AP620" s="338"/>
      <c r="AQ620" s="338"/>
      <c r="AR620" s="338"/>
      <c r="AS620" s="338"/>
      <c r="AT620" s="338"/>
      <c r="AU620" s="338"/>
      <c r="AV620" s="338"/>
      <c r="AW620" s="338"/>
      <c r="AX620" s="338"/>
      <c r="AY620" s="338"/>
      <c r="AZ620" s="338"/>
      <c r="BA620" s="341"/>
      <c r="BB620" s="420"/>
      <c r="BC620" s="341"/>
      <c r="BD620" s="341"/>
      <c r="BE620" s="341"/>
      <c r="BF620" s="341"/>
      <c r="BG620" s="341"/>
      <c r="BH620" s="341"/>
      <c r="BI620" s="341"/>
      <c r="BJ620" s="341"/>
      <c r="BK620" s="341"/>
      <c r="BL620" s="341"/>
      <c r="BM620" s="341"/>
      <c r="BN620" s="341"/>
      <c r="BO620" s="341"/>
      <c r="BP620" s="341"/>
      <c r="BQ620" s="341"/>
      <c r="BR620" s="341"/>
      <c r="BS620" s="341"/>
      <c r="BT620" s="341"/>
      <c r="BU620" s="341"/>
      <c r="BV620" s="341"/>
      <c r="BW620" s="341"/>
      <c r="BX620" s="341"/>
      <c r="BY620" s="341"/>
      <c r="BZ620" s="341"/>
      <c r="CA620" s="341"/>
      <c r="CB620" s="341"/>
      <c r="CC620" s="341"/>
      <c r="CD620" s="341"/>
      <c r="CE620" s="341"/>
      <c r="CF620" s="341"/>
      <c r="CG620" s="341"/>
      <c r="CH620" s="341"/>
      <c r="CI620" s="341"/>
      <c r="CJ620" s="341"/>
      <c r="CK620" s="341"/>
      <c r="CL620" s="341"/>
      <c r="CM620" s="341"/>
      <c r="CN620" s="341"/>
      <c r="CO620" s="341"/>
      <c r="CP620" s="341"/>
      <c r="CQ620" s="341"/>
      <c r="CR620" s="341"/>
      <c r="CS620" s="341"/>
      <c r="CT620" s="341"/>
      <c r="CU620" s="341"/>
      <c r="CV620" s="341"/>
      <c r="CW620" s="341"/>
      <c r="CX620" s="341"/>
      <c r="CY620" s="341"/>
      <c r="CZ620" s="341"/>
    </row>
    <row r="621" s="345" customFormat="true" ht="25.15" customHeight="true" x14ac:dyDescent="0.2">
      <c r="C621" s="1005"/>
      <c r="D621" s="1006"/>
      <c r="E621" s="613"/>
      <c r="F621" s="613"/>
      <c r="G621" s="613"/>
      <c r="H621" s="1005"/>
      <c r="I621" s="1006"/>
      <c r="J621" s="613"/>
      <c r="K621" s="613"/>
      <c r="L621" s="613"/>
      <c r="M621" s="1005"/>
      <c r="N621" s="1006"/>
      <c r="O621" s="613"/>
      <c r="P621" s="613"/>
      <c r="Q621" s="613"/>
      <c r="AC621" s="338"/>
      <c r="AD621" s="338"/>
      <c r="AE621" s="338"/>
      <c r="AF621" s="338"/>
      <c r="AG621" s="338"/>
      <c r="AH621" s="338"/>
      <c r="AI621" s="338"/>
      <c r="AJ621" s="338"/>
      <c r="AK621" s="338"/>
      <c r="AL621" s="338"/>
      <c r="AM621" s="338"/>
      <c r="AN621" s="338"/>
      <c r="AO621" s="338"/>
      <c r="AP621" s="338"/>
      <c r="AQ621" s="338"/>
      <c r="AR621" s="338"/>
      <c r="AS621" s="338"/>
      <c r="AT621" s="338"/>
      <c r="AU621" s="338"/>
      <c r="AV621" s="338"/>
      <c r="AW621" s="338"/>
      <c r="AX621" s="338"/>
      <c r="AY621" s="338"/>
      <c r="AZ621" s="338"/>
      <c r="BA621" s="341"/>
      <c r="BB621" s="420"/>
      <c r="BC621" s="341"/>
      <c r="BD621" s="341"/>
      <c r="BE621" s="341"/>
      <c r="BF621" s="341"/>
      <c r="BG621" s="341"/>
      <c r="BH621" s="341"/>
      <c r="BI621" s="341"/>
      <c r="BJ621" s="341"/>
      <c r="BK621" s="341"/>
      <c r="BL621" s="341"/>
      <c r="BM621" s="341"/>
      <c r="BN621" s="341"/>
      <c r="BO621" s="341"/>
      <c r="BP621" s="341"/>
      <c r="BQ621" s="341"/>
      <c r="BR621" s="341"/>
      <c r="BS621" s="341"/>
      <c r="BT621" s="341"/>
      <c r="BU621" s="341"/>
      <c r="BV621" s="341"/>
      <c r="BW621" s="341"/>
      <c r="BX621" s="341"/>
      <c r="BY621" s="341"/>
      <c r="BZ621" s="341"/>
      <c r="CA621" s="341"/>
      <c r="CB621" s="341"/>
      <c r="CC621" s="341"/>
      <c r="CD621" s="341"/>
      <c r="CE621" s="341"/>
      <c r="CF621" s="341"/>
      <c r="CG621" s="341"/>
      <c r="CH621" s="341"/>
      <c r="CI621" s="341"/>
      <c r="CJ621" s="341"/>
      <c r="CK621" s="341"/>
      <c r="CL621" s="341"/>
      <c r="CM621" s="341"/>
      <c r="CN621" s="341"/>
      <c r="CO621" s="341"/>
      <c r="CP621" s="341"/>
      <c r="CQ621" s="341"/>
      <c r="CR621" s="341"/>
      <c r="CS621" s="341"/>
      <c r="CT621" s="341"/>
      <c r="CU621" s="341"/>
      <c r="CV621" s="341"/>
      <c r="CW621" s="341"/>
      <c r="CX621" s="341"/>
      <c r="CY621" s="341"/>
      <c r="CZ621" s="341"/>
    </row>
    <row r="622" s="345" customFormat="true" ht="25.15" customHeight="true" x14ac:dyDescent="0.2">
      <c r="C622" s="1005"/>
      <c r="D622" s="1006"/>
      <c r="E622" s="613"/>
      <c r="F622" s="613"/>
      <c r="G622" s="613"/>
      <c r="H622" s="1005"/>
      <c r="I622" s="1006"/>
      <c r="J622" s="613"/>
      <c r="K622" s="613"/>
      <c r="L622" s="613"/>
      <c r="M622" s="1005"/>
      <c r="N622" s="1006"/>
      <c r="O622" s="613"/>
      <c r="P622" s="613"/>
      <c r="Q622" s="613"/>
      <c r="AC622" s="338"/>
      <c r="AD622" s="338"/>
      <c r="AE622" s="338"/>
      <c r="AF622" s="338"/>
      <c r="AG622" s="338"/>
      <c r="AH622" s="338"/>
      <c r="AI622" s="338"/>
      <c r="AJ622" s="338"/>
      <c r="AK622" s="338"/>
      <c r="AL622" s="338"/>
      <c r="AM622" s="338"/>
      <c r="AN622" s="338"/>
      <c r="AO622" s="338"/>
      <c r="AP622" s="338"/>
      <c r="AQ622" s="338"/>
      <c r="AR622" s="338"/>
      <c r="AS622" s="338"/>
      <c r="AT622" s="338"/>
      <c r="AU622" s="338"/>
      <c r="AV622" s="338"/>
      <c r="AW622" s="338"/>
      <c r="AX622" s="338"/>
      <c r="AY622" s="338"/>
      <c r="AZ622" s="338"/>
      <c r="BA622" s="341"/>
      <c r="BB622" s="420"/>
      <c r="BC622" s="341"/>
      <c r="BD622" s="341"/>
      <c r="BE622" s="341"/>
      <c r="BF622" s="341"/>
      <c r="BG622" s="341"/>
      <c r="BH622" s="341"/>
      <c r="BI622" s="341"/>
      <c r="BJ622" s="341"/>
      <c r="BK622" s="341"/>
      <c r="BL622" s="341"/>
      <c r="BM622" s="341"/>
      <c r="BN622" s="341"/>
      <c r="BO622" s="341"/>
      <c r="BP622" s="341"/>
      <c r="BQ622" s="341"/>
      <c r="BR622" s="341"/>
      <c r="BS622" s="341"/>
      <c r="BT622" s="341"/>
      <c r="BU622" s="341"/>
      <c r="BV622" s="341"/>
      <c r="BW622" s="341"/>
      <c r="BX622" s="341"/>
      <c r="BY622" s="341"/>
      <c r="BZ622" s="341"/>
      <c r="CA622" s="341"/>
      <c r="CB622" s="341"/>
      <c r="CC622" s="341"/>
      <c r="CD622" s="341"/>
      <c r="CE622" s="341"/>
      <c r="CF622" s="341"/>
      <c r="CG622" s="341"/>
      <c r="CH622" s="341"/>
      <c r="CI622" s="341"/>
      <c r="CJ622" s="341"/>
      <c r="CK622" s="341"/>
      <c r="CL622" s="341"/>
      <c r="CM622" s="341"/>
      <c r="CN622" s="341"/>
      <c r="CO622" s="341"/>
      <c r="CP622" s="341"/>
      <c r="CQ622" s="341"/>
      <c r="CR622" s="341"/>
      <c r="CS622" s="341"/>
      <c r="CT622" s="341"/>
      <c r="CU622" s="341"/>
      <c r="CV622" s="341"/>
      <c r="CW622" s="341"/>
      <c r="CX622" s="341"/>
      <c r="CY622" s="341"/>
      <c r="CZ622" s="341"/>
    </row>
    <row r="623" s="345" customFormat="true" ht="25.15" customHeight="true" x14ac:dyDescent="0.2">
      <c r="C623" s="1005"/>
      <c r="D623" s="1006"/>
      <c r="E623" s="613"/>
      <c r="F623" s="613"/>
      <c r="G623" s="613"/>
      <c r="H623" s="1005"/>
      <c r="I623" s="1006"/>
      <c r="J623" s="613"/>
      <c r="K623" s="613"/>
      <c r="L623" s="613"/>
      <c r="M623" s="1005"/>
      <c r="N623" s="1006"/>
      <c r="O623" s="613"/>
      <c r="P623" s="613"/>
      <c r="Q623" s="613"/>
      <c r="AC623" s="338"/>
      <c r="AD623" s="338"/>
      <c r="AE623" s="338"/>
      <c r="AF623" s="338"/>
      <c r="AG623" s="338"/>
      <c r="AH623" s="338"/>
      <c r="AI623" s="338"/>
      <c r="AJ623" s="338"/>
      <c r="AK623" s="338"/>
      <c r="AL623" s="338"/>
      <c r="AM623" s="338"/>
      <c r="AN623" s="338"/>
      <c r="AO623" s="338"/>
      <c r="AP623" s="338"/>
      <c r="AQ623" s="338"/>
      <c r="AR623" s="338"/>
      <c r="AS623" s="338"/>
      <c r="AT623" s="338"/>
      <c r="AU623" s="338"/>
      <c r="AV623" s="338"/>
      <c r="AW623" s="338"/>
      <c r="AX623" s="338"/>
      <c r="AY623" s="338"/>
      <c r="AZ623" s="338"/>
      <c r="BA623" s="341"/>
      <c r="BB623" s="420"/>
      <c r="BC623" s="341"/>
      <c r="BD623" s="341"/>
      <c r="BE623" s="341"/>
      <c r="BF623" s="341"/>
      <c r="BG623" s="341"/>
      <c r="BH623" s="341"/>
      <c r="BI623" s="341"/>
      <c r="BJ623" s="341"/>
      <c r="BK623" s="341"/>
      <c r="BL623" s="341"/>
      <c r="BM623" s="341"/>
      <c r="BN623" s="341"/>
      <c r="BO623" s="341"/>
      <c r="BP623" s="341"/>
      <c r="BQ623" s="341"/>
      <c r="BR623" s="341"/>
      <c r="BS623" s="341"/>
      <c r="BT623" s="341"/>
      <c r="BU623" s="341"/>
      <c r="BV623" s="341"/>
      <c r="BW623" s="341"/>
      <c r="BX623" s="341"/>
      <c r="BY623" s="341"/>
      <c r="BZ623" s="341"/>
      <c r="CA623" s="341"/>
      <c r="CB623" s="341"/>
      <c r="CC623" s="341"/>
      <c r="CD623" s="341"/>
      <c r="CE623" s="341"/>
      <c r="CF623" s="341"/>
      <c r="CG623" s="341"/>
      <c r="CH623" s="341"/>
      <c r="CI623" s="341"/>
      <c r="CJ623" s="341"/>
      <c r="CK623" s="341"/>
      <c r="CL623" s="341"/>
      <c r="CM623" s="341"/>
      <c r="CN623" s="341"/>
      <c r="CO623" s="341"/>
      <c r="CP623" s="341"/>
      <c r="CQ623" s="341"/>
      <c r="CR623" s="341"/>
      <c r="CS623" s="341"/>
      <c r="CT623" s="341"/>
      <c r="CU623" s="341"/>
      <c r="CV623" s="341"/>
      <c r="CW623" s="341"/>
      <c r="CX623" s="341"/>
      <c r="CY623" s="341"/>
      <c r="CZ623" s="341"/>
    </row>
    <row r="624" s="345" customFormat="true" ht="25.15" customHeight="true" x14ac:dyDescent="0.2">
      <c r="C624" s="1005"/>
      <c r="D624" s="1006"/>
      <c r="E624" s="613"/>
      <c r="F624" s="613"/>
      <c r="G624" s="613"/>
      <c r="H624" s="1005"/>
      <c r="I624" s="1006"/>
      <c r="J624" s="613"/>
      <c r="K624" s="613"/>
      <c r="L624" s="613"/>
      <c r="M624" s="1005"/>
      <c r="N624" s="1006"/>
      <c r="O624" s="613"/>
      <c r="P624" s="613"/>
      <c r="Q624" s="613"/>
      <c r="AC624" s="338"/>
      <c r="AD624" s="338"/>
      <c r="AE624" s="338"/>
      <c r="AF624" s="338"/>
      <c r="AG624" s="338"/>
      <c r="AH624" s="338"/>
      <c r="AI624" s="338"/>
      <c r="AJ624" s="338"/>
      <c r="AK624" s="338"/>
      <c r="AL624" s="338"/>
      <c r="AM624" s="338"/>
      <c r="AN624" s="338"/>
      <c r="AO624" s="338"/>
      <c r="AP624" s="338"/>
      <c r="AQ624" s="338"/>
      <c r="AR624" s="338"/>
      <c r="AS624" s="338"/>
      <c r="AT624" s="338"/>
      <c r="AU624" s="338"/>
      <c r="AV624" s="338"/>
      <c r="AW624" s="338"/>
      <c r="AX624" s="338"/>
      <c r="AY624" s="338"/>
      <c r="AZ624" s="338"/>
      <c r="BA624" s="341"/>
      <c r="BB624" s="420"/>
      <c r="BC624" s="341"/>
      <c r="BD624" s="341"/>
      <c r="BE624" s="341"/>
      <c r="BF624" s="341"/>
      <c r="BG624" s="341"/>
      <c r="BH624" s="341"/>
      <c r="BI624" s="341"/>
      <c r="BJ624" s="341"/>
      <c r="BK624" s="341"/>
      <c r="BL624" s="341"/>
      <c r="BM624" s="341"/>
      <c r="BN624" s="341"/>
      <c r="BO624" s="341"/>
      <c r="BP624" s="341"/>
      <c r="BQ624" s="341"/>
      <c r="BR624" s="341"/>
      <c r="BS624" s="341"/>
      <c r="BT624" s="341"/>
      <c r="BU624" s="341"/>
      <c r="BV624" s="341"/>
      <c r="BW624" s="341"/>
      <c r="BX624" s="341"/>
      <c r="BY624" s="341"/>
      <c r="BZ624" s="341"/>
      <c r="CA624" s="341"/>
      <c r="CB624" s="341"/>
      <c r="CC624" s="341"/>
      <c r="CD624" s="341"/>
      <c r="CE624" s="341"/>
      <c r="CF624" s="341"/>
      <c r="CG624" s="341"/>
      <c r="CH624" s="341"/>
      <c r="CI624" s="341"/>
      <c r="CJ624" s="341"/>
      <c r="CK624" s="341"/>
      <c r="CL624" s="341"/>
      <c r="CM624" s="341"/>
      <c r="CN624" s="341"/>
      <c r="CO624" s="341"/>
      <c r="CP624" s="341"/>
      <c r="CQ624" s="341"/>
      <c r="CR624" s="341"/>
      <c r="CS624" s="341"/>
      <c r="CT624" s="341"/>
      <c r="CU624" s="341"/>
      <c r="CV624" s="341"/>
      <c r="CW624" s="341"/>
      <c r="CX624" s="341"/>
      <c r="CY624" s="341"/>
      <c r="CZ624" s="341"/>
    </row>
    <row r="625" s="345" customFormat="true" ht="25.15" customHeight="true" x14ac:dyDescent="0.2">
      <c r="C625" s="1005"/>
      <c r="D625" s="1006"/>
      <c r="E625" s="613"/>
      <c r="F625" s="613"/>
      <c r="G625" s="613"/>
      <c r="H625" s="1005"/>
      <c r="I625" s="1006"/>
      <c r="J625" s="613"/>
      <c r="K625" s="613"/>
      <c r="L625" s="613"/>
      <c r="M625" s="1005"/>
      <c r="N625" s="1006"/>
      <c r="O625" s="613"/>
      <c r="P625" s="613"/>
      <c r="Q625" s="613"/>
      <c r="AC625" s="338"/>
      <c r="AD625" s="338"/>
      <c r="AE625" s="338"/>
      <c r="AF625" s="338"/>
      <c r="AG625" s="338"/>
      <c r="AH625" s="338"/>
      <c r="AI625" s="338"/>
      <c r="AJ625" s="338"/>
      <c r="AK625" s="338"/>
      <c r="AL625" s="338"/>
      <c r="AM625" s="338"/>
      <c r="AN625" s="338"/>
      <c r="AO625" s="338"/>
      <c r="AP625" s="338"/>
      <c r="AQ625" s="338"/>
      <c r="AR625" s="338"/>
      <c r="AS625" s="338"/>
      <c r="AT625" s="338"/>
      <c r="AU625" s="338"/>
      <c r="AV625" s="338"/>
      <c r="AW625" s="338"/>
      <c r="AX625" s="338"/>
      <c r="AY625" s="338"/>
      <c r="AZ625" s="338"/>
      <c r="BA625" s="341"/>
      <c r="BB625" s="420"/>
      <c r="BC625" s="341"/>
      <c r="BD625" s="341"/>
      <c r="BE625" s="341"/>
      <c r="BF625" s="341"/>
      <c r="BG625" s="341"/>
      <c r="BH625" s="341"/>
      <c r="BI625" s="341"/>
      <c r="BJ625" s="341"/>
      <c r="BK625" s="341"/>
      <c r="BL625" s="341"/>
      <c r="BM625" s="341"/>
      <c r="BN625" s="341"/>
      <c r="BO625" s="341"/>
      <c r="BP625" s="341"/>
      <c r="BQ625" s="341"/>
      <c r="BR625" s="341"/>
      <c r="BS625" s="341"/>
      <c r="BT625" s="341"/>
      <c r="BU625" s="341"/>
      <c r="BV625" s="341"/>
      <c r="BW625" s="341"/>
      <c r="BX625" s="341"/>
      <c r="BY625" s="341"/>
      <c r="BZ625" s="341"/>
      <c r="CA625" s="341"/>
      <c r="CB625" s="341"/>
      <c r="CC625" s="341"/>
      <c r="CD625" s="341"/>
      <c r="CE625" s="341"/>
      <c r="CF625" s="341"/>
      <c r="CG625" s="341"/>
      <c r="CH625" s="341"/>
      <c r="CI625" s="341"/>
      <c r="CJ625" s="341"/>
      <c r="CK625" s="341"/>
      <c r="CL625" s="341"/>
      <c r="CM625" s="341"/>
      <c r="CN625" s="341"/>
      <c r="CO625" s="341"/>
      <c r="CP625" s="341"/>
      <c r="CQ625" s="341"/>
      <c r="CR625" s="341"/>
      <c r="CS625" s="341"/>
      <c r="CT625" s="341"/>
      <c r="CU625" s="341"/>
      <c r="CV625" s="341"/>
      <c r="CW625" s="341"/>
      <c r="CX625" s="341"/>
      <c r="CY625" s="341"/>
      <c r="CZ625" s="341"/>
    </row>
    <row r="626" s="345" customFormat="true" ht="25.15" customHeight="true" x14ac:dyDescent="0.2">
      <c r="C626" s="1005"/>
      <c r="D626" s="1006"/>
      <c r="E626" s="613"/>
      <c r="F626" s="613"/>
      <c r="G626" s="613"/>
      <c r="H626" s="1005"/>
      <c r="I626" s="1006"/>
      <c r="J626" s="613"/>
      <c r="K626" s="613"/>
      <c r="L626" s="613"/>
      <c r="M626" s="1005"/>
      <c r="N626" s="1006"/>
      <c r="O626" s="613"/>
      <c r="P626" s="613"/>
      <c r="Q626" s="613"/>
      <c r="AC626" s="338"/>
      <c r="AD626" s="338"/>
      <c r="AE626" s="338"/>
      <c r="AF626" s="338"/>
      <c r="AG626" s="338"/>
      <c r="AH626" s="338"/>
      <c r="AI626" s="338"/>
      <c r="AJ626" s="338"/>
      <c r="AK626" s="338"/>
      <c r="AL626" s="338"/>
      <c r="AM626" s="338"/>
      <c r="AN626" s="338"/>
      <c r="AO626" s="338"/>
      <c r="AP626" s="338"/>
      <c r="AQ626" s="338"/>
      <c r="AR626" s="338"/>
      <c r="AS626" s="338"/>
      <c r="AT626" s="338"/>
      <c r="AU626" s="338"/>
      <c r="AV626" s="338"/>
      <c r="AW626" s="338"/>
      <c r="AX626" s="338"/>
      <c r="AY626" s="338"/>
      <c r="AZ626" s="338"/>
      <c r="BA626" s="341"/>
      <c r="BB626" s="420"/>
      <c r="BC626" s="341"/>
      <c r="BD626" s="341"/>
      <c r="BE626" s="341"/>
      <c r="BF626" s="341"/>
      <c r="BG626" s="341"/>
      <c r="BH626" s="341"/>
      <c r="BI626" s="341"/>
      <c r="BJ626" s="341"/>
      <c r="BK626" s="341"/>
      <c r="BL626" s="341"/>
      <c r="BM626" s="341"/>
      <c r="BN626" s="341"/>
      <c r="BO626" s="341"/>
      <c r="BP626" s="341"/>
      <c r="BQ626" s="341"/>
      <c r="BR626" s="341"/>
      <c r="BS626" s="341"/>
      <c r="BT626" s="341"/>
      <c r="BU626" s="341"/>
      <c r="BV626" s="341"/>
      <c r="BW626" s="341"/>
      <c r="BX626" s="341"/>
      <c r="BY626" s="341"/>
      <c r="BZ626" s="341"/>
      <c r="CA626" s="341"/>
      <c r="CB626" s="341"/>
      <c r="CC626" s="341"/>
      <c r="CD626" s="341"/>
      <c r="CE626" s="341"/>
      <c r="CF626" s="341"/>
      <c r="CG626" s="341"/>
      <c r="CH626" s="341"/>
      <c r="CI626" s="341"/>
      <c r="CJ626" s="341"/>
      <c r="CK626" s="341"/>
      <c r="CL626" s="341"/>
      <c r="CM626" s="341"/>
      <c r="CN626" s="341"/>
      <c r="CO626" s="341"/>
      <c r="CP626" s="341"/>
      <c r="CQ626" s="341"/>
      <c r="CR626" s="341"/>
      <c r="CS626" s="341"/>
      <c r="CT626" s="341"/>
      <c r="CU626" s="341"/>
      <c r="CV626" s="341"/>
      <c r="CW626" s="341"/>
      <c r="CX626" s="341"/>
      <c r="CY626" s="341"/>
      <c r="CZ626" s="341"/>
    </row>
    <row r="627" s="345" customFormat="true" ht="25.15" customHeight="true" x14ac:dyDescent="0.2">
      <c r="C627" s="1005"/>
      <c r="D627" s="1006"/>
      <c r="E627" s="613"/>
      <c r="F627" s="613"/>
      <c r="G627" s="613"/>
      <c r="H627" s="1005"/>
      <c r="I627" s="1006"/>
      <c r="J627" s="613"/>
      <c r="K627" s="613"/>
      <c r="L627" s="613"/>
      <c r="M627" s="1005"/>
      <c r="N627" s="1006"/>
      <c r="O627" s="613"/>
      <c r="P627" s="613"/>
      <c r="Q627" s="613"/>
      <c r="AC627" s="338"/>
      <c r="AD627" s="338"/>
      <c r="AE627" s="338"/>
      <c r="AF627" s="338"/>
      <c r="AG627" s="338"/>
      <c r="AH627" s="338"/>
      <c r="AI627" s="338"/>
      <c r="AJ627" s="338"/>
      <c r="AK627" s="338"/>
      <c r="AL627" s="338"/>
      <c r="AM627" s="338"/>
      <c r="AN627" s="338"/>
      <c r="AO627" s="338"/>
      <c r="AP627" s="338"/>
      <c r="AQ627" s="338"/>
      <c r="AR627" s="338"/>
      <c r="AS627" s="338"/>
      <c r="AT627" s="338"/>
      <c r="AU627" s="338"/>
      <c r="AV627" s="338"/>
      <c r="AW627" s="338"/>
      <c r="AX627" s="338"/>
      <c r="AY627" s="338"/>
      <c r="AZ627" s="338"/>
      <c r="BA627" s="341"/>
      <c r="BB627" s="420"/>
      <c r="BC627" s="341"/>
      <c r="BD627" s="341"/>
      <c r="BE627" s="341"/>
      <c r="BF627" s="341"/>
      <c r="BG627" s="341"/>
      <c r="BH627" s="341"/>
      <c r="BI627" s="341"/>
      <c r="BJ627" s="341"/>
      <c r="BK627" s="341"/>
      <c r="BL627" s="341"/>
      <c r="BM627" s="341"/>
      <c r="BN627" s="341"/>
      <c r="BO627" s="341"/>
      <c r="BP627" s="341"/>
      <c r="BQ627" s="341"/>
      <c r="BR627" s="341"/>
      <c r="BS627" s="341"/>
      <c r="BT627" s="341"/>
      <c r="BU627" s="341"/>
      <c r="BV627" s="341"/>
      <c r="BW627" s="341"/>
      <c r="BX627" s="341"/>
      <c r="BY627" s="341"/>
      <c r="BZ627" s="341"/>
      <c r="CA627" s="341"/>
      <c r="CB627" s="341"/>
      <c r="CC627" s="341"/>
      <c r="CD627" s="341"/>
      <c r="CE627" s="341"/>
      <c r="CF627" s="341"/>
      <c r="CG627" s="341"/>
      <c r="CH627" s="341"/>
      <c r="CI627" s="341"/>
      <c r="CJ627" s="341"/>
      <c r="CK627" s="341"/>
      <c r="CL627" s="341"/>
      <c r="CM627" s="341"/>
      <c r="CN627" s="341"/>
      <c r="CO627" s="341"/>
      <c r="CP627" s="341"/>
      <c r="CQ627" s="341"/>
      <c r="CR627" s="341"/>
      <c r="CS627" s="341"/>
      <c r="CT627" s="341"/>
      <c r="CU627" s="341"/>
      <c r="CV627" s="341"/>
      <c r="CW627" s="341"/>
      <c r="CX627" s="341"/>
      <c r="CY627" s="341"/>
      <c r="CZ627" s="341"/>
    </row>
    <row r="628" s="345" customFormat="true" ht="25.15" customHeight="true" x14ac:dyDescent="0.2">
      <c r="C628" s="1005"/>
      <c r="D628" s="1006"/>
      <c r="E628" s="613"/>
      <c r="F628" s="613"/>
      <c r="G628" s="613"/>
      <c r="H628" s="1005"/>
      <c r="I628" s="1006"/>
      <c r="J628" s="613"/>
      <c r="K628" s="613"/>
      <c r="L628" s="613"/>
      <c r="M628" s="1005"/>
      <c r="N628" s="1006"/>
      <c r="O628" s="613"/>
      <c r="P628" s="613"/>
      <c r="Q628" s="613"/>
      <c r="AC628" s="338"/>
      <c r="AD628" s="338"/>
      <c r="AE628" s="338"/>
      <c r="AF628" s="338"/>
      <c r="AG628" s="338"/>
      <c r="AH628" s="338"/>
      <c r="AI628" s="338"/>
      <c r="AJ628" s="338"/>
      <c r="AK628" s="338"/>
      <c r="AL628" s="338"/>
      <c r="AM628" s="338"/>
      <c r="AN628" s="338"/>
      <c r="AO628" s="338"/>
      <c r="AP628" s="338"/>
      <c r="AQ628" s="338"/>
      <c r="AR628" s="338"/>
      <c r="AS628" s="338"/>
      <c r="AT628" s="338"/>
      <c r="AU628" s="338"/>
      <c r="AV628" s="338"/>
      <c r="AW628" s="338"/>
      <c r="AX628" s="338"/>
      <c r="AY628" s="338"/>
      <c r="AZ628" s="338"/>
      <c r="BA628" s="341"/>
      <c r="BB628" s="420"/>
      <c r="BC628" s="341"/>
      <c r="BD628" s="341"/>
      <c r="BE628" s="341"/>
      <c r="BF628" s="341"/>
      <c r="BG628" s="341"/>
      <c r="BH628" s="341"/>
      <c r="BI628" s="341"/>
      <c r="BJ628" s="341"/>
      <c r="BK628" s="341"/>
      <c r="BL628" s="341"/>
      <c r="BM628" s="341"/>
      <c r="BN628" s="341"/>
      <c r="BO628" s="341"/>
      <c r="BP628" s="341"/>
      <c r="BQ628" s="341"/>
      <c r="BR628" s="341"/>
      <c r="BS628" s="341"/>
      <c r="BT628" s="341"/>
      <c r="BU628" s="341"/>
      <c r="BV628" s="341"/>
      <c r="BW628" s="341"/>
      <c r="BX628" s="341"/>
      <c r="BY628" s="341"/>
      <c r="BZ628" s="341"/>
      <c r="CA628" s="341"/>
      <c r="CB628" s="341"/>
      <c r="CC628" s="341"/>
      <c r="CD628" s="341"/>
      <c r="CE628" s="341"/>
      <c r="CF628" s="341"/>
      <c r="CG628" s="341"/>
      <c r="CH628" s="341"/>
      <c r="CI628" s="341"/>
      <c r="CJ628" s="341"/>
      <c r="CK628" s="341"/>
      <c r="CL628" s="341"/>
      <c r="CM628" s="341"/>
      <c r="CN628" s="341"/>
      <c r="CO628" s="341"/>
      <c r="CP628" s="341"/>
      <c r="CQ628" s="341"/>
      <c r="CR628" s="341"/>
      <c r="CS628" s="341"/>
      <c r="CT628" s="341"/>
      <c r="CU628" s="341"/>
      <c r="CV628" s="341"/>
      <c r="CW628" s="341"/>
      <c r="CX628" s="341"/>
      <c r="CY628" s="341"/>
      <c r="CZ628" s="341"/>
    </row>
    <row r="629" s="345" customFormat="true" ht="25.15" customHeight="true" x14ac:dyDescent="0.2">
      <c r="C629" s="1005"/>
      <c r="D629" s="1006"/>
      <c r="E629" s="613"/>
      <c r="F629" s="613"/>
      <c r="G629" s="613"/>
      <c r="H629" s="1005"/>
      <c r="I629" s="1006"/>
      <c r="J629" s="613"/>
      <c r="K629" s="613"/>
      <c r="L629" s="613"/>
      <c r="M629" s="1005"/>
      <c r="N629" s="1006"/>
      <c r="O629" s="613"/>
      <c r="P629" s="613"/>
      <c r="Q629" s="613"/>
      <c r="AC629" s="338"/>
      <c r="AD629" s="338"/>
      <c r="AE629" s="338"/>
      <c r="AF629" s="338"/>
      <c r="AG629" s="338"/>
      <c r="AH629" s="338"/>
      <c r="AI629" s="338"/>
      <c r="AJ629" s="338"/>
      <c r="AK629" s="338"/>
      <c r="AL629" s="338"/>
      <c r="AM629" s="338"/>
      <c r="AN629" s="338"/>
      <c r="AO629" s="338"/>
      <c r="AP629" s="338"/>
      <c r="AQ629" s="338"/>
      <c r="AR629" s="338"/>
      <c r="AS629" s="338"/>
      <c r="AT629" s="338"/>
      <c r="AU629" s="338"/>
      <c r="AV629" s="338"/>
      <c r="AW629" s="338"/>
      <c r="AX629" s="338"/>
      <c r="AY629" s="338"/>
      <c r="AZ629" s="338"/>
      <c r="BA629" s="341"/>
      <c r="BB629" s="420"/>
      <c r="BC629" s="341"/>
      <c r="BD629" s="341"/>
      <c r="BE629" s="341"/>
      <c r="BF629" s="341"/>
      <c r="BG629" s="341"/>
      <c r="BH629" s="341"/>
      <c r="BI629" s="341"/>
      <c r="BJ629" s="341"/>
      <c r="BK629" s="341"/>
      <c r="BL629" s="341"/>
      <c r="BM629" s="341"/>
      <c r="BN629" s="341"/>
      <c r="BO629" s="341"/>
      <c r="BP629" s="341"/>
      <c r="BQ629" s="341"/>
      <c r="BR629" s="341"/>
      <c r="BS629" s="341"/>
      <c r="BT629" s="341"/>
      <c r="BU629" s="341"/>
      <c r="BV629" s="341"/>
      <c r="BW629" s="341"/>
      <c r="BX629" s="341"/>
      <c r="BY629" s="341"/>
      <c r="BZ629" s="341"/>
      <c r="CA629" s="341"/>
      <c r="CB629" s="341"/>
      <c r="CC629" s="341"/>
      <c r="CD629" s="341"/>
      <c r="CE629" s="341"/>
      <c r="CF629" s="341"/>
      <c r="CG629" s="341"/>
      <c r="CH629" s="341"/>
      <c r="CI629" s="341"/>
      <c r="CJ629" s="341"/>
      <c r="CK629" s="341"/>
      <c r="CL629" s="341"/>
      <c r="CM629" s="341"/>
      <c r="CN629" s="341"/>
      <c r="CO629" s="341"/>
      <c r="CP629" s="341"/>
      <c r="CQ629" s="341"/>
      <c r="CR629" s="341"/>
      <c r="CS629" s="341"/>
      <c r="CT629" s="341"/>
      <c r="CU629" s="341"/>
      <c r="CV629" s="341"/>
      <c r="CW629" s="341"/>
      <c r="CX629" s="341"/>
      <c r="CY629" s="341"/>
      <c r="CZ629" s="341"/>
    </row>
    <row r="630" s="345" customFormat="true" ht="25.15" customHeight="true" x14ac:dyDescent="0.2">
      <c r="C630" s="1005"/>
      <c r="D630" s="1006"/>
      <c r="E630" s="613"/>
      <c r="F630" s="613"/>
      <c r="G630" s="613"/>
      <c r="H630" s="1005"/>
      <c r="I630" s="1006"/>
      <c r="J630" s="613"/>
      <c r="K630" s="613"/>
      <c r="L630" s="613"/>
      <c r="M630" s="1005"/>
      <c r="N630" s="1006"/>
      <c r="O630" s="613"/>
      <c r="P630" s="613"/>
      <c r="Q630" s="613"/>
      <c r="AC630" s="338"/>
      <c r="AD630" s="338"/>
      <c r="AE630" s="338"/>
      <c r="AF630" s="338"/>
      <c r="AG630" s="338"/>
      <c r="AH630" s="338"/>
      <c r="AI630" s="338"/>
      <c r="AJ630" s="338"/>
      <c r="AK630" s="338"/>
      <c r="AL630" s="338"/>
      <c r="AM630" s="338"/>
      <c r="AN630" s="338"/>
      <c r="AO630" s="338"/>
      <c r="AP630" s="338"/>
      <c r="AQ630" s="338"/>
      <c r="AR630" s="338"/>
      <c r="AS630" s="338"/>
      <c r="AT630" s="338"/>
      <c r="AU630" s="338"/>
      <c r="AV630" s="338"/>
      <c r="AW630" s="338"/>
      <c r="AX630" s="338"/>
      <c r="AY630" s="338"/>
      <c r="AZ630" s="338"/>
      <c r="BA630" s="341"/>
      <c r="BB630" s="420"/>
      <c r="BC630" s="341"/>
      <c r="BD630" s="341"/>
      <c r="BE630" s="341"/>
      <c r="BF630" s="341"/>
      <c r="BG630" s="341"/>
      <c r="BH630" s="341"/>
      <c r="BI630" s="341"/>
      <c r="BJ630" s="341"/>
      <c r="BK630" s="341"/>
      <c r="BL630" s="341"/>
      <c r="BM630" s="341"/>
      <c r="BN630" s="341"/>
      <c r="BO630" s="341"/>
      <c r="BP630" s="341"/>
      <c r="BQ630" s="341"/>
      <c r="BR630" s="341"/>
      <c r="BS630" s="341"/>
      <c r="BT630" s="341"/>
      <c r="BU630" s="341"/>
      <c r="BV630" s="341"/>
      <c r="BW630" s="341"/>
      <c r="BX630" s="341"/>
      <c r="BY630" s="341"/>
      <c r="BZ630" s="341"/>
      <c r="CA630" s="341"/>
      <c r="CB630" s="341"/>
      <c r="CC630" s="341"/>
      <c r="CD630" s="341"/>
      <c r="CE630" s="341"/>
      <c r="CF630" s="341"/>
      <c r="CG630" s="341"/>
      <c r="CH630" s="341"/>
      <c r="CI630" s="341"/>
      <c r="CJ630" s="341"/>
      <c r="CK630" s="341"/>
      <c r="CL630" s="341"/>
      <c r="CM630" s="341"/>
      <c r="CN630" s="341"/>
      <c r="CO630" s="341"/>
      <c r="CP630" s="341"/>
      <c r="CQ630" s="341"/>
      <c r="CR630" s="341"/>
      <c r="CS630" s="341"/>
      <c r="CT630" s="341"/>
      <c r="CU630" s="341"/>
      <c r="CV630" s="341"/>
      <c r="CW630" s="341"/>
      <c r="CX630" s="341"/>
      <c r="CY630" s="341"/>
      <c r="CZ630" s="341"/>
    </row>
    <row r="631" s="345" customFormat="true" ht="25.15" customHeight="true" x14ac:dyDescent="0.2">
      <c r="C631" s="1005"/>
      <c r="D631" s="1006"/>
      <c r="E631" s="613"/>
      <c r="F631" s="613"/>
      <c r="G631" s="613"/>
      <c r="H631" s="1005"/>
      <c r="I631" s="1006"/>
      <c r="J631" s="613"/>
      <c r="K631" s="613"/>
      <c r="L631" s="613"/>
      <c r="M631" s="1005"/>
      <c r="N631" s="1006"/>
      <c r="O631" s="613"/>
      <c r="P631" s="613"/>
      <c r="Q631" s="613"/>
      <c r="AC631" s="338"/>
      <c r="AD631" s="338"/>
      <c r="AE631" s="338"/>
      <c r="AF631" s="338"/>
      <c r="AG631" s="338"/>
      <c r="AH631" s="338"/>
      <c r="AI631" s="338"/>
      <c r="AJ631" s="338"/>
      <c r="AK631" s="338"/>
      <c r="AL631" s="338"/>
      <c r="AM631" s="338"/>
      <c r="AN631" s="338"/>
      <c r="AO631" s="338"/>
      <c r="AP631" s="338"/>
      <c r="AQ631" s="338"/>
      <c r="AR631" s="338"/>
      <c r="AS631" s="338"/>
      <c r="AT631" s="338"/>
      <c r="AU631" s="338"/>
      <c r="AV631" s="338"/>
      <c r="AW631" s="338"/>
      <c r="AX631" s="338"/>
      <c r="AY631" s="338"/>
      <c r="AZ631" s="338"/>
      <c r="BA631" s="341"/>
      <c r="BB631" s="420"/>
      <c r="BC631" s="341"/>
      <c r="BD631" s="341"/>
      <c r="BE631" s="341"/>
      <c r="BF631" s="341"/>
      <c r="BG631" s="341"/>
      <c r="BH631" s="341"/>
      <c r="BI631" s="341"/>
      <c r="BJ631" s="341"/>
      <c r="BK631" s="341"/>
      <c r="BL631" s="341"/>
      <c r="BM631" s="341"/>
      <c r="BN631" s="341"/>
      <c r="BO631" s="341"/>
      <c r="BP631" s="341"/>
      <c r="BQ631" s="341"/>
      <c r="BR631" s="341"/>
      <c r="BS631" s="341"/>
      <c r="BT631" s="341"/>
      <c r="BU631" s="341"/>
      <c r="BV631" s="341"/>
      <c r="BW631" s="341"/>
      <c r="BX631" s="341"/>
      <c r="BY631" s="341"/>
      <c r="BZ631" s="341"/>
      <c r="CA631" s="341"/>
      <c r="CB631" s="341"/>
      <c r="CC631" s="341"/>
      <c r="CD631" s="341"/>
      <c r="CE631" s="341"/>
      <c r="CF631" s="341"/>
      <c r="CG631" s="341"/>
      <c r="CH631" s="341"/>
      <c r="CI631" s="341"/>
      <c r="CJ631" s="341"/>
      <c r="CK631" s="341"/>
      <c r="CL631" s="341"/>
      <c r="CM631" s="341"/>
      <c r="CN631" s="341"/>
      <c r="CO631" s="341"/>
      <c r="CP631" s="341"/>
      <c r="CQ631" s="341"/>
      <c r="CR631" s="341"/>
      <c r="CS631" s="341"/>
      <c r="CT631" s="341"/>
      <c r="CU631" s="341"/>
      <c r="CV631" s="341"/>
      <c r="CW631" s="341"/>
      <c r="CX631" s="341"/>
      <c r="CY631" s="341"/>
      <c r="CZ631" s="341"/>
    </row>
    <row r="632" s="345" customFormat="true" ht="25.15" customHeight="true" x14ac:dyDescent="0.2">
      <c r="C632" s="1005"/>
      <c r="D632" s="1006"/>
      <c r="E632" s="613"/>
      <c r="F632" s="613"/>
      <c r="G632" s="613"/>
      <c r="H632" s="1005"/>
      <c r="I632" s="1006"/>
      <c r="J632" s="613"/>
      <c r="K632" s="613"/>
      <c r="L632" s="613"/>
      <c r="M632" s="1005"/>
      <c r="N632" s="1006"/>
      <c r="O632" s="613"/>
      <c r="P632" s="613"/>
      <c r="Q632" s="613"/>
      <c r="AC632" s="338"/>
      <c r="AD632" s="338"/>
      <c r="AE632" s="338"/>
      <c r="AF632" s="338"/>
      <c r="AG632" s="338"/>
      <c r="AH632" s="338"/>
      <c r="AI632" s="338"/>
      <c r="AJ632" s="338"/>
      <c r="AK632" s="338"/>
      <c r="AL632" s="338"/>
      <c r="AM632" s="338"/>
      <c r="AN632" s="338"/>
      <c r="AO632" s="338"/>
      <c r="AP632" s="338"/>
      <c r="AQ632" s="338"/>
      <c r="AR632" s="338"/>
      <c r="AS632" s="338"/>
      <c r="AT632" s="338"/>
      <c r="AU632" s="338"/>
      <c r="AV632" s="338"/>
      <c r="AW632" s="338"/>
      <c r="AX632" s="338"/>
      <c r="AY632" s="338"/>
      <c r="AZ632" s="338"/>
      <c r="BA632" s="341"/>
      <c r="BB632" s="420"/>
      <c r="BC632" s="341"/>
      <c r="BD632" s="341"/>
      <c r="BE632" s="341"/>
      <c r="BF632" s="341"/>
      <c r="BG632" s="341"/>
      <c r="BH632" s="341"/>
      <c r="BI632" s="341"/>
      <c r="BJ632" s="341"/>
      <c r="BK632" s="341"/>
      <c r="BL632" s="341"/>
      <c r="BM632" s="341"/>
      <c r="BN632" s="341"/>
      <c r="BO632" s="341"/>
      <c r="BP632" s="341"/>
      <c r="BQ632" s="341"/>
      <c r="BR632" s="341"/>
      <c r="BS632" s="341"/>
      <c r="BT632" s="341"/>
      <c r="BU632" s="341"/>
      <c r="BV632" s="341"/>
      <c r="BW632" s="341"/>
      <c r="BX632" s="341"/>
      <c r="BY632" s="341"/>
      <c r="BZ632" s="341"/>
      <c r="CA632" s="341"/>
      <c r="CB632" s="341"/>
      <c r="CC632" s="341"/>
      <c r="CD632" s="341"/>
      <c r="CE632" s="341"/>
      <c r="CF632" s="341"/>
      <c r="CG632" s="341"/>
      <c r="CH632" s="341"/>
      <c r="CI632" s="341"/>
      <c r="CJ632" s="341"/>
      <c r="CK632" s="341"/>
      <c r="CL632" s="341"/>
      <c r="CM632" s="341"/>
      <c r="CN632" s="341"/>
      <c r="CO632" s="341"/>
      <c r="CP632" s="341"/>
      <c r="CQ632" s="341"/>
      <c r="CR632" s="341"/>
      <c r="CS632" s="341"/>
      <c r="CT632" s="341"/>
      <c r="CU632" s="341"/>
      <c r="CV632" s="341"/>
      <c r="CW632" s="341"/>
      <c r="CX632" s="341"/>
      <c r="CY632" s="341"/>
      <c r="CZ632" s="341"/>
    </row>
    <row r="633" s="345" customFormat="true" ht="25.15" customHeight="true" x14ac:dyDescent="0.2">
      <c r="C633" s="1005"/>
      <c r="D633" s="1006"/>
      <c r="E633" s="613"/>
      <c r="F633" s="613"/>
      <c r="G633" s="613"/>
      <c r="H633" s="1005"/>
      <c r="I633" s="1006"/>
      <c r="J633" s="613"/>
      <c r="K633" s="613"/>
      <c r="L633" s="613"/>
      <c r="M633" s="1005"/>
      <c r="N633" s="1006"/>
      <c r="O633" s="613"/>
      <c r="P633" s="613"/>
      <c r="Q633" s="613"/>
      <c r="AC633" s="338"/>
      <c r="AD633" s="338"/>
      <c r="AE633" s="338"/>
      <c r="AF633" s="338"/>
      <c r="AG633" s="338"/>
      <c r="AH633" s="338"/>
      <c r="AI633" s="338"/>
      <c r="AJ633" s="338"/>
      <c r="AK633" s="338"/>
      <c r="AL633" s="338"/>
      <c r="AM633" s="338"/>
      <c r="AN633" s="338"/>
      <c r="AO633" s="338"/>
      <c r="AP633" s="338"/>
      <c r="AQ633" s="338"/>
      <c r="AR633" s="338"/>
      <c r="AS633" s="338"/>
      <c r="AT633" s="338"/>
      <c r="AU633" s="338"/>
      <c r="AV633" s="338"/>
      <c r="AW633" s="338"/>
      <c r="AX633" s="338"/>
      <c r="AY633" s="338"/>
      <c r="AZ633" s="338"/>
      <c r="BA633" s="341"/>
      <c r="BB633" s="420"/>
      <c r="BC633" s="341"/>
      <c r="BD633" s="341"/>
      <c r="BE633" s="341"/>
      <c r="BF633" s="341"/>
      <c r="BG633" s="341"/>
      <c r="BH633" s="341"/>
      <c r="BI633" s="341"/>
      <c r="BJ633" s="341"/>
      <c r="BK633" s="341"/>
      <c r="BL633" s="341"/>
      <c r="BM633" s="341"/>
      <c r="BN633" s="341"/>
      <c r="BO633" s="341"/>
      <c r="BP633" s="341"/>
      <c r="BQ633" s="341"/>
      <c r="BR633" s="341"/>
      <c r="BS633" s="341"/>
      <c r="BT633" s="341"/>
      <c r="BU633" s="341"/>
      <c r="BV633" s="341"/>
      <c r="BW633" s="341"/>
      <c r="BX633" s="341"/>
      <c r="BY633" s="341"/>
      <c r="BZ633" s="341"/>
      <c r="CA633" s="341"/>
      <c r="CB633" s="341"/>
      <c r="CC633" s="341"/>
      <c r="CD633" s="341"/>
      <c r="CE633" s="341"/>
      <c r="CF633" s="341"/>
      <c r="CG633" s="341"/>
      <c r="CH633" s="341"/>
      <c r="CI633" s="341"/>
      <c r="CJ633" s="341"/>
      <c r="CK633" s="341"/>
      <c r="CL633" s="341"/>
      <c r="CM633" s="341"/>
      <c r="CN633" s="341"/>
      <c r="CO633" s="341"/>
      <c r="CP633" s="341"/>
      <c r="CQ633" s="341"/>
      <c r="CR633" s="341"/>
      <c r="CS633" s="341"/>
      <c r="CT633" s="341"/>
      <c r="CU633" s="341"/>
      <c r="CV633" s="341"/>
      <c r="CW633" s="341"/>
      <c r="CX633" s="341"/>
      <c r="CY633" s="341"/>
      <c r="CZ633" s="341"/>
    </row>
    <row r="634" s="345" customFormat="true" ht="25.15" customHeight="true" x14ac:dyDescent="0.2">
      <c r="C634" s="1005"/>
      <c r="D634" s="1006"/>
      <c r="E634" s="613"/>
      <c r="F634" s="613"/>
      <c r="G634" s="613"/>
      <c r="H634" s="1005"/>
      <c r="I634" s="1006"/>
      <c r="J634" s="613"/>
      <c r="K634" s="613"/>
      <c r="L634" s="613"/>
      <c r="M634" s="1005"/>
      <c r="N634" s="1006"/>
      <c r="O634" s="613"/>
      <c r="P634" s="613"/>
      <c r="Q634" s="613"/>
      <c r="AC634" s="338"/>
      <c r="AD634" s="338"/>
      <c r="AE634" s="338"/>
      <c r="AF634" s="338"/>
      <c r="AG634" s="338"/>
      <c r="AH634" s="338"/>
      <c r="AI634" s="338"/>
      <c r="AJ634" s="338"/>
      <c r="AK634" s="338"/>
      <c r="AL634" s="338"/>
      <c r="AM634" s="338"/>
      <c r="AN634" s="338"/>
      <c r="AO634" s="338"/>
      <c r="AP634" s="338"/>
      <c r="AQ634" s="338"/>
      <c r="AR634" s="338"/>
      <c r="AS634" s="338"/>
      <c r="AT634" s="338"/>
      <c r="AU634" s="338"/>
      <c r="AV634" s="338"/>
      <c r="AW634" s="338"/>
      <c r="AX634" s="338"/>
      <c r="AY634" s="338"/>
      <c r="AZ634" s="338"/>
      <c r="BA634" s="341"/>
      <c r="BB634" s="420"/>
      <c r="BC634" s="341"/>
      <c r="BD634" s="341"/>
      <c r="BE634" s="341"/>
      <c r="BF634" s="341"/>
      <c r="BG634" s="341"/>
      <c r="BH634" s="341"/>
      <c r="BI634" s="341"/>
      <c r="BJ634" s="341"/>
      <c r="BK634" s="341"/>
      <c r="BL634" s="341"/>
      <c r="BM634" s="341"/>
      <c r="BN634" s="341"/>
      <c r="BO634" s="341"/>
      <c r="BP634" s="341"/>
      <c r="BQ634" s="341"/>
      <c r="BR634" s="341"/>
      <c r="BS634" s="341"/>
      <c r="BT634" s="341"/>
      <c r="BU634" s="341"/>
      <c r="BV634" s="341"/>
      <c r="BW634" s="341"/>
      <c r="BX634" s="341"/>
      <c r="BY634" s="341"/>
      <c r="BZ634" s="341"/>
      <c r="CA634" s="341"/>
      <c r="CB634" s="341"/>
      <c r="CC634" s="341"/>
      <c r="CD634" s="341"/>
      <c r="CE634" s="341"/>
      <c r="CF634" s="341"/>
      <c r="CG634" s="341"/>
      <c r="CH634" s="341"/>
      <c r="CI634" s="341"/>
      <c r="CJ634" s="341"/>
      <c r="CK634" s="341"/>
      <c r="CL634" s="341"/>
      <c r="CM634" s="341"/>
      <c r="CN634" s="341"/>
      <c r="CO634" s="341"/>
      <c r="CP634" s="341"/>
      <c r="CQ634" s="341"/>
      <c r="CR634" s="341"/>
      <c r="CS634" s="341"/>
      <c r="CT634" s="341"/>
      <c r="CU634" s="341"/>
      <c r="CV634" s="341"/>
      <c r="CW634" s="341"/>
      <c r="CX634" s="341"/>
      <c r="CY634" s="341"/>
      <c r="CZ634" s="341"/>
    </row>
    <row r="635" s="345" customFormat="true" ht="25.15" customHeight="true" x14ac:dyDescent="0.2">
      <c r="C635" s="1005"/>
      <c r="D635" s="1006"/>
      <c r="E635" s="613"/>
      <c r="F635" s="613"/>
      <c r="G635" s="613"/>
      <c r="H635" s="1005"/>
      <c r="I635" s="1006"/>
      <c r="J635" s="613"/>
      <c r="K635" s="613"/>
      <c r="L635" s="613"/>
      <c r="M635" s="1005"/>
      <c r="N635" s="1006"/>
      <c r="O635" s="613"/>
      <c r="P635" s="613"/>
      <c r="Q635" s="613"/>
      <c r="AC635" s="338"/>
      <c r="AD635" s="338"/>
      <c r="AE635" s="338"/>
      <c r="AF635" s="338"/>
      <c r="AG635" s="338"/>
      <c r="AH635" s="338"/>
      <c r="AI635" s="338"/>
      <c r="AJ635" s="338"/>
      <c r="AK635" s="338"/>
      <c r="AL635" s="338"/>
      <c r="AM635" s="338"/>
      <c r="AN635" s="338"/>
      <c r="AO635" s="338"/>
      <c r="AP635" s="338"/>
      <c r="AQ635" s="338"/>
      <c r="AR635" s="338"/>
      <c r="AS635" s="338"/>
      <c r="AT635" s="338"/>
      <c r="AU635" s="338"/>
      <c r="AV635" s="338"/>
      <c r="AW635" s="338"/>
      <c r="AX635" s="338"/>
      <c r="AY635" s="338"/>
      <c r="AZ635" s="338"/>
      <c r="BA635" s="341"/>
      <c r="BB635" s="420"/>
      <c r="BC635" s="341"/>
      <c r="BD635" s="341"/>
      <c r="BE635" s="341"/>
      <c r="BF635" s="341"/>
      <c r="BG635" s="341"/>
      <c r="BH635" s="341"/>
      <c r="BI635" s="341"/>
      <c r="BJ635" s="341"/>
      <c r="BK635" s="341"/>
      <c r="BL635" s="341"/>
      <c r="BM635" s="341"/>
      <c r="BN635" s="341"/>
      <c r="BO635" s="341"/>
      <c r="BP635" s="341"/>
      <c r="BQ635" s="341"/>
      <c r="BR635" s="341"/>
      <c r="BS635" s="341"/>
      <c r="BT635" s="341"/>
      <c r="BU635" s="341"/>
      <c r="BV635" s="341"/>
      <c r="BW635" s="341"/>
      <c r="BX635" s="341"/>
      <c r="BY635" s="341"/>
      <c r="BZ635" s="341"/>
      <c r="CA635" s="341"/>
      <c r="CB635" s="341"/>
      <c r="CC635" s="341"/>
      <c r="CD635" s="341"/>
      <c r="CE635" s="341"/>
      <c r="CF635" s="341"/>
      <c r="CG635" s="341"/>
      <c r="CH635" s="341"/>
      <c r="CI635" s="341"/>
      <c r="CJ635" s="341"/>
      <c r="CK635" s="341"/>
      <c r="CL635" s="341"/>
      <c r="CM635" s="341"/>
      <c r="CN635" s="341"/>
      <c r="CO635" s="341"/>
      <c r="CP635" s="341"/>
      <c r="CQ635" s="341"/>
      <c r="CR635" s="341"/>
      <c r="CS635" s="341"/>
      <c r="CT635" s="341"/>
      <c r="CU635" s="341"/>
      <c r="CV635" s="341"/>
      <c r="CW635" s="341"/>
      <c r="CX635" s="341"/>
      <c r="CY635" s="341"/>
      <c r="CZ635" s="341"/>
    </row>
    <row r="636" s="345" customFormat="true" ht="25.15" customHeight="true" x14ac:dyDescent="0.2">
      <c r="C636" s="1005"/>
      <c r="D636" s="1006"/>
      <c r="E636" s="613"/>
      <c r="F636" s="613"/>
      <c r="G636" s="613"/>
      <c r="H636" s="1005"/>
      <c r="I636" s="1006"/>
      <c r="J636" s="613"/>
      <c r="K636" s="613"/>
      <c r="L636" s="613"/>
      <c r="M636" s="1005"/>
      <c r="N636" s="1006"/>
      <c r="O636" s="613"/>
      <c r="P636" s="613"/>
      <c r="Q636" s="613"/>
      <c r="AC636" s="338"/>
      <c r="AD636" s="338"/>
      <c r="AE636" s="338"/>
      <c r="AF636" s="338"/>
      <c r="AG636" s="338"/>
      <c r="AH636" s="338"/>
      <c r="AI636" s="338"/>
      <c r="AJ636" s="338"/>
      <c r="AK636" s="338"/>
      <c r="AL636" s="338"/>
      <c r="AM636" s="338"/>
      <c r="AN636" s="338"/>
      <c r="AO636" s="338"/>
      <c r="AP636" s="338"/>
      <c r="AQ636" s="338"/>
      <c r="AR636" s="338"/>
      <c r="AS636" s="338"/>
      <c r="AT636" s="338"/>
      <c r="AU636" s="338"/>
      <c r="AV636" s="338"/>
      <c r="AW636" s="338"/>
      <c r="AX636" s="338"/>
      <c r="AY636" s="338"/>
      <c r="AZ636" s="338"/>
      <c r="BA636" s="341"/>
      <c r="BB636" s="420"/>
      <c r="BC636" s="341"/>
      <c r="BD636" s="341"/>
      <c r="BE636" s="341"/>
      <c r="BF636" s="341"/>
      <c r="BG636" s="341"/>
      <c r="BH636" s="341"/>
      <c r="BI636" s="341"/>
      <c r="BJ636" s="341"/>
      <c r="BK636" s="341"/>
      <c r="BL636" s="341"/>
      <c r="BM636" s="341"/>
      <c r="BN636" s="341"/>
      <c r="BO636" s="341"/>
      <c r="BP636" s="341"/>
      <c r="BQ636" s="341"/>
      <c r="BR636" s="341"/>
      <c r="BS636" s="341"/>
      <c r="BT636" s="341"/>
      <c r="BU636" s="341"/>
      <c r="BV636" s="341"/>
      <c r="BW636" s="341"/>
      <c r="BX636" s="341"/>
      <c r="BY636" s="341"/>
      <c r="BZ636" s="341"/>
      <c r="CA636" s="341"/>
      <c r="CB636" s="341"/>
      <c r="CC636" s="341"/>
      <c r="CD636" s="341"/>
      <c r="CE636" s="341"/>
      <c r="CF636" s="341"/>
      <c r="CG636" s="341"/>
      <c r="CH636" s="341"/>
      <c r="CI636" s="341"/>
      <c r="CJ636" s="341"/>
      <c r="CK636" s="341"/>
      <c r="CL636" s="341"/>
      <c r="CM636" s="341"/>
      <c r="CN636" s="341"/>
      <c r="CO636" s="341"/>
      <c r="CP636" s="341"/>
      <c r="CQ636" s="341"/>
      <c r="CR636" s="341"/>
      <c r="CS636" s="341"/>
      <c r="CT636" s="341"/>
      <c r="CU636" s="341"/>
      <c r="CV636" s="341"/>
      <c r="CW636" s="341"/>
      <c r="CX636" s="341"/>
      <c r="CY636" s="341"/>
      <c r="CZ636" s="341"/>
    </row>
    <row r="637" s="345" customFormat="true" ht="25.15" customHeight="true" x14ac:dyDescent="0.2">
      <c r="C637" s="1005"/>
      <c r="D637" s="1006"/>
      <c r="E637" s="613"/>
      <c r="F637" s="613"/>
      <c r="G637" s="613"/>
      <c r="H637" s="1005"/>
      <c r="I637" s="1006"/>
      <c r="J637" s="613"/>
      <c r="K637" s="613"/>
      <c r="L637" s="613"/>
      <c r="M637" s="1005"/>
      <c r="N637" s="1006"/>
      <c r="O637" s="613"/>
      <c r="P637" s="613"/>
      <c r="Q637" s="613"/>
      <c r="AC637" s="338"/>
      <c r="AD637" s="338"/>
      <c r="AE637" s="338"/>
      <c r="AF637" s="338"/>
      <c r="AG637" s="338"/>
      <c r="AH637" s="338"/>
      <c r="AI637" s="338"/>
      <c r="AJ637" s="338"/>
      <c r="AK637" s="338"/>
      <c r="AL637" s="338"/>
      <c r="AM637" s="338"/>
      <c r="AN637" s="338"/>
      <c r="AO637" s="338"/>
      <c r="AP637" s="338"/>
      <c r="AQ637" s="338"/>
      <c r="AR637" s="338"/>
      <c r="AS637" s="338"/>
      <c r="AT637" s="338"/>
      <c r="AU637" s="338"/>
      <c r="AV637" s="338"/>
      <c r="AW637" s="338"/>
      <c r="AX637" s="338"/>
      <c r="AY637" s="338"/>
      <c r="AZ637" s="338"/>
      <c r="BA637" s="341"/>
      <c r="BB637" s="420"/>
      <c r="BC637" s="341"/>
      <c r="BD637" s="341"/>
      <c r="BE637" s="341"/>
      <c r="BF637" s="341"/>
      <c r="BG637" s="341"/>
      <c r="BH637" s="341"/>
      <c r="BI637" s="341"/>
      <c r="BJ637" s="341"/>
      <c r="BK637" s="341"/>
      <c r="BL637" s="341"/>
      <c r="BM637" s="341"/>
      <c r="BN637" s="341"/>
      <c r="BO637" s="341"/>
      <c r="BP637" s="341"/>
      <c r="BQ637" s="341"/>
      <c r="BR637" s="341"/>
      <c r="BS637" s="341"/>
      <c r="BT637" s="341"/>
      <c r="BU637" s="341"/>
      <c r="BV637" s="341"/>
      <c r="BW637" s="341"/>
      <c r="BX637" s="341"/>
      <c r="BY637" s="341"/>
      <c r="BZ637" s="341"/>
      <c r="CA637" s="341"/>
      <c r="CB637" s="341"/>
      <c r="CC637" s="341"/>
      <c r="CD637" s="341"/>
      <c r="CE637" s="341"/>
      <c r="CF637" s="341"/>
      <c r="CG637" s="341"/>
      <c r="CH637" s="341"/>
      <c r="CI637" s="341"/>
      <c r="CJ637" s="341"/>
      <c r="CK637" s="341"/>
      <c r="CL637" s="341"/>
      <c r="CM637" s="341"/>
      <c r="CN637" s="341"/>
      <c r="CO637" s="341"/>
      <c r="CP637" s="341"/>
      <c r="CQ637" s="341"/>
      <c r="CR637" s="341"/>
      <c r="CS637" s="341"/>
      <c r="CT637" s="341"/>
      <c r="CU637" s="341"/>
      <c r="CV637" s="341"/>
      <c r="CW637" s="341"/>
      <c r="CX637" s="341"/>
      <c r="CY637" s="341"/>
      <c r="CZ637" s="341"/>
    </row>
    <row r="638" s="345" customFormat="true" ht="25.15" customHeight="true" x14ac:dyDescent="0.2">
      <c r="C638" s="1005"/>
      <c r="D638" s="1006"/>
      <c r="E638" s="613"/>
      <c r="F638" s="613"/>
      <c r="G638" s="613"/>
      <c r="H638" s="1005"/>
      <c r="I638" s="1006"/>
      <c r="J638" s="613"/>
      <c r="K638" s="613"/>
      <c r="L638" s="613"/>
      <c r="M638" s="1005"/>
      <c r="N638" s="1006"/>
      <c r="O638" s="613"/>
      <c r="P638" s="613"/>
      <c r="Q638" s="613"/>
      <c r="AC638" s="338"/>
      <c r="AD638" s="338"/>
      <c r="AE638" s="338"/>
      <c r="AF638" s="338"/>
      <c r="AG638" s="338"/>
      <c r="AH638" s="338"/>
      <c r="AI638" s="338"/>
      <c r="AJ638" s="338"/>
      <c r="AK638" s="338"/>
      <c r="AL638" s="338"/>
      <c r="AM638" s="338"/>
      <c r="AN638" s="338"/>
      <c r="AO638" s="338"/>
      <c r="AP638" s="338"/>
      <c r="AQ638" s="338"/>
      <c r="AR638" s="338"/>
      <c r="AS638" s="338"/>
      <c r="AT638" s="338"/>
      <c r="AU638" s="338"/>
      <c r="AV638" s="338"/>
      <c r="AW638" s="338"/>
      <c r="AX638" s="338"/>
      <c r="AY638" s="338"/>
      <c r="AZ638" s="338"/>
      <c r="BA638" s="341"/>
      <c r="BB638" s="420"/>
      <c r="BC638" s="341"/>
      <c r="BD638" s="341"/>
      <c r="BE638" s="341"/>
      <c r="BF638" s="341"/>
      <c r="BG638" s="341"/>
      <c r="BH638" s="341"/>
      <c r="BI638" s="341"/>
      <c r="BJ638" s="341"/>
      <c r="BK638" s="341"/>
      <c r="BL638" s="341"/>
      <c r="BM638" s="341"/>
      <c r="BN638" s="341"/>
      <c r="BO638" s="341"/>
      <c r="BP638" s="341"/>
      <c r="BQ638" s="341"/>
      <c r="BR638" s="341"/>
      <c r="BS638" s="341"/>
      <c r="BT638" s="341"/>
      <c r="BU638" s="341"/>
      <c r="BV638" s="341"/>
      <c r="BW638" s="341"/>
      <c r="BX638" s="341"/>
      <c r="BY638" s="341"/>
      <c r="BZ638" s="341"/>
      <c r="CA638" s="341"/>
      <c r="CB638" s="341"/>
      <c r="CC638" s="341"/>
      <c r="CD638" s="341"/>
      <c r="CE638" s="341"/>
      <c r="CF638" s="341"/>
      <c r="CG638" s="341"/>
      <c r="CH638" s="341"/>
      <c r="CI638" s="341"/>
      <c r="CJ638" s="341"/>
      <c r="CK638" s="341"/>
      <c r="CL638" s="341"/>
      <c r="CM638" s="341"/>
      <c r="CN638" s="341"/>
      <c r="CO638" s="341"/>
      <c r="CP638" s="341"/>
      <c r="CQ638" s="341"/>
      <c r="CR638" s="341"/>
      <c r="CS638" s="341"/>
      <c r="CT638" s="341"/>
      <c r="CU638" s="341"/>
      <c r="CV638" s="341"/>
      <c r="CW638" s="341"/>
      <c r="CX638" s="341"/>
      <c r="CY638" s="341"/>
      <c r="CZ638" s="341"/>
    </row>
    <row r="639" s="345" customFormat="true" ht="25.15" customHeight="true" x14ac:dyDescent="0.2">
      <c r="C639" s="1005"/>
      <c r="D639" s="1006"/>
      <c r="E639" s="613"/>
      <c r="F639" s="613"/>
      <c r="G639" s="613"/>
      <c r="H639" s="1005"/>
      <c r="I639" s="1006"/>
      <c r="J639" s="613"/>
      <c r="K639" s="613"/>
      <c r="L639" s="613"/>
      <c r="M639" s="1005"/>
      <c r="N639" s="1006"/>
      <c r="O639" s="613"/>
      <c r="P639" s="613"/>
      <c r="Q639" s="613"/>
      <c r="AC639" s="338"/>
      <c r="AD639" s="338"/>
      <c r="AE639" s="338"/>
      <c r="AF639" s="338"/>
      <c r="AG639" s="338"/>
      <c r="AH639" s="338"/>
      <c r="AI639" s="338"/>
      <c r="AJ639" s="338"/>
      <c r="AK639" s="338"/>
      <c r="AL639" s="338"/>
      <c r="AM639" s="338"/>
      <c r="AN639" s="338"/>
      <c r="AO639" s="338"/>
      <c r="AP639" s="338"/>
      <c r="AQ639" s="338"/>
      <c r="AR639" s="338"/>
      <c r="AS639" s="338"/>
      <c r="AT639" s="338"/>
      <c r="AU639" s="338"/>
      <c r="AV639" s="338"/>
      <c r="AW639" s="338"/>
      <c r="AX639" s="338"/>
      <c r="AY639" s="338"/>
      <c r="AZ639" s="338"/>
      <c r="BA639" s="341"/>
      <c r="BB639" s="420"/>
      <c r="BC639" s="341"/>
      <c r="BD639" s="341"/>
      <c r="BE639" s="341"/>
      <c r="BF639" s="341"/>
      <c r="BG639" s="341"/>
      <c r="BH639" s="341"/>
      <c r="BI639" s="341"/>
      <c r="BJ639" s="341"/>
      <c r="BK639" s="341"/>
      <c r="BL639" s="341"/>
      <c r="BM639" s="341"/>
      <c r="BN639" s="341"/>
      <c r="BO639" s="341"/>
      <c r="BP639" s="341"/>
      <c r="BQ639" s="341"/>
      <c r="BR639" s="341"/>
      <c r="BS639" s="341"/>
      <c r="BT639" s="341"/>
      <c r="BU639" s="341"/>
      <c r="BV639" s="341"/>
      <c r="BW639" s="341"/>
      <c r="BX639" s="341"/>
      <c r="BY639" s="341"/>
      <c r="BZ639" s="341"/>
      <c r="CA639" s="341"/>
      <c r="CB639" s="341"/>
      <c r="CC639" s="341"/>
      <c r="CD639" s="341"/>
      <c r="CE639" s="341"/>
      <c r="CF639" s="341"/>
      <c r="CG639" s="341"/>
      <c r="CH639" s="341"/>
      <c r="CI639" s="341"/>
      <c r="CJ639" s="341"/>
      <c r="CK639" s="341"/>
      <c r="CL639" s="341"/>
      <c r="CM639" s="341"/>
      <c r="CN639" s="341"/>
      <c r="CO639" s="341"/>
      <c r="CP639" s="341"/>
      <c r="CQ639" s="341"/>
      <c r="CR639" s="341"/>
      <c r="CS639" s="341"/>
      <c r="CT639" s="341"/>
      <c r="CU639" s="341"/>
      <c r="CV639" s="341"/>
      <c r="CW639" s="341"/>
      <c r="CX639" s="341"/>
      <c r="CY639" s="341"/>
      <c r="CZ639" s="341"/>
    </row>
    <row r="640" s="345" customFormat="true" ht="25.15" customHeight="true" x14ac:dyDescent="0.2">
      <c r="C640" s="1005"/>
      <c r="D640" s="1006"/>
      <c r="E640" s="613"/>
      <c r="F640" s="613"/>
      <c r="G640" s="613"/>
      <c r="H640" s="1005"/>
      <c r="I640" s="1006"/>
      <c r="J640" s="613"/>
      <c r="K640" s="613"/>
      <c r="L640" s="613"/>
      <c r="M640" s="1005"/>
      <c r="N640" s="1006"/>
      <c r="O640" s="613"/>
      <c r="P640" s="613"/>
      <c r="Q640" s="613"/>
      <c r="AC640" s="338"/>
      <c r="AD640" s="338"/>
      <c r="AE640" s="338"/>
      <c r="AF640" s="338"/>
      <c r="AG640" s="338"/>
      <c r="AH640" s="338"/>
      <c r="AI640" s="338"/>
      <c r="AJ640" s="338"/>
      <c r="AK640" s="338"/>
      <c r="AL640" s="338"/>
      <c r="AM640" s="338"/>
      <c r="AN640" s="338"/>
      <c r="AO640" s="338"/>
      <c r="AP640" s="338"/>
      <c r="AQ640" s="338"/>
      <c r="AR640" s="338"/>
      <c r="AS640" s="338"/>
      <c r="AT640" s="338"/>
      <c r="AU640" s="338"/>
      <c r="AV640" s="338"/>
      <c r="AW640" s="338"/>
      <c r="AX640" s="338"/>
      <c r="AY640" s="338"/>
      <c r="AZ640" s="338"/>
      <c r="BA640" s="341"/>
      <c r="BB640" s="420"/>
      <c r="BC640" s="341"/>
      <c r="BD640" s="341"/>
      <c r="BE640" s="341"/>
      <c r="BF640" s="341"/>
      <c r="BG640" s="341"/>
      <c r="BH640" s="341"/>
      <c r="BI640" s="341"/>
      <c r="BJ640" s="341"/>
      <c r="BK640" s="341"/>
      <c r="BL640" s="341"/>
      <c r="BM640" s="341"/>
      <c r="BN640" s="341"/>
      <c r="BO640" s="341"/>
      <c r="BP640" s="341"/>
      <c r="BQ640" s="341"/>
      <c r="BR640" s="341"/>
      <c r="BS640" s="341"/>
      <c r="BT640" s="341"/>
      <c r="BU640" s="341"/>
      <c r="BV640" s="341"/>
      <c r="BW640" s="341"/>
      <c r="BX640" s="341"/>
      <c r="BY640" s="341"/>
      <c r="BZ640" s="341"/>
      <c r="CA640" s="341"/>
      <c r="CB640" s="341"/>
      <c r="CC640" s="341"/>
      <c r="CD640" s="341"/>
      <c r="CE640" s="341"/>
      <c r="CF640" s="341"/>
      <c r="CG640" s="341"/>
      <c r="CH640" s="341"/>
      <c r="CI640" s="341"/>
      <c r="CJ640" s="341"/>
      <c r="CK640" s="341"/>
      <c r="CL640" s="341"/>
      <c r="CM640" s="341"/>
      <c r="CN640" s="341"/>
      <c r="CO640" s="341"/>
      <c r="CP640" s="341"/>
      <c r="CQ640" s="341"/>
      <c r="CR640" s="341"/>
      <c r="CS640" s="341"/>
      <c r="CT640" s="341"/>
      <c r="CU640" s="341"/>
      <c r="CV640" s="341"/>
      <c r="CW640" s="341"/>
      <c r="CX640" s="341"/>
      <c r="CY640" s="341"/>
      <c r="CZ640" s="341"/>
    </row>
    <row r="641" s="345" customFormat="true" ht="25.15" customHeight="true" x14ac:dyDescent="0.2">
      <c r="C641" s="1005"/>
      <c r="D641" s="1006"/>
      <c r="E641" s="613"/>
      <c r="F641" s="613"/>
      <c r="G641" s="613"/>
      <c r="H641" s="1005"/>
      <c r="I641" s="1006"/>
      <c r="J641" s="613"/>
      <c r="K641" s="613"/>
      <c r="L641" s="613"/>
      <c r="M641" s="1005"/>
      <c r="N641" s="1006"/>
      <c r="O641" s="613"/>
      <c r="P641" s="613"/>
      <c r="Q641" s="613"/>
      <c r="AC641" s="338"/>
      <c r="AD641" s="338"/>
      <c r="AE641" s="338"/>
      <c r="AF641" s="338"/>
      <c r="AG641" s="338"/>
      <c r="AH641" s="338"/>
      <c r="AI641" s="338"/>
      <c r="AJ641" s="338"/>
      <c r="AK641" s="338"/>
      <c r="AL641" s="338"/>
      <c r="AM641" s="338"/>
      <c r="AN641" s="338"/>
      <c r="AO641" s="338"/>
      <c r="AP641" s="338"/>
      <c r="AQ641" s="338"/>
      <c r="AR641" s="338"/>
      <c r="AS641" s="338"/>
      <c r="AT641" s="338"/>
      <c r="AU641" s="338"/>
      <c r="AV641" s="338"/>
      <c r="AW641" s="338"/>
      <c r="AX641" s="338"/>
      <c r="AY641" s="338"/>
      <c r="AZ641" s="338"/>
      <c r="BA641" s="341"/>
      <c r="BB641" s="420"/>
      <c r="BC641" s="341"/>
      <c r="BD641" s="341"/>
      <c r="BE641" s="341"/>
      <c r="BF641" s="341"/>
      <c r="BG641" s="341"/>
      <c r="BH641" s="341"/>
      <c r="BI641" s="341"/>
      <c r="BJ641" s="341"/>
      <c r="BK641" s="341"/>
      <c r="BL641" s="341"/>
      <c r="BM641" s="341"/>
      <c r="BN641" s="341"/>
      <c r="BO641" s="341"/>
      <c r="BP641" s="341"/>
      <c r="BQ641" s="341"/>
      <c r="BR641" s="341"/>
      <c r="BS641" s="341"/>
      <c r="BT641" s="341"/>
      <c r="BU641" s="341"/>
      <c r="BV641" s="341"/>
      <c r="BW641" s="341"/>
      <c r="BX641" s="341"/>
      <c r="BY641" s="341"/>
      <c r="BZ641" s="341"/>
      <c r="CA641" s="341"/>
      <c r="CB641" s="341"/>
      <c r="CC641" s="341"/>
      <c r="CD641" s="341"/>
      <c r="CE641" s="341"/>
      <c r="CF641" s="341"/>
      <c r="CG641" s="341"/>
      <c r="CH641" s="341"/>
      <c r="CI641" s="341"/>
      <c r="CJ641" s="341"/>
      <c r="CK641" s="341"/>
      <c r="CL641" s="341"/>
      <c r="CM641" s="341"/>
      <c r="CN641" s="341"/>
      <c r="CO641" s="341"/>
      <c r="CP641" s="341"/>
      <c r="CQ641" s="341"/>
      <c r="CR641" s="341"/>
      <c r="CS641" s="341"/>
      <c r="CT641" s="341"/>
      <c r="CU641" s="341"/>
      <c r="CV641" s="341"/>
      <c r="CW641" s="341"/>
      <c r="CX641" s="341"/>
      <c r="CY641" s="341"/>
      <c r="CZ641" s="341"/>
    </row>
    <row r="642" s="345" customFormat="true" ht="25.15" customHeight="true" x14ac:dyDescent="0.2">
      <c r="C642" s="1005"/>
      <c r="D642" s="1006"/>
      <c r="E642" s="613"/>
      <c r="F642" s="613"/>
      <c r="G642" s="613"/>
      <c r="H642" s="1005"/>
      <c r="I642" s="1006"/>
      <c r="J642" s="613"/>
      <c r="K642" s="613"/>
      <c r="L642" s="613"/>
      <c r="M642" s="1005"/>
      <c r="N642" s="1006"/>
      <c r="O642" s="613"/>
      <c r="P642" s="613"/>
      <c r="Q642" s="613"/>
      <c r="AC642" s="338"/>
      <c r="AD642" s="338"/>
      <c r="AE642" s="338"/>
      <c r="AF642" s="338"/>
      <c r="AG642" s="338"/>
      <c r="AH642" s="338"/>
      <c r="AI642" s="338"/>
      <c r="AJ642" s="338"/>
      <c r="AK642" s="338"/>
      <c r="AL642" s="338"/>
      <c r="AM642" s="338"/>
      <c r="AN642" s="338"/>
      <c r="AO642" s="338"/>
      <c r="AP642" s="338"/>
      <c r="AQ642" s="338"/>
      <c r="AR642" s="338"/>
      <c r="AS642" s="338"/>
      <c r="AT642" s="338"/>
      <c r="AU642" s="338"/>
      <c r="AV642" s="338"/>
      <c r="AW642" s="338"/>
      <c r="AX642" s="338"/>
      <c r="AY642" s="338"/>
      <c r="AZ642" s="338"/>
      <c r="BA642" s="341"/>
      <c r="BB642" s="420"/>
      <c r="BC642" s="341"/>
      <c r="BD642" s="341"/>
      <c r="BE642" s="341"/>
      <c r="BF642" s="341"/>
      <c r="BG642" s="341"/>
      <c r="BH642" s="341"/>
      <c r="BI642" s="341"/>
      <c r="BJ642" s="341"/>
      <c r="BK642" s="341"/>
      <c r="BL642" s="341"/>
      <c r="BM642" s="341"/>
      <c r="BN642" s="341"/>
      <c r="BO642" s="341"/>
      <c r="BP642" s="341"/>
      <c r="BQ642" s="341"/>
      <c r="BR642" s="341"/>
      <c r="BS642" s="341"/>
      <c r="BT642" s="341"/>
      <c r="BU642" s="341"/>
      <c r="BV642" s="341"/>
      <c r="BW642" s="341"/>
      <c r="BX642" s="341"/>
      <c r="BY642" s="341"/>
      <c r="BZ642" s="341"/>
      <c r="CA642" s="341"/>
      <c r="CB642" s="341"/>
      <c r="CC642" s="341"/>
      <c r="CD642" s="341"/>
      <c r="CE642" s="341"/>
      <c r="CF642" s="341"/>
      <c r="CG642" s="341"/>
      <c r="CH642" s="341"/>
      <c r="CI642" s="341"/>
      <c r="CJ642" s="341"/>
      <c r="CK642" s="341"/>
      <c r="CL642" s="341"/>
      <c r="CM642" s="341"/>
      <c r="CN642" s="341"/>
      <c r="CO642" s="341"/>
      <c r="CP642" s="341"/>
      <c r="CQ642" s="341"/>
      <c r="CR642" s="341"/>
      <c r="CS642" s="341"/>
      <c r="CT642" s="341"/>
      <c r="CU642" s="341"/>
      <c r="CV642" s="341"/>
      <c r="CW642" s="341"/>
      <c r="CX642" s="341"/>
      <c r="CY642" s="341"/>
      <c r="CZ642" s="341"/>
    </row>
    <row r="643" s="345" customFormat="true" ht="25.15" customHeight="true" x14ac:dyDescent="0.2">
      <c r="C643" s="1005"/>
      <c r="D643" s="1006"/>
      <c r="E643" s="613"/>
      <c r="F643" s="613"/>
      <c r="G643" s="613"/>
      <c r="H643" s="1005"/>
      <c r="I643" s="1006"/>
      <c r="J643" s="613"/>
      <c r="K643" s="613"/>
      <c r="L643" s="613"/>
      <c r="M643" s="1005"/>
      <c r="N643" s="1006"/>
      <c r="O643" s="613"/>
      <c r="P643" s="613"/>
      <c r="Q643" s="613"/>
      <c r="AC643" s="338"/>
      <c r="AD643" s="338"/>
      <c r="AE643" s="338"/>
      <c r="AF643" s="338"/>
      <c r="AG643" s="338"/>
      <c r="AH643" s="338"/>
      <c r="AI643" s="338"/>
      <c r="AJ643" s="338"/>
      <c r="AK643" s="338"/>
      <c r="AL643" s="338"/>
      <c r="AM643" s="338"/>
      <c r="AN643" s="338"/>
      <c r="AO643" s="338"/>
      <c r="AP643" s="338"/>
      <c r="AQ643" s="338"/>
      <c r="AR643" s="338"/>
      <c r="AS643" s="338"/>
      <c r="AT643" s="338"/>
      <c r="AU643" s="338"/>
      <c r="AV643" s="338"/>
      <c r="AW643" s="338"/>
      <c r="AX643" s="338"/>
      <c r="AY643" s="338"/>
      <c r="AZ643" s="338"/>
      <c r="BA643" s="341"/>
      <c r="BB643" s="420"/>
      <c r="BC643" s="341"/>
      <c r="BD643" s="341"/>
      <c r="BE643" s="341"/>
      <c r="BF643" s="341"/>
      <c r="BG643" s="341"/>
      <c r="BH643" s="341"/>
      <c r="BI643" s="341"/>
      <c r="BJ643" s="341"/>
      <c r="BK643" s="341"/>
      <c r="BL643" s="341"/>
      <c r="BM643" s="341"/>
      <c r="BN643" s="341"/>
      <c r="BO643" s="341"/>
      <c r="BP643" s="341"/>
      <c r="BQ643" s="341"/>
      <c r="BR643" s="341"/>
      <c r="BS643" s="341"/>
      <c r="BT643" s="341"/>
      <c r="BU643" s="341"/>
      <c r="BV643" s="341"/>
      <c r="BW643" s="341"/>
      <c r="BX643" s="341"/>
      <c r="BY643" s="341"/>
      <c r="BZ643" s="341"/>
      <c r="CA643" s="341"/>
      <c r="CB643" s="341"/>
      <c r="CC643" s="341"/>
      <c r="CD643" s="341"/>
      <c r="CE643" s="341"/>
      <c r="CF643" s="341"/>
      <c r="CG643" s="341"/>
      <c r="CH643" s="341"/>
      <c r="CI643" s="341"/>
      <c r="CJ643" s="341"/>
      <c r="CK643" s="341"/>
      <c r="CL643" s="341"/>
      <c r="CM643" s="341"/>
      <c r="CN643" s="341"/>
      <c r="CO643" s="341"/>
      <c r="CP643" s="341"/>
      <c r="CQ643" s="341"/>
      <c r="CR643" s="341"/>
      <c r="CS643" s="341"/>
      <c r="CT643" s="341"/>
      <c r="CU643" s="341"/>
      <c r="CV643" s="341"/>
      <c r="CW643" s="341"/>
      <c r="CX643" s="341"/>
      <c r="CY643" s="341"/>
      <c r="CZ643" s="341"/>
    </row>
    <row r="644" s="345" customFormat="true" ht="25.15" customHeight="true" x14ac:dyDescent="0.2">
      <c r="C644" s="1005"/>
      <c r="D644" s="1006"/>
      <c r="E644" s="613"/>
      <c r="F644" s="613"/>
      <c r="G644" s="613"/>
      <c r="H644" s="1005"/>
      <c r="I644" s="1006"/>
      <c r="J644" s="613"/>
      <c r="K644" s="613"/>
      <c r="L644" s="613"/>
      <c r="M644" s="1005"/>
      <c r="N644" s="1006"/>
      <c r="O644" s="613"/>
      <c r="P644" s="613"/>
      <c r="Q644" s="613"/>
      <c r="AC644" s="338"/>
      <c r="AD644" s="338"/>
      <c r="AE644" s="338"/>
      <c r="AF644" s="338"/>
      <c r="AG644" s="338"/>
      <c r="AH644" s="338"/>
      <c r="AI644" s="338"/>
      <c r="AJ644" s="338"/>
      <c r="AK644" s="338"/>
      <c r="AL644" s="338"/>
      <c r="AM644" s="338"/>
      <c r="AN644" s="338"/>
      <c r="AO644" s="338"/>
      <c r="AP644" s="338"/>
      <c r="AQ644" s="338"/>
      <c r="AR644" s="338"/>
      <c r="AS644" s="338"/>
      <c r="AT644" s="338"/>
      <c r="AU644" s="338"/>
      <c r="AV644" s="338"/>
      <c r="AW644" s="338"/>
      <c r="AX644" s="338"/>
      <c r="AY644" s="338"/>
      <c r="AZ644" s="338"/>
      <c r="BA644" s="341"/>
      <c r="BB644" s="420"/>
      <c r="BC644" s="341"/>
      <c r="BD644" s="341"/>
      <c r="BE644" s="341"/>
      <c r="BF644" s="341"/>
      <c r="BG644" s="341"/>
      <c r="BH644" s="341"/>
      <c r="BI644" s="341"/>
      <c r="BJ644" s="341"/>
      <c r="BK644" s="341"/>
      <c r="BL644" s="341"/>
      <c r="BM644" s="341"/>
      <c r="BN644" s="341"/>
      <c r="BO644" s="341"/>
      <c r="BP644" s="341"/>
      <c r="BQ644" s="341"/>
      <c r="BR644" s="341"/>
      <c r="BS644" s="341"/>
      <c r="BT644" s="341"/>
      <c r="BU644" s="341"/>
      <c r="BV644" s="341"/>
      <c r="BW644" s="341"/>
      <c r="BX644" s="341"/>
      <c r="BY644" s="341"/>
      <c r="BZ644" s="341"/>
      <c r="CA644" s="341"/>
      <c r="CB644" s="341"/>
      <c r="CC644" s="341"/>
      <c r="CD644" s="341"/>
      <c r="CE644" s="341"/>
      <c r="CF644" s="341"/>
      <c r="CG644" s="341"/>
      <c r="CH644" s="341"/>
      <c r="CI644" s="341"/>
      <c r="CJ644" s="341"/>
      <c r="CK644" s="341"/>
      <c r="CL644" s="341"/>
      <c r="CM644" s="341"/>
      <c r="CN644" s="341"/>
      <c r="CO644" s="341"/>
      <c r="CP644" s="341"/>
      <c r="CQ644" s="341"/>
      <c r="CR644" s="341"/>
      <c r="CS644" s="341"/>
      <c r="CT644" s="341"/>
      <c r="CU644" s="341"/>
      <c r="CV644" s="341"/>
      <c r="CW644" s="341"/>
      <c r="CX644" s="341"/>
      <c r="CY644" s="341"/>
      <c r="CZ644" s="341"/>
    </row>
    <row r="645" s="345" customFormat="true" ht="25.15" customHeight="true" x14ac:dyDescent="0.2">
      <c r="C645" s="1005"/>
      <c r="D645" s="1006"/>
      <c r="E645" s="613"/>
      <c r="F645" s="613"/>
      <c r="G645" s="613"/>
      <c r="H645" s="1005"/>
      <c r="I645" s="1006"/>
      <c r="J645" s="613"/>
      <c r="K645" s="613"/>
      <c r="L645" s="613"/>
      <c r="M645" s="1005"/>
      <c r="N645" s="1006"/>
      <c r="O645" s="613"/>
      <c r="P645" s="613"/>
      <c r="Q645" s="613"/>
      <c r="AC645" s="338"/>
      <c r="AD645" s="338"/>
      <c r="AE645" s="338"/>
      <c r="AF645" s="338"/>
      <c r="AG645" s="338"/>
      <c r="AH645" s="338"/>
      <c r="AI645" s="338"/>
      <c r="AJ645" s="338"/>
      <c r="AK645" s="338"/>
      <c r="AL645" s="338"/>
      <c r="AM645" s="338"/>
      <c r="AN645" s="338"/>
      <c r="AO645" s="338"/>
      <c r="AP645" s="338"/>
      <c r="AQ645" s="338"/>
      <c r="AR645" s="338"/>
      <c r="AS645" s="338"/>
      <c r="AT645" s="338"/>
      <c r="AU645" s="338"/>
      <c r="AV645" s="338"/>
      <c r="AW645" s="338"/>
      <c r="AX645" s="338"/>
      <c r="AY645" s="338"/>
      <c r="AZ645" s="338"/>
      <c r="BA645" s="341"/>
      <c r="BB645" s="420"/>
      <c r="BC645" s="341"/>
      <c r="BD645" s="341"/>
      <c r="BE645" s="341"/>
      <c r="BF645" s="341"/>
      <c r="BG645" s="341"/>
      <c r="BH645" s="341"/>
      <c r="BI645" s="341"/>
      <c r="BJ645" s="341"/>
      <c r="BK645" s="341"/>
      <c r="BL645" s="341"/>
      <c r="BM645" s="341"/>
      <c r="BN645" s="341"/>
      <c r="BO645" s="341"/>
      <c r="BP645" s="341"/>
      <c r="BQ645" s="341"/>
      <c r="BR645" s="341"/>
      <c r="BS645" s="341"/>
      <c r="BT645" s="341"/>
      <c r="BU645" s="341"/>
      <c r="BV645" s="341"/>
      <c r="BW645" s="341"/>
      <c r="BX645" s="341"/>
      <c r="BY645" s="341"/>
      <c r="BZ645" s="341"/>
      <c r="CA645" s="341"/>
      <c r="CB645" s="341"/>
      <c r="CC645" s="341"/>
      <c r="CD645" s="341"/>
      <c r="CE645" s="341"/>
      <c r="CF645" s="341"/>
      <c r="CG645" s="341"/>
      <c r="CH645" s="341"/>
      <c r="CI645" s="341"/>
      <c r="CJ645" s="341"/>
      <c r="CK645" s="341"/>
      <c r="CL645" s="341"/>
      <c r="CM645" s="341"/>
      <c r="CN645" s="341"/>
      <c r="CO645" s="341"/>
      <c r="CP645" s="341"/>
      <c r="CQ645" s="341"/>
      <c r="CR645" s="341"/>
      <c r="CS645" s="341"/>
      <c r="CT645" s="341"/>
      <c r="CU645" s="341"/>
      <c r="CV645" s="341"/>
      <c r="CW645" s="341"/>
      <c r="CX645" s="341"/>
      <c r="CY645" s="341"/>
      <c r="CZ645" s="341"/>
    </row>
    <row r="646" s="345" customFormat="true" ht="25.15" customHeight="true" x14ac:dyDescent="0.2">
      <c r="C646" s="1005"/>
      <c r="D646" s="1006"/>
      <c r="E646" s="613"/>
      <c r="F646" s="613"/>
      <c r="G646" s="613"/>
      <c r="H646" s="1005"/>
      <c r="I646" s="1006"/>
      <c r="J646" s="613"/>
      <c r="K646" s="613"/>
      <c r="L646" s="613"/>
      <c r="M646" s="1005"/>
      <c r="N646" s="1006"/>
      <c r="O646" s="613"/>
      <c r="P646" s="613"/>
      <c r="Q646" s="613"/>
      <c r="AC646" s="338"/>
      <c r="AD646" s="338"/>
      <c r="AE646" s="338"/>
      <c r="AF646" s="338"/>
      <c r="AG646" s="338"/>
      <c r="AH646" s="338"/>
      <c r="AI646" s="338"/>
      <c r="AJ646" s="338"/>
      <c r="AK646" s="338"/>
      <c r="AL646" s="338"/>
      <c r="AM646" s="338"/>
      <c r="AN646" s="338"/>
      <c r="AO646" s="338"/>
      <c r="AP646" s="338"/>
      <c r="AQ646" s="338"/>
      <c r="AR646" s="338"/>
      <c r="AS646" s="338"/>
      <c r="AT646" s="338"/>
      <c r="AU646" s="338"/>
      <c r="AV646" s="338"/>
      <c r="AW646" s="338"/>
      <c r="AX646" s="338"/>
      <c r="AY646" s="338"/>
      <c r="AZ646" s="338"/>
      <c r="BA646" s="341"/>
      <c r="BB646" s="420"/>
      <c r="BC646" s="341"/>
      <c r="BD646" s="341"/>
      <c r="BE646" s="341"/>
      <c r="BF646" s="341"/>
      <c r="BG646" s="341"/>
      <c r="BH646" s="341"/>
      <c r="BI646" s="341"/>
      <c r="BJ646" s="341"/>
      <c r="BK646" s="341"/>
      <c r="BL646" s="341"/>
      <c r="BM646" s="341"/>
      <c r="BN646" s="341"/>
      <c r="BO646" s="341"/>
      <c r="BP646" s="341"/>
      <c r="BQ646" s="341"/>
      <c r="BR646" s="341"/>
      <c r="BS646" s="341"/>
      <c r="BT646" s="341"/>
      <c r="BU646" s="341"/>
      <c r="BV646" s="341"/>
      <c r="BW646" s="341"/>
      <c r="BX646" s="341"/>
      <c r="BY646" s="341"/>
      <c r="BZ646" s="341"/>
      <c r="CA646" s="341"/>
      <c r="CB646" s="341"/>
      <c r="CC646" s="341"/>
      <c r="CD646" s="341"/>
      <c r="CE646" s="341"/>
      <c r="CF646" s="341"/>
      <c r="CG646" s="341"/>
      <c r="CH646" s="341"/>
      <c r="CI646" s="341"/>
      <c r="CJ646" s="341"/>
      <c r="CK646" s="341"/>
      <c r="CL646" s="341"/>
      <c r="CM646" s="341"/>
      <c r="CN646" s="341"/>
      <c r="CO646" s="341"/>
      <c r="CP646" s="341"/>
      <c r="CQ646" s="341"/>
      <c r="CR646" s="341"/>
      <c r="CS646" s="341"/>
      <c r="CT646" s="341"/>
      <c r="CU646" s="341"/>
      <c r="CV646" s="341"/>
      <c r="CW646" s="341"/>
      <c r="CX646" s="341"/>
      <c r="CY646" s="341"/>
      <c r="CZ646" s="341"/>
    </row>
    <row r="647" s="345" customFormat="true" ht="25.15" customHeight="true" x14ac:dyDescent="0.2">
      <c r="C647" s="1005"/>
      <c r="D647" s="1006"/>
      <c r="E647" s="613"/>
      <c r="F647" s="613"/>
      <c r="G647" s="613"/>
      <c r="H647" s="1005"/>
      <c r="I647" s="1006"/>
      <c r="J647" s="613"/>
      <c r="K647" s="613"/>
      <c r="L647" s="613"/>
      <c r="M647" s="1005"/>
      <c r="N647" s="1006"/>
      <c r="O647" s="613"/>
      <c r="P647" s="613"/>
      <c r="Q647" s="613"/>
      <c r="AC647" s="338"/>
      <c r="AD647" s="338"/>
      <c r="AE647" s="338"/>
      <c r="AF647" s="338"/>
      <c r="AG647" s="338"/>
      <c r="AH647" s="338"/>
      <c r="AI647" s="338"/>
      <c r="AJ647" s="338"/>
      <c r="AK647" s="338"/>
      <c r="AL647" s="338"/>
      <c r="AM647" s="338"/>
      <c r="AN647" s="338"/>
      <c r="AO647" s="338"/>
      <c r="AP647" s="338"/>
      <c r="AQ647" s="338"/>
      <c r="AR647" s="338"/>
      <c r="AS647" s="338"/>
      <c r="AT647" s="338"/>
      <c r="AU647" s="338"/>
      <c r="AV647" s="338"/>
      <c r="AW647" s="338"/>
      <c r="AX647" s="338"/>
      <c r="AY647" s="338"/>
      <c r="AZ647" s="338"/>
      <c r="BA647" s="341"/>
      <c r="BB647" s="420"/>
      <c r="BC647" s="341"/>
      <c r="BD647" s="341"/>
      <c r="BE647" s="341"/>
      <c r="BF647" s="341"/>
      <c r="BG647" s="341"/>
      <c r="BH647" s="341"/>
      <c r="BI647" s="341"/>
      <c r="BJ647" s="341"/>
      <c r="BK647" s="341"/>
      <c r="BL647" s="341"/>
      <c r="BM647" s="341"/>
      <c r="BN647" s="341"/>
      <c r="BO647" s="341"/>
      <c r="BP647" s="341"/>
      <c r="BQ647" s="341"/>
      <c r="BR647" s="341"/>
      <c r="BS647" s="341"/>
      <c r="BT647" s="341"/>
      <c r="BU647" s="341"/>
      <c r="BV647" s="341"/>
      <c r="BW647" s="341"/>
      <c r="BX647" s="341"/>
      <c r="BY647" s="341"/>
      <c r="BZ647" s="341"/>
      <c r="CA647" s="341"/>
      <c r="CB647" s="341"/>
      <c r="CC647" s="341"/>
      <c r="CD647" s="341"/>
      <c r="CE647" s="341"/>
      <c r="CF647" s="341"/>
      <c r="CG647" s="341"/>
      <c r="CH647" s="341"/>
      <c r="CI647" s="341"/>
      <c r="CJ647" s="341"/>
      <c r="CK647" s="341"/>
      <c r="CL647" s="341"/>
      <c r="CM647" s="341"/>
      <c r="CN647" s="341"/>
      <c r="CO647" s="341"/>
      <c r="CP647" s="341"/>
      <c r="CQ647" s="341"/>
      <c r="CR647" s="341"/>
      <c r="CS647" s="341"/>
      <c r="CT647" s="341"/>
      <c r="CU647" s="341"/>
      <c r="CV647" s="341"/>
      <c r="CW647" s="341"/>
      <c r="CX647" s="341"/>
      <c r="CY647" s="341"/>
      <c r="CZ647" s="341"/>
    </row>
    <row r="648" s="345" customFormat="true" ht="25.15" customHeight="true" x14ac:dyDescent="0.2">
      <c r="C648" s="1005"/>
      <c r="D648" s="1006"/>
      <c r="E648" s="613"/>
      <c r="F648" s="613"/>
      <c r="G648" s="613"/>
      <c r="H648" s="1005"/>
      <c r="I648" s="1006"/>
      <c r="J648" s="613"/>
      <c r="K648" s="613"/>
      <c r="L648" s="613"/>
      <c r="M648" s="1005"/>
      <c r="N648" s="1006"/>
      <c r="O648" s="613"/>
      <c r="P648" s="613"/>
      <c r="Q648" s="613"/>
      <c r="AC648" s="338"/>
      <c r="AD648" s="338"/>
      <c r="AE648" s="338"/>
      <c r="AF648" s="338"/>
      <c r="AG648" s="338"/>
      <c r="AH648" s="338"/>
      <c r="AI648" s="338"/>
      <c r="AJ648" s="338"/>
      <c r="AK648" s="338"/>
      <c r="AL648" s="338"/>
      <c r="AM648" s="338"/>
      <c r="AN648" s="338"/>
      <c r="AO648" s="338"/>
      <c r="AP648" s="338"/>
      <c r="AQ648" s="338"/>
      <c r="AR648" s="338"/>
      <c r="AS648" s="338"/>
      <c r="AT648" s="338"/>
      <c r="AU648" s="338"/>
      <c r="AV648" s="338"/>
      <c r="AW648" s="338"/>
      <c r="AX648" s="338"/>
      <c r="AY648" s="338"/>
      <c r="AZ648" s="338"/>
      <c r="BA648" s="341"/>
      <c r="BB648" s="420"/>
      <c r="BC648" s="341"/>
      <c r="BD648" s="341"/>
      <c r="BE648" s="341"/>
      <c r="BF648" s="341"/>
      <c r="BG648" s="341"/>
      <c r="BH648" s="341"/>
      <c r="BI648" s="341"/>
      <c r="BJ648" s="341"/>
      <c r="BK648" s="341"/>
      <c r="BL648" s="341"/>
      <c r="BM648" s="341"/>
      <c r="BN648" s="341"/>
      <c r="BO648" s="341"/>
      <c r="BP648" s="341"/>
      <c r="BQ648" s="341"/>
      <c r="BR648" s="341"/>
      <c r="BS648" s="341"/>
      <c r="BT648" s="341"/>
      <c r="BU648" s="341"/>
      <c r="BV648" s="341"/>
      <c r="BW648" s="341"/>
      <c r="BX648" s="341"/>
      <c r="BY648" s="341"/>
      <c r="BZ648" s="341"/>
      <c r="CA648" s="341"/>
      <c r="CB648" s="341"/>
      <c r="CC648" s="341"/>
      <c r="CD648" s="341"/>
      <c r="CE648" s="341"/>
      <c r="CF648" s="341"/>
      <c r="CG648" s="341"/>
      <c r="CH648" s="341"/>
      <c r="CI648" s="341"/>
      <c r="CJ648" s="341"/>
      <c r="CK648" s="341"/>
      <c r="CL648" s="341"/>
      <c r="CM648" s="341"/>
      <c r="CN648" s="341"/>
      <c r="CO648" s="341"/>
      <c r="CP648" s="341"/>
      <c r="CQ648" s="341"/>
      <c r="CR648" s="341"/>
      <c r="CS648" s="341"/>
      <c r="CT648" s="341"/>
      <c r="CU648" s="341"/>
      <c r="CV648" s="341"/>
      <c r="CW648" s="341"/>
      <c r="CX648" s="341"/>
      <c r="CY648" s="341"/>
      <c r="CZ648" s="341"/>
    </row>
    <row r="649" s="345" customFormat="true" ht="25.15" customHeight="true" x14ac:dyDescent="0.2">
      <c r="C649" s="1005"/>
      <c r="D649" s="1006"/>
      <c r="E649" s="613"/>
      <c r="F649" s="613"/>
      <c r="G649" s="613"/>
      <c r="H649" s="1005"/>
      <c r="I649" s="1006"/>
      <c r="J649" s="613"/>
      <c r="K649" s="613"/>
      <c r="L649" s="613"/>
      <c r="M649" s="1005"/>
      <c r="N649" s="1006"/>
      <c r="O649" s="613"/>
      <c r="P649" s="613"/>
      <c r="Q649" s="613"/>
      <c r="AC649" s="338"/>
      <c r="AD649" s="338"/>
      <c r="AE649" s="338"/>
      <c r="AF649" s="338"/>
      <c r="AG649" s="338"/>
      <c r="AH649" s="338"/>
      <c r="AI649" s="338"/>
      <c r="AJ649" s="338"/>
      <c r="AK649" s="338"/>
      <c r="AL649" s="338"/>
      <c r="AM649" s="338"/>
      <c r="AN649" s="338"/>
      <c r="AO649" s="338"/>
      <c r="AP649" s="338"/>
      <c r="AQ649" s="338"/>
      <c r="AR649" s="338"/>
      <c r="AS649" s="338"/>
      <c r="AT649" s="338"/>
      <c r="AU649" s="338"/>
      <c r="AV649" s="338"/>
      <c r="AW649" s="338"/>
      <c r="AX649" s="338"/>
      <c r="AY649" s="338"/>
      <c r="AZ649" s="338"/>
      <c r="BA649" s="341"/>
      <c r="BB649" s="420"/>
      <c r="BC649" s="341"/>
      <c r="BD649" s="341"/>
      <c r="BE649" s="341"/>
      <c r="BF649" s="341"/>
      <c r="BG649" s="341"/>
      <c r="BH649" s="341"/>
      <c r="BI649" s="341"/>
      <c r="BJ649" s="341"/>
      <c r="BK649" s="341"/>
      <c r="BL649" s="341"/>
      <c r="BM649" s="341"/>
      <c r="BN649" s="341"/>
      <c r="BO649" s="341"/>
      <c r="BP649" s="341"/>
      <c r="BQ649" s="341"/>
      <c r="BR649" s="341"/>
      <c r="BS649" s="341"/>
      <c r="BT649" s="341"/>
      <c r="BU649" s="341"/>
      <c r="BV649" s="341"/>
      <c r="BW649" s="341"/>
      <c r="BX649" s="341"/>
      <c r="BY649" s="341"/>
      <c r="BZ649" s="341"/>
      <c r="CA649" s="341"/>
      <c r="CB649" s="341"/>
      <c r="CC649" s="341"/>
      <c r="CD649" s="341"/>
      <c r="CE649" s="341"/>
      <c r="CF649" s="341"/>
      <c r="CG649" s="341"/>
      <c r="CH649" s="341"/>
      <c r="CI649" s="341"/>
      <c r="CJ649" s="341"/>
      <c r="CK649" s="341"/>
      <c r="CL649" s="341"/>
      <c r="CM649" s="341"/>
      <c r="CN649" s="341"/>
      <c r="CO649" s="341"/>
      <c r="CP649" s="341"/>
      <c r="CQ649" s="341"/>
      <c r="CR649" s="341"/>
      <c r="CS649" s="341"/>
      <c r="CT649" s="341"/>
      <c r="CU649" s="341"/>
      <c r="CV649" s="341"/>
      <c r="CW649" s="341"/>
      <c r="CX649" s="341"/>
      <c r="CY649" s="341"/>
      <c r="CZ649" s="341"/>
    </row>
    <row r="650" s="345" customFormat="true" ht="25.15" customHeight="true" x14ac:dyDescent="0.2">
      <c r="C650" s="1005"/>
      <c r="D650" s="1006"/>
      <c r="E650" s="613"/>
      <c r="F650" s="613"/>
      <c r="G650" s="613"/>
      <c r="H650" s="1005"/>
      <c r="I650" s="1006"/>
      <c r="J650" s="613"/>
      <c r="K650" s="613"/>
      <c r="L650" s="613"/>
      <c r="M650" s="1005"/>
      <c r="N650" s="1006"/>
      <c r="O650" s="613"/>
      <c r="P650" s="613"/>
      <c r="Q650" s="613"/>
      <c r="AC650" s="338"/>
      <c r="AD650" s="338"/>
      <c r="AE650" s="338"/>
      <c r="AF650" s="338"/>
      <c r="AG650" s="338"/>
      <c r="AH650" s="338"/>
      <c r="AI650" s="338"/>
      <c r="AJ650" s="338"/>
      <c r="AK650" s="338"/>
      <c r="AL650" s="338"/>
      <c r="AM650" s="338"/>
      <c r="AN650" s="338"/>
      <c r="AO650" s="338"/>
      <c r="AP650" s="338"/>
      <c r="AQ650" s="338"/>
      <c r="AR650" s="338"/>
      <c r="AS650" s="338"/>
      <c r="AT650" s="338"/>
      <c r="AU650" s="338"/>
      <c r="AV650" s="338"/>
      <c r="AW650" s="338"/>
      <c r="AX650" s="338"/>
      <c r="AY650" s="338"/>
      <c r="AZ650" s="338"/>
      <c r="BA650" s="341"/>
      <c r="BB650" s="420"/>
      <c r="BC650" s="341"/>
      <c r="BD650" s="341"/>
      <c r="BE650" s="341"/>
      <c r="BF650" s="341"/>
      <c r="BG650" s="341"/>
      <c r="BH650" s="341"/>
      <c r="BI650" s="341"/>
      <c r="BJ650" s="341"/>
      <c r="BK650" s="341"/>
      <c r="BL650" s="341"/>
      <c r="BM650" s="341"/>
      <c r="BN650" s="341"/>
      <c r="BO650" s="341"/>
      <c r="BP650" s="341"/>
      <c r="BQ650" s="341"/>
      <c r="BR650" s="341"/>
      <c r="BS650" s="341"/>
      <c r="BT650" s="341"/>
      <c r="BU650" s="341"/>
      <c r="BV650" s="341"/>
      <c r="BW650" s="341"/>
      <c r="BX650" s="341"/>
      <c r="BY650" s="341"/>
      <c r="BZ650" s="341"/>
      <c r="CA650" s="341"/>
      <c r="CB650" s="341"/>
      <c r="CC650" s="341"/>
      <c r="CD650" s="341"/>
      <c r="CE650" s="341"/>
      <c r="CF650" s="341"/>
      <c r="CG650" s="341"/>
      <c r="CH650" s="341"/>
      <c r="CI650" s="341"/>
      <c r="CJ650" s="341"/>
      <c r="CK650" s="341"/>
      <c r="CL650" s="341"/>
      <c r="CM650" s="341"/>
      <c r="CN650" s="341"/>
      <c r="CO650" s="341"/>
      <c r="CP650" s="341"/>
      <c r="CQ650" s="341"/>
      <c r="CR650" s="341"/>
      <c r="CS650" s="341"/>
      <c r="CT650" s="341"/>
      <c r="CU650" s="341"/>
      <c r="CV650" s="341"/>
      <c r="CW650" s="341"/>
      <c r="CX650" s="341"/>
      <c r="CY650" s="341"/>
      <c r="CZ650" s="341"/>
    </row>
    <row r="651" s="345" customFormat="true" ht="25.15" customHeight="true" x14ac:dyDescent="0.2">
      <c r="C651" s="1005"/>
      <c r="D651" s="1006"/>
      <c r="E651" s="613"/>
      <c r="F651" s="613"/>
      <c r="G651" s="613"/>
      <c r="H651" s="1005"/>
      <c r="I651" s="1006"/>
      <c r="J651" s="613"/>
      <c r="K651" s="613"/>
      <c r="L651" s="613"/>
      <c r="M651" s="1005"/>
      <c r="N651" s="1006"/>
      <c r="O651" s="613"/>
      <c r="P651" s="613"/>
      <c r="Q651" s="613"/>
      <c r="AC651" s="338"/>
      <c r="AD651" s="338"/>
      <c r="AE651" s="338"/>
      <c r="AF651" s="338"/>
      <c r="AG651" s="338"/>
      <c r="AH651" s="338"/>
      <c r="AI651" s="338"/>
      <c r="AJ651" s="338"/>
      <c r="AK651" s="338"/>
      <c r="AL651" s="338"/>
      <c r="AM651" s="338"/>
      <c r="AN651" s="338"/>
      <c r="AO651" s="338"/>
      <c r="AP651" s="338"/>
      <c r="AQ651" s="338"/>
      <c r="AR651" s="338"/>
      <c r="AS651" s="338"/>
      <c r="AT651" s="338"/>
      <c r="AU651" s="338"/>
      <c r="AV651" s="338"/>
      <c r="AW651" s="338"/>
      <c r="AX651" s="338"/>
      <c r="AY651" s="338"/>
      <c r="AZ651" s="338"/>
      <c r="BA651" s="341"/>
      <c r="BB651" s="420"/>
      <c r="BC651" s="341"/>
      <c r="BD651" s="341"/>
      <c r="BE651" s="341"/>
      <c r="BF651" s="341"/>
      <c r="BG651" s="341"/>
      <c r="BH651" s="341"/>
      <c r="BI651" s="341"/>
      <c r="BJ651" s="341"/>
      <c r="BK651" s="341"/>
      <c r="BL651" s="341"/>
      <c r="BM651" s="341"/>
      <c r="BN651" s="341"/>
      <c r="BO651" s="341"/>
      <c r="BP651" s="341"/>
      <c r="BQ651" s="341"/>
      <c r="BR651" s="341"/>
      <c r="BS651" s="341"/>
      <c r="BT651" s="341"/>
      <c r="BU651" s="341"/>
      <c r="BV651" s="341"/>
      <c r="BW651" s="341"/>
      <c r="BX651" s="341"/>
      <c r="BY651" s="341"/>
      <c r="BZ651" s="341"/>
      <c r="CA651" s="341"/>
      <c r="CB651" s="341"/>
      <c r="CC651" s="341"/>
      <c r="CD651" s="341"/>
      <c r="CE651" s="341"/>
      <c r="CF651" s="341"/>
      <c r="CG651" s="341"/>
      <c r="CH651" s="341"/>
      <c r="CI651" s="341"/>
      <c r="CJ651" s="341"/>
      <c r="CK651" s="341"/>
      <c r="CL651" s="341"/>
      <c r="CM651" s="341"/>
      <c r="CN651" s="341"/>
      <c r="CO651" s="341"/>
      <c r="CP651" s="341"/>
      <c r="CQ651" s="341"/>
      <c r="CR651" s="341"/>
      <c r="CS651" s="341"/>
      <c r="CT651" s="341"/>
      <c r="CU651" s="341"/>
      <c r="CV651" s="341"/>
      <c r="CW651" s="341"/>
      <c r="CX651" s="341"/>
      <c r="CY651" s="341"/>
      <c r="CZ651" s="341"/>
    </row>
    <row r="652" s="345" customFormat="true" ht="25.15" customHeight="true" x14ac:dyDescent="0.2">
      <c r="C652" s="1005"/>
      <c r="D652" s="1006"/>
      <c r="E652" s="613"/>
      <c r="F652" s="613"/>
      <c r="G652" s="613"/>
      <c r="H652" s="1005"/>
      <c r="I652" s="1006"/>
      <c r="J652" s="613"/>
      <c r="K652" s="613"/>
      <c r="L652" s="613"/>
      <c r="M652" s="1005"/>
      <c r="N652" s="1006"/>
      <c r="O652" s="613"/>
      <c r="P652" s="613"/>
      <c r="Q652" s="613"/>
      <c r="AC652" s="338"/>
      <c r="AD652" s="338"/>
      <c r="AE652" s="338"/>
      <c r="AF652" s="338"/>
      <c r="AG652" s="338"/>
      <c r="AH652" s="338"/>
      <c r="AI652" s="338"/>
      <c r="AJ652" s="338"/>
      <c r="AK652" s="338"/>
      <c r="AL652" s="338"/>
      <c r="AM652" s="338"/>
      <c r="AN652" s="338"/>
      <c r="AO652" s="338"/>
      <c r="AP652" s="338"/>
      <c r="AQ652" s="338"/>
      <c r="AR652" s="338"/>
      <c r="AS652" s="338"/>
      <c r="AT652" s="338"/>
      <c r="AU652" s="338"/>
      <c r="AV652" s="338"/>
      <c r="AW652" s="338"/>
      <c r="AX652" s="338"/>
      <c r="AY652" s="338"/>
      <c r="AZ652" s="338"/>
      <c r="BA652" s="341"/>
      <c r="BB652" s="420"/>
      <c r="BC652" s="341"/>
      <c r="BD652" s="341"/>
      <c r="BE652" s="341"/>
      <c r="BF652" s="341"/>
      <c r="BG652" s="341"/>
      <c r="BH652" s="341"/>
      <c r="BI652" s="341"/>
      <c r="BJ652" s="341"/>
      <c r="BK652" s="341"/>
      <c r="BL652" s="341"/>
      <c r="BM652" s="341"/>
      <c r="BN652" s="341"/>
      <c r="BO652" s="341"/>
      <c r="BP652" s="341"/>
      <c r="BQ652" s="341"/>
      <c r="BR652" s="341"/>
      <c r="BS652" s="341"/>
      <c r="BT652" s="341"/>
      <c r="BU652" s="341"/>
      <c r="BV652" s="341"/>
      <c r="BW652" s="341"/>
      <c r="BX652" s="341"/>
      <c r="BY652" s="341"/>
      <c r="BZ652" s="341"/>
      <c r="CA652" s="341"/>
      <c r="CB652" s="341"/>
      <c r="CC652" s="341"/>
      <c r="CD652" s="341"/>
      <c r="CE652" s="341"/>
      <c r="CF652" s="341"/>
      <c r="CG652" s="341"/>
      <c r="CH652" s="341"/>
      <c r="CI652" s="341"/>
      <c r="CJ652" s="341"/>
      <c r="CK652" s="341"/>
      <c r="CL652" s="341"/>
      <c r="CM652" s="341"/>
      <c r="CN652" s="341"/>
      <c r="CO652" s="341"/>
      <c r="CP652" s="341"/>
      <c r="CQ652" s="341"/>
      <c r="CR652" s="341"/>
      <c r="CS652" s="341"/>
      <c r="CT652" s="341"/>
      <c r="CU652" s="341"/>
      <c r="CV652" s="341"/>
      <c r="CW652" s="341"/>
      <c r="CX652" s="341"/>
      <c r="CY652" s="341"/>
      <c r="CZ652" s="341"/>
    </row>
    <row r="653" s="345" customFormat="true" ht="25.15" customHeight="true" x14ac:dyDescent="0.2">
      <c r="C653" s="1005"/>
      <c r="D653" s="1006"/>
      <c r="E653" s="613"/>
      <c r="F653" s="613"/>
      <c r="G653" s="613"/>
      <c r="H653" s="1005"/>
      <c r="I653" s="1006"/>
      <c r="J653" s="613"/>
      <c r="K653" s="613"/>
      <c r="L653" s="613"/>
      <c r="M653" s="1005"/>
      <c r="N653" s="1006"/>
      <c r="O653" s="613"/>
      <c r="P653" s="613"/>
      <c r="Q653" s="613"/>
      <c r="AC653" s="338"/>
      <c r="AD653" s="338"/>
      <c r="AE653" s="338"/>
      <c r="AF653" s="338"/>
      <c r="AG653" s="338"/>
      <c r="AH653" s="338"/>
      <c r="AI653" s="338"/>
      <c r="AJ653" s="338"/>
      <c r="AK653" s="338"/>
      <c r="AL653" s="338"/>
      <c r="AM653" s="338"/>
      <c r="AN653" s="338"/>
      <c r="AO653" s="338"/>
      <c r="AP653" s="338"/>
      <c r="AQ653" s="338"/>
      <c r="AR653" s="338"/>
      <c r="AS653" s="338"/>
      <c r="AT653" s="338"/>
      <c r="AU653" s="338"/>
      <c r="AV653" s="338"/>
      <c r="AW653" s="338"/>
      <c r="AX653" s="338"/>
      <c r="AY653" s="338"/>
      <c r="AZ653" s="338"/>
      <c r="BA653" s="341"/>
      <c r="BB653" s="420"/>
      <c r="BC653" s="341"/>
      <c r="BD653" s="341"/>
      <c r="BE653" s="341"/>
      <c r="BF653" s="341"/>
      <c r="BG653" s="341"/>
      <c r="BH653" s="341"/>
      <c r="BI653" s="341"/>
      <c r="BJ653" s="341"/>
      <c r="BK653" s="341"/>
      <c r="BL653" s="341"/>
      <c r="BM653" s="341"/>
      <c r="BN653" s="341"/>
      <c r="BO653" s="341"/>
      <c r="BP653" s="341"/>
      <c r="BQ653" s="341"/>
      <c r="BR653" s="341"/>
      <c r="BS653" s="341"/>
      <c r="BT653" s="341"/>
      <c r="BU653" s="341"/>
      <c r="BV653" s="341"/>
      <c r="BW653" s="341"/>
      <c r="BX653" s="341"/>
      <c r="BY653" s="341"/>
      <c r="BZ653" s="341"/>
      <c r="CA653" s="341"/>
      <c r="CB653" s="341"/>
      <c r="CC653" s="341"/>
      <c r="CD653" s="341"/>
      <c r="CE653" s="341"/>
      <c r="CF653" s="341"/>
      <c r="CG653" s="341"/>
      <c r="CH653" s="341"/>
      <c r="CI653" s="341"/>
      <c r="CJ653" s="341"/>
      <c r="CK653" s="341"/>
      <c r="CL653" s="341"/>
      <c r="CM653" s="341"/>
      <c r="CN653" s="341"/>
      <c r="CO653" s="341"/>
      <c r="CP653" s="341"/>
      <c r="CQ653" s="341"/>
      <c r="CR653" s="341"/>
      <c r="CS653" s="341"/>
      <c r="CT653" s="341"/>
      <c r="CU653" s="341"/>
      <c r="CV653" s="341"/>
      <c r="CW653" s="341"/>
      <c r="CX653" s="341"/>
      <c r="CY653" s="341"/>
      <c r="CZ653" s="341"/>
    </row>
    <row r="654" s="345" customFormat="true" ht="25.15" customHeight="true" x14ac:dyDescent="0.2">
      <c r="C654" s="1005"/>
      <c r="D654" s="1006"/>
      <c r="E654" s="613"/>
      <c r="F654" s="613"/>
      <c r="G654" s="613"/>
      <c r="H654" s="1005"/>
      <c r="I654" s="1006"/>
      <c r="J654" s="613"/>
      <c r="K654" s="613"/>
      <c r="L654" s="613"/>
      <c r="M654" s="1005"/>
      <c r="N654" s="1006"/>
      <c r="O654" s="613"/>
      <c r="P654" s="613"/>
      <c r="Q654" s="613"/>
      <c r="AC654" s="338"/>
      <c r="AD654" s="338"/>
      <c r="AE654" s="338"/>
      <c r="AF654" s="338"/>
      <c r="AG654" s="338"/>
      <c r="AH654" s="338"/>
      <c r="AI654" s="338"/>
      <c r="AJ654" s="338"/>
      <c r="AK654" s="338"/>
      <c r="AL654" s="338"/>
      <c r="AM654" s="338"/>
      <c r="AN654" s="338"/>
      <c r="AO654" s="338"/>
      <c r="AP654" s="338"/>
      <c r="AQ654" s="338"/>
      <c r="AR654" s="338"/>
      <c r="AS654" s="338"/>
      <c r="AT654" s="338"/>
      <c r="AU654" s="338"/>
      <c r="AV654" s="338"/>
      <c r="AW654" s="338"/>
      <c r="AX654" s="338"/>
      <c r="AY654" s="338"/>
      <c r="AZ654" s="338"/>
      <c r="BA654" s="341"/>
      <c r="BB654" s="420"/>
      <c r="BC654" s="341"/>
      <c r="BD654" s="341"/>
      <c r="BE654" s="341"/>
      <c r="BF654" s="341"/>
      <c r="BG654" s="341"/>
      <c r="BH654" s="341"/>
      <c r="BI654" s="341"/>
      <c r="BJ654" s="341"/>
      <c r="BK654" s="341"/>
      <c r="BL654" s="341"/>
      <c r="BM654" s="341"/>
      <c r="BN654" s="341"/>
      <c r="BO654" s="341"/>
      <c r="BP654" s="341"/>
      <c r="BQ654" s="341"/>
      <c r="BR654" s="341"/>
      <c r="BS654" s="341"/>
      <c r="BT654" s="341"/>
      <c r="BU654" s="341"/>
      <c r="BV654" s="341"/>
      <c r="BW654" s="341"/>
      <c r="BX654" s="341"/>
      <c r="BY654" s="341"/>
      <c r="BZ654" s="341"/>
      <c r="CA654" s="341"/>
      <c r="CB654" s="341"/>
      <c r="CC654" s="341"/>
      <c r="CD654" s="341"/>
      <c r="CE654" s="341"/>
      <c r="CF654" s="341"/>
      <c r="CG654" s="341"/>
      <c r="CH654" s="341"/>
      <c r="CI654" s="341"/>
      <c r="CJ654" s="341"/>
      <c r="CK654" s="341"/>
      <c r="CL654" s="341"/>
      <c r="CM654" s="341"/>
      <c r="CN654" s="341"/>
      <c r="CO654" s="341"/>
      <c r="CP654" s="341"/>
      <c r="CQ654" s="341"/>
      <c r="CR654" s="341"/>
      <c r="CS654" s="341"/>
      <c r="CT654" s="341"/>
      <c r="CU654" s="341"/>
      <c r="CV654" s="341"/>
      <c r="CW654" s="341"/>
      <c r="CX654" s="341"/>
      <c r="CY654" s="341"/>
      <c r="CZ654" s="341"/>
    </row>
    <row r="655" s="345" customFormat="true" ht="25.15" customHeight="true" x14ac:dyDescent="0.2">
      <c r="C655" s="1005"/>
      <c r="D655" s="1006"/>
      <c r="E655" s="613"/>
      <c r="F655" s="613"/>
      <c r="G655" s="613"/>
      <c r="H655" s="1005"/>
      <c r="I655" s="1006"/>
      <c r="J655" s="613"/>
      <c r="K655" s="613"/>
      <c r="L655" s="613"/>
      <c r="M655" s="1005"/>
      <c r="N655" s="1006"/>
      <c r="O655" s="613"/>
      <c r="P655" s="613"/>
      <c r="Q655" s="613"/>
      <c r="AC655" s="338"/>
      <c r="AD655" s="338"/>
      <c r="AE655" s="338"/>
      <c r="AF655" s="338"/>
      <c r="AG655" s="338"/>
      <c r="AH655" s="338"/>
      <c r="AI655" s="338"/>
      <c r="AJ655" s="338"/>
      <c r="AK655" s="338"/>
      <c r="AL655" s="338"/>
      <c r="AM655" s="338"/>
      <c r="AN655" s="338"/>
      <c r="AO655" s="338"/>
      <c r="AP655" s="338"/>
      <c r="AQ655" s="338"/>
      <c r="AR655" s="338"/>
      <c r="AS655" s="338"/>
      <c r="AT655" s="338"/>
      <c r="AU655" s="338"/>
      <c r="AV655" s="338"/>
      <c r="AW655" s="338"/>
      <c r="AX655" s="338"/>
      <c r="AY655" s="338"/>
      <c r="AZ655" s="338"/>
      <c r="BA655" s="341"/>
      <c r="BB655" s="420"/>
      <c r="BC655" s="341"/>
      <c r="BD655" s="341"/>
      <c r="BE655" s="341"/>
      <c r="BF655" s="341"/>
      <c r="BG655" s="341"/>
      <c r="BH655" s="341"/>
      <c r="BI655" s="341"/>
      <c r="BJ655" s="341"/>
      <c r="BK655" s="341"/>
      <c r="BL655" s="341"/>
      <c r="BM655" s="341"/>
      <c r="BN655" s="341"/>
      <c r="BO655" s="341"/>
      <c r="BP655" s="341"/>
      <c r="BQ655" s="341"/>
      <c r="BR655" s="341"/>
      <c r="BS655" s="341"/>
      <c r="BT655" s="341"/>
      <c r="BU655" s="341"/>
      <c r="BV655" s="341"/>
      <c r="BW655" s="341"/>
      <c r="BX655" s="341"/>
      <c r="BY655" s="341"/>
      <c r="BZ655" s="341"/>
      <c r="CA655" s="341"/>
      <c r="CB655" s="341"/>
      <c r="CC655" s="341"/>
      <c r="CD655" s="341"/>
      <c r="CE655" s="341"/>
      <c r="CF655" s="341"/>
      <c r="CG655" s="341"/>
      <c r="CH655" s="341"/>
      <c r="CI655" s="341"/>
      <c r="CJ655" s="341"/>
      <c r="CK655" s="341"/>
      <c r="CL655" s="341"/>
      <c r="CM655" s="341"/>
      <c r="CN655" s="341"/>
      <c r="CO655" s="341"/>
      <c r="CP655" s="341"/>
      <c r="CQ655" s="341"/>
      <c r="CR655" s="341"/>
      <c r="CS655" s="341"/>
      <c r="CT655" s="341"/>
      <c r="CU655" s="341"/>
      <c r="CV655" s="341"/>
      <c r="CW655" s="341"/>
      <c r="CX655" s="341"/>
      <c r="CY655" s="341"/>
      <c r="CZ655" s="341"/>
    </row>
    <row r="656" s="345" customFormat="true" ht="25.15" customHeight="true" x14ac:dyDescent="0.2">
      <c r="C656" s="1005"/>
      <c r="D656" s="1006"/>
      <c r="E656" s="613"/>
      <c r="F656" s="613"/>
      <c r="G656" s="613"/>
      <c r="H656" s="1005"/>
      <c r="I656" s="1006"/>
      <c r="J656" s="613"/>
      <c r="K656" s="613"/>
      <c r="L656" s="613"/>
      <c r="M656" s="1005"/>
      <c r="N656" s="1006"/>
      <c r="O656" s="613"/>
      <c r="P656" s="613"/>
      <c r="Q656" s="613"/>
      <c r="AC656" s="338"/>
      <c r="AD656" s="338"/>
      <c r="AE656" s="338"/>
      <c r="AF656" s="338"/>
      <c r="AG656" s="338"/>
      <c r="AH656" s="338"/>
      <c r="AI656" s="338"/>
      <c r="AJ656" s="338"/>
      <c r="AK656" s="338"/>
      <c r="AL656" s="338"/>
      <c r="AM656" s="338"/>
      <c r="AN656" s="338"/>
      <c r="AO656" s="338"/>
      <c r="AP656" s="338"/>
      <c r="AQ656" s="338"/>
      <c r="AR656" s="338"/>
      <c r="AS656" s="338"/>
      <c r="AT656" s="338"/>
      <c r="AU656" s="338"/>
      <c r="AV656" s="338"/>
      <c r="AW656" s="338"/>
      <c r="AX656" s="338"/>
      <c r="AY656" s="338"/>
      <c r="AZ656" s="338"/>
      <c r="BA656" s="341"/>
      <c r="BB656" s="420"/>
      <c r="BC656" s="341"/>
      <c r="BD656" s="341"/>
      <c r="BE656" s="341"/>
      <c r="BF656" s="341"/>
      <c r="BG656" s="341"/>
      <c r="BH656" s="341"/>
      <c r="BI656" s="341"/>
      <c r="BJ656" s="341"/>
      <c r="BK656" s="341"/>
      <c r="BL656" s="341"/>
      <c r="BM656" s="341"/>
      <c r="BN656" s="341"/>
      <c r="BO656" s="341"/>
      <c r="BP656" s="341"/>
      <c r="BQ656" s="341"/>
      <c r="BR656" s="341"/>
      <c r="BS656" s="341"/>
      <c r="BT656" s="341"/>
      <c r="BU656" s="341"/>
      <c r="BV656" s="341"/>
      <c r="BW656" s="341"/>
      <c r="BX656" s="341"/>
      <c r="BY656" s="341"/>
      <c r="BZ656" s="341"/>
      <c r="CA656" s="341"/>
      <c r="CB656" s="341"/>
      <c r="CC656" s="341"/>
      <c r="CD656" s="341"/>
      <c r="CE656" s="341"/>
      <c r="CF656" s="341"/>
      <c r="CG656" s="341"/>
      <c r="CH656" s="341"/>
      <c r="CI656" s="341"/>
      <c r="CJ656" s="341"/>
      <c r="CK656" s="341"/>
      <c r="CL656" s="341"/>
      <c r="CM656" s="341"/>
      <c r="CN656" s="341"/>
      <c r="CO656" s="341"/>
      <c r="CP656" s="341"/>
      <c r="CQ656" s="341"/>
      <c r="CR656" s="341"/>
      <c r="CS656" s="341"/>
      <c r="CT656" s="341"/>
      <c r="CU656" s="341"/>
      <c r="CV656" s="341"/>
      <c r="CW656" s="341"/>
      <c r="CX656" s="341"/>
      <c r="CY656" s="341"/>
      <c r="CZ656" s="341"/>
    </row>
    <row r="657" s="345" customFormat="true" ht="25.15" customHeight="true" x14ac:dyDescent="0.2">
      <c r="C657" s="1005"/>
      <c r="D657" s="1006"/>
      <c r="E657" s="613"/>
      <c r="F657" s="613"/>
      <c r="G657" s="613"/>
      <c r="H657" s="1005"/>
      <c r="I657" s="1006"/>
      <c r="J657" s="613"/>
      <c r="K657" s="613"/>
      <c r="L657" s="613"/>
      <c r="M657" s="1005"/>
      <c r="N657" s="1006"/>
      <c r="O657" s="613"/>
      <c r="P657" s="613"/>
      <c r="Q657" s="613"/>
      <c r="AC657" s="338"/>
      <c r="AD657" s="338"/>
      <c r="AE657" s="338"/>
      <c r="AF657" s="338"/>
      <c r="AG657" s="338"/>
      <c r="AH657" s="338"/>
      <c r="AI657" s="338"/>
      <c r="AJ657" s="338"/>
      <c r="AK657" s="338"/>
      <c r="AL657" s="338"/>
      <c r="AM657" s="338"/>
      <c r="AN657" s="338"/>
      <c r="AO657" s="338"/>
      <c r="AP657" s="338"/>
      <c r="AQ657" s="338"/>
      <c r="AR657" s="338"/>
      <c r="AS657" s="338"/>
      <c r="AT657" s="338"/>
      <c r="AU657" s="338"/>
      <c r="AV657" s="338"/>
      <c r="AW657" s="338"/>
      <c r="AX657" s="338"/>
      <c r="AY657" s="338"/>
      <c r="AZ657" s="338"/>
      <c r="BA657" s="341"/>
      <c r="BB657" s="420"/>
      <c r="BC657" s="341"/>
      <c r="BD657" s="341"/>
      <c r="BE657" s="341"/>
      <c r="BF657" s="341"/>
      <c r="BG657" s="341"/>
      <c r="BH657" s="341"/>
      <c r="BI657" s="341"/>
      <c r="BJ657" s="341"/>
      <c r="BK657" s="341"/>
      <c r="BL657" s="341"/>
      <c r="BM657" s="341"/>
      <c r="BN657" s="341"/>
      <c r="BO657" s="341"/>
      <c r="BP657" s="341"/>
      <c r="BQ657" s="341"/>
      <c r="BR657" s="341"/>
      <c r="BS657" s="341"/>
      <c r="BT657" s="341"/>
      <c r="BU657" s="341"/>
      <c r="BV657" s="341"/>
      <c r="BW657" s="341"/>
      <c r="BX657" s="341"/>
      <c r="BY657" s="341"/>
      <c r="BZ657" s="341"/>
      <c r="CA657" s="341"/>
      <c r="CB657" s="341"/>
      <c r="CC657" s="341"/>
      <c r="CD657" s="341"/>
      <c r="CE657" s="341"/>
      <c r="CF657" s="341"/>
      <c r="CG657" s="341"/>
      <c r="CH657" s="341"/>
      <c r="CI657" s="341"/>
      <c r="CJ657" s="341"/>
      <c r="CK657" s="341"/>
      <c r="CL657" s="341"/>
      <c r="CM657" s="341"/>
      <c r="CN657" s="341"/>
      <c r="CO657" s="341"/>
      <c r="CP657" s="341"/>
      <c r="CQ657" s="341"/>
      <c r="CR657" s="341"/>
      <c r="CS657" s="341"/>
      <c r="CT657" s="341"/>
      <c r="CU657" s="341"/>
      <c r="CV657" s="341"/>
      <c r="CW657" s="341"/>
      <c r="CX657" s="341"/>
      <c r="CY657" s="341"/>
      <c r="CZ657" s="341"/>
    </row>
    <row r="658" s="345" customFormat="true" ht="25.15" customHeight="true" x14ac:dyDescent="0.2">
      <c r="C658" s="1005"/>
      <c r="D658" s="1006"/>
      <c r="E658" s="613"/>
      <c r="F658" s="613"/>
      <c r="G658" s="613"/>
      <c r="H658" s="1005"/>
      <c r="I658" s="1006"/>
      <c r="J658" s="613"/>
      <c r="K658" s="613"/>
      <c r="L658" s="613"/>
      <c r="M658" s="1005"/>
      <c r="N658" s="1006"/>
      <c r="O658" s="613"/>
      <c r="P658" s="613"/>
      <c r="Q658" s="613"/>
      <c r="AC658" s="338"/>
      <c r="AD658" s="338"/>
      <c r="AE658" s="338"/>
      <c r="AF658" s="338"/>
      <c r="AG658" s="338"/>
      <c r="AH658" s="338"/>
      <c r="AI658" s="338"/>
      <c r="AJ658" s="338"/>
      <c r="AK658" s="338"/>
      <c r="AL658" s="338"/>
      <c r="AM658" s="338"/>
      <c r="AN658" s="338"/>
      <c r="AO658" s="338"/>
      <c r="AP658" s="338"/>
      <c r="AQ658" s="338"/>
      <c r="AR658" s="338"/>
      <c r="AS658" s="338"/>
      <c r="AT658" s="338"/>
      <c r="AU658" s="338"/>
      <c r="AV658" s="338"/>
      <c r="AW658" s="338"/>
      <c r="AX658" s="338"/>
      <c r="AY658" s="338"/>
      <c r="AZ658" s="338"/>
      <c r="BA658" s="341"/>
      <c r="BB658" s="420"/>
      <c r="BC658" s="341"/>
      <c r="BD658" s="341"/>
      <c r="BE658" s="341"/>
      <c r="BF658" s="341"/>
      <c r="BG658" s="341"/>
      <c r="BH658" s="341"/>
      <c r="BI658" s="341"/>
      <c r="BJ658" s="341"/>
      <c r="BK658" s="341"/>
      <c r="BL658" s="341"/>
      <c r="BM658" s="341"/>
      <c r="BN658" s="341"/>
      <c r="BO658" s="341"/>
      <c r="BP658" s="341"/>
      <c r="BQ658" s="341"/>
      <c r="BR658" s="341"/>
      <c r="BS658" s="341"/>
      <c r="BT658" s="341"/>
      <c r="BU658" s="341"/>
      <c r="BV658" s="341"/>
      <c r="BW658" s="341"/>
      <c r="BX658" s="341"/>
      <c r="BY658" s="341"/>
      <c r="BZ658" s="341"/>
      <c r="CA658" s="341"/>
      <c r="CB658" s="341"/>
      <c r="CC658" s="341"/>
      <c r="CD658" s="341"/>
      <c r="CE658" s="341"/>
      <c r="CF658" s="341"/>
      <c r="CG658" s="341"/>
      <c r="CH658" s="341"/>
      <c r="CI658" s="341"/>
      <c r="CJ658" s="341"/>
      <c r="CK658" s="341"/>
      <c r="CL658" s="341"/>
      <c r="CM658" s="341"/>
      <c r="CN658" s="341"/>
      <c r="CO658" s="341"/>
      <c r="CP658" s="341"/>
      <c r="CQ658" s="341"/>
      <c r="CR658" s="341"/>
      <c r="CS658" s="341"/>
      <c r="CT658" s="341"/>
      <c r="CU658" s="341"/>
      <c r="CV658" s="341"/>
      <c r="CW658" s="341"/>
      <c r="CX658" s="341"/>
      <c r="CY658" s="341"/>
      <c r="CZ658" s="341"/>
    </row>
    <row r="659" s="345" customFormat="true" ht="25.15" customHeight="true" x14ac:dyDescent="0.2">
      <c r="C659" s="1005"/>
      <c r="D659" s="1006"/>
      <c r="E659" s="613"/>
      <c r="F659" s="613"/>
      <c r="G659" s="613"/>
      <c r="H659" s="1005"/>
      <c r="I659" s="1006"/>
      <c r="J659" s="613"/>
      <c r="K659" s="613"/>
      <c r="L659" s="613"/>
      <c r="M659" s="1005"/>
      <c r="N659" s="1006"/>
      <c r="O659" s="613"/>
      <c r="P659" s="613"/>
      <c r="Q659" s="613"/>
      <c r="AC659" s="338"/>
      <c r="AD659" s="338"/>
      <c r="AE659" s="338"/>
      <c r="AF659" s="338"/>
      <c r="AG659" s="338"/>
      <c r="AH659" s="338"/>
      <c r="AI659" s="338"/>
      <c r="AJ659" s="338"/>
      <c r="AK659" s="338"/>
      <c r="AL659" s="338"/>
      <c r="AM659" s="338"/>
      <c r="AN659" s="338"/>
      <c r="AO659" s="338"/>
      <c r="AP659" s="338"/>
      <c r="AQ659" s="338"/>
      <c r="AR659" s="338"/>
      <c r="AS659" s="338"/>
      <c r="AT659" s="338"/>
      <c r="AU659" s="338"/>
      <c r="AV659" s="338"/>
      <c r="AW659" s="338"/>
      <c r="AX659" s="338"/>
      <c r="AY659" s="338"/>
      <c r="AZ659" s="338"/>
      <c r="BA659" s="341"/>
      <c r="BB659" s="420"/>
      <c r="BC659" s="341"/>
      <c r="BD659" s="341"/>
      <c r="BE659" s="341"/>
      <c r="BF659" s="341"/>
      <c r="BG659" s="341"/>
      <c r="BH659" s="341"/>
      <c r="BI659" s="341"/>
      <c r="BJ659" s="341"/>
      <c r="BK659" s="341"/>
      <c r="BL659" s="341"/>
      <c r="BM659" s="341"/>
      <c r="BN659" s="341"/>
      <c r="BO659" s="341"/>
      <c r="BP659" s="341"/>
      <c r="BQ659" s="341"/>
      <c r="BR659" s="341"/>
      <c r="BS659" s="341"/>
      <c r="BT659" s="341"/>
      <c r="BU659" s="341"/>
      <c r="BV659" s="341"/>
      <c r="BW659" s="341"/>
      <c r="BX659" s="341"/>
      <c r="BY659" s="341"/>
      <c r="BZ659" s="341"/>
      <c r="CA659" s="341"/>
      <c r="CB659" s="341"/>
      <c r="CC659" s="341"/>
      <c r="CD659" s="341"/>
      <c r="CE659" s="341"/>
      <c r="CF659" s="341"/>
      <c r="CG659" s="341"/>
      <c r="CH659" s="341"/>
      <c r="CI659" s="341"/>
      <c r="CJ659" s="341"/>
      <c r="CK659" s="341"/>
      <c r="CL659" s="341"/>
      <c r="CM659" s="341"/>
      <c r="CN659" s="341"/>
      <c r="CO659" s="341"/>
      <c r="CP659" s="341"/>
      <c r="CQ659" s="341"/>
      <c r="CR659" s="341"/>
      <c r="CS659" s="341"/>
      <c r="CT659" s="341"/>
      <c r="CU659" s="341"/>
      <c r="CV659" s="341"/>
      <c r="CW659" s="341"/>
      <c r="CX659" s="341"/>
      <c r="CY659" s="341"/>
      <c r="CZ659" s="341"/>
    </row>
    <row r="660" s="345" customFormat="true" ht="25.15" customHeight="true" x14ac:dyDescent="0.2">
      <c r="C660" s="1005"/>
      <c r="D660" s="1006"/>
      <c r="E660" s="613"/>
      <c r="F660" s="613"/>
      <c r="G660" s="613"/>
      <c r="H660" s="1005"/>
      <c r="I660" s="1006"/>
      <c r="J660" s="613"/>
      <c r="K660" s="613"/>
      <c r="L660" s="613"/>
      <c r="M660" s="1005"/>
      <c r="N660" s="1006"/>
      <c r="O660" s="613"/>
      <c r="P660" s="613"/>
      <c r="Q660" s="613"/>
      <c r="AC660" s="338"/>
      <c r="AD660" s="338"/>
      <c r="AE660" s="338"/>
      <c r="AF660" s="338"/>
      <c r="AG660" s="338"/>
      <c r="AH660" s="338"/>
      <c r="AI660" s="338"/>
      <c r="AJ660" s="338"/>
      <c r="AK660" s="338"/>
      <c r="AL660" s="338"/>
      <c r="AM660" s="338"/>
      <c r="AN660" s="338"/>
      <c r="AO660" s="338"/>
      <c r="AP660" s="338"/>
      <c r="AQ660" s="338"/>
      <c r="AR660" s="338"/>
      <c r="AS660" s="338"/>
      <c r="AT660" s="338"/>
      <c r="AU660" s="338"/>
      <c r="AV660" s="338"/>
      <c r="AW660" s="338"/>
      <c r="AX660" s="338"/>
      <c r="AY660" s="338"/>
      <c r="AZ660" s="338"/>
      <c r="BA660" s="341"/>
      <c r="BB660" s="420"/>
      <c r="BC660" s="341"/>
      <c r="BD660" s="341"/>
      <c r="BE660" s="341"/>
      <c r="BF660" s="341"/>
      <c r="BG660" s="341"/>
      <c r="BH660" s="341"/>
      <c r="BI660" s="341"/>
      <c r="BJ660" s="341"/>
      <c r="BK660" s="341"/>
      <c r="BL660" s="341"/>
      <c r="BM660" s="341"/>
      <c r="BN660" s="341"/>
      <c r="BO660" s="341"/>
      <c r="BP660" s="341"/>
      <c r="BQ660" s="341"/>
      <c r="BR660" s="341"/>
      <c r="BS660" s="341"/>
      <c r="BT660" s="341"/>
      <c r="BU660" s="341"/>
      <c r="BV660" s="341"/>
      <c r="BW660" s="341"/>
      <c r="BX660" s="341"/>
      <c r="BY660" s="341"/>
      <c r="BZ660" s="341"/>
      <c r="CA660" s="341"/>
      <c r="CB660" s="341"/>
      <c r="CC660" s="341"/>
      <c r="CD660" s="341"/>
      <c r="CE660" s="341"/>
      <c r="CF660" s="341"/>
      <c r="CG660" s="341"/>
      <c r="CH660" s="341"/>
      <c r="CI660" s="341"/>
      <c r="CJ660" s="341"/>
      <c r="CK660" s="341"/>
      <c r="CL660" s="341"/>
      <c r="CM660" s="341"/>
      <c r="CN660" s="341"/>
      <c r="CO660" s="341"/>
      <c r="CP660" s="341"/>
      <c r="CQ660" s="341"/>
      <c r="CR660" s="341"/>
      <c r="CS660" s="341"/>
      <c r="CT660" s="341"/>
      <c r="CU660" s="341"/>
      <c r="CV660" s="341"/>
      <c r="CW660" s="341"/>
      <c r="CX660" s="341"/>
      <c r="CY660" s="341"/>
      <c r="CZ660" s="341"/>
    </row>
    <row r="661" s="345" customFormat="true" ht="25.15" customHeight="true" x14ac:dyDescent="0.2">
      <c r="C661" s="1005"/>
      <c r="D661" s="1006"/>
      <c r="E661" s="613"/>
      <c r="F661" s="613"/>
      <c r="G661" s="613"/>
      <c r="H661" s="1005"/>
      <c r="I661" s="1006"/>
      <c r="J661" s="613"/>
      <c r="K661" s="613"/>
      <c r="L661" s="613"/>
      <c r="M661" s="1005"/>
      <c r="N661" s="1006"/>
      <c r="O661" s="613"/>
      <c r="P661" s="613"/>
      <c r="Q661" s="613"/>
      <c r="AC661" s="338"/>
      <c r="AD661" s="338"/>
      <c r="AE661" s="338"/>
      <c r="AF661" s="338"/>
      <c r="AG661" s="338"/>
      <c r="AH661" s="338"/>
      <c r="AI661" s="338"/>
      <c r="AJ661" s="338"/>
      <c r="AK661" s="338"/>
      <c r="AL661" s="338"/>
      <c r="AM661" s="338"/>
      <c r="AN661" s="338"/>
      <c r="AO661" s="338"/>
      <c r="AP661" s="338"/>
      <c r="AQ661" s="338"/>
      <c r="AR661" s="338"/>
      <c r="AS661" s="338"/>
      <c r="AT661" s="338"/>
      <c r="AU661" s="338"/>
      <c r="AV661" s="338"/>
      <c r="AW661" s="338"/>
      <c r="AX661" s="338"/>
      <c r="AY661" s="338"/>
      <c r="AZ661" s="338"/>
      <c r="BA661" s="341"/>
      <c r="BB661" s="420"/>
      <c r="BC661" s="341"/>
      <c r="BD661" s="341"/>
      <c r="BE661" s="341"/>
      <c r="BF661" s="341"/>
      <c r="BG661" s="341"/>
      <c r="BH661" s="341"/>
      <c r="BI661" s="341"/>
      <c r="BJ661" s="341"/>
      <c r="BK661" s="341"/>
      <c r="BL661" s="341"/>
      <c r="BM661" s="341"/>
      <c r="BN661" s="341"/>
      <c r="BO661" s="341"/>
      <c r="BP661" s="341"/>
      <c r="BQ661" s="341"/>
      <c r="BR661" s="341"/>
      <c r="BS661" s="341"/>
      <c r="BT661" s="341"/>
      <c r="BU661" s="341"/>
      <c r="BV661" s="341"/>
      <c r="BW661" s="341"/>
      <c r="BX661" s="341"/>
      <c r="BY661" s="341"/>
      <c r="BZ661" s="341"/>
      <c r="CA661" s="341"/>
      <c r="CB661" s="341"/>
      <c r="CC661" s="341"/>
      <c r="CD661" s="341"/>
      <c r="CE661" s="341"/>
      <c r="CF661" s="341"/>
      <c r="CG661" s="341"/>
      <c r="CH661" s="341"/>
      <c r="CI661" s="341"/>
      <c r="CJ661" s="341"/>
      <c r="CK661" s="341"/>
      <c r="CL661" s="341"/>
      <c r="CM661" s="341"/>
      <c r="CN661" s="341"/>
      <c r="CO661" s="341"/>
      <c r="CP661" s="341"/>
      <c r="CQ661" s="341"/>
      <c r="CR661" s="341"/>
      <c r="CS661" s="341"/>
      <c r="CT661" s="341"/>
      <c r="CU661" s="341"/>
      <c r="CV661" s="341"/>
      <c r="CW661" s="341"/>
      <c r="CX661" s="341"/>
      <c r="CY661" s="341"/>
      <c r="CZ661" s="341"/>
    </row>
    <row r="662" s="345" customFormat="true" ht="25.15" customHeight="true" x14ac:dyDescent="0.2">
      <c r="C662" s="1005"/>
      <c r="D662" s="1006"/>
      <c r="E662" s="613"/>
      <c r="F662" s="613"/>
      <c r="G662" s="613"/>
      <c r="H662" s="1005"/>
      <c r="I662" s="1006"/>
      <c r="J662" s="613"/>
      <c r="K662" s="613"/>
      <c r="L662" s="613"/>
      <c r="M662" s="1005"/>
      <c r="N662" s="1006"/>
      <c r="O662" s="613"/>
      <c r="P662" s="613"/>
      <c r="Q662" s="613"/>
      <c r="AC662" s="338"/>
      <c r="AD662" s="338"/>
      <c r="AE662" s="338"/>
      <c r="AF662" s="338"/>
      <c r="AG662" s="338"/>
      <c r="AH662" s="338"/>
      <c r="AI662" s="338"/>
      <c r="AJ662" s="338"/>
      <c r="AK662" s="338"/>
      <c r="AL662" s="338"/>
      <c r="AM662" s="338"/>
      <c r="AN662" s="338"/>
      <c r="AO662" s="338"/>
      <c r="AP662" s="338"/>
      <c r="AQ662" s="338"/>
      <c r="AR662" s="338"/>
      <c r="AS662" s="338"/>
      <c r="AT662" s="338"/>
      <c r="AU662" s="338"/>
      <c r="AV662" s="338"/>
      <c r="AW662" s="338"/>
      <c r="AX662" s="338"/>
      <c r="AY662" s="338"/>
      <c r="AZ662" s="338"/>
      <c r="BA662" s="341"/>
      <c r="BB662" s="420"/>
      <c r="BC662" s="341"/>
      <c r="BD662" s="341"/>
      <c r="BE662" s="341"/>
      <c r="BF662" s="341"/>
      <c r="BG662" s="341"/>
      <c r="BH662" s="341"/>
      <c r="BI662" s="341"/>
      <c r="BJ662" s="341"/>
      <c r="BK662" s="341"/>
      <c r="BL662" s="341"/>
      <c r="BM662" s="341"/>
      <c r="BN662" s="341"/>
      <c r="BO662" s="341"/>
      <c r="BP662" s="341"/>
      <c r="BQ662" s="341"/>
      <c r="BR662" s="341"/>
      <c r="BS662" s="341"/>
      <c r="BT662" s="341"/>
      <c r="BU662" s="341"/>
      <c r="BV662" s="341"/>
      <c r="BW662" s="341"/>
      <c r="BX662" s="341"/>
      <c r="BY662" s="341"/>
      <c r="BZ662" s="341"/>
      <c r="CA662" s="341"/>
      <c r="CB662" s="341"/>
      <c r="CC662" s="341"/>
      <c r="CD662" s="341"/>
      <c r="CE662" s="341"/>
      <c r="CF662" s="341"/>
      <c r="CG662" s="341"/>
      <c r="CH662" s="341"/>
      <c r="CI662" s="341"/>
      <c r="CJ662" s="341"/>
      <c r="CK662" s="341"/>
      <c r="CL662" s="341"/>
      <c r="CM662" s="341"/>
      <c r="CN662" s="341"/>
      <c r="CO662" s="341"/>
      <c r="CP662" s="341"/>
      <c r="CQ662" s="341"/>
      <c r="CR662" s="341"/>
      <c r="CS662" s="341"/>
      <c r="CT662" s="341"/>
      <c r="CU662" s="341"/>
      <c r="CV662" s="341"/>
      <c r="CW662" s="341"/>
      <c r="CX662" s="341"/>
      <c r="CY662" s="341"/>
      <c r="CZ662" s="341"/>
    </row>
    <row r="663" s="345" customFormat="true" ht="25.15" customHeight="true" x14ac:dyDescent="0.2">
      <c r="C663" s="1005"/>
      <c r="D663" s="1006"/>
      <c r="E663" s="613"/>
      <c r="F663" s="613"/>
      <c r="G663" s="613"/>
      <c r="H663" s="1005"/>
      <c r="I663" s="1006"/>
      <c r="J663" s="613"/>
      <c r="K663" s="613"/>
      <c r="L663" s="613"/>
      <c r="M663" s="1005"/>
      <c r="N663" s="1006"/>
      <c r="O663" s="613"/>
      <c r="P663" s="613"/>
      <c r="Q663" s="613"/>
      <c r="AC663" s="338"/>
      <c r="AD663" s="338"/>
      <c r="AE663" s="338"/>
      <c r="AF663" s="338"/>
      <c r="AG663" s="338"/>
      <c r="AH663" s="338"/>
      <c r="AI663" s="338"/>
      <c r="AJ663" s="338"/>
      <c r="AK663" s="338"/>
      <c r="AL663" s="338"/>
      <c r="AM663" s="338"/>
      <c r="AN663" s="338"/>
      <c r="AO663" s="338"/>
      <c r="AP663" s="338"/>
      <c r="AQ663" s="338"/>
      <c r="AR663" s="338"/>
      <c r="AS663" s="338"/>
      <c r="AT663" s="338"/>
      <c r="AU663" s="338"/>
      <c r="AV663" s="338"/>
      <c r="AW663" s="338"/>
      <c r="AX663" s="338"/>
      <c r="AY663" s="338"/>
      <c r="AZ663" s="338"/>
      <c r="BA663" s="341"/>
      <c r="BB663" s="420"/>
      <c r="BC663" s="341"/>
      <c r="BD663" s="341"/>
      <c r="BE663" s="341"/>
      <c r="BF663" s="341"/>
      <c r="BG663" s="341"/>
      <c r="BH663" s="341"/>
      <c r="BI663" s="341"/>
      <c r="BJ663" s="341"/>
      <c r="BK663" s="341"/>
      <c r="BL663" s="341"/>
      <c r="BM663" s="341"/>
      <c r="BN663" s="341"/>
      <c r="BO663" s="341"/>
      <c r="BP663" s="341"/>
      <c r="BQ663" s="341"/>
      <c r="BR663" s="341"/>
      <c r="BS663" s="341"/>
      <c r="BT663" s="341"/>
      <c r="BU663" s="341"/>
      <c r="BV663" s="341"/>
      <c r="BW663" s="341"/>
      <c r="BX663" s="341"/>
      <c r="BY663" s="341"/>
      <c r="BZ663" s="341"/>
      <c r="CA663" s="341"/>
      <c r="CB663" s="341"/>
      <c r="CC663" s="341"/>
      <c r="CD663" s="341"/>
      <c r="CE663" s="341"/>
      <c r="CF663" s="341"/>
      <c r="CG663" s="341"/>
      <c r="CH663" s="341"/>
      <c r="CI663" s="341"/>
      <c r="CJ663" s="341"/>
      <c r="CK663" s="341"/>
      <c r="CL663" s="341"/>
      <c r="CM663" s="341"/>
      <c r="CN663" s="341"/>
      <c r="CO663" s="341"/>
      <c r="CP663" s="341"/>
      <c r="CQ663" s="341"/>
      <c r="CR663" s="341"/>
      <c r="CS663" s="341"/>
      <c r="CT663" s="341"/>
      <c r="CU663" s="341"/>
      <c r="CV663" s="341"/>
      <c r="CW663" s="341"/>
      <c r="CX663" s="341"/>
      <c r="CY663" s="341"/>
      <c r="CZ663" s="341"/>
    </row>
    <row r="664" s="345" customFormat="true" ht="25.15" customHeight="true" x14ac:dyDescent="0.2">
      <c r="C664" s="1005"/>
      <c r="D664" s="1006"/>
      <c r="E664" s="613"/>
      <c r="F664" s="613"/>
      <c r="G664" s="613"/>
      <c r="H664" s="1005"/>
      <c r="I664" s="1006"/>
      <c r="J664" s="613"/>
      <c r="K664" s="613"/>
      <c r="L664" s="613"/>
      <c r="M664" s="1005"/>
      <c r="N664" s="1006"/>
      <c r="O664" s="613"/>
      <c r="P664" s="613"/>
      <c r="Q664" s="613"/>
      <c r="AC664" s="338"/>
      <c r="AD664" s="338"/>
      <c r="AE664" s="338"/>
      <c r="AF664" s="338"/>
      <c r="AG664" s="338"/>
      <c r="AH664" s="338"/>
      <c r="AI664" s="338"/>
      <c r="AJ664" s="338"/>
      <c r="AK664" s="338"/>
      <c r="AL664" s="338"/>
      <c r="AM664" s="338"/>
      <c r="AN664" s="338"/>
      <c r="AO664" s="338"/>
      <c r="AP664" s="338"/>
      <c r="AQ664" s="338"/>
      <c r="AR664" s="338"/>
      <c r="AS664" s="338"/>
      <c r="AT664" s="338"/>
      <c r="AU664" s="338"/>
      <c r="AV664" s="338"/>
      <c r="AW664" s="338"/>
      <c r="AX664" s="338"/>
      <c r="AY664" s="338"/>
      <c r="AZ664" s="338"/>
      <c r="BA664" s="341"/>
      <c r="BB664" s="420"/>
      <c r="BC664" s="341"/>
      <c r="BD664" s="341"/>
      <c r="BE664" s="341"/>
      <c r="BF664" s="341"/>
      <c r="BG664" s="341"/>
      <c r="BH664" s="341"/>
      <c r="BI664" s="341"/>
      <c r="BJ664" s="341"/>
      <c r="BK664" s="341"/>
      <c r="BL664" s="341"/>
      <c r="BM664" s="341"/>
      <c r="BN664" s="341"/>
      <c r="BO664" s="341"/>
      <c r="BP664" s="341"/>
      <c r="BQ664" s="341"/>
      <c r="BR664" s="341"/>
      <c r="BS664" s="341"/>
      <c r="BT664" s="341"/>
      <c r="BU664" s="341"/>
      <c r="BV664" s="341"/>
      <c r="BW664" s="341"/>
      <c r="BX664" s="341"/>
      <c r="BY664" s="341"/>
      <c r="BZ664" s="341"/>
      <c r="CA664" s="341"/>
      <c r="CB664" s="341"/>
      <c r="CC664" s="341"/>
      <c r="CD664" s="341"/>
      <c r="CE664" s="341"/>
      <c r="CF664" s="341"/>
      <c r="CG664" s="341"/>
      <c r="CH664" s="341"/>
      <c r="CI664" s="341"/>
      <c r="CJ664" s="341"/>
      <c r="CK664" s="341"/>
      <c r="CL664" s="341"/>
      <c r="CM664" s="341"/>
      <c r="CN664" s="341"/>
      <c r="CO664" s="341"/>
      <c r="CP664" s="341"/>
      <c r="CQ664" s="341"/>
      <c r="CR664" s="341"/>
      <c r="CS664" s="341"/>
      <c r="CT664" s="341"/>
      <c r="CU664" s="341"/>
      <c r="CV664" s="341"/>
      <c r="CW664" s="341"/>
      <c r="CX664" s="341"/>
      <c r="CY664" s="341"/>
      <c r="CZ664" s="341"/>
    </row>
    <row r="665" s="345" customFormat="true" ht="25.15" customHeight="true" x14ac:dyDescent="0.2">
      <c r="C665" s="1005"/>
      <c r="D665" s="1006"/>
      <c r="E665" s="613"/>
      <c r="F665" s="613"/>
      <c r="G665" s="613"/>
      <c r="H665" s="1005"/>
      <c r="I665" s="1006"/>
      <c r="J665" s="613"/>
      <c r="K665" s="613"/>
      <c r="L665" s="613"/>
      <c r="M665" s="1005"/>
      <c r="N665" s="1006"/>
      <c r="O665" s="613"/>
      <c r="P665" s="613"/>
      <c r="Q665" s="613"/>
      <c r="AC665" s="338"/>
      <c r="AD665" s="338"/>
      <c r="AE665" s="338"/>
      <c r="AF665" s="338"/>
      <c r="AG665" s="338"/>
      <c r="AH665" s="338"/>
      <c r="AI665" s="338"/>
      <c r="AJ665" s="338"/>
      <c r="AK665" s="338"/>
      <c r="AL665" s="338"/>
      <c r="AM665" s="338"/>
      <c r="AN665" s="338"/>
      <c r="AO665" s="338"/>
      <c r="AP665" s="338"/>
      <c r="AQ665" s="338"/>
      <c r="AR665" s="338"/>
      <c r="AS665" s="338"/>
      <c r="AT665" s="338"/>
      <c r="AU665" s="338"/>
      <c r="AV665" s="338"/>
      <c r="AW665" s="338"/>
      <c r="AX665" s="338"/>
      <c r="AY665" s="338"/>
      <c r="AZ665" s="338"/>
      <c r="BA665" s="341"/>
      <c r="BB665" s="420"/>
      <c r="BC665" s="341"/>
      <c r="BD665" s="341"/>
      <c r="BE665" s="341"/>
      <c r="BF665" s="341"/>
      <c r="BG665" s="341"/>
      <c r="BH665" s="341"/>
      <c r="BI665" s="341"/>
      <c r="BJ665" s="341"/>
      <c r="BK665" s="341"/>
      <c r="BL665" s="341"/>
      <c r="BM665" s="341"/>
      <c r="BN665" s="341"/>
      <c r="BO665" s="341"/>
      <c r="BP665" s="341"/>
      <c r="BQ665" s="341"/>
      <c r="BR665" s="341"/>
      <c r="BS665" s="341"/>
      <c r="BT665" s="341"/>
      <c r="BU665" s="341"/>
      <c r="BV665" s="341"/>
      <c r="BW665" s="341"/>
      <c r="BX665" s="341"/>
      <c r="BY665" s="341"/>
      <c r="BZ665" s="341"/>
      <c r="CA665" s="341"/>
      <c r="CB665" s="341"/>
      <c r="CC665" s="341"/>
      <c r="CD665" s="341"/>
      <c r="CE665" s="341"/>
      <c r="CF665" s="341"/>
      <c r="CG665" s="341"/>
      <c r="CH665" s="341"/>
      <c r="CI665" s="341"/>
      <c r="CJ665" s="341"/>
      <c r="CK665" s="341"/>
      <c r="CL665" s="341"/>
      <c r="CM665" s="341"/>
      <c r="CN665" s="341"/>
      <c r="CO665" s="341"/>
      <c r="CP665" s="341"/>
      <c r="CQ665" s="341"/>
      <c r="CR665" s="341"/>
      <c r="CS665" s="341"/>
      <c r="CT665" s="341"/>
      <c r="CU665" s="341"/>
      <c r="CV665" s="341"/>
      <c r="CW665" s="341"/>
      <c r="CX665" s="341"/>
      <c r="CY665" s="341"/>
      <c r="CZ665" s="341"/>
    </row>
    <row r="666" s="345" customFormat="true" ht="25.15" customHeight="true" x14ac:dyDescent="0.2">
      <c r="C666" s="1005"/>
      <c r="D666" s="1006"/>
      <c r="E666" s="613"/>
      <c r="F666" s="613"/>
      <c r="G666" s="613"/>
      <c r="H666" s="1005"/>
      <c r="I666" s="1006"/>
      <c r="J666" s="613"/>
      <c r="K666" s="613"/>
      <c r="L666" s="613"/>
      <c r="M666" s="1005"/>
      <c r="N666" s="1006"/>
      <c r="O666" s="613"/>
      <c r="P666" s="613"/>
      <c r="Q666" s="613"/>
      <c r="AC666" s="338"/>
      <c r="AD666" s="338"/>
      <c r="AE666" s="338"/>
      <c r="AF666" s="338"/>
      <c r="AG666" s="338"/>
      <c r="AH666" s="338"/>
      <c r="AI666" s="338"/>
      <c r="AJ666" s="338"/>
      <c r="AK666" s="338"/>
      <c r="AL666" s="338"/>
      <c r="AM666" s="338"/>
      <c r="AN666" s="338"/>
      <c r="AO666" s="338"/>
      <c r="AP666" s="338"/>
      <c r="AQ666" s="338"/>
      <c r="AR666" s="338"/>
      <c r="AS666" s="338"/>
      <c r="AT666" s="338"/>
      <c r="AU666" s="338"/>
      <c r="AV666" s="338"/>
      <c r="AW666" s="338"/>
      <c r="AX666" s="338"/>
      <c r="AY666" s="338"/>
      <c r="AZ666" s="338"/>
      <c r="BA666" s="341"/>
      <c r="BB666" s="420"/>
      <c r="BC666" s="341"/>
      <c r="BD666" s="341"/>
      <c r="BE666" s="341"/>
      <c r="BF666" s="341"/>
      <c r="BG666" s="341"/>
      <c r="BH666" s="341"/>
      <c r="BI666" s="341"/>
      <c r="BJ666" s="341"/>
      <c r="BK666" s="341"/>
      <c r="BL666" s="341"/>
      <c r="BM666" s="341"/>
      <c r="BN666" s="341"/>
      <c r="BO666" s="341"/>
      <c r="BP666" s="341"/>
      <c r="BQ666" s="341"/>
      <c r="BR666" s="341"/>
      <c r="BS666" s="341"/>
      <c r="BT666" s="341"/>
      <c r="BU666" s="341"/>
      <c r="BV666" s="341"/>
      <c r="BW666" s="341"/>
      <c r="BX666" s="341"/>
      <c r="BY666" s="341"/>
      <c r="BZ666" s="341"/>
      <c r="CA666" s="341"/>
      <c r="CB666" s="341"/>
      <c r="CC666" s="341"/>
      <c r="CD666" s="341"/>
      <c r="CE666" s="341"/>
      <c r="CF666" s="341"/>
      <c r="CG666" s="341"/>
      <c r="CH666" s="341"/>
      <c r="CI666" s="341"/>
      <c r="CJ666" s="341"/>
      <c r="CK666" s="341"/>
      <c r="CL666" s="341"/>
      <c r="CM666" s="341"/>
      <c r="CN666" s="341"/>
      <c r="CO666" s="341"/>
      <c r="CP666" s="341"/>
      <c r="CQ666" s="341"/>
      <c r="CR666" s="341"/>
      <c r="CS666" s="341"/>
      <c r="CT666" s="341"/>
      <c r="CU666" s="341"/>
      <c r="CV666" s="341"/>
      <c r="CW666" s="341"/>
      <c r="CX666" s="341"/>
      <c r="CY666" s="341"/>
      <c r="CZ666" s="341"/>
    </row>
    <row r="667" s="345" customFormat="true" ht="25.15" customHeight="true" x14ac:dyDescent="0.2">
      <c r="C667" s="1005"/>
      <c r="D667" s="1006"/>
      <c r="E667" s="613"/>
      <c r="F667" s="613"/>
      <c r="G667" s="613"/>
      <c r="H667" s="1005"/>
      <c r="I667" s="1006"/>
      <c r="J667" s="613"/>
      <c r="K667" s="613"/>
      <c r="L667" s="613"/>
      <c r="M667" s="1005"/>
      <c r="N667" s="1006"/>
      <c r="O667" s="613"/>
      <c r="P667" s="613"/>
      <c r="Q667" s="613"/>
      <c r="AC667" s="338"/>
      <c r="AD667" s="338"/>
      <c r="AE667" s="338"/>
      <c r="AF667" s="338"/>
      <c r="AG667" s="338"/>
      <c r="AH667" s="338"/>
      <c r="AI667" s="338"/>
      <c r="AJ667" s="338"/>
      <c r="AK667" s="338"/>
      <c r="AL667" s="338"/>
      <c r="AM667" s="338"/>
      <c r="AN667" s="338"/>
      <c r="AO667" s="338"/>
      <c r="AP667" s="338"/>
      <c r="AQ667" s="338"/>
      <c r="AR667" s="338"/>
      <c r="AS667" s="338"/>
      <c r="AT667" s="338"/>
      <c r="AU667" s="338"/>
      <c r="AV667" s="338"/>
      <c r="AW667" s="338"/>
      <c r="AX667" s="338"/>
      <c r="AY667" s="338"/>
      <c r="AZ667" s="338"/>
      <c r="BA667" s="341"/>
      <c r="BB667" s="420"/>
      <c r="BC667" s="341"/>
      <c r="BD667" s="341"/>
      <c r="BE667" s="341"/>
      <c r="BF667" s="341"/>
      <c r="BG667" s="341"/>
      <c r="BH667" s="341"/>
      <c r="BI667" s="341"/>
      <c r="BJ667" s="341"/>
      <c r="BK667" s="341"/>
      <c r="BL667" s="341"/>
      <c r="BM667" s="341"/>
      <c r="BN667" s="341"/>
      <c r="BO667" s="341"/>
      <c r="BP667" s="341"/>
      <c r="BQ667" s="341"/>
      <c r="BR667" s="341"/>
      <c r="BS667" s="341"/>
      <c r="BT667" s="341"/>
      <c r="BU667" s="341"/>
      <c r="BV667" s="341"/>
      <c r="BW667" s="341"/>
      <c r="BX667" s="341"/>
      <c r="BY667" s="341"/>
      <c r="BZ667" s="341"/>
      <c r="CA667" s="341"/>
      <c r="CB667" s="341"/>
      <c r="CC667" s="341"/>
      <c r="CD667" s="341"/>
      <c r="CE667" s="341"/>
      <c r="CF667" s="341"/>
      <c r="CG667" s="341"/>
      <c r="CH667" s="341"/>
      <c r="CI667" s="341"/>
      <c r="CJ667" s="341"/>
      <c r="CK667" s="341"/>
      <c r="CL667" s="341"/>
      <c r="CM667" s="341"/>
      <c r="CN667" s="341"/>
      <c r="CO667" s="341"/>
      <c r="CP667" s="341"/>
      <c r="CQ667" s="341"/>
      <c r="CR667" s="341"/>
      <c r="CS667" s="341"/>
      <c r="CT667" s="341"/>
      <c r="CU667" s="341"/>
      <c r="CV667" s="341"/>
      <c r="CW667" s="341"/>
      <c r="CX667" s="341"/>
      <c r="CY667" s="341"/>
      <c r="CZ667" s="341"/>
    </row>
    <row r="668" s="345" customFormat="true" ht="25.15" customHeight="true" x14ac:dyDescent="0.2">
      <c r="C668" s="1005"/>
      <c r="D668" s="1006"/>
      <c r="E668" s="613"/>
      <c r="F668" s="613"/>
      <c r="G668" s="613"/>
      <c r="H668" s="1005"/>
      <c r="I668" s="1006"/>
      <c r="J668" s="613"/>
      <c r="K668" s="613"/>
      <c r="L668" s="613"/>
      <c r="M668" s="1005"/>
      <c r="N668" s="1006"/>
      <c r="O668" s="613"/>
      <c r="P668" s="613"/>
      <c r="Q668" s="613"/>
      <c r="AC668" s="338"/>
      <c r="AD668" s="338"/>
      <c r="AE668" s="338"/>
      <c r="AF668" s="338"/>
      <c r="AG668" s="338"/>
      <c r="AH668" s="338"/>
      <c r="AI668" s="338"/>
      <c r="AJ668" s="338"/>
      <c r="AK668" s="338"/>
      <c r="AL668" s="338"/>
      <c r="AM668" s="338"/>
      <c r="AN668" s="338"/>
      <c r="AO668" s="338"/>
      <c r="AP668" s="338"/>
      <c r="AQ668" s="338"/>
      <c r="AR668" s="338"/>
      <c r="AS668" s="338"/>
      <c r="AT668" s="338"/>
      <c r="AU668" s="338"/>
      <c r="AV668" s="338"/>
      <c r="AW668" s="338"/>
      <c r="AX668" s="338"/>
      <c r="AY668" s="338"/>
      <c r="AZ668" s="338"/>
      <c r="BA668" s="341"/>
      <c r="BB668" s="420"/>
      <c r="BC668" s="341"/>
      <c r="BD668" s="341"/>
      <c r="BE668" s="341"/>
      <c r="BF668" s="341"/>
      <c r="BG668" s="341"/>
      <c r="BH668" s="341"/>
      <c r="BI668" s="341"/>
      <c r="BJ668" s="341"/>
      <c r="BK668" s="341"/>
      <c r="BL668" s="341"/>
      <c r="BM668" s="341"/>
      <c r="BN668" s="341"/>
      <c r="BO668" s="341"/>
      <c r="BP668" s="341"/>
      <c r="BQ668" s="341"/>
      <c r="BR668" s="341"/>
      <c r="BS668" s="341"/>
      <c r="BT668" s="341"/>
      <c r="BU668" s="341"/>
      <c r="BV668" s="341"/>
      <c r="BW668" s="341"/>
      <c r="BX668" s="341"/>
      <c r="BY668" s="341"/>
      <c r="BZ668" s="341"/>
      <c r="CA668" s="341"/>
      <c r="CB668" s="341"/>
      <c r="CC668" s="341"/>
      <c r="CD668" s="341"/>
      <c r="CE668" s="341"/>
      <c r="CF668" s="341"/>
      <c r="CG668" s="341"/>
      <c r="CH668" s="341"/>
      <c r="CI668" s="341"/>
      <c r="CJ668" s="341"/>
      <c r="CK668" s="341"/>
      <c r="CL668" s="341"/>
      <c r="CM668" s="341"/>
      <c r="CN668" s="341"/>
      <c r="CO668" s="341"/>
      <c r="CP668" s="341"/>
      <c r="CQ668" s="341"/>
      <c r="CR668" s="341"/>
      <c r="CS668" s="341"/>
      <c r="CT668" s="341"/>
      <c r="CU668" s="341"/>
      <c r="CV668" s="341"/>
      <c r="CW668" s="341"/>
      <c r="CX668" s="341"/>
      <c r="CY668" s="341"/>
      <c r="CZ668" s="341"/>
    </row>
    <row r="669" s="345" customFormat="true" ht="25.15" customHeight="true" x14ac:dyDescent="0.2">
      <c r="C669" s="1005"/>
      <c r="D669" s="1006"/>
      <c r="E669" s="613"/>
      <c r="F669" s="613"/>
      <c r="G669" s="613"/>
      <c r="H669" s="1005"/>
      <c r="I669" s="1006"/>
      <c r="J669" s="613"/>
      <c r="K669" s="613"/>
      <c r="L669" s="613"/>
      <c r="M669" s="1005"/>
      <c r="N669" s="1006"/>
      <c r="O669" s="613"/>
      <c r="P669" s="613"/>
      <c r="Q669" s="613"/>
      <c r="AC669" s="338"/>
      <c r="AD669" s="338"/>
      <c r="AE669" s="338"/>
      <c r="AF669" s="338"/>
      <c r="AG669" s="338"/>
      <c r="AH669" s="338"/>
      <c r="AI669" s="338"/>
      <c r="AJ669" s="338"/>
      <c r="AK669" s="338"/>
      <c r="AL669" s="338"/>
      <c r="AM669" s="338"/>
      <c r="AN669" s="338"/>
      <c r="AO669" s="338"/>
      <c r="AP669" s="338"/>
      <c r="AQ669" s="338"/>
      <c r="AR669" s="338"/>
      <c r="AS669" s="338"/>
      <c r="AT669" s="338"/>
      <c r="AU669" s="338"/>
      <c r="AV669" s="338"/>
      <c r="AW669" s="338"/>
      <c r="AX669" s="338"/>
      <c r="AY669" s="338"/>
      <c r="AZ669" s="338"/>
      <c r="BA669" s="341"/>
      <c r="BB669" s="420"/>
      <c r="BC669" s="341"/>
      <c r="BD669" s="341"/>
      <c r="BE669" s="341"/>
      <c r="BF669" s="341"/>
      <c r="BG669" s="341"/>
      <c r="BH669" s="341"/>
      <c r="BI669" s="341"/>
      <c r="BJ669" s="341"/>
      <c r="BK669" s="341"/>
      <c r="BL669" s="341"/>
      <c r="BM669" s="341"/>
      <c r="BN669" s="341"/>
      <c r="BO669" s="341"/>
      <c r="BP669" s="341"/>
      <c r="BQ669" s="341"/>
      <c r="BR669" s="341"/>
      <c r="BS669" s="341"/>
      <c r="BT669" s="341"/>
      <c r="BU669" s="341"/>
      <c r="BV669" s="341"/>
      <c r="BW669" s="341"/>
      <c r="BX669" s="341"/>
      <c r="BY669" s="341"/>
      <c r="BZ669" s="341"/>
      <c r="CA669" s="341"/>
      <c r="CB669" s="341"/>
      <c r="CC669" s="341"/>
      <c r="CD669" s="341"/>
      <c r="CE669" s="341"/>
      <c r="CF669" s="341"/>
      <c r="CG669" s="341"/>
      <c r="CH669" s="341"/>
      <c r="CI669" s="341"/>
      <c r="CJ669" s="341"/>
      <c r="CK669" s="341"/>
      <c r="CL669" s="341"/>
      <c r="CM669" s="341"/>
      <c r="CN669" s="341"/>
      <c r="CO669" s="341"/>
      <c r="CP669" s="341"/>
      <c r="CQ669" s="341"/>
      <c r="CR669" s="341"/>
      <c r="CS669" s="341"/>
      <c r="CT669" s="341"/>
      <c r="CU669" s="341"/>
      <c r="CV669" s="341"/>
      <c r="CW669" s="341"/>
      <c r="CX669" s="341"/>
      <c r="CY669" s="341"/>
      <c r="CZ669" s="341"/>
    </row>
    <row r="670" s="345" customFormat="true" ht="25.15" customHeight="true" x14ac:dyDescent="0.2">
      <c r="C670" s="1005"/>
      <c r="D670" s="1006"/>
      <c r="E670" s="613"/>
      <c r="F670" s="613"/>
      <c r="G670" s="613"/>
      <c r="H670" s="1005"/>
      <c r="I670" s="1006"/>
      <c r="J670" s="613"/>
      <c r="K670" s="613"/>
      <c r="L670" s="613"/>
      <c r="M670" s="1005"/>
      <c r="N670" s="1006"/>
      <c r="O670" s="613"/>
      <c r="P670" s="613"/>
      <c r="Q670" s="613"/>
      <c r="AC670" s="338"/>
      <c r="AD670" s="338"/>
      <c r="AE670" s="338"/>
      <c r="AF670" s="338"/>
      <c r="AG670" s="338"/>
      <c r="AH670" s="338"/>
      <c r="AI670" s="338"/>
      <c r="AJ670" s="338"/>
      <c r="AK670" s="338"/>
      <c r="AL670" s="338"/>
      <c r="AM670" s="338"/>
      <c r="AN670" s="338"/>
      <c r="AO670" s="338"/>
      <c r="AP670" s="338"/>
      <c r="AQ670" s="338"/>
      <c r="AR670" s="338"/>
      <c r="AS670" s="338"/>
      <c r="AT670" s="338"/>
      <c r="AU670" s="338"/>
      <c r="AV670" s="338"/>
      <c r="AW670" s="338"/>
      <c r="AX670" s="338"/>
      <c r="AY670" s="338"/>
      <c r="AZ670" s="338"/>
      <c r="BA670" s="341"/>
      <c r="BB670" s="420"/>
      <c r="BC670" s="341"/>
      <c r="BD670" s="341"/>
      <c r="BE670" s="341"/>
      <c r="BF670" s="341"/>
      <c r="BG670" s="341"/>
      <c r="BH670" s="341"/>
      <c r="BI670" s="341"/>
      <c r="BJ670" s="341"/>
      <c r="BK670" s="341"/>
      <c r="BL670" s="341"/>
      <c r="BM670" s="341"/>
      <c r="BN670" s="341"/>
      <c r="BO670" s="341"/>
      <c r="BP670" s="341"/>
      <c r="BQ670" s="341"/>
      <c r="BR670" s="341"/>
      <c r="BS670" s="341"/>
      <c r="BT670" s="341"/>
      <c r="BU670" s="341"/>
      <c r="BV670" s="341"/>
      <c r="BW670" s="341"/>
      <c r="BX670" s="341"/>
      <c r="BY670" s="341"/>
      <c r="BZ670" s="341"/>
      <c r="CA670" s="341"/>
      <c r="CB670" s="341"/>
      <c r="CC670" s="341"/>
      <c r="CD670" s="341"/>
      <c r="CE670" s="341"/>
      <c r="CF670" s="341"/>
      <c r="CG670" s="341"/>
      <c r="CH670" s="341"/>
      <c r="CI670" s="341"/>
      <c r="CJ670" s="341"/>
      <c r="CK670" s="341"/>
      <c r="CL670" s="341"/>
      <c r="CM670" s="341"/>
      <c r="CN670" s="341"/>
      <c r="CO670" s="341"/>
      <c r="CP670" s="341"/>
      <c r="CQ670" s="341"/>
      <c r="CR670" s="341"/>
      <c r="CS670" s="341"/>
      <c r="CT670" s="341"/>
      <c r="CU670" s="341"/>
      <c r="CV670" s="341"/>
      <c r="CW670" s="341"/>
      <c r="CX670" s="341"/>
      <c r="CY670" s="341"/>
      <c r="CZ670" s="341"/>
    </row>
    <row r="671" s="345" customFormat="true" ht="25.15" customHeight="true" x14ac:dyDescent="0.2">
      <c r="C671" s="1005"/>
      <c r="D671" s="1006"/>
      <c r="E671" s="613"/>
      <c r="F671" s="613"/>
      <c r="G671" s="613"/>
      <c r="H671" s="1005"/>
      <c r="I671" s="1006"/>
      <c r="J671" s="613"/>
      <c r="K671" s="613"/>
      <c r="L671" s="613"/>
      <c r="M671" s="1005"/>
      <c r="N671" s="1006"/>
      <c r="O671" s="613"/>
      <c r="P671" s="613"/>
      <c r="Q671" s="613"/>
      <c r="AC671" s="338"/>
      <c r="AD671" s="338"/>
      <c r="AE671" s="338"/>
      <c r="AF671" s="338"/>
      <c r="AG671" s="338"/>
      <c r="AH671" s="338"/>
      <c r="AI671" s="338"/>
      <c r="AJ671" s="338"/>
      <c r="AK671" s="338"/>
      <c r="AL671" s="338"/>
      <c r="AM671" s="338"/>
      <c r="AN671" s="338"/>
      <c r="AO671" s="338"/>
      <c r="AP671" s="338"/>
      <c r="AQ671" s="338"/>
      <c r="AR671" s="338"/>
      <c r="AS671" s="338"/>
      <c r="AT671" s="338"/>
      <c r="AU671" s="338"/>
      <c r="AV671" s="338"/>
      <c r="AW671" s="338"/>
      <c r="AX671" s="338"/>
      <c r="AY671" s="338"/>
      <c r="AZ671" s="338"/>
      <c r="BA671" s="341"/>
      <c r="BB671" s="420"/>
      <c r="BC671" s="341"/>
      <c r="BD671" s="341"/>
      <c r="BE671" s="341"/>
      <c r="BF671" s="341"/>
      <c r="BG671" s="341"/>
      <c r="BH671" s="341"/>
      <c r="BI671" s="341"/>
      <c r="BJ671" s="341"/>
      <c r="BK671" s="341"/>
      <c r="BL671" s="341"/>
      <c r="BM671" s="341"/>
      <c r="BN671" s="341"/>
      <c r="BO671" s="341"/>
      <c r="BP671" s="341"/>
      <c r="BQ671" s="341"/>
      <c r="BR671" s="341"/>
      <c r="BS671" s="341"/>
      <c r="BT671" s="341"/>
      <c r="BU671" s="341"/>
      <c r="BV671" s="341"/>
      <c r="BW671" s="341"/>
      <c r="BX671" s="341"/>
      <c r="BY671" s="341"/>
      <c r="BZ671" s="341"/>
      <c r="CA671" s="341"/>
      <c r="CB671" s="341"/>
      <c r="CC671" s="341"/>
      <c r="CD671" s="341"/>
      <c r="CE671" s="341"/>
      <c r="CF671" s="341"/>
      <c r="CG671" s="341"/>
      <c r="CH671" s="341"/>
      <c r="CI671" s="341"/>
      <c r="CJ671" s="341"/>
      <c r="CK671" s="341"/>
      <c r="CL671" s="341"/>
      <c r="CM671" s="341"/>
      <c r="CN671" s="341"/>
      <c r="CO671" s="341"/>
      <c r="CP671" s="341"/>
      <c r="CQ671" s="341"/>
      <c r="CR671" s="341"/>
      <c r="CS671" s="341"/>
      <c r="CT671" s="341"/>
      <c r="CU671" s="341"/>
      <c r="CV671" s="341"/>
      <c r="CW671" s="341"/>
      <c r="CX671" s="341"/>
      <c r="CY671" s="341"/>
      <c r="CZ671" s="341"/>
    </row>
    <row r="672" s="345" customFormat="true" ht="25.15" customHeight="true" x14ac:dyDescent="0.2">
      <c r="C672" s="1005"/>
      <c r="D672" s="1006"/>
      <c r="E672" s="613"/>
      <c r="F672" s="613"/>
      <c r="G672" s="613"/>
      <c r="H672" s="1005"/>
      <c r="I672" s="1006"/>
      <c r="J672" s="613"/>
      <c r="K672" s="613"/>
      <c r="L672" s="613"/>
      <c r="M672" s="1005"/>
      <c r="N672" s="1006"/>
      <c r="O672" s="613"/>
      <c r="P672" s="613"/>
      <c r="Q672" s="613"/>
      <c r="AC672" s="338"/>
      <c r="AD672" s="338"/>
      <c r="AE672" s="338"/>
      <c r="AF672" s="338"/>
      <c r="AG672" s="338"/>
      <c r="AH672" s="338"/>
      <c r="AI672" s="338"/>
      <c r="AJ672" s="338"/>
      <c r="AK672" s="338"/>
      <c r="AL672" s="338"/>
      <c r="AM672" s="338"/>
      <c r="AN672" s="338"/>
      <c r="AO672" s="338"/>
      <c r="AP672" s="338"/>
      <c r="AQ672" s="338"/>
      <c r="AR672" s="338"/>
      <c r="AS672" s="338"/>
      <c r="AT672" s="338"/>
      <c r="AU672" s="338"/>
      <c r="AV672" s="338"/>
      <c r="AW672" s="338"/>
      <c r="AX672" s="338"/>
      <c r="AY672" s="338"/>
      <c r="AZ672" s="338"/>
      <c r="BA672" s="341"/>
      <c r="BB672" s="420"/>
      <c r="BC672" s="341"/>
      <c r="BD672" s="341"/>
      <c r="BE672" s="341"/>
      <c r="BF672" s="341"/>
      <c r="BG672" s="341"/>
      <c r="BH672" s="341"/>
      <c r="BI672" s="341"/>
      <c r="BJ672" s="341"/>
      <c r="BK672" s="341"/>
      <c r="BL672" s="341"/>
      <c r="BM672" s="341"/>
      <c r="BN672" s="341"/>
      <c r="BO672" s="341"/>
      <c r="BP672" s="341"/>
      <c r="BQ672" s="341"/>
      <c r="BR672" s="341"/>
      <c r="BS672" s="341"/>
      <c r="BT672" s="341"/>
      <c r="BU672" s="341"/>
      <c r="BV672" s="341"/>
      <c r="BW672" s="341"/>
      <c r="BX672" s="341"/>
      <c r="BY672" s="341"/>
      <c r="BZ672" s="341"/>
      <c r="CA672" s="341"/>
      <c r="CB672" s="341"/>
      <c r="CC672" s="341"/>
      <c r="CD672" s="341"/>
      <c r="CE672" s="341"/>
      <c r="CF672" s="341"/>
      <c r="CG672" s="341"/>
      <c r="CH672" s="341"/>
      <c r="CI672" s="341"/>
      <c r="CJ672" s="341"/>
      <c r="CK672" s="341"/>
      <c r="CL672" s="341"/>
      <c r="CM672" s="341"/>
      <c r="CN672" s="341"/>
      <c r="CO672" s="341"/>
      <c r="CP672" s="341"/>
      <c r="CQ672" s="341"/>
      <c r="CR672" s="341"/>
      <c r="CS672" s="341"/>
      <c r="CT672" s="341"/>
      <c r="CU672" s="341"/>
      <c r="CV672" s="341"/>
      <c r="CW672" s="341"/>
      <c r="CX672" s="341"/>
      <c r="CY672" s="341"/>
      <c r="CZ672" s="341"/>
    </row>
    <row r="673" s="345" customFormat="true" ht="25.15" customHeight="true" x14ac:dyDescent="0.2">
      <c r="C673" s="1005"/>
      <c r="D673" s="1006"/>
      <c r="E673" s="613"/>
      <c r="F673" s="613"/>
      <c r="G673" s="613"/>
      <c r="H673" s="1005"/>
      <c r="I673" s="1006"/>
      <c r="J673" s="613"/>
      <c r="K673" s="613"/>
      <c r="L673" s="613"/>
      <c r="M673" s="1005"/>
      <c r="N673" s="1006"/>
      <c r="O673" s="613"/>
      <c r="P673" s="613"/>
      <c r="Q673" s="613"/>
      <c r="AC673" s="338"/>
      <c r="AD673" s="338"/>
      <c r="AE673" s="338"/>
      <c r="AF673" s="338"/>
      <c r="AG673" s="338"/>
      <c r="AH673" s="338"/>
      <c r="AI673" s="338"/>
      <c r="AJ673" s="338"/>
      <c r="AK673" s="338"/>
      <c r="AL673" s="338"/>
      <c r="AM673" s="338"/>
      <c r="AN673" s="338"/>
      <c r="AO673" s="338"/>
      <c r="AP673" s="338"/>
      <c r="AQ673" s="338"/>
      <c r="AR673" s="338"/>
      <c r="AS673" s="338"/>
      <c r="AT673" s="338"/>
      <c r="AU673" s="338"/>
      <c r="AV673" s="338"/>
      <c r="AW673" s="338"/>
      <c r="AX673" s="338"/>
      <c r="AY673" s="338"/>
      <c r="AZ673" s="338"/>
      <c r="BA673" s="341"/>
      <c r="BB673" s="420"/>
      <c r="BC673" s="341"/>
      <c r="BD673" s="341"/>
      <c r="BE673" s="341"/>
      <c r="BF673" s="341"/>
      <c r="BG673" s="341"/>
      <c r="BH673" s="341"/>
      <c r="BI673" s="341"/>
      <c r="BJ673" s="341"/>
      <c r="BK673" s="341"/>
      <c r="BL673" s="341"/>
      <c r="BM673" s="341"/>
      <c r="BN673" s="341"/>
      <c r="BO673" s="341"/>
      <c r="BP673" s="341"/>
      <c r="BQ673" s="341"/>
      <c r="BR673" s="341"/>
      <c r="BS673" s="341"/>
      <c r="BT673" s="341"/>
      <c r="BU673" s="341"/>
      <c r="BV673" s="341"/>
      <c r="BW673" s="341"/>
      <c r="BX673" s="341"/>
      <c r="BY673" s="341"/>
      <c r="BZ673" s="341"/>
      <c r="CA673" s="341"/>
      <c r="CB673" s="341"/>
      <c r="CC673" s="341"/>
      <c r="CD673" s="341"/>
      <c r="CE673" s="341"/>
      <c r="CF673" s="341"/>
      <c r="CG673" s="341"/>
      <c r="CH673" s="341"/>
      <c r="CI673" s="341"/>
      <c r="CJ673" s="341"/>
      <c r="CK673" s="341"/>
      <c r="CL673" s="341"/>
      <c r="CM673" s="341"/>
      <c r="CN673" s="341"/>
      <c r="CO673" s="341"/>
      <c r="CP673" s="341"/>
      <c r="CQ673" s="341"/>
      <c r="CR673" s="341"/>
      <c r="CS673" s="341"/>
      <c r="CT673" s="341"/>
      <c r="CU673" s="341"/>
      <c r="CV673" s="341"/>
      <c r="CW673" s="341"/>
      <c r="CX673" s="341"/>
      <c r="CY673" s="341"/>
      <c r="CZ673" s="341"/>
    </row>
    <row r="674" s="345" customFormat="true" ht="25.15" customHeight="true" x14ac:dyDescent="0.2">
      <c r="C674" s="1005"/>
      <c r="D674" s="1006"/>
      <c r="E674" s="613"/>
      <c r="F674" s="613"/>
      <c r="G674" s="613"/>
      <c r="H674" s="1005"/>
      <c r="I674" s="1006"/>
      <c r="J674" s="613"/>
      <c r="K674" s="613"/>
      <c r="L674" s="613"/>
      <c r="M674" s="1005"/>
      <c r="N674" s="1006"/>
      <c r="O674" s="613"/>
      <c r="P674" s="613"/>
      <c r="Q674" s="613"/>
      <c r="AC674" s="338"/>
      <c r="AD674" s="338"/>
      <c r="AE674" s="338"/>
      <c r="AF674" s="338"/>
      <c r="AG674" s="338"/>
      <c r="AH674" s="338"/>
      <c r="AI674" s="338"/>
      <c r="AJ674" s="338"/>
      <c r="AK674" s="338"/>
      <c r="AL674" s="338"/>
      <c r="AM674" s="338"/>
      <c r="AN674" s="338"/>
      <c r="AO674" s="338"/>
      <c r="AP674" s="338"/>
      <c r="AQ674" s="338"/>
      <c r="AR674" s="338"/>
      <c r="AS674" s="338"/>
      <c r="AT674" s="338"/>
      <c r="AU674" s="338"/>
      <c r="AV674" s="338"/>
      <c r="AW674" s="338"/>
      <c r="AX674" s="338"/>
      <c r="AY674" s="338"/>
      <c r="AZ674" s="338"/>
      <c r="BA674" s="341"/>
      <c r="BB674" s="420"/>
      <c r="BC674" s="341"/>
      <c r="BD674" s="341"/>
      <c r="BE674" s="341"/>
      <c r="BF674" s="341"/>
      <c r="BG674" s="341"/>
      <c r="BH674" s="341"/>
      <c r="BI674" s="341"/>
      <c r="BJ674" s="341"/>
      <c r="BK674" s="341"/>
      <c r="BL674" s="341"/>
      <c r="BM674" s="341"/>
      <c r="BN674" s="341"/>
      <c r="BO674" s="341"/>
      <c r="BP674" s="341"/>
      <c r="BQ674" s="341"/>
      <c r="BR674" s="341"/>
      <c r="BS674" s="341"/>
      <c r="BT674" s="341"/>
      <c r="BU674" s="341"/>
      <c r="BV674" s="341"/>
      <c r="BW674" s="341"/>
      <c r="BX674" s="341"/>
      <c r="BY674" s="341"/>
      <c r="BZ674" s="341"/>
      <c r="CA674" s="341"/>
      <c r="CB674" s="341"/>
      <c r="CC674" s="341"/>
      <c r="CD674" s="341"/>
      <c r="CE674" s="341"/>
      <c r="CF674" s="341"/>
      <c r="CG674" s="341"/>
      <c r="CH674" s="341"/>
      <c r="CI674" s="341"/>
      <c r="CJ674" s="341"/>
      <c r="CK674" s="341"/>
      <c r="CL674" s="341"/>
      <c r="CM674" s="341"/>
      <c r="CN674" s="341"/>
      <c r="CO674" s="341"/>
      <c r="CP674" s="341"/>
      <c r="CQ674" s="341"/>
      <c r="CR674" s="341"/>
      <c r="CS674" s="341"/>
      <c r="CT674" s="341"/>
      <c r="CU674" s="341"/>
      <c r="CV674" s="341"/>
      <c r="CW674" s="341"/>
      <c r="CX674" s="341"/>
      <c r="CY674" s="341"/>
      <c r="CZ674" s="341"/>
    </row>
    <row r="675" s="345" customFormat="true" ht="25.15" customHeight="true" x14ac:dyDescent="0.2">
      <c r="C675" s="1005"/>
      <c r="D675" s="1006"/>
      <c r="E675" s="613"/>
      <c r="F675" s="613"/>
      <c r="G675" s="613"/>
      <c r="H675" s="1005"/>
      <c r="I675" s="1006"/>
      <c r="J675" s="613"/>
      <c r="K675" s="613"/>
      <c r="L675" s="613"/>
      <c r="M675" s="1005"/>
      <c r="N675" s="1006"/>
      <c r="O675" s="613"/>
      <c r="P675" s="613"/>
      <c r="Q675" s="613"/>
      <c r="AC675" s="338"/>
      <c r="AD675" s="338"/>
      <c r="AE675" s="338"/>
      <c r="AF675" s="338"/>
      <c r="AG675" s="338"/>
      <c r="AH675" s="338"/>
      <c r="AI675" s="338"/>
      <c r="AJ675" s="338"/>
      <c r="AK675" s="338"/>
      <c r="AL675" s="338"/>
      <c r="AM675" s="338"/>
      <c r="AN675" s="338"/>
      <c r="AO675" s="338"/>
      <c r="AP675" s="338"/>
      <c r="AQ675" s="338"/>
      <c r="AR675" s="338"/>
      <c r="AS675" s="338"/>
      <c r="AT675" s="338"/>
      <c r="AU675" s="338"/>
      <c r="AV675" s="338"/>
      <c r="AW675" s="338"/>
      <c r="AX675" s="338"/>
      <c r="AY675" s="338"/>
      <c r="AZ675" s="338"/>
      <c r="BA675" s="341"/>
      <c r="BB675" s="420"/>
      <c r="BC675" s="341"/>
      <c r="BD675" s="341"/>
      <c r="BE675" s="341"/>
      <c r="BF675" s="341"/>
      <c r="BG675" s="341"/>
      <c r="BH675" s="341"/>
      <c r="BI675" s="341"/>
      <c r="BJ675" s="341"/>
      <c r="BK675" s="341"/>
      <c r="BL675" s="341"/>
      <c r="BM675" s="341"/>
      <c r="BN675" s="341"/>
      <c r="BO675" s="341"/>
      <c r="BP675" s="341"/>
      <c r="BQ675" s="341"/>
      <c r="BR675" s="341"/>
      <c r="BS675" s="341"/>
      <c r="BT675" s="341"/>
      <c r="BU675" s="341"/>
      <c r="BV675" s="341"/>
      <c r="BW675" s="341"/>
      <c r="BX675" s="341"/>
      <c r="BY675" s="341"/>
      <c r="BZ675" s="341"/>
      <c r="CA675" s="341"/>
      <c r="CB675" s="341"/>
      <c r="CC675" s="341"/>
      <c r="CD675" s="341"/>
      <c r="CE675" s="341"/>
      <c r="CF675" s="341"/>
      <c r="CG675" s="341"/>
      <c r="CH675" s="341"/>
      <c r="CI675" s="341"/>
      <c r="CJ675" s="341"/>
      <c r="CK675" s="341"/>
      <c r="CL675" s="341"/>
      <c r="CM675" s="341"/>
      <c r="CN675" s="341"/>
      <c r="CO675" s="341"/>
      <c r="CP675" s="341"/>
      <c r="CQ675" s="341"/>
      <c r="CR675" s="341"/>
      <c r="CS675" s="341"/>
      <c r="CT675" s="341"/>
      <c r="CU675" s="341"/>
      <c r="CV675" s="341"/>
      <c r="CW675" s="341"/>
      <c r="CX675" s="341"/>
      <c r="CY675" s="341"/>
      <c r="CZ675" s="341"/>
    </row>
    <row r="676" s="345" customFormat="true" ht="25.15" customHeight="true" x14ac:dyDescent="0.2">
      <c r="C676" s="1005"/>
      <c r="D676" s="1006"/>
      <c r="E676" s="613"/>
      <c r="F676" s="613"/>
      <c r="G676" s="613"/>
      <c r="H676" s="1005"/>
      <c r="I676" s="1006"/>
      <c r="J676" s="613"/>
      <c r="K676" s="613"/>
      <c r="L676" s="613"/>
      <c r="M676" s="1005"/>
      <c r="N676" s="1006"/>
      <c r="O676" s="613"/>
      <c r="P676" s="613"/>
      <c r="Q676" s="613"/>
      <c r="AC676" s="338"/>
      <c r="AD676" s="338"/>
      <c r="AE676" s="338"/>
      <c r="AF676" s="338"/>
      <c r="AG676" s="338"/>
      <c r="AH676" s="338"/>
      <c r="AI676" s="338"/>
      <c r="AJ676" s="338"/>
      <c r="AK676" s="338"/>
      <c r="AL676" s="338"/>
      <c r="AM676" s="338"/>
      <c r="AN676" s="338"/>
      <c r="AO676" s="338"/>
      <c r="AP676" s="338"/>
      <c r="AQ676" s="338"/>
      <c r="AR676" s="338"/>
      <c r="AS676" s="338"/>
      <c r="AT676" s="338"/>
      <c r="AU676" s="338"/>
      <c r="AV676" s="338"/>
      <c r="AW676" s="338"/>
      <c r="AX676" s="338"/>
      <c r="AY676" s="338"/>
      <c r="AZ676" s="338"/>
      <c r="BA676" s="341"/>
      <c r="BB676" s="420"/>
      <c r="BC676" s="341"/>
      <c r="BD676" s="341"/>
      <c r="BE676" s="341"/>
      <c r="BF676" s="341"/>
      <c r="BG676" s="341"/>
      <c r="BH676" s="341"/>
      <c r="BI676" s="341"/>
      <c r="BJ676" s="341"/>
      <c r="BK676" s="341"/>
      <c r="BL676" s="341"/>
      <c r="BM676" s="341"/>
      <c r="BN676" s="341"/>
      <c r="BO676" s="341"/>
      <c r="BP676" s="341"/>
      <c r="BQ676" s="341"/>
      <c r="BR676" s="341"/>
      <c r="BS676" s="341"/>
      <c r="BT676" s="341"/>
      <c r="BU676" s="341"/>
      <c r="BV676" s="341"/>
      <c r="BW676" s="341"/>
      <c r="BX676" s="341"/>
      <c r="BY676" s="341"/>
      <c r="BZ676" s="341"/>
      <c r="CA676" s="341"/>
      <c r="CB676" s="341"/>
      <c r="CC676" s="341"/>
      <c r="CD676" s="341"/>
      <c r="CE676" s="341"/>
      <c r="CF676" s="341"/>
      <c r="CG676" s="341"/>
      <c r="CH676" s="341"/>
      <c r="CI676" s="341"/>
      <c r="CJ676" s="341"/>
      <c r="CK676" s="341"/>
      <c r="CL676" s="341"/>
      <c r="CM676" s="341"/>
      <c r="CN676" s="341"/>
      <c r="CO676" s="341"/>
      <c r="CP676" s="341"/>
      <c r="CQ676" s="341"/>
      <c r="CR676" s="341"/>
      <c r="CS676" s="341"/>
      <c r="CT676" s="341"/>
      <c r="CU676" s="341"/>
      <c r="CV676" s="341"/>
      <c r="CW676" s="341"/>
      <c r="CX676" s="341"/>
      <c r="CY676" s="341"/>
      <c r="CZ676" s="341"/>
    </row>
    <row r="677" s="345" customFormat="true" ht="25.15" customHeight="true" x14ac:dyDescent="0.2">
      <c r="C677" s="1005"/>
      <c r="D677" s="1006"/>
      <c r="E677" s="613"/>
      <c r="F677" s="613"/>
      <c r="G677" s="613"/>
      <c r="H677" s="1005"/>
      <c r="I677" s="1006"/>
      <c r="J677" s="613"/>
      <c r="K677" s="613"/>
      <c r="L677" s="613"/>
      <c r="M677" s="1005"/>
      <c r="N677" s="1006"/>
      <c r="O677" s="613"/>
      <c r="P677" s="613"/>
      <c r="Q677" s="613"/>
      <c r="AC677" s="338"/>
      <c r="AD677" s="338"/>
      <c r="AE677" s="338"/>
      <c r="AF677" s="338"/>
      <c r="AG677" s="338"/>
      <c r="AH677" s="338"/>
      <c r="AI677" s="338"/>
      <c r="AJ677" s="338"/>
      <c r="AK677" s="338"/>
      <c r="AL677" s="338"/>
      <c r="AM677" s="338"/>
      <c r="AN677" s="338"/>
      <c r="AO677" s="338"/>
      <c r="AP677" s="338"/>
      <c r="AQ677" s="338"/>
      <c r="AR677" s="338"/>
      <c r="AS677" s="338"/>
      <c r="AT677" s="338"/>
      <c r="AU677" s="338"/>
      <c r="AV677" s="338"/>
      <c r="AW677" s="338"/>
      <c r="AX677" s="338"/>
      <c r="AY677" s="338"/>
      <c r="AZ677" s="338"/>
      <c r="BA677" s="341"/>
      <c r="BB677" s="420"/>
      <c r="BC677" s="341"/>
      <c r="BD677" s="341"/>
      <c r="BE677" s="341"/>
      <c r="BF677" s="341"/>
      <c r="BG677" s="341"/>
      <c r="BH677" s="341"/>
      <c r="BI677" s="341"/>
      <c r="BJ677" s="341"/>
      <c r="BK677" s="341"/>
      <c r="BL677" s="341"/>
      <c r="BM677" s="341"/>
      <c r="BN677" s="341"/>
      <c r="BO677" s="341"/>
      <c r="BP677" s="341"/>
      <c r="BQ677" s="341"/>
      <c r="BR677" s="341"/>
      <c r="BS677" s="341"/>
      <c r="BT677" s="341"/>
      <c r="BU677" s="341"/>
      <c r="BV677" s="341"/>
      <c r="BW677" s="341"/>
      <c r="BX677" s="341"/>
      <c r="BY677" s="341"/>
      <c r="BZ677" s="341"/>
      <c r="CA677" s="341"/>
      <c r="CB677" s="341"/>
      <c r="CC677" s="341"/>
      <c r="CD677" s="341"/>
      <c r="CE677" s="341"/>
      <c r="CF677" s="341"/>
      <c r="CG677" s="341"/>
      <c r="CH677" s="341"/>
      <c r="CI677" s="341"/>
      <c r="CJ677" s="341"/>
      <c r="CK677" s="341"/>
      <c r="CL677" s="341"/>
      <c r="CM677" s="341"/>
      <c r="CN677" s="341"/>
      <c r="CO677" s="341"/>
      <c r="CP677" s="341"/>
      <c r="CQ677" s="341"/>
      <c r="CR677" s="341"/>
      <c r="CS677" s="341"/>
      <c r="CT677" s="341"/>
      <c r="CU677" s="341"/>
      <c r="CV677" s="341"/>
      <c r="CW677" s="341"/>
      <c r="CX677" s="341"/>
      <c r="CY677" s="341"/>
      <c r="CZ677" s="341"/>
    </row>
    <row r="678" s="345" customFormat="true" ht="25.15" customHeight="true" x14ac:dyDescent="0.2">
      <c r="C678" s="1005"/>
      <c r="D678" s="1006"/>
      <c r="E678" s="613"/>
      <c r="F678" s="613"/>
      <c r="G678" s="613"/>
      <c r="H678" s="1005"/>
      <c r="I678" s="1006"/>
      <c r="J678" s="613"/>
      <c r="K678" s="613"/>
      <c r="L678" s="613"/>
      <c r="M678" s="1005"/>
      <c r="N678" s="1006"/>
      <c r="O678" s="613"/>
      <c r="P678" s="613"/>
      <c r="Q678" s="613"/>
      <c r="AC678" s="338"/>
      <c r="AD678" s="338"/>
      <c r="AE678" s="338"/>
      <c r="AF678" s="338"/>
      <c r="AG678" s="338"/>
      <c r="AH678" s="338"/>
      <c r="AI678" s="338"/>
      <c r="AJ678" s="338"/>
      <c r="AK678" s="338"/>
      <c r="AL678" s="338"/>
      <c r="AM678" s="338"/>
      <c r="AN678" s="338"/>
      <c r="AO678" s="338"/>
      <c r="AP678" s="338"/>
      <c r="AQ678" s="338"/>
      <c r="AR678" s="338"/>
      <c r="AS678" s="338"/>
      <c r="AT678" s="338"/>
      <c r="AU678" s="338"/>
      <c r="AV678" s="338"/>
      <c r="AW678" s="338"/>
      <c r="AX678" s="338"/>
      <c r="AY678" s="338"/>
      <c r="AZ678" s="338"/>
      <c r="BA678" s="341"/>
      <c r="BB678" s="420"/>
      <c r="BC678" s="341"/>
      <c r="BD678" s="341"/>
      <c r="BE678" s="341"/>
      <c r="BF678" s="341"/>
      <c r="BG678" s="341"/>
      <c r="BH678" s="341"/>
      <c r="BI678" s="341"/>
      <c r="BJ678" s="341"/>
      <c r="BK678" s="341"/>
      <c r="BL678" s="341"/>
      <c r="BM678" s="341"/>
      <c r="BN678" s="341"/>
      <c r="BO678" s="341"/>
      <c r="BP678" s="341"/>
      <c r="BQ678" s="341"/>
      <c r="BR678" s="341"/>
      <c r="BS678" s="341"/>
      <c r="BT678" s="341"/>
      <c r="BU678" s="341"/>
      <c r="BV678" s="341"/>
      <c r="BW678" s="341"/>
      <c r="BX678" s="341"/>
      <c r="BY678" s="341"/>
      <c r="BZ678" s="341"/>
      <c r="CA678" s="341"/>
      <c r="CB678" s="341"/>
      <c r="CC678" s="341"/>
      <c r="CD678" s="341"/>
      <c r="CE678" s="341"/>
      <c r="CF678" s="341"/>
      <c r="CG678" s="341"/>
      <c r="CH678" s="341"/>
      <c r="CI678" s="341"/>
      <c r="CJ678" s="341"/>
      <c r="CK678" s="341"/>
      <c r="CL678" s="341"/>
      <c r="CM678" s="341"/>
      <c r="CN678" s="341"/>
      <c r="CO678" s="341"/>
      <c r="CP678" s="341"/>
      <c r="CQ678" s="341"/>
      <c r="CR678" s="341"/>
      <c r="CS678" s="341"/>
      <c r="CT678" s="341"/>
      <c r="CU678" s="341"/>
      <c r="CV678" s="341"/>
      <c r="CW678" s="341"/>
      <c r="CX678" s="341"/>
      <c r="CY678" s="341"/>
      <c r="CZ678" s="341"/>
    </row>
    <row r="679" s="345" customFormat="true" ht="25.15" customHeight="true" x14ac:dyDescent="0.2">
      <c r="C679" s="1005"/>
      <c r="D679" s="1006"/>
      <c r="E679" s="613"/>
      <c r="F679" s="613"/>
      <c r="G679" s="613"/>
      <c r="H679" s="1005"/>
      <c r="I679" s="1006"/>
      <c r="J679" s="613"/>
      <c r="K679" s="613"/>
      <c r="L679" s="613"/>
      <c r="M679" s="1005"/>
      <c r="N679" s="1006"/>
      <c r="O679" s="613"/>
      <c r="P679" s="613"/>
      <c r="Q679" s="613"/>
      <c r="AC679" s="338"/>
      <c r="AD679" s="338"/>
      <c r="AE679" s="338"/>
      <c r="AF679" s="338"/>
      <c r="AG679" s="338"/>
      <c r="AH679" s="338"/>
      <c r="AI679" s="338"/>
      <c r="AJ679" s="338"/>
      <c r="AK679" s="338"/>
      <c r="AL679" s="338"/>
      <c r="AM679" s="338"/>
      <c r="AN679" s="338"/>
      <c r="AO679" s="338"/>
      <c r="AP679" s="338"/>
      <c r="AQ679" s="338"/>
      <c r="AR679" s="338"/>
      <c r="AS679" s="338"/>
      <c r="AT679" s="338"/>
      <c r="AU679" s="338"/>
      <c r="AV679" s="338"/>
      <c r="AW679" s="338"/>
      <c r="AX679" s="338"/>
      <c r="AY679" s="338"/>
      <c r="AZ679" s="338"/>
      <c r="BA679" s="341"/>
      <c r="BB679" s="420"/>
      <c r="BC679" s="341"/>
      <c r="BD679" s="341"/>
      <c r="BE679" s="341"/>
      <c r="BF679" s="341"/>
      <c r="BG679" s="341"/>
      <c r="BH679" s="341"/>
      <c r="BI679" s="341"/>
      <c r="BJ679" s="341"/>
      <c r="BK679" s="341"/>
      <c r="BL679" s="341"/>
      <c r="BM679" s="341"/>
      <c r="BN679" s="341"/>
      <c r="BO679" s="341"/>
      <c r="BP679" s="341"/>
      <c r="BQ679" s="341"/>
      <c r="BR679" s="341"/>
      <c r="BS679" s="341"/>
      <c r="BT679" s="341"/>
      <c r="BU679" s="341"/>
      <c r="BV679" s="341"/>
      <c r="BW679" s="341"/>
      <c r="BX679" s="341"/>
      <c r="BY679" s="341"/>
      <c r="BZ679" s="341"/>
      <c r="CA679" s="341"/>
      <c r="CB679" s="341"/>
      <c r="CC679" s="341"/>
      <c r="CD679" s="341"/>
      <c r="CE679" s="341"/>
      <c r="CF679" s="341"/>
      <c r="CG679" s="341"/>
      <c r="CH679" s="341"/>
      <c r="CI679" s="341"/>
      <c r="CJ679" s="341"/>
      <c r="CK679" s="341"/>
      <c r="CL679" s="341"/>
      <c r="CM679" s="341"/>
      <c r="CN679" s="341"/>
      <c r="CO679" s="341"/>
      <c r="CP679" s="341"/>
      <c r="CQ679" s="341"/>
      <c r="CR679" s="341"/>
      <c r="CS679" s="341"/>
      <c r="CT679" s="341"/>
      <c r="CU679" s="341"/>
      <c r="CV679" s="341"/>
      <c r="CW679" s="341"/>
      <c r="CX679" s="341"/>
      <c r="CY679" s="341"/>
      <c r="CZ679" s="341"/>
    </row>
    <row r="680" s="345" customFormat="true" ht="25.15" customHeight="true" x14ac:dyDescent="0.2">
      <c r="C680" s="1005"/>
      <c r="D680" s="1006"/>
      <c r="E680" s="613"/>
      <c r="F680" s="613"/>
      <c r="G680" s="613"/>
      <c r="H680" s="1005"/>
      <c r="I680" s="1006"/>
      <c r="J680" s="613"/>
      <c r="K680" s="613"/>
      <c r="L680" s="613"/>
      <c r="M680" s="1005"/>
      <c r="N680" s="1006"/>
      <c r="O680" s="613"/>
      <c r="P680" s="613"/>
      <c r="Q680" s="613"/>
      <c r="AC680" s="338"/>
      <c r="AD680" s="338"/>
      <c r="AE680" s="338"/>
      <c r="AF680" s="338"/>
      <c r="AG680" s="338"/>
      <c r="AH680" s="338"/>
      <c r="AI680" s="338"/>
      <c r="AJ680" s="338"/>
      <c r="AK680" s="338"/>
      <c r="AL680" s="338"/>
      <c r="AM680" s="338"/>
      <c r="AN680" s="338"/>
      <c r="AO680" s="338"/>
      <c r="AP680" s="338"/>
      <c r="AQ680" s="338"/>
      <c r="AR680" s="338"/>
      <c r="AS680" s="338"/>
      <c r="AT680" s="338"/>
      <c r="AU680" s="338"/>
      <c r="AV680" s="338"/>
      <c r="AW680" s="338"/>
      <c r="AX680" s="338"/>
      <c r="AY680" s="338"/>
      <c r="AZ680" s="338"/>
      <c r="BA680" s="341"/>
      <c r="BB680" s="420"/>
      <c r="BC680" s="341"/>
      <c r="BD680" s="341"/>
      <c r="BE680" s="341"/>
      <c r="BF680" s="341"/>
      <c r="BG680" s="341"/>
      <c r="BH680" s="341"/>
      <c r="BI680" s="341"/>
      <c r="BJ680" s="341"/>
      <c r="BK680" s="341"/>
      <c r="BL680" s="341"/>
      <c r="BM680" s="341"/>
      <c r="BN680" s="341"/>
      <c r="BO680" s="341"/>
      <c r="BP680" s="341"/>
      <c r="BQ680" s="341"/>
      <c r="BR680" s="341"/>
      <c r="BS680" s="341"/>
      <c r="BT680" s="341"/>
      <c r="BU680" s="341"/>
      <c r="BV680" s="341"/>
      <c r="BW680" s="341"/>
      <c r="BX680" s="341"/>
      <c r="BY680" s="341"/>
      <c r="BZ680" s="341"/>
      <c r="CA680" s="341"/>
      <c r="CB680" s="341"/>
      <c r="CC680" s="341"/>
      <c r="CD680" s="341"/>
      <c r="CE680" s="341"/>
      <c r="CF680" s="341"/>
      <c r="CG680" s="341"/>
      <c r="CH680" s="341"/>
      <c r="CI680" s="341"/>
      <c r="CJ680" s="341"/>
      <c r="CK680" s="341"/>
      <c r="CL680" s="341"/>
      <c r="CM680" s="341"/>
      <c r="CN680" s="341"/>
      <c r="CO680" s="341"/>
      <c r="CP680" s="341"/>
      <c r="CQ680" s="341"/>
      <c r="CR680" s="341"/>
      <c r="CS680" s="341"/>
      <c r="CT680" s="341"/>
      <c r="CU680" s="341"/>
      <c r="CV680" s="341"/>
      <c r="CW680" s="341"/>
      <c r="CX680" s="341"/>
      <c r="CY680" s="341"/>
      <c r="CZ680" s="341"/>
    </row>
    <row r="681" s="345" customFormat="true" ht="25.15" customHeight="true" x14ac:dyDescent="0.2">
      <c r="C681" s="1005"/>
      <c r="D681" s="1006"/>
      <c r="E681" s="613"/>
      <c r="F681" s="613"/>
      <c r="G681" s="613"/>
      <c r="H681" s="1005"/>
      <c r="I681" s="1006"/>
      <c r="J681" s="613"/>
      <c r="K681" s="613"/>
      <c r="L681" s="613"/>
      <c r="M681" s="1005"/>
      <c r="N681" s="1006"/>
      <c r="O681" s="613"/>
      <c r="P681" s="613"/>
      <c r="Q681" s="613"/>
      <c r="AC681" s="338"/>
      <c r="AD681" s="338"/>
      <c r="AE681" s="338"/>
      <c r="AF681" s="338"/>
      <c r="AG681" s="338"/>
      <c r="AH681" s="338"/>
      <c r="AI681" s="338"/>
      <c r="AJ681" s="338"/>
      <c r="AK681" s="338"/>
      <c r="AL681" s="338"/>
      <c r="AM681" s="338"/>
      <c r="AN681" s="338"/>
      <c r="AO681" s="338"/>
      <c r="AP681" s="338"/>
      <c r="AQ681" s="338"/>
      <c r="AR681" s="338"/>
      <c r="AS681" s="338"/>
      <c r="AT681" s="338"/>
      <c r="AU681" s="338"/>
      <c r="AV681" s="338"/>
      <c r="AW681" s="338"/>
      <c r="AX681" s="338"/>
      <c r="AY681" s="338"/>
      <c r="AZ681" s="338"/>
      <c r="BA681" s="341"/>
      <c r="BB681" s="420"/>
      <c r="BC681" s="341"/>
      <c r="BD681" s="341"/>
      <c r="BE681" s="341"/>
      <c r="BF681" s="341"/>
      <c r="BG681" s="341"/>
      <c r="BH681" s="341"/>
      <c r="BI681" s="341"/>
      <c r="BJ681" s="341"/>
      <c r="BK681" s="341"/>
      <c r="BL681" s="341"/>
      <c r="BM681" s="341"/>
      <c r="BN681" s="341"/>
      <c r="BO681" s="341"/>
      <c r="BP681" s="341"/>
      <c r="BQ681" s="341"/>
      <c r="BR681" s="341"/>
      <c r="BS681" s="341"/>
      <c r="BT681" s="341"/>
      <c r="BU681" s="341"/>
      <c r="BV681" s="341"/>
      <c r="BW681" s="341"/>
      <c r="BX681" s="341"/>
      <c r="BY681" s="341"/>
      <c r="BZ681" s="341"/>
      <c r="CA681" s="341"/>
      <c r="CB681" s="341"/>
      <c r="CC681" s="341"/>
      <c r="CD681" s="341"/>
      <c r="CE681" s="341"/>
      <c r="CF681" s="341"/>
      <c r="CG681" s="341"/>
      <c r="CH681" s="341"/>
      <c r="CI681" s="341"/>
      <c r="CJ681" s="341"/>
      <c r="CK681" s="341"/>
      <c r="CL681" s="341"/>
      <c r="CM681" s="341"/>
      <c r="CN681" s="341"/>
      <c r="CO681" s="341"/>
      <c r="CP681" s="341"/>
      <c r="CQ681" s="341"/>
      <c r="CR681" s="341"/>
      <c r="CS681" s="341"/>
      <c r="CT681" s="341"/>
      <c r="CU681" s="341"/>
      <c r="CV681" s="341"/>
      <c r="CW681" s="341"/>
      <c r="CX681" s="341"/>
      <c r="CY681" s="341"/>
      <c r="CZ681" s="341"/>
    </row>
    <row r="682" s="345" customFormat="true" ht="25.15" customHeight="true" x14ac:dyDescent="0.2">
      <c r="C682" s="1005"/>
      <c r="D682" s="1006"/>
      <c r="E682" s="613"/>
      <c r="F682" s="613"/>
      <c r="G682" s="613"/>
      <c r="H682" s="1005"/>
      <c r="I682" s="1006"/>
      <c r="J682" s="613"/>
      <c r="K682" s="613"/>
      <c r="L682" s="613"/>
      <c r="M682" s="1005"/>
      <c r="N682" s="1006"/>
      <c r="O682" s="613"/>
      <c r="P682" s="613"/>
      <c r="Q682" s="613"/>
      <c r="AC682" s="338"/>
      <c r="AD682" s="338"/>
      <c r="AE682" s="338"/>
      <c r="AF682" s="338"/>
      <c r="AG682" s="338"/>
      <c r="AH682" s="338"/>
      <c r="AI682" s="338"/>
      <c r="AJ682" s="338"/>
      <c r="AK682" s="338"/>
      <c r="AL682" s="338"/>
      <c r="AM682" s="338"/>
      <c r="AN682" s="338"/>
      <c r="AO682" s="338"/>
      <c r="AP682" s="338"/>
      <c r="AQ682" s="338"/>
      <c r="AR682" s="338"/>
      <c r="AS682" s="338"/>
      <c r="AT682" s="338"/>
      <c r="AU682" s="338"/>
      <c r="AV682" s="338"/>
      <c r="AW682" s="338"/>
      <c r="AX682" s="338"/>
      <c r="AY682" s="338"/>
      <c r="AZ682" s="338"/>
      <c r="BA682" s="341"/>
      <c r="BB682" s="420"/>
      <c r="BC682" s="341"/>
      <c r="BD682" s="341"/>
      <c r="BE682" s="341"/>
      <c r="BF682" s="341"/>
      <c r="BG682" s="341"/>
      <c r="BH682" s="341"/>
      <c r="BI682" s="341"/>
      <c r="BJ682" s="341"/>
      <c r="BK682" s="341"/>
      <c r="BL682" s="341"/>
      <c r="BM682" s="341"/>
      <c r="BN682" s="341"/>
      <c r="BO682" s="341"/>
      <c r="BP682" s="341"/>
      <c r="BQ682" s="341"/>
      <c r="BR682" s="341"/>
      <c r="BS682" s="341"/>
      <c r="BT682" s="341"/>
      <c r="BU682" s="341"/>
      <c r="BV682" s="341"/>
      <c r="BW682" s="341"/>
      <c r="BX682" s="341"/>
      <c r="BY682" s="341"/>
      <c r="BZ682" s="341"/>
      <c r="CA682" s="341"/>
      <c r="CB682" s="341"/>
      <c r="CC682" s="341"/>
      <c r="CD682" s="341"/>
      <c r="CE682" s="341"/>
      <c r="CF682" s="341"/>
      <c r="CG682" s="341"/>
      <c r="CH682" s="341"/>
      <c r="CI682" s="341"/>
      <c r="CJ682" s="341"/>
      <c r="CK682" s="341"/>
      <c r="CL682" s="341"/>
      <c r="CM682" s="341"/>
      <c r="CN682" s="341"/>
      <c r="CO682" s="341"/>
      <c r="CP682" s="341"/>
      <c r="CQ682" s="341"/>
      <c r="CR682" s="341"/>
      <c r="CS682" s="341"/>
      <c r="CT682" s="341"/>
      <c r="CU682" s="341"/>
      <c r="CV682" s="341"/>
      <c r="CW682" s="341"/>
      <c r="CX682" s="341"/>
      <c r="CY682" s="341"/>
      <c r="CZ682" s="341"/>
    </row>
    <row r="683" s="345" customFormat="true" ht="25.15" customHeight="true" x14ac:dyDescent="0.2">
      <c r="C683" s="1005"/>
      <c r="D683" s="1006"/>
      <c r="E683" s="613"/>
      <c r="F683" s="613"/>
      <c r="G683" s="613"/>
      <c r="H683" s="1005"/>
      <c r="I683" s="1006"/>
      <c r="J683" s="613"/>
      <c r="K683" s="613"/>
      <c r="L683" s="613"/>
      <c r="M683" s="1005"/>
      <c r="N683" s="1006"/>
      <c r="O683" s="613"/>
      <c r="P683" s="613"/>
      <c r="Q683" s="613"/>
      <c r="AC683" s="338"/>
      <c r="AD683" s="338"/>
      <c r="AE683" s="338"/>
      <c r="AF683" s="338"/>
      <c r="AG683" s="338"/>
      <c r="AH683" s="338"/>
      <c r="AI683" s="338"/>
      <c r="AJ683" s="338"/>
      <c r="AK683" s="338"/>
      <c r="AL683" s="338"/>
      <c r="AM683" s="338"/>
      <c r="AN683" s="338"/>
      <c r="AO683" s="338"/>
      <c r="AP683" s="338"/>
      <c r="AQ683" s="338"/>
      <c r="AR683" s="338"/>
      <c r="AS683" s="338"/>
      <c r="AT683" s="338"/>
      <c r="AU683" s="338"/>
      <c r="AV683" s="338"/>
      <c r="AW683" s="338"/>
      <c r="AX683" s="338"/>
      <c r="AY683" s="338"/>
      <c r="AZ683" s="338"/>
      <c r="BA683" s="341"/>
      <c r="BB683" s="420"/>
      <c r="BC683" s="341"/>
      <c r="BD683" s="341"/>
      <c r="BE683" s="341"/>
      <c r="BF683" s="341"/>
      <c r="BG683" s="341"/>
      <c r="BH683" s="341"/>
      <c r="BI683" s="341"/>
      <c r="BJ683" s="341"/>
      <c r="BK683" s="341"/>
      <c r="BL683" s="341"/>
      <c r="BM683" s="341"/>
      <c r="BN683" s="341"/>
      <c r="BO683" s="341"/>
      <c r="BP683" s="341"/>
      <c r="BQ683" s="341"/>
      <c r="BR683" s="341"/>
      <c r="BS683" s="341"/>
      <c r="BT683" s="341"/>
      <c r="BU683" s="341"/>
      <c r="BV683" s="341"/>
      <c r="BW683" s="341"/>
      <c r="BX683" s="341"/>
      <c r="BY683" s="341"/>
      <c r="BZ683" s="341"/>
      <c r="CA683" s="341"/>
      <c r="CB683" s="341"/>
      <c r="CC683" s="341"/>
      <c r="CD683" s="341"/>
      <c r="CE683" s="341"/>
      <c r="CF683" s="341"/>
      <c r="CG683" s="341"/>
      <c r="CH683" s="341"/>
      <c r="CI683" s="341"/>
      <c r="CJ683" s="341"/>
      <c r="CK683" s="341"/>
      <c r="CL683" s="341"/>
      <c r="CM683" s="341"/>
      <c r="CN683" s="341"/>
      <c r="CO683" s="341"/>
      <c r="CP683" s="341"/>
      <c r="CQ683" s="341"/>
      <c r="CR683" s="341"/>
      <c r="CS683" s="341"/>
      <c r="CT683" s="341"/>
      <c r="CU683" s="341"/>
      <c r="CV683" s="341"/>
      <c r="CW683" s="341"/>
      <c r="CX683" s="341"/>
      <c r="CY683" s="341"/>
      <c r="CZ683" s="341"/>
    </row>
    <row r="684" s="345" customFormat="true" ht="25.15" customHeight="true" x14ac:dyDescent="0.2">
      <c r="C684" s="1005"/>
      <c r="D684" s="1006"/>
      <c r="E684" s="613"/>
      <c r="F684" s="613"/>
      <c r="G684" s="613"/>
      <c r="H684" s="1005"/>
      <c r="I684" s="1006"/>
      <c r="J684" s="613"/>
      <c r="K684" s="613"/>
      <c r="L684" s="613"/>
      <c r="M684" s="1005"/>
      <c r="N684" s="1006"/>
      <c r="O684" s="613"/>
      <c r="P684" s="613"/>
      <c r="Q684" s="613"/>
      <c r="AC684" s="338"/>
      <c r="AD684" s="338"/>
      <c r="AE684" s="338"/>
      <c r="AF684" s="338"/>
      <c r="AG684" s="338"/>
      <c r="AH684" s="338"/>
      <c r="AI684" s="338"/>
      <c r="AJ684" s="338"/>
      <c r="AK684" s="338"/>
      <c r="AL684" s="338"/>
      <c r="AM684" s="338"/>
      <c r="AN684" s="338"/>
      <c r="AO684" s="338"/>
      <c r="AP684" s="338"/>
      <c r="AQ684" s="338"/>
      <c r="AR684" s="338"/>
      <c r="AS684" s="338"/>
      <c r="AT684" s="338"/>
      <c r="AU684" s="338"/>
      <c r="AV684" s="338"/>
      <c r="AW684" s="338"/>
      <c r="AX684" s="338"/>
      <c r="AY684" s="338"/>
      <c r="AZ684" s="338"/>
      <c r="BA684" s="341"/>
      <c r="BB684" s="420"/>
      <c r="BC684" s="341"/>
      <c r="BD684" s="341"/>
      <c r="BE684" s="341"/>
      <c r="BF684" s="341"/>
      <c r="BG684" s="341"/>
      <c r="BH684" s="341"/>
      <c r="BI684" s="341"/>
      <c r="BJ684" s="341"/>
      <c r="BK684" s="341"/>
      <c r="BL684" s="341"/>
      <c r="BM684" s="341"/>
      <c r="BN684" s="341"/>
      <c r="BO684" s="341"/>
      <c r="BP684" s="341"/>
      <c r="BQ684" s="341"/>
      <c r="BR684" s="341"/>
      <c r="BS684" s="341"/>
      <c r="BT684" s="341"/>
      <c r="BU684" s="341"/>
      <c r="BV684" s="341"/>
      <c r="BW684" s="341"/>
      <c r="BX684" s="341"/>
      <c r="BY684" s="341"/>
      <c r="BZ684" s="341"/>
      <c r="CA684" s="341"/>
      <c r="CB684" s="341"/>
      <c r="CC684" s="341"/>
      <c r="CD684" s="341"/>
      <c r="CE684" s="341"/>
      <c r="CF684" s="341"/>
      <c r="CG684" s="341"/>
      <c r="CH684" s="341"/>
      <c r="CI684" s="341"/>
      <c r="CJ684" s="341"/>
      <c r="CK684" s="341"/>
      <c r="CL684" s="341"/>
      <c r="CM684" s="341"/>
      <c r="CN684" s="341"/>
      <c r="CO684" s="341"/>
      <c r="CP684" s="341"/>
      <c r="CQ684" s="341"/>
      <c r="CR684" s="341"/>
      <c r="CS684" s="341"/>
      <c r="CT684" s="341"/>
      <c r="CU684" s="341"/>
      <c r="CV684" s="341"/>
      <c r="CW684" s="341"/>
      <c r="CX684" s="341"/>
      <c r="CY684" s="341"/>
      <c r="CZ684" s="341"/>
    </row>
    <row r="685" s="345" customFormat="true" ht="25.15" customHeight="true" x14ac:dyDescent="0.2">
      <c r="C685" s="1005"/>
      <c r="D685" s="1006"/>
      <c r="E685" s="613"/>
      <c r="F685" s="613"/>
      <c r="G685" s="613"/>
      <c r="H685" s="1005"/>
      <c r="I685" s="1006"/>
      <c r="J685" s="613"/>
      <c r="K685" s="613"/>
      <c r="L685" s="613"/>
      <c r="M685" s="1005"/>
      <c r="N685" s="1006"/>
      <c r="O685" s="613"/>
      <c r="P685" s="613"/>
      <c r="Q685" s="613"/>
      <c r="AC685" s="338"/>
      <c r="AD685" s="338"/>
      <c r="AE685" s="338"/>
      <c r="AF685" s="338"/>
      <c r="AG685" s="338"/>
      <c r="AH685" s="338"/>
      <c r="AI685" s="338"/>
      <c r="AJ685" s="338"/>
      <c r="AK685" s="338"/>
      <c r="AL685" s="338"/>
      <c r="AM685" s="338"/>
      <c r="AN685" s="338"/>
      <c r="AO685" s="338"/>
      <c r="AP685" s="338"/>
      <c r="AQ685" s="338"/>
      <c r="AR685" s="338"/>
      <c r="AS685" s="338"/>
      <c r="AT685" s="338"/>
      <c r="AU685" s="338"/>
      <c r="AV685" s="338"/>
      <c r="AW685" s="338"/>
      <c r="AX685" s="338"/>
      <c r="AY685" s="338"/>
      <c r="AZ685" s="338"/>
      <c r="BA685" s="341"/>
      <c r="BB685" s="420"/>
      <c r="BC685" s="341"/>
      <c r="BD685" s="341"/>
      <c r="BE685" s="341"/>
      <c r="BF685" s="341"/>
      <c r="BG685" s="341"/>
      <c r="BH685" s="341"/>
      <c r="BI685" s="341"/>
      <c r="BJ685" s="341"/>
      <c r="BK685" s="341"/>
      <c r="BL685" s="341"/>
      <c r="BM685" s="341"/>
      <c r="BN685" s="341"/>
      <c r="BO685" s="341"/>
      <c r="BP685" s="341"/>
      <c r="BQ685" s="341"/>
      <c r="BR685" s="341"/>
      <c r="BS685" s="341"/>
      <c r="BT685" s="341"/>
      <c r="BU685" s="341"/>
      <c r="BV685" s="341"/>
      <c r="BW685" s="341"/>
      <c r="BX685" s="341"/>
      <c r="BY685" s="341"/>
      <c r="BZ685" s="341"/>
      <c r="CA685" s="341"/>
      <c r="CB685" s="341"/>
      <c r="CC685" s="341"/>
      <c r="CD685" s="341"/>
      <c r="CE685" s="341"/>
      <c r="CF685" s="341"/>
      <c r="CG685" s="341"/>
      <c r="CH685" s="341"/>
      <c r="CI685" s="341"/>
      <c r="CJ685" s="341"/>
      <c r="CK685" s="341"/>
      <c r="CL685" s="341"/>
      <c r="CM685" s="341"/>
      <c r="CN685" s="341"/>
      <c r="CO685" s="341"/>
      <c r="CP685" s="341"/>
      <c r="CQ685" s="341"/>
      <c r="CR685" s="341"/>
      <c r="CS685" s="341"/>
      <c r="CT685" s="341"/>
      <c r="CU685" s="341"/>
      <c r="CV685" s="341"/>
      <c r="CW685" s="341"/>
      <c r="CX685" s="341"/>
      <c r="CY685" s="341"/>
      <c r="CZ685" s="341"/>
    </row>
    <row r="686" s="345" customFormat="true" ht="25.15" customHeight="true" x14ac:dyDescent="0.2">
      <c r="C686" s="1005"/>
      <c r="D686" s="1006"/>
      <c r="E686" s="613"/>
      <c r="F686" s="613"/>
      <c r="G686" s="613"/>
      <c r="H686" s="1005"/>
      <c r="I686" s="1006"/>
      <c r="J686" s="613"/>
      <c r="K686" s="613"/>
      <c r="L686" s="613"/>
      <c r="M686" s="1005"/>
      <c r="N686" s="1006"/>
      <c r="O686" s="613"/>
      <c r="P686" s="613"/>
      <c r="Q686" s="613"/>
      <c r="AC686" s="338"/>
      <c r="AD686" s="338"/>
      <c r="AE686" s="338"/>
      <c r="AF686" s="338"/>
      <c r="AG686" s="338"/>
      <c r="AH686" s="338"/>
      <c r="AI686" s="338"/>
      <c r="AJ686" s="338"/>
      <c r="AK686" s="338"/>
      <c r="AL686" s="338"/>
      <c r="AM686" s="338"/>
      <c r="AN686" s="338"/>
      <c r="AO686" s="338"/>
      <c r="AP686" s="338"/>
      <c r="AQ686" s="338"/>
      <c r="AR686" s="338"/>
      <c r="AS686" s="338"/>
      <c r="AT686" s="338"/>
      <c r="AU686" s="338"/>
      <c r="AV686" s="338"/>
      <c r="AW686" s="338"/>
      <c r="AX686" s="338"/>
      <c r="AY686" s="338"/>
      <c r="AZ686" s="338"/>
      <c r="BA686" s="341"/>
      <c r="BB686" s="420"/>
      <c r="BC686" s="341"/>
      <c r="BD686" s="341"/>
      <c r="BE686" s="341"/>
      <c r="BF686" s="341"/>
      <c r="BG686" s="341"/>
      <c r="BH686" s="341"/>
      <c r="BI686" s="341"/>
      <c r="BJ686" s="341"/>
      <c r="BK686" s="341"/>
      <c r="BL686" s="341"/>
      <c r="BM686" s="341"/>
      <c r="BN686" s="341"/>
      <c r="BO686" s="341"/>
      <c r="BP686" s="341"/>
      <c r="BQ686" s="341"/>
      <c r="BR686" s="341"/>
      <c r="BS686" s="341"/>
      <c r="BT686" s="341"/>
      <c r="BU686" s="341"/>
      <c r="BV686" s="341"/>
      <c r="BW686" s="341"/>
      <c r="BX686" s="341"/>
      <c r="BY686" s="341"/>
      <c r="BZ686" s="341"/>
      <c r="CA686" s="341"/>
      <c r="CB686" s="341"/>
      <c r="CC686" s="341"/>
      <c r="CD686" s="341"/>
      <c r="CE686" s="341"/>
      <c r="CF686" s="341"/>
      <c r="CG686" s="341"/>
      <c r="CH686" s="341"/>
      <c r="CI686" s="341"/>
      <c r="CJ686" s="341"/>
      <c r="CK686" s="341"/>
      <c r="CL686" s="341"/>
      <c r="CM686" s="341"/>
      <c r="CN686" s="341"/>
      <c r="CO686" s="341"/>
      <c r="CP686" s="341"/>
      <c r="CQ686" s="341"/>
      <c r="CR686" s="341"/>
      <c r="CS686" s="341"/>
      <c r="CT686" s="341"/>
      <c r="CU686" s="341"/>
      <c r="CV686" s="341"/>
      <c r="CW686" s="341"/>
      <c r="CX686" s="341"/>
      <c r="CY686" s="341"/>
      <c r="CZ686" s="341"/>
    </row>
    <row r="687" s="345" customFormat="true" ht="25.15" customHeight="true" x14ac:dyDescent="0.2">
      <c r="C687" s="1005"/>
      <c r="D687" s="1006"/>
      <c r="E687" s="613"/>
      <c r="F687" s="613"/>
      <c r="G687" s="613"/>
      <c r="H687" s="1005"/>
      <c r="I687" s="1006"/>
      <c r="J687" s="613"/>
      <c r="K687" s="613"/>
      <c r="L687" s="613"/>
      <c r="M687" s="1005"/>
      <c r="N687" s="1006"/>
      <c r="O687" s="613"/>
      <c r="P687" s="613"/>
      <c r="Q687" s="613"/>
      <c r="AC687" s="338"/>
      <c r="AD687" s="338"/>
      <c r="AE687" s="338"/>
      <c r="AF687" s="338"/>
      <c r="AG687" s="338"/>
      <c r="AH687" s="338"/>
      <c r="AI687" s="338"/>
      <c r="AJ687" s="338"/>
      <c r="AK687" s="338"/>
      <c r="AL687" s="338"/>
      <c r="AM687" s="338"/>
      <c r="AN687" s="338"/>
      <c r="AO687" s="338"/>
      <c r="AP687" s="338"/>
      <c r="AQ687" s="338"/>
      <c r="AR687" s="338"/>
      <c r="AS687" s="338"/>
      <c r="AT687" s="338"/>
      <c r="AU687" s="338"/>
      <c r="AV687" s="338"/>
      <c r="AW687" s="338"/>
      <c r="AX687" s="338"/>
      <c r="AY687" s="338"/>
      <c r="AZ687" s="338"/>
      <c r="BA687" s="341"/>
      <c r="BB687" s="420"/>
      <c r="BC687" s="341"/>
      <c r="BD687" s="341"/>
      <c r="BE687" s="341"/>
      <c r="BF687" s="341"/>
      <c r="BG687" s="341"/>
      <c r="BH687" s="341"/>
      <c r="BI687" s="341"/>
      <c r="BJ687" s="341"/>
      <c r="BK687" s="341"/>
      <c r="BL687" s="341"/>
      <c r="BM687" s="341"/>
      <c r="BN687" s="341"/>
      <c r="BO687" s="341"/>
      <c r="BP687" s="341"/>
      <c r="BQ687" s="341"/>
      <c r="BR687" s="341"/>
      <c r="BS687" s="341"/>
      <c r="BT687" s="341"/>
      <c r="BU687" s="341"/>
      <c r="BV687" s="341"/>
      <c r="BW687" s="341"/>
      <c r="BX687" s="341"/>
      <c r="BY687" s="341"/>
      <c r="BZ687" s="341"/>
      <c r="CA687" s="341"/>
      <c r="CB687" s="341"/>
      <c r="CC687" s="341"/>
      <c r="CD687" s="341"/>
      <c r="CE687" s="341"/>
      <c r="CF687" s="341"/>
      <c r="CG687" s="341"/>
      <c r="CH687" s="341"/>
      <c r="CI687" s="341"/>
      <c r="CJ687" s="341"/>
      <c r="CK687" s="341"/>
      <c r="CL687" s="341"/>
      <c r="CM687" s="341"/>
      <c r="CN687" s="341"/>
      <c r="CO687" s="341"/>
      <c r="CP687" s="341"/>
      <c r="CQ687" s="341"/>
      <c r="CR687" s="341"/>
      <c r="CS687" s="341"/>
      <c r="CT687" s="341"/>
      <c r="CU687" s="341"/>
      <c r="CV687" s="341"/>
      <c r="CW687" s="341"/>
      <c r="CX687" s="341"/>
      <c r="CY687" s="341"/>
      <c r="CZ687" s="341"/>
    </row>
    <row r="688" s="345" customFormat="true" ht="25.15" customHeight="true" x14ac:dyDescent="0.2">
      <c r="C688" s="1005"/>
      <c r="D688" s="1006"/>
      <c r="E688" s="613"/>
      <c r="F688" s="613"/>
      <c r="G688" s="613"/>
      <c r="H688" s="1005"/>
      <c r="I688" s="1006"/>
      <c r="J688" s="613"/>
      <c r="K688" s="613"/>
      <c r="L688" s="613"/>
      <c r="M688" s="1005"/>
      <c r="N688" s="1006"/>
      <c r="O688" s="613"/>
      <c r="P688" s="613"/>
      <c r="Q688" s="613"/>
      <c r="AC688" s="338"/>
      <c r="AD688" s="338"/>
      <c r="AE688" s="338"/>
      <c r="AF688" s="338"/>
      <c r="AG688" s="338"/>
      <c r="AH688" s="338"/>
      <c r="AI688" s="338"/>
      <c r="AJ688" s="338"/>
      <c r="AK688" s="338"/>
      <c r="AL688" s="338"/>
      <c r="AM688" s="338"/>
      <c r="AN688" s="338"/>
      <c r="AO688" s="338"/>
      <c r="AP688" s="338"/>
      <c r="AQ688" s="338"/>
      <c r="AR688" s="338"/>
      <c r="AS688" s="338"/>
      <c r="AT688" s="338"/>
      <c r="AU688" s="338"/>
      <c r="AV688" s="338"/>
      <c r="AW688" s="338"/>
      <c r="AX688" s="338"/>
      <c r="AY688" s="338"/>
      <c r="AZ688" s="338"/>
      <c r="BA688" s="341"/>
      <c r="BB688" s="420"/>
      <c r="BC688" s="341"/>
      <c r="BD688" s="341"/>
      <c r="BE688" s="341"/>
      <c r="BF688" s="341"/>
      <c r="BG688" s="341"/>
      <c r="BH688" s="341"/>
      <c r="BI688" s="341"/>
      <c r="BJ688" s="341"/>
      <c r="BK688" s="341"/>
      <c r="BL688" s="341"/>
      <c r="BM688" s="341"/>
      <c r="BN688" s="341"/>
      <c r="BO688" s="341"/>
      <c r="BP688" s="341"/>
      <c r="BQ688" s="341"/>
      <c r="BR688" s="341"/>
      <c r="BS688" s="341"/>
      <c r="BT688" s="341"/>
      <c r="BU688" s="341"/>
      <c r="BV688" s="341"/>
      <c r="BW688" s="341"/>
      <c r="BX688" s="341"/>
      <c r="BY688" s="341"/>
      <c r="BZ688" s="341"/>
      <c r="CA688" s="341"/>
      <c r="CB688" s="341"/>
      <c r="CC688" s="341"/>
      <c r="CD688" s="341"/>
      <c r="CE688" s="341"/>
      <c r="CF688" s="341"/>
      <c r="CG688" s="341"/>
      <c r="CH688" s="341"/>
      <c r="CI688" s="341"/>
      <c r="CJ688" s="341"/>
      <c r="CK688" s="341"/>
      <c r="CL688" s="341"/>
      <c r="CM688" s="341"/>
      <c r="CN688" s="341"/>
      <c r="CO688" s="341"/>
      <c r="CP688" s="341"/>
      <c r="CQ688" s="341"/>
      <c r="CR688" s="341"/>
      <c r="CS688" s="341"/>
      <c r="CT688" s="341"/>
      <c r="CU688" s="341"/>
      <c r="CV688" s="341"/>
      <c r="CW688" s="341"/>
      <c r="CX688" s="341"/>
      <c r="CY688" s="341"/>
      <c r="CZ688" s="341"/>
    </row>
    <row r="689" s="345" customFormat="true" ht="25.15" customHeight="true" x14ac:dyDescent="0.2">
      <c r="C689" s="1005"/>
      <c r="D689" s="1006"/>
      <c r="E689" s="613"/>
      <c r="F689" s="613"/>
      <c r="G689" s="613"/>
      <c r="H689" s="1005"/>
      <c r="I689" s="1006"/>
      <c r="J689" s="613"/>
      <c r="K689" s="613"/>
      <c r="L689" s="613"/>
      <c r="M689" s="1005"/>
      <c r="N689" s="1006"/>
      <c r="O689" s="613"/>
      <c r="P689" s="613"/>
      <c r="Q689" s="613"/>
      <c r="AC689" s="338"/>
      <c r="AD689" s="338"/>
      <c r="AE689" s="338"/>
      <c r="AF689" s="338"/>
      <c r="AG689" s="338"/>
      <c r="AH689" s="338"/>
      <c r="AI689" s="338"/>
      <c r="AJ689" s="338"/>
      <c r="AK689" s="338"/>
      <c r="AL689" s="338"/>
      <c r="AM689" s="338"/>
      <c r="AN689" s="338"/>
      <c r="AO689" s="338"/>
      <c r="AP689" s="338"/>
      <c r="AQ689" s="338"/>
      <c r="AR689" s="338"/>
      <c r="AS689" s="338"/>
      <c r="AT689" s="338"/>
      <c r="AU689" s="338"/>
      <c r="AV689" s="338"/>
      <c r="AW689" s="338"/>
      <c r="AX689" s="338"/>
      <c r="AY689" s="338"/>
      <c r="AZ689" s="338"/>
      <c r="BA689" s="341"/>
      <c r="BB689" s="420"/>
      <c r="BC689" s="341"/>
      <c r="BD689" s="341"/>
      <c r="BE689" s="341"/>
      <c r="BF689" s="341"/>
      <c r="BG689" s="341"/>
      <c r="BH689" s="341"/>
      <c r="BI689" s="341"/>
      <c r="BJ689" s="341"/>
      <c r="BK689" s="341"/>
      <c r="BL689" s="341"/>
      <c r="BM689" s="341"/>
      <c r="BN689" s="341"/>
      <c r="BO689" s="341"/>
      <c r="BP689" s="341"/>
      <c r="BQ689" s="341"/>
      <c r="BR689" s="341"/>
      <c r="BS689" s="341"/>
      <c r="BT689" s="341"/>
      <c r="BU689" s="341"/>
      <c r="BV689" s="341"/>
      <c r="BW689" s="341"/>
      <c r="BX689" s="341"/>
      <c r="BY689" s="341"/>
      <c r="BZ689" s="341"/>
      <c r="CA689" s="341"/>
      <c r="CB689" s="341"/>
      <c r="CC689" s="341"/>
      <c r="CD689" s="341"/>
      <c r="CE689" s="341"/>
      <c r="CF689" s="341"/>
      <c r="CG689" s="341"/>
      <c r="CH689" s="341"/>
      <c r="CI689" s="341"/>
      <c r="CJ689" s="341"/>
      <c r="CK689" s="341"/>
      <c r="CL689" s="341"/>
      <c r="CM689" s="341"/>
      <c r="CN689" s="341"/>
      <c r="CO689" s="341"/>
      <c r="CP689" s="341"/>
      <c r="CQ689" s="341"/>
      <c r="CR689" s="341"/>
      <c r="CS689" s="341"/>
      <c r="CT689" s="341"/>
      <c r="CU689" s="341"/>
      <c r="CV689" s="341"/>
      <c r="CW689" s="341"/>
      <c r="CX689" s="341"/>
      <c r="CY689" s="341"/>
      <c r="CZ689" s="341"/>
    </row>
    <row r="690" s="345" customFormat="true" ht="25.15" customHeight="true" x14ac:dyDescent="0.2">
      <c r="C690" s="1005"/>
      <c r="D690" s="1006"/>
      <c r="E690" s="613"/>
      <c r="F690" s="613"/>
      <c r="G690" s="613"/>
      <c r="H690" s="1005"/>
      <c r="I690" s="1006"/>
      <c r="J690" s="613"/>
      <c r="K690" s="613"/>
      <c r="L690" s="613"/>
      <c r="M690" s="1005"/>
      <c r="N690" s="1006"/>
      <c r="O690" s="613"/>
      <c r="P690" s="613"/>
      <c r="Q690" s="613"/>
      <c r="AC690" s="338"/>
      <c r="AD690" s="338"/>
      <c r="AE690" s="338"/>
      <c r="AF690" s="338"/>
      <c r="AG690" s="338"/>
      <c r="AH690" s="338"/>
      <c r="AI690" s="338"/>
      <c r="AJ690" s="338"/>
      <c r="AK690" s="338"/>
      <c r="AL690" s="338"/>
      <c r="AM690" s="338"/>
      <c r="AN690" s="338"/>
      <c r="AO690" s="338"/>
      <c r="AP690" s="338"/>
      <c r="AQ690" s="338"/>
      <c r="AR690" s="338"/>
      <c r="AS690" s="338"/>
      <c r="AT690" s="338"/>
      <c r="AU690" s="338"/>
      <c r="AV690" s="338"/>
      <c r="AW690" s="338"/>
      <c r="AX690" s="338"/>
      <c r="AY690" s="338"/>
      <c r="AZ690" s="338"/>
      <c r="BA690" s="341"/>
      <c r="BB690" s="420"/>
      <c r="BC690" s="341"/>
      <c r="BD690" s="341"/>
      <c r="BE690" s="341"/>
      <c r="BF690" s="341"/>
      <c r="BG690" s="341"/>
      <c r="BH690" s="341"/>
      <c r="BI690" s="341"/>
      <c r="BJ690" s="341"/>
      <c r="BK690" s="341"/>
      <c r="BL690" s="341"/>
      <c r="BM690" s="341"/>
      <c r="BN690" s="341"/>
      <c r="BO690" s="341"/>
      <c r="BP690" s="341"/>
      <c r="BQ690" s="341"/>
      <c r="BR690" s="341"/>
      <c r="BS690" s="341"/>
      <c r="BT690" s="341"/>
      <c r="BU690" s="341"/>
      <c r="BV690" s="341"/>
      <c r="BW690" s="341"/>
      <c r="BX690" s="341"/>
      <c r="BY690" s="341"/>
      <c r="BZ690" s="341"/>
      <c r="CA690" s="341"/>
      <c r="CB690" s="341"/>
      <c r="CC690" s="341"/>
      <c r="CD690" s="341"/>
      <c r="CE690" s="341"/>
      <c r="CF690" s="341"/>
      <c r="CG690" s="341"/>
      <c r="CH690" s="341"/>
      <c r="CI690" s="341"/>
      <c r="CJ690" s="341"/>
      <c r="CK690" s="341"/>
      <c r="CL690" s="341"/>
      <c r="CM690" s="341"/>
      <c r="CN690" s="341"/>
      <c r="CO690" s="341"/>
      <c r="CP690" s="341"/>
      <c r="CQ690" s="341"/>
      <c r="CR690" s="341"/>
      <c r="CS690" s="341"/>
      <c r="CT690" s="341"/>
      <c r="CU690" s="341"/>
      <c r="CV690" s="341"/>
      <c r="CW690" s="341"/>
      <c r="CX690" s="341"/>
      <c r="CY690" s="341"/>
      <c r="CZ690" s="341"/>
    </row>
    <row r="691" s="345" customFormat="true" ht="25.15" customHeight="true" x14ac:dyDescent="0.2">
      <c r="C691" s="1005"/>
      <c r="D691" s="1006"/>
      <c r="E691" s="613"/>
      <c r="F691" s="613"/>
      <c r="G691" s="613"/>
      <c r="H691" s="1005"/>
      <c r="I691" s="1006"/>
      <c r="J691" s="613"/>
      <c r="K691" s="613"/>
      <c r="L691" s="613"/>
      <c r="M691" s="1005"/>
      <c r="N691" s="1006"/>
      <c r="O691" s="613"/>
      <c r="P691" s="613"/>
      <c r="Q691" s="613"/>
      <c r="AC691" s="338"/>
      <c r="AD691" s="338"/>
      <c r="AE691" s="338"/>
      <c r="AF691" s="338"/>
      <c r="AG691" s="338"/>
      <c r="AH691" s="338"/>
      <c r="AI691" s="338"/>
      <c r="AJ691" s="338"/>
      <c r="AK691" s="338"/>
      <c r="AL691" s="338"/>
      <c r="AM691" s="338"/>
      <c r="AN691" s="338"/>
      <c r="AO691" s="338"/>
      <c r="AP691" s="338"/>
      <c r="AQ691" s="338"/>
      <c r="AR691" s="338"/>
      <c r="AS691" s="338"/>
      <c r="AT691" s="338"/>
      <c r="AU691" s="338"/>
      <c r="AV691" s="338"/>
      <c r="AW691" s="338"/>
      <c r="AX691" s="338"/>
      <c r="AY691" s="338"/>
      <c r="AZ691" s="338"/>
      <c r="BA691" s="341"/>
      <c r="BB691" s="420"/>
      <c r="BC691" s="341"/>
      <c r="BD691" s="341"/>
      <c r="BE691" s="341"/>
      <c r="BF691" s="341"/>
      <c r="BG691" s="341"/>
      <c r="BH691" s="341"/>
      <c r="BI691" s="341"/>
      <c r="BJ691" s="341"/>
      <c r="BK691" s="341"/>
      <c r="BL691" s="341"/>
      <c r="BM691" s="341"/>
      <c r="BN691" s="341"/>
      <c r="BO691" s="341"/>
      <c r="BP691" s="341"/>
      <c r="BQ691" s="341"/>
      <c r="BR691" s="341"/>
      <c r="BS691" s="341"/>
      <c r="BT691" s="341"/>
      <c r="BU691" s="341"/>
      <c r="BV691" s="341"/>
      <c r="BW691" s="341"/>
      <c r="BX691" s="341"/>
      <c r="BY691" s="341"/>
      <c r="BZ691" s="341"/>
      <c r="CA691" s="341"/>
      <c r="CB691" s="341"/>
      <c r="CC691" s="341"/>
      <c r="CD691" s="341"/>
      <c r="CE691" s="341"/>
      <c r="CF691" s="341"/>
      <c r="CG691" s="341"/>
      <c r="CH691" s="341"/>
      <c r="CI691" s="341"/>
      <c r="CJ691" s="341"/>
      <c r="CK691" s="341"/>
      <c r="CL691" s="341"/>
      <c r="CM691" s="341"/>
      <c r="CN691" s="341"/>
      <c r="CO691" s="341"/>
      <c r="CP691" s="341"/>
      <c r="CQ691" s="341"/>
      <c r="CR691" s="341"/>
      <c r="CS691" s="341"/>
      <c r="CT691" s="341"/>
      <c r="CU691" s="341"/>
      <c r="CV691" s="341"/>
      <c r="CW691" s="341"/>
      <c r="CX691" s="341"/>
      <c r="CY691" s="341"/>
      <c r="CZ691" s="341"/>
    </row>
    <row r="692" s="345" customFormat="true" ht="25.15" customHeight="true" x14ac:dyDescent="0.2">
      <c r="C692" s="1005"/>
      <c r="D692" s="1006"/>
      <c r="E692" s="613"/>
      <c r="F692" s="613"/>
      <c r="G692" s="613"/>
      <c r="H692" s="1005"/>
      <c r="I692" s="1006"/>
      <c r="J692" s="613"/>
      <c r="K692" s="613"/>
      <c r="L692" s="613"/>
      <c r="M692" s="1005"/>
      <c r="N692" s="1006"/>
      <c r="O692" s="613"/>
      <c r="P692" s="613"/>
      <c r="Q692" s="613"/>
      <c r="AC692" s="338"/>
      <c r="AD692" s="338"/>
      <c r="AE692" s="338"/>
      <c r="AF692" s="338"/>
      <c r="AG692" s="338"/>
      <c r="AH692" s="338"/>
      <c r="AI692" s="338"/>
      <c r="AJ692" s="338"/>
      <c r="AK692" s="338"/>
      <c r="AL692" s="338"/>
      <c r="AM692" s="338"/>
      <c r="AN692" s="338"/>
      <c r="AO692" s="338"/>
      <c r="AP692" s="338"/>
      <c r="AQ692" s="338"/>
      <c r="AR692" s="338"/>
      <c r="AS692" s="338"/>
      <c r="AT692" s="338"/>
      <c r="AU692" s="338"/>
      <c r="AV692" s="338"/>
      <c r="AW692" s="338"/>
      <c r="AX692" s="338"/>
      <c r="AY692" s="338"/>
      <c r="AZ692" s="338"/>
      <c r="BA692" s="341"/>
      <c r="BB692" s="420"/>
      <c r="BC692" s="341"/>
      <c r="BD692" s="341"/>
      <c r="BE692" s="341"/>
      <c r="BF692" s="341"/>
      <c r="BG692" s="341"/>
      <c r="BH692" s="341"/>
      <c r="BI692" s="341"/>
      <c r="BJ692" s="341"/>
      <c r="BK692" s="341"/>
      <c r="BL692" s="341"/>
      <c r="BM692" s="341"/>
      <c r="BN692" s="341"/>
      <c r="BO692" s="341"/>
      <c r="BP692" s="341"/>
      <c r="BQ692" s="341"/>
      <c r="BR692" s="341"/>
      <c r="BS692" s="341"/>
      <c r="BT692" s="341"/>
      <c r="BU692" s="341"/>
      <c r="BV692" s="341"/>
      <c r="BW692" s="341"/>
      <c r="BX692" s="341"/>
      <c r="BY692" s="341"/>
      <c r="BZ692" s="341"/>
      <c r="CA692" s="341"/>
      <c r="CB692" s="341"/>
      <c r="CC692" s="341"/>
      <c r="CD692" s="341"/>
      <c r="CE692" s="341"/>
      <c r="CF692" s="341"/>
      <c r="CG692" s="341"/>
      <c r="CH692" s="341"/>
      <c r="CI692" s="341"/>
      <c r="CJ692" s="341"/>
      <c r="CK692" s="341"/>
      <c r="CL692" s="341"/>
      <c r="CM692" s="341"/>
      <c r="CN692" s="341"/>
      <c r="CO692" s="341"/>
      <c r="CP692" s="341"/>
      <c r="CQ692" s="341"/>
      <c r="CR692" s="341"/>
      <c r="CS692" s="341"/>
      <c r="CT692" s="341"/>
      <c r="CU692" s="341"/>
      <c r="CV692" s="341"/>
      <c r="CW692" s="341"/>
      <c r="CX692" s="341"/>
      <c r="CY692" s="341"/>
      <c r="CZ692" s="341"/>
    </row>
    <row r="693" s="345" customFormat="true" ht="25.15" customHeight="true" x14ac:dyDescent="0.2">
      <c r="C693" s="1005"/>
      <c r="D693" s="1006"/>
      <c r="E693" s="613"/>
      <c r="F693" s="613"/>
      <c r="G693" s="613"/>
      <c r="H693" s="1005"/>
      <c r="I693" s="1006"/>
      <c r="J693" s="613"/>
      <c r="K693" s="613"/>
      <c r="L693" s="613"/>
      <c r="M693" s="1005"/>
      <c r="N693" s="1006"/>
      <c r="O693" s="613"/>
      <c r="P693" s="613"/>
      <c r="Q693" s="613"/>
      <c r="AC693" s="338"/>
      <c r="AD693" s="338"/>
      <c r="AE693" s="338"/>
      <c r="AF693" s="338"/>
      <c r="AG693" s="338"/>
      <c r="AH693" s="338"/>
      <c r="AI693" s="338"/>
      <c r="AJ693" s="338"/>
      <c r="AK693" s="338"/>
      <c r="AL693" s="338"/>
      <c r="AM693" s="338"/>
      <c r="AN693" s="338"/>
      <c r="AO693" s="338"/>
      <c r="AP693" s="338"/>
      <c r="AQ693" s="338"/>
      <c r="AR693" s="338"/>
      <c r="AS693" s="338"/>
      <c r="AT693" s="338"/>
      <c r="AU693" s="338"/>
      <c r="AV693" s="338"/>
      <c r="AW693" s="338"/>
      <c r="AX693" s="338"/>
      <c r="AY693" s="338"/>
      <c r="AZ693" s="338"/>
      <c r="BA693" s="341"/>
      <c r="BB693" s="420"/>
      <c r="BC693" s="341"/>
      <c r="BD693" s="341"/>
      <c r="BE693" s="341"/>
      <c r="BF693" s="341"/>
      <c r="BG693" s="341"/>
      <c r="BH693" s="341"/>
      <c r="BI693" s="341"/>
      <c r="BJ693" s="341"/>
      <c r="BK693" s="341"/>
      <c r="BL693" s="341"/>
      <c r="BM693" s="341"/>
      <c r="BN693" s="341"/>
      <c r="BO693" s="341"/>
      <c r="BP693" s="341"/>
      <c r="BQ693" s="341"/>
      <c r="BR693" s="341"/>
      <c r="BS693" s="341"/>
      <c r="BT693" s="341"/>
      <c r="BU693" s="341"/>
      <c r="BV693" s="341"/>
      <c r="BW693" s="341"/>
      <c r="BX693" s="341"/>
      <c r="BY693" s="341"/>
      <c r="BZ693" s="341"/>
      <c r="CA693" s="341"/>
      <c r="CB693" s="341"/>
      <c r="CC693" s="341"/>
      <c r="CD693" s="341"/>
      <c r="CE693" s="341"/>
      <c r="CF693" s="341"/>
      <c r="CG693" s="341"/>
      <c r="CH693" s="341"/>
      <c r="CI693" s="341"/>
      <c r="CJ693" s="341"/>
      <c r="CK693" s="341"/>
      <c r="CL693" s="341"/>
      <c r="CM693" s="341"/>
      <c r="CN693" s="341"/>
      <c r="CO693" s="341"/>
      <c r="CP693" s="341"/>
      <c r="CQ693" s="341"/>
      <c r="CR693" s="341"/>
      <c r="CS693" s="341"/>
      <c r="CT693" s="341"/>
      <c r="CU693" s="341"/>
      <c r="CV693" s="341"/>
      <c r="CW693" s="341"/>
      <c r="CX693" s="341"/>
      <c r="CY693" s="341"/>
      <c r="CZ693" s="341"/>
    </row>
    <row r="694" s="345" customFormat="true" ht="25.15" customHeight="true" x14ac:dyDescent="0.2">
      <c r="C694" s="1005"/>
      <c r="D694" s="1006"/>
      <c r="E694" s="613"/>
      <c r="F694" s="613"/>
      <c r="G694" s="613"/>
      <c r="H694" s="1005"/>
      <c r="I694" s="1006"/>
      <c r="J694" s="613"/>
      <c r="K694" s="613"/>
      <c r="L694" s="613"/>
      <c r="M694" s="1005"/>
      <c r="N694" s="1006"/>
      <c r="O694" s="613"/>
      <c r="P694" s="613"/>
      <c r="Q694" s="613"/>
      <c r="AC694" s="338"/>
      <c r="AD694" s="338"/>
      <c r="AE694" s="338"/>
      <c r="AF694" s="338"/>
      <c r="AG694" s="338"/>
      <c r="AH694" s="338"/>
      <c r="AI694" s="338"/>
      <c r="AJ694" s="338"/>
      <c r="AK694" s="338"/>
      <c r="AL694" s="338"/>
      <c r="AM694" s="338"/>
      <c r="AN694" s="338"/>
      <c r="AO694" s="338"/>
      <c r="AP694" s="338"/>
      <c r="AQ694" s="338"/>
      <c r="AR694" s="338"/>
      <c r="AS694" s="338"/>
      <c r="AT694" s="338"/>
      <c r="AU694" s="338"/>
      <c r="AV694" s="338"/>
      <c r="AW694" s="338"/>
      <c r="AX694" s="338"/>
      <c r="AY694" s="338"/>
      <c r="AZ694" s="338"/>
      <c r="BA694" s="341"/>
      <c r="BB694" s="420"/>
      <c r="BC694" s="341"/>
      <c r="BD694" s="341"/>
      <c r="BE694" s="341"/>
      <c r="BF694" s="341"/>
      <c r="BG694" s="341"/>
      <c r="BH694" s="341"/>
      <c r="BI694" s="341"/>
      <c r="BJ694" s="341"/>
      <c r="BK694" s="341"/>
      <c r="BL694" s="341"/>
      <c r="BM694" s="341"/>
      <c r="BN694" s="341"/>
      <c r="BO694" s="341"/>
      <c r="BP694" s="341"/>
      <c r="BQ694" s="341"/>
      <c r="BR694" s="341"/>
      <c r="BS694" s="341"/>
      <c r="BT694" s="341"/>
      <c r="BU694" s="341"/>
      <c r="BV694" s="341"/>
      <c r="BW694" s="341"/>
      <c r="BX694" s="341"/>
      <c r="BY694" s="341"/>
      <c r="BZ694" s="341"/>
      <c r="CA694" s="341"/>
      <c r="CB694" s="341"/>
      <c r="CC694" s="341"/>
      <c r="CD694" s="341"/>
      <c r="CE694" s="341"/>
      <c r="CF694" s="341"/>
      <c r="CG694" s="341"/>
      <c r="CH694" s="341"/>
      <c r="CI694" s="341"/>
      <c r="CJ694" s="341"/>
      <c r="CK694" s="341"/>
      <c r="CL694" s="341"/>
      <c r="CM694" s="341"/>
      <c r="CN694" s="341"/>
      <c r="CO694" s="341"/>
      <c r="CP694" s="341"/>
      <c r="CQ694" s="341"/>
      <c r="CR694" s="341"/>
      <c r="CS694" s="341"/>
      <c r="CT694" s="341"/>
      <c r="CU694" s="341"/>
      <c r="CV694" s="341"/>
      <c r="CW694" s="341"/>
      <c r="CX694" s="341"/>
      <c r="CY694" s="341"/>
      <c r="CZ694" s="341"/>
    </row>
    <row r="695" s="345" customFormat="true" ht="25.15" customHeight="true" x14ac:dyDescent="0.2">
      <c r="C695" s="1005"/>
      <c r="D695" s="1006"/>
      <c r="E695" s="613"/>
      <c r="F695" s="613"/>
      <c r="G695" s="613"/>
      <c r="H695" s="1005"/>
      <c r="I695" s="1006"/>
      <c r="J695" s="613"/>
      <c r="K695" s="613"/>
      <c r="L695" s="613"/>
      <c r="M695" s="1005"/>
      <c r="N695" s="1006"/>
      <c r="O695" s="613"/>
      <c r="P695" s="613"/>
      <c r="Q695" s="613"/>
      <c r="AC695" s="338"/>
      <c r="AD695" s="338"/>
      <c r="AE695" s="338"/>
      <c r="AF695" s="338"/>
      <c r="AG695" s="338"/>
      <c r="AH695" s="338"/>
      <c r="AI695" s="338"/>
      <c r="AJ695" s="338"/>
      <c r="AK695" s="338"/>
      <c r="AL695" s="338"/>
      <c r="AM695" s="338"/>
      <c r="AN695" s="338"/>
      <c r="AO695" s="338"/>
      <c r="AP695" s="338"/>
      <c r="AQ695" s="338"/>
      <c r="AR695" s="338"/>
      <c r="AS695" s="338"/>
      <c r="AT695" s="338"/>
      <c r="AU695" s="338"/>
      <c r="AV695" s="338"/>
      <c r="AW695" s="338"/>
      <c r="AX695" s="338"/>
      <c r="AY695" s="338"/>
      <c r="AZ695" s="338"/>
      <c r="BA695" s="341"/>
      <c r="BB695" s="420"/>
      <c r="BC695" s="341"/>
      <c r="BD695" s="341"/>
      <c r="BE695" s="341"/>
      <c r="BF695" s="341"/>
      <c r="BG695" s="341"/>
      <c r="BH695" s="341"/>
      <c r="BI695" s="341"/>
      <c r="BJ695" s="341"/>
      <c r="BK695" s="341"/>
      <c r="BL695" s="341"/>
      <c r="BM695" s="341"/>
      <c r="BN695" s="341"/>
      <c r="BO695" s="341"/>
      <c r="BP695" s="341"/>
      <c r="BQ695" s="341"/>
      <c r="BR695" s="341"/>
      <c r="BS695" s="341"/>
      <c r="BT695" s="341"/>
      <c r="BU695" s="341"/>
      <c r="BV695" s="341"/>
      <c r="BW695" s="341"/>
      <c r="BX695" s="341"/>
      <c r="BY695" s="341"/>
      <c r="BZ695" s="341"/>
      <c r="CA695" s="341"/>
      <c r="CB695" s="341"/>
      <c r="CC695" s="341"/>
      <c r="CD695" s="341"/>
      <c r="CE695" s="341"/>
      <c r="CF695" s="341"/>
      <c r="CG695" s="341"/>
      <c r="CH695" s="341"/>
      <c r="CI695" s="341"/>
      <c r="CJ695" s="341"/>
      <c r="CK695" s="341"/>
      <c r="CL695" s="341"/>
      <c r="CM695" s="341"/>
      <c r="CN695" s="341"/>
      <c r="CO695" s="341"/>
      <c r="CP695" s="341"/>
      <c r="CQ695" s="341"/>
      <c r="CR695" s="341"/>
      <c r="CS695" s="341"/>
      <c r="CT695" s="341"/>
      <c r="CU695" s="341"/>
      <c r="CV695" s="341"/>
      <c r="CW695" s="341"/>
      <c r="CX695" s="341"/>
      <c r="CY695" s="341"/>
      <c r="CZ695" s="341"/>
    </row>
    <row r="696" s="345" customFormat="true" ht="25.15" customHeight="true" x14ac:dyDescent="0.2">
      <c r="C696" s="1005"/>
      <c r="D696" s="1006"/>
      <c r="E696" s="613"/>
      <c r="F696" s="613"/>
      <c r="G696" s="613"/>
      <c r="H696" s="1005"/>
      <c r="I696" s="1006"/>
      <c r="J696" s="613"/>
      <c r="K696" s="613"/>
      <c r="L696" s="613"/>
      <c r="M696" s="1005"/>
      <c r="N696" s="1006"/>
      <c r="O696" s="613"/>
      <c r="P696" s="613"/>
      <c r="Q696" s="613"/>
      <c r="AC696" s="338"/>
      <c r="AD696" s="338"/>
      <c r="AE696" s="338"/>
      <c r="AF696" s="338"/>
      <c r="AG696" s="338"/>
      <c r="AH696" s="338"/>
      <c r="AI696" s="338"/>
      <c r="AJ696" s="338"/>
      <c r="AK696" s="338"/>
      <c r="AL696" s="338"/>
      <c r="AM696" s="338"/>
      <c r="AN696" s="338"/>
      <c r="AO696" s="338"/>
      <c r="AP696" s="338"/>
      <c r="AQ696" s="338"/>
      <c r="AR696" s="338"/>
      <c r="AS696" s="338"/>
      <c r="AT696" s="338"/>
      <c r="AU696" s="338"/>
      <c r="AV696" s="338"/>
      <c r="AW696" s="338"/>
      <c r="AX696" s="338"/>
      <c r="AY696" s="338"/>
      <c r="AZ696" s="338"/>
      <c r="BA696" s="341"/>
      <c r="BB696" s="420"/>
      <c r="BC696" s="341"/>
      <c r="BD696" s="341"/>
      <c r="BE696" s="341"/>
      <c r="BF696" s="341"/>
      <c r="BG696" s="341"/>
      <c r="BH696" s="341"/>
      <c r="BI696" s="341"/>
      <c r="BJ696" s="341"/>
      <c r="BK696" s="341"/>
      <c r="BL696" s="341"/>
      <c r="BM696" s="341"/>
      <c r="BN696" s="341"/>
      <c r="BO696" s="341"/>
      <c r="BP696" s="341"/>
      <c r="BQ696" s="341"/>
      <c r="BR696" s="341"/>
      <c r="BS696" s="341"/>
      <c r="BT696" s="341"/>
      <c r="BU696" s="341"/>
      <c r="BV696" s="341"/>
      <c r="BW696" s="341"/>
      <c r="BX696" s="341"/>
      <c r="BY696" s="341"/>
      <c r="BZ696" s="341"/>
      <c r="CA696" s="341"/>
      <c r="CB696" s="341"/>
      <c r="CC696" s="341"/>
      <c r="CD696" s="341"/>
      <c r="CE696" s="341"/>
      <c r="CF696" s="341"/>
      <c r="CG696" s="341"/>
      <c r="CH696" s="341"/>
      <c r="CI696" s="341"/>
      <c r="CJ696" s="341"/>
      <c r="CK696" s="341"/>
      <c r="CL696" s="341"/>
      <c r="CM696" s="341"/>
      <c r="CN696" s="341"/>
      <c r="CO696" s="341"/>
      <c r="CP696" s="341"/>
      <c r="CQ696" s="341"/>
      <c r="CR696" s="341"/>
      <c r="CS696" s="341"/>
      <c r="CT696" s="341"/>
      <c r="CU696" s="341"/>
      <c r="CV696" s="341"/>
      <c r="CW696" s="341"/>
      <c r="CX696" s="341"/>
      <c r="CY696" s="341"/>
      <c r="CZ696" s="341"/>
    </row>
    <row r="697" s="345" customFormat="true" ht="25.15" customHeight="true" x14ac:dyDescent="0.2">
      <c r="C697" s="1005"/>
      <c r="D697" s="1006"/>
      <c r="E697" s="613"/>
      <c r="F697" s="613"/>
      <c r="G697" s="613"/>
      <c r="H697" s="1005"/>
      <c r="I697" s="1006"/>
      <c r="J697" s="613"/>
      <c r="K697" s="613"/>
      <c r="L697" s="613"/>
      <c r="M697" s="1005"/>
      <c r="N697" s="1006"/>
      <c r="O697" s="613"/>
      <c r="P697" s="613"/>
      <c r="Q697" s="613"/>
      <c r="AC697" s="338"/>
      <c r="AD697" s="338"/>
      <c r="AE697" s="338"/>
      <c r="AF697" s="338"/>
      <c r="AG697" s="338"/>
      <c r="AH697" s="338"/>
      <c r="AI697" s="338"/>
      <c r="AJ697" s="338"/>
      <c r="AK697" s="338"/>
      <c r="AL697" s="338"/>
      <c r="AM697" s="338"/>
      <c r="AN697" s="338"/>
      <c r="AO697" s="338"/>
      <c r="AP697" s="338"/>
      <c r="AQ697" s="338"/>
      <c r="AR697" s="338"/>
      <c r="AS697" s="338"/>
      <c r="AT697" s="338"/>
      <c r="AU697" s="338"/>
      <c r="AV697" s="338"/>
      <c r="AW697" s="338"/>
      <c r="AX697" s="338"/>
      <c r="AY697" s="338"/>
      <c r="AZ697" s="338"/>
      <c r="BA697" s="341"/>
      <c r="BB697" s="420"/>
      <c r="BC697" s="341"/>
      <c r="BD697" s="341"/>
      <c r="BE697" s="341"/>
      <c r="BF697" s="341"/>
      <c r="BG697" s="341"/>
      <c r="BH697" s="341"/>
      <c r="BI697" s="341"/>
      <c r="BJ697" s="341"/>
      <c r="BK697" s="341"/>
      <c r="BL697" s="341"/>
      <c r="BM697" s="341"/>
      <c r="BN697" s="341"/>
      <c r="BO697" s="341"/>
      <c r="BP697" s="341"/>
      <c r="BQ697" s="341"/>
      <c r="BR697" s="341"/>
      <c r="BS697" s="341"/>
      <c r="BT697" s="341"/>
      <c r="BU697" s="341"/>
      <c r="BV697" s="341"/>
      <c r="BW697" s="341"/>
      <c r="BX697" s="341"/>
      <c r="BY697" s="341"/>
      <c r="BZ697" s="341"/>
      <c r="CA697" s="341"/>
      <c r="CB697" s="341"/>
      <c r="CC697" s="341"/>
      <c r="CD697" s="341"/>
      <c r="CE697" s="341"/>
      <c r="CF697" s="341"/>
      <c r="CG697" s="341"/>
      <c r="CH697" s="341"/>
      <c r="CI697" s="341"/>
      <c r="CJ697" s="341"/>
      <c r="CK697" s="341"/>
      <c r="CL697" s="341"/>
      <c r="CM697" s="341"/>
      <c r="CN697" s="341"/>
      <c r="CO697" s="341"/>
      <c r="CP697" s="341"/>
      <c r="CQ697" s="341"/>
      <c r="CR697" s="341"/>
      <c r="CS697" s="341"/>
      <c r="CT697" s="341"/>
      <c r="CU697" s="341"/>
      <c r="CV697" s="341"/>
      <c r="CW697" s="341"/>
      <c r="CX697" s="341"/>
      <c r="CY697" s="341"/>
      <c r="CZ697" s="341"/>
    </row>
    <row r="698" s="345" customFormat="true" ht="25.15" customHeight="true" x14ac:dyDescent="0.2">
      <c r="C698" s="1005"/>
      <c r="D698" s="1006"/>
      <c r="E698" s="613"/>
      <c r="F698" s="613"/>
      <c r="G698" s="613"/>
      <c r="H698" s="1005"/>
      <c r="I698" s="1006"/>
      <c r="J698" s="613"/>
      <c r="K698" s="613"/>
      <c r="L698" s="613"/>
      <c r="M698" s="1005"/>
      <c r="N698" s="1006"/>
      <c r="O698" s="613"/>
      <c r="P698" s="613"/>
      <c r="Q698" s="613"/>
      <c r="AC698" s="338"/>
      <c r="AD698" s="338"/>
      <c r="AE698" s="338"/>
      <c r="AF698" s="338"/>
      <c r="AG698" s="338"/>
      <c r="AH698" s="338"/>
      <c r="AI698" s="338"/>
      <c r="AJ698" s="338"/>
      <c r="AK698" s="338"/>
      <c r="AL698" s="338"/>
      <c r="AM698" s="338"/>
      <c r="AN698" s="338"/>
      <c r="AO698" s="338"/>
      <c r="AP698" s="338"/>
      <c r="AQ698" s="338"/>
      <c r="AR698" s="338"/>
      <c r="AS698" s="338"/>
      <c r="AT698" s="338"/>
      <c r="AU698" s="338"/>
      <c r="AV698" s="338"/>
      <c r="AW698" s="338"/>
      <c r="AX698" s="338"/>
      <c r="AY698" s="338"/>
      <c r="AZ698" s="338"/>
      <c r="BA698" s="341"/>
      <c r="BB698" s="420"/>
      <c r="BC698" s="341"/>
      <c r="BD698" s="341"/>
      <c r="BE698" s="341"/>
      <c r="BF698" s="341"/>
      <c r="BG698" s="341"/>
      <c r="BH698" s="341"/>
      <c r="BI698" s="341"/>
      <c r="BJ698" s="341"/>
      <c r="BK698" s="341"/>
      <c r="BL698" s="341"/>
      <c r="BM698" s="341"/>
      <c r="BN698" s="341"/>
      <c r="BO698" s="341"/>
      <c r="BP698" s="341"/>
      <c r="BQ698" s="341"/>
      <c r="BR698" s="341"/>
      <c r="BS698" s="341"/>
      <c r="BT698" s="341"/>
      <c r="BU698" s="341"/>
      <c r="BV698" s="341"/>
      <c r="BW698" s="341"/>
      <c r="BX698" s="341"/>
      <c r="BY698" s="341"/>
      <c r="BZ698" s="341"/>
      <c r="CA698" s="341"/>
      <c r="CB698" s="341"/>
      <c r="CC698" s="341"/>
      <c r="CD698" s="341"/>
      <c r="CE698" s="341"/>
      <c r="CF698" s="341"/>
      <c r="CG698" s="341"/>
      <c r="CH698" s="341"/>
      <c r="CI698" s="341"/>
      <c r="CJ698" s="341"/>
      <c r="CK698" s="341"/>
      <c r="CL698" s="341"/>
      <c r="CM698" s="341"/>
      <c r="CN698" s="341"/>
      <c r="CO698" s="341"/>
      <c r="CP698" s="341"/>
      <c r="CQ698" s="341"/>
      <c r="CR698" s="341"/>
      <c r="CS698" s="341"/>
      <c r="CT698" s="341"/>
      <c r="CU698" s="341"/>
      <c r="CV698" s="341"/>
      <c r="CW698" s="341"/>
      <c r="CX698" s="341"/>
      <c r="CY698" s="341"/>
      <c r="CZ698" s="341"/>
    </row>
    <row r="699" s="345" customFormat="true" ht="25.15" customHeight="true" x14ac:dyDescent="0.2">
      <c r="C699" s="1005"/>
      <c r="D699" s="1006"/>
      <c r="E699" s="613"/>
      <c r="F699" s="613"/>
      <c r="G699" s="613"/>
      <c r="H699" s="1005"/>
      <c r="I699" s="1006"/>
      <c r="J699" s="613"/>
      <c r="K699" s="613"/>
      <c r="L699" s="613"/>
      <c r="M699" s="1005"/>
      <c r="N699" s="1006"/>
      <c r="O699" s="613"/>
      <c r="P699" s="613"/>
      <c r="Q699" s="613"/>
      <c r="AC699" s="338"/>
      <c r="AD699" s="338"/>
      <c r="AE699" s="338"/>
      <c r="AF699" s="338"/>
      <c r="AG699" s="338"/>
      <c r="AH699" s="338"/>
      <c r="AI699" s="338"/>
      <c r="AJ699" s="338"/>
      <c r="AK699" s="338"/>
      <c r="AL699" s="338"/>
      <c r="AM699" s="338"/>
      <c r="AN699" s="338"/>
      <c r="AO699" s="338"/>
      <c r="AP699" s="338"/>
      <c r="AQ699" s="338"/>
      <c r="AR699" s="338"/>
      <c r="AS699" s="338"/>
      <c r="AT699" s="338"/>
      <c r="AU699" s="338"/>
      <c r="AV699" s="338"/>
      <c r="AW699" s="338"/>
      <c r="AX699" s="338"/>
      <c r="AY699" s="338"/>
      <c r="AZ699" s="338"/>
      <c r="BA699" s="341"/>
      <c r="BB699" s="420"/>
      <c r="BC699" s="341"/>
      <c r="BD699" s="341"/>
      <c r="BE699" s="341"/>
      <c r="BF699" s="341"/>
      <c r="BG699" s="341"/>
      <c r="BH699" s="341"/>
      <c r="BI699" s="341"/>
      <c r="BJ699" s="341"/>
      <c r="BK699" s="341"/>
      <c r="BL699" s="341"/>
      <c r="BM699" s="341"/>
      <c r="BN699" s="341"/>
      <c r="BO699" s="341"/>
      <c r="BP699" s="341"/>
      <c r="BQ699" s="341"/>
      <c r="BR699" s="341"/>
      <c r="BS699" s="341"/>
      <c r="BT699" s="341"/>
      <c r="BU699" s="341"/>
      <c r="BV699" s="341"/>
      <c r="BW699" s="341"/>
      <c r="BX699" s="341"/>
      <c r="BY699" s="341"/>
      <c r="BZ699" s="341"/>
      <c r="CA699" s="341"/>
      <c r="CB699" s="341"/>
      <c r="CC699" s="341"/>
      <c r="CD699" s="341"/>
      <c r="CE699" s="341"/>
      <c r="CF699" s="341"/>
      <c r="CG699" s="341"/>
      <c r="CH699" s="341"/>
      <c r="CI699" s="341"/>
      <c r="CJ699" s="341"/>
      <c r="CK699" s="341"/>
      <c r="CL699" s="341"/>
      <c r="CM699" s="341"/>
      <c r="CN699" s="341"/>
      <c r="CO699" s="341"/>
      <c r="CP699" s="341"/>
      <c r="CQ699" s="341"/>
      <c r="CR699" s="341"/>
      <c r="CS699" s="341"/>
      <c r="CT699" s="341"/>
      <c r="CU699" s="341"/>
      <c r="CV699" s="341"/>
      <c r="CW699" s="341"/>
      <c r="CX699" s="341"/>
      <c r="CY699" s="341"/>
      <c r="CZ699" s="341"/>
    </row>
    <row r="700" s="345" customFormat="true" ht="25.15" customHeight="true" x14ac:dyDescent="0.2">
      <c r="C700" s="1005"/>
      <c r="D700" s="1006"/>
      <c r="E700" s="613"/>
      <c r="F700" s="613"/>
      <c r="G700" s="613"/>
      <c r="H700" s="1005"/>
      <c r="I700" s="1006"/>
      <c r="J700" s="613"/>
      <c r="K700" s="613"/>
      <c r="L700" s="613"/>
      <c r="M700" s="1005"/>
      <c r="N700" s="1006"/>
      <c r="O700" s="613"/>
      <c r="P700" s="613"/>
      <c r="Q700" s="613"/>
      <c r="AC700" s="338"/>
      <c r="AD700" s="338"/>
      <c r="AE700" s="338"/>
      <c r="AF700" s="338"/>
      <c r="AG700" s="338"/>
      <c r="AH700" s="338"/>
      <c r="AI700" s="338"/>
      <c r="AJ700" s="338"/>
      <c r="AK700" s="338"/>
      <c r="AL700" s="338"/>
      <c r="AM700" s="338"/>
      <c r="AN700" s="338"/>
      <c r="AO700" s="338"/>
      <c r="AP700" s="338"/>
      <c r="AQ700" s="338"/>
      <c r="AR700" s="338"/>
      <c r="AS700" s="338"/>
      <c r="AT700" s="338"/>
      <c r="AU700" s="338"/>
      <c r="AV700" s="338"/>
      <c r="AW700" s="338"/>
      <c r="AX700" s="338"/>
      <c r="AY700" s="338"/>
      <c r="AZ700" s="338"/>
      <c r="BA700" s="341"/>
      <c r="BB700" s="420"/>
      <c r="BC700" s="341"/>
      <c r="BD700" s="341"/>
      <c r="BE700" s="341"/>
      <c r="BF700" s="341"/>
      <c r="BG700" s="341"/>
      <c r="BH700" s="341"/>
      <c r="BI700" s="341"/>
      <c r="BJ700" s="341"/>
      <c r="BK700" s="341"/>
      <c r="BL700" s="341"/>
      <c r="BM700" s="341"/>
      <c r="BN700" s="341"/>
      <c r="BO700" s="341"/>
      <c r="BP700" s="341"/>
      <c r="BQ700" s="341"/>
      <c r="BR700" s="341"/>
      <c r="BS700" s="341"/>
      <c r="BT700" s="341"/>
      <c r="BU700" s="341"/>
      <c r="BV700" s="341"/>
      <c r="BW700" s="341"/>
      <c r="BX700" s="341"/>
      <c r="BY700" s="341"/>
      <c r="BZ700" s="341"/>
      <c r="CA700" s="341"/>
      <c r="CB700" s="341"/>
      <c r="CC700" s="341"/>
      <c r="CD700" s="341"/>
      <c r="CE700" s="341"/>
      <c r="CF700" s="341"/>
      <c r="CG700" s="341"/>
      <c r="CH700" s="341"/>
      <c r="CI700" s="341"/>
      <c r="CJ700" s="341"/>
      <c r="CK700" s="341"/>
      <c r="CL700" s="341"/>
      <c r="CM700" s="341"/>
      <c r="CN700" s="341"/>
      <c r="CO700" s="341"/>
      <c r="CP700" s="341"/>
      <c r="CQ700" s="341"/>
      <c r="CR700" s="341"/>
      <c r="CS700" s="341"/>
      <c r="CT700" s="341"/>
      <c r="CU700" s="341"/>
      <c r="CV700" s="341"/>
      <c r="CW700" s="341"/>
      <c r="CX700" s="341"/>
      <c r="CY700" s="341"/>
      <c r="CZ700" s="341"/>
    </row>
    <row r="701" ht="25.15" customHeight="true" x14ac:dyDescent="0.2">
      <c r="C701" s="1006"/>
      <c r="D701" s="1006"/>
      <c r="E701" s="614"/>
      <c r="F701" s="614"/>
      <c r="G701" s="614"/>
      <c r="H701" s="1006"/>
      <c r="I701" s="1006"/>
      <c r="J701" s="614"/>
      <c r="K701" s="614"/>
      <c r="L701" s="614"/>
      <c r="M701" s="1006"/>
      <c r="N701" s="1006"/>
      <c r="O701" s="614"/>
      <c r="P701" s="614"/>
      <c r="Q701" s="614"/>
      <c r="BA701" s="341"/>
      <c r="BB701" s="420"/>
      <c r="BC701" s="341"/>
      <c r="BD701" s="341"/>
      <c r="BE701" s="341"/>
      <c r="BF701" s="341"/>
      <c r="BG701" s="341"/>
      <c r="BH701" s="341"/>
      <c r="BI701" s="341"/>
      <c r="BJ701" s="341"/>
      <c r="BK701" s="341"/>
      <c r="BL701" s="341"/>
      <c r="BM701" s="341"/>
      <c r="BN701" s="341"/>
      <c r="BO701" s="341"/>
      <c r="BP701" s="341"/>
      <c r="BQ701" s="341"/>
      <c r="BR701" s="341"/>
      <c r="BS701" s="341"/>
      <c r="BT701" s="341"/>
      <c r="BU701" s="341"/>
      <c r="BV701" s="341"/>
      <c r="BW701" s="341"/>
      <c r="BX701" s="341"/>
      <c r="BY701" s="341"/>
      <c r="BZ701" s="341"/>
      <c r="CA701" s="341"/>
      <c r="CB701" s="341"/>
      <c r="CC701" s="341"/>
      <c r="CD701" s="341"/>
      <c r="CE701" s="341"/>
      <c r="CF701" s="341"/>
      <c r="CG701" s="341"/>
      <c r="CH701" s="341"/>
      <c r="CI701" s="341"/>
      <c r="CJ701" s="341"/>
      <c r="CK701" s="341"/>
      <c r="CL701" s="341"/>
      <c r="CM701" s="341"/>
      <c r="CN701" s="341"/>
      <c r="CO701" s="341"/>
      <c r="CP701" s="341"/>
      <c r="CQ701" s="341"/>
      <c r="CR701" s="341"/>
      <c r="CS701" s="341"/>
      <c r="CT701" s="341"/>
      <c r="CU701" s="341"/>
      <c r="CV701" s="341"/>
      <c r="CW701" s="341"/>
      <c r="CX701" s="341"/>
      <c r="CY701" s="341"/>
      <c r="CZ701" s="341"/>
    </row>
    <row r="702" ht="25.15" customHeight="true" x14ac:dyDescent="0.2">
      <c r="C702" s="1006"/>
      <c r="D702" s="1006"/>
      <c r="E702" s="614"/>
      <c r="F702" s="614"/>
      <c r="G702" s="614"/>
      <c r="H702" s="1006"/>
      <c r="I702" s="1006"/>
      <c r="J702" s="614"/>
      <c r="K702" s="614"/>
      <c r="L702" s="614"/>
      <c r="M702" s="1006"/>
      <c r="N702" s="1006"/>
      <c r="O702" s="614"/>
      <c r="P702" s="614"/>
      <c r="Q702" s="614"/>
      <c r="BA702" s="341"/>
      <c r="BB702" s="420"/>
      <c r="BC702" s="341"/>
      <c r="BD702" s="341"/>
      <c r="BE702" s="341"/>
      <c r="BF702" s="341"/>
      <c r="BG702" s="341"/>
      <c r="BH702" s="341"/>
      <c r="BI702" s="341"/>
      <c r="BJ702" s="341"/>
      <c r="BK702" s="341"/>
      <c r="BL702" s="341"/>
      <c r="BM702" s="341"/>
      <c r="BN702" s="341"/>
      <c r="BO702" s="341"/>
      <c r="BP702" s="341"/>
      <c r="BQ702" s="341"/>
      <c r="BR702" s="341"/>
      <c r="BS702" s="341"/>
      <c r="BT702" s="341"/>
      <c r="BU702" s="341"/>
      <c r="BV702" s="341"/>
      <c r="BW702" s="341"/>
      <c r="BX702" s="341"/>
      <c r="BY702" s="341"/>
      <c r="BZ702" s="341"/>
      <c r="CA702" s="341"/>
      <c r="CB702" s="341"/>
      <c r="CC702" s="341"/>
      <c r="CD702" s="341"/>
      <c r="CE702" s="341"/>
      <c r="CF702" s="341"/>
      <c r="CG702" s="341"/>
      <c r="CH702" s="341"/>
      <c r="CI702" s="341"/>
      <c r="CJ702" s="341"/>
      <c r="CK702" s="341"/>
      <c r="CL702" s="341"/>
      <c r="CM702" s="341"/>
      <c r="CN702" s="341"/>
      <c r="CO702" s="341"/>
      <c r="CP702" s="341"/>
      <c r="CQ702" s="341"/>
      <c r="CR702" s="341"/>
      <c r="CS702" s="341"/>
      <c r="CT702" s="341"/>
      <c r="CU702" s="341"/>
      <c r="CV702" s="341"/>
      <c r="CW702" s="341"/>
      <c r="CX702" s="341"/>
      <c r="CY702" s="341"/>
      <c r="CZ702" s="341"/>
    </row>
    <row r="703" ht="25.15" customHeight="true" x14ac:dyDescent="0.2">
      <c r="C703" s="1006"/>
      <c r="D703" s="1006"/>
      <c r="E703" s="614"/>
      <c r="F703" s="614"/>
      <c r="G703" s="614"/>
      <c r="H703" s="1006"/>
      <c r="I703" s="1006"/>
      <c r="J703" s="614"/>
      <c r="K703" s="614"/>
      <c r="L703" s="614"/>
      <c r="M703" s="1006"/>
      <c r="N703" s="1006"/>
      <c r="O703" s="614"/>
      <c r="P703" s="614"/>
      <c r="Q703" s="614"/>
      <c r="BA703" s="341"/>
      <c r="BB703" s="420"/>
      <c r="BC703" s="341"/>
      <c r="BD703" s="341"/>
      <c r="BE703" s="341"/>
      <c r="BF703" s="341"/>
      <c r="BG703" s="341"/>
      <c r="BH703" s="341"/>
      <c r="BI703" s="341"/>
      <c r="BJ703" s="341"/>
      <c r="BK703" s="341"/>
      <c r="BL703" s="341"/>
      <c r="BM703" s="341"/>
      <c r="BN703" s="341"/>
      <c r="BO703" s="341"/>
      <c r="BP703" s="341"/>
      <c r="BQ703" s="341"/>
      <c r="BR703" s="341"/>
      <c r="BS703" s="341"/>
      <c r="BT703" s="341"/>
      <c r="BU703" s="341"/>
      <c r="BV703" s="341"/>
      <c r="BW703" s="341"/>
      <c r="BX703" s="341"/>
      <c r="BY703" s="341"/>
      <c r="BZ703" s="341"/>
      <c r="CA703" s="341"/>
      <c r="CB703" s="341"/>
      <c r="CC703" s="341"/>
      <c r="CD703" s="341"/>
      <c r="CE703" s="341"/>
      <c r="CF703" s="341"/>
      <c r="CG703" s="341"/>
      <c r="CH703" s="341"/>
      <c r="CI703" s="341"/>
      <c r="CJ703" s="341"/>
      <c r="CK703" s="341"/>
      <c r="CL703" s="341"/>
      <c r="CM703" s="341"/>
      <c r="CN703" s="341"/>
      <c r="CO703" s="341"/>
      <c r="CP703" s="341"/>
      <c r="CQ703" s="341"/>
      <c r="CR703" s="341"/>
      <c r="CS703" s="341"/>
      <c r="CT703" s="341"/>
      <c r="CU703" s="341"/>
      <c r="CV703" s="341"/>
      <c r="CW703" s="341"/>
      <c r="CX703" s="341"/>
      <c r="CY703" s="341"/>
      <c r="CZ703" s="341"/>
    </row>
    <row r="704" ht="25.15" customHeight="true" x14ac:dyDescent="0.2">
      <c r="C704" s="1006"/>
      <c r="D704" s="1006"/>
      <c r="E704" s="614"/>
      <c r="F704" s="614"/>
      <c r="G704" s="614"/>
      <c r="H704" s="1006"/>
      <c r="I704" s="1006"/>
      <c r="J704" s="614"/>
      <c r="K704" s="614"/>
      <c r="L704" s="614"/>
      <c r="M704" s="1006"/>
      <c r="N704" s="1006"/>
      <c r="O704" s="614"/>
      <c r="P704" s="614"/>
      <c r="Q704" s="614"/>
      <c r="BA704" s="341"/>
      <c r="BB704" s="420"/>
      <c r="BC704" s="341"/>
      <c r="BD704" s="341"/>
      <c r="BE704" s="341"/>
      <c r="BF704" s="341"/>
      <c r="BG704" s="341"/>
      <c r="BH704" s="341"/>
      <c r="BI704" s="341"/>
      <c r="BJ704" s="341"/>
      <c r="BK704" s="341"/>
      <c r="BL704" s="341"/>
      <c r="BM704" s="341"/>
      <c r="BN704" s="341"/>
      <c r="BO704" s="341"/>
      <c r="BP704" s="341"/>
      <c r="BQ704" s="341"/>
      <c r="BR704" s="341"/>
      <c r="BS704" s="341"/>
      <c r="BT704" s="341"/>
      <c r="BU704" s="341"/>
      <c r="BV704" s="341"/>
      <c r="BW704" s="341"/>
      <c r="BX704" s="341"/>
      <c r="BY704" s="341"/>
      <c r="BZ704" s="341"/>
      <c r="CA704" s="341"/>
      <c r="CB704" s="341"/>
      <c r="CC704" s="341"/>
      <c r="CD704" s="341"/>
      <c r="CE704" s="341"/>
      <c r="CF704" s="341"/>
      <c r="CG704" s="341"/>
      <c r="CH704" s="341"/>
      <c r="CI704" s="341"/>
      <c r="CJ704" s="341"/>
      <c r="CK704" s="341"/>
      <c r="CL704" s="341"/>
      <c r="CM704" s="341"/>
      <c r="CN704" s="341"/>
      <c r="CO704" s="341"/>
      <c r="CP704" s="341"/>
      <c r="CQ704" s="341"/>
      <c r="CR704" s="341"/>
      <c r="CS704" s="341"/>
      <c r="CT704" s="341"/>
      <c r="CU704" s="341"/>
      <c r="CV704" s="341"/>
      <c r="CW704" s="341"/>
      <c r="CX704" s="341"/>
      <c r="CY704" s="341"/>
      <c r="CZ704" s="341"/>
    </row>
    <row r="705" ht="25.15" customHeight="true" x14ac:dyDescent="0.2">
      <c r="C705" s="1006"/>
      <c r="D705" s="1006"/>
      <c r="E705" s="614"/>
      <c r="F705" s="614"/>
      <c r="G705" s="614"/>
      <c r="H705" s="1006"/>
      <c r="I705" s="1006"/>
      <c r="J705" s="614"/>
      <c r="K705" s="614"/>
      <c r="L705" s="614"/>
      <c r="M705" s="1006"/>
      <c r="N705" s="1006"/>
      <c r="O705" s="614"/>
      <c r="P705" s="614"/>
      <c r="Q705" s="614"/>
      <c r="BA705" s="341"/>
      <c r="BB705" s="420"/>
      <c r="BC705" s="341"/>
      <c r="BD705" s="341"/>
      <c r="BE705" s="341"/>
      <c r="BF705" s="341"/>
      <c r="BG705" s="341"/>
      <c r="BH705" s="341"/>
      <c r="BI705" s="341"/>
      <c r="BJ705" s="341"/>
      <c r="BK705" s="341"/>
      <c r="BL705" s="341"/>
      <c r="BM705" s="341"/>
      <c r="BN705" s="341"/>
      <c r="BO705" s="341"/>
      <c r="BP705" s="341"/>
      <c r="BQ705" s="341"/>
      <c r="BR705" s="341"/>
      <c r="BS705" s="341"/>
      <c r="BT705" s="341"/>
      <c r="BU705" s="341"/>
      <c r="BV705" s="341"/>
      <c r="BW705" s="341"/>
      <c r="BX705" s="341"/>
      <c r="BY705" s="341"/>
      <c r="BZ705" s="341"/>
      <c r="CA705" s="341"/>
      <c r="CB705" s="341"/>
      <c r="CC705" s="341"/>
      <c r="CD705" s="341"/>
      <c r="CE705" s="341"/>
      <c r="CF705" s="341"/>
      <c r="CG705" s="341"/>
      <c r="CH705" s="341"/>
      <c r="CI705" s="341"/>
      <c r="CJ705" s="341"/>
      <c r="CK705" s="341"/>
      <c r="CL705" s="341"/>
      <c r="CM705" s="341"/>
      <c r="CN705" s="341"/>
      <c r="CO705" s="341"/>
      <c r="CP705" s="341"/>
      <c r="CQ705" s="341"/>
      <c r="CR705" s="341"/>
      <c r="CS705" s="341"/>
      <c r="CT705" s="341"/>
      <c r="CU705" s="341"/>
      <c r="CV705" s="341"/>
      <c r="CW705" s="341"/>
      <c r="CX705" s="341"/>
      <c r="CY705" s="341"/>
      <c r="CZ705" s="341"/>
    </row>
    <row r="706" ht="25.15" customHeight="true" x14ac:dyDescent="0.2">
      <c r="C706" s="1006"/>
      <c r="D706" s="1006"/>
      <c r="E706" s="614"/>
      <c r="F706" s="614"/>
      <c r="G706" s="614"/>
      <c r="H706" s="1006"/>
      <c r="I706" s="1006"/>
      <c r="J706" s="614"/>
      <c r="K706" s="614"/>
      <c r="L706" s="614"/>
      <c r="M706" s="1006"/>
      <c r="N706" s="1006"/>
      <c r="O706" s="614"/>
      <c r="P706" s="614"/>
      <c r="Q706" s="614"/>
      <c r="BA706" s="341"/>
      <c r="BB706" s="420"/>
      <c r="BC706" s="341"/>
      <c r="BD706" s="341"/>
      <c r="BE706" s="341"/>
      <c r="BF706" s="341"/>
      <c r="BG706" s="341"/>
      <c r="BH706" s="341"/>
      <c r="BI706" s="341"/>
      <c r="BJ706" s="341"/>
      <c r="BK706" s="341"/>
      <c r="BL706" s="341"/>
      <c r="BM706" s="341"/>
      <c r="BN706" s="341"/>
      <c r="BO706" s="341"/>
      <c r="BP706" s="341"/>
      <c r="BQ706" s="341"/>
      <c r="BR706" s="341"/>
      <c r="BS706" s="341"/>
      <c r="BT706" s="341"/>
      <c r="BU706" s="341"/>
      <c r="BV706" s="341"/>
      <c r="BW706" s="341"/>
      <c r="BX706" s="341"/>
      <c r="BY706" s="341"/>
      <c r="BZ706" s="341"/>
      <c r="CA706" s="341"/>
      <c r="CB706" s="341"/>
      <c r="CC706" s="341"/>
      <c r="CD706" s="341"/>
      <c r="CE706" s="341"/>
      <c r="CF706" s="341"/>
      <c r="CG706" s="341"/>
      <c r="CH706" s="341"/>
      <c r="CI706" s="341"/>
      <c r="CJ706" s="341"/>
      <c r="CK706" s="341"/>
      <c r="CL706" s="341"/>
      <c r="CM706" s="341"/>
      <c r="CN706" s="341"/>
      <c r="CO706" s="341"/>
      <c r="CP706" s="341"/>
      <c r="CQ706" s="341"/>
      <c r="CR706" s="341"/>
      <c r="CS706" s="341"/>
      <c r="CT706" s="341"/>
      <c r="CU706" s="341"/>
      <c r="CV706" s="341"/>
      <c r="CW706" s="341"/>
      <c r="CX706" s="341"/>
      <c r="CY706" s="341"/>
      <c r="CZ706" s="341"/>
    </row>
    <row r="707" ht="25.15" customHeight="true" x14ac:dyDescent="0.2">
      <c r="C707" s="1006"/>
      <c r="D707" s="1006"/>
      <c r="E707" s="614"/>
      <c r="F707" s="614"/>
      <c r="G707" s="614"/>
      <c r="H707" s="1006"/>
      <c r="I707" s="1006"/>
      <c r="J707" s="614"/>
      <c r="K707" s="614"/>
      <c r="L707" s="614"/>
      <c r="M707" s="1006"/>
      <c r="N707" s="1006"/>
      <c r="O707" s="614"/>
      <c r="P707" s="614"/>
      <c r="Q707" s="614"/>
      <c r="BA707" s="341"/>
      <c r="BB707" s="420"/>
      <c r="BC707" s="341"/>
      <c r="BD707" s="341"/>
      <c r="BE707" s="341"/>
      <c r="BF707" s="341"/>
      <c r="BG707" s="341"/>
      <c r="BH707" s="341"/>
      <c r="BI707" s="341"/>
      <c r="BJ707" s="341"/>
      <c r="BK707" s="341"/>
      <c r="BL707" s="341"/>
      <c r="BM707" s="341"/>
      <c r="BN707" s="341"/>
      <c r="BO707" s="341"/>
      <c r="BP707" s="341"/>
      <c r="BQ707" s="341"/>
      <c r="BR707" s="341"/>
      <c r="BS707" s="341"/>
      <c r="BT707" s="341"/>
      <c r="BU707" s="341"/>
      <c r="BV707" s="341"/>
      <c r="BW707" s="341"/>
      <c r="BX707" s="341"/>
      <c r="BY707" s="341"/>
      <c r="BZ707" s="341"/>
      <c r="CA707" s="341"/>
      <c r="CB707" s="341"/>
      <c r="CC707" s="341"/>
      <c r="CD707" s="341"/>
      <c r="CE707" s="341"/>
      <c r="CF707" s="341"/>
      <c r="CG707" s="341"/>
      <c r="CH707" s="341"/>
      <c r="CI707" s="341"/>
      <c r="CJ707" s="341"/>
      <c r="CK707" s="341"/>
      <c r="CL707" s="341"/>
      <c r="CM707" s="341"/>
      <c r="CN707" s="341"/>
      <c r="CO707" s="341"/>
      <c r="CP707" s="341"/>
      <c r="CQ707" s="341"/>
      <c r="CR707" s="341"/>
      <c r="CS707" s="341"/>
      <c r="CT707" s="341"/>
      <c r="CU707" s="341"/>
      <c r="CV707" s="341"/>
      <c r="CW707" s="341"/>
      <c r="CX707" s="341"/>
      <c r="CY707" s="341"/>
      <c r="CZ707" s="341"/>
    </row>
    <row r="708" ht="25.15" customHeight="true" x14ac:dyDescent="0.2">
      <c r="C708" s="1006"/>
      <c r="D708" s="1006"/>
      <c r="E708" s="614"/>
      <c r="F708" s="614"/>
      <c r="G708" s="614"/>
      <c r="H708" s="1006"/>
      <c r="I708" s="1006"/>
      <c r="J708" s="614"/>
      <c r="K708" s="614"/>
      <c r="L708" s="614"/>
      <c r="M708" s="1006"/>
      <c r="N708" s="1006"/>
      <c r="O708" s="614"/>
      <c r="P708" s="614"/>
      <c r="Q708" s="614"/>
      <c r="BA708" s="341"/>
      <c r="BB708" s="420"/>
      <c r="BC708" s="341"/>
      <c r="BD708" s="341"/>
      <c r="BE708" s="341"/>
      <c r="BF708" s="341"/>
      <c r="BG708" s="341"/>
      <c r="BH708" s="341"/>
      <c r="BI708" s="341"/>
      <c r="BJ708" s="341"/>
      <c r="BK708" s="341"/>
      <c r="BL708" s="341"/>
      <c r="BM708" s="341"/>
      <c r="BN708" s="341"/>
      <c r="BO708" s="341"/>
      <c r="BP708" s="341"/>
      <c r="BQ708" s="341"/>
      <c r="BR708" s="341"/>
      <c r="BS708" s="341"/>
      <c r="BT708" s="341"/>
      <c r="BU708" s="341"/>
      <c r="BV708" s="341"/>
      <c r="BW708" s="341"/>
      <c r="BX708" s="341"/>
      <c r="BY708" s="341"/>
      <c r="BZ708" s="341"/>
      <c r="CA708" s="341"/>
      <c r="CB708" s="341"/>
      <c r="CC708" s="341"/>
      <c r="CD708" s="341"/>
      <c r="CE708" s="341"/>
      <c r="CF708" s="341"/>
      <c r="CG708" s="341"/>
      <c r="CH708" s="341"/>
      <c r="CI708" s="341"/>
      <c r="CJ708" s="341"/>
      <c r="CK708" s="341"/>
      <c r="CL708" s="341"/>
      <c r="CM708" s="341"/>
      <c r="CN708" s="341"/>
      <c r="CO708" s="341"/>
      <c r="CP708" s="341"/>
      <c r="CQ708" s="341"/>
      <c r="CR708" s="341"/>
      <c r="CS708" s="341"/>
      <c r="CT708" s="341"/>
      <c r="CU708" s="341"/>
      <c r="CV708" s="341"/>
      <c r="CW708" s="341"/>
      <c r="CX708" s="341"/>
      <c r="CY708" s="341"/>
      <c r="CZ708" s="341"/>
    </row>
    <row r="709" ht="25.15" customHeight="true" x14ac:dyDescent="0.2">
      <c r="C709" s="1006"/>
      <c r="D709" s="1006"/>
      <c r="E709" s="614"/>
      <c r="F709" s="614"/>
      <c r="G709" s="614"/>
      <c r="H709" s="1006"/>
      <c r="I709" s="1006"/>
      <c r="J709" s="614"/>
      <c r="K709" s="614"/>
      <c r="L709" s="614"/>
      <c r="M709" s="1006"/>
      <c r="N709" s="1006"/>
      <c r="O709" s="614"/>
      <c r="P709" s="614"/>
      <c r="Q709" s="614"/>
      <c r="BA709" s="341"/>
      <c r="BB709" s="420"/>
      <c r="BC709" s="341"/>
      <c r="BD709" s="341"/>
      <c r="BE709" s="341"/>
      <c r="BF709" s="341"/>
      <c r="BG709" s="341"/>
      <c r="BH709" s="341"/>
      <c r="BI709" s="341"/>
      <c r="BJ709" s="341"/>
      <c r="BK709" s="341"/>
      <c r="BL709" s="341"/>
      <c r="BM709" s="341"/>
      <c r="BN709" s="341"/>
      <c r="BO709" s="341"/>
      <c r="BP709" s="341"/>
      <c r="BQ709" s="341"/>
      <c r="BR709" s="341"/>
      <c r="BS709" s="341"/>
      <c r="BT709" s="341"/>
      <c r="BU709" s="341"/>
      <c r="BV709" s="341"/>
      <c r="BW709" s="341"/>
      <c r="BX709" s="341"/>
      <c r="BY709" s="341"/>
      <c r="BZ709" s="341"/>
      <c r="CA709" s="341"/>
      <c r="CB709" s="341"/>
      <c r="CC709" s="341"/>
      <c r="CD709" s="341"/>
      <c r="CE709" s="341"/>
      <c r="CF709" s="341"/>
      <c r="CG709" s="341"/>
      <c r="CH709" s="341"/>
      <c r="CI709" s="341"/>
      <c r="CJ709" s="341"/>
      <c r="CK709" s="341"/>
      <c r="CL709" s="341"/>
      <c r="CM709" s="341"/>
      <c r="CN709" s="341"/>
      <c r="CO709" s="341"/>
      <c r="CP709" s="341"/>
      <c r="CQ709" s="341"/>
      <c r="CR709" s="341"/>
      <c r="CS709" s="341"/>
      <c r="CT709" s="341"/>
      <c r="CU709" s="341"/>
      <c r="CV709" s="341"/>
      <c r="CW709" s="341"/>
      <c r="CX709" s="341"/>
      <c r="CY709" s="341"/>
      <c r="CZ709" s="341"/>
    </row>
    <row r="710" ht="25.15" customHeight="true" x14ac:dyDescent="0.2">
      <c r="C710" s="1006"/>
      <c r="D710" s="1006"/>
      <c r="E710" s="614"/>
      <c r="F710" s="614"/>
      <c r="G710" s="614"/>
      <c r="H710" s="1006"/>
      <c r="I710" s="1006"/>
      <c r="J710" s="614"/>
      <c r="K710" s="614"/>
      <c r="L710" s="614"/>
      <c r="M710" s="1006"/>
      <c r="N710" s="1006"/>
      <c r="O710" s="614"/>
      <c r="P710" s="614"/>
      <c r="Q710" s="614"/>
      <c r="BA710" s="341"/>
      <c r="BB710" s="420"/>
      <c r="BC710" s="341"/>
      <c r="BD710" s="341"/>
      <c r="BE710" s="341"/>
      <c r="BF710" s="341"/>
      <c r="BG710" s="341"/>
      <c r="BH710" s="341"/>
      <c r="BI710" s="341"/>
      <c r="BJ710" s="341"/>
      <c r="BK710" s="341"/>
      <c r="BL710" s="341"/>
      <c r="BM710" s="341"/>
      <c r="BN710" s="341"/>
      <c r="BO710" s="341"/>
      <c r="BP710" s="341"/>
      <c r="BQ710" s="341"/>
      <c r="BR710" s="341"/>
      <c r="BS710" s="341"/>
      <c r="BT710" s="341"/>
      <c r="BU710" s="341"/>
      <c r="BV710" s="341"/>
      <c r="BW710" s="341"/>
      <c r="BX710" s="341"/>
      <c r="BY710" s="341"/>
      <c r="BZ710" s="341"/>
      <c r="CA710" s="341"/>
      <c r="CB710" s="341"/>
      <c r="CC710" s="341"/>
      <c r="CD710" s="341"/>
      <c r="CE710" s="341"/>
      <c r="CF710" s="341"/>
      <c r="CG710" s="341"/>
      <c r="CH710" s="341"/>
      <c r="CI710" s="341"/>
      <c r="CJ710" s="341"/>
      <c r="CK710" s="341"/>
      <c r="CL710" s="341"/>
      <c r="CM710" s="341"/>
      <c r="CN710" s="341"/>
      <c r="CO710" s="341"/>
      <c r="CP710" s="341"/>
      <c r="CQ710" s="341"/>
      <c r="CR710" s="341"/>
      <c r="CS710" s="341"/>
      <c r="CT710" s="341"/>
      <c r="CU710" s="341"/>
      <c r="CV710" s="341"/>
      <c r="CW710" s="341"/>
      <c r="CX710" s="341"/>
      <c r="CY710" s="341"/>
      <c r="CZ710" s="341"/>
    </row>
    <row r="711" ht="25.15" customHeight="true" x14ac:dyDescent="0.2">
      <c r="C711" s="1006"/>
      <c r="D711" s="1006"/>
      <c r="E711" s="614"/>
      <c r="F711" s="614"/>
      <c r="G711" s="614"/>
      <c r="H711" s="1006"/>
      <c r="I711" s="1006"/>
      <c r="J711" s="614"/>
      <c r="K711" s="614"/>
      <c r="L711" s="614"/>
      <c r="M711" s="1006"/>
      <c r="N711" s="1006"/>
      <c r="O711" s="614"/>
      <c r="P711" s="614"/>
      <c r="Q711" s="614"/>
      <c r="BA711" s="341"/>
      <c r="BB711" s="420"/>
      <c r="BC711" s="341"/>
      <c r="BD711" s="341"/>
      <c r="BE711" s="341"/>
      <c r="BF711" s="341"/>
      <c r="BG711" s="341"/>
      <c r="BH711" s="341"/>
      <c r="BI711" s="341"/>
      <c r="BJ711" s="341"/>
      <c r="BK711" s="341"/>
      <c r="BL711" s="341"/>
      <c r="BM711" s="341"/>
      <c r="BN711" s="341"/>
      <c r="BO711" s="341"/>
      <c r="BP711" s="341"/>
      <c r="BQ711" s="341"/>
      <c r="BR711" s="341"/>
      <c r="BS711" s="341"/>
      <c r="BT711" s="341"/>
      <c r="BU711" s="341"/>
      <c r="BV711" s="341"/>
      <c r="BW711" s="341"/>
      <c r="BX711" s="341"/>
      <c r="BY711" s="341"/>
      <c r="BZ711" s="341"/>
      <c r="CA711" s="341"/>
      <c r="CB711" s="341"/>
      <c r="CC711" s="341"/>
      <c r="CD711" s="341"/>
      <c r="CE711" s="341"/>
      <c r="CF711" s="341"/>
      <c r="CG711" s="341"/>
      <c r="CH711" s="341"/>
      <c r="CI711" s="341"/>
      <c r="CJ711" s="341"/>
      <c r="CK711" s="341"/>
      <c r="CL711" s="341"/>
      <c r="CM711" s="341"/>
      <c r="CN711" s="341"/>
      <c r="CO711" s="341"/>
      <c r="CP711" s="341"/>
      <c r="CQ711" s="341"/>
      <c r="CR711" s="341"/>
      <c r="CS711" s="341"/>
      <c r="CT711" s="341"/>
      <c r="CU711" s="341"/>
      <c r="CV711" s="341"/>
      <c r="CW711" s="341"/>
      <c r="CX711" s="341"/>
      <c r="CY711" s="341"/>
      <c r="CZ711" s="341"/>
    </row>
    <row r="712" ht="25.15" customHeight="true" x14ac:dyDescent="0.2">
      <c r="C712" s="1006"/>
      <c r="D712" s="1006"/>
      <c r="E712" s="614"/>
      <c r="F712" s="614"/>
      <c r="G712" s="614"/>
      <c r="H712" s="1006"/>
      <c r="I712" s="1006"/>
      <c r="J712" s="614"/>
      <c r="K712" s="614"/>
      <c r="L712" s="614"/>
      <c r="M712" s="1006"/>
      <c r="N712" s="1006"/>
      <c r="O712" s="614"/>
      <c r="P712" s="614"/>
      <c r="Q712" s="614"/>
      <c r="BA712" s="341"/>
      <c r="BB712" s="420"/>
      <c r="BC712" s="341"/>
      <c r="BD712" s="341"/>
      <c r="BE712" s="341"/>
      <c r="BF712" s="341"/>
      <c r="BG712" s="341"/>
      <c r="BH712" s="341"/>
      <c r="BI712" s="341"/>
      <c r="BJ712" s="341"/>
      <c r="BK712" s="341"/>
      <c r="BL712" s="341"/>
      <c r="BM712" s="341"/>
      <c r="BN712" s="341"/>
      <c r="BO712" s="341"/>
      <c r="BP712" s="341"/>
      <c r="BQ712" s="341"/>
      <c r="BR712" s="341"/>
      <c r="BS712" s="341"/>
      <c r="BT712" s="341"/>
      <c r="BU712" s="341"/>
      <c r="BV712" s="341"/>
      <c r="BW712" s="341"/>
      <c r="BX712" s="341"/>
      <c r="BY712" s="341"/>
      <c r="BZ712" s="341"/>
      <c r="CA712" s="341"/>
      <c r="CB712" s="341"/>
      <c r="CC712" s="341"/>
      <c r="CD712" s="341"/>
      <c r="CE712" s="341"/>
      <c r="CF712" s="341"/>
      <c r="CG712" s="341"/>
      <c r="CH712" s="341"/>
      <c r="CI712" s="341"/>
      <c r="CJ712" s="341"/>
      <c r="CK712" s="341"/>
      <c r="CL712" s="341"/>
      <c r="CM712" s="341"/>
      <c r="CN712" s="341"/>
      <c r="CO712" s="341"/>
      <c r="CP712" s="341"/>
      <c r="CQ712" s="341"/>
      <c r="CR712" s="341"/>
      <c r="CS712" s="341"/>
      <c r="CT712" s="341"/>
      <c r="CU712" s="341"/>
      <c r="CV712" s="341"/>
      <c r="CW712" s="341"/>
      <c r="CX712" s="341"/>
      <c r="CY712" s="341"/>
      <c r="CZ712" s="341"/>
    </row>
    <row r="713" ht="25.15" customHeight="true" x14ac:dyDescent="0.2">
      <c r="C713" s="1006"/>
      <c r="D713" s="1006"/>
      <c r="E713" s="614"/>
      <c r="F713" s="614"/>
      <c r="G713" s="614"/>
      <c r="H713" s="1006"/>
      <c r="I713" s="1006"/>
      <c r="J713" s="614"/>
      <c r="K713" s="614"/>
      <c r="L713" s="614"/>
      <c r="M713" s="1006"/>
      <c r="N713" s="1006"/>
      <c r="O713" s="614"/>
      <c r="P713" s="614"/>
      <c r="Q713" s="614"/>
      <c r="BA713" s="341"/>
      <c r="BB713" s="420"/>
      <c r="BC713" s="341"/>
      <c r="BD713" s="341"/>
      <c r="BE713" s="341"/>
      <c r="BF713" s="341"/>
      <c r="BG713" s="341"/>
      <c r="BH713" s="341"/>
      <c r="BI713" s="341"/>
      <c r="BJ713" s="341"/>
      <c r="BK713" s="341"/>
      <c r="BL713" s="341"/>
      <c r="BM713" s="341"/>
      <c r="BN713" s="341"/>
      <c r="BO713" s="341"/>
      <c r="BP713" s="341"/>
      <c r="BQ713" s="341"/>
      <c r="BR713" s="341"/>
      <c r="BS713" s="341"/>
      <c r="BT713" s="341"/>
      <c r="BU713" s="341"/>
      <c r="BV713" s="341"/>
      <c r="BW713" s="341"/>
      <c r="BX713" s="341"/>
      <c r="BY713" s="341"/>
      <c r="BZ713" s="341"/>
      <c r="CA713" s="341"/>
      <c r="CB713" s="341"/>
      <c r="CC713" s="341"/>
      <c r="CD713" s="341"/>
      <c r="CE713" s="341"/>
      <c r="CF713" s="341"/>
      <c r="CG713" s="341"/>
      <c r="CH713" s="341"/>
      <c r="CI713" s="341"/>
      <c r="CJ713" s="341"/>
      <c r="CK713" s="341"/>
      <c r="CL713" s="341"/>
      <c r="CM713" s="341"/>
      <c r="CN713" s="341"/>
      <c r="CO713" s="341"/>
      <c r="CP713" s="341"/>
      <c r="CQ713" s="341"/>
      <c r="CR713" s="341"/>
      <c r="CS713" s="341"/>
      <c r="CT713" s="341"/>
      <c r="CU713" s="341"/>
      <c r="CV713" s="341"/>
      <c r="CW713" s="341"/>
      <c r="CX713" s="341"/>
      <c r="CY713" s="341"/>
      <c r="CZ713" s="341"/>
    </row>
    <row r="714" ht="25.15" customHeight="true" x14ac:dyDescent="0.2">
      <c r="C714" s="1006"/>
      <c r="D714" s="1006"/>
      <c r="E714" s="614"/>
      <c r="F714" s="614"/>
      <c r="G714" s="614"/>
      <c r="H714" s="1006"/>
      <c r="I714" s="1006"/>
      <c r="J714" s="614"/>
      <c r="K714" s="614"/>
      <c r="L714" s="614"/>
      <c r="M714" s="1006"/>
      <c r="N714" s="1006"/>
      <c r="O714" s="614"/>
      <c r="P714" s="614"/>
      <c r="Q714" s="614"/>
      <c r="BA714" s="341"/>
      <c r="BB714" s="420"/>
      <c r="BC714" s="341"/>
      <c r="BD714" s="341"/>
      <c r="BE714" s="341"/>
      <c r="BF714" s="341"/>
      <c r="BG714" s="341"/>
      <c r="BH714" s="341"/>
      <c r="BI714" s="341"/>
      <c r="BJ714" s="341"/>
      <c r="BK714" s="341"/>
      <c r="BL714" s="341"/>
      <c r="BM714" s="341"/>
      <c r="BN714" s="341"/>
      <c r="BO714" s="341"/>
      <c r="BP714" s="341"/>
      <c r="BQ714" s="341"/>
      <c r="BR714" s="341"/>
      <c r="BS714" s="341"/>
      <c r="BT714" s="341"/>
      <c r="BU714" s="341"/>
      <c r="BV714" s="341"/>
      <c r="BW714" s="341"/>
      <c r="BX714" s="341"/>
      <c r="BY714" s="341"/>
      <c r="BZ714" s="341"/>
      <c r="CA714" s="341"/>
      <c r="CB714" s="341"/>
      <c r="CC714" s="341"/>
      <c r="CD714" s="341"/>
      <c r="CE714" s="341"/>
      <c r="CF714" s="341"/>
      <c r="CG714" s="341"/>
      <c r="CH714" s="341"/>
      <c r="CI714" s="341"/>
      <c r="CJ714" s="341"/>
      <c r="CK714" s="341"/>
      <c r="CL714" s="341"/>
      <c r="CM714" s="341"/>
      <c r="CN714" s="341"/>
      <c r="CO714" s="341"/>
      <c r="CP714" s="341"/>
      <c r="CQ714" s="341"/>
      <c r="CR714" s="341"/>
      <c r="CS714" s="341"/>
      <c r="CT714" s="341"/>
      <c r="CU714" s="341"/>
      <c r="CV714" s="341"/>
      <c r="CW714" s="341"/>
      <c r="CX714" s="341"/>
      <c r="CY714" s="341"/>
      <c r="CZ714" s="341"/>
    </row>
    <row r="715" ht="25.15" customHeight="true" x14ac:dyDescent="0.2">
      <c r="C715" s="1006"/>
      <c r="D715" s="1006"/>
      <c r="E715" s="614"/>
      <c r="F715" s="614"/>
      <c r="G715" s="614"/>
      <c r="H715" s="1006"/>
      <c r="I715" s="1006"/>
      <c r="J715" s="614"/>
      <c r="K715" s="614"/>
      <c r="L715" s="614"/>
      <c r="M715" s="1006"/>
      <c r="N715" s="1006"/>
      <c r="O715" s="614"/>
      <c r="P715" s="614"/>
      <c r="Q715" s="614"/>
      <c r="BA715" s="341"/>
      <c r="BB715" s="420"/>
      <c r="BC715" s="341"/>
      <c r="BD715" s="341"/>
      <c r="BE715" s="341"/>
      <c r="BF715" s="341"/>
      <c r="BG715" s="341"/>
      <c r="BH715" s="341"/>
      <c r="BI715" s="341"/>
      <c r="BJ715" s="341"/>
      <c r="BK715" s="341"/>
      <c r="BL715" s="341"/>
      <c r="BM715" s="341"/>
      <c r="BN715" s="341"/>
      <c r="BO715" s="341"/>
      <c r="BP715" s="341"/>
      <c r="BQ715" s="341"/>
      <c r="BR715" s="341"/>
      <c r="BS715" s="341"/>
      <c r="BT715" s="341"/>
      <c r="BU715" s="341"/>
      <c r="BV715" s="341"/>
      <c r="BW715" s="341"/>
      <c r="BX715" s="341"/>
      <c r="BY715" s="341"/>
      <c r="BZ715" s="341"/>
      <c r="CA715" s="341"/>
      <c r="CB715" s="341"/>
      <c r="CC715" s="341"/>
      <c r="CD715" s="341"/>
      <c r="CE715" s="341"/>
      <c r="CF715" s="341"/>
      <c r="CG715" s="341"/>
      <c r="CH715" s="341"/>
      <c r="CI715" s="341"/>
      <c r="CJ715" s="341"/>
      <c r="CK715" s="341"/>
      <c r="CL715" s="341"/>
      <c r="CM715" s="341"/>
      <c r="CN715" s="341"/>
      <c r="CO715" s="341"/>
      <c r="CP715" s="341"/>
      <c r="CQ715" s="341"/>
      <c r="CR715" s="341"/>
      <c r="CS715" s="341"/>
      <c r="CT715" s="341"/>
      <c r="CU715" s="341"/>
      <c r="CV715" s="341"/>
      <c r="CW715" s="341"/>
      <c r="CX715" s="341"/>
      <c r="CY715" s="341"/>
      <c r="CZ715" s="341"/>
    </row>
    <row r="716" ht="25.15" customHeight="true" x14ac:dyDescent="0.2">
      <c r="C716" s="1006"/>
      <c r="D716" s="1006"/>
      <c r="E716" s="614"/>
      <c r="F716" s="614"/>
      <c r="G716" s="614"/>
      <c r="H716" s="1006"/>
      <c r="I716" s="1006"/>
      <c r="J716" s="614"/>
      <c r="K716" s="614"/>
      <c r="L716" s="614"/>
      <c r="M716" s="1006"/>
      <c r="N716" s="1006"/>
      <c r="O716" s="614"/>
      <c r="P716" s="614"/>
      <c r="Q716" s="614"/>
      <c r="BA716" s="341"/>
      <c r="BB716" s="420"/>
      <c r="BC716" s="341"/>
      <c r="BD716" s="341"/>
      <c r="BE716" s="341"/>
      <c r="BF716" s="341"/>
      <c r="BG716" s="341"/>
      <c r="BH716" s="341"/>
      <c r="BI716" s="341"/>
      <c r="BJ716" s="341"/>
      <c r="BK716" s="341"/>
      <c r="BL716" s="341"/>
      <c r="BM716" s="341"/>
      <c r="BN716" s="341"/>
      <c r="BO716" s="341"/>
      <c r="BP716" s="341"/>
      <c r="BQ716" s="341"/>
      <c r="BR716" s="341"/>
      <c r="BS716" s="341"/>
      <c r="BT716" s="341"/>
      <c r="BU716" s="341"/>
      <c r="BV716" s="341"/>
      <c r="BW716" s="341"/>
      <c r="BX716" s="341"/>
      <c r="BY716" s="341"/>
      <c r="BZ716" s="341"/>
      <c r="CA716" s="341"/>
      <c r="CB716" s="341"/>
      <c r="CC716" s="341"/>
      <c r="CD716" s="341"/>
      <c r="CE716" s="341"/>
      <c r="CF716" s="341"/>
      <c r="CG716" s="341"/>
      <c r="CH716" s="341"/>
      <c r="CI716" s="341"/>
      <c r="CJ716" s="341"/>
      <c r="CK716" s="341"/>
      <c r="CL716" s="341"/>
      <c r="CM716" s="341"/>
      <c r="CN716" s="341"/>
      <c r="CO716" s="341"/>
      <c r="CP716" s="341"/>
      <c r="CQ716" s="341"/>
      <c r="CR716" s="341"/>
      <c r="CS716" s="341"/>
      <c r="CT716" s="341"/>
      <c r="CU716" s="341"/>
      <c r="CV716" s="341"/>
      <c r="CW716" s="341"/>
      <c r="CX716" s="341"/>
      <c r="CY716" s="341"/>
      <c r="CZ716" s="341"/>
    </row>
    <row r="717" ht="25.15" customHeight="true" x14ac:dyDescent="0.2">
      <c r="C717" s="1006"/>
      <c r="D717" s="1006"/>
      <c r="E717" s="614"/>
      <c r="F717" s="614"/>
      <c r="G717" s="614"/>
      <c r="H717" s="1006"/>
      <c r="I717" s="1006"/>
      <c r="J717" s="614"/>
      <c r="K717" s="614"/>
      <c r="L717" s="614"/>
      <c r="M717" s="1006"/>
      <c r="N717" s="1006"/>
      <c r="O717" s="614"/>
      <c r="P717" s="614"/>
      <c r="Q717" s="614"/>
      <c r="BA717" s="341"/>
      <c r="BB717" s="420"/>
      <c r="BC717" s="341"/>
      <c r="BD717" s="341"/>
      <c r="BE717" s="341"/>
      <c r="BF717" s="341"/>
      <c r="BG717" s="341"/>
      <c r="BH717" s="341"/>
      <c r="BI717" s="341"/>
      <c r="BJ717" s="341"/>
      <c r="BK717" s="341"/>
      <c r="BL717" s="341"/>
      <c r="BM717" s="341"/>
      <c r="BN717" s="341"/>
      <c r="BO717" s="341"/>
      <c r="BP717" s="341"/>
      <c r="BQ717" s="341"/>
      <c r="BR717" s="341"/>
      <c r="BS717" s="341"/>
      <c r="BT717" s="341"/>
      <c r="BU717" s="341"/>
      <c r="BV717" s="341"/>
      <c r="BW717" s="341"/>
      <c r="BX717" s="341"/>
      <c r="BY717" s="341"/>
      <c r="BZ717" s="341"/>
      <c r="CA717" s="341"/>
      <c r="CB717" s="341"/>
      <c r="CC717" s="341"/>
      <c r="CD717" s="341"/>
      <c r="CE717" s="341"/>
      <c r="CF717" s="341"/>
      <c r="CG717" s="341"/>
      <c r="CH717" s="341"/>
      <c r="CI717" s="341"/>
      <c r="CJ717" s="341"/>
      <c r="CK717" s="341"/>
      <c r="CL717" s="341"/>
      <c r="CM717" s="341"/>
      <c r="CN717" s="341"/>
      <c r="CO717" s="341"/>
      <c r="CP717" s="341"/>
      <c r="CQ717" s="341"/>
      <c r="CR717" s="341"/>
      <c r="CS717" s="341"/>
      <c r="CT717" s="341"/>
      <c r="CU717" s="341"/>
      <c r="CV717" s="341"/>
      <c r="CW717" s="341"/>
      <c r="CX717" s="341"/>
      <c r="CY717" s="341"/>
      <c r="CZ717" s="341"/>
    </row>
    <row r="718" ht="25.15" customHeight="true" x14ac:dyDescent="0.2">
      <c r="C718" s="1006"/>
      <c r="D718" s="1006"/>
      <c r="E718" s="614"/>
      <c r="F718" s="614"/>
      <c r="G718" s="614"/>
      <c r="H718" s="1006"/>
      <c r="I718" s="1006"/>
      <c r="J718" s="614"/>
      <c r="K718" s="614"/>
      <c r="L718" s="614"/>
      <c r="M718" s="1006"/>
      <c r="N718" s="1006"/>
      <c r="O718" s="614"/>
      <c r="P718" s="614"/>
      <c r="Q718" s="614"/>
      <c r="BA718" s="341"/>
      <c r="BB718" s="420"/>
      <c r="BC718" s="341"/>
      <c r="BD718" s="341"/>
      <c r="BE718" s="341"/>
      <c r="BF718" s="341"/>
      <c r="BG718" s="341"/>
      <c r="BH718" s="341"/>
      <c r="BI718" s="341"/>
      <c r="BJ718" s="341"/>
      <c r="BK718" s="341"/>
      <c r="BL718" s="341"/>
      <c r="BM718" s="341"/>
      <c r="BN718" s="341"/>
      <c r="BO718" s="341"/>
      <c r="BP718" s="341"/>
      <c r="BQ718" s="341"/>
      <c r="BR718" s="341"/>
      <c r="BS718" s="341"/>
      <c r="BT718" s="341"/>
      <c r="BU718" s="341"/>
      <c r="BV718" s="341"/>
      <c r="BW718" s="341"/>
      <c r="BX718" s="341"/>
      <c r="BY718" s="341"/>
      <c r="BZ718" s="341"/>
      <c r="CA718" s="341"/>
      <c r="CB718" s="341"/>
      <c r="CC718" s="341"/>
      <c r="CD718" s="341"/>
      <c r="CE718" s="341"/>
      <c r="CF718" s="341"/>
      <c r="CG718" s="341"/>
      <c r="CH718" s="341"/>
      <c r="CI718" s="341"/>
      <c r="CJ718" s="341"/>
      <c r="CK718" s="341"/>
      <c r="CL718" s="341"/>
      <c r="CM718" s="341"/>
      <c r="CN718" s="341"/>
      <c r="CO718" s="341"/>
      <c r="CP718" s="341"/>
      <c r="CQ718" s="341"/>
      <c r="CR718" s="341"/>
      <c r="CS718" s="341"/>
      <c r="CT718" s="341"/>
      <c r="CU718" s="341"/>
      <c r="CV718" s="341"/>
      <c r="CW718" s="341"/>
      <c r="CX718" s="341"/>
      <c r="CY718" s="341"/>
      <c r="CZ718" s="341"/>
    </row>
    <row r="719" ht="25.15" customHeight="true" x14ac:dyDescent="0.2">
      <c r="C719" s="1006"/>
      <c r="D719" s="1006"/>
      <c r="E719" s="614"/>
      <c r="F719" s="614"/>
      <c r="G719" s="614"/>
      <c r="H719" s="1006"/>
      <c r="I719" s="1006"/>
      <c r="J719" s="614"/>
      <c r="K719" s="614"/>
      <c r="L719" s="614"/>
      <c r="M719" s="1006"/>
      <c r="N719" s="1006"/>
      <c r="O719" s="614"/>
      <c r="P719" s="614"/>
      <c r="Q719" s="614"/>
      <c r="BA719" s="341"/>
      <c r="BB719" s="420"/>
      <c r="BC719" s="341"/>
      <c r="BD719" s="341"/>
      <c r="BE719" s="341"/>
      <c r="BF719" s="341"/>
      <c r="BG719" s="341"/>
      <c r="BH719" s="341"/>
      <c r="BI719" s="341"/>
      <c r="BJ719" s="341"/>
      <c r="BK719" s="341"/>
      <c r="BL719" s="341"/>
      <c r="BM719" s="341"/>
      <c r="BN719" s="341"/>
      <c r="BO719" s="341"/>
      <c r="BP719" s="341"/>
      <c r="BQ719" s="341"/>
      <c r="BR719" s="341"/>
      <c r="BS719" s="341"/>
      <c r="BT719" s="341"/>
      <c r="BU719" s="341"/>
      <c r="BV719" s="341"/>
      <c r="BW719" s="341"/>
      <c r="BX719" s="341"/>
      <c r="BY719" s="341"/>
      <c r="BZ719" s="341"/>
      <c r="CA719" s="341"/>
      <c r="CB719" s="341"/>
      <c r="CC719" s="341"/>
      <c r="CD719" s="341"/>
      <c r="CE719" s="341"/>
      <c r="CF719" s="341"/>
      <c r="CG719" s="341"/>
      <c r="CH719" s="341"/>
      <c r="CI719" s="341"/>
      <c r="CJ719" s="341"/>
      <c r="CK719" s="341"/>
      <c r="CL719" s="341"/>
      <c r="CM719" s="341"/>
      <c r="CN719" s="341"/>
      <c r="CO719" s="341"/>
      <c r="CP719" s="341"/>
      <c r="CQ719" s="341"/>
      <c r="CR719" s="341"/>
      <c r="CS719" s="341"/>
      <c r="CT719" s="341"/>
      <c r="CU719" s="341"/>
      <c r="CV719" s="341"/>
      <c r="CW719" s="341"/>
      <c r="CX719" s="341"/>
      <c r="CY719" s="341"/>
      <c r="CZ719" s="341"/>
    </row>
    <row r="720" ht="25.15" customHeight="true" x14ac:dyDescent="0.2">
      <c r="C720" s="1006"/>
      <c r="D720" s="1006"/>
      <c r="E720" s="614"/>
      <c r="F720" s="614"/>
      <c r="G720" s="614"/>
      <c r="H720" s="1006"/>
      <c r="I720" s="1006"/>
      <c r="J720" s="614"/>
      <c r="K720" s="614"/>
      <c r="L720" s="614"/>
      <c r="M720" s="1006"/>
      <c r="N720" s="1006"/>
      <c r="O720" s="614"/>
      <c r="P720" s="614"/>
      <c r="Q720" s="614"/>
      <c r="BA720" s="341"/>
      <c r="BB720" s="420"/>
      <c r="BC720" s="341"/>
      <c r="BD720" s="341"/>
      <c r="BE720" s="341"/>
      <c r="BF720" s="341"/>
      <c r="BG720" s="341"/>
      <c r="BH720" s="341"/>
      <c r="BI720" s="341"/>
      <c r="BJ720" s="341"/>
      <c r="BK720" s="341"/>
      <c r="BL720" s="341"/>
      <c r="BM720" s="341"/>
      <c r="BN720" s="341"/>
      <c r="BO720" s="341"/>
      <c r="BP720" s="341"/>
      <c r="BQ720" s="341"/>
      <c r="BR720" s="341"/>
      <c r="BS720" s="341"/>
      <c r="BT720" s="341"/>
      <c r="BU720" s="341"/>
      <c r="BV720" s="341"/>
      <c r="BW720" s="341"/>
      <c r="BX720" s="341"/>
      <c r="BY720" s="341"/>
      <c r="BZ720" s="341"/>
      <c r="CA720" s="341"/>
      <c r="CB720" s="341"/>
      <c r="CC720" s="341"/>
      <c r="CD720" s="341"/>
      <c r="CE720" s="341"/>
      <c r="CF720" s="341"/>
      <c r="CG720" s="341"/>
      <c r="CH720" s="341"/>
      <c r="CI720" s="341"/>
      <c r="CJ720" s="341"/>
      <c r="CK720" s="341"/>
      <c r="CL720" s="341"/>
      <c r="CM720" s="341"/>
      <c r="CN720" s="341"/>
      <c r="CO720" s="341"/>
      <c r="CP720" s="341"/>
      <c r="CQ720" s="341"/>
      <c r="CR720" s="341"/>
      <c r="CS720" s="341"/>
      <c r="CT720" s="341"/>
      <c r="CU720" s="341"/>
      <c r="CV720" s="341"/>
      <c r="CW720" s="341"/>
      <c r="CX720" s="341"/>
      <c r="CY720" s="341"/>
      <c r="CZ720" s="341"/>
    </row>
    <row r="721" ht="25.15" customHeight="true" x14ac:dyDescent="0.2">
      <c r="C721" s="1006"/>
      <c r="D721" s="1006"/>
      <c r="E721" s="614"/>
      <c r="F721" s="614"/>
      <c r="G721" s="614"/>
      <c r="H721" s="1006"/>
      <c r="I721" s="1006"/>
      <c r="J721" s="614"/>
      <c r="K721" s="614"/>
      <c r="L721" s="614"/>
      <c r="M721" s="1006"/>
      <c r="N721" s="1006"/>
      <c r="O721" s="614"/>
      <c r="P721" s="614"/>
      <c r="Q721" s="614"/>
      <c r="BA721" s="341"/>
      <c r="BB721" s="420"/>
      <c r="BC721" s="341"/>
      <c r="BD721" s="341"/>
      <c r="BE721" s="341"/>
      <c r="BF721" s="341"/>
      <c r="BG721" s="341"/>
      <c r="BH721" s="341"/>
      <c r="BI721" s="341"/>
      <c r="BJ721" s="341"/>
      <c r="BK721" s="341"/>
      <c r="BL721" s="341"/>
      <c r="BM721" s="341"/>
      <c r="BN721" s="341"/>
      <c r="BO721" s="341"/>
      <c r="BP721" s="341"/>
      <c r="BQ721" s="341"/>
      <c r="BR721" s="341"/>
      <c r="BS721" s="341"/>
      <c r="BT721" s="341"/>
      <c r="BU721" s="341"/>
      <c r="BV721" s="341"/>
      <c r="BW721" s="341"/>
      <c r="BX721" s="341"/>
      <c r="BY721" s="341"/>
      <c r="BZ721" s="341"/>
      <c r="CA721" s="341"/>
      <c r="CB721" s="341"/>
      <c r="CC721" s="341"/>
      <c r="CD721" s="341"/>
      <c r="CE721" s="341"/>
      <c r="CF721" s="341"/>
      <c r="CG721" s="341"/>
      <c r="CH721" s="341"/>
      <c r="CI721" s="341"/>
      <c r="CJ721" s="341"/>
      <c r="CK721" s="341"/>
      <c r="CL721" s="341"/>
      <c r="CM721" s="341"/>
      <c r="CN721" s="341"/>
      <c r="CO721" s="341"/>
      <c r="CP721" s="341"/>
      <c r="CQ721" s="341"/>
      <c r="CR721" s="341"/>
      <c r="CS721" s="341"/>
      <c r="CT721" s="341"/>
      <c r="CU721" s="341"/>
      <c r="CV721" s="341"/>
      <c r="CW721" s="341"/>
      <c r="CX721" s="341"/>
      <c r="CY721" s="341"/>
      <c r="CZ721" s="341"/>
    </row>
    <row r="722" ht="25.15" customHeight="true" x14ac:dyDescent="0.2">
      <c r="C722" s="1006"/>
      <c r="D722" s="1006"/>
      <c r="E722" s="614"/>
      <c r="F722" s="614"/>
      <c r="G722" s="614"/>
      <c r="H722" s="1006"/>
      <c r="I722" s="1006"/>
      <c r="J722" s="614"/>
      <c r="K722" s="614"/>
      <c r="L722" s="614"/>
      <c r="M722" s="1006"/>
      <c r="N722" s="1006"/>
      <c r="O722" s="614"/>
      <c r="P722" s="614"/>
      <c r="Q722" s="614"/>
      <c r="BA722" s="341"/>
      <c r="BB722" s="420"/>
      <c r="BC722" s="341"/>
      <c r="BD722" s="341"/>
      <c r="BE722" s="341"/>
      <c r="BF722" s="341"/>
      <c r="BG722" s="341"/>
      <c r="BH722" s="341"/>
      <c r="BI722" s="341"/>
      <c r="BJ722" s="341"/>
      <c r="BK722" s="341"/>
      <c r="BL722" s="341"/>
      <c r="BM722" s="341"/>
      <c r="BN722" s="341"/>
      <c r="BO722" s="341"/>
      <c r="BP722" s="341"/>
      <c r="BQ722" s="341"/>
      <c r="BR722" s="341"/>
      <c r="BS722" s="341"/>
      <c r="BT722" s="341"/>
      <c r="BU722" s="341"/>
      <c r="BV722" s="341"/>
      <c r="BW722" s="341"/>
      <c r="BX722" s="341"/>
      <c r="BY722" s="341"/>
      <c r="BZ722" s="341"/>
      <c r="CA722" s="341"/>
      <c r="CB722" s="341"/>
      <c r="CC722" s="341"/>
      <c r="CD722" s="341"/>
      <c r="CE722" s="341"/>
      <c r="CF722" s="341"/>
      <c r="CG722" s="341"/>
      <c r="CH722" s="341"/>
      <c r="CI722" s="341"/>
      <c r="CJ722" s="341"/>
      <c r="CK722" s="341"/>
      <c r="CL722" s="341"/>
      <c r="CM722" s="341"/>
      <c r="CN722" s="341"/>
      <c r="CO722" s="341"/>
      <c r="CP722" s="341"/>
      <c r="CQ722" s="341"/>
      <c r="CR722" s="341"/>
      <c r="CS722" s="341"/>
      <c r="CT722" s="341"/>
      <c r="CU722" s="341"/>
      <c r="CV722" s="341"/>
      <c r="CW722" s="341"/>
      <c r="CX722" s="341"/>
      <c r="CY722" s="341"/>
      <c r="CZ722" s="341"/>
    </row>
    <row r="723" ht="25.15" customHeight="true" x14ac:dyDescent="0.2">
      <c r="C723" s="1006"/>
      <c r="D723" s="1006"/>
      <c r="E723" s="614"/>
      <c r="F723" s="614"/>
      <c r="G723" s="614"/>
      <c r="H723" s="1006"/>
      <c r="I723" s="1006"/>
      <c r="J723" s="614"/>
      <c r="K723" s="614"/>
      <c r="L723" s="614"/>
      <c r="M723" s="1006"/>
      <c r="N723" s="1006"/>
      <c r="O723" s="614"/>
      <c r="P723" s="614"/>
      <c r="Q723" s="614"/>
      <c r="BA723" s="341"/>
      <c r="BB723" s="420"/>
      <c r="BC723" s="341"/>
      <c r="BD723" s="341"/>
      <c r="BE723" s="341"/>
      <c r="BF723" s="341"/>
      <c r="BG723" s="341"/>
      <c r="BH723" s="341"/>
      <c r="BI723" s="341"/>
      <c r="BJ723" s="341"/>
      <c r="BK723" s="341"/>
      <c r="BL723" s="341"/>
      <c r="BM723" s="341"/>
      <c r="BN723" s="341"/>
      <c r="BO723" s="341"/>
      <c r="BP723" s="341"/>
      <c r="BQ723" s="341"/>
      <c r="BR723" s="341"/>
      <c r="BS723" s="341"/>
      <c r="BT723" s="341"/>
      <c r="BU723" s="341"/>
      <c r="BV723" s="341"/>
      <c r="BW723" s="341"/>
      <c r="BX723" s="341"/>
      <c r="BY723" s="341"/>
      <c r="BZ723" s="341"/>
      <c r="CA723" s="341"/>
      <c r="CB723" s="341"/>
      <c r="CC723" s="341"/>
      <c r="CD723" s="341"/>
      <c r="CE723" s="341"/>
      <c r="CF723" s="341"/>
      <c r="CG723" s="341"/>
      <c r="CH723" s="341"/>
      <c r="CI723" s="341"/>
      <c r="CJ723" s="341"/>
      <c r="CK723" s="341"/>
      <c r="CL723" s="341"/>
      <c r="CM723" s="341"/>
      <c r="CN723" s="341"/>
      <c r="CO723" s="341"/>
      <c r="CP723" s="341"/>
      <c r="CQ723" s="341"/>
      <c r="CR723" s="341"/>
      <c r="CS723" s="341"/>
      <c r="CT723" s="341"/>
      <c r="CU723" s="341"/>
      <c r="CV723" s="341"/>
      <c r="CW723" s="341"/>
      <c r="CX723" s="341"/>
      <c r="CY723" s="341"/>
      <c r="CZ723" s="341"/>
    </row>
    <row r="724" ht="25.15" customHeight="true" x14ac:dyDescent="0.2">
      <c r="C724" s="1006"/>
      <c r="D724" s="1006"/>
      <c r="E724" s="614"/>
      <c r="F724" s="614"/>
      <c r="G724" s="614"/>
      <c r="H724" s="1006"/>
      <c r="I724" s="1006"/>
      <c r="J724" s="614"/>
      <c r="K724" s="614"/>
      <c r="L724" s="614"/>
      <c r="M724" s="1006"/>
      <c r="N724" s="1006"/>
      <c r="O724" s="614"/>
      <c r="P724" s="614"/>
      <c r="Q724" s="614"/>
      <c r="BA724" s="341"/>
      <c r="BB724" s="420"/>
      <c r="BC724" s="341"/>
      <c r="BD724" s="341"/>
      <c r="BE724" s="341"/>
      <c r="BF724" s="341"/>
      <c r="BG724" s="341"/>
      <c r="BH724" s="341"/>
      <c r="BI724" s="341"/>
      <c r="BJ724" s="341"/>
      <c r="BK724" s="341"/>
      <c r="BL724" s="341"/>
      <c r="BM724" s="341"/>
      <c r="BN724" s="341"/>
      <c r="BO724" s="341"/>
      <c r="BP724" s="341"/>
      <c r="BQ724" s="341"/>
      <c r="BR724" s="341"/>
      <c r="BS724" s="341"/>
      <c r="BT724" s="341"/>
      <c r="BU724" s="341"/>
      <c r="BV724" s="341"/>
      <c r="BW724" s="341"/>
      <c r="BX724" s="341"/>
      <c r="BY724" s="341"/>
      <c r="BZ724" s="341"/>
      <c r="CA724" s="341"/>
      <c r="CB724" s="341"/>
      <c r="CC724" s="341"/>
      <c r="CD724" s="341"/>
      <c r="CE724" s="341"/>
      <c r="CF724" s="341"/>
      <c r="CG724" s="341"/>
      <c r="CH724" s="341"/>
      <c r="CI724" s="341"/>
      <c r="CJ724" s="341"/>
      <c r="CK724" s="341"/>
      <c r="CL724" s="341"/>
      <c r="CM724" s="341"/>
      <c r="CN724" s="341"/>
      <c r="CO724" s="341"/>
      <c r="CP724" s="341"/>
      <c r="CQ724" s="341"/>
      <c r="CR724" s="341"/>
      <c r="CS724" s="341"/>
      <c r="CT724" s="341"/>
      <c r="CU724" s="341"/>
      <c r="CV724" s="341"/>
      <c r="CW724" s="341"/>
      <c r="CX724" s="341"/>
      <c r="CY724" s="341"/>
      <c r="CZ724" s="341"/>
    </row>
    <row r="725" ht="25.15" customHeight="true" x14ac:dyDescent="0.2">
      <c r="C725" s="1006"/>
      <c r="D725" s="1006"/>
      <c r="E725" s="614"/>
      <c r="F725" s="614"/>
      <c r="G725" s="614"/>
      <c r="H725" s="1006"/>
      <c r="I725" s="1006"/>
      <c r="J725" s="614"/>
      <c r="K725" s="614"/>
      <c r="L725" s="614"/>
      <c r="M725" s="1006"/>
      <c r="N725" s="1006"/>
      <c r="O725" s="614"/>
      <c r="P725" s="614"/>
      <c r="Q725" s="614"/>
      <c r="BA725" s="341"/>
      <c r="BB725" s="420"/>
      <c r="BC725" s="341"/>
      <c r="BD725" s="341"/>
      <c r="BE725" s="341"/>
      <c r="BF725" s="341"/>
      <c r="BG725" s="341"/>
      <c r="BH725" s="341"/>
      <c r="BI725" s="341"/>
      <c r="BJ725" s="341"/>
      <c r="BK725" s="341"/>
      <c r="BL725" s="341"/>
      <c r="BM725" s="341"/>
      <c r="BN725" s="341"/>
      <c r="BO725" s="341"/>
      <c r="BP725" s="341"/>
      <c r="BQ725" s="341"/>
      <c r="BR725" s="341"/>
      <c r="BS725" s="341"/>
      <c r="BT725" s="341"/>
      <c r="BU725" s="341"/>
      <c r="BV725" s="341"/>
      <c r="BW725" s="341"/>
      <c r="BX725" s="341"/>
      <c r="BY725" s="341"/>
      <c r="BZ725" s="341"/>
      <c r="CA725" s="341"/>
      <c r="CB725" s="341"/>
      <c r="CC725" s="341"/>
      <c r="CD725" s="341"/>
      <c r="CE725" s="341"/>
      <c r="CF725" s="341"/>
      <c r="CG725" s="341"/>
      <c r="CH725" s="341"/>
      <c r="CI725" s="341"/>
      <c r="CJ725" s="341"/>
      <c r="CK725" s="341"/>
      <c r="CL725" s="341"/>
      <c r="CM725" s="341"/>
      <c r="CN725" s="341"/>
      <c r="CO725" s="341"/>
      <c r="CP725" s="341"/>
      <c r="CQ725" s="341"/>
      <c r="CR725" s="341"/>
      <c r="CS725" s="341"/>
      <c r="CT725" s="341"/>
      <c r="CU725" s="341"/>
      <c r="CV725" s="341"/>
      <c r="CW725" s="341"/>
      <c r="CX725" s="341"/>
      <c r="CY725" s="341"/>
      <c r="CZ725" s="341"/>
    </row>
    <row r="726" ht="25.15" customHeight="true" x14ac:dyDescent="0.2">
      <c r="C726" s="1006"/>
      <c r="D726" s="1006"/>
      <c r="E726" s="614"/>
      <c r="F726" s="614"/>
      <c r="G726" s="614"/>
      <c r="H726" s="1006"/>
      <c r="I726" s="1006"/>
      <c r="J726" s="614"/>
      <c r="K726" s="614"/>
      <c r="L726" s="614"/>
      <c r="M726" s="1006"/>
      <c r="N726" s="1006"/>
      <c r="O726" s="614"/>
      <c r="P726" s="614"/>
      <c r="Q726" s="614"/>
      <c r="BA726" s="341"/>
      <c r="BB726" s="420"/>
      <c r="BC726" s="341"/>
      <c r="BD726" s="341"/>
      <c r="BE726" s="341"/>
      <c r="BF726" s="341"/>
      <c r="BG726" s="341"/>
      <c r="BH726" s="341"/>
      <c r="BI726" s="341"/>
      <c r="BJ726" s="341"/>
      <c r="BK726" s="341"/>
      <c r="BL726" s="341"/>
      <c r="BM726" s="341"/>
      <c r="BN726" s="341"/>
      <c r="BO726" s="341"/>
      <c r="BP726" s="341"/>
      <c r="BQ726" s="341"/>
      <c r="BR726" s="341"/>
      <c r="BS726" s="341"/>
      <c r="BT726" s="341"/>
      <c r="BU726" s="341"/>
      <c r="BV726" s="341"/>
      <c r="BW726" s="341"/>
      <c r="BX726" s="341"/>
      <c r="BY726" s="341"/>
      <c r="BZ726" s="341"/>
      <c r="CA726" s="341"/>
      <c r="CB726" s="341"/>
      <c r="CC726" s="341"/>
      <c r="CD726" s="341"/>
      <c r="CE726" s="341"/>
      <c r="CF726" s="341"/>
      <c r="CG726" s="341"/>
      <c r="CH726" s="341"/>
      <c r="CI726" s="341"/>
      <c r="CJ726" s="341"/>
      <c r="CK726" s="341"/>
      <c r="CL726" s="341"/>
      <c r="CM726" s="341"/>
      <c r="CN726" s="341"/>
      <c r="CO726" s="341"/>
      <c r="CP726" s="341"/>
      <c r="CQ726" s="341"/>
      <c r="CR726" s="341"/>
      <c r="CS726" s="341"/>
      <c r="CT726" s="341"/>
      <c r="CU726" s="341"/>
      <c r="CV726" s="341"/>
      <c r="CW726" s="341"/>
      <c r="CX726" s="341"/>
      <c r="CY726" s="341"/>
      <c r="CZ726" s="341"/>
    </row>
    <row r="727" ht="25.15" customHeight="true" x14ac:dyDescent="0.2">
      <c r="C727" s="1006"/>
      <c r="D727" s="1006"/>
      <c r="E727" s="614"/>
      <c r="F727" s="614"/>
      <c r="G727" s="614"/>
      <c r="H727" s="1006"/>
      <c r="I727" s="1006"/>
      <c r="J727" s="614"/>
      <c r="K727" s="614"/>
      <c r="L727" s="614"/>
      <c r="M727" s="1006"/>
      <c r="N727" s="1006"/>
      <c r="O727" s="614"/>
      <c r="P727" s="614"/>
      <c r="Q727" s="614"/>
      <c r="BA727" s="341"/>
      <c r="BB727" s="420"/>
      <c r="BC727" s="341"/>
      <c r="BD727" s="341"/>
      <c r="BE727" s="341"/>
      <c r="BF727" s="341"/>
      <c r="BG727" s="341"/>
      <c r="BH727" s="341"/>
      <c r="BI727" s="341"/>
      <c r="BJ727" s="341"/>
      <c r="BK727" s="341"/>
      <c r="BL727" s="341"/>
      <c r="BM727" s="341"/>
      <c r="BN727" s="341"/>
      <c r="BO727" s="341"/>
      <c r="BP727" s="341"/>
      <c r="BQ727" s="341"/>
      <c r="BR727" s="341"/>
      <c r="BS727" s="341"/>
      <c r="BT727" s="341"/>
      <c r="BU727" s="341"/>
      <c r="BV727" s="341"/>
      <c r="BW727" s="341"/>
      <c r="BX727" s="341"/>
      <c r="BY727" s="341"/>
      <c r="BZ727" s="341"/>
      <c r="CA727" s="341"/>
      <c r="CB727" s="341"/>
      <c r="CC727" s="341"/>
      <c r="CD727" s="341"/>
      <c r="CE727" s="341"/>
      <c r="CF727" s="341"/>
      <c r="CG727" s="341"/>
      <c r="CH727" s="341"/>
      <c r="CI727" s="341"/>
      <c r="CJ727" s="341"/>
      <c r="CK727" s="341"/>
      <c r="CL727" s="341"/>
      <c r="CM727" s="341"/>
      <c r="CN727" s="341"/>
      <c r="CO727" s="341"/>
      <c r="CP727" s="341"/>
      <c r="CQ727" s="341"/>
      <c r="CR727" s="341"/>
      <c r="CS727" s="341"/>
      <c r="CT727" s="341"/>
      <c r="CU727" s="341"/>
      <c r="CV727" s="341"/>
      <c r="CW727" s="341"/>
      <c r="CX727" s="341"/>
      <c r="CY727" s="341"/>
      <c r="CZ727" s="341"/>
    </row>
    <row r="728" ht="25.15" customHeight="true" x14ac:dyDescent="0.2">
      <c r="C728" s="1006"/>
      <c r="D728" s="1006"/>
      <c r="E728" s="614"/>
      <c r="F728" s="614"/>
      <c r="G728" s="614"/>
      <c r="H728" s="1006"/>
      <c r="I728" s="1006"/>
      <c r="J728" s="614"/>
      <c r="K728" s="614"/>
      <c r="L728" s="614"/>
      <c r="M728" s="1006"/>
      <c r="N728" s="1006"/>
      <c r="O728" s="614"/>
      <c r="P728" s="614"/>
      <c r="Q728" s="614"/>
      <c r="BA728" s="341"/>
      <c r="BB728" s="420"/>
      <c r="BC728" s="341"/>
      <c r="BD728" s="341"/>
      <c r="BE728" s="341"/>
      <c r="BF728" s="341"/>
      <c r="BG728" s="341"/>
      <c r="BH728" s="341"/>
      <c r="BI728" s="341"/>
      <c r="BJ728" s="341"/>
      <c r="BK728" s="341"/>
      <c r="BL728" s="341"/>
      <c r="BM728" s="341"/>
      <c r="BN728" s="341"/>
      <c r="BO728" s="341"/>
      <c r="BP728" s="341"/>
      <c r="BQ728" s="341"/>
      <c r="BR728" s="341"/>
      <c r="BS728" s="341"/>
      <c r="BT728" s="341"/>
      <c r="BU728" s="341"/>
      <c r="BV728" s="341"/>
      <c r="BW728" s="341"/>
      <c r="BX728" s="341"/>
      <c r="BY728" s="341"/>
      <c r="BZ728" s="341"/>
      <c r="CA728" s="341"/>
      <c r="CB728" s="341"/>
      <c r="CC728" s="341"/>
      <c r="CD728" s="341"/>
      <c r="CE728" s="341"/>
      <c r="CF728" s="341"/>
      <c r="CG728" s="341"/>
      <c r="CH728" s="341"/>
      <c r="CI728" s="341"/>
      <c r="CJ728" s="341"/>
      <c r="CK728" s="341"/>
      <c r="CL728" s="341"/>
      <c r="CM728" s="341"/>
      <c r="CN728" s="341"/>
      <c r="CO728" s="341"/>
      <c r="CP728" s="341"/>
      <c r="CQ728" s="341"/>
      <c r="CR728" s="341"/>
      <c r="CS728" s="341"/>
      <c r="CT728" s="341"/>
      <c r="CU728" s="341"/>
      <c r="CV728" s="341"/>
      <c r="CW728" s="341"/>
      <c r="CX728" s="341"/>
      <c r="CY728" s="341"/>
      <c r="CZ728" s="341"/>
    </row>
    <row r="729" ht="25.15" customHeight="true" x14ac:dyDescent="0.2">
      <c r="C729" s="1006"/>
      <c r="D729" s="1006"/>
      <c r="E729" s="614"/>
      <c r="F729" s="614"/>
      <c r="G729" s="614"/>
      <c r="H729" s="1006"/>
      <c r="I729" s="1006"/>
      <c r="J729" s="614"/>
      <c r="K729" s="614"/>
      <c r="L729" s="614"/>
      <c r="M729" s="1006"/>
      <c r="N729" s="1006"/>
      <c r="O729" s="614"/>
      <c r="P729" s="614"/>
      <c r="Q729" s="614"/>
      <c r="BA729" s="341"/>
      <c r="BB729" s="420"/>
      <c r="BC729" s="341"/>
      <c r="BD729" s="341"/>
      <c r="BE729" s="341"/>
      <c r="BF729" s="341"/>
      <c r="BG729" s="341"/>
      <c r="BH729" s="341"/>
      <c r="BI729" s="341"/>
      <c r="BJ729" s="341"/>
      <c r="BK729" s="341"/>
      <c r="BL729" s="341"/>
      <c r="BM729" s="341"/>
      <c r="BN729" s="341"/>
      <c r="BO729" s="341"/>
      <c r="BP729" s="341"/>
      <c r="BQ729" s="341"/>
      <c r="BR729" s="341"/>
      <c r="BS729" s="341"/>
      <c r="BT729" s="341"/>
      <c r="BU729" s="341"/>
      <c r="BV729" s="341"/>
      <c r="BW729" s="341"/>
      <c r="BX729" s="341"/>
      <c r="BY729" s="341"/>
      <c r="BZ729" s="341"/>
      <c r="CA729" s="341"/>
      <c r="CB729" s="341"/>
      <c r="CC729" s="341"/>
      <c r="CD729" s="341"/>
      <c r="CE729" s="341"/>
      <c r="CF729" s="341"/>
      <c r="CG729" s="341"/>
      <c r="CH729" s="341"/>
      <c r="CI729" s="341"/>
      <c r="CJ729" s="341"/>
      <c r="CK729" s="341"/>
      <c r="CL729" s="341"/>
      <c r="CM729" s="341"/>
      <c r="CN729" s="341"/>
      <c r="CO729" s="341"/>
      <c r="CP729" s="341"/>
      <c r="CQ729" s="341"/>
      <c r="CR729" s="341"/>
      <c r="CS729" s="341"/>
      <c r="CT729" s="341"/>
      <c r="CU729" s="341"/>
      <c r="CV729" s="341"/>
      <c r="CW729" s="341"/>
      <c r="CX729" s="341"/>
      <c r="CY729" s="341"/>
      <c r="CZ729" s="341"/>
    </row>
    <row r="730" ht="25.15" customHeight="true" x14ac:dyDescent="0.2">
      <c r="C730" s="1006"/>
      <c r="D730" s="1006"/>
      <c r="E730" s="614"/>
      <c r="F730" s="614"/>
      <c r="G730" s="614"/>
      <c r="H730" s="1006"/>
      <c r="I730" s="1006"/>
      <c r="J730" s="614"/>
      <c r="K730" s="614"/>
      <c r="L730" s="614"/>
      <c r="M730" s="1006"/>
      <c r="N730" s="1006"/>
      <c r="O730" s="614"/>
      <c r="P730" s="614"/>
      <c r="Q730" s="614"/>
      <c r="BA730" s="341"/>
      <c r="BB730" s="420"/>
      <c r="BC730" s="341"/>
      <c r="BD730" s="341"/>
      <c r="BE730" s="341"/>
      <c r="BF730" s="341"/>
      <c r="BG730" s="341"/>
      <c r="BH730" s="341"/>
      <c r="BI730" s="341"/>
      <c r="BJ730" s="341"/>
      <c r="BK730" s="341"/>
      <c r="BL730" s="341"/>
      <c r="BM730" s="341"/>
      <c r="BN730" s="341"/>
      <c r="BO730" s="341"/>
      <c r="BP730" s="341"/>
      <c r="BQ730" s="341"/>
      <c r="BR730" s="341"/>
      <c r="BS730" s="341"/>
      <c r="BT730" s="341"/>
      <c r="BU730" s="341"/>
      <c r="BV730" s="341"/>
      <c r="BW730" s="341"/>
      <c r="BX730" s="341"/>
      <c r="BY730" s="341"/>
      <c r="BZ730" s="341"/>
      <c r="CA730" s="341"/>
      <c r="CB730" s="341"/>
      <c r="CC730" s="341"/>
      <c r="CD730" s="341"/>
      <c r="CE730" s="341"/>
      <c r="CF730" s="341"/>
      <c r="CG730" s="341"/>
      <c r="CH730" s="341"/>
      <c r="CI730" s="341"/>
      <c r="CJ730" s="341"/>
      <c r="CK730" s="341"/>
      <c r="CL730" s="341"/>
      <c r="CM730" s="341"/>
      <c r="CN730" s="341"/>
      <c r="CO730" s="341"/>
      <c r="CP730" s="341"/>
      <c r="CQ730" s="341"/>
      <c r="CR730" s="341"/>
      <c r="CS730" s="341"/>
      <c r="CT730" s="341"/>
      <c r="CU730" s="341"/>
      <c r="CV730" s="341"/>
      <c r="CW730" s="341"/>
      <c r="CX730" s="341"/>
      <c r="CY730" s="341"/>
      <c r="CZ730" s="341"/>
    </row>
    <row r="731" ht="25.15" customHeight="true" x14ac:dyDescent="0.2">
      <c r="C731" s="1006"/>
      <c r="D731" s="1006"/>
      <c r="E731" s="614"/>
      <c r="F731" s="614"/>
      <c r="G731" s="614"/>
      <c r="H731" s="1006"/>
      <c r="I731" s="1006"/>
      <c r="J731" s="614"/>
      <c r="K731" s="614"/>
      <c r="L731" s="614"/>
      <c r="M731" s="1006"/>
      <c r="N731" s="1006"/>
      <c r="O731" s="614"/>
      <c r="P731" s="614"/>
      <c r="Q731" s="614"/>
      <c r="BA731" s="341"/>
      <c r="BB731" s="420"/>
      <c r="BC731" s="341"/>
      <c r="BD731" s="341"/>
      <c r="BE731" s="341"/>
      <c r="BF731" s="341"/>
      <c r="BG731" s="341"/>
      <c r="BH731" s="341"/>
      <c r="BI731" s="341"/>
      <c r="BJ731" s="341"/>
      <c r="BK731" s="341"/>
      <c r="BL731" s="341"/>
      <c r="BM731" s="341"/>
      <c r="BN731" s="341"/>
      <c r="BO731" s="341"/>
      <c r="BP731" s="341"/>
      <c r="BQ731" s="341"/>
      <c r="BR731" s="341"/>
      <c r="BS731" s="341"/>
      <c r="BT731" s="341"/>
      <c r="BU731" s="341"/>
      <c r="BV731" s="341"/>
      <c r="BW731" s="341"/>
      <c r="BX731" s="341"/>
      <c r="BY731" s="341"/>
      <c r="BZ731" s="341"/>
      <c r="CA731" s="341"/>
      <c r="CB731" s="341"/>
      <c r="CC731" s="341"/>
      <c r="CD731" s="341"/>
      <c r="CE731" s="341"/>
      <c r="CF731" s="341"/>
      <c r="CG731" s="341"/>
      <c r="CH731" s="341"/>
      <c r="CI731" s="341"/>
      <c r="CJ731" s="341"/>
      <c r="CK731" s="341"/>
      <c r="CL731" s="341"/>
      <c r="CM731" s="341"/>
      <c r="CN731" s="341"/>
      <c r="CO731" s="341"/>
      <c r="CP731" s="341"/>
      <c r="CQ731" s="341"/>
      <c r="CR731" s="341"/>
      <c r="CS731" s="341"/>
      <c r="CT731" s="341"/>
      <c r="CU731" s="341"/>
      <c r="CV731" s="341"/>
      <c r="CW731" s="341"/>
      <c r="CX731" s="341"/>
      <c r="CY731" s="341"/>
      <c r="CZ731" s="341"/>
    </row>
    <row r="732" ht="25.15" customHeight="true" x14ac:dyDescent="0.2">
      <c r="C732" s="1006"/>
      <c r="D732" s="1006"/>
      <c r="E732" s="614"/>
      <c r="F732" s="614"/>
      <c r="G732" s="614"/>
      <c r="H732" s="1006"/>
      <c r="I732" s="1006"/>
      <c r="J732" s="614"/>
      <c r="K732" s="614"/>
      <c r="L732" s="614"/>
      <c r="M732" s="1006"/>
      <c r="N732" s="1006"/>
      <c r="O732" s="614"/>
      <c r="P732" s="614"/>
      <c r="Q732" s="614"/>
      <c r="BA732" s="341"/>
      <c r="BB732" s="420"/>
      <c r="BC732" s="341"/>
      <c r="BD732" s="341"/>
      <c r="BE732" s="341"/>
      <c r="BF732" s="341"/>
      <c r="BG732" s="341"/>
      <c r="BH732" s="341"/>
      <c r="BI732" s="341"/>
      <c r="BJ732" s="341"/>
      <c r="BK732" s="341"/>
      <c r="BL732" s="341"/>
      <c r="BM732" s="341"/>
      <c r="BN732" s="341"/>
      <c r="BO732" s="341"/>
      <c r="BP732" s="341"/>
      <c r="BQ732" s="341"/>
      <c r="BR732" s="341"/>
      <c r="BS732" s="341"/>
      <c r="BT732" s="341"/>
      <c r="BU732" s="341"/>
      <c r="BV732" s="341"/>
      <c r="BW732" s="341"/>
      <c r="BX732" s="341"/>
      <c r="BY732" s="341"/>
      <c r="BZ732" s="341"/>
      <c r="CA732" s="341"/>
      <c r="CB732" s="341"/>
      <c r="CC732" s="341"/>
      <c r="CD732" s="341"/>
      <c r="CE732" s="341"/>
      <c r="CF732" s="341"/>
      <c r="CG732" s="341"/>
      <c r="CH732" s="341"/>
      <c r="CI732" s="341"/>
      <c r="CJ732" s="341"/>
      <c r="CK732" s="341"/>
      <c r="CL732" s="341"/>
      <c r="CM732" s="341"/>
      <c r="CN732" s="341"/>
      <c r="CO732" s="341"/>
      <c r="CP732" s="341"/>
      <c r="CQ732" s="341"/>
      <c r="CR732" s="341"/>
      <c r="CS732" s="341"/>
      <c r="CT732" s="341"/>
      <c r="CU732" s="341"/>
      <c r="CV732" s="341"/>
      <c r="CW732" s="341"/>
      <c r="CX732" s="341"/>
      <c r="CY732" s="341"/>
      <c r="CZ732" s="341"/>
    </row>
    <row r="733" ht="25.15" customHeight="true" x14ac:dyDescent="0.2">
      <c r="C733" s="1006"/>
      <c r="D733" s="1006"/>
      <c r="E733" s="614"/>
      <c r="F733" s="614"/>
      <c r="G733" s="614"/>
      <c r="H733" s="1006"/>
      <c r="I733" s="1006"/>
      <c r="J733" s="614"/>
      <c r="K733" s="614"/>
      <c r="L733" s="614"/>
      <c r="M733" s="1006"/>
      <c r="N733" s="1006"/>
      <c r="O733" s="614"/>
      <c r="P733" s="614"/>
      <c r="Q733" s="614"/>
      <c r="BA733" s="341"/>
      <c r="BB733" s="420"/>
      <c r="BC733" s="341"/>
      <c r="BD733" s="341"/>
      <c r="BE733" s="341"/>
      <c r="BF733" s="341"/>
      <c r="BG733" s="341"/>
      <c r="BH733" s="341"/>
      <c r="BI733" s="341"/>
      <c r="BJ733" s="341"/>
      <c r="BK733" s="341"/>
      <c r="BL733" s="341"/>
      <c r="BM733" s="341"/>
      <c r="BN733" s="341"/>
      <c r="BO733" s="341"/>
      <c r="BP733" s="341"/>
      <c r="BQ733" s="341"/>
      <c r="BR733" s="341"/>
      <c r="BS733" s="341"/>
      <c r="BT733" s="341"/>
      <c r="BU733" s="341"/>
      <c r="BV733" s="341"/>
      <c r="BW733" s="341"/>
      <c r="BX733" s="341"/>
      <c r="BY733" s="341"/>
      <c r="BZ733" s="341"/>
      <c r="CA733" s="341"/>
      <c r="CB733" s="341"/>
      <c r="CC733" s="341"/>
      <c r="CD733" s="341"/>
      <c r="CE733" s="341"/>
      <c r="CF733" s="341"/>
      <c r="CG733" s="341"/>
      <c r="CH733" s="341"/>
      <c r="CI733" s="341"/>
      <c r="CJ733" s="341"/>
      <c r="CK733" s="341"/>
      <c r="CL733" s="341"/>
      <c r="CM733" s="341"/>
      <c r="CN733" s="341"/>
      <c r="CO733" s="341"/>
      <c r="CP733" s="341"/>
      <c r="CQ733" s="341"/>
      <c r="CR733" s="341"/>
      <c r="CS733" s="341"/>
      <c r="CT733" s="341"/>
      <c r="CU733" s="341"/>
      <c r="CV733" s="341"/>
      <c r="CW733" s="341"/>
      <c r="CX733" s="341"/>
      <c r="CY733" s="341"/>
      <c r="CZ733" s="341"/>
    </row>
    <row r="734" ht="25.15" customHeight="true" x14ac:dyDescent="0.2">
      <c r="C734" s="1006"/>
      <c r="D734" s="1006"/>
      <c r="E734" s="614"/>
      <c r="F734" s="614"/>
      <c r="G734" s="614"/>
      <c r="H734" s="1006"/>
      <c r="I734" s="1006"/>
      <c r="J734" s="614"/>
      <c r="K734" s="614"/>
      <c r="L734" s="614"/>
      <c r="M734" s="1006"/>
      <c r="N734" s="1006"/>
      <c r="O734" s="614"/>
      <c r="P734" s="614"/>
      <c r="Q734" s="614"/>
      <c r="BA734" s="341"/>
      <c r="BB734" s="420"/>
      <c r="BC734" s="341"/>
      <c r="BD734" s="341"/>
      <c r="BE734" s="341"/>
      <c r="BF734" s="341"/>
      <c r="BG734" s="341"/>
      <c r="BH734" s="341"/>
      <c r="BI734" s="341"/>
      <c r="BJ734" s="341"/>
      <c r="BK734" s="341"/>
      <c r="BL734" s="341"/>
      <c r="BM734" s="341"/>
      <c r="BN734" s="341"/>
      <c r="BO734" s="341"/>
      <c r="BP734" s="341"/>
      <c r="BQ734" s="341"/>
      <c r="BR734" s="341"/>
      <c r="BS734" s="341"/>
      <c r="BT734" s="341"/>
      <c r="BU734" s="341"/>
      <c r="BV734" s="341"/>
      <c r="BW734" s="341"/>
      <c r="BX734" s="341"/>
      <c r="BY734" s="341"/>
      <c r="BZ734" s="341"/>
      <c r="CA734" s="341"/>
      <c r="CB734" s="341"/>
      <c r="CC734" s="341"/>
      <c r="CD734" s="341"/>
      <c r="CE734" s="341"/>
      <c r="CF734" s="341"/>
      <c r="CG734" s="341"/>
      <c r="CH734" s="341"/>
      <c r="CI734" s="341"/>
      <c r="CJ734" s="341"/>
      <c r="CK734" s="341"/>
      <c r="CL734" s="341"/>
      <c r="CM734" s="341"/>
      <c r="CN734" s="341"/>
      <c r="CO734" s="341"/>
      <c r="CP734" s="341"/>
      <c r="CQ734" s="341"/>
      <c r="CR734" s="341"/>
      <c r="CS734" s="341"/>
      <c r="CT734" s="341"/>
      <c r="CU734" s="341"/>
      <c r="CV734" s="341"/>
      <c r="CW734" s="341"/>
      <c r="CX734" s="341"/>
      <c r="CY734" s="341"/>
      <c r="CZ734" s="341"/>
    </row>
    <row r="735" ht="25.15" customHeight="true" x14ac:dyDescent="0.2">
      <c r="C735" s="1006"/>
      <c r="D735" s="1006"/>
      <c r="E735" s="614"/>
      <c r="F735" s="614"/>
      <c r="G735" s="614"/>
      <c r="H735" s="1006"/>
      <c r="I735" s="1006"/>
      <c r="J735" s="614"/>
      <c r="K735" s="614"/>
      <c r="L735" s="614"/>
      <c r="M735" s="1006"/>
      <c r="N735" s="1006"/>
      <c r="O735" s="614"/>
      <c r="P735" s="614"/>
      <c r="Q735" s="614"/>
      <c r="BA735" s="341"/>
      <c r="BB735" s="420"/>
      <c r="BC735" s="341"/>
      <c r="BD735" s="341"/>
      <c r="BE735" s="341"/>
      <c r="BF735" s="341"/>
      <c r="BG735" s="341"/>
      <c r="BH735" s="341"/>
      <c r="BI735" s="341"/>
      <c r="BJ735" s="341"/>
      <c r="BK735" s="341"/>
      <c r="BL735" s="341"/>
      <c r="BM735" s="341"/>
      <c r="BN735" s="341"/>
      <c r="BO735" s="341"/>
      <c r="BP735" s="341"/>
      <c r="BQ735" s="341"/>
      <c r="BR735" s="341"/>
      <c r="BS735" s="341"/>
      <c r="BT735" s="341"/>
      <c r="BU735" s="341"/>
      <c r="BV735" s="341"/>
      <c r="BW735" s="341"/>
      <c r="BX735" s="341"/>
      <c r="BY735" s="341"/>
      <c r="BZ735" s="341"/>
      <c r="CA735" s="341"/>
      <c r="CB735" s="341"/>
      <c r="CC735" s="341"/>
      <c r="CD735" s="341"/>
      <c r="CE735" s="341"/>
      <c r="CF735" s="341"/>
      <c r="CG735" s="341"/>
      <c r="CH735" s="341"/>
      <c r="CI735" s="341"/>
      <c r="CJ735" s="341"/>
      <c r="CK735" s="341"/>
      <c r="CL735" s="341"/>
      <c r="CM735" s="341"/>
      <c r="CN735" s="341"/>
      <c r="CO735" s="341"/>
      <c r="CP735" s="341"/>
      <c r="CQ735" s="341"/>
      <c r="CR735" s="341"/>
      <c r="CS735" s="341"/>
      <c r="CT735" s="341"/>
      <c r="CU735" s="341"/>
      <c r="CV735" s="341"/>
      <c r="CW735" s="341"/>
      <c r="CX735" s="341"/>
      <c r="CY735" s="341"/>
      <c r="CZ735" s="341"/>
    </row>
    <row r="736" ht="25.15" customHeight="true" x14ac:dyDescent="0.2">
      <c r="C736" s="1006"/>
      <c r="D736" s="1006"/>
      <c r="E736" s="614"/>
      <c r="F736" s="614"/>
      <c r="G736" s="614"/>
      <c r="H736" s="1006"/>
      <c r="I736" s="1006"/>
      <c r="J736" s="614"/>
      <c r="K736" s="614"/>
      <c r="L736" s="614"/>
      <c r="M736" s="1006"/>
      <c r="N736" s="1006"/>
      <c r="O736" s="614"/>
      <c r="P736" s="614"/>
      <c r="Q736" s="614"/>
      <c r="BA736" s="341"/>
      <c r="BB736" s="420"/>
      <c r="BC736" s="341"/>
      <c r="BD736" s="341"/>
      <c r="BE736" s="341"/>
      <c r="BF736" s="341"/>
      <c r="BG736" s="341"/>
      <c r="BH736" s="341"/>
      <c r="BI736" s="341"/>
      <c r="BJ736" s="341"/>
      <c r="BK736" s="341"/>
      <c r="BL736" s="341"/>
      <c r="BM736" s="341"/>
      <c r="BN736" s="341"/>
      <c r="BO736" s="341"/>
      <c r="BP736" s="341"/>
      <c r="BQ736" s="341"/>
      <c r="BR736" s="341"/>
      <c r="BS736" s="341"/>
      <c r="BT736" s="341"/>
      <c r="BU736" s="341"/>
      <c r="BV736" s="341"/>
      <c r="BW736" s="341"/>
      <c r="BX736" s="341"/>
      <c r="BY736" s="341"/>
      <c r="BZ736" s="341"/>
      <c r="CA736" s="341"/>
      <c r="CB736" s="341"/>
      <c r="CC736" s="341"/>
      <c r="CD736" s="341"/>
      <c r="CE736" s="341"/>
      <c r="CF736" s="341"/>
      <c r="CG736" s="341"/>
      <c r="CH736" s="341"/>
      <c r="CI736" s="341"/>
      <c r="CJ736" s="341"/>
      <c r="CK736" s="341"/>
      <c r="CL736" s="341"/>
      <c r="CM736" s="341"/>
      <c r="CN736" s="341"/>
      <c r="CO736" s="341"/>
      <c r="CP736" s="341"/>
      <c r="CQ736" s="341"/>
      <c r="CR736" s="341"/>
      <c r="CS736" s="341"/>
      <c r="CT736" s="341"/>
      <c r="CU736" s="341"/>
      <c r="CV736" s="341"/>
      <c r="CW736" s="341"/>
      <c r="CX736" s="341"/>
      <c r="CY736" s="341"/>
      <c r="CZ736" s="341"/>
    </row>
    <row r="737" ht="25.15" customHeight="true" x14ac:dyDescent="0.2">
      <c r="C737" s="1006"/>
      <c r="D737" s="1006"/>
      <c r="E737" s="614"/>
      <c r="F737" s="614"/>
      <c r="G737" s="614"/>
      <c r="H737" s="1006"/>
      <c r="I737" s="1006"/>
      <c r="J737" s="614"/>
      <c r="K737" s="614"/>
      <c r="L737" s="614"/>
      <c r="M737" s="1006"/>
      <c r="N737" s="1006"/>
      <c r="O737" s="614"/>
      <c r="P737" s="614"/>
      <c r="Q737" s="614"/>
      <c r="BA737" s="341"/>
      <c r="BB737" s="420"/>
      <c r="BC737" s="341"/>
      <c r="BD737" s="341"/>
      <c r="BE737" s="341"/>
      <c r="BF737" s="341"/>
      <c r="BG737" s="341"/>
      <c r="BH737" s="341"/>
      <c r="BI737" s="341"/>
      <c r="BJ737" s="341"/>
      <c r="BK737" s="341"/>
      <c r="BL737" s="341"/>
      <c r="BM737" s="341"/>
      <c r="BN737" s="341"/>
      <c r="BO737" s="341"/>
      <c r="BP737" s="341"/>
      <c r="BQ737" s="341"/>
      <c r="BR737" s="341"/>
      <c r="BS737" s="341"/>
      <c r="BT737" s="341"/>
      <c r="BU737" s="341"/>
      <c r="BV737" s="341"/>
      <c r="BW737" s="341"/>
      <c r="BX737" s="341"/>
      <c r="BY737" s="341"/>
      <c r="BZ737" s="341"/>
      <c r="CA737" s="341"/>
      <c r="CB737" s="341"/>
      <c r="CC737" s="341"/>
      <c r="CD737" s="341"/>
      <c r="CE737" s="341"/>
      <c r="CF737" s="341"/>
      <c r="CG737" s="341"/>
      <c r="CH737" s="341"/>
      <c r="CI737" s="341"/>
      <c r="CJ737" s="341"/>
      <c r="CK737" s="341"/>
      <c r="CL737" s="341"/>
      <c r="CM737" s="341"/>
      <c r="CN737" s="341"/>
      <c r="CO737" s="341"/>
      <c r="CP737" s="341"/>
      <c r="CQ737" s="341"/>
      <c r="CR737" s="341"/>
      <c r="CS737" s="341"/>
      <c r="CT737" s="341"/>
      <c r="CU737" s="341"/>
      <c r="CV737" s="341"/>
      <c r="CW737" s="341"/>
      <c r="CX737" s="341"/>
      <c r="CY737" s="341"/>
      <c r="CZ737" s="341"/>
    </row>
    <row r="738" ht="25.15" customHeight="true" x14ac:dyDescent="0.2">
      <c r="C738" s="1006"/>
      <c r="D738" s="1006"/>
      <c r="E738" s="614"/>
      <c r="F738" s="614"/>
      <c r="G738" s="614"/>
      <c r="H738" s="1006"/>
      <c r="I738" s="1006"/>
      <c r="J738" s="614"/>
      <c r="K738" s="614"/>
      <c r="L738" s="614"/>
      <c r="M738" s="1006"/>
      <c r="N738" s="1006"/>
      <c r="O738" s="614"/>
      <c r="P738" s="614"/>
      <c r="Q738" s="614"/>
      <c r="BA738" s="341"/>
      <c r="BB738" s="420"/>
      <c r="BC738" s="341"/>
      <c r="BD738" s="341"/>
      <c r="BE738" s="341"/>
      <c r="BF738" s="341"/>
      <c r="BG738" s="341"/>
      <c r="BH738" s="341"/>
      <c r="BI738" s="341"/>
      <c r="BJ738" s="341"/>
      <c r="BK738" s="341"/>
      <c r="BL738" s="341"/>
      <c r="BM738" s="341"/>
      <c r="BN738" s="341"/>
      <c r="BO738" s="341"/>
      <c r="BP738" s="341"/>
      <c r="BQ738" s="341"/>
      <c r="BR738" s="341"/>
      <c r="BS738" s="341"/>
      <c r="BT738" s="341"/>
      <c r="BU738" s="341"/>
      <c r="BV738" s="341"/>
      <c r="BW738" s="341"/>
      <c r="BX738" s="341"/>
      <c r="BY738" s="341"/>
      <c r="BZ738" s="341"/>
      <c r="CA738" s="341"/>
      <c r="CB738" s="341"/>
      <c r="CC738" s="341"/>
      <c r="CD738" s="341"/>
      <c r="CE738" s="341"/>
      <c r="CF738" s="341"/>
      <c r="CG738" s="341"/>
      <c r="CH738" s="341"/>
      <c r="CI738" s="341"/>
      <c r="CJ738" s="341"/>
      <c r="CK738" s="341"/>
      <c r="CL738" s="341"/>
      <c r="CM738" s="341"/>
      <c r="CN738" s="341"/>
      <c r="CO738" s="341"/>
      <c r="CP738" s="341"/>
      <c r="CQ738" s="341"/>
      <c r="CR738" s="341"/>
      <c r="CS738" s="341"/>
      <c r="CT738" s="341"/>
      <c r="CU738" s="341"/>
      <c r="CV738" s="341"/>
      <c r="CW738" s="341"/>
      <c r="CX738" s="341"/>
      <c r="CY738" s="341"/>
      <c r="CZ738" s="341"/>
    </row>
    <row r="739" ht="25.15" customHeight="true" x14ac:dyDescent="0.2">
      <c r="C739" s="1006"/>
      <c r="D739" s="1006"/>
      <c r="E739" s="614"/>
      <c r="F739" s="614"/>
      <c r="G739" s="614"/>
      <c r="H739" s="1006"/>
      <c r="I739" s="1006"/>
      <c r="J739" s="614"/>
      <c r="K739" s="614"/>
      <c r="L739" s="614"/>
      <c r="M739" s="1006"/>
      <c r="N739" s="1006"/>
      <c r="O739" s="614"/>
      <c r="P739" s="614"/>
      <c r="Q739" s="614"/>
      <c r="BA739" s="341"/>
      <c r="BB739" s="420"/>
      <c r="BC739" s="341"/>
      <c r="BD739" s="341"/>
      <c r="BE739" s="341"/>
      <c r="BF739" s="341"/>
      <c r="BG739" s="341"/>
      <c r="BH739" s="341"/>
      <c r="BI739" s="341"/>
      <c r="BJ739" s="341"/>
      <c r="BK739" s="341"/>
      <c r="BL739" s="341"/>
      <c r="BM739" s="341"/>
      <c r="BN739" s="341"/>
      <c r="BO739" s="341"/>
      <c r="BP739" s="341"/>
      <c r="BQ739" s="341"/>
      <c r="BR739" s="341"/>
      <c r="BS739" s="341"/>
      <c r="BT739" s="341"/>
      <c r="BU739" s="341"/>
      <c r="BV739" s="341"/>
      <c r="BW739" s="341"/>
      <c r="BX739" s="341"/>
      <c r="BY739" s="341"/>
      <c r="BZ739" s="341"/>
      <c r="CA739" s="341"/>
      <c r="CB739" s="341"/>
      <c r="CC739" s="341"/>
      <c r="CD739" s="341"/>
      <c r="CE739" s="341"/>
      <c r="CF739" s="341"/>
      <c r="CG739" s="341"/>
      <c r="CH739" s="341"/>
      <c r="CI739" s="341"/>
      <c r="CJ739" s="341"/>
      <c r="CK739" s="341"/>
      <c r="CL739" s="341"/>
      <c r="CM739" s="341"/>
      <c r="CN739" s="341"/>
      <c r="CO739" s="341"/>
      <c r="CP739" s="341"/>
      <c r="CQ739" s="341"/>
      <c r="CR739" s="341"/>
      <c r="CS739" s="341"/>
      <c r="CT739" s="341"/>
      <c r="CU739" s="341"/>
      <c r="CV739" s="341"/>
      <c r="CW739" s="341"/>
      <c r="CX739" s="341"/>
      <c r="CY739" s="341"/>
      <c r="CZ739" s="341"/>
    </row>
    <row r="740" ht="25.15" customHeight="true" x14ac:dyDescent="0.2">
      <c r="C740" s="1006"/>
      <c r="D740" s="1006"/>
      <c r="E740" s="614"/>
      <c r="F740" s="614"/>
      <c r="G740" s="614"/>
      <c r="H740" s="1006"/>
      <c r="I740" s="1006"/>
      <c r="J740" s="614"/>
      <c r="K740" s="614"/>
      <c r="L740" s="614"/>
      <c r="M740" s="1006"/>
      <c r="N740" s="1006"/>
      <c r="O740" s="614"/>
      <c r="P740" s="614"/>
      <c r="Q740" s="614"/>
      <c r="BA740" s="341"/>
      <c r="BB740" s="420"/>
      <c r="BC740" s="341"/>
      <c r="BD740" s="341"/>
      <c r="BE740" s="341"/>
      <c r="BF740" s="341"/>
      <c r="BG740" s="341"/>
      <c r="BH740" s="341"/>
      <c r="BI740" s="341"/>
      <c r="BJ740" s="341"/>
      <c r="BK740" s="341"/>
      <c r="BL740" s="341"/>
      <c r="BM740" s="341"/>
      <c r="BN740" s="341"/>
      <c r="BO740" s="341"/>
      <c r="BP740" s="341"/>
      <c r="BQ740" s="341"/>
      <c r="BR740" s="341"/>
      <c r="BS740" s="341"/>
      <c r="BT740" s="341"/>
      <c r="BU740" s="341"/>
      <c r="BV740" s="341"/>
      <c r="BW740" s="341"/>
      <c r="BX740" s="341"/>
      <c r="BY740" s="341"/>
      <c r="BZ740" s="341"/>
      <c r="CA740" s="341"/>
      <c r="CB740" s="341"/>
      <c r="CC740" s="341"/>
      <c r="CD740" s="341"/>
      <c r="CE740" s="341"/>
      <c r="CF740" s="341"/>
      <c r="CG740" s="341"/>
      <c r="CH740" s="341"/>
      <c r="CI740" s="341"/>
      <c r="CJ740" s="341"/>
      <c r="CK740" s="341"/>
      <c r="CL740" s="341"/>
      <c r="CM740" s="341"/>
      <c r="CN740" s="341"/>
      <c r="CO740" s="341"/>
      <c r="CP740" s="341"/>
      <c r="CQ740" s="341"/>
      <c r="CR740" s="341"/>
      <c r="CS740" s="341"/>
      <c r="CT740" s="341"/>
      <c r="CU740" s="341"/>
      <c r="CV740" s="341"/>
      <c r="CW740" s="341"/>
      <c r="CX740" s="341"/>
      <c r="CY740" s="341"/>
      <c r="CZ740" s="341"/>
    </row>
    <row r="741" ht="25.15" customHeight="true" x14ac:dyDescent="0.2">
      <c r="C741" s="1006"/>
      <c r="D741" s="1006"/>
      <c r="E741" s="614"/>
      <c r="F741" s="614"/>
      <c r="G741" s="614"/>
      <c r="H741" s="1006"/>
      <c r="I741" s="1006"/>
      <c r="J741" s="614"/>
      <c r="K741" s="614"/>
      <c r="L741" s="614"/>
      <c r="M741" s="1006"/>
      <c r="N741" s="1006"/>
      <c r="O741" s="614"/>
      <c r="P741" s="614"/>
      <c r="Q741" s="614"/>
      <c r="BA741" s="341"/>
      <c r="BB741" s="420"/>
      <c r="BC741" s="341"/>
      <c r="BD741" s="341"/>
      <c r="BE741" s="341"/>
      <c r="BF741" s="341"/>
      <c r="BG741" s="341"/>
      <c r="BH741" s="341"/>
      <c r="BI741" s="341"/>
      <c r="BJ741" s="341"/>
      <c r="BK741" s="341"/>
      <c r="BL741" s="341"/>
      <c r="BM741" s="341"/>
      <c r="BN741" s="341"/>
      <c r="BO741" s="341"/>
      <c r="BP741" s="341"/>
      <c r="BQ741" s="341"/>
      <c r="BR741" s="341"/>
      <c r="BS741" s="341"/>
      <c r="BT741" s="341"/>
      <c r="BU741" s="341"/>
      <c r="BV741" s="341"/>
      <c r="BW741" s="341"/>
      <c r="BX741" s="341"/>
      <c r="BY741" s="341"/>
      <c r="BZ741" s="341"/>
      <c r="CA741" s="341"/>
      <c r="CB741" s="341"/>
      <c r="CC741" s="341"/>
      <c r="CD741" s="341"/>
      <c r="CE741" s="341"/>
      <c r="CF741" s="341"/>
      <c r="CG741" s="341"/>
      <c r="CH741" s="341"/>
      <c r="CI741" s="341"/>
      <c r="CJ741" s="341"/>
      <c r="CK741" s="341"/>
      <c r="CL741" s="341"/>
      <c r="CM741" s="341"/>
      <c r="CN741" s="341"/>
      <c r="CO741" s="341"/>
      <c r="CP741" s="341"/>
      <c r="CQ741" s="341"/>
      <c r="CR741" s="341"/>
      <c r="CS741" s="341"/>
      <c r="CT741" s="341"/>
      <c r="CU741" s="341"/>
      <c r="CV741" s="341"/>
      <c r="CW741" s="341"/>
      <c r="CX741" s="341"/>
      <c r="CY741" s="341"/>
      <c r="CZ741" s="341"/>
    </row>
    <row r="742" ht="25.15" customHeight="true" x14ac:dyDescent="0.2">
      <c r="C742" s="1006"/>
      <c r="D742" s="1006"/>
      <c r="E742" s="614"/>
      <c r="F742" s="614"/>
      <c r="G742" s="614"/>
      <c r="H742" s="1006"/>
      <c r="I742" s="1006"/>
      <c r="J742" s="614"/>
      <c r="K742" s="614"/>
      <c r="L742" s="614"/>
      <c r="M742" s="1006"/>
      <c r="N742" s="1006"/>
      <c r="O742" s="614"/>
      <c r="P742" s="614"/>
      <c r="Q742" s="614"/>
      <c r="BA742" s="341"/>
      <c r="BB742" s="420"/>
      <c r="BC742" s="341"/>
      <c r="BD742" s="341"/>
      <c r="BE742" s="341"/>
      <c r="BF742" s="341"/>
      <c r="BG742" s="341"/>
      <c r="BH742" s="341"/>
      <c r="BI742" s="341"/>
      <c r="BJ742" s="341"/>
      <c r="BK742" s="341"/>
      <c r="BL742" s="341"/>
      <c r="BM742" s="341"/>
      <c r="BN742" s="341"/>
      <c r="BO742" s="341"/>
      <c r="BP742" s="341"/>
      <c r="BQ742" s="341"/>
      <c r="BR742" s="341"/>
      <c r="BS742" s="341"/>
      <c r="BT742" s="341"/>
      <c r="BU742" s="341"/>
      <c r="BV742" s="341"/>
      <c r="BW742" s="341"/>
      <c r="BX742" s="341"/>
      <c r="BY742" s="341"/>
      <c r="BZ742" s="341"/>
      <c r="CA742" s="341"/>
      <c r="CB742" s="341"/>
      <c r="CC742" s="341"/>
      <c r="CD742" s="341"/>
      <c r="CE742" s="341"/>
      <c r="CF742" s="341"/>
      <c r="CG742" s="341"/>
      <c r="CH742" s="341"/>
      <c r="CI742" s="341"/>
      <c r="CJ742" s="341"/>
      <c r="CK742" s="341"/>
      <c r="CL742" s="341"/>
      <c r="CM742" s="341"/>
      <c r="CN742" s="341"/>
      <c r="CO742" s="341"/>
      <c r="CP742" s="341"/>
      <c r="CQ742" s="341"/>
      <c r="CR742" s="341"/>
      <c r="CS742" s="341"/>
      <c r="CT742" s="341"/>
      <c r="CU742" s="341"/>
      <c r="CV742" s="341"/>
      <c r="CW742" s="341"/>
      <c r="CX742" s="341"/>
      <c r="CY742" s="341"/>
      <c r="CZ742" s="341"/>
    </row>
    <row r="743" ht="25.15" customHeight="true" x14ac:dyDescent="0.2">
      <c r="C743" s="1006"/>
      <c r="D743" s="1006"/>
      <c r="E743" s="614"/>
      <c r="F743" s="614"/>
      <c r="G743" s="614"/>
      <c r="H743" s="1006"/>
      <c r="I743" s="1006"/>
      <c r="J743" s="614"/>
      <c r="K743" s="614"/>
      <c r="L743" s="614"/>
      <c r="M743" s="1006"/>
      <c r="N743" s="1006"/>
      <c r="O743" s="614"/>
      <c r="P743" s="614"/>
      <c r="Q743" s="614"/>
      <c r="BA743" s="341"/>
      <c r="BB743" s="420"/>
      <c r="BC743" s="341"/>
      <c r="BD743" s="341"/>
      <c r="BE743" s="341"/>
      <c r="BF743" s="341"/>
      <c r="BG743" s="341"/>
      <c r="BH743" s="341"/>
      <c r="BI743" s="341"/>
      <c r="BJ743" s="341"/>
      <c r="BK743" s="341"/>
      <c r="BL743" s="341"/>
      <c r="BM743" s="341"/>
      <c r="BN743" s="341"/>
      <c r="BO743" s="341"/>
      <c r="BP743" s="341"/>
      <c r="BQ743" s="341"/>
      <c r="BR743" s="341"/>
      <c r="BS743" s="341"/>
      <c r="BT743" s="341"/>
      <c r="BU743" s="341"/>
      <c r="BV743" s="341"/>
      <c r="BW743" s="341"/>
      <c r="BX743" s="341"/>
      <c r="BY743" s="341"/>
      <c r="BZ743" s="341"/>
      <c r="CA743" s="341"/>
      <c r="CB743" s="341"/>
      <c r="CC743" s="341"/>
      <c r="CD743" s="341"/>
      <c r="CE743" s="341"/>
      <c r="CF743" s="341"/>
      <c r="CG743" s="341"/>
      <c r="CH743" s="341"/>
      <c r="CI743" s="341"/>
      <c r="CJ743" s="341"/>
      <c r="CK743" s="341"/>
      <c r="CL743" s="341"/>
      <c r="CM743" s="341"/>
      <c r="CN743" s="341"/>
      <c r="CO743" s="341"/>
      <c r="CP743" s="341"/>
      <c r="CQ743" s="341"/>
      <c r="CR743" s="341"/>
      <c r="CS743" s="341"/>
      <c r="CT743" s="341"/>
      <c r="CU743" s="341"/>
      <c r="CV743" s="341"/>
      <c r="CW743" s="341"/>
      <c r="CX743" s="341"/>
      <c r="CY743" s="341"/>
      <c r="CZ743" s="341"/>
    </row>
    <row r="744" ht="25.15" customHeight="true" x14ac:dyDescent="0.2">
      <c r="C744" s="1006"/>
      <c r="D744" s="1006"/>
      <c r="E744" s="614"/>
      <c r="F744" s="614"/>
      <c r="G744" s="614"/>
      <c r="H744" s="1006"/>
      <c r="I744" s="1006"/>
      <c r="J744" s="614"/>
      <c r="K744" s="614"/>
      <c r="L744" s="614"/>
      <c r="M744" s="1006"/>
      <c r="N744" s="1006"/>
      <c r="O744" s="614"/>
      <c r="P744" s="614"/>
      <c r="Q744" s="614"/>
      <c r="BA744" s="341"/>
      <c r="BB744" s="420"/>
      <c r="BC744" s="341"/>
      <c r="BD744" s="341"/>
      <c r="BE744" s="341"/>
      <c r="BF744" s="341"/>
      <c r="BG744" s="341"/>
      <c r="BH744" s="341"/>
      <c r="BI744" s="341"/>
      <c r="BJ744" s="341"/>
      <c r="BK744" s="341"/>
      <c r="BL744" s="341"/>
      <c r="BM744" s="341"/>
      <c r="BN744" s="341"/>
      <c r="BO744" s="341"/>
      <c r="BP744" s="341"/>
      <c r="BQ744" s="341"/>
      <c r="BR744" s="341"/>
      <c r="BS744" s="341"/>
      <c r="BT744" s="341"/>
      <c r="BU744" s="341"/>
      <c r="BV744" s="341"/>
      <c r="BW744" s="341"/>
      <c r="BX744" s="341"/>
      <c r="BY744" s="341"/>
      <c r="BZ744" s="341"/>
      <c r="CA744" s="341"/>
      <c r="CB744" s="341"/>
      <c r="CC744" s="341"/>
      <c r="CD744" s="341"/>
      <c r="CE744" s="341"/>
      <c r="CF744" s="341"/>
      <c r="CG744" s="341"/>
      <c r="CH744" s="341"/>
      <c r="CI744" s="341"/>
      <c r="CJ744" s="341"/>
      <c r="CK744" s="341"/>
      <c r="CL744" s="341"/>
      <c r="CM744" s="341"/>
      <c r="CN744" s="341"/>
      <c r="CO744" s="341"/>
      <c r="CP744" s="341"/>
      <c r="CQ744" s="341"/>
      <c r="CR744" s="341"/>
      <c r="CS744" s="341"/>
      <c r="CT744" s="341"/>
      <c r="CU744" s="341"/>
      <c r="CV744" s="341"/>
      <c r="CW744" s="341"/>
      <c r="CX744" s="341"/>
      <c r="CY744" s="341"/>
      <c r="CZ744" s="341"/>
    </row>
    <row r="745" ht="25.15" customHeight="true" x14ac:dyDescent="0.2">
      <c r="C745" s="1006"/>
      <c r="D745" s="1006"/>
      <c r="E745" s="614"/>
      <c r="F745" s="614"/>
      <c r="G745" s="614"/>
      <c r="H745" s="1006"/>
      <c r="I745" s="1006"/>
      <c r="J745" s="614"/>
      <c r="K745" s="614"/>
      <c r="L745" s="614"/>
      <c r="M745" s="1006"/>
      <c r="N745" s="1006"/>
      <c r="O745" s="614"/>
      <c r="P745" s="614"/>
      <c r="Q745" s="614"/>
      <c r="BA745" s="341"/>
      <c r="BB745" s="420"/>
      <c r="BC745" s="341"/>
      <c r="BD745" s="341"/>
      <c r="BE745" s="341"/>
      <c r="BF745" s="341"/>
      <c r="BG745" s="341"/>
      <c r="BH745" s="341"/>
      <c r="BI745" s="341"/>
      <c r="BJ745" s="341"/>
      <c r="BK745" s="341"/>
      <c r="BL745" s="341"/>
      <c r="BM745" s="341"/>
      <c r="BN745" s="341"/>
      <c r="BO745" s="341"/>
      <c r="BP745" s="341"/>
      <c r="BQ745" s="341"/>
      <c r="BR745" s="341"/>
      <c r="BS745" s="341"/>
      <c r="BT745" s="341"/>
      <c r="BU745" s="341"/>
      <c r="BV745" s="341"/>
      <c r="BW745" s="341"/>
      <c r="BX745" s="341"/>
      <c r="BY745" s="341"/>
      <c r="BZ745" s="341"/>
      <c r="CA745" s="341"/>
      <c r="CB745" s="341"/>
      <c r="CC745" s="341"/>
      <c r="CD745" s="341"/>
      <c r="CE745" s="341"/>
      <c r="CF745" s="341"/>
      <c r="CG745" s="341"/>
      <c r="CH745" s="341"/>
      <c r="CI745" s="341"/>
      <c r="CJ745" s="341"/>
      <c r="CK745" s="341"/>
      <c r="CL745" s="341"/>
      <c r="CM745" s="341"/>
      <c r="CN745" s="341"/>
      <c r="CO745" s="341"/>
      <c r="CP745" s="341"/>
      <c r="CQ745" s="341"/>
      <c r="CR745" s="341"/>
      <c r="CS745" s="341"/>
      <c r="CT745" s="341"/>
      <c r="CU745" s="341"/>
      <c r="CV745" s="341"/>
      <c r="CW745" s="341"/>
      <c r="CX745" s="341"/>
      <c r="CY745" s="341"/>
      <c r="CZ745" s="341"/>
    </row>
    <row r="746" ht="25.15" customHeight="true" x14ac:dyDescent="0.2">
      <c r="C746" s="1006"/>
      <c r="D746" s="1006"/>
      <c r="E746" s="614"/>
      <c r="F746" s="614"/>
      <c r="G746" s="614"/>
      <c r="H746" s="1006"/>
      <c r="I746" s="1006"/>
      <c r="J746" s="614"/>
      <c r="K746" s="614"/>
      <c r="L746" s="614"/>
      <c r="M746" s="1006"/>
      <c r="N746" s="1006"/>
      <c r="O746" s="614"/>
      <c r="P746" s="614"/>
      <c r="Q746" s="614"/>
      <c r="BA746" s="341"/>
      <c r="BB746" s="420"/>
      <c r="BC746" s="341"/>
      <c r="BD746" s="341"/>
      <c r="BE746" s="341"/>
      <c r="BF746" s="341"/>
      <c r="BG746" s="341"/>
      <c r="BH746" s="341"/>
      <c r="BI746" s="341"/>
      <c r="BJ746" s="341"/>
      <c r="BK746" s="341"/>
      <c r="BL746" s="341"/>
      <c r="BM746" s="341"/>
      <c r="BN746" s="341"/>
      <c r="BO746" s="341"/>
      <c r="BP746" s="341"/>
      <c r="BQ746" s="341"/>
      <c r="BR746" s="341"/>
      <c r="BS746" s="341"/>
      <c r="BT746" s="341"/>
      <c r="BU746" s="341"/>
      <c r="BV746" s="341"/>
      <c r="BW746" s="341"/>
      <c r="BX746" s="341"/>
      <c r="BY746" s="341"/>
      <c r="BZ746" s="341"/>
      <c r="CA746" s="341"/>
      <c r="CB746" s="341"/>
      <c r="CC746" s="341"/>
      <c r="CD746" s="341"/>
      <c r="CE746" s="341"/>
      <c r="CF746" s="341"/>
      <c r="CG746" s="341"/>
      <c r="CH746" s="341"/>
      <c r="CI746" s="341"/>
      <c r="CJ746" s="341"/>
      <c r="CK746" s="341"/>
      <c r="CL746" s="341"/>
      <c r="CM746" s="341"/>
      <c r="CN746" s="341"/>
      <c r="CO746" s="341"/>
      <c r="CP746" s="341"/>
      <c r="CQ746" s="341"/>
      <c r="CR746" s="341"/>
      <c r="CS746" s="341"/>
      <c r="CT746" s="341"/>
      <c r="CU746" s="341"/>
      <c r="CV746" s="341"/>
      <c r="CW746" s="341"/>
      <c r="CX746" s="341"/>
      <c r="CY746" s="341"/>
      <c r="CZ746" s="341"/>
    </row>
    <row r="747" ht="25.15" customHeight="true" x14ac:dyDescent="0.2">
      <c r="C747" s="1006"/>
      <c r="D747" s="1006"/>
      <c r="E747" s="614"/>
      <c r="F747" s="614"/>
      <c r="G747" s="614"/>
      <c r="H747" s="1006"/>
      <c r="I747" s="1006"/>
      <c r="J747" s="614"/>
      <c r="K747" s="614"/>
      <c r="L747" s="614"/>
      <c r="M747" s="1006"/>
      <c r="N747" s="1006"/>
      <c r="O747" s="614"/>
      <c r="P747" s="614"/>
      <c r="Q747" s="614"/>
      <c r="BA747" s="341"/>
      <c r="BB747" s="420"/>
      <c r="BC747" s="341"/>
      <c r="BD747" s="341"/>
      <c r="BE747" s="341"/>
      <c r="BF747" s="341"/>
      <c r="BG747" s="341"/>
      <c r="BH747" s="341"/>
      <c r="BI747" s="341"/>
      <c r="BJ747" s="341"/>
      <c r="BK747" s="341"/>
      <c r="BL747" s="341"/>
      <c r="BM747" s="341"/>
      <c r="BN747" s="341"/>
      <c r="BO747" s="341"/>
      <c r="BP747" s="341"/>
      <c r="BQ747" s="341"/>
      <c r="BR747" s="341"/>
      <c r="BS747" s="341"/>
      <c r="BT747" s="341"/>
      <c r="BU747" s="341"/>
      <c r="BV747" s="341"/>
      <c r="BW747" s="341"/>
      <c r="BX747" s="341"/>
      <c r="BY747" s="341"/>
      <c r="BZ747" s="341"/>
      <c r="CA747" s="341"/>
      <c r="CB747" s="341"/>
      <c r="CC747" s="341"/>
      <c r="CD747" s="341"/>
      <c r="CE747" s="341"/>
      <c r="CF747" s="341"/>
      <c r="CG747" s="341"/>
      <c r="CH747" s="341"/>
      <c r="CI747" s="341"/>
      <c r="CJ747" s="341"/>
      <c r="CK747" s="341"/>
      <c r="CL747" s="341"/>
      <c r="CM747" s="341"/>
      <c r="CN747" s="341"/>
      <c r="CO747" s="341"/>
      <c r="CP747" s="341"/>
      <c r="CQ747" s="341"/>
      <c r="CR747" s="341"/>
      <c r="CS747" s="341"/>
      <c r="CT747" s="341"/>
      <c r="CU747" s="341"/>
      <c r="CV747" s="341"/>
      <c r="CW747" s="341"/>
      <c r="CX747" s="341"/>
      <c r="CY747" s="341"/>
      <c r="CZ747" s="341"/>
    </row>
    <row r="748" ht="25.15" customHeight="true" x14ac:dyDescent="0.2">
      <c r="C748" s="1006"/>
      <c r="D748" s="1006"/>
      <c r="E748" s="614"/>
      <c r="F748" s="614"/>
      <c r="G748" s="614"/>
      <c r="H748" s="1006"/>
      <c r="I748" s="1006"/>
      <c r="J748" s="614"/>
      <c r="K748" s="614"/>
      <c r="L748" s="614"/>
      <c r="M748" s="1006"/>
      <c r="N748" s="1006"/>
      <c r="O748" s="614"/>
      <c r="P748" s="614"/>
      <c r="Q748" s="614"/>
      <c r="BA748" s="341"/>
      <c r="BB748" s="420"/>
      <c r="BC748" s="341"/>
      <c r="BD748" s="341"/>
      <c r="BE748" s="341"/>
      <c r="BF748" s="341"/>
      <c r="BG748" s="341"/>
      <c r="BH748" s="341"/>
      <c r="BI748" s="341"/>
      <c r="BJ748" s="341"/>
      <c r="BK748" s="341"/>
      <c r="BL748" s="341"/>
      <c r="BM748" s="341"/>
      <c r="BN748" s="341"/>
      <c r="BO748" s="341"/>
      <c r="BP748" s="341"/>
      <c r="BQ748" s="341"/>
      <c r="BR748" s="341"/>
      <c r="BS748" s="341"/>
      <c r="BT748" s="341"/>
      <c r="BU748" s="341"/>
      <c r="BV748" s="341"/>
      <c r="BW748" s="341"/>
      <c r="BX748" s="341"/>
      <c r="BY748" s="341"/>
      <c r="BZ748" s="341"/>
      <c r="CA748" s="341"/>
      <c r="CB748" s="341"/>
      <c r="CC748" s="341"/>
      <c r="CD748" s="341"/>
      <c r="CE748" s="341"/>
      <c r="CF748" s="341"/>
      <c r="CG748" s="341"/>
      <c r="CH748" s="341"/>
      <c r="CI748" s="341"/>
      <c r="CJ748" s="341"/>
      <c r="CK748" s="341"/>
      <c r="CL748" s="341"/>
      <c r="CM748" s="341"/>
      <c r="CN748" s="341"/>
      <c r="CO748" s="341"/>
      <c r="CP748" s="341"/>
      <c r="CQ748" s="341"/>
      <c r="CR748" s="341"/>
      <c r="CS748" s="341"/>
      <c r="CT748" s="341"/>
      <c r="CU748" s="341"/>
      <c r="CV748" s="341"/>
      <c r="CW748" s="341"/>
      <c r="CX748" s="341"/>
      <c r="CY748" s="341"/>
      <c r="CZ748" s="341"/>
    </row>
    <row r="749" ht="25.15" customHeight="true" x14ac:dyDescent="0.2">
      <c r="C749" s="1006"/>
      <c r="D749" s="1006"/>
      <c r="E749" s="614"/>
      <c r="F749" s="614"/>
      <c r="G749" s="614"/>
      <c r="H749" s="1006"/>
      <c r="I749" s="1006"/>
      <c r="J749" s="614"/>
      <c r="K749" s="614"/>
      <c r="L749" s="614"/>
      <c r="M749" s="1006"/>
      <c r="N749" s="1006"/>
      <c r="O749" s="614"/>
      <c r="P749" s="614"/>
      <c r="Q749" s="614"/>
      <c r="BA749" s="341"/>
      <c r="BB749" s="420"/>
      <c r="BC749" s="341"/>
      <c r="BD749" s="341"/>
      <c r="BE749" s="341"/>
      <c r="BF749" s="341"/>
      <c r="BG749" s="341"/>
      <c r="BH749" s="341"/>
      <c r="BI749" s="341"/>
      <c r="BJ749" s="341"/>
      <c r="BK749" s="341"/>
      <c r="BL749" s="341"/>
      <c r="BM749" s="341"/>
      <c r="BN749" s="341"/>
      <c r="BO749" s="341"/>
      <c r="BP749" s="341"/>
      <c r="BQ749" s="341"/>
      <c r="BR749" s="341"/>
      <c r="BS749" s="341"/>
      <c r="BT749" s="341"/>
      <c r="BU749" s="341"/>
      <c r="BV749" s="341"/>
      <c r="BW749" s="341"/>
      <c r="BX749" s="341"/>
      <c r="BY749" s="341"/>
      <c r="BZ749" s="341"/>
      <c r="CA749" s="341"/>
      <c r="CB749" s="341"/>
      <c r="CC749" s="341"/>
      <c r="CD749" s="341"/>
      <c r="CE749" s="341"/>
      <c r="CF749" s="341"/>
      <c r="CG749" s="341"/>
      <c r="CH749" s="341"/>
      <c r="CI749" s="341"/>
      <c r="CJ749" s="341"/>
      <c r="CK749" s="341"/>
      <c r="CL749" s="341"/>
      <c r="CM749" s="341"/>
      <c r="CN749" s="341"/>
      <c r="CO749" s="341"/>
      <c r="CP749" s="341"/>
      <c r="CQ749" s="341"/>
      <c r="CR749" s="341"/>
      <c r="CS749" s="341"/>
      <c r="CT749" s="341"/>
      <c r="CU749" s="341"/>
      <c r="CV749" s="341"/>
      <c r="CW749" s="341"/>
      <c r="CX749" s="341"/>
      <c r="CY749" s="341"/>
      <c r="CZ749" s="341"/>
    </row>
    <row r="750" ht="25.15" customHeight="true" x14ac:dyDescent="0.2">
      <c r="C750" s="1006"/>
      <c r="D750" s="1006"/>
      <c r="E750" s="614"/>
      <c r="F750" s="614"/>
      <c r="G750" s="614"/>
      <c r="H750" s="1006"/>
      <c r="I750" s="1006"/>
      <c r="J750" s="614"/>
      <c r="K750" s="614"/>
      <c r="L750" s="614"/>
      <c r="M750" s="1006"/>
      <c r="N750" s="1006"/>
      <c r="O750" s="614"/>
      <c r="P750" s="614"/>
      <c r="Q750" s="614"/>
      <c r="BA750" s="341"/>
      <c r="BB750" s="420"/>
      <c r="BC750" s="341"/>
      <c r="BD750" s="341"/>
      <c r="BE750" s="341"/>
      <c r="BF750" s="341"/>
      <c r="BG750" s="341"/>
      <c r="BH750" s="341"/>
      <c r="BI750" s="341"/>
      <c r="BJ750" s="341"/>
      <c r="BK750" s="341"/>
      <c r="BL750" s="341"/>
      <c r="BM750" s="341"/>
      <c r="BN750" s="341"/>
      <c r="BO750" s="341"/>
      <c r="BP750" s="341"/>
      <c r="BQ750" s="341"/>
      <c r="BR750" s="341"/>
      <c r="BS750" s="341"/>
      <c r="BT750" s="341"/>
      <c r="BU750" s="341"/>
      <c r="BV750" s="341"/>
      <c r="BW750" s="341"/>
      <c r="BX750" s="341"/>
      <c r="BY750" s="341"/>
      <c r="BZ750" s="341"/>
      <c r="CA750" s="341"/>
      <c r="CB750" s="341"/>
      <c r="CC750" s="341"/>
      <c r="CD750" s="341"/>
      <c r="CE750" s="341"/>
      <c r="CF750" s="341"/>
      <c r="CG750" s="341"/>
      <c r="CH750" s="341"/>
      <c r="CI750" s="341"/>
      <c r="CJ750" s="341"/>
      <c r="CK750" s="341"/>
      <c r="CL750" s="341"/>
      <c r="CM750" s="341"/>
      <c r="CN750" s="341"/>
      <c r="CO750" s="341"/>
      <c r="CP750" s="341"/>
      <c r="CQ750" s="341"/>
      <c r="CR750" s="341"/>
      <c r="CS750" s="341"/>
      <c r="CT750" s="341"/>
      <c r="CU750" s="341"/>
      <c r="CV750" s="341"/>
      <c r="CW750" s="341"/>
      <c r="CX750" s="341"/>
      <c r="CY750" s="341"/>
      <c r="CZ750" s="341"/>
    </row>
    <row r="751" ht="25.15" customHeight="true" x14ac:dyDescent="0.2">
      <c r="C751" s="1006"/>
      <c r="D751" s="1006"/>
      <c r="E751" s="614"/>
      <c r="F751" s="614"/>
      <c r="G751" s="614"/>
      <c r="H751" s="1006"/>
      <c r="I751" s="1006"/>
      <c r="J751" s="614"/>
      <c r="K751" s="614"/>
      <c r="L751" s="614"/>
      <c r="M751" s="1006"/>
      <c r="N751" s="1006"/>
      <c r="O751" s="614"/>
      <c r="P751" s="614"/>
      <c r="Q751" s="614"/>
      <c r="BA751" s="341"/>
      <c r="BB751" s="420"/>
      <c r="BC751" s="341"/>
      <c r="BD751" s="341"/>
      <c r="BE751" s="341"/>
      <c r="BF751" s="341"/>
      <c r="BG751" s="341"/>
      <c r="BH751" s="341"/>
      <c r="BI751" s="341"/>
      <c r="BJ751" s="341"/>
      <c r="BK751" s="341"/>
      <c r="BL751" s="341"/>
      <c r="BM751" s="341"/>
      <c r="BN751" s="341"/>
      <c r="BO751" s="341"/>
      <c r="BP751" s="341"/>
      <c r="BQ751" s="341"/>
      <c r="BR751" s="341"/>
      <c r="BS751" s="341"/>
      <c r="BT751" s="341"/>
      <c r="BU751" s="341"/>
      <c r="BV751" s="341"/>
      <c r="BW751" s="341"/>
      <c r="BX751" s="341"/>
      <c r="BY751" s="341"/>
      <c r="BZ751" s="341"/>
      <c r="CA751" s="341"/>
      <c r="CB751" s="341"/>
      <c r="CC751" s="341"/>
      <c r="CD751" s="341"/>
      <c r="CE751" s="341"/>
      <c r="CF751" s="341"/>
      <c r="CG751" s="341"/>
      <c r="CH751" s="341"/>
      <c r="CI751" s="341"/>
      <c r="CJ751" s="341"/>
      <c r="CK751" s="341"/>
      <c r="CL751" s="341"/>
      <c r="CM751" s="341"/>
      <c r="CN751" s="341"/>
      <c r="CO751" s="341"/>
      <c r="CP751" s="341"/>
      <c r="CQ751" s="341"/>
      <c r="CR751" s="341"/>
      <c r="CS751" s="341"/>
      <c r="CT751" s="341"/>
      <c r="CU751" s="341"/>
      <c r="CV751" s="341"/>
      <c r="CW751" s="341"/>
      <c r="CX751" s="341"/>
      <c r="CY751" s="341"/>
      <c r="CZ751" s="341"/>
    </row>
    <row r="752" ht="25.15" customHeight="true" x14ac:dyDescent="0.2">
      <c r="C752" s="1006"/>
      <c r="D752" s="1006"/>
      <c r="E752" s="614"/>
      <c r="F752" s="614"/>
      <c r="G752" s="614"/>
      <c r="H752" s="1006"/>
      <c r="I752" s="1006"/>
      <c r="J752" s="614"/>
      <c r="K752" s="614"/>
      <c r="L752" s="614"/>
      <c r="M752" s="1006"/>
      <c r="N752" s="1006"/>
      <c r="O752" s="614"/>
      <c r="P752" s="614"/>
      <c r="Q752" s="614"/>
      <c r="BA752" s="341"/>
      <c r="BB752" s="420"/>
      <c r="BC752" s="341"/>
      <c r="BD752" s="341"/>
      <c r="BE752" s="341"/>
      <c r="BF752" s="341"/>
      <c r="BG752" s="341"/>
      <c r="BH752" s="341"/>
      <c r="BI752" s="341"/>
      <c r="BJ752" s="341"/>
      <c r="BK752" s="341"/>
      <c r="BL752" s="341"/>
      <c r="BM752" s="341"/>
      <c r="BN752" s="341"/>
      <c r="BO752" s="341"/>
      <c r="BP752" s="341"/>
      <c r="BQ752" s="341"/>
      <c r="BR752" s="341"/>
      <c r="BS752" s="341"/>
      <c r="BT752" s="341"/>
      <c r="BU752" s="341"/>
      <c r="BV752" s="341"/>
      <c r="BW752" s="341"/>
      <c r="BX752" s="341"/>
      <c r="BY752" s="341"/>
      <c r="BZ752" s="341"/>
      <c r="CA752" s="341"/>
      <c r="CB752" s="341"/>
      <c r="CC752" s="341"/>
      <c r="CD752" s="341"/>
      <c r="CE752" s="341"/>
      <c r="CF752" s="341"/>
      <c r="CG752" s="341"/>
      <c r="CH752" s="341"/>
      <c r="CI752" s="341"/>
      <c r="CJ752" s="341"/>
      <c r="CK752" s="341"/>
      <c r="CL752" s="341"/>
      <c r="CM752" s="341"/>
      <c r="CN752" s="341"/>
      <c r="CO752" s="341"/>
      <c r="CP752" s="341"/>
      <c r="CQ752" s="341"/>
      <c r="CR752" s="341"/>
      <c r="CS752" s="341"/>
      <c r="CT752" s="341"/>
      <c r="CU752" s="341"/>
      <c r="CV752" s="341"/>
      <c r="CW752" s="341"/>
      <c r="CX752" s="341"/>
      <c r="CY752" s="341"/>
      <c r="CZ752" s="341"/>
    </row>
    <row r="753" ht="25.15" customHeight="true" x14ac:dyDescent="0.2">
      <c r="C753" s="1006"/>
      <c r="D753" s="1006"/>
      <c r="E753" s="614"/>
      <c r="F753" s="614"/>
      <c r="G753" s="614"/>
      <c r="H753" s="1006"/>
      <c r="I753" s="1006"/>
      <c r="J753" s="614"/>
      <c r="K753" s="614"/>
      <c r="L753" s="614"/>
      <c r="M753" s="1006"/>
      <c r="N753" s="1006"/>
      <c r="O753" s="614"/>
      <c r="P753" s="614"/>
      <c r="Q753" s="614"/>
      <c r="BA753" s="341"/>
      <c r="BB753" s="420"/>
      <c r="BC753" s="341"/>
      <c r="BD753" s="341"/>
      <c r="BE753" s="341"/>
      <c r="BF753" s="341"/>
      <c r="BG753" s="341"/>
      <c r="BH753" s="341"/>
      <c r="BI753" s="341"/>
      <c r="BJ753" s="341"/>
      <c r="BK753" s="341"/>
      <c r="BL753" s="341"/>
      <c r="BM753" s="341"/>
      <c r="BN753" s="341"/>
      <c r="BO753" s="341"/>
      <c r="BP753" s="341"/>
      <c r="BQ753" s="341"/>
      <c r="BR753" s="341"/>
      <c r="BS753" s="341"/>
      <c r="BT753" s="341"/>
      <c r="BU753" s="341"/>
      <c r="BV753" s="341"/>
      <c r="BW753" s="341"/>
      <c r="BX753" s="341"/>
      <c r="BY753" s="341"/>
      <c r="BZ753" s="341"/>
      <c r="CA753" s="341"/>
      <c r="CB753" s="341"/>
      <c r="CC753" s="341"/>
      <c r="CD753" s="341"/>
      <c r="CE753" s="341"/>
      <c r="CF753" s="341"/>
      <c r="CG753" s="341"/>
      <c r="CH753" s="341"/>
      <c r="CI753" s="341"/>
      <c r="CJ753" s="341"/>
      <c r="CK753" s="341"/>
      <c r="CL753" s="341"/>
      <c r="CM753" s="341"/>
      <c r="CN753" s="341"/>
      <c r="CO753" s="341"/>
      <c r="CP753" s="341"/>
      <c r="CQ753" s="341"/>
      <c r="CR753" s="341"/>
      <c r="CS753" s="341"/>
      <c r="CT753" s="341"/>
      <c r="CU753" s="341"/>
      <c r="CV753" s="341"/>
      <c r="CW753" s="341"/>
      <c r="CX753" s="341"/>
      <c r="CY753" s="341"/>
      <c r="CZ753" s="341"/>
    </row>
    <row r="754" ht="25.15" customHeight="true" x14ac:dyDescent="0.2">
      <c r="C754" s="1006"/>
      <c r="D754" s="1006"/>
      <c r="E754" s="614"/>
      <c r="F754" s="614"/>
      <c r="G754" s="614"/>
      <c r="H754" s="1006"/>
      <c r="I754" s="1006"/>
      <c r="J754" s="614"/>
      <c r="K754" s="614"/>
      <c r="L754" s="614"/>
      <c r="M754" s="1006"/>
      <c r="N754" s="1006"/>
      <c r="O754" s="614"/>
      <c r="P754" s="614"/>
      <c r="Q754" s="614"/>
      <c r="BA754" s="341"/>
      <c r="BB754" s="420"/>
      <c r="BC754" s="341"/>
      <c r="BD754" s="341"/>
      <c r="BE754" s="341"/>
      <c r="BF754" s="341"/>
      <c r="BG754" s="341"/>
      <c r="BH754" s="341"/>
      <c r="BI754" s="341"/>
      <c r="BJ754" s="341"/>
      <c r="BK754" s="341"/>
      <c r="BL754" s="341"/>
      <c r="BM754" s="341"/>
      <c r="BN754" s="341"/>
      <c r="BO754" s="341"/>
      <c r="BP754" s="341"/>
      <c r="BQ754" s="341"/>
      <c r="BR754" s="341"/>
      <c r="BS754" s="341"/>
      <c r="BT754" s="341"/>
      <c r="BU754" s="341"/>
      <c r="BV754" s="341"/>
      <c r="BW754" s="341"/>
      <c r="BX754" s="341"/>
      <c r="BY754" s="341"/>
      <c r="BZ754" s="341"/>
      <c r="CA754" s="341"/>
      <c r="CB754" s="341"/>
      <c r="CC754" s="341"/>
      <c r="CD754" s="341"/>
      <c r="CE754" s="341"/>
      <c r="CF754" s="341"/>
      <c r="CG754" s="341"/>
      <c r="CH754" s="341"/>
      <c r="CI754" s="341"/>
      <c r="CJ754" s="341"/>
      <c r="CK754" s="341"/>
      <c r="CL754" s="341"/>
      <c r="CM754" s="341"/>
      <c r="CN754" s="341"/>
      <c r="CO754" s="341"/>
      <c r="CP754" s="341"/>
      <c r="CQ754" s="341"/>
      <c r="CR754" s="341"/>
      <c r="CS754" s="341"/>
      <c r="CT754" s="341"/>
      <c r="CU754" s="341"/>
      <c r="CV754" s="341"/>
      <c r="CW754" s="341"/>
      <c r="CX754" s="341"/>
      <c r="CY754" s="341"/>
      <c r="CZ754" s="341"/>
    </row>
    <row r="755" ht="25.15" customHeight="true" x14ac:dyDescent="0.2">
      <c r="C755" s="1006"/>
      <c r="D755" s="1006"/>
      <c r="E755" s="614"/>
      <c r="F755" s="614"/>
      <c r="G755" s="614"/>
      <c r="H755" s="1006"/>
      <c r="I755" s="1006"/>
      <c r="J755" s="614"/>
      <c r="K755" s="614"/>
      <c r="L755" s="614"/>
      <c r="M755" s="1006"/>
      <c r="N755" s="1006"/>
      <c r="O755" s="614"/>
      <c r="P755" s="614"/>
      <c r="Q755" s="614"/>
      <c r="BA755" s="341"/>
      <c r="BB755" s="420"/>
      <c r="BC755" s="341"/>
      <c r="BD755" s="341"/>
      <c r="BE755" s="341"/>
      <c r="BF755" s="341"/>
      <c r="BG755" s="341"/>
      <c r="BH755" s="341"/>
      <c r="BI755" s="341"/>
      <c r="BJ755" s="341"/>
      <c r="BK755" s="341"/>
      <c r="BL755" s="341"/>
      <c r="BM755" s="341"/>
      <c r="BN755" s="341"/>
      <c r="BO755" s="341"/>
      <c r="BP755" s="341"/>
      <c r="BQ755" s="341"/>
      <c r="BR755" s="341"/>
      <c r="BS755" s="341"/>
      <c r="BT755" s="341"/>
      <c r="BU755" s="341"/>
      <c r="BV755" s="341"/>
      <c r="BW755" s="341"/>
      <c r="BX755" s="341"/>
      <c r="BY755" s="341"/>
      <c r="BZ755" s="341"/>
      <c r="CA755" s="341"/>
      <c r="CB755" s="341"/>
      <c r="CC755" s="341"/>
      <c r="CD755" s="341"/>
      <c r="CE755" s="341"/>
      <c r="CF755" s="341"/>
      <c r="CG755" s="341"/>
      <c r="CH755" s="341"/>
      <c r="CI755" s="341"/>
      <c r="CJ755" s="341"/>
      <c r="CK755" s="341"/>
      <c r="CL755" s="341"/>
      <c r="CM755" s="341"/>
      <c r="CN755" s="341"/>
      <c r="CO755" s="341"/>
      <c r="CP755" s="341"/>
      <c r="CQ755" s="341"/>
      <c r="CR755" s="341"/>
      <c r="CS755" s="341"/>
      <c r="CT755" s="341"/>
      <c r="CU755" s="341"/>
      <c r="CV755" s="341"/>
      <c r="CW755" s="341"/>
      <c r="CX755" s="341"/>
      <c r="CY755" s="341"/>
      <c r="CZ755" s="341"/>
    </row>
    <row r="756" ht="25.15" customHeight="true" x14ac:dyDescent="0.2">
      <c r="C756" s="1006"/>
      <c r="D756" s="1006"/>
      <c r="E756" s="614"/>
      <c r="F756" s="614"/>
      <c r="G756" s="614"/>
      <c r="H756" s="1006"/>
      <c r="I756" s="1006"/>
      <c r="J756" s="614"/>
      <c r="K756" s="614"/>
      <c r="L756" s="614"/>
      <c r="M756" s="1006"/>
      <c r="N756" s="1006"/>
      <c r="O756" s="614"/>
      <c r="P756" s="614"/>
      <c r="Q756" s="614"/>
      <c r="BA756" s="341"/>
      <c r="BB756" s="420"/>
      <c r="BC756" s="341"/>
      <c r="BD756" s="341"/>
      <c r="BE756" s="341"/>
      <c r="BF756" s="341"/>
      <c r="BG756" s="341"/>
      <c r="BH756" s="341"/>
      <c r="BI756" s="341"/>
      <c r="BJ756" s="341"/>
      <c r="BK756" s="341"/>
      <c r="BL756" s="341"/>
      <c r="BM756" s="341"/>
      <c r="BN756" s="341"/>
      <c r="BO756" s="341"/>
      <c r="BP756" s="341"/>
      <c r="BQ756" s="341"/>
      <c r="BR756" s="341"/>
      <c r="BS756" s="341"/>
      <c r="BT756" s="341"/>
      <c r="BU756" s="341"/>
      <c r="BV756" s="341"/>
      <c r="BW756" s="341"/>
      <c r="BX756" s="341"/>
      <c r="BY756" s="341"/>
      <c r="BZ756" s="341"/>
      <c r="CA756" s="341"/>
      <c r="CB756" s="341"/>
      <c r="CC756" s="341"/>
      <c r="CD756" s="341"/>
      <c r="CE756" s="341"/>
      <c r="CF756" s="341"/>
      <c r="CG756" s="341"/>
      <c r="CH756" s="341"/>
      <c r="CI756" s="341"/>
      <c r="CJ756" s="341"/>
      <c r="CK756" s="341"/>
      <c r="CL756" s="341"/>
      <c r="CM756" s="341"/>
      <c r="CN756" s="341"/>
      <c r="CO756" s="341"/>
      <c r="CP756" s="341"/>
      <c r="CQ756" s="341"/>
      <c r="CR756" s="341"/>
      <c r="CS756" s="341"/>
      <c r="CT756" s="341"/>
      <c r="CU756" s="341"/>
      <c r="CV756" s="341"/>
      <c r="CW756" s="341"/>
      <c r="CX756" s="341"/>
      <c r="CY756" s="341"/>
      <c r="CZ756" s="341"/>
    </row>
    <row r="757" ht="25.15" customHeight="true" x14ac:dyDescent="0.2">
      <c r="C757" s="1006"/>
      <c r="D757" s="1006"/>
      <c r="E757" s="614"/>
      <c r="F757" s="614"/>
      <c r="G757" s="614"/>
      <c r="H757" s="1006"/>
      <c r="I757" s="1006"/>
      <c r="J757" s="614"/>
      <c r="K757" s="614"/>
      <c r="L757" s="614"/>
      <c r="M757" s="1006"/>
      <c r="N757" s="1006"/>
      <c r="O757" s="614"/>
      <c r="P757" s="614"/>
      <c r="Q757" s="614"/>
      <c r="BA757" s="341"/>
      <c r="BB757" s="420"/>
      <c r="BC757" s="341"/>
      <c r="BD757" s="341"/>
      <c r="BE757" s="341"/>
      <c r="BF757" s="341"/>
      <c r="BG757" s="341"/>
      <c r="BH757" s="341"/>
      <c r="BI757" s="341"/>
      <c r="BJ757" s="341"/>
      <c r="BK757" s="341"/>
      <c r="BL757" s="341"/>
      <c r="BM757" s="341"/>
      <c r="BN757" s="341"/>
      <c r="BO757" s="341"/>
      <c r="BP757" s="341"/>
      <c r="BQ757" s="341"/>
      <c r="BR757" s="341"/>
      <c r="BS757" s="341"/>
      <c r="BT757" s="341"/>
      <c r="BU757" s="341"/>
      <c r="BV757" s="341"/>
      <c r="BW757" s="341"/>
      <c r="BX757" s="341"/>
      <c r="BY757" s="341"/>
      <c r="BZ757" s="341"/>
      <c r="CA757" s="341"/>
      <c r="CB757" s="341"/>
      <c r="CC757" s="341"/>
      <c r="CD757" s="341"/>
      <c r="CE757" s="341"/>
      <c r="CF757" s="341"/>
      <c r="CG757" s="341"/>
      <c r="CH757" s="341"/>
      <c r="CI757" s="341"/>
      <c r="CJ757" s="341"/>
      <c r="CK757" s="341"/>
      <c r="CL757" s="341"/>
      <c r="CM757" s="341"/>
      <c r="CN757" s="341"/>
      <c r="CO757" s="341"/>
      <c r="CP757" s="341"/>
      <c r="CQ757" s="341"/>
      <c r="CR757" s="341"/>
      <c r="CS757" s="341"/>
      <c r="CT757" s="341"/>
      <c r="CU757" s="341"/>
      <c r="CV757" s="341"/>
      <c r="CW757" s="341"/>
      <c r="CX757" s="341"/>
      <c r="CY757" s="341"/>
      <c r="CZ757" s="341"/>
    </row>
    <row r="758" ht="25.15" customHeight="true" x14ac:dyDescent="0.2">
      <c r="C758" s="1006"/>
      <c r="D758" s="1006"/>
      <c r="E758" s="614"/>
      <c r="F758" s="614"/>
      <c r="G758" s="614"/>
      <c r="H758" s="1006"/>
      <c r="I758" s="1006"/>
      <c r="J758" s="614"/>
      <c r="K758" s="614"/>
      <c r="L758" s="614"/>
      <c r="M758" s="1006"/>
      <c r="N758" s="1006"/>
      <c r="O758" s="614"/>
      <c r="P758" s="614"/>
      <c r="Q758" s="614"/>
      <c r="BA758" s="341"/>
      <c r="BB758" s="420"/>
      <c r="BC758" s="341"/>
      <c r="BD758" s="341"/>
      <c r="BE758" s="341"/>
      <c r="BF758" s="341"/>
      <c r="BG758" s="341"/>
      <c r="BH758" s="341"/>
      <c r="BI758" s="341"/>
      <c r="BJ758" s="341"/>
      <c r="BK758" s="341"/>
      <c r="BL758" s="341"/>
      <c r="BM758" s="341"/>
      <c r="BN758" s="341"/>
      <c r="BO758" s="341"/>
      <c r="BP758" s="341"/>
      <c r="BQ758" s="341"/>
      <c r="BR758" s="341"/>
      <c r="BS758" s="341"/>
      <c r="BT758" s="341"/>
      <c r="BU758" s="341"/>
      <c r="BV758" s="341"/>
      <c r="BW758" s="341"/>
      <c r="BX758" s="341"/>
      <c r="BY758" s="341"/>
      <c r="BZ758" s="341"/>
      <c r="CA758" s="341"/>
      <c r="CB758" s="341"/>
      <c r="CC758" s="341"/>
      <c r="CD758" s="341"/>
      <c r="CE758" s="341"/>
      <c r="CF758" s="341"/>
      <c r="CG758" s="341"/>
      <c r="CH758" s="341"/>
      <c r="CI758" s="341"/>
      <c r="CJ758" s="341"/>
      <c r="CK758" s="341"/>
      <c r="CL758" s="341"/>
      <c r="CM758" s="341"/>
      <c r="CN758" s="341"/>
      <c r="CO758" s="341"/>
      <c r="CP758" s="341"/>
      <c r="CQ758" s="341"/>
      <c r="CR758" s="341"/>
      <c r="CS758" s="341"/>
      <c r="CT758" s="341"/>
      <c r="CU758" s="341"/>
      <c r="CV758" s="341"/>
      <c r="CW758" s="341"/>
      <c r="CX758" s="341"/>
      <c r="CY758" s="341"/>
      <c r="CZ758" s="341"/>
    </row>
    <row r="759" ht="25.15" customHeight="true" x14ac:dyDescent="0.2">
      <c r="C759" s="1006"/>
      <c r="D759" s="1006"/>
      <c r="E759" s="614"/>
      <c r="F759" s="614"/>
      <c r="G759" s="614"/>
      <c r="H759" s="1006"/>
      <c r="I759" s="1006"/>
      <c r="J759" s="614"/>
      <c r="K759" s="614"/>
      <c r="L759" s="614"/>
      <c r="M759" s="1006"/>
      <c r="N759" s="1006"/>
      <c r="O759" s="614"/>
      <c r="P759" s="614"/>
      <c r="Q759" s="614"/>
      <c r="BA759" s="341"/>
      <c r="BB759" s="420"/>
      <c r="BC759" s="341"/>
      <c r="BD759" s="341"/>
      <c r="BE759" s="341"/>
      <c r="BF759" s="341"/>
      <c r="BG759" s="341"/>
      <c r="BH759" s="341"/>
      <c r="BI759" s="341"/>
      <c r="BJ759" s="341"/>
      <c r="BK759" s="341"/>
      <c r="BL759" s="341"/>
      <c r="BM759" s="341"/>
      <c r="BN759" s="341"/>
      <c r="BO759" s="341"/>
      <c r="BP759" s="341"/>
      <c r="BQ759" s="341"/>
      <c r="BR759" s="341"/>
      <c r="BS759" s="341"/>
      <c r="BT759" s="341"/>
      <c r="BU759" s="341"/>
      <c r="BV759" s="341"/>
      <c r="BW759" s="341"/>
      <c r="BX759" s="341"/>
      <c r="BY759" s="341"/>
      <c r="BZ759" s="341"/>
      <c r="CA759" s="341"/>
      <c r="CB759" s="341"/>
      <c r="CC759" s="341"/>
      <c r="CD759" s="341"/>
      <c r="CE759" s="341"/>
      <c r="CF759" s="341"/>
      <c r="CG759" s="341"/>
      <c r="CH759" s="341"/>
      <c r="CI759" s="341"/>
      <c r="CJ759" s="341"/>
      <c r="CK759" s="341"/>
      <c r="CL759" s="341"/>
      <c r="CM759" s="341"/>
      <c r="CN759" s="341"/>
      <c r="CO759" s="341"/>
      <c r="CP759" s="341"/>
      <c r="CQ759" s="341"/>
      <c r="CR759" s="341"/>
      <c r="CS759" s="341"/>
      <c r="CT759" s="341"/>
      <c r="CU759" s="341"/>
      <c r="CV759" s="341"/>
      <c r="CW759" s="341"/>
      <c r="CX759" s="341"/>
      <c r="CY759" s="341"/>
      <c r="CZ759" s="341"/>
    </row>
    <row r="760" ht="25.15" customHeight="true" x14ac:dyDescent="0.2">
      <c r="C760" s="1006"/>
      <c r="D760" s="1006"/>
      <c r="E760" s="614"/>
      <c r="F760" s="614"/>
      <c r="G760" s="614"/>
      <c r="H760" s="1006"/>
      <c r="I760" s="1006"/>
      <c r="J760" s="614"/>
      <c r="K760" s="614"/>
      <c r="L760" s="614"/>
      <c r="M760" s="1006"/>
      <c r="N760" s="1006"/>
      <c r="O760" s="614"/>
      <c r="P760" s="614"/>
      <c r="Q760" s="614"/>
      <c r="BA760" s="341"/>
      <c r="BB760" s="420"/>
      <c r="BC760" s="341"/>
      <c r="BD760" s="341"/>
      <c r="BE760" s="341"/>
      <c r="BF760" s="341"/>
      <c r="BG760" s="341"/>
      <c r="BH760" s="341"/>
      <c r="BI760" s="341"/>
      <c r="BJ760" s="341"/>
      <c r="BK760" s="341"/>
      <c r="BL760" s="341"/>
      <c r="BM760" s="341"/>
      <c r="BN760" s="341"/>
      <c r="BO760" s="341"/>
      <c r="BP760" s="341"/>
      <c r="BQ760" s="341"/>
      <c r="BR760" s="341"/>
      <c r="BS760" s="341"/>
      <c r="BT760" s="341"/>
      <c r="BU760" s="341"/>
      <c r="BV760" s="341"/>
      <c r="BW760" s="341"/>
      <c r="BX760" s="341"/>
      <c r="BY760" s="341"/>
      <c r="BZ760" s="341"/>
      <c r="CA760" s="341"/>
      <c r="CB760" s="341"/>
      <c r="CC760" s="341"/>
      <c r="CD760" s="341"/>
      <c r="CE760" s="341"/>
      <c r="CF760" s="341"/>
      <c r="CG760" s="341"/>
      <c r="CH760" s="341"/>
      <c r="CI760" s="341"/>
      <c r="CJ760" s="341"/>
      <c r="CK760" s="341"/>
      <c r="CL760" s="341"/>
      <c r="CM760" s="341"/>
      <c r="CN760" s="341"/>
      <c r="CO760" s="341"/>
      <c r="CP760" s="341"/>
      <c r="CQ760" s="341"/>
      <c r="CR760" s="341"/>
      <c r="CS760" s="341"/>
      <c r="CT760" s="341"/>
      <c r="CU760" s="341"/>
      <c r="CV760" s="341"/>
      <c r="CW760" s="341"/>
      <c r="CX760" s="341"/>
      <c r="CY760" s="341"/>
      <c r="CZ760" s="341"/>
    </row>
    <row r="761" ht="25.15" customHeight="true" x14ac:dyDescent="0.2">
      <c r="C761" s="1006"/>
      <c r="D761" s="1006"/>
      <c r="E761" s="614"/>
      <c r="F761" s="614"/>
      <c r="G761" s="614"/>
      <c r="H761" s="1006"/>
      <c r="I761" s="1006"/>
      <c r="J761" s="614"/>
      <c r="K761" s="614"/>
      <c r="L761" s="614"/>
      <c r="M761" s="1006"/>
      <c r="N761" s="1006"/>
      <c r="O761" s="614"/>
      <c r="P761" s="614"/>
      <c r="Q761" s="614"/>
      <c r="BA761" s="341"/>
      <c r="BB761" s="420"/>
      <c r="BC761" s="341"/>
      <c r="BD761" s="341"/>
      <c r="BE761" s="341"/>
      <c r="BF761" s="341"/>
      <c r="BG761" s="341"/>
      <c r="BH761" s="341"/>
      <c r="BI761" s="341"/>
      <c r="BJ761" s="341"/>
      <c r="BK761" s="341"/>
      <c r="BL761" s="341"/>
      <c r="BM761" s="341"/>
      <c r="BN761" s="341"/>
      <c r="BO761" s="341"/>
      <c r="BP761" s="341"/>
      <c r="BQ761" s="341"/>
      <c r="BR761" s="341"/>
      <c r="BS761" s="341"/>
      <c r="BT761" s="341"/>
      <c r="BU761" s="341"/>
      <c r="BV761" s="341"/>
      <c r="BW761" s="341"/>
      <c r="BX761" s="341"/>
      <c r="BY761" s="341"/>
      <c r="BZ761" s="341"/>
      <c r="CA761" s="341"/>
      <c r="CB761" s="341"/>
      <c r="CC761" s="341"/>
      <c r="CD761" s="341"/>
      <c r="CE761" s="341"/>
      <c r="CF761" s="341"/>
      <c r="CG761" s="341"/>
      <c r="CH761" s="341"/>
      <c r="CI761" s="341"/>
      <c r="CJ761" s="341"/>
      <c r="CK761" s="341"/>
      <c r="CL761" s="341"/>
      <c r="CM761" s="341"/>
      <c r="CN761" s="341"/>
      <c r="CO761" s="341"/>
      <c r="CP761" s="341"/>
      <c r="CQ761" s="341"/>
      <c r="CR761" s="341"/>
      <c r="CS761" s="341"/>
      <c r="CT761" s="341"/>
      <c r="CU761" s="341"/>
      <c r="CV761" s="341"/>
      <c r="CW761" s="341"/>
      <c r="CX761" s="341"/>
      <c r="CY761" s="341"/>
      <c r="CZ761" s="341"/>
    </row>
    <row r="762" ht="25.15" customHeight="true" x14ac:dyDescent="0.2">
      <c r="C762" s="1006"/>
      <c r="D762" s="1006"/>
      <c r="E762" s="614"/>
      <c r="F762" s="614"/>
      <c r="G762" s="614"/>
      <c r="H762" s="1006"/>
      <c r="I762" s="1006"/>
      <c r="J762" s="614"/>
      <c r="K762" s="614"/>
      <c r="L762" s="614"/>
      <c r="M762" s="1006"/>
      <c r="N762" s="1006"/>
      <c r="O762" s="614"/>
      <c r="P762" s="614"/>
      <c r="Q762" s="614"/>
      <c r="BA762" s="341"/>
      <c r="BB762" s="420"/>
      <c r="BC762" s="341"/>
      <c r="BD762" s="341"/>
      <c r="BE762" s="341"/>
      <c r="BF762" s="341"/>
      <c r="BG762" s="341"/>
      <c r="BH762" s="341"/>
      <c r="BI762" s="341"/>
      <c r="BJ762" s="341"/>
      <c r="BK762" s="341"/>
      <c r="BL762" s="341"/>
      <c r="BM762" s="341"/>
      <c r="BN762" s="341"/>
      <c r="BO762" s="341"/>
      <c r="BP762" s="341"/>
      <c r="BQ762" s="341"/>
      <c r="BR762" s="341"/>
      <c r="BS762" s="341"/>
      <c r="BT762" s="341"/>
      <c r="BU762" s="341"/>
      <c r="BV762" s="341"/>
      <c r="BW762" s="341"/>
      <c r="BX762" s="341"/>
      <c r="BY762" s="341"/>
      <c r="BZ762" s="341"/>
      <c r="CA762" s="341"/>
      <c r="CB762" s="341"/>
      <c r="CC762" s="341"/>
      <c r="CD762" s="341"/>
      <c r="CE762" s="341"/>
      <c r="CF762" s="341"/>
      <c r="CG762" s="341"/>
      <c r="CH762" s="341"/>
      <c r="CI762" s="341"/>
      <c r="CJ762" s="341"/>
      <c r="CK762" s="341"/>
      <c r="CL762" s="341"/>
      <c r="CM762" s="341"/>
      <c r="CN762" s="341"/>
      <c r="CO762" s="341"/>
      <c r="CP762" s="341"/>
      <c r="CQ762" s="341"/>
      <c r="CR762" s="341"/>
      <c r="CS762" s="341"/>
      <c r="CT762" s="341"/>
      <c r="CU762" s="341"/>
      <c r="CV762" s="341"/>
      <c r="CW762" s="341"/>
      <c r="CX762" s="341"/>
      <c r="CY762" s="341"/>
      <c r="CZ762" s="341"/>
    </row>
    <row r="763" ht="25.15" customHeight="true" x14ac:dyDescent="0.2">
      <c r="C763" s="1006"/>
      <c r="D763" s="1006"/>
      <c r="E763" s="614"/>
      <c r="F763" s="614"/>
      <c r="G763" s="614"/>
      <c r="H763" s="1006"/>
      <c r="I763" s="1006"/>
      <c r="J763" s="614"/>
      <c r="K763" s="614"/>
      <c r="L763" s="614"/>
      <c r="M763" s="1006"/>
      <c r="N763" s="1006"/>
      <c r="O763" s="614"/>
      <c r="P763" s="614"/>
      <c r="Q763" s="614"/>
      <c r="BA763" s="341"/>
      <c r="BB763" s="420"/>
      <c r="BC763" s="341"/>
      <c r="BD763" s="341"/>
      <c r="BE763" s="341"/>
      <c r="BF763" s="341"/>
      <c r="BG763" s="341"/>
      <c r="BH763" s="341"/>
      <c r="BI763" s="341"/>
      <c r="BJ763" s="341"/>
      <c r="BK763" s="341"/>
      <c r="BL763" s="341"/>
      <c r="BM763" s="341"/>
      <c r="BN763" s="341"/>
      <c r="BO763" s="341"/>
      <c r="BP763" s="341"/>
      <c r="BQ763" s="341"/>
      <c r="BR763" s="341"/>
      <c r="BS763" s="341"/>
      <c r="BT763" s="341"/>
      <c r="BU763" s="341"/>
      <c r="BV763" s="341"/>
      <c r="BW763" s="341"/>
      <c r="BX763" s="341"/>
      <c r="BY763" s="341"/>
      <c r="BZ763" s="341"/>
      <c r="CA763" s="341"/>
      <c r="CB763" s="341"/>
      <c r="CC763" s="341"/>
      <c r="CD763" s="341"/>
      <c r="CE763" s="341"/>
      <c r="CF763" s="341"/>
      <c r="CG763" s="341"/>
      <c r="CH763" s="341"/>
      <c r="CI763" s="341"/>
      <c r="CJ763" s="341"/>
      <c r="CK763" s="341"/>
      <c r="CL763" s="341"/>
      <c r="CM763" s="341"/>
      <c r="CN763" s="341"/>
      <c r="CO763" s="341"/>
      <c r="CP763" s="341"/>
      <c r="CQ763" s="341"/>
      <c r="CR763" s="341"/>
      <c r="CS763" s="341"/>
      <c r="CT763" s="341"/>
      <c r="CU763" s="341"/>
      <c r="CV763" s="341"/>
      <c r="CW763" s="341"/>
      <c r="CX763" s="341"/>
      <c r="CY763" s="341"/>
      <c r="CZ763" s="341"/>
    </row>
    <row r="764" ht="25.15" customHeight="true" x14ac:dyDescent="0.2">
      <c r="C764" s="1006"/>
      <c r="D764" s="1006"/>
      <c r="E764" s="614"/>
      <c r="F764" s="614"/>
      <c r="G764" s="614"/>
      <c r="H764" s="1006"/>
      <c r="I764" s="1006"/>
      <c r="J764" s="614"/>
      <c r="K764" s="614"/>
      <c r="L764" s="614"/>
      <c r="M764" s="1006"/>
      <c r="N764" s="1006"/>
      <c r="O764" s="614"/>
      <c r="P764" s="614"/>
      <c r="Q764" s="614"/>
      <c r="BA764" s="341"/>
      <c r="BB764" s="420"/>
      <c r="BC764" s="341"/>
      <c r="BD764" s="341"/>
      <c r="BE764" s="341"/>
      <c r="BF764" s="341"/>
      <c r="BG764" s="341"/>
      <c r="BH764" s="341"/>
      <c r="BI764" s="341"/>
      <c r="BJ764" s="341"/>
      <c r="BK764" s="341"/>
      <c r="BL764" s="341"/>
      <c r="BM764" s="341"/>
      <c r="BN764" s="341"/>
      <c r="BO764" s="341"/>
      <c r="BP764" s="341"/>
      <c r="BQ764" s="341"/>
      <c r="BR764" s="341"/>
      <c r="BS764" s="341"/>
      <c r="BT764" s="341"/>
      <c r="BU764" s="341"/>
      <c r="BV764" s="341"/>
      <c r="BW764" s="341"/>
      <c r="BX764" s="341"/>
      <c r="BY764" s="341"/>
      <c r="BZ764" s="341"/>
      <c r="CA764" s="341"/>
      <c r="CB764" s="341"/>
      <c r="CC764" s="341"/>
      <c r="CD764" s="341"/>
      <c r="CE764" s="341"/>
      <c r="CF764" s="341"/>
      <c r="CG764" s="341"/>
      <c r="CH764" s="341"/>
      <c r="CI764" s="341"/>
      <c r="CJ764" s="341"/>
      <c r="CK764" s="341"/>
      <c r="CL764" s="341"/>
      <c r="CM764" s="341"/>
      <c r="CN764" s="341"/>
      <c r="CO764" s="341"/>
      <c r="CP764" s="341"/>
      <c r="CQ764" s="341"/>
      <c r="CR764" s="341"/>
      <c r="CS764" s="341"/>
      <c r="CT764" s="341"/>
      <c r="CU764" s="341"/>
      <c r="CV764" s="341"/>
      <c r="CW764" s="341"/>
      <c r="CX764" s="341"/>
      <c r="CY764" s="341"/>
      <c r="CZ764" s="341"/>
    </row>
    <row r="765" ht="25.15" customHeight="true" x14ac:dyDescent="0.2">
      <c r="C765" s="1006"/>
      <c r="D765" s="1006"/>
      <c r="E765" s="614"/>
      <c r="F765" s="614"/>
      <c r="G765" s="614"/>
      <c r="H765" s="1006"/>
      <c r="I765" s="1006"/>
      <c r="J765" s="614"/>
      <c r="K765" s="614"/>
      <c r="L765" s="614"/>
      <c r="M765" s="1006"/>
      <c r="N765" s="1006"/>
      <c r="O765" s="614"/>
      <c r="P765" s="614"/>
      <c r="Q765" s="614"/>
      <c r="BA765" s="341"/>
      <c r="BB765" s="420"/>
      <c r="BC765" s="341"/>
      <c r="BD765" s="341"/>
      <c r="BE765" s="341"/>
      <c r="BF765" s="341"/>
      <c r="BG765" s="341"/>
      <c r="BH765" s="341"/>
      <c r="BI765" s="341"/>
      <c r="BJ765" s="341"/>
      <c r="BK765" s="341"/>
      <c r="BL765" s="341"/>
      <c r="BM765" s="341"/>
      <c r="BN765" s="341"/>
      <c r="BO765" s="341"/>
      <c r="BP765" s="341"/>
      <c r="BQ765" s="341"/>
      <c r="BR765" s="341"/>
      <c r="BS765" s="341"/>
      <c r="BT765" s="341"/>
      <c r="BU765" s="341"/>
      <c r="BV765" s="341"/>
      <c r="BW765" s="341"/>
      <c r="BX765" s="341"/>
      <c r="BY765" s="341"/>
      <c r="BZ765" s="341"/>
      <c r="CA765" s="341"/>
      <c r="CB765" s="341"/>
      <c r="CC765" s="341"/>
      <c r="CD765" s="341"/>
      <c r="CE765" s="341"/>
      <c r="CF765" s="341"/>
      <c r="CG765" s="341"/>
      <c r="CH765" s="341"/>
      <c r="CI765" s="341"/>
      <c r="CJ765" s="341"/>
      <c r="CK765" s="341"/>
      <c r="CL765" s="341"/>
      <c r="CM765" s="341"/>
      <c r="CN765" s="341"/>
      <c r="CO765" s="341"/>
      <c r="CP765" s="341"/>
      <c r="CQ765" s="341"/>
      <c r="CR765" s="341"/>
      <c r="CS765" s="341"/>
      <c r="CT765" s="341"/>
      <c r="CU765" s="341"/>
      <c r="CV765" s="341"/>
      <c r="CW765" s="341"/>
      <c r="CX765" s="341"/>
      <c r="CY765" s="341"/>
      <c r="CZ765" s="341"/>
    </row>
    <row r="766" ht="25.15" customHeight="true" x14ac:dyDescent="0.2">
      <c r="C766" s="1006"/>
      <c r="D766" s="1006"/>
      <c r="E766" s="614"/>
      <c r="F766" s="614"/>
      <c r="G766" s="614"/>
      <c r="H766" s="1006"/>
      <c r="I766" s="1006"/>
      <c r="J766" s="614"/>
      <c r="K766" s="614"/>
      <c r="L766" s="614"/>
      <c r="M766" s="1006"/>
      <c r="N766" s="1006"/>
      <c r="O766" s="614"/>
      <c r="P766" s="614"/>
      <c r="Q766" s="614"/>
      <c r="BA766" s="341"/>
      <c r="BB766" s="420"/>
      <c r="BC766" s="341"/>
      <c r="BD766" s="341"/>
      <c r="BE766" s="341"/>
      <c r="BF766" s="341"/>
      <c r="BG766" s="341"/>
      <c r="BH766" s="341"/>
      <c r="BI766" s="341"/>
      <c r="BJ766" s="341"/>
      <c r="BK766" s="341"/>
      <c r="BL766" s="341"/>
      <c r="BM766" s="341"/>
      <c r="BN766" s="341"/>
      <c r="BO766" s="341"/>
      <c r="BP766" s="341"/>
      <c r="BQ766" s="341"/>
      <c r="BR766" s="341"/>
      <c r="BS766" s="341"/>
      <c r="BT766" s="341"/>
      <c r="BU766" s="341"/>
      <c r="BV766" s="341"/>
      <c r="BW766" s="341"/>
      <c r="BX766" s="341"/>
      <c r="BY766" s="341"/>
      <c r="BZ766" s="341"/>
      <c r="CA766" s="341"/>
      <c r="CB766" s="341"/>
      <c r="CC766" s="341"/>
      <c r="CD766" s="341"/>
      <c r="CE766" s="341"/>
      <c r="CF766" s="341"/>
      <c r="CG766" s="341"/>
      <c r="CH766" s="341"/>
      <c r="CI766" s="341"/>
      <c r="CJ766" s="341"/>
      <c r="CK766" s="341"/>
      <c r="CL766" s="341"/>
      <c r="CM766" s="341"/>
      <c r="CN766" s="341"/>
      <c r="CO766" s="341"/>
      <c r="CP766" s="341"/>
      <c r="CQ766" s="341"/>
      <c r="CR766" s="341"/>
      <c r="CS766" s="341"/>
      <c r="CT766" s="341"/>
      <c r="CU766" s="341"/>
      <c r="CV766" s="341"/>
      <c r="CW766" s="341"/>
      <c r="CX766" s="341"/>
      <c r="CY766" s="341"/>
      <c r="CZ766" s="341"/>
    </row>
    <row r="767" ht="25.15" customHeight="true" x14ac:dyDescent="0.2">
      <c r="C767" s="1006"/>
      <c r="D767" s="1006"/>
      <c r="E767" s="614"/>
      <c r="F767" s="614"/>
      <c r="G767" s="614"/>
      <c r="H767" s="1006"/>
      <c r="I767" s="1006"/>
      <c r="J767" s="614"/>
      <c r="K767" s="614"/>
      <c r="L767" s="614"/>
      <c r="M767" s="1006"/>
      <c r="N767" s="1006"/>
      <c r="O767" s="614"/>
      <c r="P767" s="614"/>
      <c r="Q767" s="614"/>
      <c r="BA767" s="341"/>
      <c r="BB767" s="420"/>
      <c r="BC767" s="341"/>
      <c r="BD767" s="341"/>
      <c r="BE767" s="341"/>
      <c r="BF767" s="341"/>
      <c r="BG767" s="341"/>
      <c r="BH767" s="341"/>
      <c r="BI767" s="341"/>
      <c r="BJ767" s="341"/>
      <c r="BK767" s="341"/>
      <c r="BL767" s="341"/>
      <c r="BM767" s="341"/>
      <c r="BN767" s="341"/>
      <c r="BO767" s="341"/>
      <c r="BP767" s="341"/>
      <c r="BQ767" s="341"/>
      <c r="BR767" s="341"/>
      <c r="BS767" s="341"/>
      <c r="BT767" s="341"/>
      <c r="BU767" s="341"/>
      <c r="BV767" s="341"/>
      <c r="BW767" s="341"/>
      <c r="BX767" s="341"/>
      <c r="BY767" s="341"/>
      <c r="BZ767" s="341"/>
      <c r="CA767" s="341"/>
      <c r="CB767" s="341"/>
      <c r="CC767" s="341"/>
      <c r="CD767" s="341"/>
      <c r="CE767" s="341"/>
      <c r="CF767" s="341"/>
      <c r="CG767" s="341"/>
      <c r="CH767" s="341"/>
      <c r="CI767" s="341"/>
      <c r="CJ767" s="341"/>
      <c r="CK767" s="341"/>
      <c r="CL767" s="341"/>
      <c r="CM767" s="341"/>
      <c r="CN767" s="341"/>
      <c r="CO767" s="341"/>
      <c r="CP767" s="341"/>
      <c r="CQ767" s="341"/>
      <c r="CR767" s="341"/>
      <c r="CS767" s="341"/>
      <c r="CT767" s="341"/>
      <c r="CU767" s="341"/>
      <c r="CV767" s="341"/>
      <c r="CW767" s="341"/>
      <c r="CX767" s="341"/>
      <c r="CY767" s="341"/>
      <c r="CZ767" s="341"/>
    </row>
    <row r="768" ht="25.15" customHeight="true" x14ac:dyDescent="0.2">
      <c r="C768" s="1006"/>
      <c r="D768" s="1006"/>
      <c r="E768" s="614"/>
      <c r="F768" s="614"/>
      <c r="G768" s="614"/>
      <c r="H768" s="1006"/>
      <c r="I768" s="1006"/>
      <c r="J768" s="614"/>
      <c r="K768" s="614"/>
      <c r="L768" s="614"/>
      <c r="M768" s="1006"/>
      <c r="N768" s="1006"/>
      <c r="O768" s="614"/>
      <c r="P768" s="614"/>
      <c r="Q768" s="614"/>
      <c r="BA768" s="339"/>
      <c r="BB768" s="421"/>
      <c r="BC768" s="339"/>
      <c r="BD768" s="339"/>
      <c r="BE768" s="339"/>
      <c r="BF768" s="339"/>
      <c r="BG768" s="339"/>
      <c r="BH768" s="339"/>
      <c r="BI768" s="339"/>
      <c r="BJ768" s="339"/>
      <c r="BK768" s="339"/>
      <c r="BL768" s="339"/>
      <c r="BM768" s="339"/>
      <c r="BN768" s="339"/>
      <c r="BO768" s="339"/>
      <c r="BP768" s="339"/>
      <c r="BQ768" s="339"/>
      <c r="BR768" s="339"/>
      <c r="BS768" s="339"/>
      <c r="BT768" s="339"/>
      <c r="BU768" s="339"/>
      <c r="BV768" s="339"/>
      <c r="BW768" s="339"/>
      <c r="BX768" s="339"/>
      <c r="BY768" s="339"/>
      <c r="BZ768" s="339"/>
      <c r="CA768" s="339"/>
      <c r="CB768" s="339"/>
      <c r="CC768" s="339"/>
      <c r="CD768" s="339"/>
      <c r="CE768" s="339"/>
      <c r="CF768" s="339"/>
      <c r="CG768" s="339"/>
      <c r="CH768" s="339"/>
      <c r="CI768" s="339"/>
      <c r="CJ768" s="339"/>
      <c r="CK768" s="339"/>
      <c r="CL768" s="339"/>
      <c r="CM768" s="339"/>
      <c r="CN768" s="339"/>
      <c r="CO768" s="339"/>
      <c r="CP768" s="339"/>
      <c r="CQ768" s="339"/>
      <c r="CR768" s="339"/>
      <c r="CS768" s="339"/>
      <c r="CT768" s="339"/>
      <c r="CU768" s="339"/>
      <c r="CV768" s="339"/>
      <c r="CW768" s="339"/>
      <c r="CX768" s="339"/>
      <c r="CY768" s="339"/>
      <c r="CZ768" s="339"/>
    </row>
    <row r="769" ht="25.15" customHeight="true" x14ac:dyDescent="0.2">
      <c r="C769" s="1006"/>
      <c r="D769" s="1006"/>
      <c r="E769" s="614"/>
      <c r="F769" s="614"/>
      <c r="G769" s="614"/>
      <c r="H769" s="1006"/>
      <c r="I769" s="1006"/>
      <c r="J769" s="614"/>
      <c r="K769" s="614"/>
      <c r="L769" s="614"/>
      <c r="M769" s="1006"/>
      <c r="N769" s="1006"/>
      <c r="O769" s="614"/>
      <c r="P769" s="614"/>
      <c r="Q769" s="614"/>
      <c r="BA769" s="339"/>
      <c r="BB769" s="421"/>
      <c r="BC769" s="339"/>
      <c r="BD769" s="339"/>
      <c r="BE769" s="339"/>
      <c r="BF769" s="339"/>
      <c r="BG769" s="339"/>
      <c r="BH769" s="339"/>
      <c r="BI769" s="339"/>
      <c r="BJ769" s="339"/>
      <c r="BK769" s="339"/>
      <c r="BL769" s="339"/>
      <c r="BM769" s="339"/>
      <c r="BN769" s="339"/>
      <c r="BO769" s="339"/>
      <c r="BP769" s="339"/>
      <c r="BQ769" s="339"/>
      <c r="BR769" s="339"/>
      <c r="BS769" s="339"/>
      <c r="BT769" s="339"/>
      <c r="BU769" s="339"/>
      <c r="BV769" s="339"/>
      <c r="BW769" s="339"/>
      <c r="BX769" s="339"/>
      <c r="BY769" s="339"/>
      <c r="BZ769" s="339"/>
      <c r="CA769" s="339"/>
      <c r="CB769" s="339"/>
      <c r="CC769" s="339"/>
      <c r="CD769" s="339"/>
      <c r="CE769" s="339"/>
      <c r="CF769" s="339"/>
      <c r="CG769" s="339"/>
      <c r="CH769" s="339"/>
      <c r="CI769" s="339"/>
      <c r="CJ769" s="339"/>
      <c r="CK769" s="339"/>
      <c r="CL769" s="339"/>
      <c r="CM769" s="339"/>
      <c r="CN769" s="339"/>
      <c r="CO769" s="339"/>
      <c r="CP769" s="339"/>
      <c r="CQ769" s="339"/>
      <c r="CR769" s="339"/>
      <c r="CS769" s="339"/>
      <c r="CT769" s="339"/>
      <c r="CU769" s="339"/>
      <c r="CV769" s="339"/>
      <c r="CW769" s="339"/>
      <c r="CX769" s="339"/>
      <c r="CY769" s="339"/>
      <c r="CZ769" s="339"/>
    </row>
    <row r="770" ht="25.15" customHeight="true" x14ac:dyDescent="0.2">
      <c r="C770" s="1006"/>
      <c r="D770" s="1006"/>
      <c r="E770" s="614"/>
      <c r="F770" s="614"/>
      <c r="G770" s="614"/>
      <c r="H770" s="1006"/>
      <c r="I770" s="1006"/>
      <c r="J770" s="614"/>
      <c r="K770" s="614"/>
      <c r="L770" s="614"/>
      <c r="M770" s="1006"/>
      <c r="N770" s="1006"/>
      <c r="O770" s="614"/>
      <c r="P770" s="614"/>
      <c r="Q770" s="614"/>
      <c r="BA770" s="339"/>
      <c r="BB770" s="421"/>
      <c r="BC770" s="339"/>
      <c r="BD770" s="339"/>
      <c r="BE770" s="339"/>
      <c r="BF770" s="339"/>
      <c r="BG770" s="339"/>
      <c r="BH770" s="339"/>
      <c r="BI770" s="339"/>
      <c r="BJ770" s="339"/>
      <c r="BK770" s="339"/>
      <c r="BL770" s="339"/>
      <c r="BM770" s="339"/>
      <c r="BN770" s="339"/>
      <c r="BO770" s="339"/>
      <c r="BP770" s="339"/>
      <c r="BQ770" s="339"/>
      <c r="BR770" s="339"/>
      <c r="BS770" s="339"/>
      <c r="BT770" s="339"/>
      <c r="BU770" s="339"/>
      <c r="BV770" s="339"/>
      <c r="BW770" s="339"/>
      <c r="BX770" s="339"/>
      <c r="BY770" s="339"/>
      <c r="BZ770" s="339"/>
      <c r="CA770" s="339"/>
      <c r="CB770" s="339"/>
      <c r="CC770" s="339"/>
      <c r="CD770" s="339"/>
      <c r="CE770" s="339"/>
      <c r="CF770" s="339"/>
      <c r="CG770" s="339"/>
      <c r="CH770" s="339"/>
      <c r="CI770" s="339"/>
      <c r="CJ770" s="339"/>
      <c r="CK770" s="339"/>
      <c r="CL770" s="339"/>
      <c r="CM770" s="339"/>
      <c r="CN770" s="339"/>
      <c r="CO770" s="339"/>
      <c r="CP770" s="339"/>
      <c r="CQ770" s="339"/>
      <c r="CR770" s="339"/>
      <c r="CS770" s="339"/>
      <c r="CT770" s="339"/>
      <c r="CU770" s="339"/>
      <c r="CV770" s="339"/>
      <c r="CW770" s="339"/>
      <c r="CX770" s="339"/>
      <c r="CY770" s="339"/>
      <c r="CZ770" s="339"/>
    </row>
    <row r="771" ht="25.15" customHeight="true" x14ac:dyDescent="0.2">
      <c r="C771" s="1006"/>
      <c r="D771" s="1006"/>
      <c r="E771" s="614"/>
      <c r="F771" s="614"/>
      <c r="G771" s="614"/>
      <c r="H771" s="1006"/>
      <c r="I771" s="1006"/>
      <c r="J771" s="614"/>
      <c r="K771" s="614"/>
      <c r="L771" s="614"/>
      <c r="M771" s="1006"/>
      <c r="N771" s="1006"/>
      <c r="O771" s="614"/>
      <c r="P771" s="614"/>
      <c r="Q771" s="614"/>
      <c r="BA771" s="339"/>
      <c r="BB771" s="421"/>
      <c r="BC771" s="339"/>
      <c r="BD771" s="339"/>
      <c r="BE771" s="339"/>
      <c r="BF771" s="339"/>
      <c r="BG771" s="339"/>
      <c r="BH771" s="339"/>
      <c r="BI771" s="339"/>
      <c r="BJ771" s="339"/>
      <c r="BK771" s="339"/>
      <c r="BL771" s="339"/>
      <c r="BM771" s="339"/>
      <c r="BN771" s="339"/>
      <c r="BO771" s="339"/>
      <c r="BP771" s="339"/>
      <c r="BQ771" s="339"/>
      <c r="BR771" s="339"/>
      <c r="BS771" s="339"/>
      <c r="BT771" s="339"/>
      <c r="BU771" s="339"/>
      <c r="BV771" s="339"/>
      <c r="BW771" s="339"/>
      <c r="BX771" s="339"/>
      <c r="BY771" s="339"/>
      <c r="BZ771" s="339"/>
      <c r="CA771" s="339"/>
      <c r="CB771" s="339"/>
      <c r="CC771" s="339"/>
      <c r="CD771" s="339"/>
      <c r="CE771" s="339"/>
      <c r="CF771" s="339"/>
      <c r="CG771" s="339"/>
      <c r="CH771" s="339"/>
      <c r="CI771" s="339"/>
      <c r="CJ771" s="339"/>
      <c r="CK771" s="339"/>
      <c r="CL771" s="339"/>
      <c r="CM771" s="339"/>
      <c r="CN771" s="339"/>
      <c r="CO771" s="339"/>
      <c r="CP771" s="339"/>
      <c r="CQ771" s="339"/>
      <c r="CR771" s="339"/>
      <c r="CS771" s="339"/>
      <c r="CT771" s="339"/>
      <c r="CU771" s="339"/>
      <c r="CV771" s="339"/>
      <c r="CW771" s="339"/>
      <c r="CX771" s="339"/>
      <c r="CY771" s="339"/>
      <c r="CZ771" s="339"/>
    </row>
    <row r="772" ht="25.15" customHeight="true" x14ac:dyDescent="0.2">
      <c r="C772" s="1006"/>
      <c r="D772" s="1006"/>
      <c r="E772" s="614"/>
      <c r="F772" s="614"/>
      <c r="G772" s="614"/>
      <c r="H772" s="1006"/>
      <c r="I772" s="1006"/>
      <c r="J772" s="614"/>
      <c r="K772" s="614"/>
      <c r="L772" s="614"/>
      <c r="M772" s="1006"/>
      <c r="N772" s="1006"/>
      <c r="O772" s="614"/>
      <c r="P772" s="614"/>
      <c r="Q772" s="614"/>
      <c r="BA772" s="339"/>
      <c r="BB772" s="421"/>
      <c r="BC772" s="339"/>
      <c r="BD772" s="339"/>
      <c r="BE772" s="339"/>
      <c r="BF772" s="339"/>
      <c r="BG772" s="339"/>
      <c r="BH772" s="339"/>
      <c r="BI772" s="339"/>
      <c r="BJ772" s="339"/>
      <c r="BK772" s="339"/>
      <c r="BL772" s="339"/>
      <c r="BM772" s="339"/>
      <c r="BN772" s="339"/>
      <c r="BO772" s="339"/>
      <c r="BP772" s="339"/>
      <c r="BQ772" s="339"/>
      <c r="BR772" s="339"/>
      <c r="BS772" s="339"/>
      <c r="BT772" s="339"/>
      <c r="BU772" s="339"/>
      <c r="BV772" s="339"/>
      <c r="BW772" s="339"/>
      <c r="BX772" s="339"/>
      <c r="BY772" s="339"/>
      <c r="BZ772" s="339"/>
      <c r="CA772" s="339"/>
      <c r="CB772" s="339"/>
      <c r="CC772" s="339"/>
      <c r="CD772" s="339"/>
      <c r="CE772" s="339"/>
      <c r="CF772" s="339"/>
      <c r="CG772" s="339"/>
      <c r="CH772" s="339"/>
      <c r="CI772" s="339"/>
      <c r="CJ772" s="339"/>
      <c r="CK772" s="339"/>
      <c r="CL772" s="339"/>
      <c r="CM772" s="339"/>
      <c r="CN772" s="339"/>
      <c r="CO772" s="339"/>
      <c r="CP772" s="339"/>
      <c r="CQ772" s="339"/>
      <c r="CR772" s="339"/>
      <c r="CS772" s="339"/>
      <c r="CT772" s="339"/>
      <c r="CU772" s="339"/>
      <c r="CV772" s="339"/>
      <c r="CW772" s="339"/>
      <c r="CX772" s="339"/>
      <c r="CY772" s="339"/>
      <c r="CZ772" s="339"/>
    </row>
    <row r="773" ht="25.15" customHeight="true" x14ac:dyDescent="0.2">
      <c r="C773" s="1006"/>
      <c r="D773" s="1006"/>
      <c r="E773" s="614"/>
      <c r="F773" s="614"/>
      <c r="G773" s="614"/>
      <c r="H773" s="1006"/>
      <c r="I773" s="1006"/>
      <c r="J773" s="614"/>
      <c r="K773" s="614"/>
      <c r="L773" s="614"/>
      <c r="M773" s="1006"/>
      <c r="N773" s="1006"/>
      <c r="O773" s="614"/>
      <c r="P773" s="614"/>
      <c r="Q773" s="614"/>
      <c r="BA773" s="339"/>
      <c r="BB773" s="421"/>
      <c r="BC773" s="339"/>
      <c r="BD773" s="339"/>
      <c r="BE773" s="339"/>
      <c r="BF773" s="339"/>
      <c r="BG773" s="339"/>
      <c r="BH773" s="339"/>
      <c r="BI773" s="339"/>
      <c r="BJ773" s="339"/>
      <c r="BK773" s="339"/>
      <c r="BL773" s="339"/>
      <c r="BM773" s="339"/>
      <c r="BN773" s="339"/>
      <c r="BO773" s="339"/>
      <c r="BP773" s="339"/>
      <c r="BQ773" s="339"/>
      <c r="BR773" s="339"/>
      <c r="BS773" s="339"/>
      <c r="BT773" s="339"/>
      <c r="BU773" s="339"/>
      <c r="BV773" s="339"/>
      <c r="BW773" s="339"/>
      <c r="BX773" s="339"/>
      <c r="BY773" s="339"/>
      <c r="BZ773" s="339"/>
      <c r="CA773" s="339"/>
      <c r="CB773" s="339"/>
      <c r="CC773" s="339"/>
      <c r="CD773" s="339"/>
      <c r="CE773" s="339"/>
      <c r="CF773" s="339"/>
      <c r="CG773" s="339"/>
      <c r="CH773" s="339"/>
      <c r="CI773" s="339"/>
      <c r="CJ773" s="339"/>
      <c r="CK773" s="339"/>
      <c r="CL773" s="339"/>
      <c r="CM773" s="339"/>
      <c r="CN773" s="339"/>
      <c r="CO773" s="339"/>
      <c r="CP773" s="339"/>
      <c r="CQ773" s="339"/>
      <c r="CR773" s="339"/>
      <c r="CS773" s="339"/>
      <c r="CT773" s="339"/>
      <c r="CU773" s="339"/>
      <c r="CV773" s="339"/>
      <c r="CW773" s="339"/>
      <c r="CX773" s="339"/>
      <c r="CY773" s="339"/>
      <c r="CZ773" s="339"/>
    </row>
    <row r="774" ht="25.15" customHeight="true" x14ac:dyDescent="0.2">
      <c r="C774" s="1006"/>
      <c r="D774" s="1006"/>
      <c r="E774" s="614"/>
      <c r="F774" s="614"/>
      <c r="G774" s="614"/>
      <c r="H774" s="1006"/>
      <c r="I774" s="1006"/>
      <c r="J774" s="614"/>
      <c r="K774" s="614"/>
      <c r="L774" s="614"/>
      <c r="M774" s="1006"/>
      <c r="N774" s="1006"/>
      <c r="O774" s="614"/>
      <c r="P774" s="614"/>
      <c r="Q774" s="614"/>
      <c r="BA774" s="339"/>
      <c r="BB774" s="421"/>
      <c r="BC774" s="339"/>
      <c r="BD774" s="339"/>
      <c r="BE774" s="339"/>
      <c r="BF774" s="339"/>
      <c r="BG774" s="339"/>
      <c r="BH774" s="339"/>
      <c r="BI774" s="339"/>
      <c r="BJ774" s="339"/>
      <c r="BK774" s="339"/>
      <c r="BL774" s="339"/>
      <c r="BM774" s="339"/>
      <c r="BN774" s="339"/>
      <c r="BO774" s="339"/>
      <c r="BP774" s="339"/>
      <c r="BQ774" s="339"/>
      <c r="BR774" s="339"/>
      <c r="BS774" s="339"/>
      <c r="BT774" s="339"/>
      <c r="BU774" s="339"/>
      <c r="BV774" s="339"/>
      <c r="BW774" s="339"/>
      <c r="BX774" s="339"/>
      <c r="BY774" s="339"/>
      <c r="BZ774" s="339"/>
      <c r="CA774" s="339"/>
      <c r="CB774" s="339"/>
      <c r="CC774" s="339"/>
      <c r="CD774" s="339"/>
      <c r="CE774" s="339"/>
      <c r="CF774" s="339"/>
      <c r="CG774" s="339"/>
      <c r="CH774" s="339"/>
      <c r="CI774" s="339"/>
      <c r="CJ774" s="339"/>
      <c r="CK774" s="339"/>
      <c r="CL774" s="339"/>
      <c r="CM774" s="339"/>
      <c r="CN774" s="339"/>
      <c r="CO774" s="339"/>
      <c r="CP774" s="339"/>
      <c r="CQ774" s="339"/>
      <c r="CR774" s="339"/>
      <c r="CS774" s="339"/>
      <c r="CT774" s="339"/>
      <c r="CU774" s="339"/>
      <c r="CV774" s="339"/>
      <c r="CW774" s="339"/>
      <c r="CX774" s="339"/>
      <c r="CY774" s="339"/>
      <c r="CZ774" s="339"/>
    </row>
    <row r="775" ht="25.15" customHeight="true" x14ac:dyDescent="0.2">
      <c r="C775" s="1006"/>
      <c r="D775" s="1006"/>
      <c r="E775" s="614"/>
      <c r="F775" s="614"/>
      <c r="G775" s="614"/>
      <c r="H775" s="1006"/>
      <c r="I775" s="1006"/>
      <c r="J775" s="614"/>
      <c r="K775" s="614"/>
      <c r="L775" s="614"/>
      <c r="M775" s="1006"/>
      <c r="N775" s="1006"/>
      <c r="O775" s="614"/>
      <c r="P775" s="614"/>
      <c r="Q775" s="614"/>
      <c r="BA775" s="339"/>
      <c r="BB775" s="421"/>
      <c r="BC775" s="339"/>
      <c r="BD775" s="339"/>
      <c r="BE775" s="339"/>
      <c r="BF775" s="339"/>
      <c r="BG775" s="339"/>
      <c r="BH775" s="339"/>
      <c r="BI775" s="339"/>
      <c r="BJ775" s="339"/>
      <c r="BK775" s="339"/>
      <c r="BL775" s="339"/>
      <c r="BM775" s="339"/>
      <c r="BN775" s="339"/>
      <c r="BO775" s="339"/>
      <c r="BP775" s="339"/>
      <c r="BQ775" s="339"/>
      <c r="BR775" s="339"/>
      <c r="BS775" s="339"/>
      <c r="BT775" s="339"/>
      <c r="BU775" s="339"/>
      <c r="BV775" s="339"/>
      <c r="BW775" s="339"/>
      <c r="BX775" s="339"/>
      <c r="BY775" s="339"/>
      <c r="BZ775" s="339"/>
      <c r="CA775" s="339"/>
      <c r="CB775" s="339"/>
      <c r="CC775" s="339"/>
      <c r="CD775" s="339"/>
      <c r="CE775" s="339"/>
      <c r="CF775" s="339"/>
      <c r="CG775" s="339"/>
      <c r="CH775" s="339"/>
      <c r="CI775" s="339"/>
      <c r="CJ775" s="339"/>
      <c r="CK775" s="339"/>
      <c r="CL775" s="339"/>
      <c r="CM775" s="339"/>
      <c r="CN775" s="339"/>
      <c r="CO775" s="339"/>
      <c r="CP775" s="339"/>
      <c r="CQ775" s="339"/>
      <c r="CR775" s="339"/>
      <c r="CS775" s="339"/>
      <c r="CT775" s="339"/>
      <c r="CU775" s="339"/>
      <c r="CV775" s="339"/>
      <c r="CW775" s="339"/>
      <c r="CX775" s="339"/>
      <c r="CY775" s="339"/>
      <c r="CZ775" s="339"/>
    </row>
    <row r="776" ht="25.15" customHeight="true" x14ac:dyDescent="0.2">
      <c r="C776" s="1006"/>
      <c r="D776" s="1006"/>
      <c r="E776" s="614"/>
      <c r="F776" s="614"/>
      <c r="G776" s="614"/>
      <c r="H776" s="1006"/>
      <c r="I776" s="1006"/>
      <c r="J776" s="614"/>
      <c r="K776" s="614"/>
      <c r="L776" s="614"/>
      <c r="M776" s="1006"/>
      <c r="N776" s="1006"/>
      <c r="O776" s="614"/>
      <c r="P776" s="614"/>
      <c r="Q776" s="614"/>
      <c r="BA776" s="339"/>
      <c r="BB776" s="421"/>
      <c r="BC776" s="339"/>
      <c r="BD776" s="339"/>
      <c r="BE776" s="339"/>
      <c r="BF776" s="339"/>
      <c r="BG776" s="339"/>
      <c r="BH776" s="339"/>
      <c r="BI776" s="339"/>
      <c r="BJ776" s="339"/>
      <c r="BK776" s="339"/>
      <c r="BL776" s="339"/>
      <c r="BM776" s="339"/>
      <c r="BN776" s="339"/>
      <c r="BO776" s="339"/>
      <c r="BP776" s="339"/>
      <c r="BQ776" s="339"/>
      <c r="BR776" s="339"/>
      <c r="BS776" s="339"/>
      <c r="BT776" s="339"/>
      <c r="BU776" s="339"/>
      <c r="BV776" s="339"/>
      <c r="BW776" s="339"/>
      <c r="BX776" s="339"/>
      <c r="BY776" s="339"/>
      <c r="BZ776" s="339"/>
      <c r="CA776" s="339"/>
      <c r="CB776" s="339"/>
      <c r="CC776" s="339"/>
      <c r="CD776" s="339"/>
      <c r="CE776" s="339"/>
      <c r="CF776" s="339"/>
      <c r="CG776" s="339"/>
      <c r="CH776" s="339"/>
      <c r="CI776" s="339"/>
      <c r="CJ776" s="339"/>
      <c r="CK776" s="339"/>
      <c r="CL776" s="339"/>
      <c r="CM776" s="339"/>
      <c r="CN776" s="339"/>
      <c r="CO776" s="339"/>
      <c r="CP776" s="339"/>
      <c r="CQ776" s="339"/>
      <c r="CR776" s="339"/>
      <c r="CS776" s="339"/>
      <c r="CT776" s="339"/>
      <c r="CU776" s="339"/>
      <c r="CV776" s="339"/>
      <c r="CW776" s="339"/>
      <c r="CX776" s="339"/>
      <c r="CY776" s="339"/>
      <c r="CZ776" s="339"/>
    </row>
    <row r="777" ht="25.15" customHeight="true" x14ac:dyDescent="0.2">
      <c r="C777" s="1006"/>
      <c r="D777" s="1006"/>
      <c r="E777" s="614"/>
      <c r="F777" s="614"/>
      <c r="G777" s="614"/>
      <c r="H777" s="1006"/>
      <c r="I777" s="1006"/>
      <c r="J777" s="614"/>
      <c r="K777" s="614"/>
      <c r="L777" s="614"/>
      <c r="M777" s="1006"/>
      <c r="N777" s="1006"/>
      <c r="O777" s="614"/>
      <c r="P777" s="614"/>
      <c r="Q777" s="614"/>
      <c r="BA777" s="339"/>
      <c r="BB777" s="421"/>
      <c r="BC777" s="339"/>
      <c r="BD777" s="339"/>
      <c r="BE777" s="339"/>
      <c r="BF777" s="339"/>
      <c r="BG777" s="339"/>
      <c r="BH777" s="339"/>
      <c r="BI777" s="339"/>
      <c r="BJ777" s="339"/>
      <c r="BK777" s="339"/>
      <c r="BL777" s="339"/>
      <c r="BM777" s="339"/>
      <c r="BN777" s="339"/>
      <c r="BO777" s="339"/>
      <c r="BP777" s="339"/>
      <c r="BQ777" s="339"/>
      <c r="BR777" s="339"/>
      <c r="BS777" s="339"/>
      <c r="BT777" s="339"/>
      <c r="BU777" s="339"/>
      <c r="BV777" s="339"/>
      <c r="BW777" s="339"/>
      <c r="BX777" s="339"/>
      <c r="BY777" s="339"/>
      <c r="BZ777" s="339"/>
      <c r="CA777" s="339"/>
      <c r="CB777" s="339"/>
      <c r="CC777" s="339"/>
      <c r="CD777" s="339"/>
      <c r="CE777" s="339"/>
      <c r="CF777" s="339"/>
      <c r="CG777" s="339"/>
      <c r="CH777" s="339"/>
      <c r="CI777" s="339"/>
      <c r="CJ777" s="339"/>
      <c r="CK777" s="339"/>
      <c r="CL777" s="339"/>
      <c r="CM777" s="339"/>
      <c r="CN777" s="339"/>
      <c r="CO777" s="339"/>
      <c r="CP777" s="339"/>
      <c r="CQ777" s="339"/>
      <c r="CR777" s="339"/>
      <c r="CS777" s="339"/>
      <c r="CT777" s="339"/>
      <c r="CU777" s="339"/>
      <c r="CV777" s="339"/>
      <c r="CW777" s="339"/>
      <c r="CX777" s="339"/>
      <c r="CY777" s="339"/>
      <c r="CZ777" s="339"/>
    </row>
    <row r="778" ht="25.15" customHeight="true" x14ac:dyDescent="0.2">
      <c r="C778" s="1006"/>
      <c r="D778" s="1006"/>
      <c r="E778" s="614"/>
      <c r="F778" s="614"/>
      <c r="G778" s="614"/>
      <c r="H778" s="1006"/>
      <c r="I778" s="1006"/>
      <c r="J778" s="614"/>
      <c r="K778" s="614"/>
      <c r="L778" s="614"/>
      <c r="M778" s="1006"/>
      <c r="N778" s="1006"/>
      <c r="O778" s="614"/>
      <c r="P778" s="614"/>
      <c r="Q778" s="614"/>
      <c r="BA778" s="339"/>
      <c r="BB778" s="421"/>
      <c r="BC778" s="339"/>
      <c r="BD778" s="339"/>
      <c r="BE778" s="339"/>
      <c r="BF778" s="339"/>
      <c r="BG778" s="339"/>
      <c r="BH778" s="339"/>
      <c r="BI778" s="339"/>
      <c r="BJ778" s="339"/>
      <c r="BK778" s="339"/>
      <c r="BL778" s="339"/>
      <c r="BM778" s="339"/>
      <c r="BN778" s="339"/>
      <c r="BO778" s="339"/>
      <c r="BP778" s="339"/>
      <c r="BQ778" s="339"/>
      <c r="BR778" s="339"/>
      <c r="BS778" s="339"/>
      <c r="BT778" s="339"/>
      <c r="BU778" s="339"/>
      <c r="BV778" s="339"/>
      <c r="BW778" s="339"/>
      <c r="BX778" s="339"/>
      <c r="BY778" s="339"/>
      <c r="BZ778" s="339"/>
      <c r="CA778" s="339"/>
      <c r="CB778" s="339"/>
      <c r="CC778" s="339"/>
      <c r="CD778" s="339"/>
      <c r="CE778" s="339"/>
      <c r="CF778" s="339"/>
      <c r="CG778" s="339"/>
      <c r="CH778" s="339"/>
      <c r="CI778" s="339"/>
      <c r="CJ778" s="339"/>
      <c r="CK778" s="339"/>
      <c r="CL778" s="339"/>
      <c r="CM778" s="339"/>
      <c r="CN778" s="339"/>
      <c r="CO778" s="339"/>
      <c r="CP778" s="339"/>
      <c r="CQ778" s="339"/>
      <c r="CR778" s="339"/>
      <c r="CS778" s="339"/>
      <c r="CT778" s="339"/>
      <c r="CU778" s="339"/>
      <c r="CV778" s="339"/>
      <c r="CW778" s="339"/>
      <c r="CX778" s="339"/>
      <c r="CY778" s="339"/>
      <c r="CZ778" s="339"/>
    </row>
    <row r="779" ht="25.15" customHeight="true" x14ac:dyDescent="0.2">
      <c r="C779" s="1006"/>
      <c r="D779" s="1006"/>
      <c r="E779" s="614"/>
      <c r="F779" s="614"/>
      <c r="G779" s="614"/>
      <c r="H779" s="1006"/>
      <c r="I779" s="1006"/>
      <c r="J779" s="614"/>
      <c r="K779" s="614"/>
      <c r="L779" s="614"/>
      <c r="M779" s="1006"/>
      <c r="N779" s="1006"/>
      <c r="O779" s="614"/>
      <c r="P779" s="614"/>
      <c r="Q779" s="614"/>
      <c r="BA779" s="339"/>
      <c r="BB779" s="421"/>
      <c r="BC779" s="339"/>
      <c r="BD779" s="339"/>
      <c r="BE779" s="339"/>
      <c r="BF779" s="339"/>
      <c r="BG779" s="339"/>
      <c r="BH779" s="339"/>
      <c r="BI779" s="339"/>
      <c r="BJ779" s="339"/>
      <c r="BK779" s="339"/>
      <c r="BL779" s="339"/>
      <c r="BM779" s="339"/>
      <c r="BN779" s="339"/>
      <c r="BO779" s="339"/>
      <c r="BP779" s="339"/>
      <c r="BQ779" s="339"/>
      <c r="BR779" s="339"/>
      <c r="BS779" s="339"/>
      <c r="BT779" s="339"/>
      <c r="BU779" s="339"/>
      <c r="BV779" s="339"/>
      <c r="BW779" s="339"/>
      <c r="BX779" s="339"/>
      <c r="BY779" s="339"/>
      <c r="BZ779" s="339"/>
      <c r="CA779" s="339"/>
      <c r="CB779" s="339"/>
      <c r="CC779" s="339"/>
      <c r="CD779" s="339"/>
      <c r="CE779" s="339"/>
      <c r="CF779" s="339"/>
      <c r="CG779" s="339"/>
      <c r="CH779" s="339"/>
      <c r="CI779" s="339"/>
      <c r="CJ779" s="339"/>
      <c r="CK779" s="339"/>
      <c r="CL779" s="339"/>
      <c r="CM779" s="339"/>
      <c r="CN779" s="339"/>
      <c r="CO779" s="339"/>
      <c r="CP779" s="339"/>
      <c r="CQ779" s="339"/>
      <c r="CR779" s="339"/>
      <c r="CS779" s="339"/>
      <c r="CT779" s="339"/>
      <c r="CU779" s="339"/>
      <c r="CV779" s="339"/>
      <c r="CW779" s="339"/>
      <c r="CX779" s="339"/>
      <c r="CY779" s="339"/>
      <c r="CZ779" s="339"/>
    </row>
    <row r="780" ht="25.15" customHeight="true" x14ac:dyDescent="0.2">
      <c r="C780" s="1006"/>
      <c r="D780" s="1006"/>
      <c r="E780" s="614"/>
      <c r="F780" s="614"/>
      <c r="G780" s="614"/>
      <c r="H780" s="1006"/>
      <c r="I780" s="1006"/>
      <c r="J780" s="614"/>
      <c r="K780" s="614"/>
      <c r="L780" s="614"/>
      <c r="M780" s="1006"/>
      <c r="N780" s="1006"/>
      <c r="O780" s="614"/>
      <c r="P780" s="614"/>
      <c r="Q780" s="614"/>
      <c r="BA780" s="339"/>
      <c r="BB780" s="421"/>
      <c r="BC780" s="339"/>
      <c r="BD780" s="339"/>
      <c r="BE780" s="339"/>
      <c r="BF780" s="339"/>
      <c r="BG780" s="339"/>
      <c r="BH780" s="339"/>
      <c r="BI780" s="339"/>
      <c r="BJ780" s="339"/>
      <c r="BK780" s="339"/>
      <c r="BL780" s="339"/>
      <c r="BM780" s="339"/>
      <c r="BN780" s="339"/>
      <c r="BO780" s="339"/>
      <c r="BP780" s="339"/>
      <c r="BQ780" s="339"/>
      <c r="BR780" s="339"/>
      <c r="BS780" s="339"/>
      <c r="BT780" s="339"/>
      <c r="BU780" s="339"/>
      <c r="BV780" s="339"/>
      <c r="BW780" s="339"/>
      <c r="BX780" s="339"/>
      <c r="BY780" s="339"/>
      <c r="BZ780" s="339"/>
      <c r="CA780" s="339"/>
      <c r="CB780" s="339"/>
      <c r="CC780" s="339"/>
      <c r="CD780" s="339"/>
      <c r="CE780" s="339"/>
      <c r="CF780" s="339"/>
      <c r="CG780" s="339"/>
      <c r="CH780" s="339"/>
      <c r="CI780" s="339"/>
      <c r="CJ780" s="339"/>
      <c r="CK780" s="339"/>
      <c r="CL780" s="339"/>
      <c r="CM780" s="339"/>
      <c r="CN780" s="339"/>
      <c r="CO780" s="339"/>
      <c r="CP780" s="339"/>
      <c r="CQ780" s="339"/>
      <c r="CR780" s="339"/>
      <c r="CS780" s="339"/>
      <c r="CT780" s="339"/>
      <c r="CU780" s="339"/>
      <c r="CV780" s="339"/>
      <c r="CW780" s="339"/>
      <c r="CX780" s="339"/>
      <c r="CY780" s="339"/>
      <c r="CZ780" s="339"/>
    </row>
    <row r="781" ht="25.15" customHeight="true" x14ac:dyDescent="0.2">
      <c r="C781" s="1006"/>
      <c r="D781" s="1006"/>
      <c r="E781" s="614"/>
      <c r="F781" s="614"/>
      <c r="G781" s="614"/>
      <c r="H781" s="1006"/>
      <c r="I781" s="1006"/>
      <c r="J781" s="614"/>
      <c r="K781" s="614"/>
      <c r="L781" s="614"/>
      <c r="M781" s="1006"/>
      <c r="N781" s="1006"/>
      <c r="O781" s="614"/>
      <c r="P781" s="614"/>
      <c r="Q781" s="614"/>
      <c r="BA781" s="339"/>
      <c r="BB781" s="421"/>
      <c r="BC781" s="339"/>
      <c r="BD781" s="339"/>
      <c r="BE781" s="339"/>
      <c r="BF781" s="339"/>
      <c r="BG781" s="339"/>
      <c r="BH781" s="339"/>
      <c r="BI781" s="339"/>
      <c r="BJ781" s="339"/>
      <c r="BK781" s="339"/>
      <c r="BL781" s="339"/>
      <c r="BM781" s="339"/>
      <c r="BN781" s="339"/>
      <c r="BO781" s="339"/>
      <c r="BP781" s="339"/>
      <c r="BQ781" s="339"/>
      <c r="BR781" s="339"/>
      <c r="BS781" s="339"/>
      <c r="BT781" s="339"/>
      <c r="BU781" s="339"/>
      <c r="BV781" s="339"/>
      <c r="BW781" s="339"/>
      <c r="BX781" s="339"/>
      <c r="BY781" s="339"/>
      <c r="BZ781" s="339"/>
      <c r="CA781" s="339"/>
      <c r="CB781" s="339"/>
      <c r="CC781" s="339"/>
      <c r="CD781" s="339"/>
      <c r="CE781" s="339"/>
      <c r="CF781" s="339"/>
      <c r="CG781" s="339"/>
      <c r="CH781" s="339"/>
      <c r="CI781" s="339"/>
      <c r="CJ781" s="339"/>
      <c r="CK781" s="339"/>
      <c r="CL781" s="339"/>
      <c r="CM781" s="339"/>
      <c r="CN781" s="339"/>
      <c r="CO781" s="339"/>
      <c r="CP781" s="339"/>
      <c r="CQ781" s="339"/>
      <c r="CR781" s="339"/>
      <c r="CS781" s="339"/>
      <c r="CT781" s="339"/>
      <c r="CU781" s="339"/>
      <c r="CV781" s="339"/>
      <c r="CW781" s="339"/>
      <c r="CX781" s="339"/>
      <c r="CY781" s="339"/>
      <c r="CZ781" s="339"/>
    </row>
    <row r="782" ht="25.15" customHeight="true" x14ac:dyDescent="0.2">
      <c r="C782" s="1006"/>
      <c r="D782" s="1006"/>
      <c r="E782" s="614"/>
      <c r="F782" s="614"/>
      <c r="G782" s="614"/>
      <c r="H782" s="1006"/>
      <c r="I782" s="1006"/>
      <c r="J782" s="614"/>
      <c r="K782" s="614"/>
      <c r="L782" s="614"/>
      <c r="M782" s="1006"/>
      <c r="N782" s="1006"/>
      <c r="O782" s="614"/>
      <c r="P782" s="614"/>
      <c r="Q782" s="614"/>
      <c r="BA782" s="339"/>
      <c r="BB782" s="421"/>
      <c r="BC782" s="339"/>
      <c r="BD782" s="339"/>
      <c r="BE782" s="339"/>
      <c r="BF782" s="339"/>
      <c r="BG782" s="339"/>
      <c r="BH782" s="339"/>
      <c r="BI782" s="339"/>
      <c r="BJ782" s="339"/>
      <c r="BK782" s="339"/>
      <c r="BL782" s="339"/>
      <c r="BM782" s="339"/>
      <c r="BN782" s="339"/>
      <c r="BO782" s="339"/>
      <c r="BP782" s="339"/>
      <c r="BQ782" s="339"/>
      <c r="BR782" s="339"/>
      <c r="BS782" s="339"/>
      <c r="BT782" s="339"/>
      <c r="BU782" s="339"/>
      <c r="BV782" s="339"/>
      <c r="BW782" s="339"/>
      <c r="BX782" s="339"/>
      <c r="BY782" s="339"/>
      <c r="BZ782" s="339"/>
      <c r="CA782" s="339"/>
      <c r="CB782" s="339"/>
      <c r="CC782" s="339"/>
      <c r="CD782" s="339"/>
      <c r="CE782" s="339"/>
      <c r="CF782" s="339"/>
      <c r="CG782" s="339"/>
      <c r="CH782" s="339"/>
      <c r="CI782" s="339"/>
      <c r="CJ782" s="339"/>
      <c r="CK782" s="339"/>
      <c r="CL782" s="339"/>
      <c r="CM782" s="339"/>
      <c r="CN782" s="339"/>
      <c r="CO782" s="339"/>
      <c r="CP782" s="339"/>
      <c r="CQ782" s="339"/>
      <c r="CR782" s="339"/>
      <c r="CS782" s="339"/>
      <c r="CT782" s="339"/>
      <c r="CU782" s="339"/>
      <c r="CV782" s="339"/>
      <c r="CW782" s="339"/>
      <c r="CX782" s="339"/>
      <c r="CY782" s="339"/>
      <c r="CZ782" s="339"/>
    </row>
    <row r="783" ht="25.15" customHeight="true" x14ac:dyDescent="0.2">
      <c r="C783" s="1006"/>
      <c r="D783" s="1006"/>
      <c r="E783" s="614"/>
      <c r="F783" s="614"/>
      <c r="G783" s="614"/>
      <c r="H783" s="1006"/>
      <c r="I783" s="1006"/>
      <c r="J783" s="614"/>
      <c r="K783" s="614"/>
      <c r="L783" s="614"/>
      <c r="M783" s="1006"/>
      <c r="N783" s="1006"/>
      <c r="O783" s="614"/>
      <c r="P783" s="614"/>
      <c r="Q783" s="614"/>
      <c r="BA783" s="339"/>
      <c r="BB783" s="421"/>
      <c r="BC783" s="339"/>
      <c r="BD783" s="339"/>
      <c r="BE783" s="339"/>
      <c r="BF783" s="339"/>
      <c r="BG783" s="339"/>
      <c r="BH783" s="339"/>
      <c r="BI783" s="339"/>
      <c r="BJ783" s="339"/>
      <c r="BK783" s="339"/>
      <c r="BL783" s="339"/>
      <c r="BM783" s="339"/>
      <c r="BN783" s="339"/>
      <c r="BO783" s="339"/>
      <c r="BP783" s="339"/>
      <c r="BQ783" s="339"/>
      <c r="BR783" s="339"/>
      <c r="BS783" s="339"/>
      <c r="BT783" s="339"/>
      <c r="BU783" s="339"/>
      <c r="BV783" s="339"/>
      <c r="BW783" s="339"/>
      <c r="BX783" s="339"/>
      <c r="BY783" s="339"/>
      <c r="BZ783" s="339"/>
      <c r="CA783" s="339"/>
      <c r="CB783" s="339"/>
      <c r="CC783" s="339"/>
      <c r="CD783" s="339"/>
      <c r="CE783" s="339"/>
      <c r="CF783" s="339"/>
      <c r="CG783" s="339"/>
      <c r="CH783" s="339"/>
      <c r="CI783" s="339"/>
      <c r="CJ783" s="339"/>
      <c r="CK783" s="339"/>
      <c r="CL783" s="339"/>
      <c r="CM783" s="339"/>
      <c r="CN783" s="339"/>
      <c r="CO783" s="339"/>
      <c r="CP783" s="339"/>
      <c r="CQ783" s="339"/>
      <c r="CR783" s="339"/>
      <c r="CS783" s="339"/>
      <c r="CT783" s="339"/>
      <c r="CU783" s="339"/>
      <c r="CV783" s="339"/>
      <c r="CW783" s="339"/>
      <c r="CX783" s="339"/>
      <c r="CY783" s="339"/>
      <c r="CZ783" s="339"/>
    </row>
    <row r="784" ht="25.15" customHeight="true" x14ac:dyDescent="0.2">
      <c r="C784" s="1006"/>
      <c r="D784" s="1006"/>
      <c r="E784" s="614"/>
      <c r="F784" s="614"/>
      <c r="G784" s="614"/>
      <c r="H784" s="1006"/>
      <c r="I784" s="1006"/>
      <c r="J784" s="614"/>
      <c r="K784" s="614"/>
      <c r="L784" s="614"/>
      <c r="M784" s="1006"/>
      <c r="N784" s="1006"/>
      <c r="O784" s="614"/>
      <c r="P784" s="614"/>
      <c r="Q784" s="614"/>
      <c r="BA784" s="339"/>
      <c r="BB784" s="421"/>
      <c r="BC784" s="339"/>
      <c r="BD784" s="339"/>
      <c r="BE784" s="339"/>
      <c r="BF784" s="339"/>
      <c r="BG784" s="339"/>
      <c r="BH784" s="339"/>
      <c r="BI784" s="339"/>
      <c r="BJ784" s="339"/>
      <c r="BK784" s="339"/>
      <c r="BL784" s="339"/>
      <c r="BM784" s="339"/>
      <c r="BN784" s="339"/>
      <c r="BO784" s="339"/>
      <c r="BP784" s="339"/>
      <c r="BQ784" s="339"/>
      <c r="BR784" s="339"/>
      <c r="BS784" s="339"/>
      <c r="BT784" s="339"/>
      <c r="BU784" s="339"/>
      <c r="BV784" s="339"/>
      <c r="BW784" s="339"/>
      <c r="BX784" s="339"/>
      <c r="BY784" s="339"/>
      <c r="BZ784" s="339"/>
      <c r="CA784" s="339"/>
      <c r="CB784" s="339"/>
      <c r="CC784" s="339"/>
      <c r="CD784" s="339"/>
      <c r="CE784" s="339"/>
      <c r="CF784" s="339"/>
      <c r="CG784" s="339"/>
      <c r="CH784" s="339"/>
      <c r="CI784" s="339"/>
      <c r="CJ784" s="339"/>
      <c r="CK784" s="339"/>
      <c r="CL784" s="339"/>
      <c r="CM784" s="339"/>
      <c r="CN784" s="339"/>
      <c r="CO784" s="339"/>
      <c r="CP784" s="339"/>
      <c r="CQ784" s="339"/>
      <c r="CR784" s="339"/>
      <c r="CS784" s="339"/>
      <c r="CT784" s="339"/>
      <c r="CU784" s="339"/>
      <c r="CV784" s="339"/>
      <c r="CW784" s="339"/>
      <c r="CX784" s="339"/>
      <c r="CY784" s="339"/>
      <c r="CZ784" s="339"/>
    </row>
    <row r="785" ht="25.15" customHeight="true" x14ac:dyDescent="0.2">
      <c r="C785" s="1006"/>
      <c r="D785" s="1006"/>
      <c r="E785" s="614"/>
      <c r="F785" s="614"/>
      <c r="G785" s="614"/>
      <c r="H785" s="1006"/>
      <c r="I785" s="1006"/>
      <c r="J785" s="614"/>
      <c r="K785" s="614"/>
      <c r="L785" s="614"/>
      <c r="M785" s="1006"/>
      <c r="N785" s="1006"/>
      <c r="O785" s="614"/>
      <c r="P785" s="614"/>
      <c r="Q785" s="614"/>
      <c r="BA785" s="339"/>
      <c r="BB785" s="421"/>
      <c r="BC785" s="339"/>
      <c r="BD785" s="339"/>
      <c r="BE785" s="339"/>
      <c r="BF785" s="339"/>
      <c r="BG785" s="339"/>
      <c r="BH785" s="339"/>
      <c r="BI785" s="339"/>
      <c r="BJ785" s="339"/>
      <c r="BK785" s="339"/>
      <c r="BL785" s="339"/>
      <c r="BM785" s="339"/>
      <c r="BN785" s="339"/>
      <c r="BO785" s="339"/>
      <c r="BP785" s="339"/>
      <c r="BQ785" s="339"/>
      <c r="BR785" s="339"/>
      <c r="BS785" s="339"/>
      <c r="BT785" s="339"/>
      <c r="BU785" s="339"/>
      <c r="BV785" s="339"/>
      <c r="BW785" s="339"/>
      <c r="BX785" s="339"/>
      <c r="BY785" s="339"/>
      <c r="BZ785" s="339"/>
      <c r="CA785" s="339"/>
      <c r="CB785" s="339"/>
      <c r="CC785" s="339"/>
      <c r="CD785" s="339"/>
      <c r="CE785" s="339"/>
      <c r="CF785" s="339"/>
      <c r="CG785" s="339"/>
      <c r="CH785" s="339"/>
      <c r="CI785" s="339"/>
      <c r="CJ785" s="339"/>
      <c r="CK785" s="339"/>
      <c r="CL785" s="339"/>
      <c r="CM785" s="339"/>
      <c r="CN785" s="339"/>
      <c r="CO785" s="339"/>
      <c r="CP785" s="339"/>
      <c r="CQ785" s="339"/>
      <c r="CR785" s="339"/>
      <c r="CS785" s="339"/>
      <c r="CT785" s="339"/>
      <c r="CU785" s="339"/>
      <c r="CV785" s="339"/>
      <c r="CW785" s="339"/>
      <c r="CX785" s="339"/>
      <c r="CY785" s="339"/>
      <c r="CZ785" s="339"/>
    </row>
    <row r="786" ht="25.15" customHeight="true" x14ac:dyDescent="0.2">
      <c r="C786" s="1006"/>
      <c r="D786" s="1006"/>
      <c r="E786" s="614"/>
      <c r="F786" s="614"/>
      <c r="G786" s="614"/>
      <c r="H786" s="1006"/>
      <c r="I786" s="1006"/>
      <c r="J786" s="614"/>
      <c r="K786" s="614"/>
      <c r="L786" s="614"/>
      <c r="M786" s="1006"/>
      <c r="N786" s="1006"/>
      <c r="O786" s="614"/>
      <c r="P786" s="614"/>
      <c r="Q786" s="614"/>
      <c r="BA786" s="339"/>
      <c r="BB786" s="421"/>
      <c r="BC786" s="339"/>
      <c r="BD786" s="339"/>
      <c r="BE786" s="339"/>
      <c r="BF786" s="339"/>
      <c r="BG786" s="339"/>
      <c r="BH786" s="339"/>
      <c r="BI786" s="339"/>
      <c r="BJ786" s="339"/>
      <c r="BK786" s="339"/>
      <c r="BL786" s="339"/>
      <c r="BM786" s="339"/>
      <c r="BN786" s="339"/>
      <c r="BO786" s="339"/>
      <c r="BP786" s="339"/>
      <c r="BQ786" s="339"/>
      <c r="BR786" s="339"/>
      <c r="BS786" s="339"/>
      <c r="BT786" s="339"/>
      <c r="BU786" s="339"/>
      <c r="BV786" s="339"/>
      <c r="BW786" s="339"/>
      <c r="BX786" s="339"/>
      <c r="BY786" s="339"/>
      <c r="BZ786" s="339"/>
      <c r="CA786" s="339"/>
      <c r="CB786" s="339"/>
      <c r="CC786" s="339"/>
      <c r="CD786" s="339"/>
      <c r="CE786" s="339"/>
      <c r="CF786" s="339"/>
      <c r="CG786" s="339"/>
      <c r="CH786" s="339"/>
      <c r="CI786" s="339"/>
      <c r="CJ786" s="339"/>
      <c r="CK786" s="339"/>
      <c r="CL786" s="339"/>
      <c r="CM786" s="339"/>
      <c r="CN786" s="339"/>
      <c r="CO786" s="339"/>
      <c r="CP786" s="339"/>
      <c r="CQ786" s="339"/>
      <c r="CR786" s="339"/>
      <c r="CS786" s="339"/>
      <c r="CT786" s="339"/>
      <c r="CU786" s="339"/>
      <c r="CV786" s="339"/>
      <c r="CW786" s="339"/>
      <c r="CX786" s="339"/>
      <c r="CY786" s="339"/>
      <c r="CZ786" s="339"/>
    </row>
    <row r="787" ht="25.15" customHeight="true" x14ac:dyDescent="0.2">
      <c r="C787" s="1006"/>
      <c r="D787" s="1006"/>
      <c r="E787" s="614"/>
      <c r="F787" s="614"/>
      <c r="G787" s="614"/>
      <c r="H787" s="1006"/>
      <c r="I787" s="1006"/>
      <c r="J787" s="614"/>
      <c r="K787" s="614"/>
      <c r="L787" s="614"/>
      <c r="M787" s="1006"/>
      <c r="N787" s="1006"/>
      <c r="O787" s="614"/>
      <c r="P787" s="614"/>
      <c r="Q787" s="614"/>
      <c r="BA787" s="339"/>
      <c r="BB787" s="421"/>
      <c r="BC787" s="339"/>
      <c r="BD787" s="339"/>
      <c r="BE787" s="339"/>
      <c r="BF787" s="339"/>
      <c r="BG787" s="339"/>
      <c r="BH787" s="339"/>
      <c r="BI787" s="339"/>
      <c r="BJ787" s="339"/>
      <c r="BK787" s="339"/>
      <c r="BL787" s="339"/>
      <c r="BM787" s="339"/>
      <c r="BN787" s="339"/>
      <c r="BO787" s="339"/>
      <c r="BP787" s="339"/>
      <c r="BQ787" s="339"/>
      <c r="BR787" s="339"/>
      <c r="BS787" s="339"/>
      <c r="BT787" s="339"/>
      <c r="BU787" s="339"/>
      <c r="BV787" s="339"/>
      <c r="BW787" s="339"/>
      <c r="BX787" s="339"/>
      <c r="BY787" s="339"/>
      <c r="BZ787" s="339"/>
      <c r="CA787" s="339"/>
      <c r="CB787" s="339"/>
      <c r="CC787" s="339"/>
      <c r="CD787" s="339"/>
      <c r="CE787" s="339"/>
      <c r="CF787" s="339"/>
      <c r="CG787" s="339"/>
      <c r="CH787" s="339"/>
      <c r="CI787" s="339"/>
      <c r="CJ787" s="339"/>
      <c r="CK787" s="339"/>
      <c r="CL787" s="339"/>
      <c r="CM787" s="339"/>
      <c r="CN787" s="339"/>
      <c r="CO787" s="339"/>
      <c r="CP787" s="339"/>
      <c r="CQ787" s="339"/>
      <c r="CR787" s="339"/>
      <c r="CS787" s="339"/>
      <c r="CT787" s="339"/>
      <c r="CU787" s="339"/>
      <c r="CV787" s="339"/>
      <c r="CW787" s="339"/>
      <c r="CX787" s="339"/>
      <c r="CY787" s="339"/>
      <c r="CZ787" s="339"/>
    </row>
    <row r="788" ht="25.15" customHeight="true" x14ac:dyDescent="0.2">
      <c r="C788" s="1006"/>
      <c r="D788" s="1006"/>
      <c r="E788" s="614"/>
      <c r="F788" s="614"/>
      <c r="G788" s="614"/>
      <c r="H788" s="1006"/>
      <c r="I788" s="1006"/>
      <c r="J788" s="614"/>
      <c r="K788" s="614"/>
      <c r="L788" s="614"/>
      <c r="M788" s="1006"/>
      <c r="N788" s="1006"/>
      <c r="O788" s="614"/>
      <c r="P788" s="614"/>
      <c r="Q788" s="614"/>
      <c r="BA788" s="339"/>
      <c r="BB788" s="421"/>
      <c r="BC788" s="339"/>
      <c r="BD788" s="339"/>
      <c r="BE788" s="339"/>
      <c r="BF788" s="339"/>
      <c r="BG788" s="339"/>
      <c r="BH788" s="339"/>
      <c r="BI788" s="339"/>
      <c r="BJ788" s="339"/>
      <c r="BK788" s="339"/>
      <c r="BL788" s="339"/>
      <c r="BM788" s="339"/>
      <c r="BN788" s="339"/>
      <c r="BO788" s="339"/>
      <c r="BP788" s="339"/>
      <c r="BQ788" s="339"/>
      <c r="BR788" s="339"/>
      <c r="BS788" s="339"/>
      <c r="BT788" s="339"/>
      <c r="BU788" s="339"/>
      <c r="BV788" s="339"/>
      <c r="BW788" s="339"/>
      <c r="BX788" s="339"/>
      <c r="BY788" s="339"/>
      <c r="BZ788" s="339"/>
      <c r="CA788" s="339"/>
      <c r="CB788" s="339"/>
      <c r="CC788" s="339"/>
      <c r="CD788" s="339"/>
      <c r="CE788" s="339"/>
      <c r="CF788" s="339"/>
      <c r="CG788" s="339"/>
      <c r="CH788" s="339"/>
      <c r="CI788" s="339"/>
      <c r="CJ788" s="339"/>
      <c r="CK788" s="339"/>
      <c r="CL788" s="339"/>
      <c r="CM788" s="339"/>
      <c r="CN788" s="339"/>
      <c r="CO788" s="339"/>
      <c r="CP788" s="339"/>
      <c r="CQ788" s="339"/>
      <c r="CR788" s="339"/>
      <c r="CS788" s="339"/>
      <c r="CT788" s="339"/>
      <c r="CU788" s="339"/>
      <c r="CV788" s="339"/>
      <c r="CW788" s="339"/>
      <c r="CX788" s="339"/>
      <c r="CY788" s="339"/>
      <c r="CZ788" s="339"/>
    </row>
    <row r="789" ht="25.15" customHeight="true" x14ac:dyDescent="0.2">
      <c r="C789" s="1006"/>
      <c r="D789" s="1006"/>
      <c r="E789" s="614"/>
      <c r="F789" s="614"/>
      <c r="G789" s="614"/>
      <c r="H789" s="1006"/>
      <c r="I789" s="1006"/>
      <c r="J789" s="614"/>
      <c r="K789" s="614"/>
      <c r="L789" s="614"/>
      <c r="M789" s="1006"/>
      <c r="N789" s="1006"/>
      <c r="O789" s="614"/>
      <c r="P789" s="614"/>
      <c r="Q789" s="614"/>
      <c r="BA789" s="339"/>
      <c r="BB789" s="421"/>
      <c r="BC789" s="339"/>
      <c r="BD789" s="339"/>
      <c r="BE789" s="339"/>
      <c r="BF789" s="339"/>
      <c r="BG789" s="339"/>
      <c r="BH789" s="339"/>
      <c r="BI789" s="339"/>
      <c r="BJ789" s="339"/>
      <c r="BK789" s="339"/>
      <c r="BL789" s="339"/>
      <c r="BM789" s="339"/>
      <c r="BN789" s="339"/>
      <c r="BO789" s="339"/>
      <c r="BP789" s="339"/>
      <c r="BQ789" s="339"/>
      <c r="BR789" s="339"/>
      <c r="BS789" s="339"/>
      <c r="BT789" s="339"/>
      <c r="BU789" s="339"/>
      <c r="BV789" s="339"/>
      <c r="BW789" s="339"/>
      <c r="BX789" s="339"/>
      <c r="BY789" s="339"/>
      <c r="BZ789" s="339"/>
      <c r="CA789" s="339"/>
      <c r="CB789" s="339"/>
      <c r="CC789" s="339"/>
      <c r="CD789" s="339"/>
      <c r="CE789" s="339"/>
      <c r="CF789" s="339"/>
      <c r="CG789" s="339"/>
      <c r="CH789" s="339"/>
      <c r="CI789" s="339"/>
      <c r="CJ789" s="339"/>
      <c r="CK789" s="339"/>
      <c r="CL789" s="339"/>
      <c r="CM789" s="339"/>
      <c r="CN789" s="339"/>
      <c r="CO789" s="339"/>
      <c r="CP789" s="339"/>
      <c r="CQ789" s="339"/>
      <c r="CR789" s="339"/>
      <c r="CS789" s="339"/>
      <c r="CT789" s="339"/>
      <c r="CU789" s="339"/>
      <c r="CV789" s="339"/>
      <c r="CW789" s="339"/>
      <c r="CX789" s="339"/>
      <c r="CY789" s="339"/>
      <c r="CZ789" s="339"/>
    </row>
    <row r="790" ht="25.15" customHeight="true" x14ac:dyDescent="0.2">
      <c r="C790" s="1006"/>
      <c r="D790" s="1006"/>
      <c r="E790" s="614"/>
      <c r="F790" s="614"/>
      <c r="G790" s="614"/>
      <c r="H790" s="1006"/>
      <c r="I790" s="1006"/>
      <c r="J790" s="614"/>
      <c r="K790" s="614"/>
      <c r="L790" s="614"/>
      <c r="M790" s="1006"/>
      <c r="N790" s="1006"/>
      <c r="O790" s="614"/>
      <c r="P790" s="614"/>
      <c r="Q790" s="614"/>
      <c r="BA790" s="339"/>
      <c r="BB790" s="421"/>
      <c r="BC790" s="339"/>
      <c r="BD790" s="339"/>
      <c r="BE790" s="339"/>
      <c r="BF790" s="339"/>
      <c r="BG790" s="339"/>
      <c r="BH790" s="339"/>
      <c r="BI790" s="339"/>
      <c r="BJ790" s="339"/>
      <c r="BK790" s="339"/>
      <c r="BL790" s="339"/>
      <c r="BM790" s="339"/>
      <c r="BN790" s="339"/>
      <c r="BO790" s="339"/>
      <c r="BP790" s="339"/>
      <c r="BQ790" s="339"/>
      <c r="BR790" s="339"/>
      <c r="BS790" s="339"/>
      <c r="BT790" s="339"/>
      <c r="BU790" s="339"/>
      <c r="BV790" s="339"/>
      <c r="BW790" s="339"/>
      <c r="BX790" s="339"/>
      <c r="BY790" s="339"/>
      <c r="BZ790" s="339"/>
      <c r="CA790" s="339"/>
      <c r="CB790" s="339"/>
      <c r="CC790" s="339"/>
      <c r="CD790" s="339"/>
      <c r="CE790" s="339"/>
      <c r="CF790" s="339"/>
      <c r="CG790" s="339"/>
      <c r="CH790" s="339"/>
      <c r="CI790" s="339"/>
      <c r="CJ790" s="339"/>
      <c r="CK790" s="339"/>
      <c r="CL790" s="339"/>
      <c r="CM790" s="339"/>
      <c r="CN790" s="339"/>
      <c r="CO790" s="339"/>
      <c r="CP790" s="339"/>
      <c r="CQ790" s="339"/>
      <c r="CR790" s="339"/>
      <c r="CS790" s="339"/>
      <c r="CT790" s="339"/>
      <c r="CU790" s="339"/>
      <c r="CV790" s="339"/>
      <c r="CW790" s="339"/>
      <c r="CX790" s="339"/>
      <c r="CY790" s="339"/>
      <c r="CZ790" s="339"/>
    </row>
    <row r="791" ht="25.15" customHeight="true" x14ac:dyDescent="0.2">
      <c r="C791" s="1006"/>
      <c r="D791" s="1006"/>
      <c r="E791" s="614"/>
      <c r="F791" s="614"/>
      <c r="G791" s="614"/>
      <c r="H791" s="1006"/>
      <c r="I791" s="1006"/>
      <c r="J791" s="614"/>
      <c r="K791" s="614"/>
      <c r="L791" s="614"/>
      <c r="M791" s="1006"/>
      <c r="N791" s="1006"/>
      <c r="O791" s="614"/>
      <c r="P791" s="614"/>
      <c r="Q791" s="614"/>
      <c r="BA791" s="339"/>
      <c r="BB791" s="421"/>
      <c r="BC791" s="339"/>
      <c r="BD791" s="339"/>
      <c r="BE791" s="339"/>
      <c r="BF791" s="339"/>
      <c r="BG791" s="339"/>
      <c r="BH791" s="339"/>
      <c r="BI791" s="339"/>
      <c r="BJ791" s="339"/>
      <c r="BK791" s="339"/>
      <c r="BL791" s="339"/>
      <c r="BM791" s="339"/>
      <c r="BN791" s="339"/>
      <c r="BO791" s="339"/>
      <c r="BP791" s="339"/>
      <c r="BQ791" s="339"/>
      <c r="BR791" s="339"/>
      <c r="BS791" s="339"/>
      <c r="BT791" s="339"/>
      <c r="BU791" s="339"/>
      <c r="BV791" s="339"/>
      <c r="BW791" s="339"/>
      <c r="BX791" s="339"/>
      <c r="BY791" s="339"/>
      <c r="BZ791" s="339"/>
      <c r="CA791" s="339"/>
      <c r="CB791" s="339"/>
      <c r="CC791" s="339"/>
      <c r="CD791" s="339"/>
      <c r="CE791" s="339"/>
      <c r="CF791" s="339"/>
      <c r="CG791" s="339"/>
      <c r="CH791" s="339"/>
      <c r="CI791" s="339"/>
      <c r="CJ791" s="339"/>
      <c r="CK791" s="339"/>
      <c r="CL791" s="339"/>
      <c r="CM791" s="339"/>
      <c r="CN791" s="339"/>
      <c r="CO791" s="339"/>
      <c r="CP791" s="339"/>
      <c r="CQ791" s="339"/>
      <c r="CR791" s="339"/>
      <c r="CS791" s="339"/>
      <c r="CT791" s="339"/>
      <c r="CU791" s="339"/>
      <c r="CV791" s="339"/>
      <c r="CW791" s="339"/>
      <c r="CX791" s="339"/>
      <c r="CY791" s="339"/>
      <c r="CZ791" s="339"/>
    </row>
    <row r="792" ht="25.15" customHeight="true" x14ac:dyDescent="0.2">
      <c r="C792" s="1006"/>
      <c r="D792" s="1006"/>
      <c r="E792" s="614"/>
      <c r="F792" s="614"/>
      <c r="G792" s="614"/>
      <c r="H792" s="1006"/>
      <c r="I792" s="1006"/>
      <c r="J792" s="614"/>
      <c r="K792" s="614"/>
      <c r="L792" s="614"/>
      <c r="M792" s="1006"/>
      <c r="N792" s="1006"/>
      <c r="O792" s="614"/>
      <c r="P792" s="614"/>
      <c r="Q792" s="614"/>
      <c r="BA792" s="339"/>
      <c r="BB792" s="421"/>
      <c r="BC792" s="339"/>
      <c r="BD792" s="339"/>
      <c r="BE792" s="339"/>
      <c r="BF792" s="339"/>
      <c r="BG792" s="339"/>
      <c r="BH792" s="339"/>
      <c r="BI792" s="339"/>
      <c r="BJ792" s="339"/>
      <c r="BK792" s="339"/>
      <c r="BL792" s="339"/>
      <c r="BM792" s="339"/>
      <c r="BN792" s="339"/>
      <c r="BO792" s="339"/>
      <c r="BP792" s="339"/>
      <c r="BQ792" s="339"/>
      <c r="BR792" s="339"/>
      <c r="BS792" s="339"/>
      <c r="BT792" s="339"/>
      <c r="BU792" s="339"/>
      <c r="BV792" s="339"/>
      <c r="BW792" s="339"/>
      <c r="BX792" s="339"/>
      <c r="BY792" s="339"/>
      <c r="BZ792" s="339"/>
      <c r="CA792" s="339"/>
      <c r="CB792" s="339"/>
      <c r="CC792" s="339"/>
      <c r="CD792" s="339"/>
      <c r="CE792" s="339"/>
      <c r="CF792" s="339"/>
      <c r="CG792" s="339"/>
      <c r="CH792" s="339"/>
      <c r="CI792" s="339"/>
      <c r="CJ792" s="339"/>
      <c r="CK792" s="339"/>
      <c r="CL792" s="339"/>
      <c r="CM792" s="339"/>
      <c r="CN792" s="339"/>
      <c r="CO792" s="339"/>
      <c r="CP792" s="339"/>
      <c r="CQ792" s="339"/>
      <c r="CR792" s="339"/>
      <c r="CS792" s="339"/>
      <c r="CT792" s="339"/>
      <c r="CU792" s="339"/>
      <c r="CV792" s="339"/>
      <c r="CW792" s="339"/>
      <c r="CX792" s="339"/>
      <c r="CY792" s="339"/>
      <c r="CZ792" s="339"/>
    </row>
    <row r="793" ht="25.15" customHeight="true" x14ac:dyDescent="0.2">
      <c r="C793" s="1006"/>
      <c r="D793" s="1006"/>
      <c r="E793" s="614"/>
      <c r="F793" s="614"/>
      <c r="G793" s="614"/>
      <c r="H793" s="1006"/>
      <c r="I793" s="1006"/>
      <c r="J793" s="614"/>
      <c r="K793" s="614"/>
      <c r="L793" s="614"/>
      <c r="M793" s="1006"/>
      <c r="N793" s="1006"/>
      <c r="O793" s="614"/>
      <c r="P793" s="614"/>
      <c r="Q793" s="614"/>
      <c r="BA793" s="339"/>
      <c r="BB793" s="421"/>
      <c r="BC793" s="339"/>
      <c r="BD793" s="339"/>
      <c r="BE793" s="339"/>
      <c r="BF793" s="339"/>
      <c r="BG793" s="339"/>
      <c r="BH793" s="339"/>
      <c r="BI793" s="339"/>
      <c r="BJ793" s="339"/>
      <c r="BK793" s="339"/>
      <c r="BL793" s="339"/>
      <c r="BM793" s="339"/>
      <c r="BN793" s="339"/>
      <c r="BO793" s="339"/>
      <c r="BP793" s="339"/>
      <c r="BQ793" s="339"/>
      <c r="BR793" s="339"/>
      <c r="BS793" s="339"/>
      <c r="BT793" s="339"/>
      <c r="BU793" s="339"/>
      <c r="BV793" s="339"/>
      <c r="BW793" s="339"/>
      <c r="BX793" s="339"/>
      <c r="BY793" s="339"/>
      <c r="BZ793" s="339"/>
      <c r="CA793" s="339"/>
      <c r="CB793" s="339"/>
      <c r="CC793" s="339"/>
      <c r="CD793" s="339"/>
      <c r="CE793" s="339"/>
      <c r="CF793" s="339"/>
      <c r="CG793" s="339"/>
      <c r="CH793" s="339"/>
      <c r="CI793" s="339"/>
      <c r="CJ793" s="339"/>
      <c r="CK793" s="339"/>
      <c r="CL793" s="339"/>
      <c r="CM793" s="339"/>
      <c r="CN793" s="339"/>
      <c r="CO793" s="339"/>
      <c r="CP793" s="339"/>
      <c r="CQ793" s="339"/>
      <c r="CR793" s="339"/>
      <c r="CS793" s="339"/>
      <c r="CT793" s="339"/>
      <c r="CU793" s="339"/>
      <c r="CV793" s="339"/>
      <c r="CW793" s="339"/>
      <c r="CX793" s="339"/>
      <c r="CY793" s="339"/>
      <c r="CZ793" s="339"/>
    </row>
    <row r="794" ht="25.15" customHeight="true" x14ac:dyDescent="0.2">
      <c r="C794" s="1006"/>
      <c r="D794" s="1006"/>
      <c r="E794" s="614"/>
      <c r="F794" s="614"/>
      <c r="G794" s="614"/>
      <c r="H794" s="1006"/>
      <c r="I794" s="1006"/>
      <c r="J794" s="614"/>
      <c r="K794" s="614"/>
      <c r="L794" s="614"/>
      <c r="M794" s="1006"/>
      <c r="N794" s="1006"/>
      <c r="O794" s="614"/>
      <c r="P794" s="614"/>
      <c r="Q794" s="614"/>
      <c r="BA794" s="339"/>
      <c r="BB794" s="421"/>
      <c r="BC794" s="339"/>
      <c r="BD794" s="339"/>
      <c r="BE794" s="339"/>
      <c r="BF794" s="339"/>
      <c r="BG794" s="339"/>
      <c r="BH794" s="339"/>
      <c r="BI794" s="339"/>
      <c r="BJ794" s="339"/>
      <c r="BK794" s="339"/>
      <c r="BL794" s="339"/>
      <c r="BM794" s="339"/>
      <c r="BN794" s="339"/>
      <c r="BO794" s="339"/>
      <c r="BP794" s="339"/>
      <c r="BQ794" s="339"/>
      <c r="BR794" s="339"/>
      <c r="BS794" s="339"/>
      <c r="BT794" s="339"/>
      <c r="BU794" s="339"/>
      <c r="BV794" s="339"/>
      <c r="BW794" s="339"/>
      <c r="BX794" s="339"/>
      <c r="BY794" s="339"/>
      <c r="BZ794" s="339"/>
      <c r="CA794" s="339"/>
      <c r="CB794" s="339"/>
      <c r="CC794" s="339"/>
      <c r="CD794" s="339"/>
      <c r="CE794" s="339"/>
      <c r="CF794" s="339"/>
      <c r="CG794" s="339"/>
      <c r="CH794" s="339"/>
      <c r="CI794" s="339"/>
      <c r="CJ794" s="339"/>
      <c r="CK794" s="339"/>
      <c r="CL794" s="339"/>
      <c r="CM794" s="339"/>
      <c r="CN794" s="339"/>
      <c r="CO794" s="339"/>
      <c r="CP794" s="339"/>
      <c r="CQ794" s="339"/>
      <c r="CR794" s="339"/>
      <c r="CS794" s="339"/>
      <c r="CT794" s="339"/>
      <c r="CU794" s="339"/>
      <c r="CV794" s="339"/>
      <c r="CW794" s="339"/>
      <c r="CX794" s="339"/>
      <c r="CY794" s="339"/>
      <c r="CZ794" s="339"/>
    </row>
    <row r="795" ht="25.15" customHeight="true" x14ac:dyDescent="0.2">
      <c r="C795" s="1006"/>
      <c r="D795" s="1006"/>
      <c r="E795" s="614"/>
      <c r="F795" s="614"/>
      <c r="G795" s="614"/>
      <c r="H795" s="1006"/>
      <c r="I795" s="1006"/>
      <c r="J795" s="614"/>
      <c r="K795" s="614"/>
      <c r="L795" s="614"/>
      <c r="M795" s="1006"/>
      <c r="N795" s="1006"/>
      <c r="O795" s="614"/>
      <c r="P795" s="614"/>
      <c r="Q795" s="614"/>
      <c r="BA795" s="339"/>
      <c r="BB795" s="421"/>
      <c r="BC795" s="339"/>
      <c r="BD795" s="339"/>
      <c r="BE795" s="339"/>
      <c r="BF795" s="339"/>
      <c r="BG795" s="339"/>
      <c r="BH795" s="339"/>
      <c r="BI795" s="339"/>
      <c r="BJ795" s="339"/>
      <c r="BK795" s="339"/>
      <c r="BL795" s="339"/>
      <c r="BM795" s="339"/>
      <c r="BN795" s="339"/>
      <c r="BO795" s="339"/>
      <c r="BP795" s="339"/>
      <c r="BQ795" s="339"/>
      <c r="BR795" s="339"/>
      <c r="BS795" s="339"/>
      <c r="BT795" s="339"/>
      <c r="BU795" s="339"/>
      <c r="BV795" s="339"/>
      <c r="BW795" s="339"/>
      <c r="BX795" s="339"/>
      <c r="BY795" s="339"/>
      <c r="BZ795" s="339"/>
      <c r="CA795" s="339"/>
      <c r="CB795" s="339"/>
      <c r="CC795" s="339"/>
      <c r="CD795" s="339"/>
      <c r="CE795" s="339"/>
      <c r="CF795" s="339"/>
      <c r="CG795" s="339"/>
      <c r="CH795" s="339"/>
      <c r="CI795" s="339"/>
      <c r="CJ795" s="339"/>
      <c r="CK795" s="339"/>
      <c r="CL795" s="339"/>
      <c r="CM795" s="339"/>
      <c r="CN795" s="339"/>
      <c r="CO795" s="339"/>
      <c r="CP795" s="339"/>
      <c r="CQ795" s="339"/>
      <c r="CR795" s="339"/>
      <c r="CS795" s="339"/>
      <c r="CT795" s="339"/>
      <c r="CU795" s="339"/>
      <c r="CV795" s="339"/>
      <c r="CW795" s="339"/>
      <c r="CX795" s="339"/>
      <c r="CY795" s="339"/>
      <c r="CZ795" s="339"/>
    </row>
    <row r="796" ht="25.15" customHeight="true" x14ac:dyDescent="0.2">
      <c r="C796" s="1006"/>
      <c r="D796" s="1006"/>
      <c r="E796" s="614"/>
      <c r="F796" s="614"/>
      <c r="G796" s="614"/>
      <c r="H796" s="1006"/>
      <c r="I796" s="1006"/>
      <c r="J796" s="614"/>
      <c r="K796" s="614"/>
      <c r="L796" s="614"/>
      <c r="M796" s="1006"/>
      <c r="N796" s="1006"/>
      <c r="O796" s="614"/>
      <c r="P796" s="614"/>
      <c r="Q796" s="614"/>
      <c r="BA796" s="339"/>
      <c r="BB796" s="421"/>
      <c r="BC796" s="339"/>
      <c r="BD796" s="339"/>
      <c r="BE796" s="339"/>
      <c r="BF796" s="339"/>
      <c r="BG796" s="339"/>
      <c r="BH796" s="339"/>
      <c r="BI796" s="339"/>
      <c r="BJ796" s="339"/>
      <c r="BK796" s="339"/>
      <c r="BL796" s="339"/>
      <c r="BM796" s="339"/>
      <c r="BN796" s="339"/>
      <c r="BO796" s="339"/>
      <c r="BP796" s="339"/>
      <c r="BQ796" s="339"/>
      <c r="BR796" s="339"/>
      <c r="BS796" s="339"/>
      <c r="BT796" s="339"/>
      <c r="BU796" s="339"/>
      <c r="BV796" s="339"/>
      <c r="BW796" s="339"/>
      <c r="BX796" s="339"/>
      <c r="BY796" s="339"/>
      <c r="BZ796" s="339"/>
      <c r="CA796" s="339"/>
      <c r="CB796" s="339"/>
      <c r="CC796" s="339"/>
      <c r="CD796" s="339"/>
      <c r="CE796" s="339"/>
      <c r="CF796" s="339"/>
      <c r="CG796" s="339"/>
      <c r="CH796" s="339"/>
      <c r="CI796" s="339"/>
      <c r="CJ796" s="339"/>
      <c r="CK796" s="339"/>
      <c r="CL796" s="339"/>
      <c r="CM796" s="339"/>
      <c r="CN796" s="339"/>
      <c r="CO796" s="339"/>
      <c r="CP796" s="339"/>
      <c r="CQ796" s="339"/>
      <c r="CR796" s="339"/>
      <c r="CS796" s="339"/>
      <c r="CT796" s="339"/>
      <c r="CU796" s="339"/>
      <c r="CV796" s="339"/>
      <c r="CW796" s="339"/>
      <c r="CX796" s="339"/>
      <c r="CY796" s="339"/>
      <c r="CZ796" s="339"/>
    </row>
    <row r="797" ht="25.15" customHeight="true" x14ac:dyDescent="0.2">
      <c r="C797" s="1006"/>
      <c r="D797" s="1006"/>
      <c r="E797" s="614"/>
      <c r="F797" s="614"/>
      <c r="G797" s="614"/>
      <c r="H797" s="1006"/>
      <c r="I797" s="1006"/>
      <c r="J797" s="614"/>
      <c r="K797" s="614"/>
      <c r="L797" s="614"/>
      <c r="M797" s="1006"/>
      <c r="N797" s="1006"/>
      <c r="O797" s="614"/>
      <c r="P797" s="614"/>
      <c r="Q797" s="614"/>
      <c r="BA797" s="339"/>
      <c r="BB797" s="421"/>
      <c r="BC797" s="339"/>
      <c r="BD797" s="339"/>
      <c r="BE797" s="339"/>
      <c r="BF797" s="339"/>
      <c r="BG797" s="339"/>
      <c r="BH797" s="339"/>
      <c r="BI797" s="339"/>
      <c r="BJ797" s="339"/>
      <c r="BK797" s="339"/>
      <c r="BL797" s="339"/>
      <c r="BM797" s="339"/>
      <c r="BN797" s="339"/>
      <c r="BO797" s="339"/>
      <c r="BP797" s="339"/>
      <c r="BQ797" s="339"/>
      <c r="BR797" s="339"/>
      <c r="BS797" s="339"/>
      <c r="BT797" s="339"/>
      <c r="BU797" s="339"/>
      <c r="BV797" s="339"/>
      <c r="BW797" s="339"/>
      <c r="BX797" s="339"/>
      <c r="BY797" s="339"/>
      <c r="BZ797" s="339"/>
      <c r="CA797" s="339"/>
      <c r="CB797" s="339"/>
      <c r="CC797" s="339"/>
      <c r="CD797" s="339"/>
      <c r="CE797" s="339"/>
      <c r="CF797" s="339"/>
      <c r="CG797" s="339"/>
      <c r="CH797" s="339"/>
      <c r="CI797" s="339"/>
      <c r="CJ797" s="339"/>
      <c r="CK797" s="339"/>
      <c r="CL797" s="339"/>
      <c r="CM797" s="339"/>
      <c r="CN797" s="339"/>
      <c r="CO797" s="339"/>
      <c r="CP797" s="339"/>
      <c r="CQ797" s="339"/>
      <c r="CR797" s="339"/>
      <c r="CS797" s="339"/>
      <c r="CT797" s="339"/>
      <c r="CU797" s="339"/>
      <c r="CV797" s="339"/>
      <c r="CW797" s="339"/>
      <c r="CX797" s="339"/>
      <c r="CY797" s="339"/>
      <c r="CZ797" s="339"/>
    </row>
    <row r="798" ht="25.15" customHeight="true" x14ac:dyDescent="0.2">
      <c r="C798" s="1006"/>
      <c r="D798" s="1006"/>
      <c r="E798" s="614"/>
      <c r="F798" s="614"/>
      <c r="G798" s="614"/>
      <c r="H798" s="1006"/>
      <c r="I798" s="1006"/>
      <c r="J798" s="614"/>
      <c r="K798" s="614"/>
      <c r="L798" s="614"/>
      <c r="M798" s="1006"/>
      <c r="N798" s="1006"/>
      <c r="O798" s="614"/>
      <c r="P798" s="614"/>
      <c r="Q798" s="614"/>
      <c r="BA798" s="339"/>
      <c r="BB798" s="421"/>
      <c r="BC798" s="339"/>
      <c r="BD798" s="339"/>
      <c r="BE798" s="339"/>
      <c r="BF798" s="339"/>
      <c r="BG798" s="339"/>
      <c r="BH798" s="339"/>
      <c r="BI798" s="339"/>
      <c r="BJ798" s="339"/>
      <c r="BK798" s="339"/>
      <c r="BL798" s="339"/>
      <c r="BM798" s="339"/>
      <c r="BN798" s="339"/>
      <c r="BO798" s="339"/>
      <c r="BP798" s="339"/>
      <c r="BQ798" s="339"/>
      <c r="BR798" s="339"/>
      <c r="BS798" s="339"/>
      <c r="BT798" s="339"/>
      <c r="BU798" s="339"/>
      <c r="BV798" s="339"/>
      <c r="BW798" s="339"/>
      <c r="BX798" s="339"/>
      <c r="BY798" s="339"/>
      <c r="BZ798" s="339"/>
      <c r="CA798" s="339"/>
      <c r="CB798" s="339"/>
      <c r="CC798" s="339"/>
      <c r="CD798" s="339"/>
      <c r="CE798" s="339"/>
      <c r="CF798" s="339"/>
      <c r="CG798" s="339"/>
      <c r="CH798" s="339"/>
      <c r="CI798" s="339"/>
      <c r="CJ798" s="339"/>
      <c r="CK798" s="339"/>
      <c r="CL798" s="339"/>
      <c r="CM798" s="339"/>
      <c r="CN798" s="339"/>
      <c r="CO798" s="339"/>
      <c r="CP798" s="339"/>
      <c r="CQ798" s="339"/>
      <c r="CR798" s="339"/>
      <c r="CS798" s="339"/>
      <c r="CT798" s="339"/>
      <c r="CU798" s="339"/>
      <c r="CV798" s="339"/>
      <c r="CW798" s="339"/>
      <c r="CX798" s="339"/>
      <c r="CY798" s="339"/>
      <c r="CZ798" s="339"/>
    </row>
    <row r="799" ht="25.15" customHeight="true" x14ac:dyDescent="0.2">
      <c r="C799" s="1006"/>
      <c r="D799" s="1006"/>
      <c r="E799" s="614"/>
      <c r="F799" s="614"/>
      <c r="G799" s="614"/>
      <c r="H799" s="1006"/>
      <c r="I799" s="1006"/>
      <c r="J799" s="614"/>
      <c r="K799" s="614"/>
      <c r="L799" s="614"/>
      <c r="M799" s="1006"/>
      <c r="N799" s="1006"/>
      <c r="O799" s="614"/>
      <c r="P799" s="614"/>
      <c r="Q799" s="614"/>
      <c r="BA799" s="339"/>
      <c r="BB799" s="421"/>
      <c r="BC799" s="339"/>
      <c r="BD799" s="339"/>
      <c r="BE799" s="339"/>
      <c r="BF799" s="339"/>
      <c r="BG799" s="339"/>
      <c r="BH799" s="339"/>
      <c r="BI799" s="339"/>
      <c r="BJ799" s="339"/>
      <c r="BK799" s="339"/>
      <c r="BL799" s="339"/>
      <c r="BM799" s="339"/>
      <c r="BN799" s="339"/>
      <c r="BO799" s="339"/>
      <c r="BP799" s="339"/>
      <c r="BQ799" s="339"/>
      <c r="BR799" s="339"/>
      <c r="BS799" s="339"/>
      <c r="BT799" s="339"/>
      <c r="BU799" s="339"/>
      <c r="BV799" s="339"/>
      <c r="BW799" s="339"/>
      <c r="BX799" s="339"/>
      <c r="BY799" s="339"/>
      <c r="BZ799" s="339"/>
      <c r="CA799" s="339"/>
      <c r="CB799" s="339"/>
      <c r="CC799" s="339"/>
      <c r="CD799" s="339"/>
      <c r="CE799" s="339"/>
      <c r="CF799" s="339"/>
      <c r="CG799" s="339"/>
      <c r="CH799" s="339"/>
      <c r="CI799" s="339"/>
      <c r="CJ799" s="339"/>
      <c r="CK799" s="339"/>
      <c r="CL799" s="339"/>
      <c r="CM799" s="339"/>
      <c r="CN799" s="339"/>
      <c r="CO799" s="339"/>
      <c r="CP799" s="339"/>
      <c r="CQ799" s="339"/>
      <c r="CR799" s="339"/>
      <c r="CS799" s="339"/>
      <c r="CT799" s="339"/>
      <c r="CU799" s="339"/>
      <c r="CV799" s="339"/>
      <c r="CW799" s="339"/>
      <c r="CX799" s="339"/>
      <c r="CY799" s="339"/>
      <c r="CZ799" s="339"/>
    </row>
    <row r="800" ht="25.15" customHeight="true" x14ac:dyDescent="0.2">
      <c r="C800" s="614"/>
      <c r="D800" s="614"/>
      <c r="E800" s="614"/>
      <c r="F800" s="614"/>
      <c r="G800" s="614"/>
      <c r="H800" s="614"/>
      <c r="I800" s="614"/>
      <c r="J800" s="614"/>
      <c r="K800" s="614"/>
      <c r="L800" s="614"/>
      <c r="M800" s="614"/>
      <c r="N800" s="614"/>
      <c r="O800" s="614"/>
      <c r="P800" s="614"/>
      <c r="Q800" s="614"/>
      <c r="BA800" s="339"/>
      <c r="BB800" s="421"/>
      <c r="BC800" s="339"/>
      <c r="BD800" s="339"/>
      <c r="BE800" s="339"/>
      <c r="BF800" s="339"/>
      <c r="BG800" s="339"/>
      <c r="BH800" s="339"/>
      <c r="BI800" s="339"/>
      <c r="BJ800" s="339"/>
      <c r="BK800" s="339"/>
      <c r="BL800" s="339"/>
      <c r="BM800" s="339"/>
      <c r="BN800" s="339"/>
      <c r="BO800" s="339"/>
      <c r="BP800" s="339"/>
      <c r="BQ800" s="339"/>
      <c r="BR800" s="339"/>
      <c r="BS800" s="339"/>
      <c r="BT800" s="339"/>
      <c r="BU800" s="339"/>
      <c r="BV800" s="339"/>
      <c r="BW800" s="339"/>
      <c r="BX800" s="339"/>
      <c r="BY800" s="339"/>
      <c r="BZ800" s="339"/>
      <c r="CA800" s="339"/>
      <c r="CB800" s="339"/>
      <c r="CC800" s="339"/>
      <c r="CD800" s="339"/>
      <c r="CE800" s="339"/>
      <c r="CF800" s="339"/>
      <c r="CG800" s="339"/>
      <c r="CH800" s="339"/>
      <c r="CI800" s="339"/>
      <c r="CJ800" s="339"/>
      <c r="CK800" s="339"/>
      <c r="CL800" s="339"/>
      <c r="CM800" s="339"/>
      <c r="CN800" s="339"/>
      <c r="CO800" s="339"/>
      <c r="CP800" s="339"/>
      <c r="CQ800" s="339"/>
      <c r="CR800" s="339"/>
      <c r="CS800" s="339"/>
      <c r="CT800" s="339"/>
      <c r="CU800" s="339"/>
      <c r="CV800" s="339"/>
      <c r="CW800" s="339"/>
      <c r="CX800" s="339"/>
      <c r="CY800" s="339"/>
      <c r="CZ800" s="339"/>
    </row>
    <row r="801" ht="25.15" customHeight="true" x14ac:dyDescent="0.2">
      <c r="C801" s="614"/>
      <c r="D801" s="614"/>
      <c r="E801" s="614"/>
      <c r="F801" s="614"/>
      <c r="G801" s="614"/>
      <c r="H801" s="614"/>
      <c r="I801" s="614"/>
      <c r="J801" s="614"/>
      <c r="K801" s="614"/>
      <c r="L801" s="614"/>
      <c r="M801" s="614"/>
      <c r="N801" s="614"/>
      <c r="O801" s="614"/>
      <c r="P801" s="614"/>
      <c r="Q801" s="614"/>
    </row>
    <row r="802" ht="25.15" customHeight="true" x14ac:dyDescent="0.2">
      <c r="C802" s="614"/>
      <c r="D802" s="614"/>
      <c r="E802" s="614"/>
      <c r="F802" s="614"/>
      <c r="G802" s="614"/>
      <c r="H802" s="614"/>
      <c r="I802" s="614"/>
      <c r="J802" s="614"/>
      <c r="K802" s="614"/>
      <c r="L802" s="614"/>
      <c r="M802" s="614"/>
      <c r="N802" s="614"/>
      <c r="O802" s="614"/>
      <c r="P802" s="614"/>
      <c r="Q802" s="614"/>
    </row>
    <row r="803" ht="25.15" customHeight="true" x14ac:dyDescent="0.2">
      <c r="C803" s="614"/>
      <c r="D803" s="614"/>
      <c r="E803" s="614"/>
      <c r="F803" s="614"/>
      <c r="G803" s="614"/>
      <c r="H803" s="614"/>
      <c r="I803" s="614"/>
      <c r="J803" s="614"/>
      <c r="K803" s="614"/>
      <c r="L803" s="614"/>
      <c r="M803" s="614"/>
      <c r="N803" s="614"/>
      <c r="O803" s="614"/>
      <c r="P803" s="614"/>
      <c r="Q803" s="614"/>
    </row>
    <row r="804" ht="25.15" customHeight="true" x14ac:dyDescent="0.2">
      <c r="C804" s="614"/>
      <c r="D804" s="614"/>
      <c r="E804" s="614"/>
      <c r="F804" s="614"/>
      <c r="G804" s="614"/>
      <c r="H804" s="614"/>
      <c r="I804" s="614"/>
      <c r="J804" s="614"/>
      <c r="K804" s="614"/>
      <c r="L804" s="614"/>
      <c r="M804" s="614"/>
      <c r="N804" s="614"/>
      <c r="O804" s="614"/>
      <c r="P804" s="614"/>
      <c r="Q804" s="614"/>
    </row>
    <row r="805" ht="25.15" customHeight="true" x14ac:dyDescent="0.2">
      <c r="C805" s="614"/>
      <c r="D805" s="614"/>
      <c r="E805" s="614"/>
      <c r="F805" s="614"/>
      <c r="G805" s="614"/>
      <c r="H805" s="614"/>
      <c r="I805" s="614"/>
      <c r="J805" s="614"/>
      <c r="K805" s="614"/>
      <c r="L805" s="614"/>
      <c r="M805" s="614"/>
      <c r="N805" s="614"/>
      <c r="O805" s="614"/>
      <c r="P805" s="614"/>
      <c r="Q805" s="614"/>
    </row>
    <row r="806" ht="25.15" customHeight="true" x14ac:dyDescent="0.2">
      <c r="C806" s="614"/>
      <c r="D806" s="614"/>
      <c r="E806" s="614"/>
      <c r="F806" s="614"/>
      <c r="G806" s="614"/>
      <c r="H806" s="614"/>
      <c r="I806" s="614"/>
      <c r="J806" s="614"/>
      <c r="K806" s="614"/>
      <c r="L806" s="614"/>
      <c r="M806" s="614"/>
      <c r="N806" s="614"/>
      <c r="O806" s="614"/>
      <c r="P806" s="614"/>
      <c r="Q806" s="614"/>
    </row>
    <row r="807" ht="25.15" customHeight="true" x14ac:dyDescent="0.2">
      <c r="C807" s="614"/>
      <c r="D807" s="614"/>
      <c r="E807" s="614"/>
      <c r="F807" s="614"/>
      <c r="G807" s="614"/>
      <c r="H807" s="614"/>
      <c r="I807" s="614"/>
      <c r="J807" s="614"/>
      <c r="K807" s="614"/>
      <c r="L807" s="614"/>
      <c r="M807" s="614"/>
      <c r="N807" s="614"/>
      <c r="O807" s="614"/>
      <c r="P807" s="614"/>
      <c r="Q807" s="614"/>
    </row>
    <row r="808" ht="25.15" customHeight="true" x14ac:dyDescent="0.2">
      <c r="C808" s="614"/>
      <c r="D808" s="614"/>
      <c r="E808" s="614"/>
      <c r="F808" s="614"/>
      <c r="G808" s="614"/>
      <c r="H808" s="614"/>
      <c r="I808" s="614"/>
      <c r="J808" s="614"/>
      <c r="K808" s="614"/>
      <c r="L808" s="614"/>
      <c r="M808" s="614"/>
      <c r="N808" s="614"/>
      <c r="O808" s="614"/>
      <c r="P808" s="614"/>
      <c r="Q808" s="614"/>
    </row>
    <row r="809" ht="25.15" customHeight="true" x14ac:dyDescent="0.2">
      <c r="C809" s="614"/>
      <c r="D809" s="614"/>
      <c r="E809" s="614"/>
      <c r="F809" s="614"/>
      <c r="G809" s="614"/>
      <c r="H809" s="614"/>
      <c r="I809" s="614"/>
      <c r="J809" s="614"/>
      <c r="K809" s="614"/>
      <c r="L809" s="614"/>
      <c r="M809" s="614"/>
      <c r="N809" s="614"/>
      <c r="O809" s="614"/>
      <c r="P809" s="614"/>
      <c r="Q809" s="614"/>
    </row>
    <row r="810" ht="25.15" customHeight="true" x14ac:dyDescent="0.2">
      <c r="C810" s="614"/>
      <c r="D810" s="614"/>
      <c r="E810" s="614"/>
      <c r="F810" s="614"/>
      <c r="G810" s="614"/>
      <c r="H810" s="614"/>
      <c r="I810" s="614"/>
      <c r="J810" s="614"/>
      <c r="K810" s="614"/>
      <c r="L810" s="614"/>
      <c r="M810" s="614"/>
      <c r="N810" s="614"/>
      <c r="O810" s="614"/>
      <c r="P810" s="614"/>
      <c r="Q810" s="614"/>
    </row>
    <row r="811" ht="25.15" customHeight="true" x14ac:dyDescent="0.2">
      <c r="C811" s="614"/>
      <c r="D811" s="614"/>
      <c r="E811" s="614"/>
      <c r="F811" s="614"/>
      <c r="G811" s="614"/>
      <c r="H811" s="614"/>
      <c r="I811" s="614"/>
      <c r="J811" s="614"/>
      <c r="K811" s="614"/>
      <c r="L811" s="614"/>
      <c r="M811" s="614"/>
      <c r="N811" s="614"/>
      <c r="O811" s="614"/>
      <c r="P811" s="614"/>
      <c r="Q811" s="614"/>
    </row>
    <row r="812" ht="25.15" customHeight="true" x14ac:dyDescent="0.2">
      <c r="C812" s="614"/>
      <c r="D812" s="614"/>
      <c r="E812" s="614"/>
      <c r="F812" s="614"/>
      <c r="G812" s="614"/>
      <c r="H812" s="614"/>
      <c r="I812" s="614"/>
      <c r="J812" s="614"/>
      <c r="K812" s="614"/>
      <c r="L812" s="614"/>
      <c r="M812" s="614"/>
      <c r="N812" s="614"/>
      <c r="O812" s="614"/>
      <c r="P812" s="614"/>
      <c r="Q812" s="614"/>
    </row>
    <row r="813" ht="25.15" customHeight="true" x14ac:dyDescent="0.2">
      <c r="C813" s="614"/>
      <c r="D813" s="614"/>
      <c r="E813" s="614"/>
      <c r="F813" s="614"/>
      <c r="G813" s="614"/>
      <c r="H813" s="614"/>
      <c r="I813" s="614"/>
      <c r="J813" s="614"/>
      <c r="K813" s="614"/>
      <c r="L813" s="614"/>
      <c r="M813" s="614"/>
      <c r="N813" s="614"/>
      <c r="O813" s="614"/>
      <c r="P813" s="614"/>
      <c r="Q813" s="614"/>
    </row>
    <row r="814" ht="25.15" customHeight="true" x14ac:dyDescent="0.2">
      <c r="C814" s="614"/>
      <c r="D814" s="614"/>
      <c r="E814" s="614"/>
      <c r="F814" s="614"/>
      <c r="G814" s="614"/>
      <c r="H814" s="614"/>
      <c r="I814" s="614"/>
      <c r="J814" s="614"/>
      <c r="K814" s="614"/>
      <c r="L814" s="614"/>
      <c r="M814" s="614"/>
      <c r="N814" s="614"/>
      <c r="O814" s="614"/>
      <c r="P814" s="614"/>
      <c r="Q814" s="614"/>
    </row>
    <row r="815" ht="25.15" customHeight="true" x14ac:dyDescent="0.2">
      <c r="C815" s="614"/>
      <c r="D815" s="614"/>
      <c r="E815" s="614"/>
      <c r="F815" s="614"/>
      <c r="G815" s="614"/>
      <c r="H815" s="614"/>
      <c r="I815" s="614"/>
      <c r="J815" s="614"/>
      <c r="K815" s="614"/>
      <c r="L815" s="614"/>
      <c r="M815" s="614"/>
      <c r="N815" s="614"/>
      <c r="O815" s="614"/>
      <c r="P815" s="614"/>
      <c r="Q815" s="614"/>
    </row>
    <row r="816" ht="25.15" customHeight="true" x14ac:dyDescent="0.2">
      <c r="C816" s="614"/>
      <c r="D816" s="614"/>
      <c r="E816" s="614"/>
      <c r="F816" s="614"/>
      <c r="G816" s="614"/>
      <c r="H816" s="614"/>
      <c r="I816" s="614"/>
      <c r="J816" s="614"/>
      <c r="K816" s="614"/>
      <c r="L816" s="614"/>
      <c r="M816" s="614"/>
      <c r="N816" s="614"/>
      <c r="O816" s="614"/>
      <c r="P816" s="614"/>
      <c r="Q816" s="614"/>
    </row>
    <row r="817" ht="25.15" customHeight="true" x14ac:dyDescent="0.2">
      <c r="C817" s="614"/>
      <c r="D817" s="614"/>
      <c r="E817" s="614"/>
      <c r="F817" s="614"/>
      <c r="G817" s="614"/>
      <c r="H817" s="614"/>
      <c r="I817" s="614"/>
      <c r="J817" s="614"/>
      <c r="K817" s="614"/>
      <c r="L817" s="614"/>
      <c r="M817" s="614"/>
      <c r="N817" s="614"/>
      <c r="O817" s="614"/>
      <c r="P817" s="614"/>
      <c r="Q817" s="614"/>
    </row>
    <row r="818" ht="25.15" customHeight="true" x14ac:dyDescent="0.2">
      <c r="C818" s="614"/>
      <c r="D818" s="614"/>
      <c r="E818" s="614"/>
      <c r="F818" s="614"/>
      <c r="G818" s="614"/>
      <c r="H818" s="614"/>
      <c r="I818" s="614"/>
      <c r="J818" s="614"/>
      <c r="K818" s="614"/>
      <c r="L818" s="614"/>
      <c r="M818" s="614"/>
      <c r="N818" s="614"/>
      <c r="O818" s="614"/>
      <c r="P818" s="614"/>
      <c r="Q818" s="614"/>
    </row>
    <row r="819" ht="25.15" customHeight="true" x14ac:dyDescent="0.2">
      <c r="C819" s="614"/>
      <c r="D819" s="614"/>
      <c r="E819" s="614"/>
      <c r="F819" s="614"/>
      <c r="G819" s="614"/>
      <c r="H819" s="614"/>
      <c r="I819" s="614"/>
      <c r="J819" s="614"/>
      <c r="K819" s="614"/>
      <c r="L819" s="614"/>
      <c r="M819" s="614"/>
      <c r="N819" s="614"/>
      <c r="O819" s="614"/>
      <c r="P819" s="614"/>
      <c r="Q819" s="614"/>
    </row>
    <row r="820" ht="25.15" customHeight="true" x14ac:dyDescent="0.2">
      <c r="C820" s="614"/>
      <c r="D820" s="614"/>
      <c r="E820" s="614"/>
      <c r="F820" s="614"/>
      <c r="G820" s="614"/>
      <c r="H820" s="614"/>
      <c r="I820" s="614"/>
      <c r="J820" s="614"/>
      <c r="K820" s="614"/>
      <c r="L820" s="614"/>
      <c r="M820" s="614"/>
      <c r="N820" s="614"/>
      <c r="O820" s="614"/>
      <c r="P820" s="614"/>
      <c r="Q820" s="614"/>
    </row>
    <row r="821" ht="25.15" customHeight="true" x14ac:dyDescent="0.2">
      <c r="C821" s="614"/>
      <c r="D821" s="614"/>
      <c r="E821" s="614"/>
      <c r="F821" s="614"/>
      <c r="G821" s="614"/>
      <c r="H821" s="614"/>
      <c r="I821" s="614"/>
      <c r="J821" s="614"/>
      <c r="K821" s="614"/>
      <c r="L821" s="614"/>
      <c r="M821" s="614"/>
      <c r="N821" s="614"/>
      <c r="O821" s="614"/>
      <c r="P821" s="614"/>
      <c r="Q821" s="614"/>
    </row>
    <row r="822" ht="25.15" customHeight="true" x14ac:dyDescent="0.2">
      <c r="C822" s="614"/>
      <c r="D822" s="614"/>
      <c r="E822" s="614"/>
      <c r="F822" s="614"/>
      <c r="G822" s="614"/>
      <c r="H822" s="614"/>
      <c r="I822" s="614"/>
      <c r="J822" s="614"/>
      <c r="K822" s="614"/>
      <c r="L822" s="614"/>
      <c r="M822" s="614"/>
      <c r="N822" s="614"/>
      <c r="O822" s="614"/>
      <c r="P822" s="614"/>
      <c r="Q822" s="614"/>
    </row>
    <row r="823" ht="25.15" customHeight="true" x14ac:dyDescent="0.2">
      <c r="C823" s="614"/>
      <c r="D823" s="614"/>
      <c r="E823" s="614"/>
      <c r="F823" s="614"/>
      <c r="G823" s="614"/>
      <c r="H823" s="614"/>
      <c r="I823" s="614"/>
      <c r="J823" s="614"/>
      <c r="K823" s="614"/>
      <c r="L823" s="614"/>
      <c r="M823" s="614"/>
      <c r="N823" s="614"/>
      <c r="O823" s="614"/>
      <c r="P823" s="614"/>
      <c r="Q823" s="614"/>
    </row>
    <row r="824" ht="25.15" customHeight="true" x14ac:dyDescent="0.2">
      <c r="C824" s="614"/>
      <c r="D824" s="614"/>
      <c r="E824" s="614"/>
      <c r="F824" s="614"/>
      <c r="G824" s="614"/>
      <c r="H824" s="614"/>
      <c r="I824" s="614"/>
      <c r="J824" s="614"/>
      <c r="K824" s="614"/>
      <c r="L824" s="614"/>
      <c r="M824" s="614"/>
      <c r="N824" s="614"/>
      <c r="O824" s="614"/>
      <c r="P824" s="614"/>
      <c r="Q824" s="614"/>
    </row>
    <row r="825" ht="25.15" customHeight="true" x14ac:dyDescent="0.2">
      <c r="C825" s="614"/>
      <c r="D825" s="614"/>
      <c r="E825" s="614"/>
      <c r="F825" s="614"/>
      <c r="G825" s="614"/>
      <c r="H825" s="614"/>
      <c r="I825" s="614"/>
      <c r="J825" s="614"/>
      <c r="K825" s="614"/>
      <c r="L825" s="614"/>
      <c r="M825" s="614"/>
      <c r="N825" s="614"/>
      <c r="O825" s="614"/>
      <c r="P825" s="614"/>
      <c r="Q825" s="614"/>
    </row>
    <row r="826" ht="25.15" customHeight="true" x14ac:dyDescent="0.2">
      <c r="C826" s="614"/>
      <c r="D826" s="614"/>
      <c r="E826" s="614"/>
      <c r="F826" s="614"/>
      <c r="G826" s="614"/>
      <c r="H826" s="614"/>
      <c r="I826" s="614"/>
      <c r="J826" s="614"/>
      <c r="K826" s="614"/>
      <c r="L826" s="614"/>
      <c r="M826" s="614"/>
      <c r="N826" s="614"/>
      <c r="O826" s="614"/>
      <c r="P826" s="614"/>
      <c r="Q826" s="614"/>
    </row>
    <row r="827" ht="25.15" customHeight="true" x14ac:dyDescent="0.2">
      <c r="C827" s="614"/>
      <c r="D827" s="614"/>
      <c r="E827" s="614"/>
      <c r="F827" s="614"/>
      <c r="G827" s="614"/>
      <c r="H827" s="614"/>
      <c r="I827" s="614"/>
      <c r="J827" s="614"/>
      <c r="K827" s="614"/>
      <c r="L827" s="614"/>
      <c r="M827" s="614"/>
      <c r="N827" s="614"/>
      <c r="O827" s="614"/>
      <c r="P827" s="614"/>
      <c r="Q827" s="614"/>
    </row>
    <row r="828" ht="25.15" customHeight="true" x14ac:dyDescent="0.2">
      <c r="C828" s="614"/>
      <c r="D828" s="614"/>
      <c r="E828" s="614"/>
      <c r="F828" s="614"/>
      <c r="G828" s="614"/>
      <c r="H828" s="614"/>
      <c r="I828" s="614"/>
      <c r="J828" s="614"/>
      <c r="K828" s="614"/>
      <c r="L828" s="614"/>
      <c r="M828" s="614"/>
      <c r="N828" s="614"/>
      <c r="O828" s="614"/>
      <c r="P828" s="614"/>
      <c r="Q828" s="614"/>
    </row>
    <row r="829" ht="25.15" customHeight="true" x14ac:dyDescent="0.2">
      <c r="C829" s="614"/>
      <c r="D829" s="614"/>
      <c r="E829" s="614"/>
      <c r="F829" s="614"/>
      <c r="G829" s="614"/>
      <c r="H829" s="614"/>
      <c r="I829" s="614"/>
      <c r="J829" s="614"/>
      <c r="K829" s="614"/>
      <c r="L829" s="614"/>
      <c r="M829" s="614"/>
      <c r="N829" s="614"/>
      <c r="O829" s="614"/>
      <c r="P829" s="614"/>
      <c r="Q829" s="614"/>
    </row>
    <row r="830" ht="25.15" customHeight="true" x14ac:dyDescent="0.2">
      <c r="C830" s="614"/>
      <c r="D830" s="614"/>
      <c r="E830" s="614"/>
      <c r="F830" s="614"/>
      <c r="G830" s="614"/>
      <c r="H830" s="614"/>
      <c r="I830" s="614"/>
      <c r="J830" s="614"/>
      <c r="K830" s="614"/>
      <c r="L830" s="614"/>
      <c r="M830" s="614"/>
      <c r="N830" s="614"/>
      <c r="O830" s="614"/>
      <c r="P830" s="614"/>
      <c r="Q830" s="614"/>
    </row>
    <row r="831" ht="25.15" customHeight="true" x14ac:dyDescent="0.2">
      <c r="C831" s="614"/>
      <c r="D831" s="614"/>
      <c r="E831" s="614"/>
      <c r="F831" s="614"/>
      <c r="G831" s="614"/>
      <c r="H831" s="614"/>
      <c r="I831" s="614"/>
      <c r="J831" s="614"/>
      <c r="K831" s="614"/>
      <c r="L831" s="614"/>
      <c r="M831" s="614"/>
      <c r="N831" s="614"/>
      <c r="O831" s="614"/>
      <c r="P831" s="614"/>
      <c r="Q831" s="614"/>
    </row>
    <row r="832" ht="25.15" customHeight="true" x14ac:dyDescent="0.2">
      <c r="C832" s="614"/>
      <c r="D832" s="614"/>
      <c r="E832" s="614"/>
      <c r="F832" s="614"/>
      <c r="G832" s="614"/>
      <c r="H832" s="614"/>
      <c r="I832" s="614"/>
      <c r="J832" s="614"/>
      <c r="K832" s="614"/>
      <c r="L832" s="614"/>
      <c r="M832" s="614"/>
      <c r="N832" s="614"/>
      <c r="O832" s="614"/>
      <c r="P832" s="614"/>
      <c r="Q832" s="614"/>
    </row>
    <row r="833" ht="25.15" customHeight="true" x14ac:dyDescent="0.2">
      <c r="C833" s="614"/>
      <c r="D833" s="614"/>
      <c r="E833" s="614"/>
      <c r="F833" s="614"/>
      <c r="G833" s="614"/>
      <c r="H833" s="614"/>
      <c r="I833" s="614"/>
      <c r="J833" s="614"/>
      <c r="K833" s="614"/>
      <c r="L833" s="614"/>
      <c r="M833" s="614"/>
      <c r="N833" s="614"/>
      <c r="O833" s="614"/>
      <c r="P833" s="614"/>
      <c r="Q833" s="614"/>
    </row>
    <row r="834" ht="25.15" customHeight="true" x14ac:dyDescent="0.2">
      <c r="C834" s="614"/>
      <c r="D834" s="614"/>
      <c r="E834" s="614"/>
      <c r="F834" s="614"/>
      <c r="G834" s="614"/>
      <c r="H834" s="614"/>
      <c r="I834" s="614"/>
      <c r="J834" s="614"/>
      <c r="K834" s="614"/>
      <c r="L834" s="614"/>
      <c r="M834" s="614"/>
      <c r="N834" s="614"/>
      <c r="O834" s="614"/>
      <c r="P834" s="614"/>
      <c r="Q834" s="614"/>
    </row>
    <row r="835" ht="25.15" customHeight="true" x14ac:dyDescent="0.2">
      <c r="C835" s="614"/>
      <c r="D835" s="614"/>
      <c r="E835" s="614"/>
      <c r="F835" s="614"/>
      <c r="G835" s="614"/>
      <c r="H835" s="614"/>
      <c r="I835" s="614"/>
      <c r="J835" s="614"/>
      <c r="K835" s="614"/>
      <c r="L835" s="614"/>
      <c r="M835" s="614"/>
      <c r="N835" s="614"/>
      <c r="O835" s="614"/>
      <c r="P835" s="614"/>
      <c r="Q835" s="614"/>
    </row>
    <row r="836" ht="25.15" customHeight="true" x14ac:dyDescent="0.2">
      <c r="C836" s="614"/>
      <c r="D836" s="614"/>
      <c r="E836" s="614"/>
      <c r="F836" s="614"/>
      <c r="G836" s="614"/>
      <c r="H836" s="614"/>
      <c r="I836" s="614"/>
      <c r="J836" s="614"/>
      <c r="K836" s="614"/>
      <c r="L836" s="614"/>
      <c r="M836" s="614"/>
      <c r="N836" s="614"/>
      <c r="O836" s="614"/>
      <c r="P836" s="614"/>
      <c r="Q836" s="614"/>
    </row>
    <row r="837" ht="25.15" customHeight="true" x14ac:dyDescent="0.2">
      <c r="C837" s="614"/>
      <c r="D837" s="614"/>
      <c r="E837" s="614"/>
      <c r="F837" s="614"/>
      <c r="G837" s="614"/>
      <c r="H837" s="614"/>
      <c r="I837" s="614"/>
      <c r="J837" s="614"/>
      <c r="K837" s="614"/>
      <c r="L837" s="614"/>
      <c r="M837" s="614"/>
      <c r="N837" s="614"/>
      <c r="O837" s="614"/>
      <c r="P837" s="614"/>
      <c r="Q837" s="614"/>
    </row>
    <row r="838" ht="25.15" customHeight="true" x14ac:dyDescent="0.2">
      <c r="C838" s="614"/>
      <c r="D838" s="614"/>
      <c r="E838" s="614"/>
      <c r="F838" s="614"/>
      <c r="G838" s="614"/>
      <c r="H838" s="614"/>
      <c r="I838" s="614"/>
      <c r="J838" s="614"/>
      <c r="K838" s="614"/>
      <c r="L838" s="614"/>
      <c r="M838" s="614"/>
      <c r="N838" s="614"/>
      <c r="O838" s="614"/>
      <c r="P838" s="614"/>
      <c r="Q838" s="614"/>
    </row>
    <row r="839" ht="25.15" customHeight="true" x14ac:dyDescent="0.2">
      <c r="C839" s="614"/>
      <c r="D839" s="614"/>
      <c r="E839" s="614"/>
      <c r="F839" s="614"/>
      <c r="G839" s="614"/>
      <c r="H839" s="614"/>
      <c r="I839" s="614"/>
      <c r="J839" s="614"/>
      <c r="K839" s="614"/>
      <c r="L839" s="614"/>
      <c r="M839" s="614"/>
      <c r="N839" s="614"/>
      <c r="O839" s="614"/>
      <c r="P839" s="614"/>
      <c r="Q839" s="614"/>
    </row>
    <row r="840" ht="25.15" customHeight="true" x14ac:dyDescent="0.2">
      <c r="C840" s="614"/>
      <c r="D840" s="614"/>
      <c r="E840" s="614"/>
      <c r="F840" s="614"/>
      <c r="G840" s="614"/>
      <c r="H840" s="614"/>
      <c r="I840" s="614"/>
      <c r="J840" s="614"/>
      <c r="K840" s="614"/>
      <c r="L840" s="614"/>
      <c r="M840" s="614"/>
      <c r="N840" s="614"/>
      <c r="O840" s="614"/>
      <c r="P840" s="614"/>
      <c r="Q840" s="614"/>
    </row>
    <row r="841" ht="25.15" customHeight="true" x14ac:dyDescent="0.2">
      <c r="C841" s="614"/>
      <c r="D841" s="614"/>
      <c r="E841" s="614"/>
      <c r="F841" s="614"/>
      <c r="G841" s="614"/>
      <c r="H841" s="614"/>
      <c r="I841" s="614"/>
      <c r="J841" s="614"/>
      <c r="K841" s="614"/>
      <c r="L841" s="614"/>
      <c r="M841" s="614"/>
      <c r="N841" s="614"/>
      <c r="O841" s="614"/>
      <c r="P841" s="614"/>
      <c r="Q841" s="614"/>
    </row>
    <row r="842" ht="25.15" customHeight="true" x14ac:dyDescent="0.2">
      <c r="C842" s="614"/>
      <c r="D842" s="614"/>
      <c r="E842" s="614"/>
      <c r="F842" s="614"/>
      <c r="G842" s="614"/>
      <c r="H842" s="614"/>
      <c r="I842" s="614"/>
      <c r="J842" s="614"/>
      <c r="K842" s="614"/>
      <c r="L842" s="614"/>
      <c r="M842" s="614"/>
      <c r="N842" s="614"/>
      <c r="O842" s="614"/>
      <c r="P842" s="614"/>
      <c r="Q842" s="614"/>
    </row>
    <row r="843" ht="25.15" customHeight="true" x14ac:dyDescent="0.2">
      <c r="C843" s="614"/>
      <c r="D843" s="614"/>
      <c r="E843" s="614"/>
      <c r="F843" s="614"/>
      <c r="G843" s="614"/>
      <c r="H843" s="614"/>
      <c r="I843" s="614"/>
      <c r="J843" s="614"/>
      <c r="K843" s="614"/>
      <c r="L843" s="614"/>
      <c r="M843" s="614"/>
      <c r="N843" s="614"/>
      <c r="O843" s="614"/>
      <c r="P843" s="614"/>
      <c r="Q843" s="614"/>
    </row>
    <row r="844" ht="25.15" customHeight="true" x14ac:dyDescent="0.2">
      <c r="C844" s="614"/>
      <c r="D844" s="614"/>
      <c r="E844" s="614"/>
      <c r="F844" s="614"/>
      <c r="G844" s="614"/>
      <c r="H844" s="614"/>
      <c r="I844" s="614"/>
      <c r="J844" s="614"/>
      <c r="K844" s="614"/>
      <c r="L844" s="614"/>
      <c r="M844" s="614"/>
      <c r="N844" s="614"/>
      <c r="O844" s="614"/>
      <c r="P844" s="614"/>
      <c r="Q844" s="614"/>
    </row>
    <row r="845" ht="25.15" customHeight="true" x14ac:dyDescent="0.2">
      <c r="C845" s="614"/>
      <c r="D845" s="614"/>
      <c r="E845" s="614"/>
      <c r="F845" s="614"/>
      <c r="G845" s="614"/>
      <c r="H845" s="614"/>
      <c r="I845" s="614"/>
      <c r="J845" s="614"/>
      <c r="K845" s="614"/>
      <c r="L845" s="614"/>
      <c r="M845" s="614"/>
      <c r="N845" s="614"/>
      <c r="O845" s="614"/>
      <c r="P845" s="614"/>
      <c r="Q845" s="614"/>
    </row>
    <row r="846" ht="25.15" customHeight="true" x14ac:dyDescent="0.2">
      <c r="C846" s="614"/>
      <c r="D846" s="614"/>
      <c r="E846" s="614"/>
      <c r="F846" s="614"/>
      <c r="G846" s="614"/>
      <c r="H846" s="614"/>
      <c r="I846" s="614"/>
      <c r="J846" s="614"/>
      <c r="K846" s="614"/>
      <c r="L846" s="614"/>
      <c r="M846" s="614"/>
      <c r="N846" s="614"/>
      <c r="O846" s="614"/>
      <c r="P846" s="614"/>
      <c r="Q846" s="614"/>
    </row>
    <row r="847" ht="25.15" customHeight="true" x14ac:dyDescent="0.2">
      <c r="C847" s="614"/>
      <c r="D847" s="614"/>
      <c r="E847" s="614"/>
      <c r="F847" s="614"/>
      <c r="G847" s="614"/>
      <c r="H847" s="614"/>
      <c r="I847" s="614"/>
      <c r="J847" s="614"/>
      <c r="K847" s="614"/>
      <c r="L847" s="614"/>
      <c r="M847" s="614"/>
      <c r="N847" s="614"/>
      <c r="O847" s="614"/>
      <c r="P847" s="614"/>
      <c r="Q847" s="614"/>
    </row>
    <row r="848" ht="25.15" customHeight="true" x14ac:dyDescent="0.2">
      <c r="C848" s="614"/>
      <c r="D848" s="614"/>
      <c r="E848" s="614"/>
      <c r="F848" s="614"/>
      <c r="G848" s="614"/>
      <c r="H848" s="614"/>
      <c r="I848" s="614"/>
      <c r="J848" s="614"/>
      <c r="K848" s="614"/>
      <c r="L848" s="614"/>
      <c r="M848" s="614"/>
      <c r="N848" s="614"/>
      <c r="O848" s="614"/>
      <c r="P848" s="614"/>
      <c r="Q848" s="614"/>
    </row>
    <row r="849" ht="25.15" customHeight="true" x14ac:dyDescent="0.2">
      <c r="C849" s="614"/>
      <c r="D849" s="614"/>
      <c r="E849" s="614"/>
      <c r="F849" s="614"/>
      <c r="G849" s="614"/>
      <c r="H849" s="614"/>
      <c r="I849" s="614"/>
      <c r="J849" s="614"/>
      <c r="K849" s="614"/>
      <c r="L849" s="614"/>
      <c r="M849" s="614"/>
      <c r="N849" s="614"/>
      <c r="O849" s="614"/>
      <c r="P849" s="614"/>
      <c r="Q849" s="614"/>
    </row>
    <row r="850" ht="25.15" customHeight="true" x14ac:dyDescent="0.2">
      <c r="C850" s="614"/>
      <c r="D850" s="614"/>
      <c r="E850" s="614"/>
      <c r="F850" s="614"/>
      <c r="G850" s="614"/>
      <c r="H850" s="614"/>
      <c r="I850" s="614"/>
      <c r="J850" s="614"/>
      <c r="K850" s="614"/>
      <c r="L850" s="614"/>
      <c r="M850" s="614"/>
      <c r="N850" s="614"/>
      <c r="O850" s="614"/>
      <c r="P850" s="614"/>
      <c r="Q850" s="614"/>
    </row>
    <row r="851" ht="25.15" customHeight="true" x14ac:dyDescent="0.2">
      <c r="C851" s="614"/>
      <c r="D851" s="614"/>
      <c r="E851" s="614"/>
      <c r="F851" s="614"/>
      <c r="G851" s="614"/>
      <c r="H851" s="614"/>
      <c r="I851" s="614"/>
      <c r="J851" s="614"/>
      <c r="K851" s="614"/>
      <c r="L851" s="614"/>
      <c r="M851" s="614"/>
      <c r="N851" s="614"/>
      <c r="O851" s="614"/>
      <c r="P851" s="614"/>
      <c r="Q851" s="614"/>
    </row>
    <row r="852" ht="25.15" customHeight="true" x14ac:dyDescent="0.2">
      <c r="C852" s="614"/>
      <c r="D852" s="614"/>
      <c r="E852" s="614"/>
      <c r="F852" s="614"/>
      <c r="G852" s="614"/>
      <c r="H852" s="614"/>
      <c r="I852" s="614"/>
      <c r="J852" s="614"/>
      <c r="K852" s="614"/>
      <c r="L852" s="614"/>
      <c r="M852" s="614"/>
      <c r="N852" s="614"/>
      <c r="O852" s="614"/>
      <c r="P852" s="614"/>
      <c r="Q852" s="614"/>
    </row>
    <row r="853" ht="25.15" customHeight="true" x14ac:dyDescent="0.2">
      <c r="C853" s="614"/>
      <c r="D853" s="614"/>
      <c r="E853" s="614"/>
      <c r="F853" s="614"/>
      <c r="G853" s="614"/>
      <c r="H853" s="614"/>
      <c r="I853" s="614"/>
      <c r="J853" s="614"/>
      <c r="K853" s="614"/>
      <c r="L853" s="614"/>
      <c r="M853" s="614"/>
      <c r="N853" s="614"/>
      <c r="O853" s="614"/>
      <c r="P853" s="614"/>
      <c r="Q853" s="614"/>
    </row>
    <row r="854" ht="25.15" customHeight="true" x14ac:dyDescent="0.2">
      <c r="C854" s="614"/>
      <c r="D854" s="614"/>
      <c r="E854" s="614"/>
      <c r="F854" s="614"/>
      <c r="G854" s="614"/>
      <c r="H854" s="614"/>
      <c r="I854" s="614"/>
      <c r="J854" s="614"/>
      <c r="K854" s="614"/>
      <c r="L854" s="614"/>
      <c r="M854" s="614"/>
      <c r="N854" s="614"/>
      <c r="O854" s="614"/>
      <c r="P854" s="614"/>
      <c r="Q854" s="614"/>
    </row>
    <row r="855" ht="25.15" customHeight="true" x14ac:dyDescent="0.2">
      <c r="C855" s="614"/>
      <c r="D855" s="614"/>
      <c r="E855" s="614"/>
      <c r="F855" s="614"/>
      <c r="G855" s="614"/>
      <c r="H855" s="614"/>
      <c r="I855" s="614"/>
      <c r="J855" s="614"/>
      <c r="K855" s="614"/>
      <c r="L855" s="614"/>
      <c r="M855" s="614"/>
      <c r="N855" s="614"/>
      <c r="O855" s="614"/>
      <c r="P855" s="614"/>
      <c r="Q855" s="614"/>
    </row>
    <row r="856" ht="25.15" customHeight="true" x14ac:dyDescent="0.2">
      <c r="C856" s="614"/>
      <c r="D856" s="614"/>
      <c r="E856" s="614"/>
      <c r="F856" s="614"/>
      <c r="G856" s="614"/>
      <c r="H856" s="614"/>
      <c r="I856" s="614"/>
      <c r="J856" s="614"/>
      <c r="K856" s="614"/>
      <c r="L856" s="614"/>
      <c r="M856" s="614"/>
      <c r="N856" s="614"/>
      <c r="O856" s="614"/>
      <c r="P856" s="614"/>
      <c r="Q856" s="614"/>
    </row>
    <row r="857" ht="25.15" customHeight="true" x14ac:dyDescent="0.2">
      <c r="C857" s="614"/>
      <c r="D857" s="614"/>
      <c r="E857" s="614"/>
      <c r="F857" s="614"/>
      <c r="G857" s="614"/>
      <c r="H857" s="614"/>
      <c r="I857" s="614"/>
      <c r="J857" s="614"/>
      <c r="K857" s="614"/>
      <c r="L857" s="614"/>
      <c r="M857" s="614"/>
      <c r="N857" s="614"/>
      <c r="O857" s="614"/>
      <c r="P857" s="614"/>
      <c r="Q857" s="614"/>
    </row>
    <row r="858" ht="25.15" customHeight="true" x14ac:dyDescent="0.2">
      <c r="C858" s="614"/>
      <c r="D858" s="614"/>
      <c r="E858" s="614"/>
      <c r="F858" s="614"/>
      <c r="G858" s="614"/>
      <c r="H858" s="614"/>
      <c r="I858" s="614"/>
      <c r="J858" s="614"/>
      <c r="K858" s="614"/>
      <c r="L858" s="614"/>
      <c r="M858" s="614"/>
      <c r="N858" s="614"/>
      <c r="O858" s="614"/>
      <c r="P858" s="614"/>
      <c r="Q858" s="614"/>
    </row>
    <row r="859" ht="25.15" customHeight="true" x14ac:dyDescent="0.2">
      <c r="C859" s="614"/>
      <c r="D859" s="614"/>
      <c r="E859" s="614"/>
      <c r="F859" s="614"/>
      <c r="G859" s="614"/>
      <c r="H859" s="614"/>
      <c r="I859" s="614"/>
      <c r="J859" s="614"/>
      <c r="K859" s="614"/>
      <c r="L859" s="614"/>
      <c r="M859" s="614"/>
      <c r="N859" s="614"/>
      <c r="O859" s="614"/>
      <c r="P859" s="614"/>
      <c r="Q859" s="614"/>
    </row>
    <row r="860" ht="25.15" customHeight="true" x14ac:dyDescent="0.2">
      <c r="C860" s="614"/>
      <c r="D860" s="614"/>
      <c r="E860" s="614"/>
      <c r="F860" s="614"/>
      <c r="G860" s="614"/>
      <c r="H860" s="614"/>
      <c r="I860" s="614"/>
      <c r="J860" s="614"/>
      <c r="K860" s="614"/>
      <c r="L860" s="614"/>
      <c r="M860" s="614"/>
      <c r="N860" s="614"/>
      <c r="O860" s="614"/>
      <c r="P860" s="614"/>
      <c r="Q860" s="614"/>
    </row>
    <row r="861" ht="25.15" customHeight="true" x14ac:dyDescent="0.2">
      <c r="C861" s="614"/>
      <c r="D861" s="614"/>
      <c r="E861" s="614"/>
      <c r="F861" s="614"/>
      <c r="G861" s="614"/>
      <c r="H861" s="614"/>
      <c r="I861" s="614"/>
      <c r="J861" s="614"/>
      <c r="K861" s="614"/>
      <c r="L861" s="614"/>
      <c r="M861" s="614"/>
      <c r="N861" s="614"/>
      <c r="O861" s="614"/>
      <c r="P861" s="614"/>
      <c r="Q861" s="614"/>
    </row>
    <row r="862" ht="25.15" customHeight="true" x14ac:dyDescent="0.2">
      <c r="C862" s="614"/>
      <c r="D862" s="614"/>
      <c r="E862" s="614"/>
      <c r="F862" s="614"/>
      <c r="G862" s="614"/>
      <c r="H862" s="614"/>
      <c r="I862" s="614"/>
      <c r="J862" s="614"/>
      <c r="K862" s="614"/>
      <c r="L862" s="614"/>
      <c r="M862" s="614"/>
      <c r="N862" s="614"/>
      <c r="O862" s="614"/>
      <c r="P862" s="614"/>
      <c r="Q862" s="614"/>
    </row>
    <row r="863" ht="25.15" customHeight="true" x14ac:dyDescent="0.2">
      <c r="C863" s="614"/>
      <c r="D863" s="614"/>
      <c r="E863" s="614"/>
      <c r="F863" s="614"/>
      <c r="G863" s="614"/>
      <c r="H863" s="614"/>
      <c r="I863" s="614"/>
      <c r="J863" s="614"/>
      <c r="K863" s="614"/>
      <c r="L863" s="614"/>
      <c r="M863" s="614"/>
      <c r="N863" s="614"/>
      <c r="O863" s="614"/>
      <c r="P863" s="614"/>
      <c r="Q863" s="614"/>
    </row>
    <row r="864" ht="25.15" customHeight="true" x14ac:dyDescent="0.2">
      <c r="C864" s="614"/>
      <c r="D864" s="614"/>
      <c r="E864" s="614"/>
      <c r="F864" s="614"/>
      <c r="G864" s="614"/>
      <c r="H864" s="614"/>
      <c r="I864" s="614"/>
      <c r="J864" s="614"/>
      <c r="K864" s="614"/>
      <c r="L864" s="614"/>
      <c r="M864" s="614"/>
      <c r="N864" s="614"/>
      <c r="O864" s="614"/>
      <c r="P864" s="614"/>
      <c r="Q864" s="614"/>
    </row>
    <row r="865" ht="25.15" customHeight="true" x14ac:dyDescent="0.2">
      <c r="C865" s="614"/>
      <c r="D865" s="614"/>
      <c r="E865" s="614"/>
      <c r="F865" s="614"/>
      <c r="G865" s="614"/>
      <c r="H865" s="614"/>
      <c r="I865" s="614"/>
      <c r="J865" s="614"/>
      <c r="K865" s="614"/>
      <c r="L865" s="614"/>
      <c r="M865" s="614"/>
      <c r="N865" s="614"/>
      <c r="O865" s="614"/>
      <c r="P865" s="614"/>
      <c r="Q865" s="614"/>
    </row>
    <row r="866" ht="25.15" customHeight="true" x14ac:dyDescent="0.2">
      <c r="C866" s="614"/>
      <c r="D866" s="614"/>
      <c r="E866" s="614"/>
      <c r="F866" s="614"/>
      <c r="G866" s="614"/>
      <c r="H866" s="614"/>
      <c r="I866" s="614"/>
      <c r="J866" s="614"/>
      <c r="K866" s="614"/>
      <c r="L866" s="614"/>
      <c r="M866" s="614"/>
      <c r="N866" s="614"/>
      <c r="O866" s="614"/>
      <c r="P866" s="614"/>
      <c r="Q866" s="614"/>
    </row>
    <row r="867" ht="25.15" customHeight="true" x14ac:dyDescent="0.2">
      <c r="C867" s="614"/>
      <c r="D867" s="614"/>
      <c r="E867" s="614"/>
      <c r="F867" s="614"/>
      <c r="G867" s="614"/>
      <c r="H867" s="614"/>
      <c r="I867" s="614"/>
      <c r="J867" s="614"/>
      <c r="K867" s="614"/>
      <c r="L867" s="614"/>
      <c r="M867" s="614"/>
      <c r="N867" s="614"/>
      <c r="O867" s="614"/>
      <c r="P867" s="614"/>
      <c r="Q867" s="614"/>
    </row>
    <row r="868" ht="25.15" customHeight="true" x14ac:dyDescent="0.2">
      <c r="C868" s="614"/>
      <c r="D868" s="614"/>
      <c r="E868" s="614"/>
      <c r="F868" s="614"/>
      <c r="G868" s="614"/>
      <c r="H868" s="614"/>
      <c r="I868" s="614"/>
      <c r="J868" s="614"/>
      <c r="K868" s="614"/>
      <c r="L868" s="614"/>
      <c r="M868" s="614"/>
      <c r="N868" s="614"/>
      <c r="O868" s="614"/>
      <c r="P868" s="614"/>
      <c r="Q868" s="614"/>
    </row>
    <row r="869" ht="25.15" customHeight="true" x14ac:dyDescent="0.2">
      <c r="C869" s="614"/>
      <c r="D869" s="614"/>
      <c r="E869" s="614"/>
      <c r="F869" s="614"/>
      <c r="G869" s="614"/>
      <c r="H869" s="614"/>
      <c r="I869" s="614"/>
      <c r="J869" s="614"/>
      <c r="K869" s="614"/>
      <c r="L869" s="614"/>
      <c r="M869" s="614"/>
      <c r="N869" s="614"/>
      <c r="O869" s="614"/>
      <c r="P869" s="614"/>
      <c r="Q869" s="614"/>
    </row>
    <row r="870" ht="25.15" customHeight="true" x14ac:dyDescent="0.2">
      <c r="C870" s="614"/>
      <c r="D870" s="614"/>
      <c r="E870" s="614"/>
      <c r="F870" s="614"/>
      <c r="G870" s="614"/>
      <c r="H870" s="614"/>
      <c r="I870" s="614"/>
      <c r="J870" s="614"/>
      <c r="K870" s="614"/>
      <c r="L870" s="614"/>
      <c r="M870" s="614"/>
      <c r="N870" s="614"/>
      <c r="O870" s="614"/>
      <c r="P870" s="614"/>
      <c r="Q870" s="614"/>
    </row>
    <row r="871" ht="25.15" customHeight="true" x14ac:dyDescent="0.2">
      <c r="C871" s="614"/>
      <c r="D871" s="614"/>
      <c r="E871" s="614"/>
      <c r="F871" s="614"/>
      <c r="G871" s="614"/>
      <c r="H871" s="614"/>
      <c r="I871" s="614"/>
      <c r="J871" s="614"/>
      <c r="K871" s="614"/>
      <c r="L871" s="614"/>
      <c r="M871" s="614"/>
      <c r="N871" s="614"/>
      <c r="O871" s="614"/>
      <c r="P871" s="614"/>
      <c r="Q871" s="614"/>
    </row>
    <row r="872" ht="25.15" customHeight="true" x14ac:dyDescent="0.2">
      <c r="C872" s="614"/>
      <c r="D872" s="614"/>
      <c r="E872" s="614"/>
      <c r="F872" s="614"/>
      <c r="G872" s="614"/>
      <c r="H872" s="614"/>
      <c r="I872" s="614"/>
      <c r="J872" s="614"/>
      <c r="K872" s="614"/>
      <c r="L872" s="614"/>
      <c r="M872" s="614"/>
      <c r="N872" s="614"/>
      <c r="O872" s="614"/>
      <c r="P872" s="614"/>
      <c r="Q872" s="614"/>
    </row>
    <row r="873" ht="25.15" customHeight="true" x14ac:dyDescent="0.2">
      <c r="C873" s="614"/>
      <c r="D873" s="614"/>
      <c r="E873" s="614"/>
      <c r="F873" s="614"/>
      <c r="G873" s="614"/>
      <c r="H873" s="614"/>
      <c r="I873" s="614"/>
      <c r="J873" s="614"/>
      <c r="K873" s="614"/>
      <c r="L873" s="614"/>
      <c r="M873" s="614"/>
      <c r="N873" s="614"/>
      <c r="O873" s="614"/>
      <c r="P873" s="614"/>
      <c r="Q873" s="614"/>
    </row>
    <row r="874" ht="25.15" customHeight="true" x14ac:dyDescent="0.2">
      <c r="C874" s="614"/>
      <c r="D874" s="614"/>
      <c r="E874" s="614"/>
      <c r="F874" s="614"/>
      <c r="G874" s="614"/>
      <c r="H874" s="614"/>
      <c r="I874" s="614"/>
      <c r="J874" s="614"/>
      <c r="K874" s="614"/>
      <c r="L874" s="614"/>
      <c r="M874" s="614"/>
      <c r="N874" s="614"/>
      <c r="O874" s="614"/>
      <c r="P874" s="614"/>
      <c r="Q874" s="614"/>
    </row>
    <row r="875" ht="25.15" customHeight="true" x14ac:dyDescent="0.2">
      <c r="C875" s="614"/>
      <c r="D875" s="614"/>
      <c r="E875" s="614"/>
      <c r="F875" s="614"/>
      <c r="G875" s="614"/>
      <c r="H875" s="614"/>
      <c r="I875" s="614"/>
      <c r="J875" s="614"/>
      <c r="K875" s="614"/>
      <c r="L875" s="614"/>
      <c r="M875" s="614"/>
      <c r="N875" s="614"/>
      <c r="O875" s="614"/>
      <c r="P875" s="614"/>
      <c r="Q875" s="614"/>
    </row>
    <row r="876" ht="25.15" customHeight="true" x14ac:dyDescent="0.2">
      <c r="C876" s="614"/>
      <c r="D876" s="614"/>
      <c r="E876" s="614"/>
      <c r="F876" s="614"/>
      <c r="G876" s="614"/>
      <c r="H876" s="614"/>
      <c r="I876" s="614"/>
      <c r="J876" s="614"/>
      <c r="K876" s="614"/>
      <c r="L876" s="614"/>
      <c r="M876" s="614"/>
      <c r="N876" s="614"/>
      <c r="O876" s="614"/>
      <c r="P876" s="614"/>
      <c r="Q876" s="614"/>
    </row>
    <row r="877" ht="25.15" customHeight="true" x14ac:dyDescent="0.2">
      <c r="C877" s="614"/>
      <c r="D877" s="614"/>
      <c r="E877" s="614"/>
      <c r="F877" s="614"/>
      <c r="G877" s="614"/>
      <c r="H877" s="614"/>
      <c r="I877" s="614"/>
      <c r="J877" s="614"/>
      <c r="K877" s="614"/>
      <c r="L877" s="614"/>
      <c r="M877" s="614"/>
      <c r="N877" s="614"/>
      <c r="O877" s="614"/>
      <c r="P877" s="614"/>
      <c r="Q877" s="614"/>
    </row>
    <row r="878" ht="25.15" customHeight="true" x14ac:dyDescent="0.2">
      <c r="C878" s="614"/>
      <c r="D878" s="614"/>
      <c r="E878" s="614"/>
      <c r="F878" s="614"/>
      <c r="G878" s="614"/>
      <c r="H878" s="614"/>
      <c r="I878" s="614"/>
      <c r="J878" s="614"/>
      <c r="K878" s="614"/>
      <c r="L878" s="614"/>
      <c r="M878" s="614"/>
      <c r="N878" s="614"/>
      <c r="O878" s="614"/>
      <c r="P878" s="614"/>
      <c r="Q878" s="614"/>
    </row>
    <row r="879" ht="25.15" customHeight="true" x14ac:dyDescent="0.2">
      <c r="C879" s="614"/>
      <c r="D879" s="614"/>
      <c r="E879" s="614"/>
      <c r="F879" s="614"/>
      <c r="G879" s="614"/>
      <c r="H879" s="614"/>
      <c r="I879" s="614"/>
      <c r="J879" s="614"/>
      <c r="K879" s="614"/>
      <c r="L879" s="614"/>
      <c r="M879" s="614"/>
      <c r="N879" s="614"/>
      <c r="O879" s="614"/>
      <c r="P879" s="614"/>
      <c r="Q879" s="614"/>
    </row>
    <row r="880" ht="25.15" customHeight="true" x14ac:dyDescent="0.2">
      <c r="C880" s="614"/>
      <c r="D880" s="614"/>
      <c r="E880" s="614"/>
      <c r="F880" s="614"/>
      <c r="G880" s="614"/>
      <c r="H880" s="614"/>
      <c r="I880" s="614"/>
      <c r="J880" s="614"/>
      <c r="K880" s="614"/>
      <c r="L880" s="614"/>
      <c r="M880" s="614"/>
      <c r="N880" s="614"/>
      <c r="O880" s="614"/>
      <c r="P880" s="614"/>
      <c r="Q880" s="614"/>
    </row>
    <row r="881" ht="25.15" customHeight="true" x14ac:dyDescent="0.2">
      <c r="C881" s="614"/>
      <c r="D881" s="614"/>
      <c r="E881" s="614"/>
      <c r="F881" s="614"/>
      <c r="G881" s="614"/>
      <c r="H881" s="614"/>
      <c r="I881" s="614"/>
      <c r="J881" s="614"/>
      <c r="K881" s="614"/>
      <c r="L881" s="614"/>
      <c r="M881" s="614"/>
      <c r="N881" s="614"/>
      <c r="O881" s="614"/>
      <c r="P881" s="614"/>
      <c r="Q881" s="614"/>
    </row>
    <row r="882" ht="25.15" customHeight="true" x14ac:dyDescent="0.2">
      <c r="C882" s="614"/>
      <c r="D882" s="614"/>
      <c r="E882" s="614"/>
      <c r="F882" s="614"/>
      <c r="G882" s="614"/>
      <c r="H882" s="614"/>
      <c r="I882" s="614"/>
      <c r="J882" s="614"/>
      <c r="K882" s="614"/>
      <c r="L882" s="614"/>
      <c r="M882" s="614"/>
      <c r="N882" s="614"/>
      <c r="O882" s="614"/>
      <c r="P882" s="614"/>
      <c r="Q882" s="614"/>
    </row>
    <row r="883" ht="25.15" customHeight="true" x14ac:dyDescent="0.2">
      <c r="C883" s="614"/>
      <c r="D883" s="614"/>
      <c r="E883" s="614"/>
      <c r="F883" s="614"/>
      <c r="G883" s="614"/>
      <c r="H883" s="614"/>
      <c r="I883" s="614"/>
      <c r="J883" s="614"/>
      <c r="K883" s="614"/>
      <c r="L883" s="614"/>
      <c r="M883" s="614"/>
      <c r="N883" s="614"/>
      <c r="O883" s="614"/>
      <c r="P883" s="614"/>
      <c r="Q883" s="614"/>
    </row>
    <row r="884" ht="25.15" customHeight="true" x14ac:dyDescent="0.2">
      <c r="C884" s="614"/>
      <c r="D884" s="614"/>
      <c r="E884" s="614"/>
      <c r="F884" s="614"/>
      <c r="G884" s="614"/>
      <c r="H884" s="614"/>
      <c r="I884" s="614"/>
      <c r="J884" s="614"/>
      <c r="K884" s="614"/>
      <c r="L884" s="614"/>
      <c r="M884" s="614"/>
      <c r="N884" s="614"/>
      <c r="O884" s="614"/>
      <c r="P884" s="614"/>
      <c r="Q884" s="614"/>
    </row>
    <row r="885" ht="25.15" customHeight="true" x14ac:dyDescent="0.2">
      <c r="C885" s="614"/>
      <c r="D885" s="614"/>
      <c r="E885" s="614"/>
      <c r="F885" s="614"/>
      <c r="G885" s="614"/>
      <c r="H885" s="614"/>
      <c r="I885" s="614"/>
      <c r="J885" s="614"/>
      <c r="K885" s="614"/>
      <c r="L885" s="614"/>
      <c r="M885" s="614"/>
      <c r="N885" s="614"/>
      <c r="O885" s="614"/>
      <c r="P885" s="614"/>
      <c r="Q885" s="614"/>
    </row>
    <row r="886" ht="25.15" customHeight="true" x14ac:dyDescent="0.2">
      <c r="C886" s="614"/>
      <c r="D886" s="614"/>
      <c r="E886" s="614"/>
      <c r="F886" s="614"/>
      <c r="G886" s="614"/>
      <c r="H886" s="614"/>
      <c r="I886" s="614"/>
      <c r="J886" s="614"/>
      <c r="K886" s="614"/>
      <c r="L886" s="614"/>
      <c r="M886" s="614"/>
      <c r="N886" s="614"/>
      <c r="O886" s="614"/>
      <c r="P886" s="614"/>
      <c r="Q886" s="614"/>
    </row>
    <row r="887" ht="25.15" customHeight="true" x14ac:dyDescent="0.2">
      <c r="C887" s="614"/>
      <c r="D887" s="614"/>
      <c r="E887" s="614"/>
      <c r="F887" s="614"/>
      <c r="G887" s="614"/>
      <c r="H887" s="614"/>
      <c r="I887" s="614"/>
      <c r="J887" s="614"/>
      <c r="K887" s="614"/>
      <c r="L887" s="614"/>
      <c r="M887" s="614"/>
      <c r="N887" s="614"/>
      <c r="O887" s="614"/>
      <c r="P887" s="614"/>
      <c r="Q887" s="614"/>
    </row>
    <row r="888" ht="25.15" customHeight="true" x14ac:dyDescent="0.2">
      <c r="C888" s="614"/>
      <c r="D888" s="614"/>
      <c r="E888" s="614"/>
      <c r="F888" s="614"/>
      <c r="G888" s="614"/>
      <c r="H888" s="614"/>
      <c r="I888" s="614"/>
      <c r="J888" s="614"/>
      <c r="K888" s="614"/>
      <c r="L888" s="614"/>
      <c r="M888" s="614"/>
      <c r="N888" s="614"/>
      <c r="O888" s="614"/>
      <c r="P888" s="614"/>
      <c r="Q888" s="614"/>
    </row>
    <row r="889" ht="25.15" customHeight="true" x14ac:dyDescent="0.2">
      <c r="C889" s="614"/>
      <c r="D889" s="614"/>
      <c r="E889" s="614"/>
      <c r="F889" s="614"/>
      <c r="G889" s="614"/>
      <c r="H889" s="614"/>
      <c r="I889" s="614"/>
      <c r="J889" s="614"/>
      <c r="K889" s="614"/>
      <c r="L889" s="614"/>
      <c r="M889" s="614"/>
      <c r="N889" s="614"/>
      <c r="O889" s="614"/>
      <c r="P889" s="614"/>
      <c r="Q889" s="614"/>
    </row>
    <row r="890" ht="25.15" customHeight="true" x14ac:dyDescent="0.2">
      <c r="C890" s="614"/>
      <c r="D890" s="614"/>
      <c r="E890" s="614"/>
      <c r="F890" s="614"/>
      <c r="G890" s="614"/>
      <c r="H890" s="614"/>
      <c r="I890" s="614"/>
      <c r="J890" s="614"/>
      <c r="K890" s="614"/>
      <c r="L890" s="614"/>
      <c r="M890" s="614"/>
      <c r="N890" s="614"/>
      <c r="O890" s="614"/>
      <c r="P890" s="614"/>
      <c r="Q890" s="614"/>
    </row>
    <row r="891" ht="25.15" customHeight="true" x14ac:dyDescent="0.2">
      <c r="C891" s="614"/>
      <c r="D891" s="614"/>
      <c r="E891" s="614"/>
      <c r="F891" s="614"/>
      <c r="G891" s="614"/>
      <c r="H891" s="614"/>
      <c r="I891" s="614"/>
      <c r="J891" s="614"/>
      <c r="K891" s="614"/>
      <c r="L891" s="614"/>
      <c r="M891" s="614"/>
      <c r="N891" s="614"/>
      <c r="O891" s="614"/>
      <c r="P891" s="614"/>
      <c r="Q891" s="614"/>
    </row>
    <row r="892" ht="25.15" customHeight="true" x14ac:dyDescent="0.2">
      <c r="C892" s="614"/>
      <c r="D892" s="614"/>
      <c r="E892" s="614"/>
      <c r="F892" s="614"/>
      <c r="G892" s="614"/>
      <c r="H892" s="614"/>
      <c r="I892" s="614"/>
      <c r="J892" s="614"/>
      <c r="K892" s="614"/>
      <c r="L892" s="614"/>
      <c r="M892" s="614"/>
      <c r="N892" s="614"/>
      <c r="O892" s="614"/>
      <c r="P892" s="614"/>
      <c r="Q892" s="614"/>
    </row>
    <row r="893" ht="25.15" customHeight="true" x14ac:dyDescent="0.2">
      <c r="C893" s="614"/>
      <c r="D893" s="614"/>
      <c r="E893" s="614"/>
      <c r="F893" s="614"/>
      <c r="G893" s="614"/>
      <c r="H893" s="614"/>
      <c r="I893" s="614"/>
      <c r="J893" s="614"/>
      <c r="K893" s="614"/>
      <c r="L893" s="614"/>
      <c r="M893" s="614"/>
      <c r="N893" s="614"/>
      <c r="O893" s="614"/>
      <c r="P893" s="614"/>
      <c r="Q893" s="614"/>
    </row>
    <row r="894" ht="25.15" customHeight="true" x14ac:dyDescent="0.2">
      <c r="C894" s="614"/>
      <c r="D894" s="614"/>
      <c r="E894" s="614"/>
      <c r="F894" s="614"/>
      <c r="G894" s="614"/>
      <c r="H894" s="614"/>
      <c r="I894" s="614"/>
      <c r="J894" s="614"/>
      <c r="K894" s="614"/>
      <c r="L894" s="614"/>
      <c r="M894" s="614"/>
      <c r="N894" s="614"/>
      <c r="O894" s="614"/>
      <c r="P894" s="614"/>
      <c r="Q894" s="614"/>
    </row>
    <row r="895" ht="25.15" customHeight="true" x14ac:dyDescent="0.2">
      <c r="C895" s="614"/>
      <c r="D895" s="614"/>
      <c r="E895" s="614"/>
      <c r="F895" s="614"/>
      <c r="G895" s="614"/>
      <c r="H895" s="614"/>
      <c r="I895" s="614"/>
      <c r="J895" s="614"/>
      <c r="K895" s="614"/>
      <c r="L895" s="614"/>
      <c r="M895" s="614"/>
      <c r="N895" s="614"/>
      <c r="O895" s="614"/>
      <c r="P895" s="614"/>
      <c r="Q895" s="614"/>
    </row>
    <row r="896" ht="25.15" customHeight="true" x14ac:dyDescent="0.2">
      <c r="C896" s="614"/>
      <c r="D896" s="614"/>
      <c r="E896" s="614"/>
      <c r="F896" s="614"/>
      <c r="G896" s="614"/>
      <c r="H896" s="614"/>
      <c r="I896" s="614"/>
      <c r="J896" s="614"/>
      <c r="K896" s="614"/>
      <c r="L896" s="614"/>
      <c r="M896" s="614"/>
      <c r="N896" s="614"/>
      <c r="O896" s="614"/>
      <c r="P896" s="614"/>
      <c r="Q896" s="614"/>
    </row>
    <row r="897" ht="25.15" customHeight="true" x14ac:dyDescent="0.2">
      <c r="C897" s="614"/>
      <c r="D897" s="614"/>
      <c r="E897" s="614"/>
      <c r="F897" s="614"/>
      <c r="G897" s="614"/>
      <c r="H897" s="614"/>
      <c r="I897" s="614"/>
      <c r="J897" s="614"/>
      <c r="K897" s="614"/>
      <c r="L897" s="614"/>
      <c r="M897" s="614"/>
      <c r="N897" s="614"/>
      <c r="O897" s="614"/>
      <c r="P897" s="614"/>
      <c r="Q897" s="614"/>
    </row>
    <row r="898" ht="25.15" customHeight="true" x14ac:dyDescent="0.2">
      <c r="C898" s="614"/>
      <c r="D898" s="614"/>
      <c r="E898" s="614"/>
      <c r="F898" s="614"/>
      <c r="G898" s="614"/>
      <c r="H898" s="614"/>
      <c r="I898" s="614"/>
      <c r="J898" s="614"/>
      <c r="K898" s="614"/>
      <c r="L898" s="614"/>
      <c r="M898" s="614"/>
      <c r="N898" s="614"/>
      <c r="O898" s="614"/>
      <c r="P898" s="614"/>
      <c r="Q898" s="614"/>
    </row>
    <row r="899" ht="25.15" customHeight="true" x14ac:dyDescent="0.2">
      <c r="C899" s="614"/>
      <c r="D899" s="614"/>
      <c r="E899" s="614"/>
      <c r="F899" s="614"/>
      <c r="G899" s="614"/>
      <c r="H899" s="614"/>
      <c r="I899" s="614"/>
      <c r="J899" s="614"/>
      <c r="K899" s="614"/>
      <c r="L899" s="614"/>
      <c r="M899" s="614"/>
      <c r="N899" s="614"/>
      <c r="O899" s="614"/>
      <c r="P899" s="614"/>
      <c r="Q899" s="614"/>
    </row>
    <row r="900" ht="25.15" customHeight="true" x14ac:dyDescent="0.2">
      <c r="C900" s="614"/>
      <c r="D900" s="614"/>
      <c r="E900" s="614"/>
      <c r="F900" s="614"/>
      <c r="G900" s="614"/>
      <c r="H900" s="614"/>
      <c r="I900" s="614"/>
      <c r="J900" s="614"/>
      <c r="K900" s="614"/>
      <c r="L900" s="614"/>
      <c r="M900" s="614"/>
      <c r="N900" s="614"/>
      <c r="O900" s="614"/>
      <c r="P900" s="614"/>
      <c r="Q900" s="614"/>
    </row>
    <row r="901" ht="25.15" customHeight="true" x14ac:dyDescent="0.2">
      <c r="C901" s="614"/>
      <c r="D901" s="614"/>
      <c r="E901" s="614"/>
      <c r="F901" s="614"/>
      <c r="G901" s="614"/>
      <c r="H901" s="614"/>
      <c r="I901" s="614"/>
      <c r="J901" s="614"/>
      <c r="K901" s="614"/>
      <c r="L901" s="614"/>
      <c r="M901" s="614"/>
      <c r="N901" s="614"/>
      <c r="O901" s="614"/>
      <c r="P901" s="614"/>
      <c r="Q901" s="614"/>
    </row>
    <row r="902" ht="25.15" customHeight="true" x14ac:dyDescent="0.2">
      <c r="C902" s="614"/>
      <c r="D902" s="614"/>
      <c r="E902" s="614"/>
      <c r="F902" s="614"/>
      <c r="G902" s="614"/>
      <c r="H902" s="614"/>
      <c r="I902" s="614"/>
      <c r="J902" s="614"/>
      <c r="K902" s="614"/>
      <c r="L902" s="614"/>
      <c r="M902" s="614"/>
      <c r="N902" s="614"/>
      <c r="O902" s="614"/>
      <c r="P902" s="614"/>
      <c r="Q902" s="614"/>
    </row>
    <row r="903" ht="25.15" customHeight="true" x14ac:dyDescent="0.2">
      <c r="C903" s="614"/>
      <c r="D903" s="614"/>
      <c r="E903" s="614"/>
      <c r="F903" s="614"/>
      <c r="G903" s="614"/>
      <c r="H903" s="614"/>
      <c r="I903" s="614"/>
      <c r="J903" s="614"/>
      <c r="K903" s="614"/>
      <c r="L903" s="614"/>
      <c r="M903" s="614"/>
      <c r="N903" s="614"/>
      <c r="O903" s="614"/>
      <c r="P903" s="614"/>
      <c r="Q903" s="614"/>
    </row>
    <row r="904" ht="25.15" customHeight="true" x14ac:dyDescent="0.2">
      <c r="C904" s="614"/>
      <c r="D904" s="614"/>
      <c r="E904" s="614"/>
      <c r="F904" s="614"/>
      <c r="G904" s="614"/>
      <c r="H904" s="614"/>
      <c r="I904" s="614"/>
      <c r="J904" s="614"/>
      <c r="K904" s="614"/>
      <c r="L904" s="614"/>
      <c r="M904" s="614"/>
      <c r="N904" s="614"/>
      <c r="O904" s="614"/>
      <c r="P904" s="614"/>
      <c r="Q904" s="614"/>
    </row>
    <row r="905" ht="25.15" customHeight="true" x14ac:dyDescent="0.2">
      <c r="C905" s="614"/>
      <c r="D905" s="614"/>
      <c r="E905" s="614"/>
      <c r="F905" s="614"/>
      <c r="G905" s="614"/>
      <c r="H905" s="614"/>
      <c r="I905" s="614"/>
      <c r="J905" s="614"/>
      <c r="K905" s="614"/>
      <c r="L905" s="614"/>
      <c r="M905" s="614"/>
      <c r="N905" s="614"/>
      <c r="O905" s="614"/>
      <c r="P905" s="614"/>
      <c r="Q905" s="614"/>
    </row>
    <row r="906" ht="25.15" customHeight="true" x14ac:dyDescent="0.2">
      <c r="C906" s="614"/>
      <c r="D906" s="614"/>
      <c r="E906" s="614"/>
      <c r="F906" s="614"/>
      <c r="G906" s="614"/>
      <c r="H906" s="614"/>
      <c r="I906" s="614"/>
      <c r="J906" s="614"/>
      <c r="K906" s="614"/>
      <c r="L906" s="614"/>
      <c r="M906" s="614"/>
      <c r="N906" s="614"/>
      <c r="O906" s="614"/>
      <c r="P906" s="614"/>
      <c r="Q906" s="614"/>
    </row>
    <row r="907" ht="25.15" customHeight="true" x14ac:dyDescent="0.2">
      <c r="C907" s="614"/>
      <c r="D907" s="614"/>
      <c r="E907" s="614"/>
      <c r="F907" s="614"/>
      <c r="G907" s="614"/>
      <c r="H907" s="614"/>
      <c r="I907" s="614"/>
      <c r="J907" s="614"/>
      <c r="K907" s="614"/>
      <c r="L907" s="614"/>
      <c r="M907" s="614"/>
      <c r="N907" s="614"/>
      <c r="O907" s="614"/>
      <c r="P907" s="614"/>
      <c r="Q907" s="614"/>
    </row>
    <row r="908" ht="25.15" customHeight="true" x14ac:dyDescent="0.2">
      <c r="C908" s="614"/>
      <c r="D908" s="614"/>
      <c r="E908" s="614"/>
      <c r="F908" s="614"/>
      <c r="G908" s="614"/>
      <c r="H908" s="614"/>
      <c r="I908" s="614"/>
      <c r="J908" s="614"/>
      <c r="K908" s="614"/>
      <c r="L908" s="614"/>
      <c r="M908" s="614"/>
      <c r="N908" s="614"/>
      <c r="O908" s="614"/>
      <c r="P908" s="614"/>
      <c r="Q908" s="614"/>
    </row>
    <row r="909" ht="25.15" customHeight="true" x14ac:dyDescent="0.2">
      <c r="C909" s="614"/>
      <c r="D909" s="614"/>
      <c r="E909" s="614"/>
      <c r="F909" s="614"/>
      <c r="G909" s="614"/>
      <c r="H909" s="614"/>
      <c r="I909" s="614"/>
      <c r="J909" s="614"/>
      <c r="K909" s="614"/>
      <c r="L909" s="614"/>
      <c r="M909" s="614"/>
      <c r="N909" s="614"/>
      <c r="O909" s="614"/>
      <c r="P909" s="614"/>
      <c r="Q909" s="614"/>
    </row>
    <row r="910" ht="25.15" customHeight="true" x14ac:dyDescent="0.2">
      <c r="C910" s="614"/>
      <c r="D910" s="614"/>
      <c r="E910" s="614"/>
      <c r="F910" s="614"/>
      <c r="G910" s="614"/>
      <c r="H910" s="614"/>
      <c r="I910" s="614"/>
      <c r="J910" s="614"/>
      <c r="K910" s="614"/>
      <c r="L910" s="614"/>
      <c r="M910" s="614"/>
      <c r="N910" s="614"/>
      <c r="O910" s="614"/>
      <c r="P910" s="614"/>
      <c r="Q910" s="614"/>
    </row>
    <row r="911" ht="25.15" customHeight="true" x14ac:dyDescent="0.2">
      <c r="C911" s="614"/>
      <c r="D911" s="614"/>
      <c r="E911" s="614"/>
      <c r="F911" s="614"/>
      <c r="G911" s="614"/>
      <c r="H911" s="614"/>
      <c r="I911" s="614"/>
      <c r="J911" s="614"/>
      <c r="K911" s="614"/>
      <c r="L911" s="614"/>
      <c r="M911" s="614"/>
      <c r="N911" s="614"/>
      <c r="O911" s="614"/>
      <c r="P911" s="614"/>
      <c r="Q911" s="614"/>
    </row>
    <row r="912" ht="25.15" customHeight="true" x14ac:dyDescent="0.2">
      <c r="C912" s="614"/>
      <c r="D912" s="614"/>
      <c r="E912" s="614"/>
      <c r="F912" s="614"/>
      <c r="G912" s="614"/>
      <c r="H912" s="614"/>
      <c r="I912" s="614"/>
      <c r="J912" s="614"/>
      <c r="K912" s="614"/>
      <c r="L912" s="614"/>
      <c r="M912" s="614"/>
      <c r="N912" s="614"/>
      <c r="O912" s="614"/>
      <c r="P912" s="614"/>
      <c r="Q912" s="614"/>
    </row>
    <row r="913" ht="25.15" customHeight="true" x14ac:dyDescent="0.2">
      <c r="C913" s="614"/>
      <c r="D913" s="614"/>
      <c r="E913" s="614"/>
      <c r="F913" s="614"/>
      <c r="G913" s="614"/>
      <c r="H913" s="614"/>
      <c r="I913" s="614"/>
      <c r="J913" s="614"/>
      <c r="K913" s="614"/>
      <c r="L913" s="614"/>
      <c r="M913" s="614"/>
      <c r="N913" s="614"/>
      <c r="O913" s="614"/>
      <c r="P913" s="614"/>
      <c r="Q913" s="614"/>
    </row>
    <row r="914" ht="25.15" customHeight="true" x14ac:dyDescent="0.2">
      <c r="C914" s="614"/>
      <c r="D914" s="614"/>
      <c r="E914" s="614"/>
      <c r="F914" s="614"/>
      <c r="G914" s="614"/>
      <c r="H914" s="614"/>
      <c r="I914" s="614"/>
      <c r="J914" s="614"/>
      <c r="K914" s="614"/>
      <c r="L914" s="614"/>
      <c r="M914" s="614"/>
      <c r="N914" s="614"/>
      <c r="O914" s="614"/>
      <c r="P914" s="614"/>
      <c r="Q914" s="614"/>
    </row>
    <row r="915" ht="25.15" customHeight="true" x14ac:dyDescent="0.2">
      <c r="C915" s="614"/>
      <c r="D915" s="614"/>
      <c r="E915" s="614"/>
      <c r="F915" s="614"/>
      <c r="G915" s="614"/>
      <c r="H915" s="614"/>
      <c r="I915" s="614"/>
      <c r="J915" s="614"/>
      <c r="K915" s="614"/>
      <c r="L915" s="614"/>
      <c r="M915" s="614"/>
      <c r="N915" s="614"/>
      <c r="O915" s="614"/>
      <c r="P915" s="614"/>
      <c r="Q915" s="614"/>
    </row>
    <row r="916" ht="25.15" customHeight="true" x14ac:dyDescent="0.2">
      <c r="C916" s="614"/>
      <c r="D916" s="614"/>
      <c r="E916" s="614"/>
      <c r="F916" s="614"/>
      <c r="G916" s="614"/>
      <c r="H916" s="614"/>
      <c r="I916" s="614"/>
      <c r="J916" s="614"/>
      <c r="K916" s="614"/>
      <c r="L916" s="614"/>
      <c r="M916" s="614"/>
      <c r="N916" s="614"/>
      <c r="O916" s="614"/>
      <c r="P916" s="614"/>
      <c r="Q916" s="614"/>
    </row>
    <row r="917" ht="25.15" customHeight="true" x14ac:dyDescent="0.2">
      <c r="C917" s="614"/>
      <c r="D917" s="614"/>
      <c r="E917" s="614"/>
      <c r="F917" s="614"/>
      <c r="G917" s="614"/>
      <c r="H917" s="614"/>
      <c r="I917" s="614"/>
      <c r="J917" s="614"/>
      <c r="K917" s="614"/>
      <c r="L917" s="614"/>
      <c r="M917" s="614"/>
      <c r="N917" s="614"/>
      <c r="O917" s="614"/>
      <c r="P917" s="614"/>
      <c r="Q917" s="614"/>
    </row>
    <row r="918" ht="25.15" customHeight="true" x14ac:dyDescent="0.2">
      <c r="C918" s="614"/>
      <c r="D918" s="614"/>
      <c r="E918" s="614"/>
      <c r="F918" s="614"/>
      <c r="G918" s="614"/>
      <c r="H918" s="614"/>
      <c r="I918" s="614"/>
      <c r="J918" s="614"/>
      <c r="K918" s="614"/>
      <c r="L918" s="614"/>
      <c r="M918" s="614"/>
      <c r="N918" s="614"/>
      <c r="O918" s="614"/>
      <c r="P918" s="614"/>
      <c r="Q918" s="614"/>
    </row>
    <row r="919" ht="25.15" customHeight="true" x14ac:dyDescent="0.2">
      <c r="C919" s="614"/>
      <c r="D919" s="614"/>
      <c r="E919" s="614"/>
      <c r="F919" s="614"/>
      <c r="G919" s="614"/>
      <c r="H919" s="614"/>
      <c r="I919" s="614"/>
      <c r="J919" s="614"/>
      <c r="K919" s="614"/>
      <c r="L919" s="614"/>
      <c r="M919" s="614"/>
      <c r="N919" s="614"/>
      <c r="O919" s="614"/>
      <c r="P919" s="614"/>
      <c r="Q919" s="614"/>
    </row>
    <row r="920" ht="25.15" customHeight="true" x14ac:dyDescent="0.2">
      <c r="C920" s="614"/>
      <c r="D920" s="614"/>
      <c r="E920" s="614"/>
      <c r="F920" s="614"/>
      <c r="G920" s="614"/>
      <c r="H920" s="614"/>
      <c r="I920" s="614"/>
      <c r="J920" s="614"/>
      <c r="K920" s="614"/>
      <c r="L920" s="614"/>
      <c r="M920" s="614"/>
      <c r="N920" s="614"/>
      <c r="O920" s="614"/>
      <c r="P920" s="614"/>
      <c r="Q920" s="614"/>
    </row>
    <row r="921" ht="25.15" customHeight="true" x14ac:dyDescent="0.2">
      <c r="C921" s="614"/>
      <c r="D921" s="614"/>
      <c r="E921" s="614"/>
      <c r="F921" s="614"/>
      <c r="G921" s="614"/>
      <c r="H921" s="614"/>
      <c r="I921" s="614"/>
      <c r="J921" s="614"/>
      <c r="K921" s="614"/>
      <c r="L921" s="614"/>
      <c r="M921" s="614"/>
      <c r="N921" s="614"/>
      <c r="O921" s="614"/>
      <c r="P921" s="614"/>
      <c r="Q921" s="614"/>
    </row>
    <row r="922" ht="25.15" customHeight="true" x14ac:dyDescent="0.2">
      <c r="C922" s="614"/>
      <c r="D922" s="614"/>
      <c r="E922" s="614"/>
      <c r="F922" s="614"/>
      <c r="G922" s="614"/>
      <c r="H922" s="614"/>
      <c r="I922" s="614"/>
      <c r="J922" s="614"/>
      <c r="K922" s="614"/>
      <c r="L922" s="614"/>
      <c r="M922" s="614"/>
      <c r="N922" s="614"/>
      <c r="O922" s="614"/>
      <c r="P922" s="614"/>
      <c r="Q922" s="614"/>
    </row>
    <row r="923" ht="25.15" customHeight="true" x14ac:dyDescent="0.2">
      <c r="C923" s="614"/>
      <c r="D923" s="614"/>
      <c r="E923" s="614"/>
      <c r="F923" s="614"/>
      <c r="G923" s="614"/>
      <c r="H923" s="614"/>
      <c r="I923" s="614"/>
      <c r="J923" s="614"/>
      <c r="K923" s="614"/>
      <c r="L923" s="614"/>
      <c r="M923" s="614"/>
      <c r="N923" s="614"/>
      <c r="O923" s="614"/>
      <c r="P923" s="614"/>
      <c r="Q923" s="614"/>
    </row>
    <row r="924" ht="25.15" customHeight="true" x14ac:dyDescent="0.2">
      <c r="C924" s="614"/>
      <c r="D924" s="614"/>
      <c r="E924" s="614"/>
      <c r="F924" s="614"/>
      <c r="G924" s="614"/>
      <c r="H924" s="614"/>
      <c r="I924" s="614"/>
      <c r="J924" s="614"/>
      <c r="K924" s="614"/>
      <c r="L924" s="614"/>
      <c r="M924" s="614"/>
      <c r="N924" s="614"/>
      <c r="O924" s="614"/>
      <c r="P924" s="614"/>
      <c r="Q924" s="614"/>
    </row>
    <row r="925" ht="25.15" customHeight="true" x14ac:dyDescent="0.2">
      <c r="C925" s="614"/>
      <c r="D925" s="614"/>
      <c r="E925" s="614"/>
      <c r="F925" s="614"/>
      <c r="G925" s="614"/>
      <c r="H925" s="614"/>
      <c r="I925" s="614"/>
      <c r="J925" s="614"/>
      <c r="K925" s="614"/>
      <c r="L925" s="614"/>
      <c r="M925" s="614"/>
      <c r="N925" s="614"/>
      <c r="O925" s="614"/>
      <c r="P925" s="614"/>
      <c r="Q925" s="614"/>
    </row>
    <row r="926" ht="25.15" customHeight="true" x14ac:dyDescent="0.2">
      <c r="C926" s="614"/>
      <c r="D926" s="614"/>
      <c r="E926" s="614"/>
      <c r="F926" s="614"/>
      <c r="G926" s="614"/>
      <c r="H926" s="614"/>
      <c r="I926" s="614"/>
      <c r="J926" s="614"/>
      <c r="K926" s="614"/>
      <c r="L926" s="614"/>
      <c r="M926" s="614"/>
      <c r="N926" s="614"/>
      <c r="O926" s="614"/>
      <c r="P926" s="614"/>
      <c r="Q926" s="614"/>
    </row>
    <row r="927" ht="25.15" customHeight="true" x14ac:dyDescent="0.2">
      <c r="C927" s="614"/>
      <c r="D927" s="614"/>
      <c r="E927" s="614"/>
      <c r="F927" s="614"/>
      <c r="G927" s="614"/>
      <c r="H927" s="614"/>
      <c r="I927" s="614"/>
      <c r="J927" s="614"/>
      <c r="K927" s="614"/>
      <c r="L927" s="614"/>
      <c r="M927" s="614"/>
      <c r="N927" s="614"/>
      <c r="O927" s="614"/>
      <c r="P927" s="614"/>
      <c r="Q927" s="614"/>
    </row>
    <row r="928" ht="25.15" customHeight="true" x14ac:dyDescent="0.2">
      <c r="C928" s="614"/>
      <c r="D928" s="614"/>
      <c r="E928" s="614"/>
      <c r="F928" s="614"/>
      <c r="G928" s="614"/>
      <c r="H928" s="614"/>
      <c r="I928" s="614"/>
      <c r="J928" s="614"/>
      <c r="K928" s="614"/>
      <c r="L928" s="614"/>
      <c r="M928" s="614"/>
      <c r="N928" s="614"/>
      <c r="O928" s="614"/>
      <c r="P928" s="614"/>
      <c r="Q928" s="614"/>
    </row>
    <row r="929" ht="25.15" customHeight="true" x14ac:dyDescent="0.2">
      <c r="C929" s="614"/>
      <c r="D929" s="614"/>
      <c r="E929" s="614"/>
      <c r="F929" s="614"/>
      <c r="G929" s="614"/>
      <c r="H929" s="614"/>
      <c r="I929" s="614"/>
      <c r="J929" s="614"/>
      <c r="K929" s="614"/>
      <c r="L929" s="614"/>
      <c r="M929" s="614"/>
      <c r="N929" s="614"/>
      <c r="O929" s="614"/>
      <c r="P929" s="614"/>
      <c r="Q929" s="614"/>
    </row>
    <row r="930" ht="25.15" customHeight="true" x14ac:dyDescent="0.2">
      <c r="C930" s="614"/>
      <c r="D930" s="614"/>
      <c r="E930" s="614"/>
      <c r="F930" s="614"/>
      <c r="G930" s="614"/>
      <c r="H930" s="614"/>
      <c r="I930" s="614"/>
      <c r="J930" s="614"/>
      <c r="K930" s="614"/>
      <c r="L930" s="614"/>
      <c r="M930" s="614"/>
      <c r="N930" s="614"/>
      <c r="O930" s="614"/>
      <c r="P930" s="614"/>
      <c r="Q930" s="614"/>
    </row>
    <row r="931" ht="25.15" customHeight="true" x14ac:dyDescent="0.2">
      <c r="C931" s="614"/>
      <c r="D931" s="614"/>
      <c r="E931" s="614"/>
      <c r="F931" s="614"/>
      <c r="G931" s="614"/>
      <c r="H931" s="614"/>
      <c r="I931" s="614"/>
      <c r="J931" s="614"/>
      <c r="K931" s="614"/>
      <c r="L931" s="614"/>
      <c r="M931" s="614"/>
      <c r="N931" s="614"/>
      <c r="O931" s="614"/>
      <c r="P931" s="614"/>
      <c r="Q931" s="614"/>
    </row>
    <row r="932" ht="25.15" customHeight="true" x14ac:dyDescent="0.2">
      <c r="C932" s="614"/>
      <c r="D932" s="614"/>
      <c r="E932" s="614"/>
      <c r="F932" s="614"/>
      <c r="G932" s="614"/>
      <c r="H932" s="614"/>
      <c r="I932" s="614"/>
      <c r="J932" s="614"/>
      <c r="K932" s="614"/>
      <c r="L932" s="614"/>
      <c r="M932" s="614"/>
      <c r="N932" s="614"/>
      <c r="O932" s="614"/>
      <c r="P932" s="614"/>
      <c r="Q932" s="614"/>
    </row>
    <row r="933" ht="25.15" customHeight="true" x14ac:dyDescent="0.2">
      <c r="C933" s="614"/>
      <c r="D933" s="614"/>
      <c r="E933" s="614"/>
      <c r="F933" s="614"/>
      <c r="G933" s="614"/>
      <c r="H933" s="614"/>
      <c r="I933" s="614"/>
      <c r="J933" s="614"/>
      <c r="K933" s="614"/>
      <c r="L933" s="614"/>
      <c r="M933" s="614"/>
      <c r="N933" s="614"/>
      <c r="O933" s="614"/>
      <c r="P933" s="614"/>
      <c r="Q933" s="614"/>
    </row>
    <row r="934" ht="25.15" customHeight="true" x14ac:dyDescent="0.2">
      <c r="C934" s="614"/>
      <c r="D934" s="614"/>
      <c r="E934" s="614"/>
      <c r="F934" s="614"/>
      <c r="G934" s="614"/>
      <c r="H934" s="614"/>
      <c r="I934" s="614"/>
      <c r="J934" s="614"/>
      <c r="K934" s="614"/>
      <c r="L934" s="614"/>
      <c r="M934" s="614"/>
      <c r="N934" s="614"/>
      <c r="O934" s="614"/>
      <c r="P934" s="614"/>
      <c r="Q934" s="614"/>
    </row>
    <row r="935" ht="25.15" customHeight="true" x14ac:dyDescent="0.2">
      <c r="C935" s="614"/>
      <c r="D935" s="614"/>
      <c r="E935" s="614"/>
      <c r="F935" s="614"/>
      <c r="G935" s="614"/>
      <c r="H935" s="614"/>
      <c r="I935" s="614"/>
      <c r="J935" s="614"/>
      <c r="K935" s="614"/>
      <c r="L935" s="614"/>
      <c r="M935" s="614"/>
      <c r="N935" s="614"/>
      <c r="O935" s="614"/>
      <c r="P935" s="614"/>
      <c r="Q935" s="614"/>
    </row>
    <row r="936" ht="25.15" customHeight="true" x14ac:dyDescent="0.2">
      <c r="C936" s="614"/>
      <c r="D936" s="614"/>
      <c r="E936" s="614"/>
      <c r="F936" s="614"/>
      <c r="G936" s="614"/>
      <c r="H936" s="614"/>
      <c r="I936" s="614"/>
      <c r="J936" s="614"/>
      <c r="K936" s="614"/>
      <c r="L936" s="614"/>
      <c r="M936" s="614"/>
      <c r="N936" s="614"/>
      <c r="O936" s="614"/>
      <c r="P936" s="614"/>
      <c r="Q936" s="614"/>
    </row>
    <row r="937" ht="25.15" customHeight="true" x14ac:dyDescent="0.2">
      <c r="C937" s="614"/>
      <c r="D937" s="614"/>
      <c r="E937" s="614"/>
      <c r="F937" s="614"/>
      <c r="G937" s="614"/>
      <c r="H937" s="614"/>
      <c r="I937" s="614"/>
      <c r="J937" s="614"/>
      <c r="K937" s="614"/>
      <c r="L937" s="614"/>
      <c r="M937" s="614"/>
      <c r="N937" s="614"/>
      <c r="O937" s="614"/>
      <c r="P937" s="614"/>
      <c r="Q937" s="614"/>
    </row>
    <row r="938" ht="25.15" customHeight="true" x14ac:dyDescent="0.2">
      <c r="C938" s="614"/>
      <c r="D938" s="614"/>
      <c r="E938" s="614"/>
      <c r="F938" s="614"/>
      <c r="G938" s="614"/>
      <c r="H938" s="614"/>
      <c r="I938" s="614"/>
      <c r="J938" s="614"/>
      <c r="K938" s="614"/>
      <c r="L938" s="614"/>
      <c r="M938" s="614"/>
      <c r="N938" s="614"/>
      <c r="O938" s="614"/>
      <c r="P938" s="614"/>
      <c r="Q938" s="614"/>
    </row>
    <row r="939" ht="25.15" customHeight="true" x14ac:dyDescent="0.2">
      <c r="C939" s="614"/>
      <c r="D939" s="614"/>
      <c r="E939" s="614"/>
      <c r="F939" s="614"/>
      <c r="G939" s="614"/>
      <c r="H939" s="614"/>
      <c r="I939" s="614"/>
      <c r="J939" s="614"/>
      <c r="K939" s="614"/>
      <c r="L939" s="614"/>
      <c r="M939" s="614"/>
      <c r="N939" s="614"/>
      <c r="O939" s="614"/>
      <c r="P939" s="614"/>
      <c r="Q939" s="614"/>
    </row>
    <row r="940" ht="25.15" customHeight="true" x14ac:dyDescent="0.2">
      <c r="C940" s="614"/>
      <c r="D940" s="614"/>
      <c r="E940" s="614"/>
      <c r="F940" s="614"/>
      <c r="G940" s="614"/>
      <c r="H940" s="614"/>
      <c r="I940" s="614"/>
      <c r="J940" s="614"/>
      <c r="K940" s="614"/>
      <c r="L940" s="614"/>
      <c r="M940" s="614"/>
      <c r="N940" s="614"/>
      <c r="O940" s="614"/>
      <c r="P940" s="614"/>
      <c r="Q940" s="614"/>
    </row>
    <row r="941" ht="25.15" customHeight="true" x14ac:dyDescent="0.2">
      <c r="C941" s="614"/>
      <c r="D941" s="614"/>
      <c r="E941" s="614"/>
      <c r="F941" s="614"/>
      <c r="G941" s="614"/>
      <c r="H941" s="614"/>
      <c r="I941" s="614"/>
      <c r="J941" s="614"/>
      <c r="K941" s="614"/>
      <c r="L941" s="614"/>
      <c r="M941" s="614"/>
      <c r="N941" s="614"/>
      <c r="O941" s="614"/>
      <c r="P941" s="614"/>
      <c r="Q941" s="614"/>
    </row>
    <row r="942" ht="25.15" customHeight="true" x14ac:dyDescent="0.2">
      <c r="C942" s="614"/>
      <c r="D942" s="614"/>
      <c r="E942" s="614"/>
      <c r="F942" s="614"/>
      <c r="G942" s="614"/>
      <c r="H942" s="614"/>
      <c r="I942" s="614"/>
      <c r="J942" s="614"/>
      <c r="K942" s="614"/>
      <c r="L942" s="614"/>
      <c r="M942" s="614"/>
      <c r="N942" s="614"/>
      <c r="O942" s="614"/>
      <c r="P942" s="614"/>
      <c r="Q942" s="614"/>
    </row>
    <row r="943" ht="25.15" customHeight="true" x14ac:dyDescent="0.2">
      <c r="C943" s="614"/>
      <c r="D943" s="614"/>
      <c r="E943" s="614"/>
      <c r="F943" s="614"/>
      <c r="G943" s="614"/>
      <c r="H943" s="614"/>
      <c r="I943" s="614"/>
      <c r="J943" s="614"/>
      <c r="K943" s="614"/>
      <c r="L943" s="614"/>
      <c r="M943" s="614"/>
      <c r="N943" s="614"/>
      <c r="O943" s="614"/>
      <c r="P943" s="614"/>
      <c r="Q943" s="614"/>
    </row>
    <row r="944" ht="25.15" customHeight="true" x14ac:dyDescent="0.2">
      <c r="C944" s="614"/>
      <c r="D944" s="614"/>
      <c r="E944" s="614"/>
      <c r="F944" s="614"/>
      <c r="G944" s="614"/>
      <c r="H944" s="614"/>
      <c r="I944" s="614"/>
      <c r="J944" s="614"/>
      <c r="K944" s="614"/>
      <c r="L944" s="614"/>
      <c r="M944" s="614"/>
      <c r="N944" s="614"/>
      <c r="O944" s="614"/>
      <c r="P944" s="614"/>
      <c r="Q944" s="614"/>
    </row>
    <row r="945" ht="25.15" customHeight="true" x14ac:dyDescent="0.2">
      <c r="C945" s="614"/>
      <c r="D945" s="614"/>
      <c r="E945" s="614"/>
      <c r="F945" s="614"/>
      <c r="G945" s="614"/>
      <c r="H945" s="614"/>
      <c r="I945" s="614"/>
      <c r="J945" s="614"/>
      <c r="K945" s="614"/>
      <c r="L945" s="614"/>
      <c r="M945" s="614"/>
      <c r="N945" s="614"/>
      <c r="O945" s="614"/>
      <c r="P945" s="614"/>
      <c r="Q945" s="614"/>
    </row>
    <row r="946" ht="25.15" customHeight="true" x14ac:dyDescent="0.2">
      <c r="C946" s="614"/>
      <c r="D946" s="614"/>
      <c r="E946" s="614"/>
      <c r="F946" s="614"/>
      <c r="G946" s="614"/>
      <c r="H946" s="614"/>
      <c r="I946" s="614"/>
      <c r="J946" s="614"/>
      <c r="K946" s="614"/>
      <c r="L946" s="614"/>
      <c r="M946" s="614"/>
      <c r="N946" s="614"/>
      <c r="O946" s="614"/>
      <c r="P946" s="614"/>
      <c r="Q946" s="614"/>
    </row>
    <row r="947" ht="25.15" customHeight="true" x14ac:dyDescent="0.2">
      <c r="C947" s="614"/>
      <c r="D947" s="614"/>
      <c r="E947" s="614"/>
      <c r="F947" s="614"/>
      <c r="G947" s="614"/>
      <c r="H947" s="614"/>
      <c r="I947" s="614"/>
      <c r="J947" s="614"/>
      <c r="K947" s="614"/>
      <c r="L947" s="614"/>
      <c r="M947" s="614"/>
      <c r="N947" s="614"/>
      <c r="O947" s="614"/>
      <c r="P947" s="614"/>
      <c r="Q947" s="614"/>
    </row>
    <row r="948" ht="25.15" customHeight="true" x14ac:dyDescent="0.2">
      <c r="C948" s="614"/>
      <c r="D948" s="614"/>
      <c r="E948" s="614"/>
      <c r="F948" s="614"/>
      <c r="G948" s="614"/>
      <c r="H948" s="614"/>
      <c r="I948" s="614"/>
      <c r="J948" s="614"/>
      <c r="K948" s="614"/>
      <c r="L948" s="614"/>
      <c r="M948" s="614"/>
      <c r="N948" s="614"/>
      <c r="O948" s="614"/>
      <c r="P948" s="614"/>
      <c r="Q948" s="614"/>
    </row>
    <row r="949" ht="25.15" customHeight="true" x14ac:dyDescent="0.2">
      <c r="C949" s="614"/>
      <c r="D949" s="614"/>
      <c r="E949" s="614"/>
      <c r="F949" s="614"/>
      <c r="G949" s="614"/>
      <c r="H949" s="614"/>
      <c r="I949" s="614"/>
      <c r="J949" s="614"/>
      <c r="K949" s="614"/>
      <c r="L949" s="614"/>
      <c r="M949" s="614"/>
      <c r="N949" s="614"/>
      <c r="O949" s="614"/>
      <c r="P949" s="614"/>
      <c r="Q949" s="614"/>
    </row>
    <row r="950" ht="25.15" customHeight="true" x14ac:dyDescent="0.2">
      <c r="C950" s="614"/>
      <c r="D950" s="614"/>
      <c r="E950" s="614"/>
      <c r="F950" s="614"/>
      <c r="G950" s="614"/>
      <c r="H950" s="614"/>
      <c r="I950" s="614"/>
      <c r="J950" s="614"/>
      <c r="K950" s="614"/>
      <c r="L950" s="614"/>
      <c r="M950" s="614"/>
      <c r="N950" s="614"/>
      <c r="O950" s="614"/>
      <c r="P950" s="614"/>
      <c r="Q950" s="614"/>
    </row>
    <row r="951" ht="25.15" customHeight="true" x14ac:dyDescent="0.2">
      <c r="C951" s="614"/>
      <c r="D951" s="614"/>
      <c r="E951" s="614"/>
      <c r="F951" s="614"/>
      <c r="G951" s="614"/>
      <c r="H951" s="614"/>
      <c r="I951" s="614"/>
      <c r="J951" s="614"/>
      <c r="K951" s="614"/>
      <c r="L951" s="614"/>
      <c r="M951" s="614"/>
      <c r="N951" s="614"/>
      <c r="O951" s="614"/>
      <c r="P951" s="614"/>
      <c r="Q951" s="614"/>
    </row>
    <row r="952" ht="25.15" customHeight="true" x14ac:dyDescent="0.2">
      <c r="C952" s="614"/>
      <c r="D952" s="614"/>
      <c r="E952" s="614"/>
      <c r="F952" s="614"/>
      <c r="G952" s="614"/>
      <c r="H952" s="614"/>
      <c r="I952" s="614"/>
      <c r="J952" s="614"/>
      <c r="K952" s="614"/>
      <c r="L952" s="614"/>
      <c r="M952" s="614"/>
      <c r="N952" s="614"/>
      <c r="O952" s="614"/>
      <c r="P952" s="614"/>
      <c r="Q952" s="614"/>
    </row>
    <row r="953" ht="25.15" customHeight="true" x14ac:dyDescent="0.2">
      <c r="C953" s="614"/>
      <c r="D953" s="614"/>
      <c r="E953" s="614"/>
      <c r="F953" s="614"/>
      <c r="G953" s="614"/>
      <c r="H953" s="614"/>
      <c r="I953" s="614"/>
      <c r="J953" s="614"/>
      <c r="K953" s="614"/>
      <c r="L953" s="614"/>
      <c r="M953" s="614"/>
      <c r="N953" s="614"/>
      <c r="O953" s="614"/>
      <c r="P953" s="614"/>
      <c r="Q953" s="614"/>
    </row>
    <row r="954" ht="25.15" customHeight="true" x14ac:dyDescent="0.2">
      <c r="C954" s="614"/>
      <c r="D954" s="614"/>
      <c r="E954" s="614"/>
      <c r="F954" s="614"/>
      <c r="G954" s="614"/>
      <c r="H954" s="614"/>
      <c r="I954" s="614"/>
      <c r="J954" s="614"/>
      <c r="K954" s="614"/>
      <c r="L954" s="614"/>
      <c r="M954" s="614"/>
      <c r="N954" s="614"/>
      <c r="O954" s="614"/>
      <c r="P954" s="614"/>
      <c r="Q954" s="614"/>
    </row>
    <row r="955" ht="25.15" customHeight="true" x14ac:dyDescent="0.2">
      <c r="C955" s="614"/>
      <c r="D955" s="614"/>
      <c r="E955" s="614"/>
      <c r="F955" s="614"/>
      <c r="G955" s="614"/>
      <c r="H955" s="614"/>
      <c r="I955" s="614"/>
      <c r="J955" s="614"/>
      <c r="K955" s="614"/>
      <c r="L955" s="614"/>
      <c r="M955" s="614"/>
      <c r="N955" s="614"/>
      <c r="O955" s="614"/>
      <c r="P955" s="614"/>
      <c r="Q955" s="614"/>
    </row>
    <row r="956" ht="25.15" customHeight="true" x14ac:dyDescent="0.2">
      <c r="C956" s="614"/>
      <c r="D956" s="614"/>
      <c r="E956" s="614"/>
      <c r="F956" s="614"/>
      <c r="G956" s="614"/>
      <c r="H956" s="614"/>
      <c r="I956" s="614"/>
      <c r="J956" s="614"/>
      <c r="K956" s="614"/>
      <c r="L956" s="614"/>
      <c r="M956" s="614"/>
      <c r="N956" s="614"/>
      <c r="O956" s="614"/>
      <c r="P956" s="614"/>
      <c r="Q956" s="614"/>
    </row>
    <row r="957" ht="25.15" customHeight="true" x14ac:dyDescent="0.2">
      <c r="C957" s="614"/>
      <c r="D957" s="614"/>
      <c r="E957" s="614"/>
      <c r="F957" s="614"/>
      <c r="G957" s="614"/>
      <c r="H957" s="614"/>
      <c r="I957" s="614"/>
      <c r="J957" s="614"/>
      <c r="K957" s="614"/>
      <c r="L957" s="614"/>
      <c r="M957" s="614"/>
      <c r="N957" s="614"/>
      <c r="O957" s="614"/>
      <c r="P957" s="614"/>
      <c r="Q957" s="614"/>
    </row>
    <row r="958" ht="25.15" customHeight="true" x14ac:dyDescent="0.2">
      <c r="C958" s="614"/>
      <c r="D958" s="614"/>
      <c r="E958" s="614"/>
      <c r="F958" s="614"/>
      <c r="G958" s="614"/>
      <c r="H958" s="614"/>
      <c r="I958" s="614"/>
      <c r="J958" s="614"/>
      <c r="K958" s="614"/>
      <c r="L958" s="614"/>
      <c r="M958" s="614"/>
      <c r="N958" s="614"/>
      <c r="O958" s="614"/>
      <c r="P958" s="614"/>
      <c r="Q958" s="614"/>
    </row>
    <row r="959" ht="25.15" customHeight="true" x14ac:dyDescent="0.2">
      <c r="C959" s="614"/>
      <c r="D959" s="614"/>
      <c r="E959" s="614"/>
      <c r="F959" s="614"/>
      <c r="G959" s="614"/>
      <c r="H959" s="614"/>
      <c r="I959" s="614"/>
      <c r="J959" s="614"/>
      <c r="K959" s="614"/>
      <c r="L959" s="614"/>
      <c r="M959" s="614"/>
      <c r="N959" s="614"/>
      <c r="O959" s="614"/>
      <c r="P959" s="614"/>
      <c r="Q959" s="614"/>
    </row>
    <row r="960" ht="25.15" customHeight="true" x14ac:dyDescent="0.2">
      <c r="C960" s="614"/>
      <c r="D960" s="614"/>
      <c r="E960" s="614"/>
      <c r="F960" s="614"/>
      <c r="G960" s="614"/>
      <c r="H960" s="614"/>
      <c r="I960" s="614"/>
      <c r="J960" s="614"/>
      <c r="K960" s="614"/>
      <c r="L960" s="614"/>
      <c r="M960" s="614"/>
      <c r="N960" s="614"/>
      <c r="O960" s="614"/>
      <c r="P960" s="614"/>
      <c r="Q960" s="614"/>
    </row>
    <row r="961" ht="25.15" customHeight="true" x14ac:dyDescent="0.2">
      <c r="C961" s="614"/>
      <c r="D961" s="614"/>
      <c r="E961" s="614"/>
      <c r="F961" s="614"/>
      <c r="G961" s="614"/>
      <c r="H961" s="614"/>
      <c r="I961" s="614"/>
      <c r="J961" s="614"/>
      <c r="K961" s="614"/>
      <c r="L961" s="614"/>
      <c r="M961" s="614"/>
      <c r="N961" s="614"/>
      <c r="O961" s="614"/>
      <c r="P961" s="614"/>
      <c r="Q961" s="614"/>
    </row>
    <row r="962" ht="25.15" customHeight="true" x14ac:dyDescent="0.2">
      <c r="C962" s="614"/>
      <c r="D962" s="614"/>
      <c r="E962" s="614"/>
      <c r="F962" s="614"/>
      <c r="G962" s="614"/>
      <c r="H962" s="614"/>
      <c r="I962" s="614"/>
      <c r="J962" s="614"/>
      <c r="K962" s="614"/>
      <c r="L962" s="614"/>
      <c r="M962" s="614"/>
      <c r="N962" s="614"/>
      <c r="O962" s="614"/>
      <c r="P962" s="614"/>
      <c r="Q962" s="614"/>
    </row>
    <row r="963" ht="25.15" customHeight="true" x14ac:dyDescent="0.2">
      <c r="C963" s="614"/>
      <c r="D963" s="614"/>
      <c r="E963" s="614"/>
      <c r="F963" s="614"/>
      <c r="G963" s="614"/>
      <c r="H963" s="614"/>
      <c r="I963" s="614"/>
      <c r="J963" s="614"/>
      <c r="K963" s="614"/>
      <c r="L963" s="614"/>
      <c r="M963" s="614"/>
      <c r="N963" s="614"/>
      <c r="O963" s="614"/>
      <c r="P963" s="614"/>
      <c r="Q963" s="614"/>
    </row>
    <row r="964" ht="25.15" customHeight="true" x14ac:dyDescent="0.2">
      <c r="C964" s="614"/>
      <c r="D964" s="614"/>
      <c r="E964" s="614"/>
      <c r="F964" s="614"/>
      <c r="G964" s="614"/>
      <c r="H964" s="614"/>
      <c r="I964" s="614"/>
      <c r="J964" s="614"/>
      <c r="K964" s="614"/>
      <c r="L964" s="614"/>
      <c r="M964" s="614"/>
      <c r="N964" s="614"/>
      <c r="O964" s="614"/>
      <c r="P964" s="614"/>
      <c r="Q964" s="614"/>
    </row>
    <row r="965" ht="25.15" customHeight="true" x14ac:dyDescent="0.2">
      <c r="C965" s="614"/>
      <c r="D965" s="614"/>
      <c r="E965" s="614"/>
      <c r="F965" s="614"/>
      <c r="G965" s="614"/>
      <c r="H965" s="614"/>
      <c r="I965" s="614"/>
      <c r="J965" s="614"/>
      <c r="K965" s="614"/>
      <c r="L965" s="614"/>
      <c r="M965" s="614"/>
      <c r="N965" s="614"/>
      <c r="O965" s="614"/>
      <c r="P965" s="614"/>
      <c r="Q965" s="614"/>
    </row>
    <row r="966" ht="25.15" customHeight="true" x14ac:dyDescent="0.2">
      <c r="C966" s="614"/>
      <c r="D966" s="614"/>
      <c r="E966" s="614"/>
      <c r="F966" s="614"/>
      <c r="G966" s="614"/>
      <c r="H966" s="614"/>
      <c r="I966" s="614"/>
      <c r="J966" s="614"/>
      <c r="K966" s="614"/>
      <c r="L966" s="614"/>
      <c r="M966" s="614"/>
      <c r="N966" s="614"/>
      <c r="O966" s="614"/>
      <c r="P966" s="614"/>
      <c r="Q966" s="614"/>
    </row>
    <row r="967" ht="25.15" customHeight="true" x14ac:dyDescent="0.2">
      <c r="C967" s="614"/>
      <c r="D967" s="614"/>
      <c r="E967" s="614"/>
      <c r="F967" s="614"/>
      <c r="G967" s="614"/>
      <c r="H967" s="614"/>
      <c r="I967" s="614"/>
      <c r="J967" s="614"/>
      <c r="K967" s="614"/>
      <c r="L967" s="614"/>
      <c r="M967" s="614"/>
      <c r="N967" s="614"/>
      <c r="O967" s="614"/>
      <c r="P967" s="614"/>
      <c r="Q967" s="614"/>
    </row>
    <row r="968" ht="25.15" customHeight="true" x14ac:dyDescent="0.2">
      <c r="C968" s="614"/>
      <c r="D968" s="614"/>
      <c r="E968" s="614"/>
      <c r="F968" s="614"/>
      <c r="G968" s="614"/>
      <c r="H968" s="614"/>
      <c r="I968" s="614"/>
      <c r="J968" s="614"/>
      <c r="K968" s="614"/>
      <c r="L968" s="614"/>
      <c r="M968" s="614"/>
      <c r="N968" s="614"/>
      <c r="O968" s="614"/>
      <c r="P968" s="614"/>
      <c r="Q968" s="614"/>
    </row>
    <row r="969" ht="25.15" customHeight="true" x14ac:dyDescent="0.2">
      <c r="C969" s="614"/>
      <c r="D969" s="614"/>
      <c r="E969" s="614"/>
      <c r="F969" s="614"/>
      <c r="G969" s="614"/>
      <c r="H969" s="614"/>
      <c r="I969" s="614"/>
      <c r="J969" s="614"/>
      <c r="K969" s="614"/>
      <c r="L969" s="614"/>
      <c r="M969" s="614"/>
      <c r="N969" s="614"/>
      <c r="O969" s="614"/>
      <c r="P969" s="614"/>
      <c r="Q969" s="614"/>
    </row>
    <row r="970" ht="25.15" customHeight="true" x14ac:dyDescent="0.2">
      <c r="C970" s="614"/>
      <c r="D970" s="614"/>
      <c r="E970" s="614"/>
      <c r="F970" s="614"/>
      <c r="G970" s="614"/>
      <c r="H970" s="614"/>
      <c r="I970" s="614"/>
      <c r="J970" s="614"/>
      <c r="K970" s="614"/>
      <c r="L970" s="614"/>
      <c r="M970" s="614"/>
      <c r="N970" s="614"/>
      <c r="O970" s="614"/>
      <c r="P970" s="614"/>
      <c r="Q970" s="614"/>
    </row>
    <row r="971" ht="25.15" customHeight="true" x14ac:dyDescent="0.2">
      <c r="C971" s="614"/>
      <c r="D971" s="614"/>
      <c r="E971" s="614"/>
      <c r="F971" s="614"/>
      <c r="G971" s="614"/>
      <c r="H971" s="614"/>
      <c r="I971" s="614"/>
      <c r="J971" s="614"/>
      <c r="K971" s="614"/>
      <c r="L971" s="614"/>
      <c r="M971" s="614"/>
      <c r="N971" s="614"/>
      <c r="O971" s="614"/>
      <c r="P971" s="614"/>
      <c r="Q971" s="614"/>
    </row>
    <row r="972" ht="25.15" customHeight="true" x14ac:dyDescent="0.2">
      <c r="C972" s="614"/>
      <c r="D972" s="614"/>
      <c r="E972" s="614"/>
      <c r="F972" s="614"/>
      <c r="G972" s="614"/>
      <c r="H972" s="614"/>
      <c r="I972" s="614"/>
      <c r="J972" s="614"/>
      <c r="K972" s="614"/>
      <c r="L972" s="614"/>
      <c r="M972" s="614"/>
      <c r="N972" s="614"/>
      <c r="O972" s="614"/>
      <c r="P972" s="614"/>
      <c r="Q972" s="614"/>
    </row>
    <row r="973" ht="25.15" customHeight="true" x14ac:dyDescent="0.2">
      <c r="C973" s="614"/>
      <c r="D973" s="614"/>
      <c r="E973" s="614"/>
      <c r="F973" s="614"/>
      <c r="G973" s="614"/>
      <c r="H973" s="614"/>
      <c r="I973" s="614"/>
      <c r="J973" s="614"/>
      <c r="K973" s="614"/>
      <c r="L973" s="614"/>
      <c r="M973" s="614"/>
      <c r="N973" s="614"/>
      <c r="O973" s="614"/>
      <c r="P973" s="614"/>
      <c r="Q973" s="614"/>
    </row>
    <row r="974" ht="25.15" customHeight="true" x14ac:dyDescent="0.2">
      <c r="C974" s="614"/>
      <c r="D974" s="614"/>
      <c r="E974" s="614"/>
      <c r="F974" s="614"/>
      <c r="G974" s="614"/>
      <c r="H974" s="614"/>
      <c r="I974" s="614"/>
      <c r="J974" s="614"/>
      <c r="K974" s="614"/>
      <c r="L974" s="614"/>
      <c r="M974" s="614"/>
      <c r="N974" s="614"/>
      <c r="O974" s="614"/>
      <c r="P974" s="614"/>
      <c r="Q974" s="614"/>
    </row>
    <row r="975" ht="25.15" customHeight="true" x14ac:dyDescent="0.2">
      <c r="C975" s="614"/>
      <c r="D975" s="614"/>
      <c r="E975" s="614"/>
      <c r="F975" s="614"/>
      <c r="G975" s="614"/>
      <c r="H975" s="614"/>
      <c r="I975" s="614"/>
      <c r="J975" s="614"/>
      <c r="K975" s="614"/>
      <c r="L975" s="614"/>
      <c r="M975" s="614"/>
      <c r="N975" s="614"/>
      <c r="O975" s="614"/>
      <c r="P975" s="614"/>
      <c r="Q975" s="614"/>
    </row>
    <row r="976" ht="25.15" customHeight="true" x14ac:dyDescent="0.2">
      <c r="C976" s="614"/>
      <c r="D976" s="614"/>
      <c r="E976" s="614"/>
      <c r="F976" s="614"/>
      <c r="G976" s="614"/>
      <c r="H976" s="614"/>
      <c r="I976" s="614"/>
      <c r="J976" s="614"/>
      <c r="K976" s="614"/>
      <c r="L976" s="614"/>
      <c r="M976" s="614"/>
      <c r="N976" s="614"/>
      <c r="O976" s="614"/>
      <c r="P976" s="614"/>
      <c r="Q976" s="614"/>
    </row>
    <row r="977" ht="25.15" customHeight="true" x14ac:dyDescent="0.2">
      <c r="C977" s="614"/>
      <c r="D977" s="614"/>
      <c r="E977" s="614"/>
      <c r="F977" s="614"/>
      <c r="G977" s="614"/>
      <c r="H977" s="614"/>
      <c r="I977" s="614"/>
      <c r="J977" s="614"/>
      <c r="K977" s="614"/>
      <c r="L977" s="614"/>
      <c r="M977" s="614"/>
      <c r="N977" s="614"/>
      <c r="O977" s="614"/>
      <c r="P977" s="614"/>
      <c r="Q977" s="614"/>
    </row>
    <row r="978" ht="25.15" customHeight="true" x14ac:dyDescent="0.2">
      <c r="C978" s="614"/>
      <c r="D978" s="614"/>
      <c r="E978" s="614"/>
      <c r="F978" s="614"/>
      <c r="G978" s="614"/>
      <c r="H978" s="614"/>
      <c r="I978" s="614"/>
      <c r="J978" s="614"/>
      <c r="K978" s="614"/>
      <c r="L978" s="614"/>
      <c r="M978" s="614"/>
      <c r="N978" s="614"/>
      <c r="O978" s="614"/>
      <c r="P978" s="614"/>
      <c r="Q978" s="614"/>
    </row>
    <row r="979" ht="25.15" customHeight="true" x14ac:dyDescent="0.2">
      <c r="C979" s="614"/>
      <c r="D979" s="614"/>
      <c r="E979" s="614"/>
      <c r="F979" s="614"/>
      <c r="G979" s="614"/>
      <c r="H979" s="614"/>
      <c r="I979" s="614"/>
      <c r="J979" s="614"/>
      <c r="K979" s="614"/>
      <c r="L979" s="614"/>
      <c r="M979" s="614"/>
      <c r="N979" s="614"/>
      <c r="O979" s="614"/>
      <c r="P979" s="614"/>
      <c r="Q979" s="614"/>
    </row>
    <row r="980" ht="25.15" customHeight="true" x14ac:dyDescent="0.2">
      <c r="C980" s="614"/>
      <c r="D980" s="614"/>
      <c r="E980" s="614"/>
      <c r="F980" s="614"/>
      <c r="G980" s="614"/>
      <c r="H980" s="614"/>
      <c r="I980" s="614"/>
      <c r="J980" s="614"/>
      <c r="K980" s="614"/>
      <c r="L980" s="614"/>
      <c r="M980" s="614"/>
      <c r="N980" s="614"/>
      <c r="O980" s="614"/>
      <c r="P980" s="614"/>
      <c r="Q980" s="614"/>
    </row>
    <row r="981" ht="25.15" customHeight="true" x14ac:dyDescent="0.2">
      <c r="C981" s="614"/>
      <c r="D981" s="614"/>
      <c r="E981" s="614"/>
      <c r="F981" s="614"/>
      <c r="G981" s="614"/>
      <c r="H981" s="614"/>
      <c r="I981" s="614"/>
      <c r="J981" s="614"/>
      <c r="K981" s="614"/>
      <c r="L981" s="614"/>
      <c r="M981" s="614"/>
      <c r="N981" s="614"/>
      <c r="O981" s="614"/>
      <c r="P981" s="614"/>
      <c r="Q981" s="614"/>
    </row>
    <row r="982" ht="25.15" customHeight="true" x14ac:dyDescent="0.2">
      <c r="C982" s="614"/>
      <c r="D982" s="614"/>
      <c r="E982" s="614"/>
      <c r="F982" s="614"/>
      <c r="G982" s="614"/>
      <c r="H982" s="614"/>
      <c r="I982" s="614"/>
      <c r="J982" s="614"/>
      <c r="K982" s="614"/>
      <c r="L982" s="614"/>
      <c r="M982" s="614"/>
      <c r="N982" s="614"/>
      <c r="O982" s="614"/>
      <c r="P982" s="614"/>
      <c r="Q982" s="614"/>
    </row>
    <row r="983" ht="25.15" customHeight="true" x14ac:dyDescent="0.2">
      <c r="C983" s="614"/>
      <c r="D983" s="614"/>
      <c r="E983" s="614"/>
      <c r="F983" s="614"/>
      <c r="G983" s="614"/>
      <c r="H983" s="614"/>
      <c r="I983" s="614"/>
      <c r="J983" s="614"/>
      <c r="K983" s="614"/>
      <c r="L983" s="614"/>
      <c r="M983" s="614"/>
      <c r="N983" s="614"/>
      <c r="O983" s="614"/>
      <c r="P983" s="614"/>
      <c r="Q983" s="614"/>
    </row>
    <row r="984" ht="25.15" customHeight="true" x14ac:dyDescent="0.2">
      <c r="C984" s="614"/>
      <c r="D984" s="614"/>
      <c r="E984" s="614"/>
      <c r="F984" s="614"/>
      <c r="G984" s="614"/>
      <c r="H984" s="614"/>
      <c r="I984" s="614"/>
      <c r="J984" s="614"/>
      <c r="K984" s="614"/>
      <c r="L984" s="614"/>
      <c r="M984" s="614"/>
      <c r="N984" s="614"/>
      <c r="O984" s="614"/>
      <c r="P984" s="614"/>
      <c r="Q984" s="614"/>
    </row>
    <row r="985" ht="25.15" customHeight="true" x14ac:dyDescent="0.2">
      <c r="C985" s="614"/>
      <c r="D985" s="614"/>
      <c r="E985" s="614"/>
      <c r="F985" s="614"/>
      <c r="G985" s="614"/>
      <c r="H985" s="614"/>
      <c r="I985" s="614"/>
      <c r="J985" s="614"/>
      <c r="K985" s="614"/>
      <c r="L985" s="614"/>
      <c r="M985" s="614"/>
      <c r="N985" s="614"/>
      <c r="O985" s="614"/>
      <c r="P985" s="614"/>
      <c r="Q985" s="614"/>
    </row>
    <row r="986" ht="25.15" customHeight="true" x14ac:dyDescent="0.2">
      <c r="C986" s="614"/>
      <c r="D986" s="614"/>
      <c r="E986" s="614"/>
      <c r="F986" s="614"/>
      <c r="G986" s="614"/>
      <c r="H986" s="614"/>
      <c r="I986" s="614"/>
      <c r="J986" s="614"/>
      <c r="K986" s="614"/>
      <c r="L986" s="614"/>
      <c r="M986" s="614"/>
      <c r="N986" s="614"/>
      <c r="O986" s="614"/>
      <c r="P986" s="614"/>
      <c r="Q986" s="614"/>
    </row>
    <row r="987" ht="25.15" customHeight="true" x14ac:dyDescent="0.2">
      <c r="C987" s="614"/>
      <c r="D987" s="614"/>
      <c r="E987" s="614"/>
      <c r="F987" s="614"/>
      <c r="G987" s="614"/>
      <c r="H987" s="614"/>
      <c r="I987" s="614"/>
      <c r="J987" s="614"/>
      <c r="K987" s="614"/>
      <c r="L987" s="614"/>
      <c r="M987" s="614"/>
      <c r="N987" s="614"/>
      <c r="O987" s="614"/>
      <c r="P987" s="614"/>
      <c r="Q987" s="614"/>
    </row>
    <row r="988" ht="25.15" customHeight="true" x14ac:dyDescent="0.2">
      <c r="C988" s="614"/>
      <c r="D988" s="614"/>
      <c r="E988" s="614"/>
      <c r="F988" s="614"/>
      <c r="G988" s="614"/>
      <c r="H988" s="614"/>
      <c r="I988" s="614"/>
      <c r="J988" s="614"/>
      <c r="K988" s="614"/>
      <c r="L988" s="614"/>
      <c r="M988" s="614"/>
      <c r="N988" s="614"/>
      <c r="O988" s="614"/>
      <c r="P988" s="614"/>
      <c r="Q988" s="614"/>
    </row>
    <row r="989" ht="25.15" customHeight="true" x14ac:dyDescent="0.2">
      <c r="C989" s="614"/>
      <c r="D989" s="614"/>
      <c r="E989" s="614"/>
      <c r="F989" s="614"/>
      <c r="G989" s="614"/>
      <c r="H989" s="614"/>
      <c r="I989" s="614"/>
      <c r="J989" s="614"/>
      <c r="K989" s="614"/>
      <c r="L989" s="614"/>
      <c r="M989" s="614"/>
      <c r="N989" s="614"/>
      <c r="O989" s="614"/>
      <c r="P989" s="614"/>
      <c r="Q989" s="614"/>
    </row>
    <row r="990" ht="25.15" customHeight="true" x14ac:dyDescent="0.2">
      <c r="C990" s="614"/>
      <c r="D990" s="614"/>
      <c r="E990" s="614"/>
      <c r="F990" s="614"/>
      <c r="G990" s="614"/>
      <c r="H990" s="614"/>
      <c r="I990" s="614"/>
      <c r="J990" s="614"/>
      <c r="K990" s="614"/>
      <c r="L990" s="614"/>
      <c r="M990" s="614"/>
      <c r="N990" s="614"/>
      <c r="O990" s="614"/>
      <c r="P990" s="614"/>
      <c r="Q990" s="614"/>
    </row>
    <row r="991" ht="25.15" customHeight="true" x14ac:dyDescent="0.2">
      <c r="C991" s="614"/>
      <c r="D991" s="614"/>
      <c r="E991" s="614"/>
      <c r="F991" s="614"/>
      <c r="G991" s="614"/>
      <c r="H991" s="614"/>
      <c r="I991" s="614"/>
      <c r="J991" s="614"/>
      <c r="K991" s="614"/>
      <c r="L991" s="614"/>
      <c r="M991" s="614"/>
      <c r="N991" s="614"/>
      <c r="O991" s="614"/>
      <c r="P991" s="614"/>
      <c r="Q991" s="614"/>
    </row>
    <row r="992" ht="25.15" customHeight="true" x14ac:dyDescent="0.2">
      <c r="C992" s="614"/>
      <c r="D992" s="614"/>
      <c r="E992" s="614"/>
      <c r="F992" s="614"/>
      <c r="G992" s="614"/>
      <c r="H992" s="614"/>
      <c r="I992" s="614"/>
      <c r="J992" s="614"/>
      <c r="K992" s="614"/>
      <c r="L992" s="614"/>
      <c r="M992" s="614"/>
      <c r="N992" s="614"/>
      <c r="O992" s="614"/>
      <c r="P992" s="614"/>
      <c r="Q992" s="614"/>
    </row>
    <row r="993" ht="25.15" customHeight="true" x14ac:dyDescent="0.2">
      <c r="C993" s="614"/>
      <c r="D993" s="614"/>
      <c r="E993" s="614"/>
      <c r="F993" s="614"/>
      <c r="G993" s="614"/>
      <c r="H993" s="614"/>
      <c r="I993" s="614"/>
      <c r="J993" s="614"/>
      <c r="K993" s="614"/>
      <c r="L993" s="614"/>
      <c r="M993" s="614"/>
      <c r="N993" s="614"/>
      <c r="O993" s="614"/>
      <c r="P993" s="614"/>
      <c r="Q993" s="614"/>
    </row>
    <row r="994" ht="25.15" customHeight="true" x14ac:dyDescent="0.2">
      <c r="C994" s="614"/>
      <c r="D994" s="614"/>
      <c r="E994" s="614"/>
      <c r="F994" s="614"/>
      <c r="G994" s="614"/>
      <c r="H994" s="614"/>
      <c r="I994" s="614"/>
      <c r="J994" s="614"/>
      <c r="K994" s="614"/>
      <c r="L994" s="614"/>
      <c r="M994" s="614"/>
      <c r="N994" s="614"/>
      <c r="O994" s="614"/>
      <c r="P994" s="614"/>
      <c r="Q994" s="614"/>
    </row>
    <row r="995" ht="25.15" customHeight="true" x14ac:dyDescent="0.2">
      <c r="C995" s="614"/>
      <c r="D995" s="614"/>
      <c r="E995" s="614"/>
      <c r="F995" s="614"/>
      <c r="G995" s="614"/>
      <c r="H995" s="614"/>
      <c r="I995" s="614"/>
      <c r="J995" s="614"/>
      <c r="K995" s="614"/>
      <c r="L995" s="614"/>
      <c r="M995" s="614"/>
      <c r="N995" s="614"/>
      <c r="O995" s="614"/>
      <c r="P995" s="614"/>
      <c r="Q995" s="614"/>
    </row>
    <row r="996" ht="25.15" customHeight="true" x14ac:dyDescent="0.2">
      <c r="C996" s="614"/>
      <c r="D996" s="614"/>
      <c r="E996" s="614"/>
      <c r="F996" s="614"/>
      <c r="G996" s="614"/>
      <c r="H996" s="614"/>
      <c r="I996" s="614"/>
      <c r="J996" s="614"/>
      <c r="K996" s="614"/>
      <c r="L996" s="614"/>
      <c r="M996" s="614"/>
      <c r="N996" s="614"/>
      <c r="O996" s="614"/>
      <c r="P996" s="614"/>
      <c r="Q996" s="614"/>
    </row>
    <row r="997" ht="25.15" customHeight="true" x14ac:dyDescent="0.2">
      <c r="C997" s="614"/>
      <c r="D997" s="614"/>
      <c r="E997" s="614"/>
      <c r="F997" s="614"/>
      <c r="G997" s="614"/>
      <c r="H997" s="614"/>
      <c r="I997" s="614"/>
      <c r="J997" s="614"/>
      <c r="K997" s="614"/>
      <c r="L997" s="614"/>
      <c r="M997" s="614"/>
      <c r="N997" s="614"/>
      <c r="O997" s="614"/>
      <c r="P997" s="614"/>
      <c r="Q997" s="614"/>
    </row>
    <row r="998" ht="25.15" customHeight="true" x14ac:dyDescent="0.2">
      <c r="C998" s="614"/>
      <c r="D998" s="614"/>
      <c r="E998" s="614"/>
      <c r="F998" s="614"/>
      <c r="G998" s="614"/>
      <c r="H998" s="614"/>
      <c r="I998" s="614"/>
      <c r="J998" s="614"/>
      <c r="K998" s="614"/>
      <c r="L998" s="614"/>
      <c r="M998" s="614"/>
      <c r="N998" s="614"/>
      <c r="O998" s="614"/>
      <c r="P998" s="614"/>
      <c r="Q998" s="614"/>
    </row>
    <row r="999" ht="25.15" customHeight="true" x14ac:dyDescent="0.2">
      <c r="C999" s="614"/>
      <c r="D999" s="614"/>
      <c r="E999" s="614"/>
      <c r="F999" s="614"/>
      <c r="G999" s="614"/>
      <c r="H999" s="614"/>
      <c r="I999" s="614"/>
      <c r="J999" s="614"/>
      <c r="K999" s="614"/>
      <c r="L999" s="614"/>
      <c r="M999" s="614"/>
      <c r="N999" s="614"/>
      <c r="O999" s="614"/>
      <c r="P999" s="614"/>
      <c r="Q999" s="614"/>
    </row>
    <row r="1000" ht="25.15" customHeight="true" x14ac:dyDescent="0.2">
      <c r="C1000" s="614"/>
      <c r="D1000" s="614"/>
      <c r="E1000" s="614"/>
      <c r="F1000" s="614"/>
      <c r="G1000" s="614"/>
      <c r="H1000" s="614"/>
      <c r="I1000" s="614"/>
      <c r="J1000" s="614"/>
      <c r="K1000" s="614"/>
      <c r="L1000" s="614"/>
      <c r="M1000" s="614"/>
      <c r="N1000" s="614"/>
      <c r="O1000" s="614"/>
      <c r="P1000" s="614"/>
      <c r="Q1000" s="614"/>
    </row>
    <row r="1001" ht="25.15" customHeight="true" x14ac:dyDescent="0.2">
      <c r="C1001" s="614"/>
      <c r="D1001" s="614"/>
      <c r="E1001" s="614"/>
      <c r="F1001" s="614"/>
      <c r="G1001" s="614"/>
      <c r="H1001" s="614"/>
      <c r="I1001" s="614"/>
      <c r="J1001" s="614"/>
      <c r="K1001" s="614"/>
      <c r="L1001" s="614"/>
      <c r="M1001" s="614"/>
      <c r="N1001" s="614"/>
      <c r="O1001" s="614"/>
      <c r="P1001" s="614"/>
      <c r="Q1001" s="614"/>
    </row>
    <row r="1002" ht="25.15" customHeight="true" x14ac:dyDescent="0.2">
      <c r="C1002" s="614"/>
      <c r="D1002" s="614"/>
      <c r="E1002" s="614"/>
      <c r="F1002" s="614"/>
      <c r="G1002" s="614"/>
      <c r="H1002" s="614"/>
      <c r="I1002" s="614"/>
      <c r="J1002" s="614"/>
      <c r="K1002" s="614"/>
      <c r="L1002" s="614"/>
      <c r="M1002" s="614"/>
      <c r="N1002" s="614"/>
      <c r="O1002" s="614"/>
      <c r="P1002" s="614"/>
      <c r="Q1002" s="614"/>
    </row>
    <row r="1003" ht="25.15" customHeight="true" x14ac:dyDescent="0.2">
      <c r="C1003" s="614"/>
      <c r="D1003" s="614"/>
      <c r="E1003" s="614"/>
      <c r="F1003" s="614"/>
      <c r="G1003" s="614"/>
      <c r="H1003" s="614"/>
      <c r="I1003" s="614"/>
      <c r="J1003" s="614"/>
      <c r="K1003" s="614"/>
      <c r="L1003" s="614"/>
      <c r="M1003" s="614"/>
      <c r="N1003" s="614"/>
      <c r="O1003" s="614"/>
      <c r="P1003" s="614"/>
      <c r="Q1003" s="614"/>
    </row>
    <row r="1004" ht="25.15" customHeight="true" x14ac:dyDescent="0.2">
      <c r="C1004" s="614"/>
      <c r="D1004" s="614"/>
      <c r="E1004" s="614"/>
      <c r="F1004" s="614"/>
      <c r="G1004" s="614"/>
      <c r="H1004" s="614"/>
      <c r="I1004" s="614"/>
      <c r="J1004" s="614"/>
      <c r="K1004" s="614"/>
      <c r="L1004" s="614"/>
      <c r="M1004" s="614"/>
      <c r="N1004" s="614"/>
      <c r="O1004" s="614"/>
      <c r="P1004" s="614"/>
      <c r="Q1004" s="614"/>
    </row>
    <row r="1005" ht="25.15" customHeight="true" x14ac:dyDescent="0.2">
      <c r="C1005" s="614"/>
      <c r="D1005" s="614"/>
      <c r="E1005" s="614"/>
      <c r="F1005" s="614"/>
      <c r="G1005" s="614"/>
      <c r="H1005" s="614"/>
      <c r="I1005" s="614"/>
      <c r="J1005" s="614"/>
      <c r="K1005" s="614"/>
      <c r="L1005" s="614"/>
      <c r="M1005" s="614"/>
      <c r="N1005" s="614"/>
      <c r="O1005" s="614"/>
      <c r="P1005" s="614"/>
      <c r="Q1005" s="614"/>
    </row>
    <row r="1006" ht="25.15" customHeight="true" x14ac:dyDescent="0.2">
      <c r="C1006" s="614"/>
      <c r="D1006" s="614"/>
      <c r="E1006" s="614"/>
      <c r="F1006" s="614"/>
      <c r="G1006" s="614"/>
      <c r="H1006" s="614"/>
      <c r="I1006" s="614"/>
      <c r="J1006" s="614"/>
      <c r="K1006" s="614"/>
      <c r="L1006" s="614"/>
      <c r="M1006" s="614"/>
      <c r="N1006" s="614"/>
      <c r="O1006" s="614"/>
      <c r="P1006" s="614"/>
      <c r="Q1006" s="614"/>
    </row>
    <row r="1007" ht="25.15" customHeight="true" x14ac:dyDescent="0.2">
      <c r="C1007" s="614"/>
      <c r="D1007" s="614"/>
      <c r="E1007" s="614"/>
      <c r="F1007" s="614"/>
      <c r="G1007" s="614"/>
      <c r="H1007" s="614"/>
      <c r="I1007" s="614"/>
      <c r="J1007" s="614"/>
      <c r="K1007" s="614"/>
      <c r="L1007" s="614"/>
      <c r="M1007" s="614"/>
      <c r="N1007" s="614"/>
      <c r="O1007" s="614"/>
      <c r="P1007" s="614"/>
      <c r="Q1007" s="614"/>
    </row>
    <row r="1008" ht="25.15" customHeight="true" x14ac:dyDescent="0.2">
      <c r="C1008" s="614"/>
      <c r="D1008" s="614"/>
      <c r="E1008" s="614"/>
      <c r="F1008" s="614"/>
      <c r="G1008" s="614"/>
      <c r="H1008" s="614"/>
      <c r="I1008" s="614"/>
      <c r="J1008" s="614"/>
      <c r="K1008" s="614"/>
      <c r="L1008" s="614"/>
      <c r="M1008" s="614"/>
      <c r="N1008" s="614"/>
      <c r="O1008" s="614"/>
      <c r="P1008" s="614"/>
      <c r="Q1008" s="614"/>
    </row>
    <row r="1009" ht="25.15" customHeight="true" x14ac:dyDescent="0.2">
      <c r="C1009" s="614"/>
      <c r="D1009" s="614"/>
      <c r="E1009" s="614"/>
      <c r="F1009" s="614"/>
      <c r="G1009" s="614"/>
      <c r="H1009" s="614"/>
      <c r="I1009" s="614"/>
      <c r="J1009" s="614"/>
      <c r="K1009" s="614"/>
      <c r="L1009" s="614"/>
      <c r="M1009" s="614"/>
      <c r="N1009" s="614"/>
      <c r="O1009" s="614"/>
      <c r="P1009" s="614"/>
      <c r="Q1009" s="614"/>
    </row>
    <row r="1010" ht="25.15" customHeight="true" x14ac:dyDescent="0.2">
      <c r="C1010" s="614"/>
      <c r="D1010" s="614"/>
      <c r="E1010" s="614"/>
      <c r="F1010" s="614"/>
      <c r="G1010" s="614"/>
      <c r="H1010" s="614"/>
      <c r="I1010" s="614"/>
      <c r="J1010" s="614"/>
      <c r="K1010" s="614"/>
      <c r="L1010" s="614"/>
      <c r="M1010" s="614"/>
      <c r="N1010" s="614"/>
      <c r="O1010" s="614"/>
      <c r="P1010" s="614"/>
      <c r="Q1010" s="614"/>
    </row>
    <row r="1011" ht="25.15" customHeight="true" x14ac:dyDescent="0.2">
      <c r="C1011" s="614"/>
      <c r="D1011" s="614"/>
      <c r="E1011" s="614"/>
      <c r="F1011" s="614"/>
      <c r="G1011" s="614"/>
      <c r="H1011" s="614"/>
      <c r="I1011" s="614"/>
      <c r="J1011" s="614"/>
      <c r="K1011" s="614"/>
      <c r="L1011" s="614"/>
      <c r="M1011" s="614"/>
      <c r="N1011" s="614"/>
      <c r="O1011" s="614"/>
      <c r="P1011" s="614"/>
      <c r="Q1011" s="614"/>
    </row>
    <row r="1012" ht="25.15" customHeight="true" x14ac:dyDescent="0.2">
      <c r="C1012" s="614"/>
      <c r="D1012" s="614"/>
      <c r="E1012" s="614"/>
      <c r="F1012" s="614"/>
      <c r="G1012" s="614"/>
      <c r="H1012" s="614"/>
      <c r="I1012" s="614"/>
      <c r="J1012" s="614"/>
      <c r="K1012" s="614"/>
      <c r="L1012" s="614"/>
      <c r="M1012" s="614"/>
      <c r="N1012" s="614"/>
      <c r="O1012" s="614"/>
      <c r="P1012" s="614"/>
      <c r="Q1012" s="614"/>
    </row>
    <row r="1013" ht="25.15" customHeight="true" x14ac:dyDescent="0.2">
      <c r="C1013" s="614"/>
      <c r="D1013" s="614"/>
      <c r="E1013" s="614"/>
      <c r="F1013" s="614"/>
      <c r="G1013" s="614"/>
      <c r="H1013" s="614"/>
      <c r="I1013" s="614"/>
      <c r="J1013" s="614"/>
      <c r="K1013" s="614"/>
      <c r="L1013" s="614"/>
      <c r="M1013" s="614"/>
      <c r="N1013" s="614"/>
      <c r="O1013" s="614"/>
      <c r="P1013" s="614"/>
      <c r="Q1013" s="614"/>
    </row>
    <row r="1014" ht="25.15" customHeight="true" x14ac:dyDescent="0.2">
      <c r="C1014" s="614"/>
      <c r="D1014" s="614"/>
      <c r="E1014" s="614"/>
      <c r="F1014" s="614"/>
      <c r="G1014" s="614"/>
      <c r="H1014" s="614"/>
      <c r="I1014" s="614"/>
      <c r="J1014" s="614"/>
      <c r="K1014" s="614"/>
      <c r="L1014" s="614"/>
      <c r="M1014" s="614"/>
      <c r="N1014" s="614"/>
      <c r="O1014" s="614"/>
      <c r="P1014" s="614"/>
      <c r="Q1014" s="614"/>
    </row>
    <row r="1015" ht="25.15" customHeight="true" x14ac:dyDescent="0.2">
      <c r="C1015" s="614"/>
      <c r="D1015" s="614"/>
      <c r="E1015" s="614"/>
      <c r="F1015" s="614"/>
      <c r="G1015" s="614"/>
      <c r="H1015" s="614"/>
      <c r="I1015" s="614"/>
      <c r="J1015" s="614"/>
      <c r="K1015" s="614"/>
      <c r="L1015" s="614"/>
      <c r="M1015" s="614"/>
      <c r="N1015" s="614"/>
      <c r="O1015" s="614"/>
      <c r="P1015" s="614"/>
      <c r="Q1015" s="614"/>
    </row>
    <row r="1016" ht="25.15" customHeight="true" x14ac:dyDescent="0.2">
      <c r="C1016" s="614"/>
      <c r="D1016" s="614"/>
      <c r="E1016" s="614"/>
      <c r="F1016" s="614"/>
      <c r="G1016" s="614"/>
      <c r="H1016" s="614"/>
      <c r="I1016" s="614"/>
      <c r="J1016" s="614"/>
      <c r="K1016" s="614"/>
      <c r="L1016" s="614"/>
      <c r="M1016" s="614"/>
      <c r="N1016" s="614"/>
      <c r="O1016" s="614"/>
      <c r="P1016" s="614"/>
      <c r="Q1016" s="614"/>
    </row>
    <row r="1017" ht="25.15" customHeight="true" x14ac:dyDescent="0.2">
      <c r="C1017" s="614"/>
      <c r="D1017" s="614"/>
      <c r="E1017" s="614"/>
      <c r="F1017" s="614"/>
      <c r="G1017" s="614"/>
      <c r="H1017" s="614"/>
      <c r="I1017" s="614"/>
      <c r="J1017" s="614"/>
      <c r="K1017" s="614"/>
      <c r="L1017" s="614"/>
      <c r="M1017" s="614"/>
      <c r="N1017" s="614"/>
      <c r="O1017" s="614"/>
      <c r="P1017" s="614"/>
      <c r="Q1017" s="614"/>
    </row>
    <row r="1018" ht="25.15" customHeight="true" x14ac:dyDescent="0.2">
      <c r="C1018" s="614"/>
      <c r="D1018" s="614"/>
      <c r="E1018" s="614"/>
      <c r="F1018" s="614"/>
      <c r="G1018" s="614"/>
      <c r="H1018" s="614"/>
      <c r="I1018" s="614"/>
      <c r="J1018" s="614"/>
      <c r="K1018" s="614"/>
      <c r="L1018" s="614"/>
      <c r="M1018" s="614"/>
      <c r="N1018" s="614"/>
      <c r="O1018" s="614"/>
      <c r="P1018" s="614"/>
      <c r="Q1018" s="614"/>
    </row>
    <row r="1019" ht="25.15" customHeight="true" x14ac:dyDescent="0.2">
      <c r="C1019" s="614"/>
      <c r="D1019" s="614"/>
      <c r="E1019" s="614"/>
      <c r="F1019" s="614"/>
      <c r="G1019" s="614"/>
      <c r="H1019" s="614"/>
      <c r="I1019" s="614"/>
      <c r="J1019" s="614"/>
      <c r="K1019" s="614"/>
      <c r="L1019" s="614"/>
      <c r="M1019" s="614"/>
      <c r="N1019" s="614"/>
      <c r="O1019" s="614"/>
      <c r="P1019" s="614"/>
      <c r="Q1019" s="614"/>
    </row>
    <row r="1020" ht="25.15" customHeight="true" x14ac:dyDescent="0.2">
      <c r="C1020" s="614"/>
      <c r="D1020" s="614"/>
      <c r="E1020" s="614"/>
      <c r="F1020" s="614"/>
      <c r="G1020" s="614"/>
      <c r="H1020" s="614"/>
      <c r="I1020" s="614"/>
      <c r="J1020" s="614"/>
      <c r="K1020" s="614"/>
      <c r="L1020" s="614"/>
      <c r="M1020" s="614"/>
      <c r="N1020" s="614"/>
      <c r="O1020" s="614"/>
      <c r="P1020" s="614"/>
      <c r="Q1020" s="614"/>
    </row>
    <row r="1021" ht="25.15" customHeight="true" x14ac:dyDescent="0.2">
      <c r="C1021" s="614"/>
      <c r="D1021" s="614"/>
      <c r="E1021" s="614"/>
      <c r="F1021" s="614"/>
      <c r="G1021" s="614"/>
      <c r="H1021" s="614"/>
      <c r="I1021" s="614"/>
      <c r="J1021" s="614"/>
      <c r="K1021" s="614"/>
      <c r="L1021" s="614"/>
      <c r="M1021" s="614"/>
      <c r="N1021" s="614"/>
      <c r="O1021" s="614"/>
      <c r="P1021" s="614"/>
      <c r="Q1021" s="614"/>
    </row>
    <row r="1022" ht="25.15" customHeight="true" x14ac:dyDescent="0.2">
      <c r="C1022" s="614"/>
      <c r="D1022" s="614"/>
      <c r="E1022" s="614"/>
      <c r="F1022" s="614"/>
      <c r="G1022" s="614"/>
      <c r="H1022" s="614"/>
      <c r="I1022" s="614"/>
      <c r="J1022" s="614"/>
      <c r="K1022" s="614"/>
      <c r="L1022" s="614"/>
      <c r="M1022" s="614"/>
      <c r="N1022" s="614"/>
      <c r="O1022" s="614"/>
      <c r="P1022" s="614"/>
      <c r="Q1022" s="614"/>
    </row>
    <row r="1023" ht="25.15" customHeight="true" x14ac:dyDescent="0.2">
      <c r="C1023" s="614"/>
      <c r="D1023" s="614"/>
      <c r="E1023" s="614"/>
      <c r="F1023" s="614"/>
      <c r="G1023" s="614"/>
      <c r="H1023" s="614"/>
      <c r="I1023" s="614"/>
      <c r="J1023" s="614"/>
      <c r="K1023" s="614"/>
      <c r="L1023" s="614"/>
      <c r="M1023" s="614"/>
      <c r="N1023" s="614"/>
      <c r="O1023" s="614"/>
      <c r="P1023" s="614"/>
      <c r="Q1023" s="614"/>
    </row>
    <row r="1024" ht="25.15" customHeight="true" x14ac:dyDescent="0.2">
      <c r="C1024" s="614"/>
      <c r="D1024" s="614"/>
      <c r="E1024" s="614"/>
      <c r="F1024" s="614"/>
      <c r="G1024" s="614"/>
      <c r="H1024" s="614"/>
      <c r="I1024" s="614"/>
      <c r="J1024" s="614"/>
      <c r="K1024" s="614"/>
      <c r="L1024" s="614"/>
      <c r="M1024" s="614"/>
      <c r="N1024" s="614"/>
      <c r="O1024" s="614"/>
      <c r="P1024" s="614"/>
      <c r="Q1024" s="614"/>
    </row>
    <row r="1025" s="507" customFormat="true" ht="21" customHeight="true" x14ac:dyDescent="0.2">
      <c r="A1025" s="997" t="s">
        <v>296</v>
      </c>
      <c r="B1025" s="997"/>
      <c r="C1025" s="997"/>
      <c r="AC1025" s="172"/>
      <c r="AD1025" s="172"/>
      <c r="AE1025" s="172"/>
      <c r="AF1025" s="172"/>
      <c r="AG1025" s="172"/>
      <c r="AH1025" s="172"/>
      <c r="AI1025" s="172"/>
      <c r="AJ1025" s="172"/>
      <c r="AK1025" s="172"/>
      <c r="AL1025" s="172"/>
      <c r="AM1025" s="172"/>
      <c r="AN1025" s="172"/>
      <c r="AO1025" s="172"/>
      <c r="AP1025" s="172"/>
      <c r="AQ1025" s="172"/>
      <c r="AR1025" s="172"/>
      <c r="AS1025" s="172"/>
      <c r="AT1025" s="172"/>
      <c r="AU1025" s="172"/>
      <c r="AV1025" s="172"/>
      <c r="AW1025" s="172"/>
      <c r="AX1025" s="172"/>
      <c r="AY1025" s="172"/>
      <c r="AZ1025" s="172"/>
      <c r="BA1025" s="353"/>
      <c r="BB1025" s="422"/>
      <c r="BC1025"/>
      <c r="BD1025"/>
      <c r="BE1025"/>
      <c r="BF1025"/>
      <c r="BG1025"/>
      <c r="BH1025"/>
      <c r="BI1025"/>
      <c r="BJ1025"/>
      <c r="BK1025"/>
      <c r="BL1025"/>
      <c r="BM1025"/>
      <c r="BN1025"/>
      <c r="BO1025"/>
      <c r="BP1025"/>
      <c r="BQ1025"/>
      <c r="BR1025"/>
      <c r="BS1025"/>
      <c r="BT1025"/>
      <c r="BU1025"/>
      <c r="BV1025"/>
      <c r="BW1025"/>
      <c r="BX1025"/>
      <c r="BY1025" s="353"/>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507" customFormat="true" ht="15.95" customHeight="true" x14ac:dyDescent="0.2">
      <c r="A1026" s="998" t="s">
        <v>192</v>
      </c>
      <c r="B1026" s="998"/>
      <c r="C1026" s="526" t="s">
        <v>193</v>
      </c>
      <c r="AC1026" s="172"/>
      <c r="AD1026" s="172"/>
      <c r="AE1026" s="172"/>
      <c r="AF1026" s="172"/>
      <c r="AG1026" s="172"/>
      <c r="AH1026" s="172"/>
      <c r="AI1026" s="172"/>
      <c r="AJ1026" s="172"/>
      <c r="AK1026" s="172"/>
      <c r="AL1026" s="172"/>
      <c r="AM1026" s="172"/>
      <c r="AN1026" s="172"/>
      <c r="AO1026" s="172"/>
      <c r="AP1026" s="172"/>
      <c r="AQ1026" s="172"/>
      <c r="AR1026" s="172"/>
      <c r="AS1026" s="172"/>
      <c r="AT1026" s="172"/>
      <c r="AU1026" s="172"/>
      <c r="AV1026" s="172"/>
      <c r="AW1026" s="172"/>
      <c r="AX1026" s="172"/>
      <c r="AY1026" s="172"/>
      <c r="AZ1026" s="172"/>
      <c r="BA1026" s="353"/>
      <c r="BB1026" s="422"/>
      <c r="BC1026"/>
      <c r="BD1026"/>
      <c r="BE1026"/>
      <c r="BF1026"/>
      <c r="BG1026"/>
      <c r="BH1026"/>
      <c r="BI1026"/>
      <c r="BJ1026"/>
      <c r="BK1026"/>
      <c r="BL1026"/>
      <c r="BM1026"/>
      <c r="BN1026"/>
      <c r="BO1026"/>
      <c r="BP1026"/>
      <c r="BQ1026"/>
      <c r="BR1026"/>
      <c r="BS1026"/>
      <c r="BT1026"/>
      <c r="BU1026"/>
      <c r="BV1026"/>
      <c r="BW1026"/>
      <c r="BX1026"/>
      <c r="BY1026" s="353"/>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507" customFormat="true" ht="17.1" hidden="true" customHeight="true" x14ac:dyDescent="0.2">
      <c r="A1027" s="527" t="s">
        <v>194</v>
      </c>
      <c r="B1027" s="528" t="s">
        <v>195</v>
      </c>
      <c r="C1027" s="529">
        <v>8886</v>
      </c>
      <c r="AC1027" s="172"/>
      <c r="AD1027" s="172"/>
      <c r="AE1027" s="172"/>
      <c r="AF1027" s="172"/>
      <c r="AG1027" s="172"/>
      <c r="AH1027" s="172"/>
      <c r="AI1027" s="172"/>
      <c r="AJ1027" s="172"/>
      <c r="AK1027" s="172"/>
      <c r="AL1027" s="172"/>
      <c r="AM1027" s="172"/>
      <c r="AN1027" s="172"/>
      <c r="AO1027" s="172"/>
      <c r="AP1027" s="172"/>
      <c r="AQ1027" s="172"/>
      <c r="AR1027" s="172"/>
      <c r="AS1027" s="172"/>
      <c r="AT1027" s="172"/>
      <c r="AU1027" s="172"/>
      <c r="AV1027" s="172"/>
      <c r="AW1027" s="172"/>
      <c r="AX1027" s="172"/>
      <c r="AY1027" s="172"/>
      <c r="AZ1027" s="172"/>
      <c r="BA1027" s="353"/>
      <c r="BB1027" s="422"/>
      <c r="BC1027"/>
      <c r="BD1027"/>
      <c r="BE1027"/>
      <c r="BF1027"/>
      <c r="BG1027"/>
      <c r="BH1027"/>
      <c r="BI1027"/>
      <c r="BJ1027"/>
      <c r="BK1027"/>
      <c r="BL1027"/>
      <c r="BM1027"/>
      <c r="BN1027"/>
      <c r="BO1027"/>
      <c r="BP1027"/>
      <c r="BQ1027"/>
      <c r="BR1027"/>
      <c r="BS1027"/>
      <c r="BT1027"/>
      <c r="BU1027"/>
      <c r="BV1027"/>
      <c r="BW1027"/>
      <c r="BX1027"/>
      <c r="BY1027" s="353"/>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507" customFormat="true" ht="17.1" hidden="true" customHeight="true" x14ac:dyDescent="0.2">
      <c r="A1028" s="530" t="s">
        <v>196</v>
      </c>
      <c r="B1028" s="531" t="s">
        <v>195</v>
      </c>
      <c r="C1028" s="532">
        <v>8886</v>
      </c>
      <c r="AC1028" s="172"/>
      <c r="AD1028" s="172"/>
      <c r="AE1028" s="172"/>
      <c r="AF1028" s="172"/>
      <c r="AG1028" s="172"/>
      <c r="AH1028" s="172"/>
      <c r="AI1028" s="172"/>
      <c r="AJ1028" s="172"/>
      <c r="AK1028" s="172"/>
      <c r="AL1028" s="172"/>
      <c r="AM1028" s="172"/>
      <c r="AN1028" s="172"/>
      <c r="AO1028" s="172"/>
      <c r="AP1028" s="172"/>
      <c r="AQ1028" s="172"/>
      <c r="AR1028" s="172"/>
      <c r="AS1028" s="172"/>
      <c r="AT1028" s="172"/>
      <c r="AU1028" s="172"/>
      <c r="AV1028" s="172"/>
      <c r="AW1028" s="172"/>
      <c r="AX1028" s="172"/>
      <c r="AY1028" s="172"/>
      <c r="AZ1028" s="172"/>
      <c r="BA1028" s="353"/>
      <c r="BB1028" s="422"/>
      <c r="BC1028"/>
      <c r="BD1028"/>
      <c r="BE1028"/>
      <c r="BF1028"/>
      <c r="BG1028"/>
      <c r="BH1028"/>
      <c r="BI1028"/>
      <c r="BJ1028"/>
      <c r="BK1028"/>
      <c r="BL1028"/>
      <c r="BM1028"/>
      <c r="BN1028"/>
      <c r="BO1028"/>
      <c r="BP1028"/>
      <c r="BQ1028"/>
      <c r="BR1028"/>
      <c r="BS1028"/>
      <c r="BT1028"/>
      <c r="BU1028"/>
      <c r="BV1028"/>
      <c r="BW1028"/>
      <c r="BX1028"/>
      <c r="BY1028" s="353"/>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507" customFormat="true" ht="17.1" hidden="true" customHeight="true" x14ac:dyDescent="0.2">
      <c r="A1029" s="530" t="s">
        <v>197</v>
      </c>
      <c r="B1029" s="531" t="s">
        <v>195</v>
      </c>
      <c r="C1029" s="532">
        <v>8886</v>
      </c>
      <c r="AC1029" s="172"/>
      <c r="AD1029" s="172"/>
      <c r="AE1029" s="172"/>
      <c r="AF1029" s="172"/>
      <c r="AG1029" s="172"/>
      <c r="AH1029" s="172"/>
      <c r="AI1029" s="172"/>
      <c r="AJ1029" s="172"/>
      <c r="AK1029" s="172"/>
      <c r="AL1029" s="172"/>
      <c r="AM1029" s="172"/>
      <c r="AN1029" s="172"/>
      <c r="AO1029" s="172"/>
      <c r="AP1029" s="172"/>
      <c r="AQ1029" s="172"/>
      <c r="AR1029" s="172"/>
      <c r="AS1029" s="172"/>
      <c r="AT1029" s="172"/>
      <c r="AU1029" s="172"/>
      <c r="AV1029" s="172"/>
      <c r="AW1029" s="172"/>
      <c r="AX1029" s="172"/>
      <c r="AY1029" s="172"/>
      <c r="AZ1029" s="172"/>
      <c r="BA1029" s="353"/>
      <c r="BB1029" s="422"/>
      <c r="BC1029"/>
      <c r="BD1029"/>
      <c r="BE1029"/>
      <c r="BF1029"/>
      <c r="BG1029"/>
      <c r="BH1029"/>
      <c r="BI1029"/>
      <c r="BJ1029"/>
      <c r="BK1029"/>
      <c r="BL1029"/>
      <c r="BM1029"/>
      <c r="BN1029"/>
      <c r="BO1029"/>
      <c r="BP1029"/>
      <c r="BQ1029"/>
      <c r="BR1029"/>
      <c r="BS1029"/>
      <c r="BT1029"/>
      <c r="BU1029"/>
      <c r="BV1029"/>
      <c r="BW1029"/>
      <c r="BX1029"/>
      <c r="BY1029" s="353"/>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507" customFormat="true" ht="17.1" hidden="true" customHeight="true" x14ac:dyDescent="0.2">
      <c r="A1030" s="530" t="s">
        <v>199</v>
      </c>
      <c r="B1030" s="531" t="s">
        <v>195</v>
      </c>
      <c r="C1030" s="532">
        <v>8886</v>
      </c>
      <c r="AC1030" s="172"/>
      <c r="AD1030" s="172"/>
      <c r="AE1030" s="172"/>
      <c r="AF1030" s="172"/>
      <c r="AG1030" s="172"/>
      <c r="AH1030" s="172"/>
      <c r="AI1030" s="172"/>
      <c r="AJ1030" s="172"/>
      <c r="AK1030" s="172"/>
      <c r="AL1030" s="172"/>
      <c r="AM1030" s="172"/>
      <c r="AN1030" s="172"/>
      <c r="AO1030" s="172"/>
      <c r="AP1030" s="172"/>
      <c r="AQ1030" s="172"/>
      <c r="AR1030" s="172"/>
      <c r="AS1030" s="172"/>
      <c r="AT1030" s="172"/>
      <c r="AU1030" s="172"/>
      <c r="AV1030" s="172"/>
      <c r="AW1030" s="172"/>
      <c r="AX1030" s="172"/>
      <c r="AY1030" s="172"/>
      <c r="AZ1030" s="172"/>
      <c r="BA1030" s="353"/>
      <c r="BB1030" s="422"/>
      <c r="BC1030"/>
      <c r="BD1030"/>
      <c r="BE1030"/>
      <c r="BF1030"/>
      <c r="BG1030"/>
      <c r="BH1030"/>
      <c r="BI1030"/>
      <c r="BJ1030"/>
      <c r="BK1030"/>
      <c r="BL1030"/>
      <c r="BM1030"/>
      <c r="BN1030"/>
      <c r="BO1030"/>
      <c r="BP1030"/>
      <c r="BQ1030"/>
      <c r="BR1030"/>
      <c r="BS1030"/>
      <c r="BT1030"/>
      <c r="BU1030"/>
      <c r="BV1030"/>
      <c r="BW1030"/>
      <c r="BX1030"/>
      <c r="BY1030" s="353"/>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507" customFormat="true" ht="17.1" customHeight="true" x14ac:dyDescent="0.2">
      <c r="A1031" s="999" t="s">
        <v>201</v>
      </c>
      <c r="B1031" s="531" t="s">
        <v>202</v>
      </c>
      <c r="C1031" s="532">
        <v>3697</v>
      </c>
      <c r="AC1031" s="172"/>
      <c r="AD1031" s="172"/>
      <c r="AE1031" s="172"/>
      <c r="AF1031" s="172"/>
      <c r="AG1031" s="172"/>
      <c r="AH1031" s="172"/>
      <c r="AI1031" s="172"/>
      <c r="AJ1031" s="172"/>
      <c r="AK1031" s="172"/>
      <c r="AL1031" s="172"/>
      <c r="AM1031" s="172"/>
      <c r="AN1031" s="172"/>
      <c r="AO1031" s="172"/>
      <c r="AP1031" s="172"/>
      <c r="AQ1031" s="172"/>
      <c r="AR1031" s="172"/>
      <c r="AS1031" s="172"/>
      <c r="AT1031" s="172"/>
      <c r="AU1031" s="172"/>
      <c r="AV1031" s="172"/>
      <c r="AW1031" s="172"/>
      <c r="AX1031" s="172"/>
      <c r="AY1031" s="172"/>
      <c r="AZ1031" s="172"/>
      <c r="BA1031" s="353"/>
      <c r="BB1031" s="422"/>
      <c r="BC1031"/>
      <c r="BD1031"/>
      <c r="BE1031"/>
      <c r="BF1031"/>
      <c r="BG1031"/>
      <c r="BH1031"/>
      <c r="BI1031"/>
      <c r="BJ1031"/>
      <c r="BK1031"/>
      <c r="BL1031"/>
      <c r="BM1031"/>
      <c r="BN1031"/>
      <c r="BO1031"/>
      <c r="BP1031"/>
      <c r="BQ1031"/>
      <c r="BR1031"/>
      <c r="BS1031"/>
      <c r="BT1031"/>
      <c r="BU1031"/>
      <c r="BV1031"/>
      <c r="BW1031"/>
      <c r="BX1031"/>
      <c r="BY1031" s="353"/>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507" customFormat="true" ht="17.1" customHeight="true" x14ac:dyDescent="0.2">
      <c r="A1032" s="999"/>
      <c r="B1032" s="531" t="s">
        <v>203</v>
      </c>
      <c r="C1032" s="532">
        <v>5189</v>
      </c>
      <c r="AC1032" s="172"/>
      <c r="AD1032" s="172"/>
      <c r="AE1032" s="172"/>
      <c r="AF1032" s="172"/>
      <c r="AG1032" s="172"/>
      <c r="AH1032" s="172"/>
      <c r="AI1032" s="172"/>
      <c r="AJ1032" s="172"/>
      <c r="AK1032" s="172"/>
      <c r="AL1032" s="172"/>
      <c r="AM1032" s="172"/>
      <c r="AN1032" s="172"/>
      <c r="AO1032" s="172"/>
      <c r="AP1032" s="172"/>
      <c r="AQ1032" s="172"/>
      <c r="AR1032" s="172"/>
      <c r="AS1032" s="172"/>
      <c r="AT1032" s="172"/>
      <c r="AU1032" s="172"/>
      <c r="AV1032" s="172"/>
      <c r="AW1032" s="172"/>
      <c r="AX1032" s="172"/>
      <c r="AY1032" s="172"/>
      <c r="AZ1032" s="172"/>
      <c r="BA1032" s="353"/>
      <c r="BB1032" s="422"/>
      <c r="BC1032"/>
      <c r="BD1032"/>
      <c r="BE1032"/>
      <c r="BF1032"/>
      <c r="BG1032"/>
      <c r="BH1032"/>
      <c r="BI1032"/>
      <c r="BJ1032"/>
      <c r="BK1032"/>
      <c r="BL1032"/>
      <c r="BM1032"/>
      <c r="BN1032"/>
      <c r="BO1032"/>
      <c r="BP1032"/>
      <c r="BQ1032"/>
      <c r="BR1032"/>
      <c r="BS1032"/>
      <c r="BT1032"/>
      <c r="BU1032"/>
      <c r="BV1032"/>
      <c r="BW1032"/>
      <c r="BX1032"/>
      <c r="BY1032" s="353"/>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507" customFormat="true" ht="17.1" customHeight="true" x14ac:dyDescent="0.2">
      <c r="A1033" s="1000"/>
      <c r="B1033" s="533" t="s">
        <v>204</v>
      </c>
      <c r="C1033" s="534">
        <v>0</v>
      </c>
      <c r="AC1033" s="172"/>
      <c r="AD1033" s="172"/>
      <c r="AE1033" s="172"/>
      <c r="AF1033" s="172"/>
      <c r="AG1033" s="172"/>
      <c r="AH1033" s="172"/>
      <c r="AI1033" s="172"/>
      <c r="AJ1033" s="172"/>
      <c r="AK1033" s="172"/>
      <c r="AL1033" s="172"/>
      <c r="AM1033" s="172"/>
      <c r="AN1033" s="172"/>
      <c r="AO1033" s="172"/>
      <c r="AP1033" s="172"/>
      <c r="AQ1033" s="172"/>
      <c r="AR1033" s="172"/>
      <c r="AS1033" s="172"/>
      <c r="AT1033" s="172"/>
      <c r="AU1033" s="172"/>
      <c r="AV1033" s="172"/>
      <c r="AW1033" s="172"/>
      <c r="AX1033" s="172"/>
      <c r="AY1033" s="172"/>
      <c r="AZ1033" s="172"/>
      <c r="BA1033" s="519"/>
      <c r="BB1033" s="310"/>
      <c r="BC1033" s="519"/>
      <c r="BD1033" s="519"/>
      <c r="BE1033" s="519"/>
      <c r="BF1033" s="519"/>
      <c r="BG1033" s="519"/>
      <c r="BH1033" s="519"/>
      <c r="BI1033" s="519"/>
      <c r="BJ1033" s="519"/>
      <c r="BK1033" s="519"/>
      <c r="BL1033" s="519"/>
      <c r="BM1033" s="519"/>
      <c r="BN1033" s="519"/>
      <c r="BO1033" s="519"/>
      <c r="BP1033" s="519"/>
      <c r="BQ1033" s="519"/>
      <c r="BR1033" s="519"/>
      <c r="BS1033" s="519"/>
      <c r="BT1033" s="519"/>
      <c r="BU1033" s="519"/>
      <c r="BV1033" s="519"/>
      <c r="BW1033" s="519"/>
      <c r="BX1033" s="519"/>
      <c r="BY1033" s="519"/>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s="507" customFormat="true" ht="12.95" customHeight="true" x14ac:dyDescent="0.2">
      <c r="A1034" s="1001" t="s">
        <v>297</v>
      </c>
      <c r="B1034" s="1001"/>
      <c r="C1034" s="1001"/>
      <c r="AC1034" s="172"/>
      <c r="AD1034" s="172"/>
      <c r="AE1034" s="172"/>
      <c r="AF1034" s="172"/>
      <c r="AG1034" s="172"/>
      <c r="AH1034" s="172"/>
      <c r="AI1034" s="172"/>
      <c r="AJ1034" s="172"/>
      <c r="AK1034" s="172"/>
      <c r="AL1034" s="172"/>
      <c r="AM1034" s="172"/>
      <c r="AN1034" s="172"/>
      <c r="AO1034" s="172"/>
      <c r="AP1034" s="172"/>
      <c r="AQ1034" s="172"/>
      <c r="AR1034" s="172"/>
      <c r="AS1034" s="172"/>
      <c r="AT1034" s="172"/>
      <c r="AU1034" s="172"/>
      <c r="AV1034" s="172"/>
      <c r="AW1034" s="172"/>
      <c r="AX1034" s="172"/>
      <c r="AY1034" s="172"/>
      <c r="AZ1034" s="172"/>
      <c r="BA1034" s="353"/>
      <c r="BB1034" s="422"/>
      <c r="BC1034"/>
      <c r="BD1034"/>
      <c r="BE1034"/>
      <c r="BF1034"/>
      <c r="BG1034"/>
      <c r="BH1034"/>
      <c r="BI1034"/>
      <c r="BJ1034"/>
      <c r="BK1034"/>
      <c r="BL1034"/>
      <c r="BM1034"/>
      <c r="BN1034"/>
      <c r="BO1034"/>
      <c r="BP1034"/>
      <c r="BQ1034"/>
      <c r="BR1034"/>
      <c r="BS1034"/>
      <c r="BT1034"/>
      <c r="BU1034"/>
      <c r="BV1034"/>
      <c r="BW1034"/>
      <c r="BX1034"/>
      <c r="BY1034" s="353"/>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507" customFormat="true" ht="12.75" x14ac:dyDescent="0.2">
      <c r="AC1035" s="172"/>
      <c r="AD1035" s="172"/>
      <c r="AE1035" s="172"/>
      <c r="AF1035" s="172"/>
      <c r="AG1035" s="172"/>
      <c r="AH1035" s="172"/>
      <c r="AI1035" s="172"/>
      <c r="AJ1035" s="172"/>
      <c r="AK1035" s="172"/>
      <c r="AL1035" s="172"/>
      <c r="AM1035" s="172"/>
      <c r="AN1035" s="172"/>
      <c r="AO1035" s="172"/>
      <c r="AP1035" s="172"/>
      <c r="AQ1035" s="172"/>
      <c r="AR1035" s="172"/>
      <c r="AS1035" s="172"/>
      <c r="AT1035" s="172"/>
      <c r="AU1035" s="172"/>
      <c r="AV1035" s="172"/>
      <c r="AW1035" s="172"/>
      <c r="AX1035" s="172"/>
      <c r="AY1035" s="172"/>
      <c r="AZ1035" s="172"/>
      <c r="BA1035" s="506"/>
      <c r="BB1035" s="366"/>
      <c r="BC1035" s="506"/>
      <c r="BD1035" s="506"/>
      <c r="BE1035" s="506"/>
      <c r="BF1035" s="506"/>
      <c r="BG1035" s="506"/>
      <c r="BH1035" s="506"/>
      <c r="BI1035" s="506"/>
      <c r="BJ1035" s="506"/>
      <c r="BK1035" s="506"/>
      <c r="BL1035" s="506"/>
      <c r="BM1035" s="506"/>
      <c r="BN1035" s="506"/>
      <c r="BO1035" s="506"/>
      <c r="BP1035" s="506"/>
      <c r="BQ1035" s="506"/>
      <c r="BR1035" s="506"/>
      <c r="BS1035" s="506"/>
      <c r="BT1035" s="506"/>
      <c r="BU1035" s="506"/>
      <c r="BV1035" s="506"/>
      <c r="BW1035" s="506"/>
      <c r="BX1035" s="506"/>
      <c r="BY1035" s="506"/>
      <c r="BZ1035" s="338"/>
      <c r="CA1035" s="338"/>
      <c r="CB1035" s="338"/>
      <c r="CC1035" s="338"/>
      <c r="CD1035" s="338"/>
      <c r="CE1035" s="338"/>
      <c r="CF1035" s="338"/>
      <c r="CG1035" s="338"/>
      <c r="CH1035" s="338"/>
      <c r="CI1035" s="338"/>
      <c r="CJ1035" s="338"/>
      <c r="CK1035" s="338"/>
      <c r="CL1035" s="338"/>
      <c r="CM1035" s="338"/>
      <c r="CN1035" s="338"/>
      <c r="CO1035" s="338"/>
      <c r="CP1035" s="338"/>
      <c r="CQ1035" s="338"/>
      <c r="CR1035" s="338"/>
      <c r="CS1035" s="338"/>
      <c r="CT1035" s="338"/>
      <c r="CU1035" s="338"/>
      <c r="CV1035" s="338"/>
      <c r="CW1035" s="338"/>
      <c r="CX1035" s="338"/>
      <c r="CY1035" s="338"/>
      <c r="CZ1035" s="338"/>
    </row>
    <row r="1036" ht="15" customHeight="true" x14ac:dyDescent="0.25">
      <c r="A1036" s="423" t="s">
        <v>121</v>
      </c>
      <c r="B1036" s="292" t="s">
        <v>122</v>
      </c>
    </row>
    <row r="1037" ht="15" customHeight="true" x14ac:dyDescent="0.2">
      <c r="A1037" s="424" t="str">
        <f>R15</f>
        <v>Bandundu</v>
      </c>
      <c r="B1037" s="424">
        <f>BR122+BR123</f>
        <v>6968.9037810000027</v>
      </c>
    </row>
    <row r="1038" ht="15" customHeight="true" x14ac:dyDescent="0.2">
      <c r="A1038" s="424" t="str">
        <f>S15</f>
        <v>Bas-Congo</v>
      </c>
      <c r="B1038" s="424">
        <f>BS122+BS123</f>
        <v>1958.1037780000001</v>
      </c>
    </row>
    <row r="1039" ht="15" customHeight="true" x14ac:dyDescent="0.2">
      <c r="A1039" s="424" t="str">
        <f>T15</f>
        <v>Equateur</v>
      </c>
      <c r="B1039" s="424">
        <f>BT122+BT123</f>
        <v>6385.918246999996</v>
      </c>
    </row>
    <row r="1040" ht="15" customHeight="true" x14ac:dyDescent="0.2">
      <c r="A1040" s="424" t="str">
        <f>U15</f>
        <v>Kasaï Occident</v>
      </c>
      <c r="B1040" s="424">
        <f>BU122+BU123</f>
        <v>4751.6193010000015</v>
      </c>
    </row>
    <row r="1041" ht="15" customHeight="true" x14ac:dyDescent="0.2">
      <c r="A1041" s="424" t="str">
        <f>V15</f>
        <v>Kasaï Oriental</v>
      </c>
      <c r="B1041" s="424">
        <f>BV122+BV123</f>
        <v>5960.6241660000023</v>
      </c>
    </row>
    <row r="1042" ht="15" customHeight="true" x14ac:dyDescent="0.2">
      <c r="A1042" s="424" t="str">
        <f>W15</f>
        <v>Katanga</v>
      </c>
      <c r="B1042" s="424">
        <f>BW122+BW123</f>
        <v>5170.549884</v>
      </c>
    </row>
    <row r="1043" ht="15" customHeight="true" x14ac:dyDescent="0.2">
      <c r="A1043" s="424" t="str">
        <f>X15</f>
        <v>Kinshasa</v>
      </c>
      <c r="B1043" s="424">
        <f>BX122+XR123</f>
        <v>4046.7911309999959</v>
      </c>
    </row>
    <row r="1044" ht="15" customHeight="true" x14ac:dyDescent="0.2">
      <c r="A1044" s="424" t="str">
        <f>Y15</f>
        <v>Maniema</v>
      </c>
      <c r="B1044" s="424">
        <f>BY122+BY123</f>
        <v>1615.0712480000007</v>
      </c>
    </row>
    <row r="1045" ht="15" customHeight="true" x14ac:dyDescent="0.2">
      <c r="A1045" s="424" t="str">
        <f>Z15</f>
        <v>Nord-Kivu</v>
      </c>
      <c r="B1045" s="424">
        <f>BZ122+BZ123</f>
        <v>1852.0458269999997</v>
      </c>
    </row>
    <row r="1046" ht="15" customHeight="true" x14ac:dyDescent="0.2">
      <c r="A1046" s="366" t="str">
        <f>AA15</f>
        <v>Orientale</v>
      </c>
      <c r="B1046" s="424">
        <f>CA122+CA123</f>
        <v>5818.9761940000062</v>
      </c>
    </row>
    <row r="1047" ht="15" customHeight="true" x14ac:dyDescent="0.2">
      <c r="A1047" s="366" t="str">
        <f>AB15</f>
        <v>Sud-Kivu</v>
      </c>
      <c r="B1047" s="424">
        <f>CB122+CB123</f>
        <v>2245.7904670000007</v>
      </c>
    </row>
    <row r="1048" ht="15" customHeight="true" x14ac:dyDescent="0.2">
      <c r="A1048" s="366">
        <f>AC15</f>
        <v>0</v>
      </c>
      <c r="B1048" s="424">
        <f>CC122+CC123</f>
        <v>0</v>
      </c>
    </row>
    <row r="1049" ht="15" customHeight="true" x14ac:dyDescent="0.2">
      <c r="A1049" s="366">
        <f>AD15</f>
        <v>0</v>
      </c>
      <c r="B1049" s="424">
        <f>CD122+CD123</f>
        <v>0</v>
      </c>
    </row>
    <row r="1050" ht="15" customHeight="true" x14ac:dyDescent="0.2">
      <c r="A1050" s="366">
        <f>AE15</f>
        <v>0</v>
      </c>
      <c r="B1050" s="424">
        <f>CE122+CE123</f>
        <v>0</v>
      </c>
    </row>
    <row r="1051" ht="15" customHeight="true" x14ac:dyDescent="0.2">
      <c r="A1051" s="366">
        <f>AF15</f>
        <v>0</v>
      </c>
      <c r="B1051" s="424">
        <f>CF122+CF123</f>
        <v>0</v>
      </c>
    </row>
    <row r="1052" ht="15" customHeight="true" x14ac:dyDescent="0.2">
      <c r="A1052" s="366">
        <f>AG15</f>
        <v>0</v>
      </c>
      <c r="B1052" s="424">
        <f>CG122+CG123</f>
        <v>0</v>
      </c>
    </row>
    <row r="1053" ht="15" customHeight="true" x14ac:dyDescent="0.2">
      <c r="A1053" s="366">
        <f>AH15</f>
        <v>0</v>
      </c>
      <c r="B1053" s="424">
        <f>CH122+CH123</f>
        <v>0</v>
      </c>
    </row>
    <row r="1054" ht="15" customHeight="true" x14ac:dyDescent="0.2">
      <c r="A1054" s="366">
        <f>AI15</f>
        <v>0</v>
      </c>
      <c r="B1054" s="424">
        <f>CI122+CI123</f>
        <v>0</v>
      </c>
    </row>
    <row r="1055" ht="15" customHeight="true" x14ac:dyDescent="0.2">
      <c r="A1055" s="366">
        <f>AJ15</f>
        <v>0</v>
      </c>
      <c r="B1055" s="424">
        <f>CJ122+CJ123</f>
        <v>0</v>
      </c>
    </row>
    <row r="1056" ht="15" customHeight="true" x14ac:dyDescent="0.2">
      <c r="A1056" s="366">
        <f>AK15</f>
        <v>0</v>
      </c>
      <c r="B1056" s="424">
        <f>CK122+CK123</f>
        <v>0</v>
      </c>
    </row>
    <row r="1057" ht="15" customHeight="true" x14ac:dyDescent="0.2">
      <c r="A1057" s="366">
        <f>AL15</f>
        <v>0</v>
      </c>
      <c r="B1057" s="424">
        <f>CL122+CL123</f>
        <v>0</v>
      </c>
    </row>
    <row r="1058" ht="15" customHeight="true" x14ac:dyDescent="0.2">
      <c r="A1058" s="366">
        <f>AM15</f>
        <v>0</v>
      </c>
      <c r="B1058" s="424">
        <f>CM122+CM123</f>
        <v>0</v>
      </c>
    </row>
    <row r="1059" ht="15" customHeight="true" x14ac:dyDescent="0.2">
      <c r="A1059" s="366">
        <f>AN15</f>
        <v>0</v>
      </c>
      <c r="B1059" s="424">
        <f>CN122+CN123</f>
        <v>0</v>
      </c>
    </row>
    <row r="1060" ht="15" customHeight="true" x14ac:dyDescent="0.2">
      <c r="A1060" s="366">
        <f>AO15</f>
        <v>0</v>
      </c>
      <c r="B1060" s="424">
        <f>CO122+CO123</f>
        <v>0</v>
      </c>
    </row>
    <row r="1061" ht="15" customHeight="true" x14ac:dyDescent="0.2">
      <c r="A1061" s="366">
        <f>AP15</f>
        <v>0</v>
      </c>
      <c r="B1061" s="424">
        <f>CP122+CP123</f>
        <v>0</v>
      </c>
    </row>
    <row r="1062" ht="15" customHeight="true" x14ac:dyDescent="0.2">
      <c r="A1062" s="366">
        <f>AQ15</f>
        <v>0</v>
      </c>
      <c r="B1062" s="424">
        <f>CQ122+CQ123</f>
        <v>0</v>
      </c>
    </row>
    <row r="1063" ht="15" customHeight="true" x14ac:dyDescent="0.2">
      <c r="A1063" s="366">
        <f>AR15</f>
        <v>0</v>
      </c>
      <c r="B1063" s="424">
        <f>CR122+CR123</f>
        <v>0</v>
      </c>
    </row>
    <row r="1064" ht="15" customHeight="true" x14ac:dyDescent="0.2">
      <c r="A1064" s="366">
        <f>AS15</f>
        <v>0</v>
      </c>
      <c r="B1064" s="424">
        <f>CS122+CS123</f>
        <v>0</v>
      </c>
    </row>
    <row r="1065" ht="15" customHeight="true" x14ac:dyDescent="0.2">
      <c r="A1065" s="366">
        <f>AT15</f>
        <v>0</v>
      </c>
      <c r="B1065" s="424">
        <f>CT122+CT123</f>
        <v>0</v>
      </c>
    </row>
    <row r="1066" ht="15" customHeight="true" x14ac:dyDescent="0.2">
      <c r="A1066" s="366">
        <f>AU15</f>
        <v>0</v>
      </c>
      <c r="B1066" s="424">
        <f>CU122+CU123</f>
        <v>0</v>
      </c>
    </row>
    <row r="1067" ht="15" customHeight="true" x14ac:dyDescent="0.2">
      <c r="A1067" s="366">
        <f>AV15</f>
        <v>0</v>
      </c>
      <c r="B1067" s="424">
        <f>CV122+CV123</f>
        <v>0</v>
      </c>
    </row>
    <row r="1068" ht="15" customHeight="true" x14ac:dyDescent="0.2">
      <c r="A1068" s="366">
        <f>AW15</f>
        <v>0</v>
      </c>
      <c r="B1068" s="424">
        <f>CW122+CW123</f>
        <v>0</v>
      </c>
    </row>
    <row r="1069" ht="15" customHeight="true" x14ac:dyDescent="0.2">
      <c r="A1069" s="366">
        <f>AX15</f>
        <v>0</v>
      </c>
      <c r="B1069" s="424">
        <f>CX122+CX123</f>
        <v>0</v>
      </c>
    </row>
    <row r="1070" ht="15" customHeight="true" x14ac:dyDescent="0.2">
      <c r="A1070" s="366">
        <f>AY15</f>
        <v>0</v>
      </c>
      <c r="B1070" s="424">
        <f>CY122+CY123</f>
        <v>0</v>
      </c>
    </row>
    <row r="1071" ht="15" customHeight="true" x14ac:dyDescent="0.2">
      <c r="A1071" s="366"/>
      <c r="B1071" s="424"/>
    </row>
    <row r="1072" ht="15" customHeight="true" x14ac:dyDescent="0.2">
      <c r="A1072" s="424">
        <f>34-COUNTIF(A1037:A1071,"0")</f>
        <v>11</v>
      </c>
      <c r="B1072" s="366" t="s">
        <v>141</v>
      </c>
    </row>
    <row r="1100" s="785" customFormat="true" ht="17.1" customHeight="true" x14ac:dyDescent="0.2">
      <c r="A1100" s="800"/>
      <c r="B1100" s="789"/>
      <c r="BA1100" s="506"/>
      <c r="BB1100" s="366"/>
      <c r="BC1100" s="506"/>
      <c r="BD1100" s="506"/>
      <c r="BE1100" s="506"/>
      <c r="BF1100" s="506"/>
      <c r="BG1100" s="506"/>
      <c r="BH1100" s="506"/>
      <c r="BI1100" s="506"/>
      <c r="BJ1100" s="506"/>
      <c r="BK1100" s="506"/>
      <c r="BL1100" s="506"/>
      <c r="BM1100" s="506"/>
      <c r="BN1100" s="506"/>
      <c r="BO1100" s="506"/>
      <c r="BP1100" s="506"/>
      <c r="BQ1100" s="506"/>
      <c r="BR1100" s="506"/>
      <c r="BS1100" s="506"/>
      <c r="BT1100" s="506"/>
      <c r="BU1100" s="506"/>
      <c r="BV1100" s="506"/>
      <c r="BW1100" s="506"/>
      <c r="BX1100" s="506"/>
      <c r="BY1100" s="506"/>
      <c r="BZ1100" s="338"/>
      <c r="CA1100" s="338"/>
      <c r="CB1100" s="338"/>
      <c r="CC1100" s="338"/>
      <c r="CD1100" s="338"/>
      <c r="CE1100" s="338"/>
      <c r="CF1100" s="338"/>
      <c r="CG1100" s="338"/>
      <c r="CH1100" s="338"/>
      <c r="CI1100" s="338"/>
      <c r="CJ1100" s="338"/>
      <c r="CK1100" s="338"/>
      <c r="CL1100" s="338"/>
      <c r="CM1100" s="338"/>
      <c r="CN1100" s="338"/>
      <c r="CO1100" s="338"/>
      <c r="CP1100" s="338"/>
      <c r="CQ1100" s="338"/>
      <c r="CR1100" s="338"/>
      <c r="CS1100" s="338"/>
      <c r="CT1100" s="338"/>
      <c r="CU1100" s="338"/>
      <c r="CV1100" s="338"/>
      <c r="CW1100" s="338"/>
      <c r="CX1100" s="338"/>
      <c r="CY1100" s="338"/>
      <c r="CZ1100" s="338"/>
    </row>
    <row r="1101" s="785" customFormat="true" ht="17.1" customHeight="true" x14ac:dyDescent="0.2">
      <c r="A1101" s="801"/>
      <c r="B1101" s="790"/>
      <c r="BA1101" s="506"/>
      <c r="BB1101" s="366"/>
      <c r="BC1101" s="506"/>
      <c r="BD1101" s="506"/>
      <c r="BE1101" s="506"/>
      <c r="BF1101" s="506"/>
      <c r="BG1101" s="506"/>
      <c r="BH1101" s="506"/>
      <c r="BI1101" s="506"/>
      <c r="BJ1101" s="506"/>
      <c r="BK1101" s="506"/>
      <c r="BL1101" s="506"/>
      <c r="BM1101" s="506"/>
      <c r="BN1101" s="506"/>
      <c r="BO1101" s="506"/>
      <c r="BP1101" s="506"/>
      <c r="BQ1101" s="506"/>
      <c r="BR1101" s="506"/>
      <c r="BS1101" s="506"/>
      <c r="BT1101" s="506"/>
      <c r="BU1101" s="506"/>
      <c r="BV1101" s="506"/>
      <c r="BW1101" s="506"/>
      <c r="BX1101" s="506"/>
      <c r="BY1101" s="506"/>
      <c r="BZ1101" s="338"/>
      <c r="CA1101" s="338"/>
      <c r="CB1101" s="338"/>
      <c r="CC1101" s="338"/>
      <c r="CD1101" s="338"/>
      <c r="CE1101" s="338"/>
      <c r="CF1101" s="338"/>
      <c r="CG1101" s="338"/>
      <c r="CH1101" s="338"/>
      <c r="CI1101" s="338"/>
      <c r="CJ1101" s="338"/>
      <c r="CK1101" s="338"/>
      <c r="CL1101" s="338"/>
      <c r="CM1101" s="338"/>
      <c r="CN1101" s="338"/>
      <c r="CO1101" s="338"/>
      <c r="CP1101" s="338"/>
      <c r="CQ1101" s="338"/>
      <c r="CR1101" s="338"/>
      <c r="CS1101" s="338"/>
      <c r="CT1101" s="338"/>
      <c r="CU1101" s="338"/>
      <c r="CV1101" s="338"/>
      <c r="CW1101" s="338"/>
      <c r="CX1101" s="338"/>
      <c r="CY1101" s="338"/>
      <c r="CZ1101" s="338"/>
    </row>
    <row r="1102" s="338" customFormat="true" ht="15" customHeight="true" x14ac:dyDescent="0.2">
      <c r="BA1102" s="506"/>
      <c r="BB1102" s="366"/>
      <c r="BC1102" s="506"/>
      <c r="BD1102" s="506"/>
      <c r="BE1102" s="506"/>
      <c r="BF1102" s="506"/>
      <c r="BG1102" s="506"/>
      <c r="BH1102" s="506"/>
      <c r="BI1102" s="506"/>
      <c r="BJ1102" s="506"/>
      <c r="BK1102" s="506"/>
      <c r="BL1102" s="506"/>
      <c r="BM1102" s="506"/>
      <c r="BN1102" s="506"/>
      <c r="BO1102" s="506"/>
      <c r="BP1102" s="506"/>
      <c r="BQ1102" s="506"/>
      <c r="BR1102" s="506"/>
      <c r="BS1102" s="506"/>
      <c r="BT1102" s="506"/>
      <c r="BU1102" s="506"/>
      <c r="BV1102" s="506"/>
      <c r="BW1102" s="506"/>
      <c r="BX1102" s="506"/>
      <c r="BY1102" s="506"/>
    </row>
    <row r="1103" s="338" customFormat="true" ht="15" customHeight="true" x14ac:dyDescent="0.2">
      <c r="BA1103" s="506"/>
      <c r="BB1103" s="366"/>
      <c r="BC1103" s="506"/>
      <c r="BD1103" s="506"/>
      <c r="BE1103" s="506"/>
      <c r="BF1103" s="506"/>
      <c r="BG1103" s="506"/>
      <c r="BH1103" s="506"/>
      <c r="BI1103" s="506"/>
      <c r="BJ1103" s="506"/>
      <c r="BK1103" s="506"/>
      <c r="BL1103" s="506"/>
      <c r="BM1103" s="506"/>
      <c r="BN1103" s="506"/>
      <c r="BO1103" s="506"/>
      <c r="BP1103" s="506"/>
      <c r="BQ1103" s="506"/>
      <c r="BR1103" s="506"/>
      <c r="BS1103" s="506"/>
      <c r="BT1103" s="506"/>
      <c r="BU1103" s="506"/>
      <c r="BV1103" s="506"/>
      <c r="BW1103" s="506"/>
      <c r="BX1103" s="506"/>
      <c r="BY1103" s="506"/>
    </row>
    <row r="1104" s="338" customFormat="true" ht="15" customHeight="true" x14ac:dyDescent="0.2">
      <c r="BA1104" s="506"/>
      <c r="BB1104" s="366"/>
      <c r="BC1104" s="506"/>
      <c r="BD1104" s="506"/>
      <c r="BE1104" s="506"/>
      <c r="BF1104" s="506"/>
      <c r="BG1104" s="506"/>
      <c r="BH1104" s="506"/>
      <c r="BI1104" s="506"/>
      <c r="BJ1104" s="506"/>
      <c r="BK1104" s="506"/>
      <c r="BL1104" s="506"/>
      <c r="BM1104" s="506"/>
      <c r="BN1104" s="506"/>
      <c r="BO1104" s="506"/>
      <c r="BP1104" s="506"/>
      <c r="BQ1104" s="506"/>
      <c r="BR1104" s="506"/>
      <c r="BS1104" s="506"/>
      <c r="BT1104" s="506"/>
      <c r="BU1104" s="506"/>
      <c r="BV1104" s="506"/>
      <c r="BW1104" s="506"/>
      <c r="BX1104" s="506"/>
      <c r="BY1104" s="506"/>
    </row>
    <row r="1105" s="338" customFormat="true" ht="15" customHeight="true" x14ac:dyDescent="0.2">
      <c r="BA1105" s="506"/>
      <c r="BB1105" s="366"/>
      <c r="BC1105" s="506"/>
      <c r="BD1105" s="506"/>
      <c r="BE1105" s="506"/>
      <c r="BF1105" s="506"/>
      <c r="BG1105" s="506"/>
      <c r="BH1105" s="506"/>
      <c r="BI1105" s="506"/>
      <c r="BJ1105" s="506"/>
      <c r="BK1105" s="506"/>
      <c r="BL1105" s="506"/>
      <c r="BM1105" s="506"/>
      <c r="BN1105" s="506"/>
      <c r="BO1105" s="506"/>
      <c r="BP1105" s="506"/>
      <c r="BQ1105" s="506"/>
      <c r="BR1105" s="506"/>
      <c r="BS1105" s="506"/>
      <c r="BT1105" s="506"/>
      <c r="BU1105" s="506"/>
      <c r="BV1105" s="506"/>
      <c r="BW1105" s="506"/>
      <c r="BX1105" s="506"/>
      <c r="BY1105" s="506"/>
    </row>
    <row r="1106" s="338" customFormat="true" ht="15" customHeight="true" x14ac:dyDescent="0.2">
      <c r="BA1106" s="506"/>
      <c r="BB1106" s="366"/>
      <c r="BC1106" s="506"/>
      <c r="BD1106" s="506"/>
      <c r="BE1106" s="506"/>
      <c r="BF1106" s="506"/>
      <c r="BG1106" s="506"/>
      <c r="BH1106" s="506"/>
      <c r="BI1106" s="506"/>
      <c r="BJ1106" s="506"/>
      <c r="BK1106" s="506"/>
      <c r="BL1106" s="506"/>
      <c r="BM1106" s="506"/>
      <c r="BN1106" s="506"/>
      <c r="BO1106" s="506"/>
      <c r="BP1106" s="506"/>
      <c r="BQ1106" s="506"/>
      <c r="BR1106" s="506"/>
      <c r="BS1106" s="506"/>
      <c r="BT1106" s="506"/>
      <c r="BU1106" s="506"/>
      <c r="BV1106" s="506"/>
      <c r="BW1106" s="506"/>
      <c r="BX1106" s="506"/>
      <c r="BY1106" s="506"/>
    </row>
    <row r="1107" s="338" customFormat="true" ht="15" customHeight="true" x14ac:dyDescent="0.2">
      <c r="BA1107" s="506"/>
      <c r="BB1107" s="366"/>
      <c r="BC1107" s="506"/>
      <c r="BD1107" s="506"/>
      <c r="BE1107" s="506"/>
      <c r="BF1107" s="506"/>
      <c r="BG1107" s="506"/>
      <c r="BH1107" s="506"/>
      <c r="BI1107" s="506"/>
      <c r="BJ1107" s="506"/>
      <c r="BK1107" s="506"/>
      <c r="BL1107" s="506"/>
      <c r="BM1107" s="506"/>
      <c r="BN1107" s="506"/>
      <c r="BO1107" s="506"/>
      <c r="BP1107" s="506"/>
      <c r="BQ1107" s="506"/>
      <c r="BR1107" s="506"/>
      <c r="BS1107" s="506"/>
      <c r="BT1107" s="506"/>
      <c r="BU1107" s="506"/>
      <c r="BV1107" s="506"/>
      <c r="BW1107" s="506"/>
      <c r="BX1107" s="506"/>
      <c r="BY1107" s="506"/>
    </row>
    <row r="1108" s="338" customFormat="true" ht="15" customHeight="true" x14ac:dyDescent="0.2">
      <c r="BA1108" s="506"/>
      <c r="BB1108" s="366"/>
      <c r="BC1108" s="506"/>
      <c r="BD1108" s="506"/>
      <c r="BE1108" s="506"/>
      <c r="BF1108" s="506"/>
      <c r="BG1108" s="506"/>
      <c r="BH1108" s="506"/>
      <c r="BI1108" s="506"/>
      <c r="BJ1108" s="506"/>
      <c r="BK1108" s="506"/>
      <c r="BL1108" s="506"/>
      <c r="BM1108" s="506"/>
      <c r="BN1108" s="506"/>
      <c r="BO1108" s="506"/>
      <c r="BP1108" s="506"/>
      <c r="BQ1108" s="506"/>
      <c r="BR1108" s="506"/>
      <c r="BS1108" s="506"/>
      <c r="BT1108" s="506"/>
      <c r="BU1108" s="506"/>
      <c r="BV1108" s="506"/>
      <c r="BW1108" s="506"/>
      <c r="BX1108" s="506"/>
      <c r="BY1108" s="506"/>
    </row>
    <row r="1109" s="338" customFormat="true" ht="15" customHeight="true" x14ac:dyDescent="0.2">
      <c r="BA1109" s="506"/>
      <c r="BB1109" s="366"/>
      <c r="BC1109" s="506"/>
      <c r="BD1109" s="506"/>
      <c r="BE1109" s="506"/>
      <c r="BF1109" s="506"/>
      <c r="BG1109" s="506"/>
      <c r="BH1109" s="506"/>
      <c r="BI1109" s="506"/>
      <c r="BJ1109" s="506"/>
      <c r="BK1109" s="506"/>
      <c r="BL1109" s="506"/>
      <c r="BM1109" s="506"/>
      <c r="BN1109" s="506"/>
      <c r="BO1109" s="506"/>
      <c r="BP1109" s="506"/>
      <c r="BQ1109" s="506"/>
      <c r="BR1109" s="506"/>
      <c r="BS1109" s="506"/>
      <c r="BT1109" s="506"/>
      <c r="BU1109" s="506"/>
      <c r="BV1109" s="506"/>
      <c r="BW1109" s="506"/>
      <c r="BX1109" s="506"/>
      <c r="BY1109" s="506"/>
    </row>
    <row r="1110" s="338" customFormat="true" ht="15" customHeight="true" x14ac:dyDescent="0.2">
      <c r="BA1110" s="506"/>
      <c r="BB1110" s="366"/>
      <c r="BC1110" s="506"/>
      <c r="BD1110" s="506"/>
      <c r="BE1110" s="506"/>
      <c r="BF1110" s="506"/>
      <c r="BG1110" s="506"/>
      <c r="BH1110" s="506"/>
      <c r="BI1110" s="506"/>
      <c r="BJ1110" s="506"/>
      <c r="BK1110" s="506"/>
      <c r="BL1110" s="506"/>
      <c r="BM1110" s="506"/>
      <c r="BN1110" s="506"/>
      <c r="BO1110" s="506"/>
      <c r="BP1110" s="506"/>
      <c r="BQ1110" s="506"/>
      <c r="BR1110" s="506"/>
      <c r="BS1110" s="506"/>
      <c r="BT1110" s="506"/>
      <c r="BU1110" s="506"/>
      <c r="BV1110" s="506"/>
      <c r="BW1110" s="506"/>
      <c r="BX1110" s="506"/>
      <c r="BY1110" s="506"/>
    </row>
    <row r="1111" s="338" customFormat="true" ht="15" customHeight="true" x14ac:dyDescent="0.2">
      <c r="BA1111" s="506"/>
      <c r="BB1111" s="366"/>
      <c r="BC1111" s="506"/>
      <c r="BD1111" s="506"/>
      <c r="BE1111" s="506"/>
      <c r="BF1111" s="506"/>
      <c r="BG1111" s="506"/>
      <c r="BH1111" s="506"/>
      <c r="BI1111" s="506"/>
      <c r="BJ1111" s="506"/>
      <c r="BK1111" s="506"/>
      <c r="BL1111" s="506"/>
      <c r="BM1111" s="506"/>
      <c r="BN1111" s="506"/>
      <c r="BO1111" s="506"/>
      <c r="BP1111" s="506"/>
      <c r="BQ1111" s="506"/>
      <c r="BR1111" s="506"/>
      <c r="BS1111" s="506"/>
      <c r="BT1111" s="506"/>
      <c r="BU1111" s="506"/>
      <c r="BV1111" s="506"/>
      <c r="BW1111" s="506"/>
      <c r="BX1111" s="506"/>
      <c r="BY1111" s="506"/>
    </row>
    <row r="1112" s="338" customFormat="true" ht="15" customHeight="true" x14ac:dyDescent="0.2">
      <c r="BA1112" s="506"/>
      <c r="BB1112" s="366"/>
      <c r="BC1112" s="506"/>
      <c r="BD1112" s="506"/>
      <c r="BE1112" s="506"/>
      <c r="BF1112" s="506"/>
      <c r="BG1112" s="506"/>
      <c r="BH1112" s="506"/>
      <c r="BI1112" s="506"/>
      <c r="BJ1112" s="506"/>
      <c r="BK1112" s="506"/>
      <c r="BL1112" s="506"/>
      <c r="BM1112" s="506"/>
      <c r="BN1112" s="506"/>
      <c r="BO1112" s="506"/>
      <c r="BP1112" s="506"/>
      <c r="BQ1112" s="506"/>
      <c r="BR1112" s="506"/>
      <c r="BS1112" s="506"/>
      <c r="BT1112" s="506"/>
      <c r="BU1112" s="506"/>
      <c r="BV1112" s="506"/>
      <c r="BW1112" s="506"/>
      <c r="BX1112" s="506"/>
      <c r="BY1112" s="506"/>
    </row>
    <row r="1113" s="338" customFormat="true" ht="15" customHeight="true" x14ac:dyDescent="0.2">
      <c r="BA1113" s="506"/>
      <c r="BB1113" s="366"/>
      <c r="BC1113" s="506"/>
      <c r="BD1113" s="506"/>
      <c r="BE1113" s="506"/>
      <c r="BF1113" s="506"/>
      <c r="BG1113" s="506"/>
      <c r="BH1113" s="506"/>
      <c r="BI1113" s="506"/>
      <c r="BJ1113" s="506"/>
      <c r="BK1113" s="506"/>
      <c r="BL1113" s="506"/>
      <c r="BM1113" s="506"/>
      <c r="BN1113" s="506"/>
      <c r="BO1113" s="506"/>
      <c r="BP1113" s="506"/>
      <c r="BQ1113" s="506"/>
      <c r="BR1113" s="506"/>
      <c r="BS1113" s="506"/>
      <c r="BT1113" s="506"/>
      <c r="BU1113" s="506"/>
      <c r="BV1113" s="506"/>
      <c r="BW1113" s="506"/>
      <c r="BX1113" s="506"/>
      <c r="BY1113" s="506"/>
    </row>
    <row r="1114" s="785" customFormat="true" ht="17.1" customHeight="true" x14ac:dyDescent="0.2">
      <c r="A1114" s="801"/>
      <c r="B1114" s="790"/>
      <c r="C1114" s="791"/>
      <c r="D1114" s="792"/>
      <c r="E1114" s="792"/>
      <c r="F1114" s="792"/>
      <c r="G1114" s="793"/>
      <c r="H1114" s="792"/>
      <c r="I1114" s="792"/>
      <c r="J1114" s="792"/>
      <c r="K1114" s="792"/>
      <c r="L1114" s="793"/>
      <c r="M1114" s="792"/>
      <c r="N1114" s="792"/>
      <c r="O1114" s="792"/>
      <c r="P1114" s="792"/>
      <c r="Q1114" s="793"/>
      <c r="R1114" s="792"/>
      <c r="S1114" s="792"/>
      <c r="T1114" s="792"/>
      <c r="U1114" s="792"/>
      <c r="V1114" s="792"/>
      <c r="W1114" s="792"/>
      <c r="X1114" s="792"/>
      <c r="Y1114" s="792"/>
      <c r="Z1114" s="792"/>
      <c r="AA1114" s="792"/>
      <c r="AB1114" s="794"/>
      <c r="BA1114" s="506"/>
      <c r="BB1114" s="366"/>
      <c r="BC1114" s="506"/>
      <c r="BD1114" s="506"/>
      <c r="BE1114" s="506"/>
      <c r="BF1114" s="506"/>
      <c r="BG1114" s="506"/>
      <c r="BH1114" s="506"/>
      <c r="BI1114" s="506"/>
      <c r="BJ1114" s="506"/>
      <c r="BK1114" s="506"/>
      <c r="BL1114" s="506"/>
      <c r="BM1114" s="506"/>
      <c r="BN1114" s="506"/>
      <c r="BO1114" s="506"/>
      <c r="BP1114" s="506"/>
      <c r="BQ1114" s="506"/>
      <c r="BR1114" s="506"/>
      <c r="BS1114" s="506"/>
      <c r="BT1114" s="506"/>
      <c r="BU1114" s="506"/>
      <c r="BV1114" s="506"/>
      <c r="BW1114" s="506"/>
      <c r="BX1114" s="506"/>
      <c r="BY1114" s="506"/>
      <c r="BZ1114" s="338"/>
      <c r="CA1114" s="338"/>
      <c r="CB1114" s="338"/>
      <c r="CC1114" s="338"/>
      <c r="CD1114" s="338"/>
      <c r="CE1114" s="338"/>
      <c r="CF1114" s="338"/>
      <c r="CG1114" s="338"/>
      <c r="CH1114" s="338"/>
      <c r="CI1114" s="338"/>
      <c r="CJ1114" s="338"/>
      <c r="CK1114" s="338"/>
      <c r="CL1114" s="338"/>
      <c r="CM1114" s="338"/>
      <c r="CN1114" s="338"/>
      <c r="CO1114" s="338"/>
      <c r="CP1114" s="338"/>
      <c r="CQ1114" s="338"/>
      <c r="CR1114" s="338"/>
      <c r="CS1114" s="338"/>
      <c r="CT1114" s="338"/>
      <c r="CU1114" s="338"/>
      <c r="CV1114" s="338"/>
      <c r="CW1114" s="338"/>
      <c r="CX1114" s="338"/>
      <c r="CY1114" s="338"/>
      <c r="CZ1114" s="338"/>
    </row>
    <row r="1115" s="785" customFormat="true" ht="17.1" customHeight="true" x14ac:dyDescent="0.2">
      <c r="A1115" s="801"/>
      <c r="B1115" s="790"/>
      <c r="C1115" s="791"/>
      <c r="D1115" s="792"/>
      <c r="E1115" s="792"/>
      <c r="F1115" s="792"/>
      <c r="G1115" s="793"/>
      <c r="H1115" s="792"/>
      <c r="I1115" s="792"/>
      <c r="J1115" s="792"/>
      <c r="K1115" s="792"/>
      <c r="L1115" s="793"/>
      <c r="M1115" s="792"/>
      <c r="N1115" s="792"/>
      <c r="O1115" s="792"/>
      <c r="P1115" s="792"/>
      <c r="Q1115" s="793"/>
      <c r="R1115" s="792"/>
      <c r="S1115" s="792"/>
      <c r="T1115" s="792"/>
      <c r="U1115" s="792"/>
      <c r="V1115" s="792"/>
      <c r="W1115" s="792"/>
      <c r="X1115" s="792"/>
      <c r="Y1115" s="792"/>
      <c r="Z1115" s="792"/>
      <c r="AA1115" s="792"/>
      <c r="AB1115" s="794"/>
      <c r="BA1115" s="506"/>
      <c r="BB1115" s="366"/>
      <c r="BC1115" s="506"/>
      <c r="BD1115" s="506"/>
      <c r="BE1115" s="506"/>
      <c r="BF1115" s="506"/>
      <c r="BG1115" s="506"/>
      <c r="BH1115" s="506"/>
      <c r="BI1115" s="506"/>
      <c r="BJ1115" s="506"/>
      <c r="BK1115" s="506"/>
      <c r="BL1115" s="506"/>
      <c r="BM1115" s="506"/>
      <c r="BN1115" s="506"/>
      <c r="BO1115" s="506"/>
      <c r="BP1115" s="506"/>
      <c r="BQ1115" s="506"/>
      <c r="BR1115" s="506"/>
      <c r="BS1115" s="506"/>
      <c r="BT1115" s="506"/>
      <c r="BU1115" s="506"/>
      <c r="BV1115" s="506"/>
      <c r="BW1115" s="506"/>
      <c r="BX1115" s="506"/>
      <c r="BY1115" s="506"/>
      <c r="BZ1115" s="338"/>
      <c r="CA1115" s="338"/>
      <c r="CB1115" s="338"/>
      <c r="CC1115" s="338"/>
      <c r="CD1115" s="338"/>
      <c r="CE1115" s="338"/>
      <c r="CF1115" s="338"/>
      <c r="CG1115" s="338"/>
      <c r="CH1115" s="338"/>
      <c r="CI1115" s="338"/>
      <c r="CJ1115" s="338"/>
      <c r="CK1115" s="338"/>
      <c r="CL1115" s="338"/>
      <c r="CM1115" s="338"/>
      <c r="CN1115" s="338"/>
      <c r="CO1115" s="338"/>
      <c r="CP1115" s="338"/>
      <c r="CQ1115" s="338"/>
      <c r="CR1115" s="338"/>
      <c r="CS1115" s="338"/>
      <c r="CT1115" s="338"/>
      <c r="CU1115" s="338"/>
      <c r="CV1115" s="338"/>
      <c r="CW1115" s="338"/>
      <c r="CX1115" s="338"/>
      <c r="CY1115" s="338"/>
      <c r="CZ1115" s="338"/>
    </row>
    <row r="1116" s="785" customFormat="true" ht="17.1" customHeight="true" x14ac:dyDescent="0.2">
      <c r="A1116" s="801"/>
      <c r="B1116" s="790"/>
      <c r="C1116" s="791"/>
      <c r="D1116" s="792"/>
      <c r="E1116" s="792"/>
      <c r="F1116" s="792"/>
      <c r="G1116" s="793"/>
      <c r="H1116" s="792"/>
      <c r="I1116" s="792"/>
      <c r="J1116" s="792"/>
      <c r="K1116" s="792"/>
      <c r="L1116" s="793"/>
      <c r="M1116" s="792"/>
      <c r="N1116" s="792"/>
      <c r="O1116" s="792"/>
      <c r="P1116" s="792"/>
      <c r="Q1116" s="793"/>
      <c r="R1116" s="792"/>
      <c r="S1116" s="792"/>
      <c r="T1116" s="792"/>
      <c r="U1116" s="792"/>
      <c r="V1116" s="792"/>
      <c r="W1116" s="792"/>
      <c r="X1116" s="792"/>
      <c r="Y1116" s="792"/>
      <c r="Z1116" s="792"/>
      <c r="AA1116" s="792"/>
      <c r="AB1116" s="794"/>
      <c r="BA1116" s="506"/>
      <c r="BB1116" s="366"/>
      <c r="BC1116" s="506"/>
      <c r="BD1116" s="506"/>
      <c r="BE1116" s="506"/>
      <c r="BF1116" s="506"/>
      <c r="BG1116" s="506"/>
      <c r="BH1116" s="506"/>
      <c r="BI1116" s="506"/>
      <c r="BJ1116" s="506"/>
      <c r="BK1116" s="506"/>
      <c r="BL1116" s="506"/>
      <c r="BM1116" s="506"/>
      <c r="BN1116" s="506"/>
      <c r="BO1116" s="506"/>
      <c r="BP1116" s="506"/>
      <c r="BQ1116" s="506"/>
      <c r="BR1116" s="506"/>
      <c r="BS1116" s="506"/>
      <c r="BT1116" s="506"/>
      <c r="BU1116" s="506"/>
      <c r="BV1116" s="506"/>
      <c r="BW1116" s="506"/>
      <c r="BX1116" s="506"/>
      <c r="BY1116" s="506"/>
      <c r="BZ1116" s="338"/>
      <c r="CA1116" s="338"/>
      <c r="CB1116" s="338"/>
      <c r="CC1116" s="338"/>
      <c r="CD1116" s="338"/>
      <c r="CE1116" s="338"/>
      <c r="CF1116" s="338"/>
      <c r="CG1116" s="338"/>
      <c r="CH1116" s="338"/>
      <c r="CI1116" s="338"/>
      <c r="CJ1116" s="338"/>
      <c r="CK1116" s="338"/>
      <c r="CL1116" s="338"/>
      <c r="CM1116" s="338"/>
      <c r="CN1116" s="338"/>
      <c r="CO1116" s="338"/>
      <c r="CP1116" s="338"/>
      <c r="CQ1116" s="338"/>
      <c r="CR1116" s="338"/>
      <c r="CS1116" s="338"/>
      <c r="CT1116" s="338"/>
      <c r="CU1116" s="338"/>
      <c r="CV1116" s="338"/>
      <c r="CW1116" s="338"/>
      <c r="CX1116" s="338"/>
      <c r="CY1116" s="338"/>
      <c r="CZ1116" s="338"/>
    </row>
    <row r="1117" s="785" customFormat="true" ht="17.1" customHeight="true" x14ac:dyDescent="0.2">
      <c r="A1117" s="802"/>
      <c r="B1117" s="795"/>
      <c r="C1117" s="796"/>
      <c r="D1117" s="797"/>
      <c r="E1117" s="797"/>
      <c r="F1117" s="797"/>
      <c r="G1117" s="798"/>
      <c r="H1117" s="797"/>
      <c r="I1117" s="797"/>
      <c r="J1117" s="797"/>
      <c r="K1117" s="797"/>
      <c r="L1117" s="798"/>
      <c r="M1117" s="797"/>
      <c r="N1117" s="797"/>
      <c r="O1117" s="797"/>
      <c r="P1117" s="797"/>
      <c r="Q1117" s="798"/>
      <c r="R1117" s="797"/>
      <c r="S1117" s="797"/>
      <c r="T1117" s="797"/>
      <c r="U1117" s="797"/>
      <c r="V1117" s="797"/>
      <c r="W1117" s="797"/>
      <c r="X1117" s="797"/>
      <c r="Y1117" s="797"/>
      <c r="Z1117" s="797"/>
      <c r="AA1117" s="797"/>
      <c r="AB1117" s="799"/>
      <c r="BA1117" s="506"/>
      <c r="BB1117" s="366"/>
      <c r="BC1117" s="506"/>
      <c r="BD1117" s="506"/>
      <c r="BE1117" s="506"/>
      <c r="BF1117" s="506"/>
      <c r="BG1117" s="506"/>
      <c r="BH1117" s="506"/>
      <c r="BI1117" s="506"/>
      <c r="BJ1117" s="506"/>
      <c r="BK1117" s="506"/>
      <c r="BL1117" s="506"/>
      <c r="BM1117" s="506"/>
      <c r="BN1117" s="506"/>
      <c r="BO1117" s="506"/>
      <c r="BP1117" s="506"/>
      <c r="BQ1117" s="506"/>
      <c r="BR1117" s="506"/>
      <c r="BS1117" s="506"/>
      <c r="BT1117" s="506"/>
      <c r="BU1117" s="506"/>
      <c r="BV1117" s="506"/>
      <c r="BW1117" s="506"/>
      <c r="BX1117" s="506"/>
      <c r="BY1117" s="506"/>
      <c r="BZ1117" s="338"/>
      <c r="CA1117" s="338"/>
      <c r="CB1117" s="338"/>
      <c r="CC1117" s="338"/>
      <c r="CD1117" s="338"/>
      <c r="CE1117" s="338"/>
      <c r="CF1117" s="338"/>
      <c r="CG1117" s="338"/>
      <c r="CH1117" s="338"/>
      <c r="CI1117" s="338"/>
      <c r="CJ1117" s="338"/>
      <c r="CK1117" s="338"/>
      <c r="CL1117" s="338"/>
      <c r="CM1117" s="338"/>
      <c r="CN1117" s="338"/>
      <c r="CO1117" s="338"/>
      <c r="CP1117" s="338"/>
      <c r="CQ1117" s="338"/>
      <c r="CR1117" s="338"/>
      <c r="CS1117" s="338"/>
      <c r="CT1117" s="338"/>
      <c r="CU1117" s="338"/>
      <c r="CV1117" s="338"/>
      <c r="CW1117" s="338"/>
      <c r="CX1117" s="338"/>
      <c r="CY1117" s="338"/>
      <c r="CZ1117" s="338"/>
    </row>
    <row r="1118" s="338" customFormat="true" ht="15" customHeight="true" x14ac:dyDescent="0.2">
      <c r="BA1118" s="506"/>
      <c r="BB1118" s="366"/>
      <c r="BC1118" s="506"/>
      <c r="BD1118" s="506"/>
      <c r="BE1118" s="506"/>
      <c r="BF1118" s="506"/>
      <c r="BG1118" s="506"/>
      <c r="BH1118" s="506"/>
      <c r="BI1118" s="506"/>
      <c r="BJ1118" s="506"/>
      <c r="BK1118" s="506"/>
      <c r="BL1118" s="506"/>
      <c r="BM1118" s="506"/>
      <c r="BN1118" s="506"/>
      <c r="BO1118" s="506"/>
      <c r="BP1118" s="506"/>
      <c r="BQ1118" s="506"/>
      <c r="BR1118" s="506"/>
      <c r="BS1118" s="506"/>
      <c r="BT1118" s="506"/>
      <c r="BU1118" s="506"/>
      <c r="BV1118" s="506"/>
      <c r="BW1118" s="506"/>
      <c r="BX1118" s="506"/>
      <c r="BY1118" s="506"/>
    </row>
    <row r="1119" s="338" customFormat="true" ht="15" customHeight="true" x14ac:dyDescent="0.2">
      <c r="BA1119" s="506"/>
      <c r="BB1119" s="366"/>
      <c r="BC1119" s="506"/>
      <c r="BD1119" s="506"/>
      <c r="BE1119" s="506"/>
      <c r="BF1119" s="506"/>
      <c r="BG1119" s="506"/>
      <c r="BH1119" s="506"/>
      <c r="BI1119" s="506"/>
      <c r="BJ1119" s="506"/>
      <c r="BK1119" s="506"/>
      <c r="BL1119" s="506"/>
      <c r="BM1119" s="506"/>
      <c r="BN1119" s="506"/>
      <c r="BO1119" s="506"/>
      <c r="BP1119" s="506"/>
      <c r="BQ1119" s="506"/>
      <c r="BR1119" s="506"/>
      <c r="BS1119" s="506"/>
      <c r="BT1119" s="506"/>
      <c r="BU1119" s="506"/>
      <c r="BV1119" s="506"/>
      <c r="BW1119" s="506"/>
      <c r="BX1119" s="506"/>
      <c r="BY1119" s="506"/>
    </row>
    <row r="1120" s="338" customFormat="true" ht="15" customHeight="true" x14ac:dyDescent="0.2">
      <c r="BA1120" s="506"/>
      <c r="BB1120" s="366"/>
      <c r="BC1120" s="506"/>
      <c r="BD1120" s="506"/>
      <c r="BE1120" s="506"/>
      <c r="BF1120" s="506"/>
      <c r="BG1120" s="506"/>
      <c r="BH1120" s="506"/>
      <c r="BI1120" s="506"/>
      <c r="BJ1120" s="506"/>
      <c r="BK1120" s="506"/>
      <c r="BL1120" s="506"/>
      <c r="BM1120" s="506"/>
      <c r="BN1120" s="506"/>
      <c r="BO1120" s="506"/>
      <c r="BP1120" s="506"/>
      <c r="BQ1120" s="506"/>
      <c r="BR1120" s="506"/>
      <c r="BS1120" s="506"/>
      <c r="BT1120" s="506"/>
      <c r="BU1120" s="506"/>
      <c r="BV1120" s="506"/>
      <c r="BW1120" s="506"/>
      <c r="BX1120" s="506"/>
      <c r="BY1120" s="506"/>
    </row>
    <row r="1121" s="338" customFormat="true" ht="15" customHeight="true" x14ac:dyDescent="0.2">
      <c r="BA1121" s="506"/>
      <c r="BB1121" s="366"/>
      <c r="BC1121" s="506"/>
      <c r="BD1121" s="506"/>
      <c r="BE1121" s="506"/>
      <c r="BF1121" s="506"/>
      <c r="BG1121" s="506"/>
      <c r="BH1121" s="506"/>
      <c r="BI1121" s="506"/>
      <c r="BJ1121" s="506"/>
      <c r="BK1121" s="506"/>
      <c r="BL1121" s="506"/>
      <c r="BM1121" s="506"/>
      <c r="BN1121" s="506"/>
      <c r="BO1121" s="506"/>
      <c r="BP1121" s="506"/>
      <c r="BQ1121" s="506"/>
      <c r="BR1121" s="506"/>
      <c r="BS1121" s="506"/>
      <c r="BT1121" s="506"/>
      <c r="BU1121" s="506"/>
      <c r="BV1121" s="506"/>
      <c r="BW1121" s="506"/>
      <c r="BX1121" s="506"/>
      <c r="BY1121" s="506"/>
    </row>
    <row r="1122" s="338" customFormat="true" ht="15" customHeight="true" x14ac:dyDescent="0.2">
      <c r="BA1122" s="506"/>
      <c r="BB1122" s="366"/>
      <c r="BC1122" s="506"/>
      <c r="BD1122" s="506"/>
      <c r="BE1122" s="506"/>
      <c r="BF1122" s="506"/>
      <c r="BG1122" s="506"/>
      <c r="BH1122" s="506"/>
      <c r="BI1122" s="506"/>
      <c r="BJ1122" s="506"/>
      <c r="BK1122" s="506"/>
      <c r="BL1122" s="506"/>
      <c r="BM1122" s="506"/>
      <c r="BN1122" s="506"/>
      <c r="BO1122" s="506"/>
      <c r="BP1122" s="506"/>
      <c r="BQ1122" s="506"/>
      <c r="BR1122" s="506"/>
      <c r="BS1122" s="506"/>
      <c r="BT1122" s="506"/>
      <c r="BU1122" s="506"/>
      <c r="BV1122" s="506"/>
      <c r="BW1122" s="506"/>
      <c r="BX1122" s="506"/>
      <c r="BY1122" s="506"/>
    </row>
    <row r="1123" s="338" customFormat="true" ht="15" customHeight="true" x14ac:dyDescent="0.2">
      <c r="BA1123" s="506"/>
      <c r="BB1123" s="366"/>
      <c r="BC1123" s="506"/>
      <c r="BD1123" s="506"/>
      <c r="BE1123" s="506"/>
      <c r="BF1123" s="506"/>
      <c r="BG1123" s="506"/>
      <c r="BH1123" s="506"/>
      <c r="BI1123" s="506"/>
      <c r="BJ1123" s="506"/>
      <c r="BK1123" s="506"/>
      <c r="BL1123" s="506"/>
      <c r="BM1123" s="506"/>
      <c r="BN1123" s="506"/>
      <c r="BO1123" s="506"/>
      <c r="BP1123" s="506"/>
      <c r="BQ1123" s="506"/>
      <c r="BR1123" s="506"/>
      <c r="BS1123" s="506"/>
      <c r="BT1123" s="506"/>
      <c r="BU1123" s="506"/>
      <c r="BV1123" s="506"/>
      <c r="BW1123" s="506"/>
      <c r="BX1123" s="506"/>
      <c r="BY1123" s="506"/>
    </row>
    <row r="1124" s="338" customFormat="true" ht="15" customHeight="true" x14ac:dyDescent="0.2">
      <c r="BA1124" s="506"/>
      <c r="BB1124" s="366"/>
      <c r="BC1124" s="506"/>
      <c r="BD1124" s="506"/>
      <c r="BE1124" s="506"/>
      <c r="BF1124" s="506"/>
      <c r="BG1124" s="506"/>
      <c r="BH1124" s="506"/>
      <c r="BI1124" s="506"/>
      <c r="BJ1124" s="506"/>
      <c r="BK1124" s="506"/>
      <c r="BL1124" s="506"/>
      <c r="BM1124" s="506"/>
      <c r="BN1124" s="506"/>
      <c r="BO1124" s="506"/>
      <c r="BP1124" s="506"/>
      <c r="BQ1124" s="506"/>
      <c r="BR1124" s="506"/>
      <c r="BS1124" s="506"/>
      <c r="BT1124" s="506"/>
      <c r="BU1124" s="506"/>
      <c r="BV1124" s="506"/>
      <c r="BW1124" s="506"/>
      <c r="BX1124" s="506"/>
      <c r="BY1124" s="506"/>
    </row>
    <row r="1125" s="338" customFormat="true" ht="15" customHeight="true" x14ac:dyDescent="0.2">
      <c r="BA1125" s="506"/>
      <c r="BB1125" s="366"/>
      <c r="BC1125" s="506"/>
      <c r="BD1125" s="506"/>
      <c r="BE1125" s="506"/>
      <c r="BF1125" s="506"/>
      <c r="BG1125" s="506"/>
      <c r="BH1125" s="506"/>
      <c r="BI1125" s="506"/>
      <c r="BJ1125" s="506"/>
      <c r="BK1125" s="506"/>
      <c r="BL1125" s="506"/>
      <c r="BM1125" s="506"/>
      <c r="BN1125" s="506"/>
      <c r="BO1125" s="506"/>
      <c r="BP1125" s="506"/>
      <c r="BQ1125" s="506"/>
      <c r="BR1125" s="506"/>
      <c r="BS1125" s="506"/>
      <c r="BT1125" s="506"/>
      <c r="BU1125" s="506"/>
      <c r="BV1125" s="506"/>
      <c r="BW1125" s="506"/>
      <c r="BX1125" s="506"/>
      <c r="BY1125" s="506"/>
    </row>
    <row r="1126" s="338" customFormat="true" ht="15" customHeight="true" x14ac:dyDescent="0.2">
      <c r="BA1126" s="506"/>
      <c r="BB1126" s="366"/>
      <c r="BC1126" s="506"/>
      <c r="BD1126" s="506"/>
      <c r="BE1126" s="506"/>
      <c r="BF1126" s="506"/>
      <c r="BG1126" s="506"/>
      <c r="BH1126" s="506"/>
      <c r="BI1126" s="506"/>
      <c r="BJ1126" s="506"/>
      <c r="BK1126" s="506"/>
      <c r="BL1126" s="506"/>
      <c r="BM1126" s="506"/>
      <c r="BN1126" s="506"/>
      <c r="BO1126" s="506"/>
      <c r="BP1126" s="506"/>
      <c r="BQ1126" s="506"/>
      <c r="BR1126" s="506"/>
      <c r="BS1126" s="506"/>
      <c r="BT1126" s="506"/>
      <c r="BU1126" s="506"/>
      <c r="BV1126" s="506"/>
      <c r="BW1126" s="506"/>
      <c r="BX1126" s="506"/>
      <c r="BY1126" s="506"/>
    </row>
    <row r="1127" s="338" customFormat="true" ht="15" customHeight="true" x14ac:dyDescent="0.2">
      <c r="BA1127" s="506"/>
      <c r="BB1127" s="366"/>
      <c r="BC1127" s="506"/>
      <c r="BD1127" s="506"/>
      <c r="BE1127" s="506"/>
      <c r="BF1127" s="506"/>
      <c r="BG1127" s="506"/>
      <c r="BH1127" s="506"/>
      <c r="BI1127" s="506"/>
      <c r="BJ1127" s="506"/>
      <c r="BK1127" s="506"/>
      <c r="BL1127" s="506"/>
      <c r="BM1127" s="506"/>
      <c r="BN1127" s="506"/>
      <c r="BO1127" s="506"/>
      <c r="BP1127" s="506"/>
      <c r="BQ1127" s="506"/>
      <c r="BR1127" s="506"/>
      <c r="BS1127" s="506"/>
      <c r="BT1127" s="506"/>
      <c r="BU1127" s="506"/>
      <c r="BV1127" s="506"/>
      <c r="BW1127" s="506"/>
      <c r="BX1127" s="506"/>
      <c r="BY1127" s="506"/>
    </row>
    <row r="1128" s="338" customFormat="true" ht="15" customHeight="true" x14ac:dyDescent="0.2">
      <c r="BA1128" s="506"/>
      <c r="BB1128" s="366"/>
      <c r="BC1128" s="506"/>
      <c r="BD1128" s="506"/>
      <c r="BE1128" s="506"/>
      <c r="BF1128" s="506"/>
      <c r="BG1128" s="506"/>
      <c r="BH1128" s="506"/>
      <c r="BI1128" s="506"/>
      <c r="BJ1128" s="506"/>
      <c r="BK1128" s="506"/>
      <c r="BL1128" s="506"/>
      <c r="BM1128" s="506"/>
      <c r="BN1128" s="506"/>
      <c r="BO1128" s="506"/>
      <c r="BP1128" s="506"/>
      <c r="BQ1128" s="506"/>
      <c r="BR1128" s="506"/>
      <c r="BS1128" s="506"/>
      <c r="BT1128" s="506"/>
      <c r="BU1128" s="506"/>
      <c r="BV1128" s="506"/>
      <c r="BW1128" s="506"/>
      <c r="BX1128" s="506"/>
      <c r="BY1128" s="506"/>
    </row>
    <row r="1129" s="338" customFormat="true" ht="15" customHeight="true" x14ac:dyDescent="0.2">
      <c r="BA1129" s="506"/>
      <c r="BB1129" s="366"/>
      <c r="BC1129" s="506"/>
      <c r="BD1129" s="506"/>
      <c r="BE1129" s="506"/>
      <c r="BF1129" s="506"/>
      <c r="BG1129" s="506"/>
      <c r="BH1129" s="506"/>
      <c r="BI1129" s="506"/>
      <c r="BJ1129" s="506"/>
      <c r="BK1129" s="506"/>
      <c r="BL1129" s="506"/>
      <c r="BM1129" s="506"/>
      <c r="BN1129" s="506"/>
      <c r="BO1129" s="506"/>
      <c r="BP1129" s="506"/>
      <c r="BQ1129" s="506"/>
      <c r="BR1129" s="506"/>
      <c r="BS1129" s="506"/>
      <c r="BT1129" s="506"/>
      <c r="BU1129" s="506"/>
      <c r="BV1129" s="506"/>
      <c r="BW1129" s="506"/>
      <c r="BX1129" s="506"/>
      <c r="BY1129" s="506"/>
    </row>
    <row r="1130" s="338" customFormat="true" ht="15" customHeight="true" x14ac:dyDescent="0.2">
      <c r="BA1130" s="506"/>
      <c r="BB1130" s="366"/>
      <c r="BC1130" s="506"/>
      <c r="BD1130" s="506"/>
      <c r="BE1130" s="506"/>
      <c r="BF1130" s="506"/>
      <c r="BG1130" s="506"/>
      <c r="BH1130" s="506"/>
      <c r="BI1130" s="506"/>
      <c r="BJ1130" s="506"/>
      <c r="BK1130" s="506"/>
      <c r="BL1130" s="506"/>
      <c r="BM1130" s="506"/>
      <c r="BN1130" s="506"/>
      <c r="BO1130" s="506"/>
      <c r="BP1130" s="506"/>
      <c r="BQ1130" s="506"/>
      <c r="BR1130" s="506"/>
      <c r="BS1130" s="506"/>
      <c r="BT1130" s="506"/>
      <c r="BU1130" s="506"/>
      <c r="BV1130" s="506"/>
      <c r="BW1130" s="506"/>
      <c r="BX1130" s="506"/>
      <c r="BY1130" s="506"/>
    </row>
    <row r="1131" s="338" customFormat="true" ht="15" customHeight="true" x14ac:dyDescent="0.2">
      <c r="BA1131" s="506"/>
      <c r="BB1131" s="366"/>
      <c r="BC1131" s="506"/>
      <c r="BD1131" s="506"/>
      <c r="BE1131" s="506"/>
      <c r="BF1131" s="506"/>
      <c r="BG1131" s="506"/>
      <c r="BH1131" s="506"/>
      <c r="BI1131" s="506"/>
      <c r="BJ1131" s="506"/>
      <c r="BK1131" s="506"/>
      <c r="BL1131" s="506"/>
      <c r="BM1131" s="506"/>
      <c r="BN1131" s="506"/>
      <c r="BO1131" s="506"/>
      <c r="BP1131" s="506"/>
      <c r="BQ1131" s="506"/>
      <c r="BR1131" s="506"/>
      <c r="BS1131" s="506"/>
      <c r="BT1131" s="506"/>
      <c r="BU1131" s="506"/>
      <c r="BV1131" s="506"/>
      <c r="BW1131" s="506"/>
      <c r="BX1131" s="506"/>
      <c r="BY1131" s="506"/>
    </row>
    <row r="1132" s="338" customFormat="true" ht="15" customHeight="true" x14ac:dyDescent="0.2">
      <c r="BA1132" s="506"/>
      <c r="BB1132" s="366"/>
      <c r="BC1132" s="506"/>
      <c r="BD1132" s="506"/>
      <c r="BE1132" s="506"/>
      <c r="BF1132" s="506"/>
      <c r="BG1132" s="506"/>
      <c r="BH1132" s="506"/>
      <c r="BI1132" s="506"/>
      <c r="BJ1132" s="506"/>
      <c r="BK1132" s="506"/>
      <c r="BL1132" s="506"/>
      <c r="BM1132" s="506"/>
      <c r="BN1132" s="506"/>
      <c r="BO1132" s="506"/>
      <c r="BP1132" s="506"/>
      <c r="BQ1132" s="506"/>
      <c r="BR1132" s="506"/>
      <c r="BS1132" s="506"/>
      <c r="BT1132" s="506"/>
      <c r="BU1132" s="506"/>
      <c r="BV1132" s="506"/>
      <c r="BW1132" s="506"/>
      <c r="BX1132" s="506"/>
      <c r="BY1132" s="506"/>
    </row>
    <row r="1133" s="338" customFormat="true" ht="15" customHeight="true" x14ac:dyDescent="0.2">
      <c r="BA1133" s="506"/>
      <c r="BB1133" s="366"/>
      <c r="BC1133" s="506"/>
      <c r="BD1133" s="506"/>
      <c r="BE1133" s="506"/>
      <c r="BF1133" s="506"/>
      <c r="BG1133" s="506"/>
      <c r="BH1133" s="506"/>
      <c r="BI1133" s="506"/>
      <c r="BJ1133" s="506"/>
      <c r="BK1133" s="506"/>
      <c r="BL1133" s="506"/>
      <c r="BM1133" s="506"/>
      <c r="BN1133" s="506"/>
      <c r="BO1133" s="506"/>
      <c r="BP1133" s="506"/>
      <c r="BQ1133" s="506"/>
      <c r="BR1133" s="506"/>
      <c r="BS1133" s="506"/>
      <c r="BT1133" s="506"/>
      <c r="BU1133" s="506"/>
      <c r="BV1133" s="506"/>
      <c r="BW1133" s="506"/>
      <c r="BX1133" s="506"/>
      <c r="BY1133" s="506"/>
    </row>
    <row r="1134" s="338" customFormat="true" ht="15" customHeight="true" x14ac:dyDescent="0.2">
      <c r="BA1134" s="506"/>
      <c r="BB1134" s="366"/>
      <c r="BC1134" s="506"/>
      <c r="BD1134" s="506"/>
      <c r="BE1134" s="506"/>
      <c r="BF1134" s="506"/>
      <c r="BG1134" s="506"/>
      <c r="BH1134" s="506"/>
      <c r="BI1134" s="506"/>
      <c r="BJ1134" s="506"/>
      <c r="BK1134" s="506"/>
      <c r="BL1134" s="506"/>
      <c r="BM1134" s="506"/>
      <c r="BN1134" s="506"/>
      <c r="BO1134" s="506"/>
      <c r="BP1134" s="506"/>
      <c r="BQ1134" s="506"/>
      <c r="BR1134" s="506"/>
      <c r="BS1134" s="506"/>
      <c r="BT1134" s="506"/>
      <c r="BU1134" s="506"/>
      <c r="BV1134" s="506"/>
      <c r="BW1134" s="506"/>
      <c r="BX1134" s="506"/>
      <c r="BY1134" s="506"/>
    </row>
    <row r="1135" s="338" customFormat="true" ht="15" customHeight="true" x14ac:dyDescent="0.2">
      <c r="BA1135" s="506"/>
      <c r="BB1135" s="366"/>
      <c r="BC1135" s="506"/>
      <c r="BD1135" s="506"/>
      <c r="BE1135" s="506"/>
      <c r="BF1135" s="506"/>
      <c r="BG1135" s="506"/>
      <c r="BH1135" s="506"/>
      <c r="BI1135" s="506"/>
      <c r="BJ1135" s="506"/>
      <c r="BK1135" s="506"/>
      <c r="BL1135" s="506"/>
      <c r="BM1135" s="506"/>
      <c r="BN1135" s="506"/>
      <c r="BO1135" s="506"/>
      <c r="BP1135" s="506"/>
      <c r="BQ1135" s="506"/>
      <c r="BR1135" s="506"/>
      <c r="BS1135" s="506"/>
      <c r="BT1135" s="506"/>
      <c r="BU1135" s="506"/>
      <c r="BV1135" s="506"/>
      <c r="BW1135" s="506"/>
      <c r="BX1135" s="506"/>
      <c r="BY1135" s="506"/>
    </row>
    <row r="1136" s="338" customFormat="true" ht="15" customHeight="true" x14ac:dyDescent="0.2">
      <c r="BA1136" s="506"/>
      <c r="BB1136" s="366"/>
      <c r="BC1136" s="506"/>
      <c r="BD1136" s="506"/>
      <c r="BE1136" s="506"/>
      <c r="BF1136" s="506"/>
      <c r="BG1136" s="506"/>
      <c r="BH1136" s="506"/>
      <c r="BI1136" s="506"/>
      <c r="BJ1136" s="506"/>
      <c r="BK1136" s="506"/>
      <c r="BL1136" s="506"/>
      <c r="BM1136" s="506"/>
      <c r="BN1136" s="506"/>
      <c r="BO1136" s="506"/>
      <c r="BP1136" s="506"/>
      <c r="BQ1136" s="506"/>
      <c r="BR1136" s="506"/>
      <c r="BS1136" s="506"/>
      <c r="BT1136" s="506"/>
      <c r="BU1136" s="506"/>
      <c r="BV1136" s="506"/>
      <c r="BW1136" s="506"/>
      <c r="BX1136" s="506"/>
      <c r="BY1136" s="506"/>
    </row>
    <row r="1137" s="338" customFormat="true" ht="15" customHeight="true" x14ac:dyDescent="0.2">
      <c r="BA1137" s="506"/>
      <c r="BB1137" s="366"/>
      <c r="BC1137" s="506"/>
      <c r="BD1137" s="506"/>
      <c r="BE1137" s="506"/>
      <c r="BF1137" s="506"/>
      <c r="BG1137" s="506"/>
      <c r="BH1137" s="506"/>
      <c r="BI1137" s="506"/>
      <c r="BJ1137" s="506"/>
      <c r="BK1137" s="506"/>
      <c r="BL1137" s="506"/>
      <c r="BM1137" s="506"/>
      <c r="BN1137" s="506"/>
      <c r="BO1137" s="506"/>
      <c r="BP1137" s="506"/>
      <c r="BQ1137" s="506"/>
      <c r="BR1137" s="506"/>
      <c r="BS1137" s="506"/>
      <c r="BT1137" s="506"/>
      <c r="BU1137" s="506"/>
      <c r="BV1137" s="506"/>
      <c r="BW1137" s="506"/>
      <c r="BX1137" s="506"/>
      <c r="BY1137" s="506"/>
    </row>
    <row r="1138" s="338" customFormat="true" ht="15" customHeight="true" x14ac:dyDescent="0.2">
      <c r="BA1138" s="506"/>
      <c r="BB1138" s="366"/>
      <c r="BC1138" s="506"/>
      <c r="BD1138" s="506"/>
      <c r="BE1138" s="506"/>
      <c r="BF1138" s="506"/>
      <c r="BG1138" s="506"/>
      <c r="BH1138" s="506"/>
      <c r="BI1138" s="506"/>
      <c r="BJ1138" s="506"/>
      <c r="BK1138" s="506"/>
      <c r="BL1138" s="506"/>
      <c r="BM1138" s="506"/>
      <c r="BN1138" s="506"/>
      <c r="BO1138" s="506"/>
      <c r="BP1138" s="506"/>
      <c r="BQ1138" s="506"/>
      <c r="BR1138" s="506"/>
      <c r="BS1138" s="506"/>
      <c r="BT1138" s="506"/>
      <c r="BU1138" s="506"/>
      <c r="BV1138" s="506"/>
      <c r="BW1138" s="506"/>
      <c r="BX1138" s="506"/>
      <c r="BY1138" s="506"/>
    </row>
    <row r="1139" s="338" customFormat="true" ht="15" customHeight="true" x14ac:dyDescent="0.2">
      <c r="BA1139" s="506"/>
      <c r="BB1139" s="366"/>
      <c r="BC1139" s="506"/>
      <c r="BD1139" s="506"/>
      <c r="BE1139" s="506"/>
      <c r="BF1139" s="506"/>
      <c r="BG1139" s="506"/>
      <c r="BH1139" s="506"/>
      <c r="BI1139" s="506"/>
      <c r="BJ1139" s="506"/>
      <c r="BK1139" s="506"/>
      <c r="BL1139" s="506"/>
      <c r="BM1139" s="506"/>
      <c r="BN1139" s="506"/>
      <c r="BO1139" s="506"/>
      <c r="BP1139" s="506"/>
      <c r="BQ1139" s="506"/>
      <c r="BR1139" s="506"/>
      <c r="BS1139" s="506"/>
      <c r="BT1139" s="506"/>
      <c r="BU1139" s="506"/>
      <c r="BV1139" s="506"/>
      <c r="BW1139" s="506"/>
      <c r="BX1139" s="506"/>
      <c r="BY1139" s="506"/>
    </row>
    <row r="1140" s="338" customFormat="true" ht="15" customHeight="true" x14ac:dyDescent="0.2">
      <c r="BA1140" s="506"/>
      <c r="BB1140" s="366"/>
      <c r="BC1140" s="506"/>
      <c r="BD1140" s="506"/>
      <c r="BE1140" s="506"/>
      <c r="BF1140" s="506"/>
      <c r="BG1140" s="506"/>
      <c r="BH1140" s="506"/>
      <c r="BI1140" s="506"/>
      <c r="BJ1140" s="506"/>
      <c r="BK1140" s="506"/>
      <c r="BL1140" s="506"/>
      <c r="BM1140" s="506"/>
      <c r="BN1140" s="506"/>
      <c r="BO1140" s="506"/>
      <c r="BP1140" s="506"/>
      <c r="BQ1140" s="506"/>
      <c r="BR1140" s="506"/>
      <c r="BS1140" s="506"/>
      <c r="BT1140" s="506"/>
      <c r="BU1140" s="506"/>
      <c r="BV1140" s="506"/>
      <c r="BW1140" s="506"/>
      <c r="BX1140" s="506"/>
      <c r="BY1140" s="506"/>
    </row>
    <row r="1141" s="338" customFormat="true" ht="15" customHeight="true" x14ac:dyDescent="0.2">
      <c r="BA1141" s="506"/>
      <c r="BB1141" s="366"/>
      <c r="BC1141" s="506"/>
      <c r="BD1141" s="506"/>
      <c r="BE1141" s="506"/>
      <c r="BF1141" s="506"/>
      <c r="BG1141" s="506"/>
      <c r="BH1141" s="506"/>
      <c r="BI1141" s="506"/>
      <c r="BJ1141" s="506"/>
      <c r="BK1141" s="506"/>
      <c r="BL1141" s="506"/>
      <c r="BM1141" s="506"/>
      <c r="BN1141" s="506"/>
      <c r="BO1141" s="506"/>
      <c r="BP1141" s="506"/>
      <c r="BQ1141" s="506"/>
      <c r="BR1141" s="506"/>
      <c r="BS1141" s="506"/>
      <c r="BT1141" s="506"/>
      <c r="BU1141" s="506"/>
      <c r="BV1141" s="506"/>
      <c r="BW1141" s="506"/>
      <c r="BX1141" s="506"/>
      <c r="BY1141" s="506"/>
    </row>
    <row r="1142" s="338" customFormat="true" ht="15" customHeight="true" x14ac:dyDescent="0.2">
      <c r="BA1142" s="506"/>
      <c r="BB1142" s="366"/>
      <c r="BC1142" s="506"/>
      <c r="BD1142" s="506"/>
      <c r="BE1142" s="506"/>
      <c r="BF1142" s="506"/>
      <c r="BG1142" s="506"/>
      <c r="BH1142" s="506"/>
      <c r="BI1142" s="506"/>
      <c r="BJ1142" s="506"/>
      <c r="BK1142" s="506"/>
      <c r="BL1142" s="506"/>
      <c r="BM1142" s="506"/>
      <c r="BN1142" s="506"/>
      <c r="BO1142" s="506"/>
      <c r="BP1142" s="506"/>
      <c r="BQ1142" s="506"/>
      <c r="BR1142" s="506"/>
      <c r="BS1142" s="506"/>
      <c r="BT1142" s="506"/>
      <c r="BU1142" s="506"/>
      <c r="BV1142" s="506"/>
      <c r="BW1142" s="506"/>
      <c r="BX1142" s="506"/>
      <c r="BY1142" s="506"/>
    </row>
    <row r="1143" s="338" customFormat="true" ht="15" customHeight="true" x14ac:dyDescent="0.2">
      <c r="BA1143" s="506"/>
      <c r="BB1143" s="366"/>
      <c r="BC1143" s="506"/>
      <c r="BD1143" s="506"/>
      <c r="BE1143" s="506"/>
      <c r="BF1143" s="506"/>
      <c r="BG1143" s="506"/>
      <c r="BH1143" s="506"/>
      <c r="BI1143" s="506"/>
      <c r="BJ1143" s="506"/>
      <c r="BK1143" s="506"/>
      <c r="BL1143" s="506"/>
      <c r="BM1143" s="506"/>
      <c r="BN1143" s="506"/>
      <c r="BO1143" s="506"/>
      <c r="BP1143" s="506"/>
      <c r="BQ1143" s="506"/>
      <c r="BR1143" s="506"/>
      <c r="BS1143" s="506"/>
      <c r="BT1143" s="506"/>
      <c r="BU1143" s="506"/>
      <c r="BV1143" s="506"/>
      <c r="BW1143" s="506"/>
      <c r="BX1143" s="506"/>
      <c r="BY1143" s="506"/>
    </row>
    <row r="1144" s="338" customFormat="true" ht="15" customHeight="true" x14ac:dyDescent="0.2">
      <c r="BA1144" s="506"/>
      <c r="BB1144" s="366"/>
      <c r="BC1144" s="506"/>
      <c r="BD1144" s="506"/>
      <c r="BE1144" s="506"/>
      <c r="BF1144" s="506"/>
      <c r="BG1144" s="506"/>
      <c r="BH1144" s="506"/>
      <c r="BI1144" s="506"/>
      <c r="BJ1144" s="506"/>
      <c r="BK1144" s="506"/>
      <c r="BL1144" s="506"/>
      <c r="BM1144" s="506"/>
      <c r="BN1144" s="506"/>
      <c r="BO1144" s="506"/>
      <c r="BP1144" s="506"/>
      <c r="BQ1144" s="506"/>
      <c r="BR1144" s="506"/>
      <c r="BS1144" s="506"/>
      <c r="BT1144" s="506"/>
      <c r="BU1144" s="506"/>
      <c r="BV1144" s="506"/>
      <c r="BW1144" s="506"/>
      <c r="BX1144" s="506"/>
      <c r="BY1144" s="506"/>
    </row>
    <row r="1145" s="338" customFormat="true" ht="15" customHeight="true" x14ac:dyDescent="0.2">
      <c r="BA1145" s="506"/>
      <c r="BB1145" s="366"/>
      <c r="BC1145" s="506"/>
      <c r="BD1145" s="506"/>
      <c r="BE1145" s="506"/>
      <c r="BF1145" s="506"/>
      <c r="BG1145" s="506"/>
      <c r="BH1145" s="506"/>
      <c r="BI1145" s="506"/>
      <c r="BJ1145" s="506"/>
      <c r="BK1145" s="506"/>
      <c r="BL1145" s="506"/>
      <c r="BM1145" s="506"/>
      <c r="BN1145" s="506"/>
      <c r="BO1145" s="506"/>
      <c r="BP1145" s="506"/>
      <c r="BQ1145" s="506"/>
      <c r="BR1145" s="506"/>
      <c r="BS1145" s="506"/>
      <c r="BT1145" s="506"/>
      <c r="BU1145" s="506"/>
      <c r="BV1145" s="506"/>
      <c r="BW1145" s="506"/>
      <c r="BX1145" s="506"/>
      <c r="BY1145" s="506"/>
    </row>
    <row r="1146" s="338" customFormat="true" ht="15" customHeight="true" x14ac:dyDescent="0.2">
      <c r="BA1146" s="506"/>
      <c r="BB1146" s="366"/>
      <c r="BC1146" s="506"/>
      <c r="BD1146" s="506"/>
      <c r="BE1146" s="506"/>
      <c r="BF1146" s="506"/>
      <c r="BG1146" s="506"/>
      <c r="BH1146" s="506"/>
      <c r="BI1146" s="506"/>
      <c r="BJ1146" s="506"/>
      <c r="BK1146" s="506"/>
      <c r="BL1146" s="506"/>
      <c r="BM1146" s="506"/>
      <c r="BN1146" s="506"/>
      <c r="BO1146" s="506"/>
      <c r="BP1146" s="506"/>
      <c r="BQ1146" s="506"/>
      <c r="BR1146" s="506"/>
      <c r="BS1146" s="506"/>
      <c r="BT1146" s="506"/>
      <c r="BU1146" s="506"/>
      <c r="BV1146" s="506"/>
      <c r="BW1146" s="506"/>
      <c r="BX1146" s="506"/>
      <c r="BY1146" s="506"/>
    </row>
    <row r="1147" s="338" customFormat="true" ht="15" customHeight="true" x14ac:dyDescent="0.2">
      <c r="BA1147" s="506"/>
      <c r="BB1147" s="366"/>
      <c r="BC1147" s="506"/>
      <c r="BD1147" s="506"/>
      <c r="BE1147" s="506"/>
      <c r="BF1147" s="506"/>
      <c r="BG1147" s="506"/>
      <c r="BH1147" s="506"/>
      <c r="BI1147" s="506"/>
      <c r="BJ1147" s="506"/>
      <c r="BK1147" s="506"/>
      <c r="BL1147" s="506"/>
      <c r="BM1147" s="506"/>
      <c r="BN1147" s="506"/>
      <c r="BO1147" s="506"/>
      <c r="BP1147" s="506"/>
      <c r="BQ1147" s="506"/>
      <c r="BR1147" s="506"/>
      <c r="BS1147" s="506"/>
      <c r="BT1147" s="506"/>
      <c r="BU1147" s="506"/>
      <c r="BV1147" s="506"/>
      <c r="BW1147" s="506"/>
      <c r="BX1147" s="506"/>
      <c r="BY1147" s="506"/>
    </row>
    <row r="1148" s="338" customFormat="true" ht="15" customHeight="true" x14ac:dyDescent="0.2">
      <c r="BA1148" s="506"/>
      <c r="BB1148" s="366"/>
      <c r="BC1148" s="506"/>
      <c r="BD1148" s="506"/>
      <c r="BE1148" s="506"/>
      <c r="BF1148" s="506"/>
      <c r="BG1148" s="506"/>
      <c r="BH1148" s="506"/>
      <c r="BI1148" s="506"/>
      <c r="BJ1148" s="506"/>
      <c r="BK1148" s="506"/>
      <c r="BL1148" s="506"/>
      <c r="BM1148" s="506"/>
      <c r="BN1148" s="506"/>
      <c r="BO1148" s="506"/>
      <c r="BP1148" s="506"/>
      <c r="BQ1148" s="506"/>
      <c r="BR1148" s="506"/>
      <c r="BS1148" s="506"/>
      <c r="BT1148" s="506"/>
      <c r="BU1148" s="506"/>
      <c r="BV1148" s="506"/>
      <c r="BW1148" s="506"/>
      <c r="BX1148" s="506"/>
      <c r="BY1148" s="506"/>
    </row>
    <row r="1149" s="338" customFormat="true" ht="15" customHeight="true" x14ac:dyDescent="0.2">
      <c r="BA1149" s="506"/>
      <c r="BB1149" s="366"/>
      <c r="BC1149" s="506"/>
      <c r="BD1149" s="506"/>
      <c r="BE1149" s="506"/>
      <c r="BF1149" s="506"/>
      <c r="BG1149" s="506"/>
      <c r="BH1149" s="506"/>
      <c r="BI1149" s="506"/>
      <c r="BJ1149" s="506"/>
      <c r="BK1149" s="506"/>
      <c r="BL1149" s="506"/>
      <c r="BM1149" s="506"/>
      <c r="BN1149" s="506"/>
      <c r="BO1149" s="506"/>
      <c r="BP1149" s="506"/>
      <c r="BQ1149" s="506"/>
      <c r="BR1149" s="506"/>
      <c r="BS1149" s="506"/>
      <c r="BT1149" s="506"/>
      <c r="BU1149" s="506"/>
      <c r="BV1149" s="506"/>
      <c r="BW1149" s="506"/>
      <c r="BX1149" s="506"/>
      <c r="BY1149" s="506"/>
    </row>
    <row r="1150" s="338" customFormat="true" ht="15" customHeight="true" x14ac:dyDescent="0.2">
      <c r="BA1150" s="506"/>
      <c r="BB1150" s="366"/>
      <c r="BC1150" s="506"/>
      <c r="BD1150" s="506"/>
      <c r="BE1150" s="506"/>
      <c r="BF1150" s="506"/>
      <c r="BG1150" s="506"/>
      <c r="BH1150" s="506"/>
      <c r="BI1150" s="506"/>
      <c r="BJ1150" s="506"/>
      <c r="BK1150" s="506"/>
      <c r="BL1150" s="506"/>
      <c r="BM1150" s="506"/>
      <c r="BN1150" s="506"/>
      <c r="BO1150" s="506"/>
      <c r="BP1150" s="506"/>
      <c r="BQ1150" s="506"/>
      <c r="BR1150" s="506"/>
      <c r="BS1150" s="506"/>
      <c r="BT1150" s="506"/>
      <c r="BU1150" s="506"/>
      <c r="BV1150" s="506"/>
      <c r="BW1150" s="506"/>
      <c r="BX1150" s="506"/>
      <c r="BY1150" s="506"/>
    </row>
    <row r="1151" s="338" customFormat="true" ht="15" customHeight="true" x14ac:dyDescent="0.2">
      <c r="BA1151" s="506"/>
      <c r="BB1151" s="366"/>
      <c r="BC1151" s="506"/>
      <c r="BD1151" s="506"/>
      <c r="BE1151" s="506"/>
      <c r="BF1151" s="506"/>
      <c r="BG1151" s="506"/>
      <c r="BH1151" s="506"/>
      <c r="BI1151" s="506"/>
      <c r="BJ1151" s="506"/>
      <c r="BK1151" s="506"/>
      <c r="BL1151" s="506"/>
      <c r="BM1151" s="506"/>
      <c r="BN1151" s="506"/>
      <c r="BO1151" s="506"/>
      <c r="BP1151" s="506"/>
      <c r="BQ1151" s="506"/>
      <c r="BR1151" s="506"/>
      <c r="BS1151" s="506"/>
      <c r="BT1151" s="506"/>
      <c r="BU1151" s="506"/>
      <c r="BV1151" s="506"/>
      <c r="BW1151" s="506"/>
      <c r="BX1151" s="506"/>
      <c r="BY1151" s="506"/>
    </row>
    <row r="1152" s="338" customFormat="true" ht="15" customHeight="true" x14ac:dyDescent="0.2">
      <c r="BA1152" s="506"/>
      <c r="BB1152" s="366"/>
      <c r="BC1152" s="506"/>
      <c r="BD1152" s="506"/>
      <c r="BE1152" s="506"/>
      <c r="BF1152" s="506"/>
      <c r="BG1152" s="506"/>
      <c r="BH1152" s="506"/>
      <c r="BI1152" s="506"/>
      <c r="BJ1152" s="506"/>
      <c r="BK1152" s="506"/>
      <c r="BL1152" s="506"/>
      <c r="BM1152" s="506"/>
      <c r="BN1152" s="506"/>
      <c r="BO1152" s="506"/>
      <c r="BP1152" s="506"/>
      <c r="BQ1152" s="506"/>
      <c r="BR1152" s="506"/>
      <c r="BS1152" s="506"/>
      <c r="BT1152" s="506"/>
      <c r="BU1152" s="506"/>
      <c r="BV1152" s="506"/>
      <c r="BW1152" s="506"/>
      <c r="BX1152" s="506"/>
      <c r="BY1152" s="506"/>
    </row>
    <row r="1153" s="338" customFormat="true" ht="15" customHeight="true" x14ac:dyDescent="0.2">
      <c r="BA1153" s="506"/>
      <c r="BB1153" s="366"/>
      <c r="BC1153" s="506"/>
      <c r="BD1153" s="506"/>
      <c r="BE1153" s="506"/>
      <c r="BF1153" s="506"/>
      <c r="BG1153" s="506"/>
      <c r="BH1153" s="506"/>
      <c r="BI1153" s="506"/>
      <c r="BJ1153" s="506"/>
      <c r="BK1153" s="506"/>
      <c r="BL1153" s="506"/>
      <c r="BM1153" s="506"/>
      <c r="BN1153" s="506"/>
      <c r="BO1153" s="506"/>
      <c r="BP1153" s="506"/>
      <c r="BQ1153" s="506"/>
      <c r="BR1153" s="506"/>
      <c r="BS1153" s="506"/>
      <c r="BT1153" s="506"/>
      <c r="BU1153" s="506"/>
      <c r="BV1153" s="506"/>
      <c r="BW1153" s="506"/>
      <c r="BX1153" s="506"/>
      <c r="BY1153" s="506"/>
    </row>
    <row r="1154" s="338" customFormat="true" ht="15" customHeight="true" x14ac:dyDescent="0.2">
      <c r="BA1154" s="506"/>
      <c r="BB1154" s="366"/>
      <c r="BC1154" s="506"/>
      <c r="BD1154" s="506"/>
      <c r="BE1154" s="506"/>
      <c r="BF1154" s="506"/>
      <c r="BG1154" s="506"/>
      <c r="BH1154" s="506"/>
      <c r="BI1154" s="506"/>
      <c r="BJ1154" s="506"/>
      <c r="BK1154" s="506"/>
      <c r="BL1154" s="506"/>
      <c r="BM1154" s="506"/>
      <c r="BN1154" s="506"/>
      <c r="BO1154" s="506"/>
      <c r="BP1154" s="506"/>
      <c r="BQ1154" s="506"/>
      <c r="BR1154" s="506"/>
      <c r="BS1154" s="506"/>
      <c r="BT1154" s="506"/>
      <c r="BU1154" s="506"/>
      <c r="BV1154" s="506"/>
      <c r="BW1154" s="506"/>
      <c r="BX1154" s="506"/>
      <c r="BY1154" s="506"/>
    </row>
    <row r="1155" s="338" customFormat="true" ht="15" customHeight="true" x14ac:dyDescent="0.2">
      <c r="BA1155" s="506"/>
      <c r="BB1155" s="366"/>
      <c r="BC1155" s="506"/>
      <c r="BD1155" s="506"/>
      <c r="BE1155" s="506"/>
      <c r="BF1155" s="506"/>
      <c r="BG1155" s="506"/>
      <c r="BH1155" s="506"/>
      <c r="BI1155" s="506"/>
      <c r="BJ1155" s="506"/>
      <c r="BK1155" s="506"/>
      <c r="BL1155" s="506"/>
      <c r="BM1155" s="506"/>
      <c r="BN1155" s="506"/>
      <c r="BO1155" s="506"/>
      <c r="BP1155" s="506"/>
      <c r="BQ1155" s="506"/>
      <c r="BR1155" s="506"/>
      <c r="BS1155" s="506"/>
      <c r="BT1155" s="506"/>
      <c r="BU1155" s="506"/>
      <c r="BV1155" s="506"/>
      <c r="BW1155" s="506"/>
      <c r="BX1155" s="506"/>
      <c r="BY1155" s="506"/>
    </row>
    <row r="1156" s="338" customFormat="true" ht="15" customHeight="true" x14ac:dyDescent="0.2">
      <c r="BA1156" s="506"/>
      <c r="BB1156" s="366"/>
      <c r="BC1156" s="506"/>
      <c r="BD1156" s="506"/>
      <c r="BE1156" s="506"/>
      <c r="BF1156" s="506"/>
      <c r="BG1156" s="506"/>
      <c r="BH1156" s="506"/>
      <c r="BI1156" s="506"/>
      <c r="BJ1156" s="506"/>
      <c r="BK1156" s="506"/>
      <c r="BL1156" s="506"/>
      <c r="BM1156" s="506"/>
      <c r="BN1156" s="506"/>
      <c r="BO1156" s="506"/>
      <c r="BP1156" s="506"/>
      <c r="BQ1156" s="506"/>
      <c r="BR1156" s="506"/>
      <c r="BS1156" s="506"/>
      <c r="BT1156" s="506"/>
      <c r="BU1156" s="506"/>
      <c r="BV1156" s="506"/>
      <c r="BW1156" s="506"/>
      <c r="BX1156" s="506"/>
      <c r="BY1156" s="506"/>
    </row>
    <row r="1157" s="338" customFormat="true" ht="15" customHeight="true" x14ac:dyDescent="0.2">
      <c r="BA1157" s="506"/>
      <c r="BB1157" s="366"/>
      <c r="BC1157" s="506"/>
      <c r="BD1157" s="506"/>
      <c r="BE1157" s="506"/>
      <c r="BF1157" s="506"/>
      <c r="BG1157" s="506"/>
      <c r="BH1157" s="506"/>
      <c r="BI1157" s="506"/>
      <c r="BJ1157" s="506"/>
      <c r="BK1157" s="506"/>
      <c r="BL1157" s="506"/>
      <c r="BM1157" s="506"/>
      <c r="BN1157" s="506"/>
      <c r="BO1157" s="506"/>
      <c r="BP1157" s="506"/>
      <c r="BQ1157" s="506"/>
      <c r="BR1157" s="506"/>
      <c r="BS1157" s="506"/>
      <c r="BT1157" s="506"/>
      <c r="BU1157" s="506"/>
      <c r="BV1157" s="506"/>
      <c r="BW1157" s="506"/>
      <c r="BX1157" s="506"/>
      <c r="BY1157" s="506"/>
    </row>
    <row r="1158" s="338" customFormat="true" ht="15" customHeight="true" x14ac:dyDescent="0.2">
      <c r="BA1158" s="506"/>
      <c r="BB1158" s="366"/>
      <c r="BC1158" s="506"/>
      <c r="BD1158" s="506"/>
      <c r="BE1158" s="506"/>
      <c r="BF1158" s="506"/>
      <c r="BG1158" s="506"/>
      <c r="BH1158" s="506"/>
      <c r="BI1158" s="506"/>
      <c r="BJ1158" s="506"/>
      <c r="BK1158" s="506"/>
      <c r="BL1158" s="506"/>
      <c r="BM1158" s="506"/>
      <c r="BN1158" s="506"/>
      <c r="BO1158" s="506"/>
      <c r="BP1158" s="506"/>
      <c r="BQ1158" s="506"/>
      <c r="BR1158" s="506"/>
      <c r="BS1158" s="506"/>
      <c r="BT1158" s="506"/>
      <c r="BU1158" s="506"/>
      <c r="BV1158" s="506"/>
      <c r="BW1158" s="506"/>
      <c r="BX1158" s="506"/>
      <c r="BY1158" s="506"/>
    </row>
    <row r="1159" s="338" customFormat="true" ht="15" customHeight="true" x14ac:dyDescent="0.2">
      <c r="BA1159" s="506"/>
      <c r="BB1159" s="366"/>
      <c r="BC1159" s="506"/>
      <c r="BD1159" s="506"/>
      <c r="BE1159" s="506"/>
      <c r="BF1159" s="506"/>
      <c r="BG1159" s="506"/>
      <c r="BH1159" s="506"/>
      <c r="BI1159" s="506"/>
      <c r="BJ1159" s="506"/>
      <c r="BK1159" s="506"/>
      <c r="BL1159" s="506"/>
      <c r="BM1159" s="506"/>
      <c r="BN1159" s="506"/>
      <c r="BO1159" s="506"/>
      <c r="BP1159" s="506"/>
      <c r="BQ1159" s="506"/>
      <c r="BR1159" s="506"/>
      <c r="BS1159" s="506"/>
      <c r="BT1159" s="506"/>
      <c r="BU1159" s="506"/>
      <c r="BV1159" s="506"/>
      <c r="BW1159" s="506"/>
      <c r="BX1159" s="506"/>
      <c r="BY1159" s="506"/>
    </row>
    <row r="1160" s="338" customFormat="true" ht="15" customHeight="true" x14ac:dyDescent="0.2">
      <c r="BA1160" s="506"/>
      <c r="BB1160" s="366"/>
      <c r="BC1160" s="506"/>
      <c r="BD1160" s="506"/>
      <c r="BE1160" s="506"/>
      <c r="BF1160" s="506"/>
      <c r="BG1160" s="506"/>
      <c r="BH1160" s="506"/>
      <c r="BI1160" s="506"/>
      <c r="BJ1160" s="506"/>
      <c r="BK1160" s="506"/>
      <c r="BL1160" s="506"/>
      <c r="BM1160" s="506"/>
      <c r="BN1160" s="506"/>
      <c r="BO1160" s="506"/>
      <c r="BP1160" s="506"/>
      <c r="BQ1160" s="506"/>
      <c r="BR1160" s="506"/>
      <c r="BS1160" s="506"/>
      <c r="BT1160" s="506"/>
      <c r="BU1160" s="506"/>
      <c r="BV1160" s="506"/>
      <c r="BW1160" s="506"/>
      <c r="BX1160" s="506"/>
      <c r="BY1160" s="506"/>
    </row>
    <row r="1161" s="338" customFormat="true" ht="15" customHeight="true" x14ac:dyDescent="0.2">
      <c r="BA1161" s="506"/>
      <c r="BB1161" s="366"/>
      <c r="BC1161" s="506"/>
      <c r="BD1161" s="506"/>
      <c r="BE1161" s="506"/>
      <c r="BF1161" s="506"/>
      <c r="BG1161" s="506"/>
      <c r="BH1161" s="506"/>
      <c r="BI1161" s="506"/>
      <c r="BJ1161" s="506"/>
      <c r="BK1161" s="506"/>
      <c r="BL1161" s="506"/>
      <c r="BM1161" s="506"/>
      <c r="BN1161" s="506"/>
      <c r="BO1161" s="506"/>
      <c r="BP1161" s="506"/>
      <c r="BQ1161" s="506"/>
      <c r="BR1161" s="506"/>
      <c r="BS1161" s="506"/>
      <c r="BT1161" s="506"/>
      <c r="BU1161" s="506"/>
      <c r="BV1161" s="506"/>
      <c r="BW1161" s="506"/>
      <c r="BX1161" s="506"/>
      <c r="BY1161" s="506"/>
    </row>
    <row r="1162" s="338" customFormat="true" ht="15" customHeight="true" x14ac:dyDescent="0.2">
      <c r="BA1162" s="506"/>
      <c r="BB1162" s="366"/>
      <c r="BC1162" s="506"/>
      <c r="BD1162" s="506"/>
      <c r="BE1162" s="506"/>
      <c r="BF1162" s="506"/>
      <c r="BG1162" s="506"/>
      <c r="BH1162" s="506"/>
      <c r="BI1162" s="506"/>
      <c r="BJ1162" s="506"/>
      <c r="BK1162" s="506"/>
      <c r="BL1162" s="506"/>
      <c r="BM1162" s="506"/>
      <c r="BN1162" s="506"/>
      <c r="BO1162" s="506"/>
      <c r="BP1162" s="506"/>
      <c r="BQ1162" s="506"/>
      <c r="BR1162" s="506"/>
      <c r="BS1162" s="506"/>
      <c r="BT1162" s="506"/>
      <c r="BU1162" s="506"/>
      <c r="BV1162" s="506"/>
      <c r="BW1162" s="506"/>
      <c r="BX1162" s="506"/>
      <c r="BY1162" s="506"/>
    </row>
    <row r="1163" s="338" customFormat="true" ht="15" customHeight="true" x14ac:dyDescent="0.2">
      <c r="BA1163" s="506"/>
      <c r="BB1163" s="366"/>
      <c r="BC1163" s="506"/>
      <c r="BD1163" s="506"/>
      <c r="BE1163" s="506"/>
      <c r="BF1163" s="506"/>
      <c r="BG1163" s="506"/>
      <c r="BH1163" s="506"/>
      <c r="BI1163" s="506"/>
      <c r="BJ1163" s="506"/>
      <c r="BK1163" s="506"/>
      <c r="BL1163" s="506"/>
      <c r="BM1163" s="506"/>
      <c r="BN1163" s="506"/>
      <c r="BO1163" s="506"/>
      <c r="BP1163" s="506"/>
      <c r="BQ1163" s="506"/>
      <c r="BR1163" s="506"/>
      <c r="BS1163" s="506"/>
      <c r="BT1163" s="506"/>
      <c r="BU1163" s="506"/>
      <c r="BV1163" s="506"/>
      <c r="BW1163" s="506"/>
      <c r="BX1163" s="506"/>
      <c r="BY1163" s="506"/>
    </row>
    <row r="1164" s="338" customFormat="true" ht="15" customHeight="true" x14ac:dyDescent="0.2">
      <c r="BA1164" s="506"/>
      <c r="BB1164" s="366"/>
      <c r="BC1164" s="506"/>
      <c r="BD1164" s="506"/>
      <c r="BE1164" s="506"/>
      <c r="BF1164" s="506"/>
      <c r="BG1164" s="506"/>
      <c r="BH1164" s="506"/>
      <c r="BI1164" s="506"/>
      <c r="BJ1164" s="506"/>
      <c r="BK1164" s="506"/>
      <c r="BL1164" s="506"/>
      <c r="BM1164" s="506"/>
      <c r="BN1164" s="506"/>
      <c r="BO1164" s="506"/>
      <c r="BP1164" s="506"/>
      <c r="BQ1164" s="506"/>
      <c r="BR1164" s="506"/>
      <c r="BS1164" s="506"/>
      <c r="BT1164" s="506"/>
      <c r="BU1164" s="506"/>
      <c r="BV1164" s="506"/>
      <c r="BW1164" s="506"/>
      <c r="BX1164" s="506"/>
      <c r="BY1164" s="506"/>
    </row>
    <row r="1165" s="338" customFormat="true" ht="15" customHeight="true" x14ac:dyDescent="0.2">
      <c r="BA1165" s="506"/>
      <c r="BB1165" s="366"/>
      <c r="BC1165" s="506"/>
      <c r="BD1165" s="506"/>
      <c r="BE1165" s="506"/>
      <c r="BF1165" s="506"/>
      <c r="BG1165" s="506"/>
      <c r="BH1165" s="506"/>
      <c r="BI1165" s="506"/>
      <c r="BJ1165" s="506"/>
      <c r="BK1165" s="506"/>
      <c r="BL1165" s="506"/>
      <c r="BM1165" s="506"/>
      <c r="BN1165" s="506"/>
      <c r="BO1165" s="506"/>
      <c r="BP1165" s="506"/>
      <c r="BQ1165" s="506"/>
      <c r="BR1165" s="506"/>
      <c r="BS1165" s="506"/>
      <c r="BT1165" s="506"/>
      <c r="BU1165" s="506"/>
      <c r="BV1165" s="506"/>
      <c r="BW1165" s="506"/>
      <c r="BX1165" s="506"/>
      <c r="BY1165" s="506"/>
    </row>
    <row r="1166" s="338" customFormat="true" ht="15" customHeight="true" x14ac:dyDescent="0.2">
      <c r="BA1166" s="506"/>
      <c r="BB1166" s="366"/>
      <c r="BC1166" s="506"/>
      <c r="BD1166" s="506"/>
      <c r="BE1166" s="506"/>
      <c r="BF1166" s="506"/>
      <c r="BG1166" s="506"/>
      <c r="BH1166" s="506"/>
      <c r="BI1166" s="506"/>
      <c r="BJ1166" s="506"/>
      <c r="BK1166" s="506"/>
      <c r="BL1166" s="506"/>
      <c r="BM1166" s="506"/>
      <c r="BN1166" s="506"/>
      <c r="BO1166" s="506"/>
      <c r="BP1166" s="506"/>
      <c r="BQ1166" s="506"/>
      <c r="BR1166" s="506"/>
      <c r="BS1166" s="506"/>
      <c r="BT1166" s="506"/>
      <c r="BU1166" s="506"/>
      <c r="BV1166" s="506"/>
      <c r="BW1166" s="506"/>
      <c r="BX1166" s="506"/>
      <c r="BY1166" s="506"/>
    </row>
    <row r="1167" s="338" customFormat="true" ht="15" customHeight="true" x14ac:dyDescent="0.2">
      <c r="BA1167" s="506"/>
      <c r="BB1167" s="366"/>
      <c r="BC1167" s="506"/>
      <c r="BD1167" s="506"/>
      <c r="BE1167" s="506"/>
      <c r="BF1167" s="506"/>
      <c r="BG1167" s="506"/>
      <c r="BH1167" s="506"/>
      <c r="BI1167" s="506"/>
      <c r="BJ1167" s="506"/>
      <c r="BK1167" s="506"/>
      <c r="BL1167" s="506"/>
      <c r="BM1167" s="506"/>
      <c r="BN1167" s="506"/>
      <c r="BO1167" s="506"/>
      <c r="BP1167" s="506"/>
      <c r="BQ1167" s="506"/>
      <c r="BR1167" s="506"/>
      <c r="BS1167" s="506"/>
      <c r="BT1167" s="506"/>
      <c r="BU1167" s="506"/>
      <c r="BV1167" s="506"/>
      <c r="BW1167" s="506"/>
      <c r="BX1167" s="506"/>
      <c r="BY1167" s="506"/>
    </row>
    <row r="1168" s="338" customFormat="true" ht="15" customHeight="true" x14ac:dyDescent="0.2">
      <c r="BA1168" s="506"/>
      <c r="BB1168" s="366"/>
      <c r="BC1168" s="506"/>
      <c r="BD1168" s="506"/>
      <c r="BE1168" s="506"/>
      <c r="BF1168" s="506"/>
      <c r="BG1168" s="506"/>
      <c r="BH1168" s="506"/>
      <c r="BI1168" s="506"/>
      <c r="BJ1168" s="506"/>
      <c r="BK1168" s="506"/>
      <c r="BL1168" s="506"/>
      <c r="BM1168" s="506"/>
      <c r="BN1168" s="506"/>
      <c r="BO1168" s="506"/>
      <c r="BP1168" s="506"/>
      <c r="BQ1168" s="506"/>
      <c r="BR1168" s="506"/>
      <c r="BS1168" s="506"/>
      <c r="BT1168" s="506"/>
      <c r="BU1168" s="506"/>
      <c r="BV1168" s="506"/>
      <c r="BW1168" s="506"/>
      <c r="BX1168" s="506"/>
      <c r="BY1168" s="506"/>
    </row>
    <row r="1169" s="338" customFormat="true" ht="15" customHeight="true" x14ac:dyDescent="0.2">
      <c r="BA1169" s="506"/>
      <c r="BB1169" s="366"/>
      <c r="BC1169" s="506"/>
      <c r="BD1169" s="506"/>
      <c r="BE1169" s="506"/>
      <c r="BF1169" s="506"/>
      <c r="BG1169" s="506"/>
      <c r="BH1169" s="506"/>
      <c r="BI1169" s="506"/>
      <c r="BJ1169" s="506"/>
      <c r="BK1169" s="506"/>
      <c r="BL1169" s="506"/>
      <c r="BM1169" s="506"/>
      <c r="BN1169" s="506"/>
      <c r="BO1169" s="506"/>
      <c r="BP1169" s="506"/>
      <c r="BQ1169" s="506"/>
      <c r="BR1169" s="506"/>
      <c r="BS1169" s="506"/>
      <c r="BT1169" s="506"/>
      <c r="BU1169" s="506"/>
      <c r="BV1169" s="506"/>
      <c r="BW1169" s="506"/>
      <c r="BX1169" s="506"/>
      <c r="BY1169" s="506"/>
    </row>
    <row r="1170" s="338" customFormat="true" ht="15" customHeight="true" x14ac:dyDescent="0.2">
      <c r="A1170" s="437"/>
      <c r="B1170" s="780"/>
      <c r="C1170" s="781"/>
      <c r="D1170" s="781"/>
      <c r="E1170" s="781"/>
      <c r="F1170" s="781"/>
      <c r="G1170" s="781"/>
      <c r="H1170" s="781"/>
      <c r="I1170" s="781"/>
      <c r="J1170" s="781"/>
      <c r="K1170" s="781"/>
      <c r="L1170" s="781"/>
      <c r="M1170" s="781"/>
      <c r="N1170" s="781"/>
      <c r="O1170" s="781"/>
      <c r="P1170" s="781"/>
      <c r="Q1170" s="781"/>
      <c r="R1170" s="781"/>
      <c r="S1170" s="781"/>
      <c r="T1170" s="781"/>
      <c r="U1170" s="781"/>
      <c r="V1170" s="781"/>
      <c r="W1170" s="781"/>
      <c r="X1170" s="781"/>
      <c r="Y1170" s="781"/>
      <c r="Z1170" s="781"/>
      <c r="AA1170" s="781"/>
      <c r="AB1170" s="781"/>
      <c r="BA1170" s="506"/>
      <c r="BB1170" s="366"/>
      <c r="BC1170" s="506"/>
      <c r="BD1170" s="506"/>
      <c r="BE1170" s="506"/>
      <c r="BF1170" s="506"/>
      <c r="BG1170" s="506"/>
      <c r="BH1170" s="506"/>
      <c r="BI1170" s="506"/>
      <c r="BJ1170" s="506"/>
      <c r="BK1170" s="506"/>
      <c r="BL1170" s="506"/>
      <c r="BM1170" s="506"/>
      <c r="BN1170" s="506"/>
      <c r="BO1170" s="506"/>
      <c r="BP1170" s="506"/>
      <c r="BQ1170" s="506"/>
      <c r="BR1170" s="506"/>
      <c r="BS1170" s="506"/>
      <c r="BT1170" s="506"/>
      <c r="BU1170" s="506"/>
      <c r="BV1170" s="506"/>
      <c r="BW1170" s="506"/>
      <c r="BX1170" s="506"/>
      <c r="BY1170" s="506"/>
    </row>
    <row r="1171" s="338" customFormat="true" ht="15" customHeight="true" x14ac:dyDescent="0.2">
      <c r="A1171" s="437"/>
      <c r="B1171" s="780"/>
      <c r="C1171" s="781"/>
      <c r="D1171" s="781"/>
      <c r="E1171" s="781"/>
      <c r="F1171" s="781"/>
      <c r="G1171" s="781"/>
      <c r="H1171" s="781"/>
      <c r="I1171" s="781"/>
      <c r="J1171" s="781"/>
      <c r="K1171" s="781"/>
      <c r="L1171" s="781"/>
      <c r="M1171" s="781"/>
      <c r="N1171" s="781"/>
      <c r="O1171" s="781"/>
      <c r="P1171" s="781"/>
      <c r="Q1171" s="781"/>
      <c r="R1171" s="781"/>
      <c r="S1171" s="781"/>
      <c r="T1171" s="781"/>
      <c r="U1171" s="781"/>
      <c r="V1171" s="781"/>
      <c r="W1171" s="781"/>
      <c r="X1171" s="781"/>
      <c r="Y1171" s="781"/>
      <c r="Z1171" s="781"/>
      <c r="AA1171" s="781"/>
      <c r="AB1171" s="781"/>
      <c r="BA1171" s="506"/>
      <c r="BB1171" s="366"/>
      <c r="BC1171" s="506"/>
      <c r="BD1171" s="506"/>
      <c r="BE1171" s="506"/>
      <c r="BF1171" s="506"/>
      <c r="BG1171" s="506"/>
      <c r="BH1171" s="506"/>
      <c r="BI1171" s="506"/>
      <c r="BJ1171" s="506"/>
      <c r="BK1171" s="506"/>
      <c r="BL1171" s="506"/>
      <c r="BM1171" s="506"/>
      <c r="BN1171" s="506"/>
      <c r="BO1171" s="506"/>
      <c r="BP1171" s="506"/>
      <c r="BQ1171" s="506"/>
      <c r="BR1171" s="506"/>
      <c r="BS1171" s="506"/>
      <c r="BT1171" s="506"/>
      <c r="BU1171" s="506"/>
      <c r="BV1171" s="506"/>
      <c r="BW1171" s="506"/>
      <c r="BX1171" s="506"/>
      <c r="BY1171" s="506"/>
    </row>
    <row r="1172" s="338" customFormat="true" ht="15" customHeight="true" x14ac:dyDescent="0.2">
      <c r="A1172" s="437"/>
      <c r="B1172" s="780"/>
      <c r="C1172" s="781"/>
      <c r="D1172" s="781"/>
      <c r="E1172" s="781"/>
      <c r="F1172" s="781"/>
      <c r="G1172" s="781"/>
      <c r="H1172" s="781"/>
      <c r="I1172" s="781"/>
      <c r="J1172" s="781"/>
      <c r="K1172" s="781"/>
      <c r="L1172" s="781"/>
      <c r="M1172" s="781"/>
      <c r="N1172" s="781"/>
      <c r="O1172" s="781"/>
      <c r="P1172" s="781"/>
      <c r="Q1172" s="781"/>
      <c r="R1172" s="781"/>
      <c r="S1172" s="781"/>
      <c r="T1172" s="781"/>
      <c r="U1172" s="781"/>
      <c r="V1172" s="781"/>
      <c r="W1172" s="781"/>
      <c r="X1172" s="781"/>
      <c r="Y1172" s="781"/>
      <c r="Z1172" s="781"/>
      <c r="AA1172" s="781"/>
      <c r="AB1172" s="781"/>
      <c r="BA1172" s="506"/>
      <c r="BB1172" s="366"/>
      <c r="BC1172" s="506"/>
      <c r="BD1172" s="506"/>
      <c r="BE1172" s="506"/>
      <c r="BF1172" s="506"/>
      <c r="BG1172" s="506"/>
      <c r="BH1172" s="506"/>
      <c r="BI1172" s="506"/>
      <c r="BJ1172" s="506"/>
      <c r="BK1172" s="506"/>
      <c r="BL1172" s="506"/>
      <c r="BM1172" s="506"/>
      <c r="BN1172" s="506"/>
      <c r="BO1172" s="506"/>
      <c r="BP1172" s="506"/>
      <c r="BQ1172" s="506"/>
      <c r="BR1172" s="506"/>
      <c r="BS1172" s="506"/>
      <c r="BT1172" s="506"/>
      <c r="BU1172" s="506"/>
      <c r="BV1172" s="506"/>
      <c r="BW1172" s="506"/>
      <c r="BX1172" s="506"/>
      <c r="BY1172" s="506"/>
    </row>
    <row r="1173" s="338" customFormat="true" ht="15" customHeight="true" x14ac:dyDescent="0.2">
      <c r="A1173" s="437"/>
      <c r="B1173" s="780"/>
      <c r="C1173" s="781"/>
      <c r="D1173" s="781"/>
      <c r="E1173" s="781"/>
      <c r="F1173" s="781"/>
      <c r="G1173" s="781"/>
      <c r="H1173" s="781"/>
      <c r="I1173" s="781"/>
      <c r="J1173" s="781"/>
      <c r="K1173" s="781"/>
      <c r="L1173" s="781"/>
      <c r="M1173" s="781"/>
      <c r="N1173" s="781"/>
      <c r="O1173" s="781"/>
      <c r="P1173" s="781"/>
      <c r="Q1173" s="781"/>
      <c r="R1173" s="781"/>
      <c r="S1173" s="781"/>
      <c r="T1173" s="781"/>
      <c r="U1173" s="781"/>
      <c r="V1173" s="781"/>
      <c r="W1173" s="781"/>
      <c r="X1173" s="781"/>
      <c r="Y1173" s="781"/>
      <c r="Z1173" s="781"/>
      <c r="AA1173" s="781"/>
      <c r="AB1173" s="781"/>
      <c r="BA1173" s="506"/>
      <c r="BB1173" s="366"/>
      <c r="BC1173" s="506"/>
      <c r="BD1173" s="506"/>
      <c r="BE1173" s="506"/>
      <c r="BF1173" s="506"/>
      <c r="BG1173" s="506"/>
      <c r="BH1173" s="506"/>
      <c r="BI1173" s="506"/>
      <c r="BJ1173" s="506"/>
      <c r="BK1173" s="506"/>
      <c r="BL1173" s="506"/>
      <c r="BM1173" s="506"/>
      <c r="BN1173" s="506"/>
      <c r="BO1173" s="506"/>
      <c r="BP1173" s="506"/>
      <c r="BQ1173" s="506"/>
      <c r="BR1173" s="506"/>
      <c r="BS1173" s="506"/>
      <c r="BT1173" s="506"/>
      <c r="BU1173" s="506"/>
      <c r="BV1173" s="506"/>
      <c r="BW1173" s="506"/>
      <c r="BX1173" s="506"/>
      <c r="BY1173" s="506"/>
    </row>
    <row r="1174" s="338" customFormat="true" ht="15" customHeight="true" x14ac:dyDescent="0.2">
      <c r="A1174" s="437"/>
      <c r="B1174" s="780"/>
      <c r="C1174" s="781"/>
      <c r="D1174" s="781"/>
      <c r="E1174" s="781"/>
      <c r="F1174" s="781"/>
      <c r="G1174" s="781"/>
      <c r="H1174" s="781"/>
      <c r="I1174" s="781"/>
      <c r="J1174" s="781"/>
      <c r="K1174" s="781"/>
      <c r="L1174" s="781"/>
      <c r="M1174" s="781"/>
      <c r="N1174" s="781"/>
      <c r="O1174" s="781"/>
      <c r="P1174" s="781"/>
      <c r="Q1174" s="781"/>
      <c r="R1174" s="781"/>
      <c r="S1174" s="781"/>
      <c r="T1174" s="781"/>
      <c r="U1174" s="781"/>
      <c r="V1174" s="781"/>
      <c r="W1174" s="781"/>
      <c r="X1174" s="781"/>
      <c r="Y1174" s="781"/>
      <c r="Z1174" s="781"/>
      <c r="AA1174" s="781"/>
      <c r="AB1174" s="781"/>
      <c r="BA1174" s="506"/>
      <c r="BB1174" s="366"/>
      <c r="BC1174" s="506"/>
      <c r="BD1174" s="506"/>
      <c r="BE1174" s="506"/>
      <c r="BF1174" s="506"/>
      <c r="BG1174" s="506"/>
      <c r="BH1174" s="506"/>
      <c r="BI1174" s="506"/>
      <c r="BJ1174" s="506"/>
      <c r="BK1174" s="506"/>
      <c r="BL1174" s="506"/>
      <c r="BM1174" s="506"/>
      <c r="BN1174" s="506"/>
      <c r="BO1174" s="506"/>
      <c r="BP1174" s="506"/>
      <c r="BQ1174" s="506"/>
      <c r="BR1174" s="506"/>
      <c r="BS1174" s="506"/>
      <c r="BT1174" s="506"/>
      <c r="BU1174" s="506"/>
      <c r="BV1174" s="506"/>
      <c r="BW1174" s="506"/>
      <c r="BX1174" s="506"/>
      <c r="BY1174" s="506"/>
    </row>
    <row r="1175" s="338" customFormat="true" ht="15" customHeight="true" x14ac:dyDescent="0.2">
      <c r="A1175" s="437"/>
      <c r="B1175" s="780"/>
      <c r="C1175" s="781"/>
      <c r="D1175" s="781"/>
      <c r="E1175" s="781"/>
      <c r="F1175" s="781"/>
      <c r="G1175" s="781"/>
      <c r="H1175" s="781"/>
      <c r="I1175" s="781"/>
      <c r="J1175" s="781"/>
      <c r="K1175" s="781"/>
      <c r="L1175" s="781"/>
      <c r="M1175" s="781"/>
      <c r="N1175" s="781"/>
      <c r="O1175" s="781"/>
      <c r="P1175" s="781"/>
      <c r="Q1175" s="781"/>
      <c r="R1175" s="781"/>
      <c r="S1175" s="781"/>
      <c r="T1175" s="781"/>
      <c r="U1175" s="781"/>
      <c r="V1175" s="781"/>
      <c r="W1175" s="781"/>
      <c r="X1175" s="781"/>
      <c r="Y1175" s="781"/>
      <c r="Z1175" s="781"/>
      <c r="AA1175" s="781"/>
      <c r="AB1175" s="781"/>
      <c r="BA1175" s="506"/>
      <c r="BB1175" s="366"/>
      <c r="BC1175" s="506"/>
      <c r="BD1175" s="506"/>
      <c r="BE1175" s="506"/>
      <c r="BF1175" s="506"/>
      <c r="BG1175" s="506"/>
      <c r="BH1175" s="506"/>
      <c r="BI1175" s="506"/>
      <c r="BJ1175" s="506"/>
      <c r="BK1175" s="506"/>
      <c r="BL1175" s="506"/>
      <c r="BM1175" s="506"/>
      <c r="BN1175" s="506"/>
      <c r="BO1175" s="506"/>
      <c r="BP1175" s="506"/>
      <c r="BQ1175" s="506"/>
      <c r="BR1175" s="506"/>
      <c r="BS1175" s="506"/>
      <c r="BT1175" s="506"/>
      <c r="BU1175" s="506"/>
      <c r="BV1175" s="506"/>
      <c r="BW1175" s="506"/>
      <c r="BX1175" s="506"/>
      <c r="BY1175" s="506"/>
    </row>
    <row r="1176" s="338" customFormat="true" ht="15" customHeight="true" x14ac:dyDescent="0.2">
      <c r="A1176" s="782"/>
      <c r="B1176" s="437"/>
      <c r="C1176" s="783"/>
      <c r="D1176" s="784"/>
      <c r="E1176" s="784"/>
      <c r="F1176" s="784"/>
      <c r="G1176" s="784"/>
      <c r="H1176" s="783"/>
      <c r="I1176" s="784"/>
      <c r="J1176" s="784"/>
      <c r="K1176" s="784"/>
      <c r="L1176" s="784"/>
      <c r="M1176" s="783"/>
      <c r="N1176" s="784"/>
      <c r="O1176" s="784"/>
      <c r="P1176" s="784"/>
      <c r="Q1176" s="784"/>
      <c r="R1176" s="783"/>
      <c r="S1176" s="784"/>
      <c r="T1176" s="784"/>
      <c r="U1176" s="784"/>
      <c r="BA1176" s="506"/>
      <c r="BB1176" s="366"/>
      <c r="BC1176" s="506"/>
      <c r="BD1176" s="506"/>
      <c r="BE1176" s="506"/>
      <c r="BF1176" s="506"/>
      <c r="BG1176" s="506"/>
      <c r="BH1176" s="506"/>
      <c r="BI1176" s="506"/>
      <c r="BJ1176" s="506"/>
      <c r="BK1176" s="506"/>
      <c r="BL1176" s="506"/>
      <c r="BM1176" s="506"/>
      <c r="BN1176" s="506"/>
      <c r="BO1176" s="506"/>
      <c r="BP1176" s="506"/>
      <c r="BQ1176" s="506"/>
      <c r="BR1176" s="506"/>
      <c r="BS1176" s="506"/>
      <c r="BT1176" s="506"/>
      <c r="BU1176" s="506"/>
      <c r="BV1176" s="506"/>
      <c r="BW1176" s="506"/>
      <c r="BX1176" s="506"/>
      <c r="BY1176" s="506"/>
    </row>
    <row r="1177" s="338" customFormat="true" ht="15" customHeight="true" x14ac:dyDescent="0.2">
      <c r="A1177" s="784"/>
      <c r="B1177" s="784"/>
      <c r="C1177" s="783"/>
      <c r="D1177" s="783"/>
      <c r="E1177" s="783"/>
      <c r="F1177" s="783"/>
      <c r="G1177" s="783"/>
      <c r="H1177" s="783"/>
      <c r="I1177" s="783"/>
      <c r="J1177" s="783"/>
      <c r="K1177" s="783"/>
      <c r="L1177" s="783"/>
      <c r="M1177" s="783"/>
      <c r="N1177" s="783"/>
      <c r="O1177" s="783"/>
      <c r="P1177" s="783"/>
      <c r="Q1177" s="783"/>
      <c r="R1177" s="783"/>
      <c r="S1177" s="783"/>
      <c r="T1177" s="783"/>
      <c r="U1177" s="783"/>
      <c r="BA1177" s="506"/>
      <c r="BB1177" s="366"/>
      <c r="BC1177" s="506"/>
      <c r="BD1177" s="506"/>
      <c r="BE1177" s="506"/>
      <c r="BF1177" s="506"/>
      <c r="BG1177" s="506"/>
      <c r="BH1177" s="506"/>
      <c r="BI1177" s="506"/>
      <c r="BJ1177" s="506"/>
      <c r="BK1177" s="506"/>
      <c r="BL1177" s="506"/>
      <c r="BM1177" s="506"/>
      <c r="BN1177" s="506"/>
      <c r="BO1177" s="506"/>
      <c r="BP1177" s="506"/>
      <c r="BQ1177" s="506"/>
      <c r="BR1177" s="506"/>
      <c r="BS1177" s="506"/>
      <c r="BT1177" s="506"/>
      <c r="BU1177" s="506"/>
      <c r="BV1177" s="506"/>
      <c r="BW1177" s="506"/>
      <c r="BX1177" s="506"/>
      <c r="BY1177" s="506"/>
    </row>
    <row r="1178" s="338" customFormat="true" ht="15" customHeight="true" x14ac:dyDescent="0.2">
      <c r="BA1178" s="506"/>
      <c r="BB1178" s="366"/>
      <c r="BC1178" s="506"/>
      <c r="BD1178" s="506"/>
      <c r="BE1178" s="506"/>
      <c r="BF1178" s="506"/>
      <c r="BG1178" s="506"/>
      <c r="BH1178" s="506"/>
      <c r="BI1178" s="506"/>
      <c r="BJ1178" s="506"/>
      <c r="BK1178" s="506"/>
      <c r="BL1178" s="506"/>
      <c r="BM1178" s="506"/>
      <c r="BN1178" s="506"/>
      <c r="BO1178" s="506"/>
      <c r="BP1178" s="506"/>
      <c r="BQ1178" s="506"/>
      <c r="BR1178" s="506"/>
      <c r="BS1178" s="506"/>
      <c r="BT1178" s="506"/>
      <c r="BU1178" s="506"/>
      <c r="BV1178" s="506"/>
      <c r="BW1178" s="506"/>
      <c r="BX1178" s="506"/>
      <c r="BY1178" s="506"/>
    </row>
    <row r="1179" s="338" customFormat="true" ht="15" customHeight="true" x14ac:dyDescent="0.2">
      <c r="BA1179" s="506"/>
      <c r="BB1179" s="366"/>
      <c r="BC1179" s="506"/>
      <c r="BD1179" s="506"/>
      <c r="BE1179" s="506"/>
      <c r="BF1179" s="506"/>
      <c r="BG1179" s="506"/>
      <c r="BH1179" s="506"/>
      <c r="BI1179" s="506"/>
      <c r="BJ1179" s="506"/>
      <c r="BK1179" s="506"/>
      <c r="BL1179" s="506"/>
      <c r="BM1179" s="506"/>
      <c r="BN1179" s="506"/>
      <c r="BO1179" s="506"/>
      <c r="BP1179" s="506"/>
      <c r="BQ1179" s="506"/>
      <c r="BR1179" s="506"/>
      <c r="BS1179" s="506"/>
      <c r="BT1179" s="506"/>
      <c r="BU1179" s="506"/>
      <c r="BV1179" s="506"/>
      <c r="BW1179" s="506"/>
      <c r="BX1179" s="506"/>
      <c r="BY1179" s="506"/>
    </row>
    <row r="1180" s="338" customFormat="true" ht="15" customHeight="true" x14ac:dyDescent="0.2">
      <c r="BA1180" s="506"/>
      <c r="BB1180" s="366"/>
      <c r="BC1180" s="506"/>
      <c r="BD1180" s="506"/>
      <c r="BE1180" s="506"/>
      <c r="BF1180" s="506"/>
      <c r="BG1180" s="506"/>
      <c r="BH1180" s="506"/>
      <c r="BI1180" s="506"/>
      <c r="BJ1180" s="506"/>
      <c r="BK1180" s="506"/>
      <c r="BL1180" s="506"/>
      <c r="BM1180" s="506"/>
      <c r="BN1180" s="506"/>
      <c r="BO1180" s="506"/>
      <c r="BP1180" s="506"/>
      <c r="BQ1180" s="506"/>
      <c r="BR1180" s="506"/>
      <c r="BS1180" s="506"/>
      <c r="BT1180" s="506"/>
      <c r="BU1180" s="506"/>
      <c r="BV1180" s="506"/>
      <c r="BW1180" s="506"/>
      <c r="BX1180" s="506"/>
      <c r="BY1180" s="506"/>
    </row>
    <row r="1181" s="338" customFormat="true" ht="15" customHeight="true" x14ac:dyDescent="0.2">
      <c r="BA1181" s="506"/>
      <c r="BB1181" s="366"/>
      <c r="BC1181" s="506"/>
      <c r="BD1181" s="506"/>
      <c r="BE1181" s="506"/>
      <c r="BF1181" s="506"/>
      <c r="BG1181" s="506"/>
      <c r="BH1181" s="506"/>
      <c r="BI1181" s="506"/>
      <c r="BJ1181" s="506"/>
      <c r="BK1181" s="506"/>
      <c r="BL1181" s="506"/>
      <c r="BM1181" s="506"/>
      <c r="BN1181" s="506"/>
      <c r="BO1181" s="506"/>
      <c r="BP1181" s="506"/>
      <c r="BQ1181" s="506"/>
      <c r="BR1181" s="506"/>
      <c r="BS1181" s="506"/>
      <c r="BT1181" s="506"/>
      <c r="BU1181" s="506"/>
      <c r="BV1181" s="506"/>
      <c r="BW1181" s="506"/>
      <c r="BX1181" s="506"/>
      <c r="BY1181" s="506"/>
    </row>
    <row r="1182" s="338" customFormat="true" ht="15" customHeight="true" x14ac:dyDescent="0.2">
      <c r="BA1182" s="506"/>
      <c r="BB1182" s="366"/>
      <c r="BC1182" s="506"/>
      <c r="BD1182" s="506"/>
      <c r="BE1182" s="506"/>
      <c r="BF1182" s="506"/>
      <c r="BG1182" s="506"/>
      <c r="BH1182" s="506"/>
      <c r="BI1182" s="506"/>
      <c r="BJ1182" s="506"/>
      <c r="BK1182" s="506"/>
      <c r="BL1182" s="506"/>
      <c r="BM1182" s="506"/>
      <c r="BN1182" s="506"/>
      <c r="BO1182" s="506"/>
      <c r="BP1182" s="506"/>
      <c r="BQ1182" s="506"/>
      <c r="BR1182" s="506"/>
      <c r="BS1182" s="506"/>
      <c r="BT1182" s="506"/>
      <c r="BU1182" s="506"/>
      <c r="BV1182" s="506"/>
      <c r="BW1182" s="506"/>
      <c r="BX1182" s="506"/>
      <c r="BY1182" s="506"/>
    </row>
    <row r="1183" s="338" customFormat="true" ht="15" customHeight="true" x14ac:dyDescent="0.2">
      <c r="BA1183" s="506"/>
      <c r="BB1183" s="366"/>
      <c r="BC1183" s="506"/>
      <c r="BD1183" s="506"/>
      <c r="BE1183" s="506"/>
      <c r="BF1183" s="506"/>
      <c r="BG1183" s="506"/>
      <c r="BH1183" s="506"/>
      <c r="BI1183" s="506"/>
      <c r="BJ1183" s="506"/>
      <c r="BK1183" s="506"/>
      <c r="BL1183" s="506"/>
      <c r="BM1183" s="506"/>
      <c r="BN1183" s="506"/>
      <c r="BO1183" s="506"/>
      <c r="BP1183" s="506"/>
      <c r="BQ1183" s="506"/>
      <c r="BR1183" s="506"/>
      <c r="BS1183" s="506"/>
      <c r="BT1183" s="506"/>
      <c r="BU1183" s="506"/>
      <c r="BV1183" s="506"/>
      <c r="BW1183" s="506"/>
      <c r="BX1183" s="506"/>
      <c r="BY1183" s="506"/>
    </row>
    <row r="1184" s="338" customFormat="true" ht="15" customHeight="true" x14ac:dyDescent="0.2">
      <c r="BA1184" s="506"/>
      <c r="BB1184" s="366"/>
      <c r="BC1184" s="506"/>
      <c r="BD1184" s="506"/>
      <c r="BE1184" s="506"/>
      <c r="BF1184" s="506"/>
      <c r="BG1184" s="506"/>
      <c r="BH1184" s="506"/>
      <c r="BI1184" s="506"/>
      <c r="BJ1184" s="506"/>
      <c r="BK1184" s="506"/>
      <c r="BL1184" s="506"/>
      <c r="BM1184" s="506"/>
      <c r="BN1184" s="506"/>
      <c r="BO1184" s="506"/>
      <c r="BP1184" s="506"/>
      <c r="BQ1184" s="506"/>
      <c r="BR1184" s="506"/>
      <c r="BS1184" s="506"/>
      <c r="BT1184" s="506"/>
      <c r="BU1184" s="506"/>
      <c r="BV1184" s="506"/>
      <c r="BW1184" s="506"/>
      <c r="BX1184" s="506"/>
      <c r="BY1184" s="506"/>
    </row>
    <row r="1185" s="338" customFormat="true" ht="15" customHeight="true" x14ac:dyDescent="0.2">
      <c r="BA1185" s="506"/>
      <c r="BB1185" s="366"/>
      <c r="BC1185" s="506"/>
      <c r="BD1185" s="506"/>
      <c r="BE1185" s="506"/>
      <c r="BF1185" s="506"/>
      <c r="BG1185" s="506"/>
      <c r="BH1185" s="506"/>
      <c r="BI1185" s="506"/>
      <c r="BJ1185" s="506"/>
      <c r="BK1185" s="506"/>
      <c r="BL1185" s="506"/>
      <c r="BM1185" s="506"/>
      <c r="BN1185" s="506"/>
      <c r="BO1185" s="506"/>
      <c r="BP1185" s="506"/>
      <c r="BQ1185" s="506"/>
      <c r="BR1185" s="506"/>
      <c r="BS1185" s="506"/>
      <c r="BT1185" s="506"/>
      <c r="BU1185" s="506"/>
      <c r="BV1185" s="506"/>
      <c r="BW1185" s="506"/>
      <c r="BX1185" s="506"/>
      <c r="BY1185" s="506"/>
    </row>
    <row r="1186" s="338" customFormat="true" ht="15" customHeight="true" x14ac:dyDescent="0.2">
      <c r="BA1186" s="506"/>
      <c r="BB1186" s="366"/>
      <c r="BC1186" s="506"/>
      <c r="BD1186" s="506"/>
      <c r="BE1186" s="506"/>
      <c r="BF1186" s="506"/>
      <c r="BG1186" s="506"/>
      <c r="BH1186" s="506"/>
      <c r="BI1186" s="506"/>
      <c r="BJ1186" s="506"/>
      <c r="BK1186" s="506"/>
      <c r="BL1186" s="506"/>
      <c r="BM1186" s="506"/>
      <c r="BN1186" s="506"/>
      <c r="BO1186" s="506"/>
      <c r="BP1186" s="506"/>
      <c r="BQ1186" s="506"/>
      <c r="BR1186" s="506"/>
      <c r="BS1186" s="506"/>
      <c r="BT1186" s="506"/>
      <c r="BU1186" s="506"/>
      <c r="BV1186" s="506"/>
      <c r="BW1186" s="506"/>
      <c r="BX1186" s="506"/>
      <c r="BY1186" s="506"/>
    </row>
    <row r="1187" s="338" customFormat="true" ht="15" customHeight="true" x14ac:dyDescent="0.2">
      <c r="BA1187" s="506"/>
      <c r="BB1187" s="366"/>
      <c r="BC1187" s="506"/>
      <c r="BD1187" s="506"/>
      <c r="BE1187" s="506"/>
      <c r="BF1187" s="506"/>
      <c r="BG1187" s="506"/>
      <c r="BH1187" s="506"/>
      <c r="BI1187" s="506"/>
      <c r="BJ1187" s="506"/>
      <c r="BK1187" s="506"/>
      <c r="BL1187" s="506"/>
      <c r="BM1187" s="506"/>
      <c r="BN1187" s="506"/>
      <c r="BO1187" s="506"/>
      <c r="BP1187" s="506"/>
      <c r="BQ1187" s="506"/>
      <c r="BR1187" s="506"/>
      <c r="BS1187" s="506"/>
      <c r="BT1187" s="506"/>
      <c r="BU1187" s="506"/>
      <c r="BV1187" s="506"/>
      <c r="BW1187" s="506"/>
      <c r="BX1187" s="506"/>
      <c r="BY1187" s="506"/>
    </row>
    <row r="1188" s="338" customFormat="true" ht="15" customHeight="true" x14ac:dyDescent="0.2">
      <c r="BA1188" s="506"/>
      <c r="BB1188" s="366"/>
      <c r="BC1188" s="506"/>
      <c r="BD1188" s="506"/>
      <c r="BE1188" s="506"/>
      <c r="BF1188" s="506"/>
      <c r="BG1188" s="506"/>
      <c r="BH1188" s="506"/>
      <c r="BI1188" s="506"/>
      <c r="BJ1188" s="506"/>
      <c r="BK1188" s="506"/>
      <c r="BL1188" s="506"/>
      <c r="BM1188" s="506"/>
      <c r="BN1188" s="506"/>
      <c r="BO1188" s="506"/>
      <c r="BP1188" s="506"/>
      <c r="BQ1188" s="506"/>
      <c r="BR1188" s="506"/>
      <c r="BS1188" s="506"/>
      <c r="BT1188" s="506"/>
      <c r="BU1188" s="506"/>
      <c r="BV1188" s="506"/>
      <c r="BW1188" s="506"/>
      <c r="BX1188" s="506"/>
      <c r="BY1188" s="506"/>
    </row>
    <row r="1189" s="338" customFormat="true" ht="15" customHeight="true" x14ac:dyDescent="0.2">
      <c r="BA1189" s="506"/>
      <c r="BB1189" s="366"/>
      <c r="BC1189" s="506"/>
      <c r="BD1189" s="506"/>
      <c r="BE1189" s="506"/>
      <c r="BF1189" s="506"/>
      <c r="BG1189" s="506"/>
      <c r="BH1189" s="506"/>
      <c r="BI1189" s="506"/>
      <c r="BJ1189" s="506"/>
      <c r="BK1189" s="506"/>
      <c r="BL1189" s="506"/>
      <c r="BM1189" s="506"/>
      <c r="BN1189" s="506"/>
      <c r="BO1189" s="506"/>
      <c r="BP1189" s="506"/>
      <c r="BQ1189" s="506"/>
      <c r="BR1189" s="506"/>
      <c r="BS1189" s="506"/>
      <c r="BT1189" s="506"/>
      <c r="BU1189" s="506"/>
      <c r="BV1189" s="506"/>
      <c r="BW1189" s="506"/>
      <c r="BX1189" s="506"/>
      <c r="BY1189" s="506"/>
    </row>
    <row r="1190" s="338" customFormat="true" ht="15" customHeight="true" x14ac:dyDescent="0.2">
      <c r="BA1190" s="506"/>
      <c r="BB1190" s="366"/>
      <c r="BC1190" s="506"/>
      <c r="BD1190" s="506"/>
      <c r="BE1190" s="506"/>
      <c r="BF1190" s="506"/>
      <c r="BG1190" s="506"/>
      <c r="BH1190" s="506"/>
      <c r="BI1190" s="506"/>
      <c r="BJ1190" s="506"/>
      <c r="BK1190" s="506"/>
      <c r="BL1190" s="506"/>
      <c r="BM1190" s="506"/>
      <c r="BN1190" s="506"/>
      <c r="BO1190" s="506"/>
      <c r="BP1190" s="506"/>
      <c r="BQ1190" s="506"/>
      <c r="BR1190" s="506"/>
      <c r="BS1190" s="506"/>
      <c r="BT1190" s="506"/>
      <c r="BU1190" s="506"/>
      <c r="BV1190" s="506"/>
      <c r="BW1190" s="506"/>
      <c r="BX1190" s="506"/>
      <c r="BY1190" s="506"/>
    </row>
    <row r="1191" s="338" customFormat="true" ht="15" customHeight="true" x14ac:dyDescent="0.2">
      <c r="BA1191" s="506"/>
      <c r="BB1191" s="366"/>
      <c r="BC1191" s="506"/>
      <c r="BD1191" s="506"/>
      <c r="BE1191" s="506"/>
      <c r="BF1191" s="506"/>
      <c r="BG1191" s="506"/>
      <c r="BH1191" s="506"/>
      <c r="BI1191" s="506"/>
      <c r="BJ1191" s="506"/>
      <c r="BK1191" s="506"/>
      <c r="BL1191" s="506"/>
      <c r="BM1191" s="506"/>
      <c r="BN1191" s="506"/>
      <c r="BO1191" s="506"/>
      <c r="BP1191" s="506"/>
      <c r="BQ1191" s="506"/>
      <c r="BR1191" s="506"/>
      <c r="BS1191" s="506"/>
      <c r="BT1191" s="506"/>
      <c r="BU1191" s="506"/>
      <c r="BV1191" s="506"/>
      <c r="BW1191" s="506"/>
      <c r="BX1191" s="506"/>
      <c r="BY1191" s="506"/>
    </row>
    <row r="1192" s="338" customFormat="true" ht="15" customHeight="true" x14ac:dyDescent="0.2">
      <c r="BA1192" s="506"/>
      <c r="BB1192" s="366"/>
      <c r="BC1192" s="506"/>
      <c r="BD1192" s="506"/>
      <c r="BE1192" s="506"/>
      <c r="BF1192" s="506"/>
      <c r="BG1192" s="506"/>
      <c r="BH1192" s="506"/>
      <c r="BI1192" s="506"/>
      <c r="BJ1192" s="506"/>
      <c r="BK1192" s="506"/>
      <c r="BL1192" s="506"/>
      <c r="BM1192" s="506"/>
      <c r="BN1192" s="506"/>
      <c r="BO1192" s="506"/>
      <c r="BP1192" s="506"/>
      <c r="BQ1192" s="506"/>
      <c r="BR1192" s="506"/>
      <c r="BS1192" s="506"/>
      <c r="BT1192" s="506"/>
      <c r="BU1192" s="506"/>
      <c r="BV1192" s="506"/>
      <c r="BW1192" s="506"/>
      <c r="BX1192" s="506"/>
      <c r="BY1192" s="506"/>
    </row>
    <row r="1193" s="338" customFormat="true" ht="15" customHeight="true" x14ac:dyDescent="0.2">
      <c r="BA1193" s="506"/>
      <c r="BB1193" s="366"/>
      <c r="BC1193" s="506"/>
      <c r="BD1193" s="506"/>
      <c r="BE1193" s="506"/>
      <c r="BF1193" s="506"/>
      <c r="BG1193" s="506"/>
      <c r="BH1193" s="506"/>
      <c r="BI1193" s="506"/>
      <c r="BJ1193" s="506"/>
      <c r="BK1193" s="506"/>
      <c r="BL1193" s="506"/>
      <c r="BM1193" s="506"/>
      <c r="BN1193" s="506"/>
      <c r="BO1193" s="506"/>
      <c r="BP1193" s="506"/>
      <c r="BQ1193" s="506"/>
      <c r="BR1193" s="506"/>
      <c r="BS1193" s="506"/>
      <c r="BT1193" s="506"/>
      <c r="BU1193" s="506"/>
      <c r="BV1193" s="506"/>
      <c r="BW1193" s="506"/>
      <c r="BX1193" s="506"/>
      <c r="BY1193" s="506"/>
    </row>
    <row r="1194" s="338" customFormat="true" ht="15" customHeight="true" x14ac:dyDescent="0.2">
      <c r="BA1194" s="506"/>
      <c r="BB1194" s="366"/>
      <c r="BC1194" s="506"/>
      <c r="BD1194" s="506"/>
      <c r="BE1194" s="506"/>
      <c r="BF1194" s="506"/>
      <c r="BG1194" s="506"/>
      <c r="BH1194" s="506"/>
      <c r="BI1194" s="506"/>
      <c r="BJ1194" s="506"/>
      <c r="BK1194" s="506"/>
      <c r="BL1194" s="506"/>
      <c r="BM1194" s="506"/>
      <c r="BN1194" s="506"/>
      <c r="BO1194" s="506"/>
      <c r="BP1194" s="506"/>
      <c r="BQ1194" s="506"/>
      <c r="BR1194" s="506"/>
      <c r="BS1194" s="506"/>
      <c r="BT1194" s="506"/>
      <c r="BU1194" s="506"/>
      <c r="BV1194" s="506"/>
      <c r="BW1194" s="506"/>
      <c r="BX1194" s="506"/>
      <c r="BY1194" s="506"/>
    </row>
    <row r="1195" s="338" customFormat="true" ht="15" customHeight="true" x14ac:dyDescent="0.2">
      <c r="BA1195" s="506"/>
      <c r="BB1195" s="366"/>
      <c r="BC1195" s="506"/>
      <c r="BD1195" s="506"/>
      <c r="BE1195" s="506"/>
      <c r="BF1195" s="506"/>
      <c r="BG1195" s="506"/>
      <c r="BH1195" s="506"/>
      <c r="BI1195" s="506"/>
      <c r="BJ1195" s="506"/>
      <c r="BK1195" s="506"/>
      <c r="BL1195" s="506"/>
      <c r="BM1195" s="506"/>
      <c r="BN1195" s="506"/>
      <c r="BO1195" s="506"/>
      <c r="BP1195" s="506"/>
      <c r="BQ1195" s="506"/>
      <c r="BR1195" s="506"/>
      <c r="BS1195" s="506"/>
      <c r="BT1195" s="506"/>
      <c r="BU1195" s="506"/>
      <c r="BV1195" s="506"/>
      <c r="BW1195" s="506"/>
      <c r="BX1195" s="506"/>
      <c r="BY1195" s="506"/>
    </row>
    <row r="1196" s="338" customFormat="true" ht="15" customHeight="true" x14ac:dyDescent="0.2">
      <c r="BA1196" s="506"/>
      <c r="BB1196" s="366"/>
      <c r="BC1196" s="506"/>
      <c r="BD1196" s="506"/>
      <c r="BE1196" s="506"/>
      <c r="BF1196" s="506"/>
      <c r="BG1196" s="506"/>
      <c r="BH1196" s="506"/>
      <c r="BI1196" s="506"/>
      <c r="BJ1196" s="506"/>
      <c r="BK1196" s="506"/>
      <c r="BL1196" s="506"/>
      <c r="BM1196" s="506"/>
      <c r="BN1196" s="506"/>
      <c r="BO1196" s="506"/>
      <c r="BP1196" s="506"/>
      <c r="BQ1196" s="506"/>
      <c r="BR1196" s="506"/>
      <c r="BS1196" s="506"/>
      <c r="BT1196" s="506"/>
      <c r="BU1196" s="506"/>
      <c r="BV1196" s="506"/>
      <c r="BW1196" s="506"/>
      <c r="BX1196" s="506"/>
      <c r="BY1196" s="506"/>
    </row>
    <row r="1197" s="338" customFormat="true" ht="15" customHeight="true" x14ac:dyDescent="0.2">
      <c r="BA1197" s="506"/>
      <c r="BB1197" s="366"/>
      <c r="BC1197" s="506"/>
      <c r="BD1197" s="506"/>
      <c r="BE1197" s="506"/>
      <c r="BF1197" s="506"/>
      <c r="BG1197" s="506"/>
      <c r="BH1197" s="506"/>
      <c r="BI1197" s="506"/>
      <c r="BJ1197" s="506"/>
      <c r="BK1197" s="506"/>
      <c r="BL1197" s="506"/>
      <c r="BM1197" s="506"/>
      <c r="BN1197" s="506"/>
      <c r="BO1197" s="506"/>
      <c r="BP1197" s="506"/>
      <c r="BQ1197" s="506"/>
      <c r="BR1197" s="506"/>
      <c r="BS1197" s="506"/>
      <c r="BT1197" s="506"/>
      <c r="BU1197" s="506"/>
      <c r="BV1197" s="506"/>
      <c r="BW1197" s="506"/>
      <c r="BX1197" s="506"/>
      <c r="BY1197" s="506"/>
    </row>
    <row r="1198" s="338" customFormat="true" ht="15" customHeight="true" x14ac:dyDescent="0.2">
      <c r="BA1198" s="506"/>
      <c r="BB1198" s="366"/>
      <c r="BC1198" s="506"/>
      <c r="BD1198" s="506"/>
      <c r="BE1198" s="506"/>
      <c r="BF1198" s="506"/>
      <c r="BG1198" s="506"/>
      <c r="BH1198" s="506"/>
      <c r="BI1198" s="506"/>
      <c r="BJ1198" s="506"/>
      <c r="BK1198" s="506"/>
      <c r="BL1198" s="506"/>
      <c r="BM1198" s="506"/>
      <c r="BN1198" s="506"/>
      <c r="BO1198" s="506"/>
      <c r="BP1198" s="506"/>
      <c r="BQ1198" s="506"/>
      <c r="BR1198" s="506"/>
      <c r="BS1198" s="506"/>
      <c r="BT1198" s="506"/>
      <c r="BU1198" s="506"/>
      <c r="BV1198" s="506"/>
      <c r="BW1198" s="506"/>
      <c r="BX1198" s="506"/>
      <c r="BY1198" s="506"/>
    </row>
    <row r="1199" s="338" customFormat="true" ht="15" customHeight="true" x14ac:dyDescent="0.2">
      <c r="BA1199" s="506"/>
      <c r="BB1199" s="366"/>
      <c r="BC1199" s="506"/>
      <c r="BD1199" s="506"/>
      <c r="BE1199" s="506"/>
      <c r="BF1199" s="506"/>
      <c r="BG1199" s="506"/>
      <c r="BH1199" s="506"/>
      <c r="BI1199" s="506"/>
      <c r="BJ1199" s="506"/>
      <c r="BK1199" s="506"/>
      <c r="BL1199" s="506"/>
      <c r="BM1199" s="506"/>
      <c r="BN1199" s="506"/>
      <c r="BO1199" s="506"/>
      <c r="BP1199" s="506"/>
      <c r="BQ1199" s="506"/>
      <c r="BR1199" s="506"/>
      <c r="BS1199" s="506"/>
      <c r="BT1199" s="506"/>
      <c r="BU1199" s="506"/>
      <c r="BV1199" s="506"/>
      <c r="BW1199" s="506"/>
      <c r="BX1199" s="506"/>
      <c r="BY1199" s="506"/>
    </row>
    <row r="1200" s="338" customFormat="true" ht="15" customHeight="true" x14ac:dyDescent="0.2">
      <c r="BA1200" s="506"/>
      <c r="BB1200" s="366"/>
      <c r="BC1200" s="506"/>
      <c r="BD1200" s="506"/>
      <c r="BE1200" s="506"/>
      <c r="BF1200" s="506"/>
      <c r="BG1200" s="506"/>
      <c r="BH1200" s="506"/>
      <c r="BI1200" s="506"/>
      <c r="BJ1200" s="506"/>
      <c r="BK1200" s="506"/>
      <c r="BL1200" s="506"/>
      <c r="BM1200" s="506"/>
      <c r="BN1200" s="506"/>
      <c r="BO1200" s="506"/>
      <c r="BP1200" s="506"/>
      <c r="BQ1200" s="506"/>
      <c r="BR1200" s="506"/>
      <c r="BS1200" s="506"/>
      <c r="BT1200" s="506"/>
      <c r="BU1200" s="506"/>
      <c r="BV1200" s="506"/>
      <c r="BW1200" s="506"/>
      <c r="BX1200" s="506"/>
      <c r="BY1200" s="506"/>
    </row>
  </sheetData>
  <mergeCells count="1314">
    <mergeCell ref="BA153:BA15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E517"/>
    <mergeCell ref="H517:J517"/>
    <mergeCell ref="M517:O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1:D482"/>
    <mergeCell ref="H481:I482"/>
    <mergeCell ref="M481:N482"/>
    <mergeCell ref="C483:D483"/>
    <mergeCell ref="H483:I483"/>
    <mergeCell ref="M483:N483"/>
    <mergeCell ref="C479:D479"/>
    <mergeCell ref="H479:I479"/>
    <mergeCell ref="M479:N479"/>
    <mergeCell ref="C480:E480"/>
    <mergeCell ref="H480:J480"/>
    <mergeCell ref="M480:O480"/>
    <mergeCell ref="C477:D477"/>
    <mergeCell ref="H477:I477"/>
    <mergeCell ref="M477:N477"/>
    <mergeCell ref="C478:D478"/>
    <mergeCell ref="H478:I478"/>
    <mergeCell ref="M478:N478"/>
    <mergeCell ref="C474:G474"/>
    <mergeCell ref="H474:L474"/>
    <mergeCell ref="M474:Q474"/>
    <mergeCell ref="C475:D476"/>
    <mergeCell ref="E475:G475"/>
    <mergeCell ref="H475:I476"/>
    <mergeCell ref="J475:L475"/>
    <mergeCell ref="M475:N476"/>
    <mergeCell ref="O475:Q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E438"/>
    <mergeCell ref="H438:J438"/>
    <mergeCell ref="M438:O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M399:P399"/>
    <mergeCell ref="C400:E400"/>
    <mergeCell ref="H400:J400"/>
    <mergeCell ref="M400:O400"/>
    <mergeCell ref="C401:D402"/>
    <mergeCell ref="H401:I402"/>
    <mergeCell ref="M401:N402"/>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08:D408"/>
    <mergeCell ref="H408:I408"/>
    <mergeCell ref="M408:N408"/>
    <mergeCell ref="C409:D409"/>
    <mergeCell ref="H409:I409"/>
    <mergeCell ref="M409:N409"/>
    <mergeCell ref="A1025:C1025"/>
    <mergeCell ref="A1026:B1026"/>
    <mergeCell ref="A1031:A1033"/>
    <mergeCell ref="A1034:C1034"/>
    <mergeCell ref="C399:F399"/>
    <mergeCell ref="A222:A224"/>
    <mergeCell ref="C220:G220"/>
    <mergeCell ref="H220:L220"/>
    <mergeCell ref="M220:Q220"/>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14:D414"/>
    <mergeCell ref="H414:I414"/>
    <mergeCell ref="M414:N414"/>
    <mergeCell ref="C415:D415"/>
    <mergeCell ref="H415:I415"/>
    <mergeCell ref="M415:N415"/>
    <mergeCell ref="C405:D405"/>
    <mergeCell ref="H405:I405"/>
    <mergeCell ref="M405:N405"/>
    <mergeCell ref="H399:K399"/>
    <mergeCell ref="A208:B208"/>
    <mergeCell ref="A153:A158"/>
    <mergeCell ref="C133:G133"/>
    <mergeCell ref="H133:L133"/>
    <mergeCell ref="M133:Q133"/>
    <mergeCell ref="A135:A139"/>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6"/>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142875</xdr:rowOff>
                  </from>
                  <to>
                    <xdr:col>1</xdr:col>
                    <xdr:colOff>1704975</xdr:colOff>
                    <xdr:row>400</xdr:row>
                    <xdr:rowOff>142875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0E6E0-2EED-4273-A57D-8EECA97E2612}">
  <sheetPr codeName="Feuil7"/>
  <dimension ref="A1:CZ1200"/>
  <sheetViews>
    <sheetView showGridLines="false" workbookViewId="0"/>
  </sheetViews>
  <sheetFormatPr defaultColWidth="9.140625" defaultRowHeight="15" customHeight="true" x14ac:dyDescent="0.2"/>
  <cols>
    <col min="1" max="1" width="31.5703125" style="505" customWidth="true"/>
    <col min="2" max="2" width="41.5703125" style="505" customWidth="true"/>
    <col min="3" max="17" width="10.7109375" style="505" customWidth="true"/>
    <col min="18" max="28" width="12.5703125" style="505" customWidth="true"/>
    <col min="29" max="52" width="12.5703125" style="338" customWidth="true"/>
    <col min="53" max="53" width="31.5703125" style="506" customWidth="true"/>
    <col min="54" max="54" width="41.5703125" style="366" customWidth="true"/>
    <col min="55" max="69" width="9.140625" style="506"/>
    <col min="70" max="77" width="12.5703125" style="506" customWidth="true"/>
    <col min="78" max="104" width="12.5703125" style="338" customWidth="true"/>
    <col min="105" max="16384" width="9.140625" style="505"/>
  </cols>
  <sheetData>
    <row r="1" s="285" customFormat="true" ht="18" customHeight="true" x14ac:dyDescent="0.2">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0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85" customFormat="true" ht="22.5" customHeight="true" x14ac:dyDescent="0.35">
      <c r="A2" s="356" t="str">
        <f>A1026</f>
        <v>Democratic Republic of the Congo</v>
      </c>
      <c r="B2" s="357"/>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08"/>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85" customFormat="true" ht="22.5" customHeight="true" x14ac:dyDescent="0.35">
      <c r="A3" s="312" t="str">
        <f>A1034</f>
        <v>2010</v>
      </c>
      <c r="B3" s="359"/>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08"/>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85" customFormat="true" ht="22.5" customHeight="true" x14ac:dyDescent="0.35">
      <c r="A4" s="358" t="s">
        <v>96</v>
      </c>
      <c r="B4" s="359"/>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08"/>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85" customFormat="true" ht="20.1" customHeight="true" x14ac:dyDescent="0.35">
      <c r="A5" s="358" t="s">
        <v>97</v>
      </c>
      <c r="B5" s="359"/>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08"/>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85" customFormat="true" ht="15" customHeight="true" x14ac:dyDescent="0.2">
      <c r="A6" s="360" t="s">
        <v>98</v>
      </c>
      <c r="B6" s="361"/>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08"/>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85" customFormat="true" ht="15" customHeight="true" x14ac:dyDescent="0.2">
      <c r="A7" s="362" t="s">
        <v>40</v>
      </c>
      <c r="B7" s="363"/>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08"/>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85" customFormat="true" ht="15" customHeight="true" x14ac:dyDescent="0.2">
      <c r="A8" s="362" t="s">
        <v>39</v>
      </c>
      <c r="B8" s="363"/>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08"/>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85" customFormat="true" ht="15" customHeight="true" x14ac:dyDescent="0.2">
      <c r="A9" s="362" t="s">
        <v>136</v>
      </c>
      <c r="B9" s="364" t="str">
        <f>A1025</f>
        <v>MICS10</v>
      </c>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08"/>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85" customFormat="true" ht="15" customHeight="true" x14ac:dyDescent="0.2">
      <c r="A10" s="170" t="str">
        <f>B1028</f>
        <v/>
      </c>
      <c r="B10" s="169"/>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08"/>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85" customFormat="true" ht="15" customHeight="true" x14ac:dyDescent="0.2">
      <c r="A11" s="170" t="str">
        <f>B1027</f>
        <v/>
      </c>
      <c r="B11" s="16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08"/>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85" customFormat="true" ht="18" customHeight="true" x14ac:dyDescent="0.2">
      <c r="A12" s="167"/>
      <c r="B12" s="169"/>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08"/>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85" customFormat="true" ht="18" customHeight="true" x14ac:dyDescent="0.2">
      <c r="A13" s="166"/>
      <c r="B13" s="165"/>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08"/>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543" customFormat="true" ht="15" customHeight="true" x14ac:dyDescent="0.2">
      <c r="A14" s="289" t="s">
        <v>96</v>
      </c>
      <c r="B14" s="335"/>
      <c r="C14" s="984" t="s">
        <v>115</v>
      </c>
      <c r="D14" s="985"/>
      <c r="E14" s="985"/>
      <c r="F14" s="985"/>
      <c r="G14" s="986"/>
      <c r="H14" s="987" t="s">
        <v>38</v>
      </c>
      <c r="I14" s="979"/>
      <c r="J14" s="979"/>
      <c r="K14" s="979"/>
      <c r="L14" s="981"/>
      <c r="M14" s="973" t="s">
        <v>37</v>
      </c>
      <c r="N14" s="974"/>
      <c r="O14" s="974"/>
      <c r="P14" s="974"/>
      <c r="Q14" s="976"/>
      <c r="R14" s="15" t="s">
        <v>142</v>
      </c>
      <c r="S14" s="426"/>
      <c r="T14" s="426"/>
      <c r="U14" s="426"/>
      <c r="V14" s="426"/>
      <c r="W14" s="426"/>
      <c r="X14" s="426"/>
      <c r="Y14" s="426"/>
      <c r="Z14" s="426"/>
      <c r="AA14" s="426"/>
      <c r="AB14" s="426"/>
      <c r="AC14" s="437"/>
      <c r="AD14" s="437"/>
      <c r="AE14" s="437"/>
      <c r="AF14" s="437"/>
      <c r="AG14" s="437"/>
      <c r="AH14" s="437"/>
      <c r="AI14" s="437"/>
      <c r="AJ14" s="437"/>
      <c r="AK14" s="437"/>
      <c r="AL14" s="437"/>
      <c r="AM14" s="437"/>
      <c r="AN14" s="437"/>
      <c r="AO14" s="437"/>
      <c r="AP14" s="437"/>
      <c r="AQ14" s="437"/>
      <c r="AR14" s="437"/>
      <c r="AS14" s="437"/>
      <c r="AT14" s="437"/>
      <c r="AU14" s="437"/>
      <c r="AV14" s="437"/>
      <c r="AW14" s="437"/>
      <c r="AX14" s="437"/>
      <c r="AY14" s="437"/>
      <c r="AZ14" s="174"/>
      <c r="BA14" s="344" t="s">
        <v>131</v>
      </c>
      <c r="BB14" s="289" t="s">
        <v>96</v>
      </c>
      <c r="BC14" s="973" t="s">
        <v>115</v>
      </c>
      <c r="BD14" s="974"/>
      <c r="BE14" s="974"/>
      <c r="BF14" s="974"/>
      <c r="BG14" s="975"/>
      <c r="BH14" s="973" t="s">
        <v>38</v>
      </c>
      <c r="BI14" s="974"/>
      <c r="BJ14" s="974"/>
      <c r="BK14" s="974"/>
      <c r="BL14" s="975"/>
      <c r="BM14" s="973" t="s">
        <v>37</v>
      </c>
      <c r="BN14" s="974"/>
      <c r="BO14" s="974"/>
      <c r="BP14" s="974"/>
      <c r="BQ14" s="976"/>
      <c r="BR14" s="14" t="s">
        <v>142</v>
      </c>
      <c r="BS14" s="426"/>
      <c r="BT14" s="426"/>
      <c r="BU14" s="426"/>
      <c r="BV14" s="426"/>
      <c r="BW14" s="426"/>
      <c r="BX14" s="426"/>
      <c r="BY14" s="426"/>
      <c r="BZ14" s="440"/>
      <c r="CA14" s="440"/>
      <c r="CB14" s="440"/>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543" customFormat="true" ht="24" x14ac:dyDescent="0.2">
      <c r="A15" s="329" t="s">
        <v>87</v>
      </c>
      <c r="B15" s="374"/>
      <c r="C15" s="417" t="s">
        <v>0</v>
      </c>
      <c r="D15" s="587" t="s">
        <v>1</v>
      </c>
      <c r="E15" s="587" t="s">
        <v>2</v>
      </c>
      <c r="F15" s="587" t="s">
        <v>3</v>
      </c>
      <c r="G15" s="588" t="s">
        <v>4</v>
      </c>
      <c r="H15" s="380" t="s">
        <v>0</v>
      </c>
      <c r="I15" s="590" t="s">
        <v>1</v>
      </c>
      <c r="J15" s="590" t="s">
        <v>2</v>
      </c>
      <c r="K15" s="590" t="s">
        <v>3</v>
      </c>
      <c r="L15" s="591" t="s">
        <v>4</v>
      </c>
      <c r="M15" s="381" t="s">
        <v>0</v>
      </c>
      <c r="N15" s="590" t="s">
        <v>1</v>
      </c>
      <c r="O15" s="590" t="s">
        <v>2</v>
      </c>
      <c r="P15" s="590" t="s">
        <v>3</v>
      </c>
      <c r="Q15" s="586" t="s">
        <v>4</v>
      </c>
      <c r="R15" s="380" t="s">
        <v>260</v>
      </c>
      <c r="S15" s="590" t="s">
        <v>326</v>
      </c>
      <c r="T15" s="590" t="s">
        <v>262</v>
      </c>
      <c r="U15" s="590" t="s">
        <v>327</v>
      </c>
      <c r="V15" s="590" t="s">
        <v>328</v>
      </c>
      <c r="W15" s="590" t="s">
        <v>265</v>
      </c>
      <c r="X15" s="590" t="s">
        <v>266</v>
      </c>
      <c r="Y15" s="590" t="s">
        <v>267</v>
      </c>
      <c r="Z15" s="590" t="s">
        <v>329</v>
      </c>
      <c r="AA15" s="590" t="s">
        <v>330</v>
      </c>
      <c r="AB15" s="591" t="s">
        <v>331</v>
      </c>
      <c r="AC15" s="437"/>
      <c r="AD15" s="437"/>
      <c r="AE15" s="437"/>
      <c r="AF15" s="437"/>
      <c r="AG15" s="437"/>
      <c r="AH15" s="437"/>
      <c r="AI15" s="437"/>
      <c r="AJ15" s="437"/>
      <c r="AK15" s="437"/>
      <c r="AL15" s="437"/>
      <c r="AM15" s="437"/>
      <c r="AN15" s="437"/>
      <c r="AO15" s="437"/>
      <c r="AP15" s="437"/>
      <c r="AQ15" s="437"/>
      <c r="AR15" s="437"/>
      <c r="AS15" s="437"/>
      <c r="AT15" s="437"/>
      <c r="AU15" s="437"/>
      <c r="AV15" s="437"/>
      <c r="AW15" s="437"/>
      <c r="AX15" s="437"/>
      <c r="AY15" s="437"/>
      <c r="AZ15" s="174"/>
      <c r="BA15" s="329" t="s">
        <v>120</v>
      </c>
      <c r="BB15" s="328"/>
      <c r="BC15" s="457" t="s">
        <v>0</v>
      </c>
      <c r="BD15" s="563" t="s">
        <v>1</v>
      </c>
      <c r="BE15" s="563" t="s">
        <v>2</v>
      </c>
      <c r="BF15" s="563" t="s">
        <v>3</v>
      </c>
      <c r="BG15" s="458" t="s">
        <v>4</v>
      </c>
      <c r="BH15" s="457" t="s">
        <v>0</v>
      </c>
      <c r="BI15" s="563" t="s">
        <v>1</v>
      </c>
      <c r="BJ15" s="563" t="s">
        <v>2</v>
      </c>
      <c r="BK15" s="563" t="s">
        <v>3</v>
      </c>
      <c r="BL15" s="458" t="s">
        <v>4</v>
      </c>
      <c r="BM15" s="457" t="s">
        <v>0</v>
      </c>
      <c r="BN15" s="563" t="s">
        <v>1</v>
      </c>
      <c r="BO15" s="563" t="s">
        <v>2</v>
      </c>
      <c r="BP15" s="563" t="s">
        <v>3</v>
      </c>
      <c r="BQ15" s="458" t="s">
        <v>4</v>
      </c>
      <c r="BR15" s="457" t="s">
        <v>260</v>
      </c>
      <c r="BS15" s="563" t="s">
        <v>326</v>
      </c>
      <c r="BT15" s="563" t="s">
        <v>262</v>
      </c>
      <c r="BU15" s="563" t="s">
        <v>327</v>
      </c>
      <c r="BV15" s="563" t="s">
        <v>328</v>
      </c>
      <c r="BW15" s="563" t="s">
        <v>265</v>
      </c>
      <c r="BX15" s="563" t="s">
        <v>266</v>
      </c>
      <c r="BY15" s="564" t="s">
        <v>267</v>
      </c>
      <c r="BZ15" s="564" t="s">
        <v>329</v>
      </c>
      <c r="CA15" s="564" t="s">
        <v>330</v>
      </c>
      <c r="CB15" s="564" t="s">
        <v>331</v>
      </c>
      <c r="CC15" s="173"/>
      <c r="CD15" s="173"/>
      <c r="CE15" s="173"/>
      <c r="CF15" s="173"/>
      <c r="CG15" s="173"/>
      <c r="CH15" s="173"/>
      <c r="CI15" s="173"/>
      <c r="CJ15" s="173"/>
      <c r="CK15" s="173"/>
      <c r="CL15" s="173"/>
      <c r="CM15" s="173"/>
      <c r="CN15" s="173"/>
      <c r="CO15" s="173"/>
      <c r="CP15" s="173"/>
      <c r="CQ15" s="173"/>
      <c r="CR15" s="173"/>
      <c r="CS15" s="173"/>
      <c r="CT15" s="173"/>
      <c r="CU15" s="173"/>
      <c r="CV15" s="173"/>
      <c r="CW15" s="173"/>
      <c r="CX15" s="173"/>
      <c r="CY15" s="173"/>
      <c r="CZ15" s="173"/>
    </row>
    <row r="16" s="543" customFormat="true" ht="15" customHeight="true" x14ac:dyDescent="0.2">
      <c r="A16" s="988" t="s">
        <v>13</v>
      </c>
      <c r="B16" s="377" t="s">
        <v>14</v>
      </c>
      <c r="C16" s="122">
        <v>17.600000000000001</v>
      </c>
      <c r="D16" s="121">
        <v>28.2</v>
      </c>
      <c r="E16" s="121">
        <v>33.700000000000003</v>
      </c>
      <c r="F16" s="121">
        <v>62.8</v>
      </c>
      <c r="G16" s="120">
        <v>90.8</v>
      </c>
      <c r="H16" s="119">
        <v>59.9</v>
      </c>
      <c r="I16" s="121">
        <v>78.599999999999994</v>
      </c>
      <c r="J16" s="121">
        <v>83.4</v>
      </c>
      <c r="K16" s="121">
        <v>94.5</v>
      </c>
      <c r="L16" s="118">
        <v>98.5</v>
      </c>
      <c r="M16" s="122">
        <v>14.4</v>
      </c>
      <c r="N16" s="121">
        <v>23.1</v>
      </c>
      <c r="O16" s="121">
        <v>27.2</v>
      </c>
      <c r="P16" s="121">
        <v>32.9</v>
      </c>
      <c r="Q16" s="120">
        <v>56.5</v>
      </c>
      <c r="R16" s="119">
        <v>19.5</v>
      </c>
      <c r="S16" s="121">
        <v>53.7</v>
      </c>
      <c r="T16" s="121">
        <v>12.1</v>
      </c>
      <c r="U16" s="121">
        <v>12.4</v>
      </c>
      <c r="V16" s="121">
        <v>43.1</v>
      </c>
      <c r="W16" s="121">
        <v>47.9</v>
      </c>
      <c r="X16" s="121">
        <v>88.8</v>
      </c>
      <c r="Y16" s="121">
        <v>39.5</v>
      </c>
      <c r="Z16" s="121">
        <v>78.3</v>
      </c>
      <c r="AA16" s="121">
        <v>45.8</v>
      </c>
      <c r="AB16" s="118">
        <v>60.9</v>
      </c>
      <c r="AC16" s="437"/>
      <c r="AD16" s="437"/>
      <c r="AE16" s="437"/>
      <c r="AF16" s="437"/>
      <c r="AG16" s="437"/>
      <c r="AH16" s="437"/>
      <c r="AI16" s="437"/>
      <c r="AJ16" s="437"/>
      <c r="AK16" s="437"/>
      <c r="AL16" s="437"/>
      <c r="AM16" s="437"/>
      <c r="AN16" s="437"/>
      <c r="AO16" s="437"/>
      <c r="AP16" s="437"/>
      <c r="AQ16" s="437"/>
      <c r="AR16" s="437"/>
      <c r="AS16" s="437"/>
      <c r="AT16" s="437"/>
      <c r="AU16" s="437"/>
      <c r="AV16" s="437"/>
      <c r="AW16" s="437"/>
      <c r="AX16" s="437"/>
      <c r="AY16" s="437"/>
      <c r="AZ16" s="174"/>
      <c r="BA16" s="977" t="s">
        <v>13</v>
      </c>
      <c r="BB16" s="596" t="s">
        <v>14</v>
      </c>
      <c r="BC16" s="46" t="s">
        <v>35</v>
      </c>
      <c r="BD16" s="42" t="s">
        <v>35</v>
      </c>
      <c r="BE16" s="42" t="s">
        <v>35</v>
      </c>
      <c r="BF16" s="42" t="s">
        <v>35</v>
      </c>
      <c r="BG16" s="37" t="s">
        <v>35</v>
      </c>
      <c r="BH16" s="46" t="s">
        <v>35</v>
      </c>
      <c r="BI16" s="42" t="s">
        <v>35</v>
      </c>
      <c r="BJ16" s="42" t="s">
        <v>35</v>
      </c>
      <c r="BK16" s="42" t="s">
        <v>35</v>
      </c>
      <c r="BL16" s="37" t="s">
        <v>35</v>
      </c>
      <c r="BM16" s="46" t="s">
        <v>35</v>
      </c>
      <c r="BN16" s="42" t="s">
        <v>35</v>
      </c>
      <c r="BO16" s="42" t="s">
        <v>35</v>
      </c>
      <c r="BP16" s="42" t="s">
        <v>35</v>
      </c>
      <c r="BQ16" s="37" t="s">
        <v>35</v>
      </c>
      <c r="BR16" s="46" t="s">
        <v>35</v>
      </c>
      <c r="BS16" s="42" t="s">
        <v>35</v>
      </c>
      <c r="BT16" s="42" t="s">
        <v>35</v>
      </c>
      <c r="BU16" s="42" t="s">
        <v>35</v>
      </c>
      <c r="BV16" s="42" t="s">
        <v>35</v>
      </c>
      <c r="BW16" s="42" t="s">
        <v>35</v>
      </c>
      <c r="BX16" s="42" t="s">
        <v>35</v>
      </c>
      <c r="BY16" s="31" t="s">
        <v>35</v>
      </c>
      <c r="BZ16" s="31" t="s">
        <v>35</v>
      </c>
      <c r="CA16" s="31" t="s">
        <v>35</v>
      </c>
      <c r="CB16" s="31" t="s">
        <v>35</v>
      </c>
      <c r="CC16" s="4"/>
      <c r="CD16" s="4"/>
      <c r="CE16" s="4"/>
      <c r="CF16" s="4"/>
      <c r="CG16" s="4"/>
      <c r="CH16" s="4"/>
      <c r="CI16" s="4"/>
      <c r="CJ16" s="4"/>
      <c r="CK16" s="4"/>
      <c r="CL16" s="4"/>
      <c r="CM16" s="4"/>
      <c r="CN16" s="4"/>
      <c r="CO16" s="4"/>
      <c r="CP16" s="4"/>
      <c r="CQ16" s="4"/>
      <c r="CR16" s="4"/>
      <c r="CS16" s="4"/>
      <c r="CT16" s="4"/>
      <c r="CU16" s="4"/>
      <c r="CV16" s="4"/>
      <c r="CW16" s="4"/>
      <c r="CX16" s="4"/>
      <c r="CY16" s="4"/>
      <c r="CZ16" s="4"/>
    </row>
    <row r="17" s="543" customFormat="true" ht="15" customHeight="true" x14ac:dyDescent="0.2">
      <c r="A17" s="982"/>
      <c r="B17" s="378" t="s">
        <v>51</v>
      </c>
      <c r="C17" s="117">
        <v>82.4</v>
      </c>
      <c r="D17" s="116">
        <v>71.8</v>
      </c>
      <c r="E17" s="116">
        <v>66.3</v>
      </c>
      <c r="F17" s="116">
        <v>37.200000000000003</v>
      </c>
      <c r="G17" s="115">
        <v>9.1999999999999993</v>
      </c>
      <c r="H17" s="114">
        <v>40.1</v>
      </c>
      <c r="I17" s="116">
        <v>21.4</v>
      </c>
      <c r="J17" s="116">
        <v>16.600000000000001</v>
      </c>
      <c r="K17" s="116">
        <v>5.5</v>
      </c>
      <c r="L17" s="113">
        <v>1.5</v>
      </c>
      <c r="M17" s="117">
        <v>85.6</v>
      </c>
      <c r="N17" s="116">
        <v>76.900000000000006</v>
      </c>
      <c r="O17" s="116">
        <v>72.8</v>
      </c>
      <c r="P17" s="116">
        <v>67.099999999999994</v>
      </c>
      <c r="Q17" s="115">
        <v>43.5</v>
      </c>
      <c r="R17" s="114">
        <v>80.5</v>
      </c>
      <c r="S17" s="116">
        <v>46.3</v>
      </c>
      <c r="T17" s="116">
        <v>87.9</v>
      </c>
      <c r="U17" s="116">
        <v>87.6</v>
      </c>
      <c r="V17" s="116">
        <v>56.9</v>
      </c>
      <c r="W17" s="116">
        <v>52.1</v>
      </c>
      <c r="X17" s="116">
        <v>11.2</v>
      </c>
      <c r="Y17" s="116">
        <v>60.5</v>
      </c>
      <c r="Z17" s="116">
        <v>21.7</v>
      </c>
      <c r="AA17" s="116">
        <v>54.2</v>
      </c>
      <c r="AB17" s="113">
        <v>39.1</v>
      </c>
      <c r="AC17" s="437"/>
      <c r="AD17" s="437"/>
      <c r="AE17" s="437"/>
      <c r="AF17" s="437"/>
      <c r="AG17" s="437"/>
      <c r="AH17" s="437"/>
      <c r="AI17" s="437"/>
      <c r="AJ17" s="437"/>
      <c r="AK17" s="437"/>
      <c r="AL17" s="437"/>
      <c r="AM17" s="437"/>
      <c r="AN17" s="437"/>
      <c r="AO17" s="437"/>
      <c r="AP17" s="437"/>
      <c r="AQ17" s="437"/>
      <c r="AR17" s="437"/>
      <c r="AS17" s="437"/>
      <c r="AT17" s="437"/>
      <c r="AU17" s="437"/>
      <c r="AV17" s="437"/>
      <c r="AW17" s="437"/>
      <c r="AX17" s="437"/>
      <c r="AY17" s="437"/>
      <c r="AZ17" s="174"/>
      <c r="BA17" s="970"/>
      <c r="BB17" s="594" t="s">
        <v>51</v>
      </c>
      <c r="BC17" s="45" t="s">
        <v>35</v>
      </c>
      <c r="BD17" s="41" t="s">
        <v>35</v>
      </c>
      <c r="BE17" s="41" t="s">
        <v>35</v>
      </c>
      <c r="BF17" s="41" t="s">
        <v>35</v>
      </c>
      <c r="BG17" s="36" t="s">
        <v>35</v>
      </c>
      <c r="BH17" s="45" t="s">
        <v>35</v>
      </c>
      <c r="BI17" s="41" t="s">
        <v>35</v>
      </c>
      <c r="BJ17" s="41" t="s">
        <v>35</v>
      </c>
      <c r="BK17" s="41" t="s">
        <v>35</v>
      </c>
      <c r="BL17" s="36" t="s">
        <v>35</v>
      </c>
      <c r="BM17" s="45" t="s">
        <v>35</v>
      </c>
      <c r="BN17" s="41" t="s">
        <v>35</v>
      </c>
      <c r="BO17" s="41" t="s">
        <v>35</v>
      </c>
      <c r="BP17" s="41" t="s">
        <v>35</v>
      </c>
      <c r="BQ17" s="36" t="s">
        <v>35</v>
      </c>
      <c r="BR17" s="45" t="s">
        <v>35</v>
      </c>
      <c r="BS17" s="41" t="s">
        <v>35</v>
      </c>
      <c r="BT17" s="41" t="s">
        <v>35</v>
      </c>
      <c r="BU17" s="41" t="s">
        <v>35</v>
      </c>
      <c r="BV17" s="41" t="s">
        <v>35</v>
      </c>
      <c r="BW17" s="41" t="s">
        <v>35</v>
      </c>
      <c r="BX17" s="41" t="s">
        <v>35</v>
      </c>
      <c r="BY17" s="30" t="s">
        <v>35</v>
      </c>
      <c r="BZ17" s="30" t="s">
        <v>35</v>
      </c>
      <c r="CA17" s="30" t="s">
        <v>35</v>
      </c>
      <c r="CB17" s="30" t="s">
        <v>35</v>
      </c>
      <c r="CC17" s="4"/>
      <c r="CD17" s="4"/>
      <c r="CE17" s="4"/>
      <c r="CF17" s="4"/>
      <c r="CG17" s="4"/>
      <c r="CH17" s="4"/>
      <c r="CI17" s="4"/>
      <c r="CJ17" s="4"/>
      <c r="CK17" s="4"/>
      <c r="CL17" s="4"/>
      <c r="CM17" s="4"/>
      <c r="CN17" s="4"/>
      <c r="CO17" s="4"/>
      <c r="CP17" s="4"/>
      <c r="CQ17" s="4"/>
      <c r="CR17" s="4"/>
      <c r="CS17" s="4"/>
      <c r="CT17" s="4"/>
      <c r="CU17" s="4"/>
      <c r="CV17" s="4"/>
      <c r="CW17" s="4"/>
      <c r="CX17" s="4"/>
      <c r="CY17" s="4"/>
      <c r="CZ17" s="4"/>
    </row>
    <row r="18" s="543" customFormat="true" ht="15" customHeight="true" x14ac:dyDescent="0.2">
      <c r="A18" s="982" t="s">
        <v>60</v>
      </c>
      <c r="B18" s="378" t="s">
        <v>15</v>
      </c>
      <c r="C18" s="117">
        <v>11.4</v>
      </c>
      <c r="D18" s="116">
        <v>19.7</v>
      </c>
      <c r="E18" s="116">
        <v>23.8</v>
      </c>
      <c r="F18" s="116">
        <v>39.299999999999997</v>
      </c>
      <c r="G18" s="115">
        <v>78.2</v>
      </c>
      <c r="H18" s="114">
        <v>36.700000000000003</v>
      </c>
      <c r="I18" s="116">
        <v>50.2</v>
      </c>
      <c r="J18" s="116">
        <v>60</v>
      </c>
      <c r="K18" s="116">
        <v>84.4</v>
      </c>
      <c r="L18" s="113">
        <v>96.2</v>
      </c>
      <c r="M18" s="117">
        <v>10.3</v>
      </c>
      <c r="N18" s="116">
        <v>16.8</v>
      </c>
      <c r="O18" s="116">
        <v>18.899999999999999</v>
      </c>
      <c r="P18" s="116">
        <v>23.5</v>
      </c>
      <c r="Q18" s="115">
        <v>35.799999999999997</v>
      </c>
      <c r="R18" s="114">
        <v>13.2</v>
      </c>
      <c r="S18" s="116">
        <v>22.9</v>
      </c>
      <c r="T18" s="116">
        <v>5.8</v>
      </c>
      <c r="U18" s="116">
        <v>8.9</v>
      </c>
      <c r="V18" s="116">
        <v>21.5</v>
      </c>
      <c r="W18" s="116">
        <v>36.1</v>
      </c>
      <c r="X18" s="116">
        <v>79.2</v>
      </c>
      <c r="Y18" s="116">
        <v>22</v>
      </c>
      <c r="Z18" s="116">
        <v>51.9</v>
      </c>
      <c r="AA18" s="116">
        <v>38.299999999999997</v>
      </c>
      <c r="AB18" s="113">
        <v>35.4</v>
      </c>
      <c r="AC18" s="437"/>
      <c r="AD18" s="437"/>
      <c r="AE18" s="437"/>
      <c r="AF18" s="437"/>
      <c r="AG18" s="437"/>
      <c r="AH18" s="437"/>
      <c r="AI18" s="437"/>
      <c r="AJ18" s="437"/>
      <c r="AK18" s="437"/>
      <c r="AL18" s="437"/>
      <c r="AM18" s="437"/>
      <c r="AN18" s="437"/>
      <c r="AO18" s="437"/>
      <c r="AP18" s="437"/>
      <c r="AQ18" s="437"/>
      <c r="AR18" s="437"/>
      <c r="AS18" s="437"/>
      <c r="AT18" s="437"/>
      <c r="AU18" s="437"/>
      <c r="AV18" s="437"/>
      <c r="AW18" s="437"/>
      <c r="AX18" s="437"/>
      <c r="AY18" s="437"/>
      <c r="AZ18" s="174"/>
      <c r="BA18" s="970" t="s">
        <v>60</v>
      </c>
      <c r="BB18" s="594" t="s">
        <v>15</v>
      </c>
      <c r="BC18" s="45" t="s">
        <v>35</v>
      </c>
      <c r="BD18" s="41" t="s">
        <v>35</v>
      </c>
      <c r="BE18" s="41" t="s">
        <v>35</v>
      </c>
      <c r="BF18" s="41" t="s">
        <v>35</v>
      </c>
      <c r="BG18" s="36" t="s">
        <v>35</v>
      </c>
      <c r="BH18" s="45" t="s">
        <v>35</v>
      </c>
      <c r="BI18" s="41" t="s">
        <v>35</v>
      </c>
      <c r="BJ18" s="41" t="s">
        <v>35</v>
      </c>
      <c r="BK18" s="41" t="s">
        <v>35</v>
      </c>
      <c r="BL18" s="36" t="s">
        <v>35</v>
      </c>
      <c r="BM18" s="45" t="s">
        <v>35</v>
      </c>
      <c r="BN18" s="41" t="s">
        <v>35</v>
      </c>
      <c r="BO18" s="41" t="s">
        <v>35</v>
      </c>
      <c r="BP18" s="41" t="s">
        <v>35</v>
      </c>
      <c r="BQ18" s="36" t="s">
        <v>35</v>
      </c>
      <c r="BR18" s="45" t="s">
        <v>35</v>
      </c>
      <c r="BS18" s="41" t="s">
        <v>35</v>
      </c>
      <c r="BT18" s="41" t="s">
        <v>35</v>
      </c>
      <c r="BU18" s="41" t="s">
        <v>35</v>
      </c>
      <c r="BV18" s="41" t="s">
        <v>35</v>
      </c>
      <c r="BW18" s="41" t="s">
        <v>35</v>
      </c>
      <c r="BX18" s="41" t="s">
        <v>35</v>
      </c>
      <c r="BY18" s="30" t="s">
        <v>35</v>
      </c>
      <c r="BZ18" s="30" t="s">
        <v>35</v>
      </c>
      <c r="CA18" s="30" t="s">
        <v>35</v>
      </c>
      <c r="CB18" s="30" t="s">
        <v>35</v>
      </c>
      <c r="CC18" s="4"/>
      <c r="CD18" s="4"/>
      <c r="CE18" s="4"/>
      <c r="CF18" s="4"/>
      <c r="CG18" s="4"/>
      <c r="CH18" s="4"/>
      <c r="CI18" s="4"/>
      <c r="CJ18" s="4"/>
      <c r="CK18" s="4"/>
      <c r="CL18" s="4"/>
      <c r="CM18" s="4"/>
      <c r="CN18" s="4"/>
      <c r="CO18" s="4"/>
      <c r="CP18" s="4"/>
      <c r="CQ18" s="4"/>
      <c r="CR18" s="4"/>
      <c r="CS18" s="4"/>
      <c r="CT18" s="4"/>
      <c r="CU18" s="4"/>
      <c r="CV18" s="4"/>
      <c r="CW18" s="4"/>
      <c r="CX18" s="4"/>
      <c r="CY18" s="4"/>
      <c r="CZ18" s="4"/>
    </row>
    <row r="19" s="543" customFormat="true" ht="15" customHeight="true" x14ac:dyDescent="0.2">
      <c r="A19" s="982"/>
      <c r="B19" s="378" t="s">
        <v>16</v>
      </c>
      <c r="C19" s="117">
        <v>6.1</v>
      </c>
      <c r="D19" s="116">
        <v>8.4</v>
      </c>
      <c r="E19" s="116">
        <v>9.6</v>
      </c>
      <c r="F19" s="116">
        <v>19.899999999999999</v>
      </c>
      <c r="G19" s="115">
        <v>8.3000000000000007</v>
      </c>
      <c r="H19" s="114">
        <v>21.3</v>
      </c>
      <c r="I19" s="116">
        <v>20.3</v>
      </c>
      <c r="J19" s="116">
        <v>14.6</v>
      </c>
      <c r="K19" s="116">
        <v>6.7</v>
      </c>
      <c r="L19" s="113">
        <v>1.8</v>
      </c>
      <c r="M19" s="117">
        <v>4.0999999999999996</v>
      </c>
      <c r="N19" s="116">
        <v>6.3</v>
      </c>
      <c r="O19" s="116">
        <v>8.1999999999999993</v>
      </c>
      <c r="P19" s="116">
        <v>9.3000000000000007</v>
      </c>
      <c r="Q19" s="115">
        <v>19.5</v>
      </c>
      <c r="R19" s="114">
        <v>5.3</v>
      </c>
      <c r="S19" s="116">
        <v>26.2</v>
      </c>
      <c r="T19" s="116">
        <v>5.4</v>
      </c>
      <c r="U19" s="116">
        <v>2.6</v>
      </c>
      <c r="V19" s="116">
        <v>10.3</v>
      </c>
      <c r="W19" s="116">
        <v>6.1</v>
      </c>
      <c r="X19" s="116">
        <v>5.4</v>
      </c>
      <c r="Y19" s="116">
        <v>15.7</v>
      </c>
      <c r="Z19" s="116">
        <v>26.2</v>
      </c>
      <c r="AA19" s="116">
        <v>6.4</v>
      </c>
      <c r="AB19" s="113">
        <v>20.6</v>
      </c>
      <c r="AC19" s="437"/>
      <c r="AD19" s="437"/>
      <c r="AE19" s="437"/>
      <c r="AF19" s="437"/>
      <c r="AG19" s="437"/>
      <c r="AH19" s="437"/>
      <c r="AI19" s="437"/>
      <c r="AJ19" s="437"/>
      <c r="AK19" s="437"/>
      <c r="AL19" s="437"/>
      <c r="AM19" s="437"/>
      <c r="AN19" s="437"/>
      <c r="AO19" s="437"/>
      <c r="AP19" s="437"/>
      <c r="AQ19" s="437"/>
      <c r="AR19" s="437"/>
      <c r="AS19" s="437"/>
      <c r="AT19" s="437"/>
      <c r="AU19" s="437"/>
      <c r="AV19" s="437"/>
      <c r="AW19" s="437"/>
      <c r="AX19" s="437"/>
      <c r="AY19" s="437"/>
      <c r="AZ19" s="174"/>
      <c r="BA19" s="970"/>
      <c r="BB19" s="594" t="s">
        <v>16</v>
      </c>
      <c r="BC19" s="45" t="s">
        <v>35</v>
      </c>
      <c r="BD19" s="41" t="s">
        <v>35</v>
      </c>
      <c r="BE19" s="41" t="s">
        <v>35</v>
      </c>
      <c r="BF19" s="41" t="s">
        <v>35</v>
      </c>
      <c r="BG19" s="36" t="s">
        <v>35</v>
      </c>
      <c r="BH19" s="45" t="s">
        <v>35</v>
      </c>
      <c r="BI19" s="41" t="s">
        <v>35</v>
      </c>
      <c r="BJ19" s="41" t="s">
        <v>35</v>
      </c>
      <c r="BK19" s="41" t="s">
        <v>35</v>
      </c>
      <c r="BL19" s="36" t="s">
        <v>35</v>
      </c>
      <c r="BM19" s="45" t="s">
        <v>35</v>
      </c>
      <c r="BN19" s="41" t="s">
        <v>35</v>
      </c>
      <c r="BO19" s="41" t="s">
        <v>35</v>
      </c>
      <c r="BP19" s="41" t="s">
        <v>35</v>
      </c>
      <c r="BQ19" s="36" t="s">
        <v>35</v>
      </c>
      <c r="BR19" s="45" t="s">
        <v>35</v>
      </c>
      <c r="BS19" s="41" t="s">
        <v>35</v>
      </c>
      <c r="BT19" s="41" t="s">
        <v>35</v>
      </c>
      <c r="BU19" s="41" t="s">
        <v>35</v>
      </c>
      <c r="BV19" s="41" t="s">
        <v>35</v>
      </c>
      <c r="BW19" s="41" t="s">
        <v>35</v>
      </c>
      <c r="BX19" s="41" t="s">
        <v>35</v>
      </c>
      <c r="BY19" s="30" t="s">
        <v>35</v>
      </c>
      <c r="BZ19" s="30" t="s">
        <v>35</v>
      </c>
      <c r="CA19" s="30" t="s">
        <v>35</v>
      </c>
      <c r="CB19" s="30" t="s">
        <v>35</v>
      </c>
      <c r="CC19" s="4"/>
      <c r="CD19" s="4"/>
      <c r="CE19" s="4"/>
      <c r="CF19" s="4"/>
      <c r="CG19" s="4"/>
      <c r="CH19" s="4"/>
      <c r="CI19" s="4"/>
      <c r="CJ19" s="4"/>
      <c r="CK19" s="4"/>
      <c r="CL19" s="4"/>
      <c r="CM19" s="4"/>
      <c r="CN19" s="4"/>
      <c r="CO19" s="4"/>
      <c r="CP19" s="4"/>
      <c r="CQ19" s="4"/>
      <c r="CR19" s="4"/>
      <c r="CS19" s="4"/>
      <c r="CT19" s="4"/>
      <c r="CU19" s="4"/>
      <c r="CV19" s="4"/>
      <c r="CW19" s="4"/>
      <c r="CX19" s="4"/>
      <c r="CY19" s="4"/>
      <c r="CZ19" s="4"/>
    </row>
    <row r="20" s="543" customFormat="true" ht="15" customHeight="true" x14ac:dyDescent="0.2">
      <c r="A20" s="982"/>
      <c r="B20" s="378" t="s">
        <v>22</v>
      </c>
      <c r="C20" s="117">
        <v>56.8</v>
      </c>
      <c r="D20" s="116">
        <v>51.4</v>
      </c>
      <c r="E20" s="116">
        <v>44.7</v>
      </c>
      <c r="F20" s="116">
        <v>30</v>
      </c>
      <c r="G20" s="115">
        <v>13</v>
      </c>
      <c r="H20" s="114">
        <v>38.5</v>
      </c>
      <c r="I20" s="116">
        <v>28.7</v>
      </c>
      <c r="J20" s="116">
        <v>25.3</v>
      </c>
      <c r="K20" s="116">
        <v>8.9</v>
      </c>
      <c r="L20" s="113">
        <v>2</v>
      </c>
      <c r="M20" s="117">
        <v>58.9</v>
      </c>
      <c r="N20" s="116">
        <v>52.9</v>
      </c>
      <c r="O20" s="116">
        <v>51.1</v>
      </c>
      <c r="P20" s="116">
        <v>43.4</v>
      </c>
      <c r="Q20" s="115">
        <v>29.9</v>
      </c>
      <c r="R20" s="114">
        <v>54.6</v>
      </c>
      <c r="S20" s="116">
        <v>46.8</v>
      </c>
      <c r="T20" s="116">
        <v>59.1</v>
      </c>
      <c r="U20" s="116">
        <v>70</v>
      </c>
      <c r="V20" s="116">
        <v>58.1</v>
      </c>
      <c r="W20" s="116">
        <v>27.1</v>
      </c>
      <c r="X20" s="116">
        <v>15.1</v>
      </c>
      <c r="Y20" s="116">
        <v>52.9</v>
      </c>
      <c r="Z20" s="116">
        <v>10.9</v>
      </c>
      <c r="AA20" s="116">
        <v>50</v>
      </c>
      <c r="AB20" s="113">
        <v>24.7</v>
      </c>
      <c r="AC20" s="437"/>
      <c r="AD20" s="437"/>
      <c r="AE20" s="437"/>
      <c r="AF20" s="437"/>
      <c r="AG20" s="437"/>
      <c r="AH20" s="437"/>
      <c r="AI20" s="437"/>
      <c r="AJ20" s="437"/>
      <c r="AK20" s="437"/>
      <c r="AL20" s="437"/>
      <c r="AM20" s="437"/>
      <c r="AN20" s="437"/>
      <c r="AO20" s="437"/>
      <c r="AP20" s="437"/>
      <c r="AQ20" s="437"/>
      <c r="AR20" s="437"/>
      <c r="AS20" s="437"/>
      <c r="AT20" s="437"/>
      <c r="AU20" s="437"/>
      <c r="AV20" s="437"/>
      <c r="AW20" s="437"/>
      <c r="AX20" s="437"/>
      <c r="AY20" s="437"/>
      <c r="AZ20" s="174"/>
      <c r="BA20" s="970"/>
      <c r="BB20" s="594" t="s">
        <v>22</v>
      </c>
      <c r="BC20" s="45" t="s">
        <v>35</v>
      </c>
      <c r="BD20" s="41" t="s">
        <v>35</v>
      </c>
      <c r="BE20" s="41" t="s">
        <v>35</v>
      </c>
      <c r="BF20" s="41" t="s">
        <v>35</v>
      </c>
      <c r="BG20" s="36" t="s">
        <v>35</v>
      </c>
      <c r="BH20" s="45" t="s">
        <v>35</v>
      </c>
      <c r="BI20" s="41" t="s">
        <v>35</v>
      </c>
      <c r="BJ20" s="41" t="s">
        <v>35</v>
      </c>
      <c r="BK20" s="41" t="s">
        <v>35</v>
      </c>
      <c r="BL20" s="36" t="s">
        <v>35</v>
      </c>
      <c r="BM20" s="45" t="s">
        <v>35</v>
      </c>
      <c r="BN20" s="41" t="s">
        <v>35</v>
      </c>
      <c r="BO20" s="41" t="s">
        <v>35</v>
      </c>
      <c r="BP20" s="41" t="s">
        <v>35</v>
      </c>
      <c r="BQ20" s="36" t="s">
        <v>35</v>
      </c>
      <c r="BR20" s="45" t="s">
        <v>35</v>
      </c>
      <c r="BS20" s="41" t="s">
        <v>35</v>
      </c>
      <c r="BT20" s="41" t="s">
        <v>35</v>
      </c>
      <c r="BU20" s="41" t="s">
        <v>35</v>
      </c>
      <c r="BV20" s="41" t="s">
        <v>35</v>
      </c>
      <c r="BW20" s="41" t="s">
        <v>35</v>
      </c>
      <c r="BX20" s="41" t="s">
        <v>35</v>
      </c>
      <c r="BY20" s="30" t="s">
        <v>35</v>
      </c>
      <c r="BZ20" s="30" t="s">
        <v>35</v>
      </c>
      <c r="CA20" s="30" t="s">
        <v>35</v>
      </c>
      <c r="CB20" s="30" t="s">
        <v>35</v>
      </c>
      <c r="CC20" s="4"/>
      <c r="CD20" s="4"/>
      <c r="CE20" s="4"/>
      <c r="CF20" s="4"/>
      <c r="CG20" s="4"/>
      <c r="CH20" s="4"/>
      <c r="CI20" s="4"/>
      <c r="CJ20" s="4"/>
      <c r="CK20" s="4"/>
      <c r="CL20" s="4"/>
      <c r="CM20" s="4"/>
      <c r="CN20" s="4"/>
      <c r="CO20" s="4"/>
      <c r="CP20" s="4"/>
      <c r="CQ20" s="4"/>
      <c r="CR20" s="4"/>
      <c r="CS20" s="4"/>
      <c r="CT20" s="4"/>
      <c r="CU20" s="4"/>
      <c r="CV20" s="4"/>
      <c r="CW20" s="4"/>
      <c r="CX20" s="4"/>
      <c r="CY20" s="4"/>
      <c r="CZ20" s="4"/>
    </row>
    <row r="21" s="543" customFormat="true" ht="15" customHeight="true" x14ac:dyDescent="0.2">
      <c r="A21" s="982"/>
      <c r="B21" s="378" t="s">
        <v>17</v>
      </c>
      <c r="C21" s="117">
        <v>25.7</v>
      </c>
      <c r="D21" s="116">
        <v>20.5</v>
      </c>
      <c r="E21" s="116">
        <v>21.9</v>
      </c>
      <c r="F21" s="116">
        <v>10.8</v>
      </c>
      <c r="G21" s="115">
        <v>0.6</v>
      </c>
      <c r="H21" s="114">
        <v>3.5</v>
      </c>
      <c r="I21" s="116">
        <v>0.7</v>
      </c>
      <c r="J21" s="116">
        <v>0</v>
      </c>
      <c r="K21" s="116">
        <v>0</v>
      </c>
      <c r="L21" s="113">
        <v>0</v>
      </c>
      <c r="M21" s="117">
        <v>26.6</v>
      </c>
      <c r="N21" s="116">
        <v>24.1</v>
      </c>
      <c r="O21" s="116">
        <v>21.9</v>
      </c>
      <c r="P21" s="116">
        <v>23.8</v>
      </c>
      <c r="Q21" s="115">
        <v>14.7</v>
      </c>
      <c r="R21" s="114">
        <v>26.9</v>
      </c>
      <c r="S21" s="116">
        <v>4</v>
      </c>
      <c r="T21" s="116">
        <v>29.7</v>
      </c>
      <c r="U21" s="116">
        <v>18.5</v>
      </c>
      <c r="V21" s="116">
        <v>10</v>
      </c>
      <c r="W21" s="116">
        <v>30.7</v>
      </c>
      <c r="X21" s="116">
        <v>0.3</v>
      </c>
      <c r="Y21" s="116">
        <v>9.3000000000000007</v>
      </c>
      <c r="Z21" s="116">
        <v>11.1</v>
      </c>
      <c r="AA21" s="116">
        <v>5.4</v>
      </c>
      <c r="AB21" s="113">
        <v>19.3</v>
      </c>
      <c r="AC21" s="437"/>
      <c r="AD21" s="437"/>
      <c r="AE21" s="437"/>
      <c r="AF21" s="437"/>
      <c r="AG21" s="437"/>
      <c r="AH21" s="437"/>
      <c r="AI21" s="437"/>
      <c r="AJ21" s="437"/>
      <c r="AK21" s="437"/>
      <c r="AL21" s="437"/>
      <c r="AM21" s="437"/>
      <c r="AN21" s="437"/>
      <c r="AO21" s="437"/>
      <c r="AP21" s="437"/>
      <c r="AQ21" s="437"/>
      <c r="AR21" s="437"/>
      <c r="AS21" s="437"/>
      <c r="AT21" s="437"/>
      <c r="AU21" s="437"/>
      <c r="AV21" s="437"/>
      <c r="AW21" s="437"/>
      <c r="AX21" s="437"/>
      <c r="AY21" s="437"/>
      <c r="AZ21" s="174"/>
      <c r="BA21" s="970"/>
      <c r="BB21" s="594" t="s">
        <v>17</v>
      </c>
      <c r="BC21" s="45" t="s">
        <v>35</v>
      </c>
      <c r="BD21" s="41" t="s">
        <v>35</v>
      </c>
      <c r="BE21" s="41" t="s">
        <v>35</v>
      </c>
      <c r="BF21" s="41" t="s">
        <v>35</v>
      </c>
      <c r="BG21" s="36" t="s">
        <v>35</v>
      </c>
      <c r="BH21" s="45" t="s">
        <v>35</v>
      </c>
      <c r="BI21" s="41" t="s">
        <v>35</v>
      </c>
      <c r="BJ21" s="41" t="s">
        <v>35</v>
      </c>
      <c r="BK21" s="41" t="s">
        <v>35</v>
      </c>
      <c r="BL21" s="36" t="s">
        <v>35</v>
      </c>
      <c r="BM21" s="45" t="s">
        <v>35</v>
      </c>
      <c r="BN21" s="41" t="s">
        <v>35</v>
      </c>
      <c r="BO21" s="41" t="s">
        <v>35</v>
      </c>
      <c r="BP21" s="41" t="s">
        <v>35</v>
      </c>
      <c r="BQ21" s="36" t="s">
        <v>35</v>
      </c>
      <c r="BR21" s="45" t="s">
        <v>35</v>
      </c>
      <c r="BS21" s="41" t="s">
        <v>35</v>
      </c>
      <c r="BT21" s="41" t="s">
        <v>35</v>
      </c>
      <c r="BU21" s="41" t="s">
        <v>35</v>
      </c>
      <c r="BV21" s="41" t="s">
        <v>35</v>
      </c>
      <c r="BW21" s="41" t="s">
        <v>35</v>
      </c>
      <c r="BX21" s="41" t="s">
        <v>35</v>
      </c>
      <c r="BY21" s="30" t="s">
        <v>35</v>
      </c>
      <c r="BZ21" s="30" t="s">
        <v>35</v>
      </c>
      <c r="CA21" s="30" t="s">
        <v>35</v>
      </c>
      <c r="CB21" s="30" t="s">
        <v>35</v>
      </c>
      <c r="CC21" s="4"/>
      <c r="CD21" s="4"/>
      <c r="CE21" s="4"/>
      <c r="CF21" s="4"/>
      <c r="CG21" s="4"/>
      <c r="CH21" s="4"/>
      <c r="CI21" s="4"/>
      <c r="CJ21" s="4"/>
      <c r="CK21" s="4"/>
      <c r="CL21" s="4"/>
      <c r="CM21" s="4"/>
      <c r="CN21" s="4"/>
      <c r="CO21" s="4"/>
      <c r="CP21" s="4"/>
      <c r="CQ21" s="4"/>
      <c r="CR21" s="4"/>
      <c r="CS21" s="4"/>
      <c r="CT21" s="4"/>
      <c r="CU21" s="4"/>
      <c r="CV21" s="4"/>
      <c r="CW21" s="4"/>
      <c r="CX21" s="4"/>
      <c r="CY21" s="4"/>
      <c r="CZ21" s="4"/>
    </row>
    <row r="22" s="543" customFormat="true" ht="15" customHeight="true" x14ac:dyDescent="0.2">
      <c r="A22" s="982" t="s">
        <v>54</v>
      </c>
      <c r="B22" s="378" t="s">
        <v>49</v>
      </c>
      <c r="C22" s="117">
        <v>34.700000000000003</v>
      </c>
      <c r="D22" s="116">
        <v>29.8</v>
      </c>
      <c r="E22" s="116">
        <v>28.8</v>
      </c>
      <c r="F22" s="116">
        <v>33.6</v>
      </c>
      <c r="G22" s="115">
        <v>9.6</v>
      </c>
      <c r="H22" s="114">
        <v>36.700000000000003</v>
      </c>
      <c r="I22" s="116">
        <v>28.8</v>
      </c>
      <c r="J22" s="116">
        <v>19.600000000000001</v>
      </c>
      <c r="K22" s="116">
        <v>7.4</v>
      </c>
      <c r="L22" s="113">
        <v>1.8</v>
      </c>
      <c r="M22" s="117">
        <v>28.5</v>
      </c>
      <c r="N22" s="116">
        <v>27.2</v>
      </c>
      <c r="O22" s="116">
        <v>30.2</v>
      </c>
      <c r="P22" s="116">
        <v>28.4</v>
      </c>
      <c r="Q22" s="115">
        <v>35.299999999999997</v>
      </c>
      <c r="R22" s="114">
        <v>28.5</v>
      </c>
      <c r="S22" s="116">
        <v>53.4</v>
      </c>
      <c r="T22" s="116">
        <v>48.5</v>
      </c>
      <c r="U22" s="116">
        <v>22.6</v>
      </c>
      <c r="V22" s="116">
        <v>32.4</v>
      </c>
      <c r="W22" s="116">
        <v>14.4</v>
      </c>
      <c r="X22" s="116">
        <v>6.4</v>
      </c>
      <c r="Y22" s="116">
        <v>41.7</v>
      </c>
      <c r="Z22" s="116">
        <v>33.6</v>
      </c>
      <c r="AA22" s="116">
        <v>14.3</v>
      </c>
      <c r="AB22" s="113">
        <v>36.799999999999997</v>
      </c>
      <c r="AC22" s="437"/>
      <c r="AD22" s="437"/>
      <c r="AE22" s="437"/>
      <c r="AF22" s="437"/>
      <c r="AG22" s="437"/>
      <c r="AH22" s="437"/>
      <c r="AI22" s="437"/>
      <c r="AJ22" s="437"/>
      <c r="AK22" s="437"/>
      <c r="AL22" s="437"/>
      <c r="AM22" s="437"/>
      <c r="AN22" s="437"/>
      <c r="AO22" s="437"/>
      <c r="AP22" s="437"/>
      <c r="AQ22" s="437"/>
      <c r="AR22" s="437"/>
      <c r="AS22" s="437"/>
      <c r="AT22" s="437"/>
      <c r="AU22" s="437"/>
      <c r="AV22" s="437"/>
      <c r="AW22" s="437"/>
      <c r="AX22" s="437"/>
      <c r="AY22" s="437"/>
      <c r="AZ22" s="174"/>
      <c r="BA22" s="970" t="s">
        <v>54</v>
      </c>
      <c r="BB22" s="594" t="s">
        <v>49</v>
      </c>
      <c r="BC22" s="45" t="s">
        <v>35</v>
      </c>
      <c r="BD22" s="41" t="s">
        <v>35</v>
      </c>
      <c r="BE22" s="41" t="s">
        <v>35</v>
      </c>
      <c r="BF22" s="41" t="s">
        <v>35</v>
      </c>
      <c r="BG22" s="36" t="s">
        <v>35</v>
      </c>
      <c r="BH22" s="45" t="s">
        <v>35</v>
      </c>
      <c r="BI22" s="41" t="s">
        <v>35</v>
      </c>
      <c r="BJ22" s="41" t="s">
        <v>35</v>
      </c>
      <c r="BK22" s="41" t="s">
        <v>35</v>
      </c>
      <c r="BL22" s="36" t="s">
        <v>35</v>
      </c>
      <c r="BM22" s="45" t="s">
        <v>35</v>
      </c>
      <c r="BN22" s="41" t="s">
        <v>35</v>
      </c>
      <c r="BO22" s="41" t="s">
        <v>35</v>
      </c>
      <c r="BP22" s="41" t="s">
        <v>35</v>
      </c>
      <c r="BQ22" s="36" t="s">
        <v>35</v>
      </c>
      <c r="BR22" s="45" t="s">
        <v>35</v>
      </c>
      <c r="BS22" s="41" t="s">
        <v>35</v>
      </c>
      <c r="BT22" s="41" t="s">
        <v>35</v>
      </c>
      <c r="BU22" s="41" t="s">
        <v>35</v>
      </c>
      <c r="BV22" s="41" t="s">
        <v>35</v>
      </c>
      <c r="BW22" s="41" t="s">
        <v>35</v>
      </c>
      <c r="BX22" s="41" t="s">
        <v>35</v>
      </c>
      <c r="BY22" s="30" t="s">
        <v>35</v>
      </c>
      <c r="BZ22" s="30" t="s">
        <v>35</v>
      </c>
      <c r="CA22" s="30" t="s">
        <v>35</v>
      </c>
      <c r="CB22" s="30" t="s">
        <v>35</v>
      </c>
      <c r="CC22" s="4"/>
      <c r="CD22" s="4"/>
      <c r="CE22" s="4"/>
      <c r="CF22" s="4"/>
      <c r="CG22" s="4"/>
      <c r="CH22" s="4"/>
      <c r="CI22" s="4"/>
      <c r="CJ22" s="4"/>
      <c r="CK22" s="4"/>
      <c r="CL22" s="4"/>
      <c r="CM22" s="4"/>
      <c r="CN22" s="4"/>
      <c r="CO22" s="4"/>
      <c r="CP22" s="4"/>
      <c r="CQ22" s="4"/>
      <c r="CR22" s="4"/>
      <c r="CS22" s="4"/>
      <c r="CT22" s="4"/>
      <c r="CU22" s="4"/>
      <c r="CV22" s="4"/>
      <c r="CW22" s="4"/>
      <c r="CX22" s="4"/>
      <c r="CY22" s="4"/>
      <c r="CZ22" s="4"/>
    </row>
    <row r="23" s="543" customFormat="true" ht="15" customHeight="true" x14ac:dyDescent="0.2">
      <c r="A23" s="983"/>
      <c r="B23" s="379" t="s">
        <v>48</v>
      </c>
      <c r="C23" s="112">
        <v>65.3</v>
      </c>
      <c r="D23" s="111">
        <v>70.2</v>
      </c>
      <c r="E23" s="111">
        <v>71.2</v>
      </c>
      <c r="F23" s="111">
        <v>66.400000000000006</v>
      </c>
      <c r="G23" s="110">
        <v>90.4</v>
      </c>
      <c r="H23" s="109">
        <v>63.3</v>
      </c>
      <c r="I23" s="111">
        <v>71.2</v>
      </c>
      <c r="J23" s="111">
        <v>80.400000000000006</v>
      </c>
      <c r="K23" s="111">
        <v>92.6</v>
      </c>
      <c r="L23" s="108">
        <v>98.2</v>
      </c>
      <c r="M23" s="112">
        <v>71.5</v>
      </c>
      <c r="N23" s="111">
        <v>72.8</v>
      </c>
      <c r="O23" s="111">
        <v>69.8</v>
      </c>
      <c r="P23" s="111">
        <v>71.599999999999994</v>
      </c>
      <c r="Q23" s="110">
        <v>64.7</v>
      </c>
      <c r="R23" s="109">
        <v>71.5</v>
      </c>
      <c r="S23" s="111">
        <v>46.6</v>
      </c>
      <c r="T23" s="111">
        <v>51.5</v>
      </c>
      <c r="U23" s="111">
        <v>77.400000000000006</v>
      </c>
      <c r="V23" s="111">
        <v>67.599999999999994</v>
      </c>
      <c r="W23" s="111">
        <v>85.6</v>
      </c>
      <c r="X23" s="111">
        <v>93.6</v>
      </c>
      <c r="Y23" s="111">
        <v>58.3</v>
      </c>
      <c r="Z23" s="111">
        <v>66.400000000000006</v>
      </c>
      <c r="AA23" s="111">
        <v>85.7</v>
      </c>
      <c r="AB23" s="108">
        <v>63.2</v>
      </c>
      <c r="AC23" s="437"/>
      <c r="AD23" s="437"/>
      <c r="AE23" s="437"/>
      <c r="AF23" s="437"/>
      <c r="AG23" s="437"/>
      <c r="AH23" s="437"/>
      <c r="AI23" s="437"/>
      <c r="AJ23" s="437"/>
      <c r="AK23" s="437"/>
      <c r="AL23" s="437"/>
      <c r="AM23" s="437"/>
      <c r="AN23" s="437"/>
      <c r="AO23" s="437"/>
      <c r="AP23" s="437"/>
      <c r="AQ23" s="437"/>
      <c r="AR23" s="437"/>
      <c r="AS23" s="437"/>
      <c r="AT23" s="437"/>
      <c r="AU23" s="437"/>
      <c r="AV23" s="437"/>
      <c r="AW23" s="437"/>
      <c r="AX23" s="437"/>
      <c r="AY23" s="437"/>
      <c r="AZ23" s="174"/>
      <c r="BA23" s="972"/>
      <c r="BB23" s="597" t="s">
        <v>48</v>
      </c>
      <c r="BC23" s="44" t="s">
        <v>35</v>
      </c>
      <c r="BD23" s="40" t="s">
        <v>35</v>
      </c>
      <c r="BE23" s="40" t="s">
        <v>35</v>
      </c>
      <c r="BF23" s="40" t="s">
        <v>35</v>
      </c>
      <c r="BG23" s="35" t="s">
        <v>35</v>
      </c>
      <c r="BH23" s="44" t="s">
        <v>35</v>
      </c>
      <c r="BI23" s="40" t="s">
        <v>35</v>
      </c>
      <c r="BJ23" s="40" t="s">
        <v>35</v>
      </c>
      <c r="BK23" s="40" t="s">
        <v>35</v>
      </c>
      <c r="BL23" s="35" t="s">
        <v>35</v>
      </c>
      <c r="BM23" s="44" t="s">
        <v>35</v>
      </c>
      <c r="BN23" s="40" t="s">
        <v>35</v>
      </c>
      <c r="BO23" s="40" t="s">
        <v>35</v>
      </c>
      <c r="BP23" s="40" t="s">
        <v>35</v>
      </c>
      <c r="BQ23" s="35" t="s">
        <v>35</v>
      </c>
      <c r="BR23" s="44" t="s">
        <v>35</v>
      </c>
      <c r="BS23" s="40" t="s">
        <v>35</v>
      </c>
      <c r="BT23" s="40" t="s">
        <v>35</v>
      </c>
      <c r="BU23" s="40" t="s">
        <v>35</v>
      </c>
      <c r="BV23" s="40" t="s">
        <v>35</v>
      </c>
      <c r="BW23" s="40" t="s">
        <v>35</v>
      </c>
      <c r="BX23" s="40" t="s">
        <v>35</v>
      </c>
      <c r="BY23" s="29" t="s">
        <v>35</v>
      </c>
      <c r="BZ23" s="29" t="s">
        <v>35</v>
      </c>
      <c r="CA23" s="29" t="s">
        <v>35</v>
      </c>
      <c r="CB23" s="29" t="s">
        <v>35</v>
      </c>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5" customFormat="true" ht="15" hidden="true" customHeight="true" x14ac:dyDescent="0.2">
      <c r="A24" s="992" t="s">
        <v>47</v>
      </c>
      <c r="B24" s="375" t="s">
        <v>59</v>
      </c>
      <c r="C24" s="382"/>
      <c r="D24" s="383"/>
      <c r="E24" s="383"/>
      <c r="F24" s="383"/>
      <c r="G24" s="384"/>
      <c r="H24" s="385"/>
      <c r="I24" s="383"/>
      <c r="J24" s="383"/>
      <c r="K24" s="383"/>
      <c r="L24" s="386"/>
      <c r="M24" s="382"/>
      <c r="N24" s="383"/>
      <c r="O24" s="383"/>
      <c r="P24" s="383"/>
      <c r="Q24" s="384"/>
      <c r="R24" s="385"/>
      <c r="S24" s="383"/>
      <c r="T24" s="383"/>
      <c r="U24" s="383"/>
      <c r="V24" s="383"/>
      <c r="W24" s="383"/>
      <c r="X24" s="383"/>
      <c r="Y24" s="383"/>
      <c r="Z24" s="383"/>
      <c r="AA24" s="383"/>
      <c r="AB24" s="386"/>
      <c r="AC24" s="784"/>
      <c r="AD24" s="784"/>
      <c r="AE24" s="784"/>
      <c r="AF24" s="784"/>
      <c r="AG24" s="784"/>
      <c r="AH24" s="784"/>
      <c r="AI24" s="784"/>
      <c r="AJ24" s="784"/>
      <c r="AK24" s="784"/>
      <c r="AL24" s="784"/>
      <c r="AM24" s="784"/>
      <c r="AN24" s="784"/>
      <c r="AO24" s="784"/>
      <c r="AP24" s="784"/>
      <c r="AQ24" s="784"/>
      <c r="AR24" s="784"/>
      <c r="AS24" s="784"/>
      <c r="AT24" s="784"/>
      <c r="AU24" s="784"/>
      <c r="AV24" s="784"/>
      <c r="AW24" s="784"/>
      <c r="AX24" s="784"/>
      <c r="AY24" s="784"/>
      <c r="AZ24" s="343"/>
      <c r="BB24" s="307"/>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05" customFormat="true" ht="15" hidden="true" customHeight="true" x14ac:dyDescent="0.2">
      <c r="A25" s="993"/>
      <c r="B25" s="371" t="s">
        <v>58</v>
      </c>
      <c r="C25" s="387"/>
      <c r="D25" s="388"/>
      <c r="E25" s="388"/>
      <c r="F25" s="388"/>
      <c r="G25" s="389"/>
      <c r="H25" s="390"/>
      <c r="I25" s="388"/>
      <c r="J25" s="388"/>
      <c r="K25" s="388"/>
      <c r="L25" s="391"/>
      <c r="M25" s="387"/>
      <c r="N25" s="388"/>
      <c r="O25" s="388"/>
      <c r="P25" s="388"/>
      <c r="Q25" s="389"/>
      <c r="R25" s="390"/>
      <c r="S25" s="388"/>
      <c r="T25" s="388"/>
      <c r="U25" s="388"/>
      <c r="V25" s="388"/>
      <c r="W25" s="388"/>
      <c r="X25" s="388"/>
      <c r="Y25" s="388"/>
      <c r="Z25" s="388"/>
      <c r="AA25" s="388"/>
      <c r="AB25" s="391"/>
      <c r="AC25" s="784"/>
      <c r="AD25" s="784"/>
      <c r="AE25" s="784"/>
      <c r="AF25" s="784"/>
      <c r="AG25" s="784"/>
      <c r="AH25" s="784"/>
      <c r="AI25" s="784"/>
      <c r="AJ25" s="784"/>
      <c r="AK25" s="784"/>
      <c r="AL25" s="784"/>
      <c r="AM25" s="784"/>
      <c r="AN25" s="784"/>
      <c r="AO25" s="784"/>
      <c r="AP25" s="784"/>
      <c r="AQ25" s="784"/>
      <c r="AR25" s="784"/>
      <c r="AS25" s="784"/>
      <c r="AT25" s="784"/>
      <c r="AU25" s="784"/>
      <c r="AV25" s="784"/>
      <c r="AW25" s="784"/>
      <c r="AX25" s="784"/>
      <c r="AY25" s="784"/>
      <c r="AZ25" s="343"/>
      <c r="BB25" s="307"/>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05" customFormat="true" ht="15" hidden="true" customHeight="true" x14ac:dyDescent="0.2">
      <c r="A26" s="994"/>
      <c r="B26" s="372" t="s">
        <v>46</v>
      </c>
      <c r="C26" s="392"/>
      <c r="D26" s="393"/>
      <c r="E26" s="393"/>
      <c r="F26" s="393"/>
      <c r="G26" s="394"/>
      <c r="H26" s="395"/>
      <c r="I26" s="393"/>
      <c r="J26" s="393"/>
      <c r="K26" s="393"/>
      <c r="L26" s="396"/>
      <c r="M26" s="392"/>
      <c r="N26" s="393"/>
      <c r="O26" s="393"/>
      <c r="P26" s="393"/>
      <c r="Q26" s="394"/>
      <c r="R26" s="13"/>
      <c r="S26" s="12"/>
      <c r="T26" s="12"/>
      <c r="U26" s="12"/>
      <c r="V26" s="12"/>
      <c r="W26" s="12"/>
      <c r="X26" s="12"/>
      <c r="Y26" s="12"/>
      <c r="Z26" s="12"/>
      <c r="AA26" s="12"/>
      <c r="AB26" s="11"/>
      <c r="AC26" s="784"/>
      <c r="AD26" s="784"/>
      <c r="AE26" s="784"/>
      <c r="AF26" s="784"/>
      <c r="AG26" s="784"/>
      <c r="AH26" s="784"/>
      <c r="AI26" s="784"/>
      <c r="AJ26" s="784"/>
      <c r="AK26" s="784"/>
      <c r="AL26" s="784"/>
      <c r="AM26" s="784"/>
      <c r="AN26" s="784"/>
      <c r="AO26" s="784"/>
      <c r="AP26" s="784"/>
      <c r="AQ26" s="784"/>
      <c r="AR26" s="784"/>
      <c r="AS26" s="784"/>
      <c r="AT26" s="784"/>
      <c r="AU26" s="784"/>
      <c r="AV26" s="784"/>
      <c r="AW26" s="784"/>
      <c r="AX26" s="784"/>
      <c r="AY26" s="784"/>
      <c r="AZ26" s="343"/>
      <c r="BB26" s="307"/>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544" customFormat="true" ht="15" customHeight="true" x14ac:dyDescent="0.2">
      <c r="A27" s="304"/>
      <c r="B27" s="374"/>
      <c r="C27" s="989" t="s">
        <v>115</v>
      </c>
      <c r="D27" s="990"/>
      <c r="E27" s="990"/>
      <c r="F27" s="990"/>
      <c r="G27" s="991"/>
      <c r="H27" s="987" t="s">
        <v>38</v>
      </c>
      <c r="I27" s="979"/>
      <c r="J27" s="979"/>
      <c r="K27" s="979"/>
      <c r="L27" s="981"/>
      <c r="M27" s="978" t="s">
        <v>37</v>
      </c>
      <c r="N27" s="979"/>
      <c r="O27" s="979"/>
      <c r="P27" s="979"/>
      <c r="Q27" s="981"/>
      <c r="R27" s="15" t="s">
        <v>142</v>
      </c>
      <c r="S27" s="426"/>
      <c r="T27" s="426"/>
      <c r="U27" s="426"/>
      <c r="V27" s="426"/>
      <c r="W27" s="426"/>
      <c r="X27" s="426"/>
      <c r="Y27" s="426"/>
      <c r="Z27" s="426"/>
      <c r="AA27" s="426"/>
      <c r="AB27" s="426"/>
      <c r="AC27" s="784"/>
      <c r="AD27" s="784"/>
      <c r="AE27" s="784"/>
      <c r="AF27" s="784"/>
      <c r="AG27" s="784"/>
      <c r="AH27" s="784"/>
      <c r="AI27" s="784"/>
      <c r="AJ27" s="784"/>
      <c r="AK27" s="784"/>
      <c r="AL27" s="784"/>
      <c r="AM27" s="784"/>
      <c r="AN27" s="784"/>
      <c r="AO27" s="784"/>
      <c r="AP27" s="784"/>
      <c r="AQ27" s="784"/>
      <c r="AR27" s="784"/>
      <c r="AS27" s="784"/>
      <c r="AT27" s="784"/>
      <c r="AU27" s="784"/>
      <c r="AV27" s="784"/>
      <c r="AW27" s="784"/>
      <c r="AX27" s="784"/>
      <c r="AY27" s="784"/>
      <c r="AZ27" s="343"/>
      <c r="BA27" s="344" t="s">
        <v>131</v>
      </c>
      <c r="BB27" s="289" t="s">
        <v>96</v>
      </c>
      <c r="BC27" s="973" t="s">
        <v>115</v>
      </c>
      <c r="BD27" s="974"/>
      <c r="BE27" s="974"/>
      <c r="BF27" s="974"/>
      <c r="BG27" s="975"/>
      <c r="BH27" s="973" t="s">
        <v>38</v>
      </c>
      <c r="BI27" s="974"/>
      <c r="BJ27" s="974"/>
      <c r="BK27" s="974"/>
      <c r="BL27" s="975"/>
      <c r="BM27" s="973" t="s">
        <v>37</v>
      </c>
      <c r="BN27" s="974"/>
      <c r="BO27" s="974"/>
      <c r="BP27" s="974"/>
      <c r="BQ27" s="976"/>
      <c r="BR27" s="14" t="s">
        <v>142</v>
      </c>
      <c r="BS27" s="426"/>
      <c r="BT27" s="426"/>
      <c r="BU27" s="426"/>
      <c r="BV27" s="426"/>
      <c r="BW27" s="426"/>
      <c r="BX27" s="426"/>
      <c r="BY27" s="426"/>
      <c r="BZ27" s="440"/>
      <c r="CA27" s="440"/>
      <c r="CB27" s="440"/>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544" customFormat="true" ht="24" x14ac:dyDescent="0.2">
      <c r="A28" s="329" t="s">
        <v>69</v>
      </c>
      <c r="B28" s="374"/>
      <c r="C28" s="417" t="s">
        <v>0</v>
      </c>
      <c r="D28" s="587" t="s">
        <v>1</v>
      </c>
      <c r="E28" s="587" t="s">
        <v>2</v>
      </c>
      <c r="F28" s="587" t="s">
        <v>3</v>
      </c>
      <c r="G28" s="588" t="s">
        <v>4</v>
      </c>
      <c r="H28" s="380" t="s">
        <v>0</v>
      </c>
      <c r="I28" s="590" t="s">
        <v>1</v>
      </c>
      <c r="J28" s="590" t="s">
        <v>2</v>
      </c>
      <c r="K28" s="590" t="s">
        <v>3</v>
      </c>
      <c r="L28" s="591" t="s">
        <v>4</v>
      </c>
      <c r="M28" s="381" t="s">
        <v>0</v>
      </c>
      <c r="N28" s="590" t="s">
        <v>1</v>
      </c>
      <c r="O28" s="590" t="s">
        <v>2</v>
      </c>
      <c r="P28" s="590" t="s">
        <v>3</v>
      </c>
      <c r="Q28" s="586" t="s">
        <v>4</v>
      </c>
      <c r="R28" s="380" t="s">
        <v>260</v>
      </c>
      <c r="S28" s="590" t="s">
        <v>326</v>
      </c>
      <c r="T28" s="590" t="s">
        <v>262</v>
      </c>
      <c r="U28" s="590" t="s">
        <v>327</v>
      </c>
      <c r="V28" s="590" t="s">
        <v>328</v>
      </c>
      <c r="W28" s="590" t="s">
        <v>265</v>
      </c>
      <c r="X28" s="590" t="s">
        <v>266</v>
      </c>
      <c r="Y28" s="590" t="s">
        <v>267</v>
      </c>
      <c r="Z28" s="590" t="s">
        <v>329</v>
      </c>
      <c r="AA28" s="590" t="s">
        <v>330</v>
      </c>
      <c r="AB28" s="591" t="s">
        <v>331</v>
      </c>
      <c r="AC28" s="784"/>
      <c r="AD28" s="784"/>
      <c r="AE28" s="784"/>
      <c r="AF28" s="784"/>
      <c r="AG28" s="784"/>
      <c r="AH28" s="784"/>
      <c r="AI28" s="784"/>
      <c r="AJ28" s="784"/>
      <c r="AK28" s="784"/>
      <c r="AL28" s="784"/>
      <c r="AM28" s="784"/>
      <c r="AN28" s="784"/>
      <c r="AO28" s="784"/>
      <c r="AP28" s="784"/>
      <c r="AQ28" s="784"/>
      <c r="AR28" s="784"/>
      <c r="AS28" s="784"/>
      <c r="AT28" s="784"/>
      <c r="AU28" s="784"/>
      <c r="AV28" s="784"/>
      <c r="AW28" s="784"/>
      <c r="AX28" s="784"/>
      <c r="AY28" s="784"/>
      <c r="AZ28" s="343"/>
      <c r="BA28" s="329" t="s">
        <v>120</v>
      </c>
      <c r="BB28" s="328"/>
      <c r="BC28" s="457" t="s">
        <v>0</v>
      </c>
      <c r="BD28" s="563" t="s">
        <v>1</v>
      </c>
      <c r="BE28" s="563" t="s">
        <v>2</v>
      </c>
      <c r="BF28" s="563" t="s">
        <v>3</v>
      </c>
      <c r="BG28" s="458" t="s">
        <v>4</v>
      </c>
      <c r="BH28" s="457" t="s">
        <v>0</v>
      </c>
      <c r="BI28" s="563" t="s">
        <v>1</v>
      </c>
      <c r="BJ28" s="563" t="s">
        <v>2</v>
      </c>
      <c r="BK28" s="563" t="s">
        <v>3</v>
      </c>
      <c r="BL28" s="458" t="s">
        <v>4</v>
      </c>
      <c r="BM28" s="457" t="s">
        <v>0</v>
      </c>
      <c r="BN28" s="563" t="s">
        <v>1</v>
      </c>
      <c r="BO28" s="563" t="s">
        <v>2</v>
      </c>
      <c r="BP28" s="563" t="s">
        <v>3</v>
      </c>
      <c r="BQ28" s="458" t="s">
        <v>4</v>
      </c>
      <c r="BR28" s="457" t="s">
        <v>260</v>
      </c>
      <c r="BS28" s="563" t="s">
        <v>326</v>
      </c>
      <c r="BT28" s="563" t="s">
        <v>262</v>
      </c>
      <c r="BU28" s="563" t="s">
        <v>327</v>
      </c>
      <c r="BV28" s="563" t="s">
        <v>328</v>
      </c>
      <c r="BW28" s="563" t="s">
        <v>265</v>
      </c>
      <c r="BX28" s="563" t="s">
        <v>266</v>
      </c>
      <c r="BY28" s="564" t="s">
        <v>267</v>
      </c>
      <c r="BZ28" s="564" t="s">
        <v>329</v>
      </c>
      <c r="CA28" s="564" t="s">
        <v>330</v>
      </c>
      <c r="CB28" s="564" t="s">
        <v>331</v>
      </c>
      <c r="CC28" s="173"/>
      <c r="CD28" s="173"/>
      <c r="CE28" s="173"/>
      <c r="CF28" s="173"/>
      <c r="CG28" s="173"/>
      <c r="CH28" s="173"/>
      <c r="CI28" s="173"/>
      <c r="CJ28" s="173"/>
      <c r="CK28" s="173"/>
      <c r="CL28" s="173"/>
      <c r="CM28" s="173"/>
      <c r="CN28" s="173"/>
      <c r="CO28" s="173"/>
      <c r="CP28" s="173"/>
      <c r="CQ28" s="173"/>
      <c r="CR28" s="173"/>
      <c r="CS28" s="173"/>
      <c r="CT28" s="173"/>
      <c r="CU28" s="173"/>
      <c r="CV28" s="173"/>
      <c r="CW28" s="173"/>
      <c r="CX28" s="173"/>
      <c r="CY28" s="173"/>
      <c r="CZ28" s="173"/>
    </row>
    <row r="29" s="544" customFormat="true" ht="15" customHeight="true" x14ac:dyDescent="0.2">
      <c r="A29" s="988" t="s">
        <v>57</v>
      </c>
      <c r="B29" s="377" t="s">
        <v>49</v>
      </c>
      <c r="C29" s="122">
        <v>3.4</v>
      </c>
      <c r="D29" s="121">
        <v>7</v>
      </c>
      <c r="E29" s="121">
        <v>8.1999999999999993</v>
      </c>
      <c r="F29" s="121">
        <v>25.6</v>
      </c>
      <c r="G29" s="120">
        <v>79</v>
      </c>
      <c r="H29" s="119">
        <v>15</v>
      </c>
      <c r="I29" s="121">
        <v>50.2</v>
      </c>
      <c r="J29" s="121">
        <v>65.5</v>
      </c>
      <c r="K29" s="121">
        <v>85.9</v>
      </c>
      <c r="L29" s="118">
        <v>95</v>
      </c>
      <c r="M29" s="122">
        <v>2.2000000000000002</v>
      </c>
      <c r="N29" s="121">
        <v>5</v>
      </c>
      <c r="O29" s="121">
        <v>6.7</v>
      </c>
      <c r="P29" s="121">
        <v>9</v>
      </c>
      <c r="Q29" s="120">
        <v>18.2</v>
      </c>
      <c r="R29" s="119">
        <v>3.8</v>
      </c>
      <c r="S29" s="121">
        <v>20.100000000000001</v>
      </c>
      <c r="T29" s="121">
        <v>2.2999999999999998</v>
      </c>
      <c r="U29" s="121">
        <v>1.5</v>
      </c>
      <c r="V29" s="121">
        <v>21.2</v>
      </c>
      <c r="W29" s="121">
        <v>25.7</v>
      </c>
      <c r="X29" s="121">
        <v>79.599999999999994</v>
      </c>
      <c r="Y29" s="121">
        <v>4.5</v>
      </c>
      <c r="Z29" s="121">
        <v>46.2</v>
      </c>
      <c r="AA29" s="121">
        <v>9.5</v>
      </c>
      <c r="AB29" s="118">
        <v>31.1</v>
      </c>
      <c r="AC29" s="784"/>
      <c r="AD29" s="784"/>
      <c r="AE29" s="784"/>
      <c r="AF29" s="784"/>
      <c r="AG29" s="784"/>
      <c r="AH29" s="784"/>
      <c r="AI29" s="784"/>
      <c r="AJ29" s="784"/>
      <c r="AK29" s="784"/>
      <c r="AL29" s="784"/>
      <c r="AM29" s="784"/>
      <c r="AN29" s="784"/>
      <c r="AO29" s="784"/>
      <c r="AP29" s="784"/>
      <c r="AQ29" s="784"/>
      <c r="AR29" s="784"/>
      <c r="AS29" s="784"/>
      <c r="AT29" s="784"/>
      <c r="AU29" s="784"/>
      <c r="AV29" s="784"/>
      <c r="AW29" s="784"/>
      <c r="AX29" s="784"/>
      <c r="AY29" s="784"/>
      <c r="AZ29" s="343"/>
      <c r="BA29" s="977" t="s">
        <v>57</v>
      </c>
      <c r="BB29" s="596" t="s">
        <v>49</v>
      </c>
      <c r="BC29" s="46" t="s">
        <v>35</v>
      </c>
      <c r="BD29" s="42" t="s">
        <v>35</v>
      </c>
      <c r="BE29" s="42" t="s">
        <v>35</v>
      </c>
      <c r="BF29" s="42" t="s">
        <v>35</v>
      </c>
      <c r="BG29" s="37" t="s">
        <v>35</v>
      </c>
      <c r="BH29" s="46" t="s">
        <v>35</v>
      </c>
      <c r="BI29" s="42" t="s">
        <v>35</v>
      </c>
      <c r="BJ29" s="42" t="s">
        <v>35</v>
      </c>
      <c r="BK29" s="42" t="s">
        <v>35</v>
      </c>
      <c r="BL29" s="37" t="s">
        <v>35</v>
      </c>
      <c r="BM29" s="46" t="s">
        <v>35</v>
      </c>
      <c r="BN29" s="42" t="s">
        <v>35</v>
      </c>
      <c r="BO29" s="42" t="s">
        <v>35</v>
      </c>
      <c r="BP29" s="42" t="s">
        <v>35</v>
      </c>
      <c r="BQ29" s="37" t="s">
        <v>35</v>
      </c>
      <c r="BR29" s="46" t="s">
        <v>35</v>
      </c>
      <c r="BS29" s="42" t="s">
        <v>35</v>
      </c>
      <c r="BT29" s="42" t="s">
        <v>35</v>
      </c>
      <c r="BU29" s="42" t="s">
        <v>35</v>
      </c>
      <c r="BV29" s="42" t="s">
        <v>35</v>
      </c>
      <c r="BW29" s="42" t="s">
        <v>35</v>
      </c>
      <c r="BX29" s="42" t="s">
        <v>35</v>
      </c>
      <c r="BY29" s="31" t="s">
        <v>35</v>
      </c>
      <c r="BZ29" s="31" t="s">
        <v>35</v>
      </c>
      <c r="CA29" s="31" t="s">
        <v>35</v>
      </c>
      <c r="CB29" s="31" t="s">
        <v>35</v>
      </c>
      <c r="CC29" s="4"/>
      <c r="CD29" s="4"/>
      <c r="CE29" s="4"/>
      <c r="CF29" s="4"/>
      <c r="CG29" s="4"/>
      <c r="CH29" s="4"/>
      <c r="CI29" s="4"/>
      <c r="CJ29" s="4"/>
      <c r="CK29" s="4"/>
      <c r="CL29" s="4"/>
      <c r="CM29" s="4"/>
      <c r="CN29" s="4"/>
      <c r="CO29" s="4"/>
      <c r="CP29" s="4"/>
      <c r="CQ29" s="4"/>
      <c r="CR29" s="4"/>
      <c r="CS29" s="4"/>
      <c r="CT29" s="4"/>
      <c r="CU29" s="4"/>
      <c r="CV29" s="4"/>
      <c r="CW29" s="4"/>
      <c r="CX29" s="4"/>
      <c r="CY29" s="4"/>
      <c r="CZ29" s="4"/>
    </row>
    <row r="30" s="544" customFormat="true" ht="15" customHeight="true" x14ac:dyDescent="0.2">
      <c r="A30" s="982"/>
      <c r="B30" s="378" t="s">
        <v>48</v>
      </c>
      <c r="C30" s="117">
        <v>96.6</v>
      </c>
      <c r="D30" s="116">
        <v>93</v>
      </c>
      <c r="E30" s="116">
        <v>91.8</v>
      </c>
      <c r="F30" s="116">
        <v>74.400000000000006</v>
      </c>
      <c r="G30" s="115">
        <v>21</v>
      </c>
      <c r="H30" s="114">
        <v>85</v>
      </c>
      <c r="I30" s="116">
        <v>49.8</v>
      </c>
      <c r="J30" s="116">
        <v>34.5</v>
      </c>
      <c r="K30" s="116">
        <v>14.1</v>
      </c>
      <c r="L30" s="113">
        <v>5</v>
      </c>
      <c r="M30" s="117">
        <v>97.8</v>
      </c>
      <c r="N30" s="116">
        <v>95</v>
      </c>
      <c r="O30" s="116">
        <v>93.3</v>
      </c>
      <c r="P30" s="116">
        <v>91</v>
      </c>
      <c r="Q30" s="115">
        <v>81.8</v>
      </c>
      <c r="R30" s="114">
        <v>96.2</v>
      </c>
      <c r="S30" s="116">
        <v>79.900000000000006</v>
      </c>
      <c r="T30" s="116">
        <v>97.7</v>
      </c>
      <c r="U30" s="116">
        <v>98.5</v>
      </c>
      <c r="V30" s="116">
        <v>78.8</v>
      </c>
      <c r="W30" s="116">
        <v>74.3</v>
      </c>
      <c r="X30" s="116">
        <v>20.399999999999999</v>
      </c>
      <c r="Y30" s="116">
        <v>95.5</v>
      </c>
      <c r="Z30" s="116">
        <v>53.8</v>
      </c>
      <c r="AA30" s="116">
        <v>90.5</v>
      </c>
      <c r="AB30" s="113">
        <v>68.900000000000006</v>
      </c>
      <c r="AC30" s="784"/>
      <c r="AD30" s="784"/>
      <c r="AE30" s="784"/>
      <c r="AF30" s="784"/>
      <c r="AG30" s="784"/>
      <c r="AH30" s="784"/>
      <c r="AI30" s="784"/>
      <c r="AJ30" s="784"/>
      <c r="AK30" s="784"/>
      <c r="AL30" s="784"/>
      <c r="AM30" s="784"/>
      <c r="AN30" s="784"/>
      <c r="AO30" s="784"/>
      <c r="AP30" s="784"/>
      <c r="AQ30" s="784"/>
      <c r="AR30" s="784"/>
      <c r="AS30" s="784"/>
      <c r="AT30" s="784"/>
      <c r="AU30" s="784"/>
      <c r="AV30" s="784"/>
      <c r="AW30" s="784"/>
      <c r="AX30" s="784"/>
      <c r="AY30" s="784"/>
      <c r="AZ30" s="343"/>
      <c r="BA30" s="970"/>
      <c r="BB30" s="594" t="s">
        <v>48</v>
      </c>
      <c r="BC30" s="45" t="s">
        <v>35</v>
      </c>
      <c r="BD30" s="41" t="s">
        <v>35</v>
      </c>
      <c r="BE30" s="41" t="s">
        <v>35</v>
      </c>
      <c r="BF30" s="41" t="s">
        <v>35</v>
      </c>
      <c r="BG30" s="36" t="s">
        <v>35</v>
      </c>
      <c r="BH30" s="45" t="s">
        <v>35</v>
      </c>
      <c r="BI30" s="41" t="s">
        <v>35</v>
      </c>
      <c r="BJ30" s="41" t="s">
        <v>35</v>
      </c>
      <c r="BK30" s="41" t="s">
        <v>35</v>
      </c>
      <c r="BL30" s="36" t="s">
        <v>35</v>
      </c>
      <c r="BM30" s="45" t="s">
        <v>35</v>
      </c>
      <c r="BN30" s="41" t="s">
        <v>35</v>
      </c>
      <c r="BO30" s="41" t="s">
        <v>35</v>
      </c>
      <c r="BP30" s="41" t="s">
        <v>35</v>
      </c>
      <c r="BQ30" s="36" t="s">
        <v>35</v>
      </c>
      <c r="BR30" s="45" t="s">
        <v>35</v>
      </c>
      <c r="BS30" s="41" t="s">
        <v>35</v>
      </c>
      <c r="BT30" s="41" t="s">
        <v>35</v>
      </c>
      <c r="BU30" s="41" t="s">
        <v>35</v>
      </c>
      <c r="BV30" s="41" t="s">
        <v>35</v>
      </c>
      <c r="BW30" s="41" t="s">
        <v>35</v>
      </c>
      <c r="BX30" s="41" t="s">
        <v>35</v>
      </c>
      <c r="BY30" s="30" t="s">
        <v>35</v>
      </c>
      <c r="BZ30" s="30" t="s">
        <v>35</v>
      </c>
      <c r="CA30" s="30" t="s">
        <v>35</v>
      </c>
      <c r="CB30" s="30" t="s">
        <v>35</v>
      </c>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4" customFormat="true" ht="15" customHeight="true" x14ac:dyDescent="0.2">
      <c r="A31" s="982" t="s">
        <v>104</v>
      </c>
      <c r="B31" s="378" t="s">
        <v>49</v>
      </c>
      <c r="C31" s="117">
        <v>0</v>
      </c>
      <c r="D31" s="116">
        <v>0</v>
      </c>
      <c r="E31" s="116">
        <v>0.1</v>
      </c>
      <c r="F31" s="116">
        <v>1.5</v>
      </c>
      <c r="G31" s="115">
        <v>39.700000000000003</v>
      </c>
      <c r="H31" s="114">
        <v>0.6</v>
      </c>
      <c r="I31" s="116">
        <v>4.9000000000000004</v>
      </c>
      <c r="J31" s="116">
        <v>19.600000000000001</v>
      </c>
      <c r="K31" s="116">
        <v>42.4</v>
      </c>
      <c r="L31" s="113">
        <v>67.8</v>
      </c>
      <c r="M31" s="117">
        <v>0</v>
      </c>
      <c r="N31" s="116">
        <v>0</v>
      </c>
      <c r="O31" s="116">
        <v>0</v>
      </c>
      <c r="P31" s="116">
        <v>0</v>
      </c>
      <c r="Q31" s="115">
        <v>0.5</v>
      </c>
      <c r="R31" s="114">
        <v>0.8</v>
      </c>
      <c r="S31" s="116">
        <v>4.7</v>
      </c>
      <c r="T31" s="116">
        <v>0.2</v>
      </c>
      <c r="U31" s="116">
        <v>0</v>
      </c>
      <c r="V31" s="116">
        <v>1.9</v>
      </c>
      <c r="W31" s="116">
        <v>6.3</v>
      </c>
      <c r="X31" s="116">
        <v>50.4</v>
      </c>
      <c r="Y31" s="116">
        <v>1.2</v>
      </c>
      <c r="Z31" s="116">
        <v>3</v>
      </c>
      <c r="AA31" s="116">
        <v>1.2</v>
      </c>
      <c r="AB31" s="113">
        <v>6.2</v>
      </c>
      <c r="AC31" s="784"/>
      <c r="AD31" s="784"/>
      <c r="AE31" s="784"/>
      <c r="AF31" s="784"/>
      <c r="AG31" s="784"/>
      <c r="AH31" s="784"/>
      <c r="AI31" s="784"/>
      <c r="AJ31" s="784"/>
      <c r="AK31" s="784"/>
      <c r="AL31" s="784"/>
      <c r="AM31" s="784"/>
      <c r="AN31" s="784"/>
      <c r="AO31" s="784"/>
      <c r="AP31" s="784"/>
      <c r="AQ31" s="784"/>
      <c r="AR31" s="784"/>
      <c r="AS31" s="784"/>
      <c r="AT31" s="784"/>
      <c r="AU31" s="784"/>
      <c r="AV31" s="784"/>
      <c r="AW31" s="784"/>
      <c r="AX31" s="784"/>
      <c r="AY31" s="784"/>
      <c r="AZ31" s="343"/>
      <c r="BA31" s="970" t="s">
        <v>104</v>
      </c>
      <c r="BB31" s="594" t="s">
        <v>49</v>
      </c>
      <c r="BC31" s="45" t="s">
        <v>35</v>
      </c>
      <c r="BD31" s="41" t="s">
        <v>35</v>
      </c>
      <c r="BE31" s="41" t="s">
        <v>35</v>
      </c>
      <c r="BF31" s="41" t="s">
        <v>35</v>
      </c>
      <c r="BG31" s="36" t="s">
        <v>35</v>
      </c>
      <c r="BH31" s="45" t="s">
        <v>35</v>
      </c>
      <c r="BI31" s="41" t="s">
        <v>35</v>
      </c>
      <c r="BJ31" s="41" t="s">
        <v>35</v>
      </c>
      <c r="BK31" s="41" t="s">
        <v>35</v>
      </c>
      <c r="BL31" s="36" t="s">
        <v>35</v>
      </c>
      <c r="BM31" s="45" t="s">
        <v>35</v>
      </c>
      <c r="BN31" s="41" t="s">
        <v>35</v>
      </c>
      <c r="BO31" s="41" t="s">
        <v>35</v>
      </c>
      <c r="BP31" s="41" t="s">
        <v>35</v>
      </c>
      <c r="BQ31" s="36" t="s">
        <v>35</v>
      </c>
      <c r="BR31" s="45" t="s">
        <v>35</v>
      </c>
      <c r="BS31" s="41" t="s">
        <v>35</v>
      </c>
      <c r="BT31" s="41" t="s">
        <v>35</v>
      </c>
      <c r="BU31" s="41" t="s">
        <v>35</v>
      </c>
      <c r="BV31" s="41" t="s">
        <v>35</v>
      </c>
      <c r="BW31" s="41" t="s">
        <v>35</v>
      </c>
      <c r="BX31" s="41" t="s">
        <v>35</v>
      </c>
      <c r="BY31" s="30" t="s">
        <v>35</v>
      </c>
      <c r="BZ31" s="30" t="s">
        <v>35</v>
      </c>
      <c r="CA31" s="30" t="s">
        <v>35</v>
      </c>
      <c r="CB31" s="30" t="s">
        <v>35</v>
      </c>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4" customFormat="true" ht="15" customHeight="true" x14ac:dyDescent="0.2">
      <c r="A32" s="982"/>
      <c r="B32" s="378" t="s">
        <v>48</v>
      </c>
      <c r="C32" s="117">
        <v>100</v>
      </c>
      <c r="D32" s="116">
        <v>100</v>
      </c>
      <c r="E32" s="116">
        <v>99.9</v>
      </c>
      <c r="F32" s="116">
        <v>98.5</v>
      </c>
      <c r="G32" s="115">
        <v>60.3</v>
      </c>
      <c r="H32" s="114">
        <v>99.4</v>
      </c>
      <c r="I32" s="116">
        <v>95.1</v>
      </c>
      <c r="J32" s="116">
        <v>80.400000000000006</v>
      </c>
      <c r="K32" s="116">
        <v>57.6</v>
      </c>
      <c r="L32" s="113">
        <v>32.200000000000003</v>
      </c>
      <c r="M32" s="117">
        <v>100</v>
      </c>
      <c r="N32" s="116">
        <v>100</v>
      </c>
      <c r="O32" s="116">
        <v>100</v>
      </c>
      <c r="P32" s="116">
        <v>100</v>
      </c>
      <c r="Q32" s="115">
        <v>99.5</v>
      </c>
      <c r="R32" s="114">
        <v>99.2</v>
      </c>
      <c r="S32" s="116">
        <v>95.3</v>
      </c>
      <c r="T32" s="116">
        <v>99.8</v>
      </c>
      <c r="U32" s="116">
        <v>100</v>
      </c>
      <c r="V32" s="116">
        <v>98.1</v>
      </c>
      <c r="W32" s="116">
        <v>93.7</v>
      </c>
      <c r="X32" s="116">
        <v>49.6</v>
      </c>
      <c r="Y32" s="116">
        <v>98.8</v>
      </c>
      <c r="Z32" s="116">
        <v>97</v>
      </c>
      <c r="AA32" s="116">
        <v>98.8</v>
      </c>
      <c r="AB32" s="113">
        <v>93.8</v>
      </c>
      <c r="AC32" s="784"/>
      <c r="AD32" s="784"/>
      <c r="AE32" s="784"/>
      <c r="AF32" s="784"/>
      <c r="AG32" s="784"/>
      <c r="AH32" s="784"/>
      <c r="AI32" s="784"/>
      <c r="AJ32" s="784"/>
      <c r="AK32" s="784"/>
      <c r="AL32" s="784"/>
      <c r="AM32" s="784"/>
      <c r="AN32" s="784"/>
      <c r="AO32" s="784"/>
      <c r="AP32" s="784"/>
      <c r="AQ32" s="784"/>
      <c r="AR32" s="784"/>
      <c r="AS32" s="784"/>
      <c r="AT32" s="784"/>
      <c r="AU32" s="784"/>
      <c r="AV32" s="784"/>
      <c r="AW32" s="784"/>
      <c r="AX32" s="784"/>
      <c r="AY32" s="784"/>
      <c r="AZ32" s="343"/>
      <c r="BA32" s="970"/>
      <c r="BB32" s="594" t="s">
        <v>48</v>
      </c>
      <c r="BC32" s="45" t="s">
        <v>35</v>
      </c>
      <c r="BD32" s="41" t="s">
        <v>35</v>
      </c>
      <c r="BE32" s="41" t="s">
        <v>35</v>
      </c>
      <c r="BF32" s="41" t="s">
        <v>35</v>
      </c>
      <c r="BG32" s="36" t="s">
        <v>35</v>
      </c>
      <c r="BH32" s="45" t="s">
        <v>35</v>
      </c>
      <c r="BI32" s="41" t="s">
        <v>35</v>
      </c>
      <c r="BJ32" s="41" t="s">
        <v>35</v>
      </c>
      <c r="BK32" s="41" t="s">
        <v>35</v>
      </c>
      <c r="BL32" s="36" t="s">
        <v>35</v>
      </c>
      <c r="BM32" s="45" t="s">
        <v>35</v>
      </c>
      <c r="BN32" s="41" t="s">
        <v>35</v>
      </c>
      <c r="BO32" s="41" t="s">
        <v>35</v>
      </c>
      <c r="BP32" s="41" t="s">
        <v>35</v>
      </c>
      <c r="BQ32" s="36" t="s">
        <v>35</v>
      </c>
      <c r="BR32" s="45" t="s">
        <v>35</v>
      </c>
      <c r="BS32" s="41" t="s">
        <v>35</v>
      </c>
      <c r="BT32" s="41" t="s">
        <v>35</v>
      </c>
      <c r="BU32" s="41" t="s">
        <v>35</v>
      </c>
      <c r="BV32" s="41" t="s">
        <v>35</v>
      </c>
      <c r="BW32" s="41" t="s">
        <v>35</v>
      </c>
      <c r="BX32" s="41" t="s">
        <v>35</v>
      </c>
      <c r="BY32" s="30" t="s">
        <v>35</v>
      </c>
      <c r="BZ32" s="30" t="s">
        <v>35</v>
      </c>
      <c r="CA32" s="30" t="s">
        <v>35</v>
      </c>
      <c r="CB32" s="30" t="s">
        <v>35</v>
      </c>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4" customFormat="true" ht="15" customHeight="true" x14ac:dyDescent="0.2">
      <c r="A33" s="982" t="s">
        <v>105</v>
      </c>
      <c r="B33" s="378" t="s">
        <v>49</v>
      </c>
      <c r="C33" s="61" t="s">
        <v>35</v>
      </c>
      <c r="D33" s="58" t="s">
        <v>35</v>
      </c>
      <c r="E33" s="58" t="s">
        <v>35</v>
      </c>
      <c r="F33" s="58" t="s">
        <v>35</v>
      </c>
      <c r="G33" s="55" t="s">
        <v>35</v>
      </c>
      <c r="H33" s="52" t="s">
        <v>35</v>
      </c>
      <c r="I33" s="58" t="s">
        <v>35</v>
      </c>
      <c r="J33" s="58" t="s">
        <v>35</v>
      </c>
      <c r="K33" s="58" t="s">
        <v>35</v>
      </c>
      <c r="L33" s="49" t="s">
        <v>35</v>
      </c>
      <c r="M33" s="61" t="s">
        <v>35</v>
      </c>
      <c r="N33" s="58" t="s">
        <v>35</v>
      </c>
      <c r="O33" s="58" t="s">
        <v>35</v>
      </c>
      <c r="P33" s="58" t="s">
        <v>35</v>
      </c>
      <c r="Q33" s="55" t="s">
        <v>35</v>
      </c>
      <c r="R33" s="52" t="s">
        <v>35</v>
      </c>
      <c r="S33" s="58" t="s">
        <v>35</v>
      </c>
      <c r="T33" s="58" t="s">
        <v>35</v>
      </c>
      <c r="U33" s="58" t="s">
        <v>35</v>
      </c>
      <c r="V33" s="58" t="s">
        <v>35</v>
      </c>
      <c r="W33" s="58" t="s">
        <v>35</v>
      </c>
      <c r="X33" s="58" t="s">
        <v>35</v>
      </c>
      <c r="Y33" s="58" t="s">
        <v>35</v>
      </c>
      <c r="Z33" s="58" t="s">
        <v>35</v>
      </c>
      <c r="AA33" s="58" t="s">
        <v>35</v>
      </c>
      <c r="AB33" s="49" t="s">
        <v>35</v>
      </c>
      <c r="AC33" s="5"/>
      <c r="AD33" s="5"/>
      <c r="AE33" s="5"/>
      <c r="AF33" s="5"/>
      <c r="AG33" s="5"/>
      <c r="AH33" s="5"/>
      <c r="AI33" s="5"/>
      <c r="AJ33" s="5"/>
      <c r="AK33" s="5"/>
      <c r="AL33" s="5"/>
      <c r="AM33" s="5"/>
      <c r="AN33" s="5"/>
      <c r="AO33" s="5"/>
      <c r="AP33" s="5"/>
      <c r="AQ33" s="5"/>
      <c r="AR33" s="5"/>
      <c r="AS33" s="5"/>
      <c r="AT33" s="5"/>
      <c r="AU33" s="5"/>
      <c r="AV33" s="5"/>
      <c r="AW33" s="5"/>
      <c r="AX33" s="5"/>
      <c r="AY33" s="5"/>
      <c r="AZ33" s="342"/>
      <c r="BA33" s="970" t="s">
        <v>105</v>
      </c>
      <c r="BB33" s="594" t="s">
        <v>49</v>
      </c>
      <c r="BC33" s="45" t="s">
        <v>35</v>
      </c>
      <c r="BD33" s="41" t="s">
        <v>35</v>
      </c>
      <c r="BE33" s="41" t="s">
        <v>35</v>
      </c>
      <c r="BF33" s="41" t="s">
        <v>35</v>
      </c>
      <c r="BG33" s="36" t="s">
        <v>35</v>
      </c>
      <c r="BH33" s="45" t="s">
        <v>35</v>
      </c>
      <c r="BI33" s="41" t="s">
        <v>35</v>
      </c>
      <c r="BJ33" s="41" t="s">
        <v>35</v>
      </c>
      <c r="BK33" s="41" t="s">
        <v>35</v>
      </c>
      <c r="BL33" s="36" t="s">
        <v>35</v>
      </c>
      <c r="BM33" s="45" t="s">
        <v>35</v>
      </c>
      <c r="BN33" s="41" t="s">
        <v>35</v>
      </c>
      <c r="BO33" s="41" t="s">
        <v>35</v>
      </c>
      <c r="BP33" s="41" t="s">
        <v>35</v>
      </c>
      <c r="BQ33" s="36" t="s">
        <v>35</v>
      </c>
      <c r="BR33" s="45" t="s">
        <v>35</v>
      </c>
      <c r="BS33" s="41" t="s">
        <v>35</v>
      </c>
      <c r="BT33" s="41" t="s">
        <v>35</v>
      </c>
      <c r="BU33" s="41" t="s">
        <v>35</v>
      </c>
      <c r="BV33" s="41" t="s">
        <v>35</v>
      </c>
      <c r="BW33" s="41" t="s">
        <v>35</v>
      </c>
      <c r="BX33" s="41" t="s">
        <v>35</v>
      </c>
      <c r="BY33" s="30" t="s">
        <v>35</v>
      </c>
      <c r="BZ33" s="30" t="s">
        <v>35</v>
      </c>
      <c r="CA33" s="30" t="s">
        <v>35</v>
      </c>
      <c r="CB33" s="30" t="s">
        <v>35</v>
      </c>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4" customFormat="true" ht="15" customHeight="true" x14ac:dyDescent="0.2">
      <c r="A34" s="982"/>
      <c r="B34" s="378" t="s">
        <v>48</v>
      </c>
      <c r="C34" s="61" t="s">
        <v>35</v>
      </c>
      <c r="D34" s="58" t="s">
        <v>35</v>
      </c>
      <c r="E34" s="58" t="s">
        <v>35</v>
      </c>
      <c r="F34" s="58" t="s">
        <v>35</v>
      </c>
      <c r="G34" s="55" t="s">
        <v>35</v>
      </c>
      <c r="H34" s="52" t="s">
        <v>35</v>
      </c>
      <c r="I34" s="58" t="s">
        <v>35</v>
      </c>
      <c r="J34" s="58" t="s">
        <v>35</v>
      </c>
      <c r="K34" s="58" t="s">
        <v>35</v>
      </c>
      <c r="L34" s="49" t="s">
        <v>35</v>
      </c>
      <c r="M34" s="61" t="s">
        <v>35</v>
      </c>
      <c r="N34" s="58" t="s">
        <v>35</v>
      </c>
      <c r="O34" s="58" t="s">
        <v>35</v>
      </c>
      <c r="P34" s="58" t="s">
        <v>35</v>
      </c>
      <c r="Q34" s="55" t="s">
        <v>35</v>
      </c>
      <c r="R34" s="52" t="s">
        <v>35</v>
      </c>
      <c r="S34" s="58" t="s">
        <v>35</v>
      </c>
      <c r="T34" s="58" t="s">
        <v>35</v>
      </c>
      <c r="U34" s="58" t="s">
        <v>35</v>
      </c>
      <c r="V34" s="58" t="s">
        <v>35</v>
      </c>
      <c r="W34" s="58" t="s">
        <v>35</v>
      </c>
      <c r="X34" s="58" t="s">
        <v>35</v>
      </c>
      <c r="Y34" s="58" t="s">
        <v>35</v>
      </c>
      <c r="Z34" s="58" t="s">
        <v>35</v>
      </c>
      <c r="AA34" s="58" t="s">
        <v>35</v>
      </c>
      <c r="AB34" s="49" t="s">
        <v>35</v>
      </c>
      <c r="AC34" s="5"/>
      <c r="AD34" s="5"/>
      <c r="AE34" s="5"/>
      <c r="AF34" s="5"/>
      <c r="AG34" s="5"/>
      <c r="AH34" s="5"/>
      <c r="AI34" s="5"/>
      <c r="AJ34" s="5"/>
      <c r="AK34" s="5"/>
      <c r="AL34" s="5"/>
      <c r="AM34" s="5"/>
      <c r="AN34" s="5"/>
      <c r="AO34" s="5"/>
      <c r="AP34" s="5"/>
      <c r="AQ34" s="5"/>
      <c r="AR34" s="5"/>
      <c r="AS34" s="5"/>
      <c r="AT34" s="5"/>
      <c r="AU34" s="5"/>
      <c r="AV34" s="5"/>
      <c r="AW34" s="5"/>
      <c r="AX34" s="5"/>
      <c r="AY34" s="5"/>
      <c r="AZ34" s="342"/>
      <c r="BA34" s="970"/>
      <c r="BB34" s="594" t="s">
        <v>48</v>
      </c>
      <c r="BC34" s="45" t="s">
        <v>35</v>
      </c>
      <c r="BD34" s="41" t="s">
        <v>35</v>
      </c>
      <c r="BE34" s="41" t="s">
        <v>35</v>
      </c>
      <c r="BF34" s="41" t="s">
        <v>35</v>
      </c>
      <c r="BG34" s="36" t="s">
        <v>35</v>
      </c>
      <c r="BH34" s="45" t="s">
        <v>35</v>
      </c>
      <c r="BI34" s="41" t="s">
        <v>35</v>
      </c>
      <c r="BJ34" s="41" t="s">
        <v>35</v>
      </c>
      <c r="BK34" s="41" t="s">
        <v>35</v>
      </c>
      <c r="BL34" s="36" t="s">
        <v>35</v>
      </c>
      <c r="BM34" s="45" t="s">
        <v>35</v>
      </c>
      <c r="BN34" s="41" t="s">
        <v>35</v>
      </c>
      <c r="BO34" s="41" t="s">
        <v>35</v>
      </c>
      <c r="BP34" s="41" t="s">
        <v>35</v>
      </c>
      <c r="BQ34" s="36" t="s">
        <v>35</v>
      </c>
      <c r="BR34" s="45" t="s">
        <v>35</v>
      </c>
      <c r="BS34" s="41" t="s">
        <v>35</v>
      </c>
      <c r="BT34" s="41" t="s">
        <v>35</v>
      </c>
      <c r="BU34" s="41" t="s">
        <v>35</v>
      </c>
      <c r="BV34" s="41" t="s">
        <v>35</v>
      </c>
      <c r="BW34" s="41" t="s">
        <v>35</v>
      </c>
      <c r="BX34" s="41" t="s">
        <v>35</v>
      </c>
      <c r="BY34" s="30" t="s">
        <v>35</v>
      </c>
      <c r="BZ34" s="30" t="s">
        <v>35</v>
      </c>
      <c r="CA34" s="30" t="s">
        <v>35</v>
      </c>
      <c r="CB34" s="30" t="s">
        <v>35</v>
      </c>
      <c r="CC34" s="4"/>
      <c r="CD34" s="4"/>
      <c r="CE34" s="4"/>
      <c r="CF34" s="4"/>
      <c r="CG34" s="4"/>
      <c r="CH34" s="4"/>
      <c r="CI34" s="4"/>
      <c r="CJ34" s="4"/>
      <c r="CK34" s="4"/>
      <c r="CL34" s="4"/>
      <c r="CM34" s="4"/>
      <c r="CN34" s="4"/>
      <c r="CO34" s="4"/>
      <c r="CP34" s="4"/>
      <c r="CQ34" s="4"/>
      <c r="CR34" s="4"/>
      <c r="CS34" s="4"/>
      <c r="CT34" s="4"/>
      <c r="CU34" s="4"/>
      <c r="CV34" s="4"/>
      <c r="CW34" s="4"/>
      <c r="CX34" s="4"/>
      <c r="CY34" s="4"/>
      <c r="CZ34" s="4"/>
    </row>
    <row r="35" s="544" customFormat="true" ht="15" customHeight="true" x14ac:dyDescent="0.2">
      <c r="A35" s="982" t="s">
        <v>55</v>
      </c>
      <c r="B35" s="378" t="s">
        <v>49</v>
      </c>
      <c r="C35" s="117">
        <v>1.4</v>
      </c>
      <c r="D35" s="116">
        <v>0.9</v>
      </c>
      <c r="E35" s="116">
        <v>1.8</v>
      </c>
      <c r="F35" s="116">
        <v>3.4</v>
      </c>
      <c r="G35" s="115">
        <v>41.5</v>
      </c>
      <c r="H35" s="114">
        <v>7.6</v>
      </c>
      <c r="I35" s="116">
        <v>7.9</v>
      </c>
      <c r="J35" s="116">
        <v>22.4</v>
      </c>
      <c r="K35" s="116">
        <v>44.3</v>
      </c>
      <c r="L35" s="113">
        <v>67.900000000000006</v>
      </c>
      <c r="M35" s="117">
        <v>1.1000000000000001</v>
      </c>
      <c r="N35" s="116">
        <v>0.3</v>
      </c>
      <c r="O35" s="116">
        <v>0.3</v>
      </c>
      <c r="P35" s="116">
        <v>1.7</v>
      </c>
      <c r="Q35" s="115">
        <v>1.6</v>
      </c>
      <c r="R35" s="114">
        <v>0.9</v>
      </c>
      <c r="S35" s="116">
        <v>5.0999999999999996</v>
      </c>
      <c r="T35" s="116">
        <v>3.4</v>
      </c>
      <c r="U35" s="116">
        <v>0.1</v>
      </c>
      <c r="V35" s="116">
        <v>4.3</v>
      </c>
      <c r="W35" s="116">
        <v>8.4</v>
      </c>
      <c r="X35" s="116">
        <v>52.1</v>
      </c>
      <c r="Y35" s="116">
        <v>1.5</v>
      </c>
      <c r="Z35" s="116">
        <v>3.4</v>
      </c>
      <c r="AA35" s="116">
        <v>3.7</v>
      </c>
      <c r="AB35" s="113">
        <v>7.2</v>
      </c>
      <c r="AC35" s="784"/>
      <c r="AD35" s="784"/>
      <c r="AE35" s="784"/>
      <c r="AF35" s="784"/>
      <c r="AG35" s="784"/>
      <c r="AH35" s="784"/>
      <c r="AI35" s="784"/>
      <c r="AJ35" s="784"/>
      <c r="AK35" s="784"/>
      <c r="AL35" s="784"/>
      <c r="AM35" s="784"/>
      <c r="AN35" s="784"/>
      <c r="AO35" s="784"/>
      <c r="AP35" s="784"/>
      <c r="AQ35" s="784"/>
      <c r="AR35" s="784"/>
      <c r="AS35" s="784"/>
      <c r="AT35" s="784"/>
      <c r="AU35" s="784"/>
      <c r="AV35" s="784"/>
      <c r="AW35" s="784"/>
      <c r="AX35" s="784"/>
      <c r="AY35" s="784"/>
      <c r="AZ35" s="343"/>
      <c r="BA35" s="970" t="s">
        <v>55</v>
      </c>
      <c r="BB35" s="594" t="s">
        <v>49</v>
      </c>
      <c r="BC35" s="45" t="s">
        <v>35</v>
      </c>
      <c r="BD35" s="41" t="s">
        <v>35</v>
      </c>
      <c r="BE35" s="41" t="s">
        <v>35</v>
      </c>
      <c r="BF35" s="41" t="s">
        <v>35</v>
      </c>
      <c r="BG35" s="36" t="s">
        <v>35</v>
      </c>
      <c r="BH35" s="45" t="s">
        <v>35</v>
      </c>
      <c r="BI35" s="41" t="s">
        <v>35</v>
      </c>
      <c r="BJ35" s="41" t="s">
        <v>35</v>
      </c>
      <c r="BK35" s="41" t="s">
        <v>35</v>
      </c>
      <c r="BL35" s="36" t="s">
        <v>35</v>
      </c>
      <c r="BM35" s="45" t="s">
        <v>35</v>
      </c>
      <c r="BN35" s="41" t="s">
        <v>35</v>
      </c>
      <c r="BO35" s="41" t="s">
        <v>35</v>
      </c>
      <c r="BP35" s="41" t="s">
        <v>35</v>
      </c>
      <c r="BQ35" s="36" t="s">
        <v>35</v>
      </c>
      <c r="BR35" s="45" t="s">
        <v>35</v>
      </c>
      <c r="BS35" s="41" t="s">
        <v>35</v>
      </c>
      <c r="BT35" s="41" t="s">
        <v>35</v>
      </c>
      <c r="BU35" s="41" t="s">
        <v>35</v>
      </c>
      <c r="BV35" s="41" t="s">
        <v>35</v>
      </c>
      <c r="BW35" s="41" t="s">
        <v>35</v>
      </c>
      <c r="BX35" s="41" t="s">
        <v>35</v>
      </c>
      <c r="BY35" s="30" t="s">
        <v>35</v>
      </c>
      <c r="BZ35" s="30" t="s">
        <v>35</v>
      </c>
      <c r="CA35" s="30" t="s">
        <v>35</v>
      </c>
      <c r="CB35" s="30" t="s">
        <v>35</v>
      </c>
      <c r="CC35" s="4"/>
      <c r="CD35" s="4"/>
      <c r="CE35" s="4"/>
      <c r="CF35" s="4"/>
      <c r="CG35" s="4"/>
      <c r="CH35" s="4"/>
      <c r="CI35" s="4"/>
      <c r="CJ35" s="4"/>
      <c r="CK35" s="4"/>
      <c r="CL35" s="4"/>
      <c r="CM35" s="4"/>
      <c r="CN35" s="4"/>
      <c r="CO35" s="4"/>
      <c r="CP35" s="4"/>
      <c r="CQ35" s="4"/>
      <c r="CR35" s="4"/>
      <c r="CS35" s="4"/>
      <c r="CT35" s="4"/>
      <c r="CU35" s="4"/>
      <c r="CV35" s="4"/>
      <c r="CW35" s="4"/>
      <c r="CX35" s="4"/>
      <c r="CY35" s="4"/>
      <c r="CZ35" s="4"/>
    </row>
    <row r="36" s="544" customFormat="true" ht="15" customHeight="true" x14ac:dyDescent="0.2">
      <c r="A36" s="982"/>
      <c r="B36" s="378" t="s">
        <v>48</v>
      </c>
      <c r="C36" s="117">
        <v>98.6</v>
      </c>
      <c r="D36" s="116">
        <v>99.1</v>
      </c>
      <c r="E36" s="116">
        <v>98.2</v>
      </c>
      <c r="F36" s="116">
        <v>96.6</v>
      </c>
      <c r="G36" s="115">
        <v>58.5</v>
      </c>
      <c r="H36" s="114">
        <v>92.4</v>
      </c>
      <c r="I36" s="116">
        <v>92.1</v>
      </c>
      <c r="J36" s="116">
        <v>77.599999999999994</v>
      </c>
      <c r="K36" s="116">
        <v>55.7</v>
      </c>
      <c r="L36" s="113">
        <v>32.1</v>
      </c>
      <c r="M36" s="117">
        <v>98.9</v>
      </c>
      <c r="N36" s="116">
        <v>99.7</v>
      </c>
      <c r="O36" s="116">
        <v>99.7</v>
      </c>
      <c r="P36" s="116">
        <v>98.3</v>
      </c>
      <c r="Q36" s="115">
        <v>98.4</v>
      </c>
      <c r="R36" s="114">
        <v>99.1</v>
      </c>
      <c r="S36" s="116">
        <v>94.9</v>
      </c>
      <c r="T36" s="116">
        <v>96.6</v>
      </c>
      <c r="U36" s="116">
        <v>99.9</v>
      </c>
      <c r="V36" s="116">
        <v>95.7</v>
      </c>
      <c r="W36" s="116">
        <v>91.6</v>
      </c>
      <c r="X36" s="116">
        <v>47.9</v>
      </c>
      <c r="Y36" s="116">
        <v>98.5</v>
      </c>
      <c r="Z36" s="116">
        <v>96.6</v>
      </c>
      <c r="AA36" s="116">
        <v>96.3</v>
      </c>
      <c r="AB36" s="113">
        <v>92.8</v>
      </c>
      <c r="AC36" s="784"/>
      <c r="AD36" s="784"/>
      <c r="AE36" s="784"/>
      <c r="AF36" s="784"/>
      <c r="AG36" s="784"/>
      <c r="AH36" s="784"/>
      <c r="AI36" s="784"/>
      <c r="AJ36" s="784"/>
      <c r="AK36" s="784"/>
      <c r="AL36" s="784"/>
      <c r="AM36" s="784"/>
      <c r="AN36" s="784"/>
      <c r="AO36" s="784"/>
      <c r="AP36" s="784"/>
      <c r="AQ36" s="784"/>
      <c r="AR36" s="784"/>
      <c r="AS36" s="784"/>
      <c r="AT36" s="784"/>
      <c r="AU36" s="784"/>
      <c r="AV36" s="784"/>
      <c r="AW36" s="784"/>
      <c r="AX36" s="784"/>
      <c r="AY36" s="784"/>
      <c r="AZ36" s="343"/>
      <c r="BA36" s="970"/>
      <c r="BB36" s="594" t="s">
        <v>48</v>
      </c>
      <c r="BC36" s="45" t="s">
        <v>35</v>
      </c>
      <c r="BD36" s="41" t="s">
        <v>35</v>
      </c>
      <c r="BE36" s="41" t="s">
        <v>35</v>
      </c>
      <c r="BF36" s="41" t="s">
        <v>35</v>
      </c>
      <c r="BG36" s="36" t="s">
        <v>35</v>
      </c>
      <c r="BH36" s="45" t="s">
        <v>35</v>
      </c>
      <c r="BI36" s="41" t="s">
        <v>35</v>
      </c>
      <c r="BJ36" s="41" t="s">
        <v>35</v>
      </c>
      <c r="BK36" s="41" t="s">
        <v>35</v>
      </c>
      <c r="BL36" s="36" t="s">
        <v>35</v>
      </c>
      <c r="BM36" s="45" t="s">
        <v>35</v>
      </c>
      <c r="BN36" s="41" t="s">
        <v>35</v>
      </c>
      <c r="BO36" s="41" t="s">
        <v>35</v>
      </c>
      <c r="BP36" s="41" t="s">
        <v>35</v>
      </c>
      <c r="BQ36" s="36" t="s">
        <v>35</v>
      </c>
      <c r="BR36" s="45" t="s">
        <v>35</v>
      </c>
      <c r="BS36" s="41" t="s">
        <v>35</v>
      </c>
      <c r="BT36" s="41" t="s">
        <v>35</v>
      </c>
      <c r="BU36" s="41" t="s">
        <v>35</v>
      </c>
      <c r="BV36" s="41" t="s">
        <v>35</v>
      </c>
      <c r="BW36" s="41" t="s">
        <v>35</v>
      </c>
      <c r="BX36" s="41" t="s">
        <v>35</v>
      </c>
      <c r="BY36" s="30" t="s">
        <v>35</v>
      </c>
      <c r="BZ36" s="30" t="s">
        <v>35</v>
      </c>
      <c r="CA36" s="30" t="s">
        <v>35</v>
      </c>
      <c r="CB36" s="30" t="s">
        <v>35</v>
      </c>
      <c r="CC36" s="4"/>
      <c r="CD36" s="4"/>
      <c r="CE36" s="4"/>
      <c r="CF36" s="4"/>
      <c r="CG36" s="4"/>
      <c r="CH36" s="4"/>
      <c r="CI36" s="4"/>
      <c r="CJ36" s="4"/>
      <c r="CK36" s="4"/>
      <c r="CL36" s="4"/>
      <c r="CM36" s="4"/>
      <c r="CN36" s="4"/>
      <c r="CO36" s="4"/>
      <c r="CP36" s="4"/>
      <c r="CQ36" s="4"/>
      <c r="CR36" s="4"/>
      <c r="CS36" s="4"/>
      <c r="CT36" s="4"/>
      <c r="CU36" s="4"/>
      <c r="CV36" s="4"/>
      <c r="CW36" s="4"/>
      <c r="CX36" s="4"/>
      <c r="CY36" s="4"/>
      <c r="CZ36" s="4"/>
    </row>
    <row r="37" s="544" customFormat="true" ht="15" customHeight="true" x14ac:dyDescent="0.2">
      <c r="A37" s="982" t="s">
        <v>168</v>
      </c>
      <c r="B37" s="378" t="s">
        <v>49</v>
      </c>
      <c r="C37" s="117">
        <v>0.4</v>
      </c>
      <c r="D37" s="116">
        <v>0.4</v>
      </c>
      <c r="E37" s="116">
        <v>0.6</v>
      </c>
      <c r="F37" s="116">
        <v>2.9</v>
      </c>
      <c r="G37" s="115">
        <v>41.2</v>
      </c>
      <c r="H37" s="114">
        <v>5</v>
      </c>
      <c r="I37" s="116">
        <v>6.9</v>
      </c>
      <c r="J37" s="116">
        <v>21.8</v>
      </c>
      <c r="K37" s="116">
        <v>44</v>
      </c>
      <c r="L37" s="113">
        <v>67.900000000000006</v>
      </c>
      <c r="M37" s="117">
        <v>0.1</v>
      </c>
      <c r="N37" s="116">
        <v>0</v>
      </c>
      <c r="O37" s="116">
        <v>0</v>
      </c>
      <c r="P37" s="116">
        <v>0.3</v>
      </c>
      <c r="Q37" s="115">
        <v>1.4</v>
      </c>
      <c r="R37" s="114">
        <v>0.9</v>
      </c>
      <c r="S37" s="116">
        <v>5.0999999999999996</v>
      </c>
      <c r="T37" s="116">
        <v>1.2</v>
      </c>
      <c r="U37" s="116">
        <v>0</v>
      </c>
      <c r="V37" s="116">
        <v>4</v>
      </c>
      <c r="W37" s="116">
        <v>7.1</v>
      </c>
      <c r="X37" s="116">
        <v>51.7</v>
      </c>
      <c r="Y37" s="116">
        <v>1.2</v>
      </c>
      <c r="Z37" s="116">
        <v>3.4</v>
      </c>
      <c r="AA37" s="116">
        <v>2.1</v>
      </c>
      <c r="AB37" s="113">
        <v>7</v>
      </c>
      <c r="AC37" s="784"/>
      <c r="AD37" s="784"/>
      <c r="AE37" s="784"/>
      <c r="AF37" s="784"/>
      <c r="AG37" s="784"/>
      <c r="AH37" s="784"/>
      <c r="AI37" s="784"/>
      <c r="AJ37" s="784"/>
      <c r="AK37" s="784"/>
      <c r="AL37" s="784"/>
      <c r="AM37" s="784"/>
      <c r="AN37" s="784"/>
      <c r="AO37" s="784"/>
      <c r="AP37" s="784"/>
      <c r="AQ37" s="784"/>
      <c r="AR37" s="784"/>
      <c r="AS37" s="784"/>
      <c r="AT37" s="784"/>
      <c r="AU37" s="784"/>
      <c r="AV37" s="784"/>
      <c r="AW37" s="784"/>
      <c r="AX37" s="784"/>
      <c r="AY37" s="784"/>
      <c r="AZ37" s="343"/>
      <c r="BA37" s="970" t="s">
        <v>126</v>
      </c>
      <c r="BB37" s="594" t="s">
        <v>49</v>
      </c>
      <c r="BC37" s="45" t="s">
        <v>35</v>
      </c>
      <c r="BD37" s="41" t="s">
        <v>35</v>
      </c>
      <c r="BE37" s="41" t="s">
        <v>35</v>
      </c>
      <c r="BF37" s="41" t="s">
        <v>35</v>
      </c>
      <c r="BG37" s="36" t="s">
        <v>35</v>
      </c>
      <c r="BH37" s="45" t="s">
        <v>35</v>
      </c>
      <c r="BI37" s="41" t="s">
        <v>35</v>
      </c>
      <c r="BJ37" s="41" t="s">
        <v>35</v>
      </c>
      <c r="BK37" s="41" t="s">
        <v>35</v>
      </c>
      <c r="BL37" s="36" t="s">
        <v>35</v>
      </c>
      <c r="BM37" s="45" t="s">
        <v>35</v>
      </c>
      <c r="BN37" s="41" t="s">
        <v>35</v>
      </c>
      <c r="BO37" s="41" t="s">
        <v>35</v>
      </c>
      <c r="BP37" s="41" t="s">
        <v>35</v>
      </c>
      <c r="BQ37" s="36" t="s">
        <v>35</v>
      </c>
      <c r="BR37" s="45" t="s">
        <v>35</v>
      </c>
      <c r="BS37" s="41" t="s">
        <v>35</v>
      </c>
      <c r="BT37" s="41" t="s">
        <v>35</v>
      </c>
      <c r="BU37" s="41" t="s">
        <v>35</v>
      </c>
      <c r="BV37" s="41" t="s">
        <v>35</v>
      </c>
      <c r="BW37" s="41" t="s">
        <v>35</v>
      </c>
      <c r="BX37" s="41" t="s">
        <v>35</v>
      </c>
      <c r="BY37" s="30" t="s">
        <v>35</v>
      </c>
      <c r="BZ37" s="30" t="s">
        <v>35</v>
      </c>
      <c r="CA37" s="30" t="s">
        <v>35</v>
      </c>
      <c r="CB37" s="30" t="s">
        <v>35</v>
      </c>
      <c r="CC37" s="4"/>
      <c r="CD37" s="4"/>
      <c r="CE37" s="4"/>
      <c r="CF37" s="4"/>
      <c r="CG37" s="4"/>
      <c r="CH37" s="4"/>
      <c r="CI37" s="4"/>
      <c r="CJ37" s="4"/>
      <c r="CK37" s="4"/>
      <c r="CL37" s="4"/>
      <c r="CM37" s="4"/>
      <c r="CN37" s="4"/>
      <c r="CO37" s="4"/>
      <c r="CP37" s="4"/>
      <c r="CQ37" s="4"/>
      <c r="CR37" s="4"/>
      <c r="CS37" s="4"/>
      <c r="CT37" s="4"/>
      <c r="CU37" s="4"/>
      <c r="CV37" s="4"/>
      <c r="CW37" s="4"/>
      <c r="CX37" s="4"/>
      <c r="CY37" s="4"/>
      <c r="CZ37" s="4"/>
    </row>
    <row r="38" s="544" customFormat="true" ht="15" customHeight="true" x14ac:dyDescent="0.2">
      <c r="A38" s="982"/>
      <c r="B38" s="378" t="s">
        <v>48</v>
      </c>
      <c r="C38" s="117">
        <v>99.6</v>
      </c>
      <c r="D38" s="116">
        <v>99.6</v>
      </c>
      <c r="E38" s="116">
        <v>99.4</v>
      </c>
      <c r="F38" s="116">
        <v>97.1</v>
      </c>
      <c r="G38" s="115">
        <v>58.8</v>
      </c>
      <c r="H38" s="114">
        <v>95</v>
      </c>
      <c r="I38" s="116">
        <v>93.1</v>
      </c>
      <c r="J38" s="116">
        <v>78.2</v>
      </c>
      <c r="K38" s="116">
        <v>56</v>
      </c>
      <c r="L38" s="113">
        <v>32.1</v>
      </c>
      <c r="M38" s="117">
        <v>99.9</v>
      </c>
      <c r="N38" s="116">
        <v>100</v>
      </c>
      <c r="O38" s="116">
        <v>100</v>
      </c>
      <c r="P38" s="116">
        <v>99.7</v>
      </c>
      <c r="Q38" s="115">
        <v>98.6</v>
      </c>
      <c r="R38" s="114">
        <v>99.1</v>
      </c>
      <c r="S38" s="116">
        <v>94.9</v>
      </c>
      <c r="T38" s="116">
        <v>98.8</v>
      </c>
      <c r="U38" s="116">
        <v>100</v>
      </c>
      <c r="V38" s="116">
        <v>96</v>
      </c>
      <c r="W38" s="116">
        <v>92.9</v>
      </c>
      <c r="X38" s="116">
        <v>48.3</v>
      </c>
      <c r="Y38" s="116">
        <v>98.8</v>
      </c>
      <c r="Z38" s="116">
        <v>96.6</v>
      </c>
      <c r="AA38" s="116">
        <v>97.9</v>
      </c>
      <c r="AB38" s="113">
        <v>93</v>
      </c>
      <c r="AC38" s="784"/>
      <c r="AD38" s="784"/>
      <c r="AE38" s="784"/>
      <c r="AF38" s="784"/>
      <c r="AG38" s="784"/>
      <c r="AH38" s="784"/>
      <c r="AI38" s="784"/>
      <c r="AJ38" s="784"/>
      <c r="AK38" s="784"/>
      <c r="AL38" s="784"/>
      <c r="AM38" s="784"/>
      <c r="AN38" s="784"/>
      <c r="AO38" s="784"/>
      <c r="AP38" s="784"/>
      <c r="AQ38" s="784"/>
      <c r="AR38" s="784"/>
      <c r="AS38" s="784"/>
      <c r="AT38" s="784"/>
      <c r="AU38" s="784"/>
      <c r="AV38" s="784"/>
      <c r="AW38" s="784"/>
      <c r="AX38" s="784"/>
      <c r="AY38" s="784"/>
      <c r="AZ38" s="343"/>
      <c r="BA38" s="970"/>
      <c r="BB38" s="594" t="s">
        <v>48</v>
      </c>
      <c r="BC38" s="45" t="s">
        <v>35</v>
      </c>
      <c r="BD38" s="41" t="s">
        <v>35</v>
      </c>
      <c r="BE38" s="41" t="s">
        <v>35</v>
      </c>
      <c r="BF38" s="41" t="s">
        <v>35</v>
      </c>
      <c r="BG38" s="36" t="s">
        <v>35</v>
      </c>
      <c r="BH38" s="45" t="s">
        <v>35</v>
      </c>
      <c r="BI38" s="41" t="s">
        <v>35</v>
      </c>
      <c r="BJ38" s="41" t="s">
        <v>35</v>
      </c>
      <c r="BK38" s="41" t="s">
        <v>35</v>
      </c>
      <c r="BL38" s="36" t="s">
        <v>35</v>
      </c>
      <c r="BM38" s="45" t="s">
        <v>35</v>
      </c>
      <c r="BN38" s="41" t="s">
        <v>35</v>
      </c>
      <c r="BO38" s="41" t="s">
        <v>35</v>
      </c>
      <c r="BP38" s="41" t="s">
        <v>35</v>
      </c>
      <c r="BQ38" s="36" t="s">
        <v>35</v>
      </c>
      <c r="BR38" s="45" t="s">
        <v>35</v>
      </c>
      <c r="BS38" s="41" t="s">
        <v>35</v>
      </c>
      <c r="BT38" s="41" t="s">
        <v>35</v>
      </c>
      <c r="BU38" s="41" t="s">
        <v>35</v>
      </c>
      <c r="BV38" s="41" t="s">
        <v>35</v>
      </c>
      <c r="BW38" s="41" t="s">
        <v>35</v>
      </c>
      <c r="BX38" s="41" t="s">
        <v>35</v>
      </c>
      <c r="BY38" s="30" t="s">
        <v>35</v>
      </c>
      <c r="BZ38" s="30" t="s">
        <v>35</v>
      </c>
      <c r="CA38" s="30" t="s">
        <v>35</v>
      </c>
      <c r="CB38" s="30" t="s">
        <v>35</v>
      </c>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4" customFormat="true" ht="15" customHeight="true" x14ac:dyDescent="0.2">
      <c r="A39" s="982" t="s">
        <v>123</v>
      </c>
      <c r="B39" s="378" t="s">
        <v>49</v>
      </c>
      <c r="C39" s="61" t="s">
        <v>35</v>
      </c>
      <c r="D39" s="58" t="s">
        <v>35</v>
      </c>
      <c r="E39" s="58" t="s">
        <v>35</v>
      </c>
      <c r="F39" s="58" t="s">
        <v>35</v>
      </c>
      <c r="G39" s="55" t="s">
        <v>35</v>
      </c>
      <c r="H39" s="52" t="s">
        <v>35</v>
      </c>
      <c r="I39" s="58" t="s">
        <v>35</v>
      </c>
      <c r="J39" s="58" t="s">
        <v>35</v>
      </c>
      <c r="K39" s="58" t="s">
        <v>35</v>
      </c>
      <c r="L39" s="49" t="s">
        <v>35</v>
      </c>
      <c r="M39" s="61" t="s">
        <v>35</v>
      </c>
      <c r="N39" s="58" t="s">
        <v>35</v>
      </c>
      <c r="O39" s="58" t="s">
        <v>35</v>
      </c>
      <c r="P39" s="58" t="s">
        <v>35</v>
      </c>
      <c r="Q39" s="55" t="s">
        <v>35</v>
      </c>
      <c r="R39" s="52" t="s">
        <v>35</v>
      </c>
      <c r="S39" s="58" t="s">
        <v>35</v>
      </c>
      <c r="T39" s="58" t="s">
        <v>35</v>
      </c>
      <c r="U39" s="58" t="s">
        <v>35</v>
      </c>
      <c r="V39" s="58" t="s">
        <v>35</v>
      </c>
      <c r="W39" s="58" t="s">
        <v>35</v>
      </c>
      <c r="X39" s="58" t="s">
        <v>35</v>
      </c>
      <c r="Y39" s="58" t="s">
        <v>35</v>
      </c>
      <c r="Z39" s="58" t="s">
        <v>35</v>
      </c>
      <c r="AA39" s="58" t="s">
        <v>35</v>
      </c>
      <c r="AB39" s="49" t="s">
        <v>35</v>
      </c>
      <c r="AC39" s="5"/>
      <c r="AD39" s="5"/>
      <c r="AE39" s="5"/>
      <c r="AF39" s="5"/>
      <c r="AG39" s="5"/>
      <c r="AH39" s="5"/>
      <c r="AI39" s="5"/>
      <c r="AJ39" s="5"/>
      <c r="AK39" s="5"/>
      <c r="AL39" s="5"/>
      <c r="AM39" s="5"/>
      <c r="AN39" s="5"/>
      <c r="AO39" s="5"/>
      <c r="AP39" s="5"/>
      <c r="AQ39" s="5"/>
      <c r="AR39" s="5"/>
      <c r="AS39" s="5"/>
      <c r="AT39" s="5"/>
      <c r="AU39" s="5"/>
      <c r="AV39" s="5"/>
      <c r="AW39" s="5"/>
      <c r="AX39" s="5"/>
      <c r="AY39" s="5"/>
      <c r="AZ39" s="342"/>
      <c r="BA39" s="970" t="s">
        <v>123</v>
      </c>
      <c r="BB39" s="594" t="s">
        <v>49</v>
      </c>
      <c r="BC39" s="45" t="s">
        <v>35</v>
      </c>
      <c r="BD39" s="41" t="s">
        <v>35</v>
      </c>
      <c r="BE39" s="41" t="s">
        <v>35</v>
      </c>
      <c r="BF39" s="41" t="s">
        <v>35</v>
      </c>
      <c r="BG39" s="36" t="s">
        <v>35</v>
      </c>
      <c r="BH39" s="45" t="s">
        <v>35</v>
      </c>
      <c r="BI39" s="41" t="s">
        <v>35</v>
      </c>
      <c r="BJ39" s="41" t="s">
        <v>35</v>
      </c>
      <c r="BK39" s="41" t="s">
        <v>35</v>
      </c>
      <c r="BL39" s="36" t="s">
        <v>35</v>
      </c>
      <c r="BM39" s="45" t="s">
        <v>35</v>
      </c>
      <c r="BN39" s="41" t="s">
        <v>35</v>
      </c>
      <c r="BO39" s="41" t="s">
        <v>35</v>
      </c>
      <c r="BP39" s="41" t="s">
        <v>35</v>
      </c>
      <c r="BQ39" s="36" t="s">
        <v>35</v>
      </c>
      <c r="BR39" s="45" t="s">
        <v>35</v>
      </c>
      <c r="BS39" s="41" t="s">
        <v>35</v>
      </c>
      <c r="BT39" s="41" t="s">
        <v>35</v>
      </c>
      <c r="BU39" s="41" t="s">
        <v>35</v>
      </c>
      <c r="BV39" s="41" t="s">
        <v>35</v>
      </c>
      <c r="BW39" s="41" t="s">
        <v>35</v>
      </c>
      <c r="BX39" s="41" t="s">
        <v>35</v>
      </c>
      <c r="BY39" s="30" t="s">
        <v>35</v>
      </c>
      <c r="BZ39" s="30" t="s">
        <v>35</v>
      </c>
      <c r="CA39" s="30" t="s">
        <v>35</v>
      </c>
      <c r="CB39" s="30" t="s">
        <v>35</v>
      </c>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4" customFormat="true" ht="15" customHeight="true" x14ac:dyDescent="0.2">
      <c r="A40" s="982"/>
      <c r="B40" s="378" t="s">
        <v>48</v>
      </c>
      <c r="C40" s="61" t="s">
        <v>35</v>
      </c>
      <c r="D40" s="58" t="s">
        <v>35</v>
      </c>
      <c r="E40" s="58" t="s">
        <v>35</v>
      </c>
      <c r="F40" s="58" t="s">
        <v>35</v>
      </c>
      <c r="G40" s="55" t="s">
        <v>35</v>
      </c>
      <c r="H40" s="52" t="s">
        <v>35</v>
      </c>
      <c r="I40" s="58" t="s">
        <v>35</v>
      </c>
      <c r="J40" s="58" t="s">
        <v>35</v>
      </c>
      <c r="K40" s="58" t="s">
        <v>35</v>
      </c>
      <c r="L40" s="49" t="s">
        <v>35</v>
      </c>
      <c r="M40" s="61" t="s">
        <v>35</v>
      </c>
      <c r="N40" s="58" t="s">
        <v>35</v>
      </c>
      <c r="O40" s="58" t="s">
        <v>35</v>
      </c>
      <c r="P40" s="58" t="s">
        <v>35</v>
      </c>
      <c r="Q40" s="55" t="s">
        <v>35</v>
      </c>
      <c r="R40" s="52" t="s">
        <v>35</v>
      </c>
      <c r="S40" s="58" t="s">
        <v>35</v>
      </c>
      <c r="T40" s="58" t="s">
        <v>35</v>
      </c>
      <c r="U40" s="58" t="s">
        <v>35</v>
      </c>
      <c r="V40" s="58" t="s">
        <v>35</v>
      </c>
      <c r="W40" s="58" t="s">
        <v>35</v>
      </c>
      <c r="X40" s="58" t="s">
        <v>35</v>
      </c>
      <c r="Y40" s="58" t="s">
        <v>35</v>
      </c>
      <c r="Z40" s="58" t="s">
        <v>35</v>
      </c>
      <c r="AA40" s="58" t="s">
        <v>35</v>
      </c>
      <c r="AB40" s="49" t="s">
        <v>35</v>
      </c>
      <c r="AC40" s="5"/>
      <c r="AD40" s="5"/>
      <c r="AE40" s="5"/>
      <c r="AF40" s="5"/>
      <c r="AG40" s="5"/>
      <c r="AH40" s="5"/>
      <c r="AI40" s="5"/>
      <c r="AJ40" s="5"/>
      <c r="AK40" s="5"/>
      <c r="AL40" s="5"/>
      <c r="AM40" s="5"/>
      <c r="AN40" s="5"/>
      <c r="AO40" s="5"/>
      <c r="AP40" s="5"/>
      <c r="AQ40" s="5"/>
      <c r="AR40" s="5"/>
      <c r="AS40" s="5"/>
      <c r="AT40" s="5"/>
      <c r="AU40" s="5"/>
      <c r="AV40" s="5"/>
      <c r="AW40" s="5"/>
      <c r="AX40" s="5"/>
      <c r="AY40" s="5"/>
      <c r="AZ40" s="342"/>
      <c r="BA40" s="970"/>
      <c r="BB40" s="594" t="s">
        <v>48</v>
      </c>
      <c r="BC40" s="45" t="s">
        <v>35</v>
      </c>
      <c r="BD40" s="41" t="s">
        <v>35</v>
      </c>
      <c r="BE40" s="41" t="s">
        <v>35</v>
      </c>
      <c r="BF40" s="41" t="s">
        <v>35</v>
      </c>
      <c r="BG40" s="36" t="s">
        <v>35</v>
      </c>
      <c r="BH40" s="45" t="s">
        <v>35</v>
      </c>
      <c r="BI40" s="41" t="s">
        <v>35</v>
      </c>
      <c r="BJ40" s="41" t="s">
        <v>35</v>
      </c>
      <c r="BK40" s="41" t="s">
        <v>35</v>
      </c>
      <c r="BL40" s="36" t="s">
        <v>35</v>
      </c>
      <c r="BM40" s="45" t="s">
        <v>35</v>
      </c>
      <c r="BN40" s="41" t="s">
        <v>35</v>
      </c>
      <c r="BO40" s="41" t="s">
        <v>35</v>
      </c>
      <c r="BP40" s="41" t="s">
        <v>35</v>
      </c>
      <c r="BQ40" s="36" t="s">
        <v>35</v>
      </c>
      <c r="BR40" s="45" t="s">
        <v>35</v>
      </c>
      <c r="BS40" s="41" t="s">
        <v>35</v>
      </c>
      <c r="BT40" s="41" t="s">
        <v>35</v>
      </c>
      <c r="BU40" s="41" t="s">
        <v>35</v>
      </c>
      <c r="BV40" s="41" t="s">
        <v>35</v>
      </c>
      <c r="BW40" s="41" t="s">
        <v>35</v>
      </c>
      <c r="BX40" s="41" t="s">
        <v>35</v>
      </c>
      <c r="BY40" s="30" t="s">
        <v>35</v>
      </c>
      <c r="BZ40" s="30" t="s">
        <v>35</v>
      </c>
      <c r="CA40" s="30" t="s">
        <v>35</v>
      </c>
      <c r="CB40" s="30" t="s">
        <v>35</v>
      </c>
      <c r="CC40" s="4"/>
      <c r="CD40" s="4"/>
      <c r="CE40" s="4"/>
      <c r="CF40" s="4"/>
      <c r="CG40" s="4"/>
      <c r="CH40" s="4"/>
      <c r="CI40" s="4"/>
      <c r="CJ40" s="4"/>
      <c r="CK40" s="4"/>
      <c r="CL40" s="4"/>
      <c r="CM40" s="4"/>
      <c r="CN40" s="4"/>
      <c r="CO40" s="4"/>
      <c r="CP40" s="4"/>
      <c r="CQ40" s="4"/>
      <c r="CR40" s="4"/>
      <c r="CS40" s="4"/>
      <c r="CT40" s="4"/>
      <c r="CU40" s="4"/>
      <c r="CV40" s="4"/>
      <c r="CW40" s="4"/>
      <c r="CX40" s="4"/>
      <c r="CY40" s="4"/>
      <c r="CZ40" s="4"/>
    </row>
    <row r="41" s="544" customFormat="true" ht="15" customHeight="true" x14ac:dyDescent="0.2">
      <c r="A41" s="982" t="s">
        <v>56</v>
      </c>
      <c r="B41" s="378" t="s">
        <v>49</v>
      </c>
      <c r="C41" s="117">
        <v>38.1</v>
      </c>
      <c r="D41" s="116">
        <v>37.200000000000003</v>
      </c>
      <c r="E41" s="116">
        <v>32.6</v>
      </c>
      <c r="F41" s="116">
        <v>33.1</v>
      </c>
      <c r="G41" s="115">
        <v>17</v>
      </c>
      <c r="H41" s="114">
        <v>38.799999999999997</v>
      </c>
      <c r="I41" s="116">
        <v>33.5</v>
      </c>
      <c r="J41" s="116">
        <v>33.700000000000003</v>
      </c>
      <c r="K41" s="116">
        <v>12.2</v>
      </c>
      <c r="L41" s="113">
        <v>2.9</v>
      </c>
      <c r="M41" s="117">
        <v>37.5</v>
      </c>
      <c r="N41" s="116">
        <v>37.200000000000003</v>
      </c>
      <c r="O41" s="116">
        <v>37.200000000000003</v>
      </c>
      <c r="P41" s="116">
        <v>30.5</v>
      </c>
      <c r="Q41" s="115">
        <v>32.4</v>
      </c>
      <c r="R41" s="114">
        <v>48.7</v>
      </c>
      <c r="S41" s="116">
        <v>47.4</v>
      </c>
      <c r="T41" s="116">
        <v>38.200000000000003</v>
      </c>
      <c r="U41" s="116">
        <v>37.4</v>
      </c>
      <c r="V41" s="116">
        <v>52.8</v>
      </c>
      <c r="W41" s="116">
        <v>21.1</v>
      </c>
      <c r="X41" s="116">
        <v>16.899999999999999</v>
      </c>
      <c r="Y41" s="116">
        <v>38.200000000000003</v>
      </c>
      <c r="Z41" s="116">
        <v>34.5</v>
      </c>
      <c r="AA41" s="116">
        <v>13.2</v>
      </c>
      <c r="AB41" s="113">
        <v>31.2</v>
      </c>
      <c r="AC41" s="784"/>
      <c r="AD41" s="784"/>
      <c r="AE41" s="784"/>
      <c r="AF41" s="784"/>
      <c r="AG41" s="784"/>
      <c r="AH41" s="784"/>
      <c r="AI41" s="784"/>
      <c r="AJ41" s="784"/>
      <c r="AK41" s="784"/>
      <c r="AL41" s="784"/>
      <c r="AM41" s="784"/>
      <c r="AN41" s="784"/>
      <c r="AO41" s="784"/>
      <c r="AP41" s="784"/>
      <c r="AQ41" s="784"/>
      <c r="AR41" s="784"/>
      <c r="AS41" s="784"/>
      <c r="AT41" s="784"/>
      <c r="AU41" s="784"/>
      <c r="AV41" s="784"/>
      <c r="AW41" s="784"/>
      <c r="AX41" s="784"/>
      <c r="AY41" s="784"/>
      <c r="AZ41" s="343"/>
      <c r="BA41" s="970" t="s">
        <v>56</v>
      </c>
      <c r="BB41" s="594" t="s">
        <v>49</v>
      </c>
      <c r="BC41" s="45" t="s">
        <v>35</v>
      </c>
      <c r="BD41" s="41" t="s">
        <v>35</v>
      </c>
      <c r="BE41" s="41" t="s">
        <v>35</v>
      </c>
      <c r="BF41" s="41" t="s">
        <v>35</v>
      </c>
      <c r="BG41" s="36" t="s">
        <v>35</v>
      </c>
      <c r="BH41" s="45" t="s">
        <v>35</v>
      </c>
      <c r="BI41" s="41" t="s">
        <v>35</v>
      </c>
      <c r="BJ41" s="41" t="s">
        <v>35</v>
      </c>
      <c r="BK41" s="41" t="s">
        <v>35</v>
      </c>
      <c r="BL41" s="36" t="s">
        <v>35</v>
      </c>
      <c r="BM41" s="45" t="s">
        <v>35</v>
      </c>
      <c r="BN41" s="41" t="s">
        <v>35</v>
      </c>
      <c r="BO41" s="41" t="s">
        <v>35</v>
      </c>
      <c r="BP41" s="41" t="s">
        <v>35</v>
      </c>
      <c r="BQ41" s="36" t="s">
        <v>35</v>
      </c>
      <c r="BR41" s="45" t="s">
        <v>35</v>
      </c>
      <c r="BS41" s="41" t="s">
        <v>35</v>
      </c>
      <c r="BT41" s="41" t="s">
        <v>35</v>
      </c>
      <c r="BU41" s="41" t="s">
        <v>35</v>
      </c>
      <c r="BV41" s="41" t="s">
        <v>35</v>
      </c>
      <c r="BW41" s="41" t="s">
        <v>35</v>
      </c>
      <c r="BX41" s="41" t="s">
        <v>35</v>
      </c>
      <c r="BY41" s="30" t="s">
        <v>35</v>
      </c>
      <c r="BZ41" s="30" t="s">
        <v>35</v>
      </c>
      <c r="CA41" s="30" t="s">
        <v>35</v>
      </c>
      <c r="CB41" s="30" t="s">
        <v>35</v>
      </c>
      <c r="CC41" s="4"/>
      <c r="CD41" s="4"/>
      <c r="CE41" s="4"/>
      <c r="CF41" s="4"/>
      <c r="CG41" s="4"/>
      <c r="CH41" s="4"/>
      <c r="CI41" s="4"/>
      <c r="CJ41" s="4"/>
      <c r="CK41" s="4"/>
      <c r="CL41" s="4"/>
      <c r="CM41" s="4"/>
      <c r="CN41" s="4"/>
      <c r="CO41" s="4"/>
      <c r="CP41" s="4"/>
      <c r="CQ41" s="4"/>
      <c r="CR41" s="4"/>
      <c r="CS41" s="4"/>
      <c r="CT41" s="4"/>
      <c r="CU41" s="4"/>
      <c r="CV41" s="4"/>
      <c r="CW41" s="4"/>
      <c r="CX41" s="4"/>
      <c r="CY41" s="4"/>
      <c r="CZ41" s="4"/>
    </row>
    <row r="42" s="544" customFormat="true" ht="15" customHeight="true" x14ac:dyDescent="0.2">
      <c r="A42" s="982"/>
      <c r="B42" s="378" t="s">
        <v>48</v>
      </c>
      <c r="C42" s="117">
        <v>61.9</v>
      </c>
      <c r="D42" s="116">
        <v>62.8</v>
      </c>
      <c r="E42" s="116">
        <v>67.400000000000006</v>
      </c>
      <c r="F42" s="116">
        <v>66.900000000000006</v>
      </c>
      <c r="G42" s="115">
        <v>83</v>
      </c>
      <c r="H42" s="114">
        <v>61.2</v>
      </c>
      <c r="I42" s="116">
        <v>66.5</v>
      </c>
      <c r="J42" s="116">
        <v>66.3</v>
      </c>
      <c r="K42" s="116">
        <v>87.8</v>
      </c>
      <c r="L42" s="113">
        <v>97.1</v>
      </c>
      <c r="M42" s="117">
        <v>62.5</v>
      </c>
      <c r="N42" s="116">
        <v>62.8</v>
      </c>
      <c r="O42" s="116">
        <v>62.8</v>
      </c>
      <c r="P42" s="116">
        <v>69.5</v>
      </c>
      <c r="Q42" s="115">
        <v>67.599999999999994</v>
      </c>
      <c r="R42" s="114">
        <v>51.3</v>
      </c>
      <c r="S42" s="116">
        <v>52.6</v>
      </c>
      <c r="T42" s="116">
        <v>61.8</v>
      </c>
      <c r="U42" s="116">
        <v>62.6</v>
      </c>
      <c r="V42" s="116">
        <v>47.2</v>
      </c>
      <c r="W42" s="116">
        <v>78.900000000000006</v>
      </c>
      <c r="X42" s="116">
        <v>83.1</v>
      </c>
      <c r="Y42" s="116">
        <v>61.8</v>
      </c>
      <c r="Z42" s="116">
        <v>65.5</v>
      </c>
      <c r="AA42" s="116">
        <v>86.8</v>
      </c>
      <c r="AB42" s="113">
        <v>68.8</v>
      </c>
      <c r="AC42" s="784"/>
      <c r="AD42" s="784"/>
      <c r="AE42" s="784"/>
      <c r="AF42" s="784"/>
      <c r="AG42" s="784"/>
      <c r="AH42" s="784"/>
      <c r="AI42" s="784"/>
      <c r="AJ42" s="784"/>
      <c r="AK42" s="784"/>
      <c r="AL42" s="784"/>
      <c r="AM42" s="784"/>
      <c r="AN42" s="784"/>
      <c r="AO42" s="784"/>
      <c r="AP42" s="784"/>
      <c r="AQ42" s="784"/>
      <c r="AR42" s="784"/>
      <c r="AS42" s="784"/>
      <c r="AT42" s="784"/>
      <c r="AU42" s="784"/>
      <c r="AV42" s="784"/>
      <c r="AW42" s="784"/>
      <c r="AX42" s="784"/>
      <c r="AY42" s="784"/>
      <c r="AZ42" s="343"/>
      <c r="BA42" s="970"/>
      <c r="BB42" s="594" t="s">
        <v>48</v>
      </c>
      <c r="BC42" s="45" t="s">
        <v>35</v>
      </c>
      <c r="BD42" s="41" t="s">
        <v>35</v>
      </c>
      <c r="BE42" s="41" t="s">
        <v>35</v>
      </c>
      <c r="BF42" s="41" t="s">
        <v>35</v>
      </c>
      <c r="BG42" s="36" t="s">
        <v>35</v>
      </c>
      <c r="BH42" s="45" t="s">
        <v>35</v>
      </c>
      <c r="BI42" s="41" t="s">
        <v>35</v>
      </c>
      <c r="BJ42" s="41" t="s">
        <v>35</v>
      </c>
      <c r="BK42" s="41" t="s">
        <v>35</v>
      </c>
      <c r="BL42" s="36" t="s">
        <v>35</v>
      </c>
      <c r="BM42" s="45" t="s">
        <v>35</v>
      </c>
      <c r="BN42" s="41" t="s">
        <v>35</v>
      </c>
      <c r="BO42" s="41" t="s">
        <v>35</v>
      </c>
      <c r="BP42" s="41" t="s">
        <v>35</v>
      </c>
      <c r="BQ42" s="36" t="s">
        <v>35</v>
      </c>
      <c r="BR42" s="45" t="s">
        <v>35</v>
      </c>
      <c r="BS42" s="41" t="s">
        <v>35</v>
      </c>
      <c r="BT42" s="41" t="s">
        <v>35</v>
      </c>
      <c r="BU42" s="41" t="s">
        <v>35</v>
      </c>
      <c r="BV42" s="41" t="s">
        <v>35</v>
      </c>
      <c r="BW42" s="41" t="s">
        <v>35</v>
      </c>
      <c r="BX42" s="41" t="s">
        <v>35</v>
      </c>
      <c r="BY42" s="30" t="s">
        <v>35</v>
      </c>
      <c r="BZ42" s="30" t="s">
        <v>35</v>
      </c>
      <c r="CA42" s="30" t="s">
        <v>35</v>
      </c>
      <c r="CB42" s="30" t="s">
        <v>35</v>
      </c>
      <c r="CC42" s="4"/>
      <c r="CD42" s="4"/>
      <c r="CE42" s="4"/>
      <c r="CF42" s="4"/>
      <c r="CG42" s="4"/>
      <c r="CH42" s="4"/>
      <c r="CI42" s="4"/>
      <c r="CJ42" s="4"/>
      <c r="CK42" s="4"/>
      <c r="CL42" s="4"/>
      <c r="CM42" s="4"/>
      <c r="CN42" s="4"/>
      <c r="CO42" s="4"/>
      <c r="CP42" s="4"/>
      <c r="CQ42" s="4"/>
      <c r="CR42" s="4"/>
      <c r="CS42" s="4"/>
      <c r="CT42" s="4"/>
      <c r="CU42" s="4"/>
      <c r="CV42" s="4"/>
      <c r="CW42" s="4"/>
      <c r="CX42" s="4"/>
      <c r="CY42" s="4"/>
      <c r="CZ42" s="4"/>
    </row>
    <row r="43" s="544" customFormat="true" ht="15" customHeight="true" x14ac:dyDescent="0.2">
      <c r="A43" s="982" t="s">
        <v>53</v>
      </c>
      <c r="B43" s="378" t="s">
        <v>49</v>
      </c>
      <c r="C43" s="61" t="s">
        <v>35</v>
      </c>
      <c r="D43" s="58" t="s">
        <v>35</v>
      </c>
      <c r="E43" s="58" t="s">
        <v>35</v>
      </c>
      <c r="F43" s="58" t="s">
        <v>35</v>
      </c>
      <c r="G43" s="55" t="s">
        <v>35</v>
      </c>
      <c r="H43" s="52" t="s">
        <v>35</v>
      </c>
      <c r="I43" s="58" t="s">
        <v>35</v>
      </c>
      <c r="J43" s="58" t="s">
        <v>35</v>
      </c>
      <c r="K43" s="58" t="s">
        <v>35</v>
      </c>
      <c r="L43" s="49" t="s">
        <v>35</v>
      </c>
      <c r="M43" s="61" t="s">
        <v>35</v>
      </c>
      <c r="N43" s="58" t="s">
        <v>35</v>
      </c>
      <c r="O43" s="58" t="s">
        <v>35</v>
      </c>
      <c r="P43" s="58" t="s">
        <v>35</v>
      </c>
      <c r="Q43" s="55" t="s">
        <v>35</v>
      </c>
      <c r="R43" s="52" t="s">
        <v>35</v>
      </c>
      <c r="S43" s="58" t="s">
        <v>35</v>
      </c>
      <c r="T43" s="58" t="s">
        <v>35</v>
      </c>
      <c r="U43" s="58" t="s">
        <v>35</v>
      </c>
      <c r="V43" s="58" t="s">
        <v>35</v>
      </c>
      <c r="W43" s="58" t="s">
        <v>35</v>
      </c>
      <c r="X43" s="58" t="s">
        <v>35</v>
      </c>
      <c r="Y43" s="58" t="s">
        <v>35</v>
      </c>
      <c r="Z43" s="58" t="s">
        <v>35</v>
      </c>
      <c r="AA43" s="58" t="s">
        <v>35</v>
      </c>
      <c r="AB43" s="49" t="s">
        <v>35</v>
      </c>
      <c r="AC43" s="784"/>
      <c r="AD43" s="784"/>
      <c r="AE43" s="784"/>
      <c r="AF43" s="784"/>
      <c r="AG43" s="784"/>
      <c r="AH43" s="784"/>
      <c r="AI43" s="784"/>
      <c r="AJ43" s="784"/>
      <c r="AK43" s="784"/>
      <c r="AL43" s="784"/>
      <c r="AM43" s="784"/>
      <c r="AN43" s="784"/>
      <c r="AO43" s="784"/>
      <c r="AP43" s="784"/>
      <c r="AQ43" s="784"/>
      <c r="AR43" s="784"/>
      <c r="AS43" s="784"/>
      <c r="AT43" s="784"/>
      <c r="AU43" s="784"/>
      <c r="AV43" s="784"/>
      <c r="AW43" s="784"/>
      <c r="AX43" s="784"/>
      <c r="AY43" s="784"/>
      <c r="AZ43" s="343"/>
      <c r="BA43" s="970" t="s">
        <v>53</v>
      </c>
      <c r="BB43" s="594" t="s">
        <v>49</v>
      </c>
      <c r="BC43" s="45" t="s">
        <v>35</v>
      </c>
      <c r="BD43" s="41" t="s">
        <v>35</v>
      </c>
      <c r="BE43" s="41" t="s">
        <v>35</v>
      </c>
      <c r="BF43" s="41" t="s">
        <v>35</v>
      </c>
      <c r="BG43" s="36" t="s">
        <v>35</v>
      </c>
      <c r="BH43" s="45" t="s">
        <v>35</v>
      </c>
      <c r="BI43" s="41" t="s">
        <v>35</v>
      </c>
      <c r="BJ43" s="41" t="s">
        <v>35</v>
      </c>
      <c r="BK43" s="41" t="s">
        <v>35</v>
      </c>
      <c r="BL43" s="36" t="s">
        <v>35</v>
      </c>
      <c r="BM43" s="45" t="s">
        <v>35</v>
      </c>
      <c r="BN43" s="41" t="s">
        <v>35</v>
      </c>
      <c r="BO43" s="41" t="s">
        <v>35</v>
      </c>
      <c r="BP43" s="41" t="s">
        <v>35</v>
      </c>
      <c r="BQ43" s="36" t="s">
        <v>35</v>
      </c>
      <c r="BR43" s="45" t="s">
        <v>35</v>
      </c>
      <c r="BS43" s="41" t="s">
        <v>35</v>
      </c>
      <c r="BT43" s="41" t="s">
        <v>35</v>
      </c>
      <c r="BU43" s="41" t="s">
        <v>35</v>
      </c>
      <c r="BV43" s="41" t="s">
        <v>35</v>
      </c>
      <c r="BW43" s="41" t="s">
        <v>35</v>
      </c>
      <c r="BX43" s="41" t="s">
        <v>35</v>
      </c>
      <c r="BY43" s="30" t="s">
        <v>35</v>
      </c>
      <c r="BZ43" s="30" t="s">
        <v>35</v>
      </c>
      <c r="CA43" s="30" t="s">
        <v>35</v>
      </c>
      <c r="CB43" s="30" t="s">
        <v>35</v>
      </c>
      <c r="CC43" s="4"/>
      <c r="CD43" s="4"/>
      <c r="CE43" s="4"/>
      <c r="CF43" s="4"/>
      <c r="CG43" s="4"/>
      <c r="CH43" s="4"/>
      <c r="CI43" s="4"/>
      <c r="CJ43" s="4"/>
      <c r="CK43" s="4"/>
      <c r="CL43" s="4"/>
      <c r="CM43" s="4"/>
      <c r="CN43" s="4"/>
      <c r="CO43" s="4"/>
      <c r="CP43" s="4"/>
      <c r="CQ43" s="4"/>
      <c r="CR43" s="4"/>
      <c r="CS43" s="4"/>
      <c r="CT43" s="4"/>
      <c r="CU43" s="4"/>
      <c r="CV43" s="4"/>
      <c r="CW43" s="4"/>
      <c r="CX43" s="4"/>
      <c r="CY43" s="4"/>
      <c r="CZ43" s="4"/>
    </row>
    <row r="44" s="544" customFormat="true" ht="15" customHeight="true" x14ac:dyDescent="0.2">
      <c r="A44" s="982"/>
      <c r="B44" s="378" t="s">
        <v>48</v>
      </c>
      <c r="C44" s="61" t="s">
        <v>35</v>
      </c>
      <c r="D44" s="58" t="s">
        <v>35</v>
      </c>
      <c r="E44" s="58" t="s">
        <v>35</v>
      </c>
      <c r="F44" s="58" t="s">
        <v>35</v>
      </c>
      <c r="G44" s="55" t="s">
        <v>35</v>
      </c>
      <c r="H44" s="52" t="s">
        <v>35</v>
      </c>
      <c r="I44" s="58" t="s">
        <v>35</v>
      </c>
      <c r="J44" s="58" t="s">
        <v>35</v>
      </c>
      <c r="K44" s="58" t="s">
        <v>35</v>
      </c>
      <c r="L44" s="49" t="s">
        <v>35</v>
      </c>
      <c r="M44" s="61" t="s">
        <v>35</v>
      </c>
      <c r="N44" s="58" t="s">
        <v>35</v>
      </c>
      <c r="O44" s="58" t="s">
        <v>35</v>
      </c>
      <c r="P44" s="58" t="s">
        <v>35</v>
      </c>
      <c r="Q44" s="55" t="s">
        <v>35</v>
      </c>
      <c r="R44" s="52" t="s">
        <v>35</v>
      </c>
      <c r="S44" s="58" t="s">
        <v>35</v>
      </c>
      <c r="T44" s="58" t="s">
        <v>35</v>
      </c>
      <c r="U44" s="58" t="s">
        <v>35</v>
      </c>
      <c r="V44" s="58" t="s">
        <v>35</v>
      </c>
      <c r="W44" s="58" t="s">
        <v>35</v>
      </c>
      <c r="X44" s="58" t="s">
        <v>35</v>
      </c>
      <c r="Y44" s="58" t="s">
        <v>35</v>
      </c>
      <c r="Z44" s="58" t="s">
        <v>35</v>
      </c>
      <c r="AA44" s="58" t="s">
        <v>35</v>
      </c>
      <c r="AB44" s="49" t="s">
        <v>35</v>
      </c>
      <c r="AC44" s="784"/>
      <c r="AD44" s="784"/>
      <c r="AE44" s="784"/>
      <c r="AF44" s="784"/>
      <c r="AG44" s="784"/>
      <c r="AH44" s="784"/>
      <c r="AI44" s="784"/>
      <c r="AJ44" s="784"/>
      <c r="AK44" s="784"/>
      <c r="AL44" s="784"/>
      <c r="AM44" s="784"/>
      <c r="AN44" s="784"/>
      <c r="AO44" s="784"/>
      <c r="AP44" s="784"/>
      <c r="AQ44" s="784"/>
      <c r="AR44" s="784"/>
      <c r="AS44" s="784"/>
      <c r="AT44" s="784"/>
      <c r="AU44" s="784"/>
      <c r="AV44" s="784"/>
      <c r="AW44" s="784"/>
      <c r="AX44" s="784"/>
      <c r="AY44" s="784"/>
      <c r="AZ44" s="343"/>
      <c r="BA44" s="970"/>
      <c r="BB44" s="594" t="s">
        <v>48</v>
      </c>
      <c r="BC44" s="45" t="s">
        <v>35</v>
      </c>
      <c r="BD44" s="41" t="s">
        <v>35</v>
      </c>
      <c r="BE44" s="41" t="s">
        <v>35</v>
      </c>
      <c r="BF44" s="41" t="s">
        <v>35</v>
      </c>
      <c r="BG44" s="36" t="s">
        <v>35</v>
      </c>
      <c r="BH44" s="45" t="s">
        <v>35</v>
      </c>
      <c r="BI44" s="41" t="s">
        <v>35</v>
      </c>
      <c r="BJ44" s="41" t="s">
        <v>35</v>
      </c>
      <c r="BK44" s="41" t="s">
        <v>35</v>
      </c>
      <c r="BL44" s="36" t="s">
        <v>35</v>
      </c>
      <c r="BM44" s="45" t="s">
        <v>35</v>
      </c>
      <c r="BN44" s="41" t="s">
        <v>35</v>
      </c>
      <c r="BO44" s="41" t="s">
        <v>35</v>
      </c>
      <c r="BP44" s="41" t="s">
        <v>35</v>
      </c>
      <c r="BQ44" s="36" t="s">
        <v>35</v>
      </c>
      <c r="BR44" s="45" t="s">
        <v>35</v>
      </c>
      <c r="BS44" s="41" t="s">
        <v>35</v>
      </c>
      <c r="BT44" s="41" t="s">
        <v>35</v>
      </c>
      <c r="BU44" s="41" t="s">
        <v>35</v>
      </c>
      <c r="BV44" s="41" t="s">
        <v>35</v>
      </c>
      <c r="BW44" s="41" t="s">
        <v>35</v>
      </c>
      <c r="BX44" s="41" t="s">
        <v>35</v>
      </c>
      <c r="BY44" s="30" t="s">
        <v>35</v>
      </c>
      <c r="BZ44" s="30" t="s">
        <v>35</v>
      </c>
      <c r="CA44" s="30" t="s">
        <v>35</v>
      </c>
      <c r="CB44" s="30" t="s">
        <v>35</v>
      </c>
      <c r="CC44" s="4"/>
      <c r="CD44" s="4"/>
      <c r="CE44" s="4"/>
      <c r="CF44" s="4"/>
      <c r="CG44" s="4"/>
      <c r="CH44" s="4"/>
      <c r="CI44" s="4"/>
      <c r="CJ44" s="4"/>
      <c r="CK44" s="4"/>
      <c r="CL44" s="4"/>
      <c r="CM44" s="4"/>
      <c r="CN44" s="4"/>
      <c r="CO44" s="4"/>
      <c r="CP44" s="4"/>
      <c r="CQ44" s="4"/>
      <c r="CR44" s="4"/>
      <c r="CS44" s="4"/>
      <c r="CT44" s="4"/>
      <c r="CU44" s="4"/>
      <c r="CV44" s="4"/>
      <c r="CW44" s="4"/>
      <c r="CX44" s="4"/>
      <c r="CY44" s="4"/>
      <c r="CZ44" s="4"/>
    </row>
    <row r="45" s="544" customFormat="true" ht="15" customHeight="true" x14ac:dyDescent="0.2">
      <c r="A45" s="982" t="s">
        <v>52</v>
      </c>
      <c r="B45" s="378" t="s">
        <v>49</v>
      </c>
      <c r="C45" s="61" t="s">
        <v>35</v>
      </c>
      <c r="D45" s="58" t="s">
        <v>35</v>
      </c>
      <c r="E45" s="58" t="s">
        <v>35</v>
      </c>
      <c r="F45" s="58" t="s">
        <v>35</v>
      </c>
      <c r="G45" s="55" t="s">
        <v>35</v>
      </c>
      <c r="H45" s="52" t="s">
        <v>35</v>
      </c>
      <c r="I45" s="58" t="s">
        <v>35</v>
      </c>
      <c r="J45" s="58" t="s">
        <v>35</v>
      </c>
      <c r="K45" s="58" t="s">
        <v>35</v>
      </c>
      <c r="L45" s="49" t="s">
        <v>35</v>
      </c>
      <c r="M45" s="61" t="s">
        <v>35</v>
      </c>
      <c r="N45" s="58" t="s">
        <v>35</v>
      </c>
      <c r="O45" s="58" t="s">
        <v>35</v>
      </c>
      <c r="P45" s="58" t="s">
        <v>35</v>
      </c>
      <c r="Q45" s="55" t="s">
        <v>35</v>
      </c>
      <c r="R45" s="52" t="s">
        <v>35</v>
      </c>
      <c r="S45" s="58" t="s">
        <v>35</v>
      </c>
      <c r="T45" s="58" t="s">
        <v>35</v>
      </c>
      <c r="U45" s="58" t="s">
        <v>35</v>
      </c>
      <c r="V45" s="58" t="s">
        <v>35</v>
      </c>
      <c r="W45" s="58" t="s">
        <v>35</v>
      </c>
      <c r="X45" s="58" t="s">
        <v>35</v>
      </c>
      <c r="Y45" s="58" t="s">
        <v>35</v>
      </c>
      <c r="Z45" s="58" t="s">
        <v>35</v>
      </c>
      <c r="AA45" s="58" t="s">
        <v>35</v>
      </c>
      <c r="AB45" s="49" t="s">
        <v>35</v>
      </c>
      <c r="AC45" s="784"/>
      <c r="AD45" s="784"/>
      <c r="AE45" s="784"/>
      <c r="AF45" s="784"/>
      <c r="AG45" s="784"/>
      <c r="AH45" s="784"/>
      <c r="AI45" s="784"/>
      <c r="AJ45" s="784"/>
      <c r="AK45" s="784"/>
      <c r="AL45" s="784"/>
      <c r="AM45" s="784"/>
      <c r="AN45" s="784"/>
      <c r="AO45" s="784"/>
      <c r="AP45" s="784"/>
      <c r="AQ45" s="784"/>
      <c r="AR45" s="784"/>
      <c r="AS45" s="784"/>
      <c r="AT45" s="784"/>
      <c r="AU45" s="784"/>
      <c r="AV45" s="784"/>
      <c r="AW45" s="784"/>
      <c r="AX45" s="784"/>
      <c r="AY45" s="784"/>
      <c r="AZ45" s="343"/>
      <c r="BA45" s="970" t="s">
        <v>52</v>
      </c>
      <c r="BB45" s="594" t="s">
        <v>49</v>
      </c>
      <c r="BC45" s="45" t="s">
        <v>35</v>
      </c>
      <c r="BD45" s="41" t="s">
        <v>35</v>
      </c>
      <c r="BE45" s="41" t="s">
        <v>35</v>
      </c>
      <c r="BF45" s="41" t="s">
        <v>35</v>
      </c>
      <c r="BG45" s="36" t="s">
        <v>35</v>
      </c>
      <c r="BH45" s="45" t="s">
        <v>35</v>
      </c>
      <c r="BI45" s="41" t="s">
        <v>35</v>
      </c>
      <c r="BJ45" s="41" t="s">
        <v>35</v>
      </c>
      <c r="BK45" s="41" t="s">
        <v>35</v>
      </c>
      <c r="BL45" s="36" t="s">
        <v>35</v>
      </c>
      <c r="BM45" s="45" t="s">
        <v>35</v>
      </c>
      <c r="BN45" s="41" t="s">
        <v>35</v>
      </c>
      <c r="BO45" s="41" t="s">
        <v>35</v>
      </c>
      <c r="BP45" s="41" t="s">
        <v>35</v>
      </c>
      <c r="BQ45" s="36" t="s">
        <v>35</v>
      </c>
      <c r="BR45" s="45" t="s">
        <v>35</v>
      </c>
      <c r="BS45" s="41" t="s">
        <v>35</v>
      </c>
      <c r="BT45" s="41" t="s">
        <v>35</v>
      </c>
      <c r="BU45" s="41" t="s">
        <v>35</v>
      </c>
      <c r="BV45" s="41" t="s">
        <v>35</v>
      </c>
      <c r="BW45" s="41" t="s">
        <v>35</v>
      </c>
      <c r="BX45" s="41" t="s">
        <v>35</v>
      </c>
      <c r="BY45" s="30" t="s">
        <v>35</v>
      </c>
      <c r="BZ45" s="30" t="s">
        <v>35</v>
      </c>
      <c r="CA45" s="30" t="s">
        <v>35</v>
      </c>
      <c r="CB45" s="30" t="s">
        <v>35</v>
      </c>
      <c r="CC45" s="4"/>
      <c r="CD45" s="4"/>
      <c r="CE45" s="4"/>
      <c r="CF45" s="4"/>
      <c r="CG45" s="4"/>
      <c r="CH45" s="4"/>
      <c r="CI45" s="4"/>
      <c r="CJ45" s="4"/>
      <c r="CK45" s="4"/>
      <c r="CL45" s="4"/>
      <c r="CM45" s="4"/>
      <c r="CN45" s="4"/>
      <c r="CO45" s="4"/>
      <c r="CP45" s="4"/>
      <c r="CQ45" s="4"/>
      <c r="CR45" s="4"/>
      <c r="CS45" s="4"/>
      <c r="CT45" s="4"/>
      <c r="CU45" s="4"/>
      <c r="CV45" s="4"/>
      <c r="CW45" s="4"/>
      <c r="CX45" s="4"/>
      <c r="CY45" s="4"/>
      <c r="CZ45" s="4"/>
    </row>
    <row r="46" s="544" customFormat="true" ht="15" customHeight="true" x14ac:dyDescent="0.2">
      <c r="A46" s="982"/>
      <c r="B46" s="378" t="s">
        <v>48</v>
      </c>
      <c r="C46" s="61" t="s">
        <v>35</v>
      </c>
      <c r="D46" s="58" t="s">
        <v>35</v>
      </c>
      <c r="E46" s="58" t="s">
        <v>35</v>
      </c>
      <c r="F46" s="58" t="s">
        <v>35</v>
      </c>
      <c r="G46" s="55" t="s">
        <v>35</v>
      </c>
      <c r="H46" s="52" t="s">
        <v>35</v>
      </c>
      <c r="I46" s="58" t="s">
        <v>35</v>
      </c>
      <c r="J46" s="58" t="s">
        <v>35</v>
      </c>
      <c r="K46" s="58" t="s">
        <v>35</v>
      </c>
      <c r="L46" s="49" t="s">
        <v>35</v>
      </c>
      <c r="M46" s="61" t="s">
        <v>35</v>
      </c>
      <c r="N46" s="58" t="s">
        <v>35</v>
      </c>
      <c r="O46" s="58" t="s">
        <v>35</v>
      </c>
      <c r="P46" s="58" t="s">
        <v>35</v>
      </c>
      <c r="Q46" s="55" t="s">
        <v>35</v>
      </c>
      <c r="R46" s="52" t="s">
        <v>35</v>
      </c>
      <c r="S46" s="58" t="s">
        <v>35</v>
      </c>
      <c r="T46" s="58" t="s">
        <v>35</v>
      </c>
      <c r="U46" s="58" t="s">
        <v>35</v>
      </c>
      <c r="V46" s="58" t="s">
        <v>35</v>
      </c>
      <c r="W46" s="58" t="s">
        <v>35</v>
      </c>
      <c r="X46" s="58" t="s">
        <v>35</v>
      </c>
      <c r="Y46" s="58" t="s">
        <v>35</v>
      </c>
      <c r="Z46" s="58" t="s">
        <v>35</v>
      </c>
      <c r="AA46" s="58" t="s">
        <v>35</v>
      </c>
      <c r="AB46" s="49" t="s">
        <v>35</v>
      </c>
      <c r="AC46" s="784"/>
      <c r="AD46" s="784"/>
      <c r="AE46" s="784"/>
      <c r="AF46" s="784"/>
      <c r="AG46" s="784"/>
      <c r="AH46" s="784"/>
      <c r="AI46" s="784"/>
      <c r="AJ46" s="784"/>
      <c r="AK46" s="784"/>
      <c r="AL46" s="784"/>
      <c r="AM46" s="784"/>
      <c r="AN46" s="784"/>
      <c r="AO46" s="784"/>
      <c r="AP46" s="784"/>
      <c r="AQ46" s="784"/>
      <c r="AR46" s="784"/>
      <c r="AS46" s="784"/>
      <c r="AT46" s="784"/>
      <c r="AU46" s="784"/>
      <c r="AV46" s="784"/>
      <c r="AW46" s="784"/>
      <c r="AX46" s="784"/>
      <c r="AY46" s="784"/>
      <c r="AZ46" s="343"/>
      <c r="BA46" s="970"/>
      <c r="BB46" s="594" t="s">
        <v>48</v>
      </c>
      <c r="BC46" s="45" t="s">
        <v>35</v>
      </c>
      <c r="BD46" s="41" t="s">
        <v>35</v>
      </c>
      <c r="BE46" s="41" t="s">
        <v>35</v>
      </c>
      <c r="BF46" s="41" t="s">
        <v>35</v>
      </c>
      <c r="BG46" s="36" t="s">
        <v>35</v>
      </c>
      <c r="BH46" s="45" t="s">
        <v>35</v>
      </c>
      <c r="BI46" s="41" t="s">
        <v>35</v>
      </c>
      <c r="BJ46" s="41" t="s">
        <v>35</v>
      </c>
      <c r="BK46" s="41" t="s">
        <v>35</v>
      </c>
      <c r="BL46" s="36" t="s">
        <v>35</v>
      </c>
      <c r="BM46" s="45" t="s">
        <v>35</v>
      </c>
      <c r="BN46" s="41" t="s">
        <v>35</v>
      </c>
      <c r="BO46" s="41" t="s">
        <v>35</v>
      </c>
      <c r="BP46" s="41" t="s">
        <v>35</v>
      </c>
      <c r="BQ46" s="36" t="s">
        <v>35</v>
      </c>
      <c r="BR46" s="45" t="s">
        <v>35</v>
      </c>
      <c r="BS46" s="41" t="s">
        <v>35</v>
      </c>
      <c r="BT46" s="41" t="s">
        <v>35</v>
      </c>
      <c r="BU46" s="41" t="s">
        <v>35</v>
      </c>
      <c r="BV46" s="41" t="s">
        <v>35</v>
      </c>
      <c r="BW46" s="41" t="s">
        <v>35</v>
      </c>
      <c r="BX46" s="41" t="s">
        <v>35</v>
      </c>
      <c r="BY46" s="30" t="s">
        <v>35</v>
      </c>
      <c r="BZ46" s="30" t="s">
        <v>35</v>
      </c>
      <c r="CA46" s="30" t="s">
        <v>35</v>
      </c>
      <c r="CB46" s="30" t="s">
        <v>35</v>
      </c>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4" customFormat="true" ht="15" customHeight="true" x14ac:dyDescent="0.2">
      <c r="A47" s="982" t="s">
        <v>102</v>
      </c>
      <c r="B47" s="378" t="s">
        <v>101</v>
      </c>
      <c r="C47" s="61" t="s">
        <v>35</v>
      </c>
      <c r="D47" s="58" t="s">
        <v>35</v>
      </c>
      <c r="E47" s="58" t="s">
        <v>35</v>
      </c>
      <c r="F47" s="58" t="s">
        <v>35</v>
      </c>
      <c r="G47" s="55" t="s">
        <v>35</v>
      </c>
      <c r="H47" s="52" t="s">
        <v>35</v>
      </c>
      <c r="I47" s="58" t="s">
        <v>35</v>
      </c>
      <c r="J47" s="58" t="s">
        <v>35</v>
      </c>
      <c r="K47" s="58" t="s">
        <v>35</v>
      </c>
      <c r="L47" s="49" t="s">
        <v>35</v>
      </c>
      <c r="M47" s="61" t="s">
        <v>35</v>
      </c>
      <c r="N47" s="58" t="s">
        <v>35</v>
      </c>
      <c r="O47" s="58" t="s">
        <v>35</v>
      </c>
      <c r="P47" s="58" t="s">
        <v>35</v>
      </c>
      <c r="Q47" s="55" t="s">
        <v>35</v>
      </c>
      <c r="R47" s="52" t="s">
        <v>35</v>
      </c>
      <c r="S47" s="58" t="s">
        <v>35</v>
      </c>
      <c r="T47" s="58" t="s">
        <v>35</v>
      </c>
      <c r="U47" s="58" t="s">
        <v>35</v>
      </c>
      <c r="V47" s="58" t="s">
        <v>35</v>
      </c>
      <c r="W47" s="58" t="s">
        <v>35</v>
      </c>
      <c r="X47" s="58" t="s">
        <v>35</v>
      </c>
      <c r="Y47" s="58" t="s">
        <v>35</v>
      </c>
      <c r="Z47" s="58" t="s">
        <v>35</v>
      </c>
      <c r="AA47" s="58" t="s">
        <v>35</v>
      </c>
      <c r="AB47" s="49" t="s">
        <v>35</v>
      </c>
      <c r="AC47" s="5"/>
      <c r="AD47" s="5"/>
      <c r="AE47" s="5"/>
      <c r="AF47" s="5"/>
      <c r="AG47" s="5"/>
      <c r="AH47" s="5"/>
      <c r="AI47" s="5"/>
      <c r="AJ47" s="5"/>
      <c r="AK47" s="5"/>
      <c r="AL47" s="5"/>
      <c r="AM47" s="5"/>
      <c r="AN47" s="5"/>
      <c r="AO47" s="5"/>
      <c r="AP47" s="5"/>
      <c r="AQ47" s="5"/>
      <c r="AR47" s="5"/>
      <c r="AS47" s="5"/>
      <c r="AT47" s="5"/>
      <c r="AU47" s="5"/>
      <c r="AV47" s="5"/>
      <c r="AW47" s="5"/>
      <c r="AX47" s="5"/>
      <c r="AY47" s="5"/>
      <c r="AZ47" s="342"/>
      <c r="BA47" s="970" t="s">
        <v>102</v>
      </c>
      <c r="BB47" s="594" t="s">
        <v>101</v>
      </c>
      <c r="BC47" s="45" t="s">
        <v>35</v>
      </c>
      <c r="BD47" s="41" t="s">
        <v>35</v>
      </c>
      <c r="BE47" s="41" t="s">
        <v>35</v>
      </c>
      <c r="BF47" s="41" t="s">
        <v>35</v>
      </c>
      <c r="BG47" s="36" t="s">
        <v>35</v>
      </c>
      <c r="BH47" s="45" t="s">
        <v>35</v>
      </c>
      <c r="BI47" s="41" t="s">
        <v>35</v>
      </c>
      <c r="BJ47" s="41" t="s">
        <v>35</v>
      </c>
      <c r="BK47" s="41" t="s">
        <v>35</v>
      </c>
      <c r="BL47" s="36" t="s">
        <v>35</v>
      </c>
      <c r="BM47" s="45" t="s">
        <v>35</v>
      </c>
      <c r="BN47" s="41" t="s">
        <v>35</v>
      </c>
      <c r="BO47" s="41" t="s">
        <v>35</v>
      </c>
      <c r="BP47" s="41" t="s">
        <v>35</v>
      </c>
      <c r="BQ47" s="36" t="s">
        <v>35</v>
      </c>
      <c r="BR47" s="45" t="s">
        <v>35</v>
      </c>
      <c r="BS47" s="41" t="s">
        <v>35</v>
      </c>
      <c r="BT47" s="41" t="s">
        <v>35</v>
      </c>
      <c r="BU47" s="41" t="s">
        <v>35</v>
      </c>
      <c r="BV47" s="41" t="s">
        <v>35</v>
      </c>
      <c r="BW47" s="41" t="s">
        <v>35</v>
      </c>
      <c r="BX47" s="41" t="s">
        <v>35</v>
      </c>
      <c r="BY47" s="30" t="s">
        <v>35</v>
      </c>
      <c r="BZ47" s="30" t="s">
        <v>35</v>
      </c>
      <c r="CA47" s="30" t="s">
        <v>35</v>
      </c>
      <c r="CB47" s="30" t="s">
        <v>35</v>
      </c>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4" customFormat="true" ht="15" customHeight="true" x14ac:dyDescent="0.2">
      <c r="A48" s="982"/>
      <c r="B48" s="378" t="s">
        <v>100</v>
      </c>
      <c r="C48" s="61" t="s">
        <v>35</v>
      </c>
      <c r="D48" s="58" t="s">
        <v>35</v>
      </c>
      <c r="E48" s="58" t="s">
        <v>35</v>
      </c>
      <c r="F48" s="58" t="s">
        <v>35</v>
      </c>
      <c r="G48" s="55" t="s">
        <v>35</v>
      </c>
      <c r="H48" s="52" t="s">
        <v>35</v>
      </c>
      <c r="I48" s="58" t="s">
        <v>35</v>
      </c>
      <c r="J48" s="58" t="s">
        <v>35</v>
      </c>
      <c r="K48" s="58" t="s">
        <v>35</v>
      </c>
      <c r="L48" s="49" t="s">
        <v>35</v>
      </c>
      <c r="M48" s="61" t="s">
        <v>35</v>
      </c>
      <c r="N48" s="58" t="s">
        <v>35</v>
      </c>
      <c r="O48" s="58" t="s">
        <v>35</v>
      </c>
      <c r="P48" s="58" t="s">
        <v>35</v>
      </c>
      <c r="Q48" s="55" t="s">
        <v>35</v>
      </c>
      <c r="R48" s="52" t="s">
        <v>35</v>
      </c>
      <c r="S48" s="58" t="s">
        <v>35</v>
      </c>
      <c r="T48" s="58" t="s">
        <v>35</v>
      </c>
      <c r="U48" s="58" t="s">
        <v>35</v>
      </c>
      <c r="V48" s="58" t="s">
        <v>35</v>
      </c>
      <c r="W48" s="58" t="s">
        <v>35</v>
      </c>
      <c r="X48" s="58" t="s">
        <v>35</v>
      </c>
      <c r="Y48" s="58" t="s">
        <v>35</v>
      </c>
      <c r="Z48" s="58" t="s">
        <v>35</v>
      </c>
      <c r="AA48" s="58" t="s">
        <v>35</v>
      </c>
      <c r="AB48" s="49" t="s">
        <v>35</v>
      </c>
      <c r="AC48" s="5"/>
      <c r="AD48" s="5"/>
      <c r="AE48" s="5"/>
      <c r="AF48" s="5"/>
      <c r="AG48" s="5"/>
      <c r="AH48" s="5"/>
      <c r="AI48" s="5"/>
      <c r="AJ48" s="5"/>
      <c r="AK48" s="5"/>
      <c r="AL48" s="5"/>
      <c r="AM48" s="5"/>
      <c r="AN48" s="5"/>
      <c r="AO48" s="5"/>
      <c r="AP48" s="5"/>
      <c r="AQ48" s="5"/>
      <c r="AR48" s="5"/>
      <c r="AS48" s="5"/>
      <c r="AT48" s="5"/>
      <c r="AU48" s="5"/>
      <c r="AV48" s="5"/>
      <c r="AW48" s="5"/>
      <c r="AX48" s="5"/>
      <c r="AY48" s="5"/>
      <c r="AZ48" s="342"/>
      <c r="BA48" s="970"/>
      <c r="BB48" s="594" t="s">
        <v>100</v>
      </c>
      <c r="BC48" s="45" t="s">
        <v>35</v>
      </c>
      <c r="BD48" s="41" t="s">
        <v>35</v>
      </c>
      <c r="BE48" s="41" t="s">
        <v>35</v>
      </c>
      <c r="BF48" s="41" t="s">
        <v>35</v>
      </c>
      <c r="BG48" s="36" t="s">
        <v>35</v>
      </c>
      <c r="BH48" s="45" t="s">
        <v>35</v>
      </c>
      <c r="BI48" s="41" t="s">
        <v>35</v>
      </c>
      <c r="BJ48" s="41" t="s">
        <v>35</v>
      </c>
      <c r="BK48" s="41" t="s">
        <v>35</v>
      </c>
      <c r="BL48" s="36" t="s">
        <v>35</v>
      </c>
      <c r="BM48" s="45" t="s">
        <v>35</v>
      </c>
      <c r="BN48" s="41" t="s">
        <v>35</v>
      </c>
      <c r="BO48" s="41" t="s">
        <v>35</v>
      </c>
      <c r="BP48" s="41" t="s">
        <v>35</v>
      </c>
      <c r="BQ48" s="36" t="s">
        <v>35</v>
      </c>
      <c r="BR48" s="45" t="s">
        <v>35</v>
      </c>
      <c r="BS48" s="41" t="s">
        <v>35</v>
      </c>
      <c r="BT48" s="41" t="s">
        <v>35</v>
      </c>
      <c r="BU48" s="41" t="s">
        <v>35</v>
      </c>
      <c r="BV48" s="41" t="s">
        <v>35</v>
      </c>
      <c r="BW48" s="41" t="s">
        <v>35</v>
      </c>
      <c r="BX48" s="41" t="s">
        <v>35</v>
      </c>
      <c r="BY48" s="30" t="s">
        <v>35</v>
      </c>
      <c r="BZ48" s="30" t="s">
        <v>35</v>
      </c>
      <c r="CA48" s="30" t="s">
        <v>35</v>
      </c>
      <c r="CB48" s="30" t="s">
        <v>35</v>
      </c>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4" customFormat="true" ht="15" customHeight="true" x14ac:dyDescent="0.2">
      <c r="A49" s="982"/>
      <c r="B49" s="378" t="s">
        <v>68</v>
      </c>
      <c r="C49" s="61" t="s">
        <v>35</v>
      </c>
      <c r="D49" s="58" t="s">
        <v>35</v>
      </c>
      <c r="E49" s="58" t="s">
        <v>35</v>
      </c>
      <c r="F49" s="58" t="s">
        <v>35</v>
      </c>
      <c r="G49" s="55" t="s">
        <v>35</v>
      </c>
      <c r="H49" s="52" t="s">
        <v>35</v>
      </c>
      <c r="I49" s="58" t="s">
        <v>35</v>
      </c>
      <c r="J49" s="58" t="s">
        <v>35</v>
      </c>
      <c r="K49" s="58" t="s">
        <v>35</v>
      </c>
      <c r="L49" s="49" t="s">
        <v>35</v>
      </c>
      <c r="M49" s="61" t="s">
        <v>35</v>
      </c>
      <c r="N49" s="58" t="s">
        <v>35</v>
      </c>
      <c r="O49" s="58" t="s">
        <v>35</v>
      </c>
      <c r="P49" s="58" t="s">
        <v>35</v>
      </c>
      <c r="Q49" s="55" t="s">
        <v>35</v>
      </c>
      <c r="R49" s="52" t="s">
        <v>35</v>
      </c>
      <c r="S49" s="58" t="s">
        <v>35</v>
      </c>
      <c r="T49" s="58" t="s">
        <v>35</v>
      </c>
      <c r="U49" s="58" t="s">
        <v>35</v>
      </c>
      <c r="V49" s="58" t="s">
        <v>35</v>
      </c>
      <c r="W49" s="58" t="s">
        <v>35</v>
      </c>
      <c r="X49" s="58" t="s">
        <v>35</v>
      </c>
      <c r="Y49" s="58" t="s">
        <v>35</v>
      </c>
      <c r="Z49" s="58" t="s">
        <v>35</v>
      </c>
      <c r="AA49" s="58" t="s">
        <v>35</v>
      </c>
      <c r="AB49" s="49" t="s">
        <v>35</v>
      </c>
      <c r="AC49" s="5"/>
      <c r="AD49" s="5"/>
      <c r="AE49" s="5"/>
      <c r="AF49" s="5"/>
      <c r="AG49" s="5"/>
      <c r="AH49" s="5"/>
      <c r="AI49" s="5"/>
      <c r="AJ49" s="5"/>
      <c r="AK49" s="5"/>
      <c r="AL49" s="5"/>
      <c r="AM49" s="5"/>
      <c r="AN49" s="5"/>
      <c r="AO49" s="5"/>
      <c r="AP49" s="5"/>
      <c r="AQ49" s="5"/>
      <c r="AR49" s="5"/>
      <c r="AS49" s="5"/>
      <c r="AT49" s="5"/>
      <c r="AU49" s="5"/>
      <c r="AV49" s="5"/>
      <c r="AW49" s="5"/>
      <c r="AX49" s="5"/>
      <c r="AY49" s="5"/>
      <c r="AZ49" s="342"/>
      <c r="BA49" s="970"/>
      <c r="BB49" s="594" t="s">
        <v>68</v>
      </c>
      <c r="BC49" s="45" t="s">
        <v>35</v>
      </c>
      <c r="BD49" s="41" t="s">
        <v>35</v>
      </c>
      <c r="BE49" s="41" t="s">
        <v>35</v>
      </c>
      <c r="BF49" s="41" t="s">
        <v>35</v>
      </c>
      <c r="BG49" s="36" t="s">
        <v>35</v>
      </c>
      <c r="BH49" s="45" t="s">
        <v>35</v>
      </c>
      <c r="BI49" s="41" t="s">
        <v>35</v>
      </c>
      <c r="BJ49" s="41" t="s">
        <v>35</v>
      </c>
      <c r="BK49" s="41" t="s">
        <v>35</v>
      </c>
      <c r="BL49" s="36" t="s">
        <v>35</v>
      </c>
      <c r="BM49" s="45" t="s">
        <v>35</v>
      </c>
      <c r="BN49" s="41" t="s">
        <v>35</v>
      </c>
      <c r="BO49" s="41" t="s">
        <v>35</v>
      </c>
      <c r="BP49" s="41" t="s">
        <v>35</v>
      </c>
      <c r="BQ49" s="36" t="s">
        <v>35</v>
      </c>
      <c r="BR49" s="45" t="s">
        <v>35</v>
      </c>
      <c r="BS49" s="41" t="s">
        <v>35</v>
      </c>
      <c r="BT49" s="41" t="s">
        <v>35</v>
      </c>
      <c r="BU49" s="41" t="s">
        <v>35</v>
      </c>
      <c r="BV49" s="41" t="s">
        <v>35</v>
      </c>
      <c r="BW49" s="41" t="s">
        <v>35</v>
      </c>
      <c r="BX49" s="41" t="s">
        <v>35</v>
      </c>
      <c r="BY49" s="30" t="s">
        <v>35</v>
      </c>
      <c r="BZ49" s="30" t="s">
        <v>35</v>
      </c>
      <c r="CA49" s="30" t="s">
        <v>35</v>
      </c>
      <c r="CB49" s="30" t="s">
        <v>35</v>
      </c>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4" customFormat="true" ht="15" customHeight="true" x14ac:dyDescent="0.2">
      <c r="A50" s="982" t="s">
        <v>103</v>
      </c>
      <c r="B50" s="378" t="s">
        <v>101</v>
      </c>
      <c r="C50" s="61" t="s">
        <v>35</v>
      </c>
      <c r="D50" s="58" t="s">
        <v>35</v>
      </c>
      <c r="E50" s="58" t="s">
        <v>35</v>
      </c>
      <c r="F50" s="58" t="s">
        <v>35</v>
      </c>
      <c r="G50" s="55" t="s">
        <v>35</v>
      </c>
      <c r="H50" s="52" t="s">
        <v>35</v>
      </c>
      <c r="I50" s="58" t="s">
        <v>35</v>
      </c>
      <c r="J50" s="58" t="s">
        <v>35</v>
      </c>
      <c r="K50" s="58" t="s">
        <v>35</v>
      </c>
      <c r="L50" s="49" t="s">
        <v>35</v>
      </c>
      <c r="M50" s="61" t="s">
        <v>35</v>
      </c>
      <c r="N50" s="58" t="s">
        <v>35</v>
      </c>
      <c r="O50" s="58" t="s">
        <v>35</v>
      </c>
      <c r="P50" s="58" t="s">
        <v>35</v>
      </c>
      <c r="Q50" s="55" t="s">
        <v>35</v>
      </c>
      <c r="R50" s="52" t="s">
        <v>35</v>
      </c>
      <c r="S50" s="58" t="s">
        <v>35</v>
      </c>
      <c r="T50" s="58" t="s">
        <v>35</v>
      </c>
      <c r="U50" s="58" t="s">
        <v>35</v>
      </c>
      <c r="V50" s="58" t="s">
        <v>35</v>
      </c>
      <c r="W50" s="58" t="s">
        <v>35</v>
      </c>
      <c r="X50" s="58" t="s">
        <v>35</v>
      </c>
      <c r="Y50" s="58" t="s">
        <v>35</v>
      </c>
      <c r="Z50" s="58" t="s">
        <v>35</v>
      </c>
      <c r="AA50" s="58" t="s">
        <v>35</v>
      </c>
      <c r="AB50" s="49" t="s">
        <v>35</v>
      </c>
      <c r="AC50" s="5"/>
      <c r="AD50" s="5"/>
      <c r="AE50" s="5"/>
      <c r="AF50" s="5"/>
      <c r="AG50" s="5"/>
      <c r="AH50" s="5"/>
      <c r="AI50" s="5"/>
      <c r="AJ50" s="5"/>
      <c r="AK50" s="5"/>
      <c r="AL50" s="5"/>
      <c r="AM50" s="5"/>
      <c r="AN50" s="5"/>
      <c r="AO50" s="5"/>
      <c r="AP50" s="5"/>
      <c r="AQ50" s="5"/>
      <c r="AR50" s="5"/>
      <c r="AS50" s="5"/>
      <c r="AT50" s="5"/>
      <c r="AU50" s="5"/>
      <c r="AV50" s="5"/>
      <c r="AW50" s="5"/>
      <c r="AX50" s="5"/>
      <c r="AY50" s="5"/>
      <c r="AZ50" s="342"/>
      <c r="BA50" s="970" t="s">
        <v>103</v>
      </c>
      <c r="BB50" s="594" t="s">
        <v>101</v>
      </c>
      <c r="BC50" s="45" t="s">
        <v>35</v>
      </c>
      <c r="BD50" s="41" t="s">
        <v>35</v>
      </c>
      <c r="BE50" s="41" t="s">
        <v>35</v>
      </c>
      <c r="BF50" s="41" t="s">
        <v>35</v>
      </c>
      <c r="BG50" s="36" t="s">
        <v>35</v>
      </c>
      <c r="BH50" s="45" t="s">
        <v>35</v>
      </c>
      <c r="BI50" s="41" t="s">
        <v>35</v>
      </c>
      <c r="BJ50" s="41" t="s">
        <v>35</v>
      </c>
      <c r="BK50" s="41" t="s">
        <v>35</v>
      </c>
      <c r="BL50" s="36" t="s">
        <v>35</v>
      </c>
      <c r="BM50" s="45" t="s">
        <v>35</v>
      </c>
      <c r="BN50" s="41" t="s">
        <v>35</v>
      </c>
      <c r="BO50" s="41" t="s">
        <v>35</v>
      </c>
      <c r="BP50" s="41" t="s">
        <v>35</v>
      </c>
      <c r="BQ50" s="36" t="s">
        <v>35</v>
      </c>
      <c r="BR50" s="45" t="s">
        <v>35</v>
      </c>
      <c r="BS50" s="41" t="s">
        <v>35</v>
      </c>
      <c r="BT50" s="41" t="s">
        <v>35</v>
      </c>
      <c r="BU50" s="41" t="s">
        <v>35</v>
      </c>
      <c r="BV50" s="41" t="s">
        <v>35</v>
      </c>
      <c r="BW50" s="41" t="s">
        <v>35</v>
      </c>
      <c r="BX50" s="41" t="s">
        <v>35</v>
      </c>
      <c r="BY50" s="30" t="s">
        <v>35</v>
      </c>
      <c r="BZ50" s="30" t="s">
        <v>35</v>
      </c>
      <c r="CA50" s="30" t="s">
        <v>35</v>
      </c>
      <c r="CB50" s="30" t="s">
        <v>35</v>
      </c>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4" customFormat="true" ht="15" customHeight="true" x14ac:dyDescent="0.2">
      <c r="A51" s="982"/>
      <c r="B51" s="378" t="s">
        <v>100</v>
      </c>
      <c r="C51" s="61" t="s">
        <v>35</v>
      </c>
      <c r="D51" s="58" t="s">
        <v>35</v>
      </c>
      <c r="E51" s="58" t="s">
        <v>35</v>
      </c>
      <c r="F51" s="58" t="s">
        <v>35</v>
      </c>
      <c r="G51" s="55" t="s">
        <v>35</v>
      </c>
      <c r="H51" s="52" t="s">
        <v>35</v>
      </c>
      <c r="I51" s="58" t="s">
        <v>35</v>
      </c>
      <c r="J51" s="58" t="s">
        <v>35</v>
      </c>
      <c r="K51" s="58" t="s">
        <v>35</v>
      </c>
      <c r="L51" s="49" t="s">
        <v>35</v>
      </c>
      <c r="M51" s="61" t="s">
        <v>35</v>
      </c>
      <c r="N51" s="58" t="s">
        <v>35</v>
      </c>
      <c r="O51" s="58" t="s">
        <v>35</v>
      </c>
      <c r="P51" s="58" t="s">
        <v>35</v>
      </c>
      <c r="Q51" s="55" t="s">
        <v>35</v>
      </c>
      <c r="R51" s="52" t="s">
        <v>35</v>
      </c>
      <c r="S51" s="58" t="s">
        <v>35</v>
      </c>
      <c r="T51" s="58" t="s">
        <v>35</v>
      </c>
      <c r="U51" s="58" t="s">
        <v>35</v>
      </c>
      <c r="V51" s="58" t="s">
        <v>35</v>
      </c>
      <c r="W51" s="58" t="s">
        <v>35</v>
      </c>
      <c r="X51" s="58" t="s">
        <v>35</v>
      </c>
      <c r="Y51" s="58" t="s">
        <v>35</v>
      </c>
      <c r="Z51" s="58" t="s">
        <v>35</v>
      </c>
      <c r="AA51" s="58" t="s">
        <v>35</v>
      </c>
      <c r="AB51" s="49" t="s">
        <v>35</v>
      </c>
      <c r="AC51" s="5"/>
      <c r="AD51" s="5"/>
      <c r="AE51" s="5"/>
      <c r="AF51" s="5"/>
      <c r="AG51" s="5"/>
      <c r="AH51" s="5"/>
      <c r="AI51" s="5"/>
      <c r="AJ51" s="5"/>
      <c r="AK51" s="5"/>
      <c r="AL51" s="5"/>
      <c r="AM51" s="5"/>
      <c r="AN51" s="5"/>
      <c r="AO51" s="5"/>
      <c r="AP51" s="5"/>
      <c r="AQ51" s="5"/>
      <c r="AR51" s="5"/>
      <c r="AS51" s="5"/>
      <c r="AT51" s="5"/>
      <c r="AU51" s="5"/>
      <c r="AV51" s="5"/>
      <c r="AW51" s="5"/>
      <c r="AX51" s="5"/>
      <c r="AY51" s="5"/>
      <c r="AZ51" s="342"/>
      <c r="BA51" s="970"/>
      <c r="BB51" s="594" t="s">
        <v>100</v>
      </c>
      <c r="BC51" s="45" t="s">
        <v>35</v>
      </c>
      <c r="BD51" s="41" t="s">
        <v>35</v>
      </c>
      <c r="BE51" s="41" t="s">
        <v>35</v>
      </c>
      <c r="BF51" s="41" t="s">
        <v>35</v>
      </c>
      <c r="BG51" s="36" t="s">
        <v>35</v>
      </c>
      <c r="BH51" s="45" t="s">
        <v>35</v>
      </c>
      <c r="BI51" s="41" t="s">
        <v>35</v>
      </c>
      <c r="BJ51" s="41" t="s">
        <v>35</v>
      </c>
      <c r="BK51" s="41" t="s">
        <v>35</v>
      </c>
      <c r="BL51" s="36" t="s">
        <v>35</v>
      </c>
      <c r="BM51" s="45" t="s">
        <v>35</v>
      </c>
      <c r="BN51" s="41" t="s">
        <v>35</v>
      </c>
      <c r="BO51" s="41" t="s">
        <v>35</v>
      </c>
      <c r="BP51" s="41" t="s">
        <v>35</v>
      </c>
      <c r="BQ51" s="36" t="s">
        <v>35</v>
      </c>
      <c r="BR51" s="45" t="s">
        <v>35</v>
      </c>
      <c r="BS51" s="41" t="s">
        <v>35</v>
      </c>
      <c r="BT51" s="41" t="s">
        <v>35</v>
      </c>
      <c r="BU51" s="41" t="s">
        <v>35</v>
      </c>
      <c r="BV51" s="41" t="s">
        <v>35</v>
      </c>
      <c r="BW51" s="41" t="s">
        <v>35</v>
      </c>
      <c r="BX51" s="41" t="s">
        <v>35</v>
      </c>
      <c r="BY51" s="30" t="s">
        <v>35</v>
      </c>
      <c r="BZ51" s="30" t="s">
        <v>35</v>
      </c>
      <c r="CA51" s="30" t="s">
        <v>35</v>
      </c>
      <c r="CB51" s="30" t="s">
        <v>35</v>
      </c>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4" customFormat="true" ht="15" customHeight="true" x14ac:dyDescent="0.2">
      <c r="A52" s="982"/>
      <c r="B52" s="378" t="s">
        <v>68</v>
      </c>
      <c r="C52" s="61" t="s">
        <v>35</v>
      </c>
      <c r="D52" s="58" t="s">
        <v>35</v>
      </c>
      <c r="E52" s="58" t="s">
        <v>35</v>
      </c>
      <c r="F52" s="58" t="s">
        <v>35</v>
      </c>
      <c r="G52" s="55" t="s">
        <v>35</v>
      </c>
      <c r="H52" s="52" t="s">
        <v>35</v>
      </c>
      <c r="I52" s="58" t="s">
        <v>35</v>
      </c>
      <c r="J52" s="58" t="s">
        <v>35</v>
      </c>
      <c r="K52" s="58" t="s">
        <v>35</v>
      </c>
      <c r="L52" s="49" t="s">
        <v>35</v>
      </c>
      <c r="M52" s="61" t="s">
        <v>35</v>
      </c>
      <c r="N52" s="58" t="s">
        <v>35</v>
      </c>
      <c r="O52" s="58" t="s">
        <v>35</v>
      </c>
      <c r="P52" s="58" t="s">
        <v>35</v>
      </c>
      <c r="Q52" s="55" t="s">
        <v>35</v>
      </c>
      <c r="R52" s="52" t="s">
        <v>35</v>
      </c>
      <c r="S52" s="58" t="s">
        <v>35</v>
      </c>
      <c r="T52" s="58" t="s">
        <v>35</v>
      </c>
      <c r="U52" s="58" t="s">
        <v>35</v>
      </c>
      <c r="V52" s="58" t="s">
        <v>35</v>
      </c>
      <c r="W52" s="58" t="s">
        <v>35</v>
      </c>
      <c r="X52" s="58" t="s">
        <v>35</v>
      </c>
      <c r="Y52" s="58" t="s">
        <v>35</v>
      </c>
      <c r="Z52" s="58" t="s">
        <v>35</v>
      </c>
      <c r="AA52" s="58" t="s">
        <v>35</v>
      </c>
      <c r="AB52" s="49" t="s">
        <v>35</v>
      </c>
      <c r="AC52" s="5"/>
      <c r="AD52" s="5"/>
      <c r="AE52" s="5"/>
      <c r="AF52" s="5"/>
      <c r="AG52" s="5"/>
      <c r="AH52" s="5"/>
      <c r="AI52" s="5"/>
      <c r="AJ52" s="5"/>
      <c r="AK52" s="5"/>
      <c r="AL52" s="5"/>
      <c r="AM52" s="5"/>
      <c r="AN52" s="5"/>
      <c r="AO52" s="5"/>
      <c r="AP52" s="5"/>
      <c r="AQ52" s="5"/>
      <c r="AR52" s="5"/>
      <c r="AS52" s="5"/>
      <c r="AT52" s="5"/>
      <c r="AU52" s="5"/>
      <c r="AV52" s="5"/>
      <c r="AW52" s="5"/>
      <c r="AX52" s="5"/>
      <c r="AY52" s="5"/>
      <c r="AZ52" s="342"/>
      <c r="BA52" s="970"/>
      <c r="BB52" s="594" t="s">
        <v>68</v>
      </c>
      <c r="BC52" s="45" t="s">
        <v>35</v>
      </c>
      <c r="BD52" s="41" t="s">
        <v>35</v>
      </c>
      <c r="BE52" s="41" t="s">
        <v>35</v>
      </c>
      <c r="BF52" s="41" t="s">
        <v>35</v>
      </c>
      <c r="BG52" s="36" t="s">
        <v>35</v>
      </c>
      <c r="BH52" s="45" t="s">
        <v>35</v>
      </c>
      <c r="BI52" s="41" t="s">
        <v>35</v>
      </c>
      <c r="BJ52" s="41" t="s">
        <v>35</v>
      </c>
      <c r="BK52" s="41" t="s">
        <v>35</v>
      </c>
      <c r="BL52" s="36" t="s">
        <v>35</v>
      </c>
      <c r="BM52" s="45" t="s">
        <v>35</v>
      </c>
      <c r="BN52" s="41" t="s">
        <v>35</v>
      </c>
      <c r="BO52" s="41" t="s">
        <v>35</v>
      </c>
      <c r="BP52" s="41" t="s">
        <v>35</v>
      </c>
      <c r="BQ52" s="36" t="s">
        <v>35</v>
      </c>
      <c r="BR52" s="45" t="s">
        <v>35</v>
      </c>
      <c r="BS52" s="41" t="s">
        <v>35</v>
      </c>
      <c r="BT52" s="41" t="s">
        <v>35</v>
      </c>
      <c r="BU52" s="41" t="s">
        <v>35</v>
      </c>
      <c r="BV52" s="41" t="s">
        <v>35</v>
      </c>
      <c r="BW52" s="41" t="s">
        <v>35</v>
      </c>
      <c r="BX52" s="41" t="s">
        <v>35</v>
      </c>
      <c r="BY52" s="30" t="s">
        <v>35</v>
      </c>
      <c r="BZ52" s="30" t="s">
        <v>35</v>
      </c>
      <c r="CA52" s="30" t="s">
        <v>35</v>
      </c>
      <c r="CB52" s="30" t="s">
        <v>35</v>
      </c>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4" customFormat="true" ht="15" customHeight="true" x14ac:dyDescent="0.2">
      <c r="A53" s="982" t="s">
        <v>106</v>
      </c>
      <c r="B53" s="378" t="s">
        <v>101</v>
      </c>
      <c r="C53" s="61" t="s">
        <v>35</v>
      </c>
      <c r="D53" s="58" t="s">
        <v>35</v>
      </c>
      <c r="E53" s="58" t="s">
        <v>35</v>
      </c>
      <c r="F53" s="58" t="s">
        <v>35</v>
      </c>
      <c r="G53" s="55" t="s">
        <v>35</v>
      </c>
      <c r="H53" s="52" t="s">
        <v>35</v>
      </c>
      <c r="I53" s="58" t="s">
        <v>35</v>
      </c>
      <c r="J53" s="58" t="s">
        <v>35</v>
      </c>
      <c r="K53" s="58" t="s">
        <v>35</v>
      </c>
      <c r="L53" s="49" t="s">
        <v>35</v>
      </c>
      <c r="M53" s="61" t="s">
        <v>35</v>
      </c>
      <c r="N53" s="58" t="s">
        <v>35</v>
      </c>
      <c r="O53" s="58" t="s">
        <v>35</v>
      </c>
      <c r="P53" s="58" t="s">
        <v>35</v>
      </c>
      <c r="Q53" s="55" t="s">
        <v>35</v>
      </c>
      <c r="R53" s="52" t="s">
        <v>35</v>
      </c>
      <c r="S53" s="58" t="s">
        <v>35</v>
      </c>
      <c r="T53" s="58" t="s">
        <v>35</v>
      </c>
      <c r="U53" s="58" t="s">
        <v>35</v>
      </c>
      <c r="V53" s="58" t="s">
        <v>35</v>
      </c>
      <c r="W53" s="58" t="s">
        <v>35</v>
      </c>
      <c r="X53" s="58" t="s">
        <v>35</v>
      </c>
      <c r="Y53" s="58" t="s">
        <v>35</v>
      </c>
      <c r="Z53" s="58" t="s">
        <v>35</v>
      </c>
      <c r="AA53" s="58" t="s">
        <v>35</v>
      </c>
      <c r="AB53" s="49" t="s">
        <v>35</v>
      </c>
      <c r="AC53" s="5"/>
      <c r="AD53" s="5"/>
      <c r="AE53" s="5"/>
      <c r="AF53" s="5"/>
      <c r="AG53" s="5"/>
      <c r="AH53" s="5"/>
      <c r="AI53" s="5"/>
      <c r="AJ53" s="5"/>
      <c r="AK53" s="5"/>
      <c r="AL53" s="5"/>
      <c r="AM53" s="5"/>
      <c r="AN53" s="5"/>
      <c r="AO53" s="5"/>
      <c r="AP53" s="5"/>
      <c r="AQ53" s="5"/>
      <c r="AR53" s="5"/>
      <c r="AS53" s="5"/>
      <c r="AT53" s="5"/>
      <c r="AU53" s="5"/>
      <c r="AV53" s="5"/>
      <c r="AW53" s="5"/>
      <c r="AX53" s="5"/>
      <c r="AY53" s="5"/>
      <c r="AZ53" s="342"/>
      <c r="BA53" s="970" t="s">
        <v>106</v>
      </c>
      <c r="BB53" s="594" t="s">
        <v>101</v>
      </c>
      <c r="BC53" s="45" t="s">
        <v>35</v>
      </c>
      <c r="BD53" s="41" t="s">
        <v>35</v>
      </c>
      <c r="BE53" s="41" t="s">
        <v>35</v>
      </c>
      <c r="BF53" s="41" t="s">
        <v>35</v>
      </c>
      <c r="BG53" s="36" t="s">
        <v>35</v>
      </c>
      <c r="BH53" s="45" t="s">
        <v>35</v>
      </c>
      <c r="BI53" s="41" t="s">
        <v>35</v>
      </c>
      <c r="BJ53" s="41" t="s">
        <v>35</v>
      </c>
      <c r="BK53" s="41" t="s">
        <v>35</v>
      </c>
      <c r="BL53" s="36" t="s">
        <v>35</v>
      </c>
      <c r="BM53" s="45" t="s">
        <v>35</v>
      </c>
      <c r="BN53" s="41" t="s">
        <v>35</v>
      </c>
      <c r="BO53" s="41" t="s">
        <v>35</v>
      </c>
      <c r="BP53" s="41" t="s">
        <v>35</v>
      </c>
      <c r="BQ53" s="36" t="s">
        <v>35</v>
      </c>
      <c r="BR53" s="45" t="s">
        <v>35</v>
      </c>
      <c r="BS53" s="41" t="s">
        <v>35</v>
      </c>
      <c r="BT53" s="41" t="s">
        <v>35</v>
      </c>
      <c r="BU53" s="41" t="s">
        <v>35</v>
      </c>
      <c r="BV53" s="41" t="s">
        <v>35</v>
      </c>
      <c r="BW53" s="41" t="s">
        <v>35</v>
      </c>
      <c r="BX53" s="41" t="s">
        <v>35</v>
      </c>
      <c r="BY53" s="30" t="s">
        <v>35</v>
      </c>
      <c r="BZ53" s="30" t="s">
        <v>35</v>
      </c>
      <c r="CA53" s="30" t="s">
        <v>35</v>
      </c>
      <c r="CB53" s="30" t="s">
        <v>35</v>
      </c>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4" customFormat="true" ht="15" customHeight="true" x14ac:dyDescent="0.2">
      <c r="A54" s="982"/>
      <c r="B54" s="378" t="s">
        <v>100</v>
      </c>
      <c r="C54" s="61" t="s">
        <v>35</v>
      </c>
      <c r="D54" s="58" t="s">
        <v>35</v>
      </c>
      <c r="E54" s="58" t="s">
        <v>35</v>
      </c>
      <c r="F54" s="58" t="s">
        <v>35</v>
      </c>
      <c r="G54" s="55" t="s">
        <v>35</v>
      </c>
      <c r="H54" s="52" t="s">
        <v>35</v>
      </c>
      <c r="I54" s="58" t="s">
        <v>35</v>
      </c>
      <c r="J54" s="58" t="s">
        <v>35</v>
      </c>
      <c r="K54" s="58" t="s">
        <v>35</v>
      </c>
      <c r="L54" s="49" t="s">
        <v>35</v>
      </c>
      <c r="M54" s="61" t="s">
        <v>35</v>
      </c>
      <c r="N54" s="58" t="s">
        <v>35</v>
      </c>
      <c r="O54" s="58" t="s">
        <v>35</v>
      </c>
      <c r="P54" s="58" t="s">
        <v>35</v>
      </c>
      <c r="Q54" s="55" t="s">
        <v>35</v>
      </c>
      <c r="R54" s="52" t="s">
        <v>35</v>
      </c>
      <c r="S54" s="58" t="s">
        <v>35</v>
      </c>
      <c r="T54" s="58" t="s">
        <v>35</v>
      </c>
      <c r="U54" s="58" t="s">
        <v>35</v>
      </c>
      <c r="V54" s="58" t="s">
        <v>35</v>
      </c>
      <c r="W54" s="58" t="s">
        <v>35</v>
      </c>
      <c r="X54" s="58" t="s">
        <v>35</v>
      </c>
      <c r="Y54" s="58" t="s">
        <v>35</v>
      </c>
      <c r="Z54" s="58" t="s">
        <v>35</v>
      </c>
      <c r="AA54" s="58" t="s">
        <v>35</v>
      </c>
      <c r="AB54" s="49" t="s">
        <v>35</v>
      </c>
      <c r="AC54" s="5"/>
      <c r="AD54" s="5"/>
      <c r="AE54" s="5"/>
      <c r="AF54" s="5"/>
      <c r="AG54" s="5"/>
      <c r="AH54" s="5"/>
      <c r="AI54" s="5"/>
      <c r="AJ54" s="5"/>
      <c r="AK54" s="5"/>
      <c r="AL54" s="5"/>
      <c r="AM54" s="5"/>
      <c r="AN54" s="5"/>
      <c r="AO54" s="5"/>
      <c r="AP54" s="5"/>
      <c r="AQ54" s="5"/>
      <c r="AR54" s="5"/>
      <c r="AS54" s="5"/>
      <c r="AT54" s="5"/>
      <c r="AU54" s="5"/>
      <c r="AV54" s="5"/>
      <c r="AW54" s="5"/>
      <c r="AX54" s="5"/>
      <c r="AY54" s="5"/>
      <c r="AZ54" s="342"/>
      <c r="BA54" s="970"/>
      <c r="BB54" s="594" t="s">
        <v>100</v>
      </c>
      <c r="BC54" s="45" t="s">
        <v>35</v>
      </c>
      <c r="BD54" s="41" t="s">
        <v>35</v>
      </c>
      <c r="BE54" s="41" t="s">
        <v>35</v>
      </c>
      <c r="BF54" s="41" t="s">
        <v>35</v>
      </c>
      <c r="BG54" s="36" t="s">
        <v>35</v>
      </c>
      <c r="BH54" s="45" t="s">
        <v>35</v>
      </c>
      <c r="BI54" s="41" t="s">
        <v>35</v>
      </c>
      <c r="BJ54" s="41" t="s">
        <v>35</v>
      </c>
      <c r="BK54" s="41" t="s">
        <v>35</v>
      </c>
      <c r="BL54" s="36" t="s">
        <v>35</v>
      </c>
      <c r="BM54" s="45" t="s">
        <v>35</v>
      </c>
      <c r="BN54" s="41" t="s">
        <v>35</v>
      </c>
      <c r="BO54" s="41" t="s">
        <v>35</v>
      </c>
      <c r="BP54" s="41" t="s">
        <v>35</v>
      </c>
      <c r="BQ54" s="36" t="s">
        <v>35</v>
      </c>
      <c r="BR54" s="45" t="s">
        <v>35</v>
      </c>
      <c r="BS54" s="41" t="s">
        <v>35</v>
      </c>
      <c r="BT54" s="41" t="s">
        <v>35</v>
      </c>
      <c r="BU54" s="41" t="s">
        <v>35</v>
      </c>
      <c r="BV54" s="41" t="s">
        <v>35</v>
      </c>
      <c r="BW54" s="41" t="s">
        <v>35</v>
      </c>
      <c r="BX54" s="41" t="s">
        <v>35</v>
      </c>
      <c r="BY54" s="30" t="s">
        <v>35</v>
      </c>
      <c r="BZ54" s="30" t="s">
        <v>35</v>
      </c>
      <c r="CA54" s="30" t="s">
        <v>35</v>
      </c>
      <c r="CB54" s="30" t="s">
        <v>35</v>
      </c>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4" customFormat="true" ht="15" customHeight="true" x14ac:dyDescent="0.2">
      <c r="A55" s="983"/>
      <c r="B55" s="379" t="s">
        <v>68</v>
      </c>
      <c r="C55" s="60" t="s">
        <v>35</v>
      </c>
      <c r="D55" s="57" t="s">
        <v>35</v>
      </c>
      <c r="E55" s="57" t="s">
        <v>35</v>
      </c>
      <c r="F55" s="57" t="s">
        <v>35</v>
      </c>
      <c r="G55" s="54" t="s">
        <v>35</v>
      </c>
      <c r="H55" s="51" t="s">
        <v>35</v>
      </c>
      <c r="I55" s="57" t="s">
        <v>35</v>
      </c>
      <c r="J55" s="57" t="s">
        <v>35</v>
      </c>
      <c r="K55" s="57" t="s">
        <v>35</v>
      </c>
      <c r="L55" s="48" t="s">
        <v>35</v>
      </c>
      <c r="M55" s="60" t="s">
        <v>35</v>
      </c>
      <c r="N55" s="57" t="s">
        <v>35</v>
      </c>
      <c r="O55" s="57" t="s">
        <v>35</v>
      </c>
      <c r="P55" s="57" t="s">
        <v>35</v>
      </c>
      <c r="Q55" s="54" t="s">
        <v>35</v>
      </c>
      <c r="R55" s="10" t="s">
        <v>35</v>
      </c>
      <c r="S55" s="9" t="s">
        <v>35</v>
      </c>
      <c r="T55" s="9" t="s">
        <v>35</v>
      </c>
      <c r="U55" s="9" t="s">
        <v>35</v>
      </c>
      <c r="V55" s="9" t="s">
        <v>35</v>
      </c>
      <c r="W55" s="9" t="s">
        <v>35</v>
      </c>
      <c r="X55" s="9" t="s">
        <v>35</v>
      </c>
      <c r="Y55" s="9" t="s">
        <v>35</v>
      </c>
      <c r="Z55" s="9" t="s">
        <v>35</v>
      </c>
      <c r="AA55" s="9" t="s">
        <v>35</v>
      </c>
      <c r="AB55" s="6" t="s">
        <v>35</v>
      </c>
      <c r="AC55" s="5"/>
      <c r="AD55" s="5"/>
      <c r="AE55" s="5"/>
      <c r="AF55" s="5"/>
      <c r="AG55" s="5"/>
      <c r="AH55" s="5"/>
      <c r="AI55" s="5"/>
      <c r="AJ55" s="5"/>
      <c r="AK55" s="5"/>
      <c r="AL55" s="5"/>
      <c r="AM55" s="5"/>
      <c r="AN55" s="5"/>
      <c r="AO55" s="5"/>
      <c r="AP55" s="5"/>
      <c r="AQ55" s="5"/>
      <c r="AR55" s="5"/>
      <c r="AS55" s="5"/>
      <c r="AT55" s="5"/>
      <c r="AU55" s="5"/>
      <c r="AV55" s="5"/>
      <c r="AW55" s="5"/>
      <c r="AX55" s="5"/>
      <c r="AY55" s="5"/>
      <c r="AZ55" s="342"/>
      <c r="BA55" s="972"/>
      <c r="BB55" s="597" t="s">
        <v>68</v>
      </c>
      <c r="BC55" s="43" t="s">
        <v>35</v>
      </c>
      <c r="BD55" s="39" t="s">
        <v>35</v>
      </c>
      <c r="BE55" s="39" t="s">
        <v>35</v>
      </c>
      <c r="BF55" s="39" t="s">
        <v>35</v>
      </c>
      <c r="BG55" s="34" t="s">
        <v>35</v>
      </c>
      <c r="BH55" s="43" t="s">
        <v>35</v>
      </c>
      <c r="BI55" s="39" t="s">
        <v>35</v>
      </c>
      <c r="BJ55" s="39" t="s">
        <v>35</v>
      </c>
      <c r="BK55" s="39" t="s">
        <v>35</v>
      </c>
      <c r="BL55" s="34" t="s">
        <v>35</v>
      </c>
      <c r="BM55" s="43" t="s">
        <v>35</v>
      </c>
      <c r="BN55" s="39" t="s">
        <v>35</v>
      </c>
      <c r="BO55" s="39" t="s">
        <v>35</v>
      </c>
      <c r="BP55" s="39" t="s">
        <v>35</v>
      </c>
      <c r="BQ55" s="34" t="s">
        <v>35</v>
      </c>
      <c r="BR55" s="8" t="s">
        <v>35</v>
      </c>
      <c r="BS55" s="7" t="s">
        <v>35</v>
      </c>
      <c r="BT55" s="7" t="s">
        <v>35</v>
      </c>
      <c r="BU55" s="7" t="s">
        <v>35</v>
      </c>
      <c r="BV55" s="7" t="s">
        <v>35</v>
      </c>
      <c r="BW55" s="7" t="s">
        <v>35</v>
      </c>
      <c r="BX55" s="7" t="s">
        <v>35</v>
      </c>
      <c r="BY55" s="7" t="s">
        <v>35</v>
      </c>
      <c r="BZ55" s="32" t="s">
        <v>35</v>
      </c>
      <c r="CA55" s="32" t="s">
        <v>35</v>
      </c>
      <c r="CB55" s="32" t="s">
        <v>35</v>
      </c>
      <c r="CC55" s="4"/>
      <c r="CD55" s="4"/>
      <c r="CE55" s="4"/>
      <c r="CF55" s="4"/>
      <c r="CG55" s="4"/>
      <c r="CH55" s="4"/>
      <c r="CI55" s="4"/>
      <c r="CJ55" s="4"/>
      <c r="CK55" s="4"/>
      <c r="CL55" s="4"/>
      <c r="CM55" s="4"/>
      <c r="CN55" s="4"/>
      <c r="CO55" s="4"/>
      <c r="CP55" s="4"/>
      <c r="CQ55" s="4"/>
      <c r="CR55" s="4"/>
      <c r="CS55" s="4"/>
      <c r="CT55" s="4"/>
      <c r="CU55" s="4"/>
      <c r="CV55" s="4"/>
      <c r="CW55" s="4"/>
      <c r="CX55" s="4"/>
      <c r="CY55" s="4"/>
      <c r="CZ55" s="4"/>
    </row>
    <row r="56" s="544" customFormat="true" ht="15" customHeight="true" x14ac:dyDescent="0.2">
      <c r="A56" s="306"/>
      <c r="B56" s="374"/>
      <c r="C56" s="989" t="s">
        <v>115</v>
      </c>
      <c r="D56" s="990"/>
      <c r="E56" s="990"/>
      <c r="F56" s="990"/>
      <c r="G56" s="991"/>
      <c r="H56" s="987" t="s">
        <v>38</v>
      </c>
      <c r="I56" s="979"/>
      <c r="J56" s="979"/>
      <c r="K56" s="979"/>
      <c r="L56" s="981"/>
      <c r="M56" s="978" t="s">
        <v>37</v>
      </c>
      <c r="N56" s="979"/>
      <c r="O56" s="979"/>
      <c r="P56" s="979"/>
      <c r="Q56" s="981"/>
      <c r="R56" s="15" t="s">
        <v>142</v>
      </c>
      <c r="S56" s="426"/>
      <c r="T56" s="426"/>
      <c r="U56" s="426"/>
      <c r="V56" s="426"/>
      <c r="W56" s="426"/>
      <c r="X56" s="426"/>
      <c r="Y56" s="426"/>
      <c r="Z56" s="426"/>
      <c r="AA56" s="426"/>
      <c r="AB56" s="426"/>
      <c r="AC56" s="784"/>
      <c r="AD56" s="784"/>
      <c r="AE56" s="784"/>
      <c r="AF56" s="784"/>
      <c r="AG56" s="784"/>
      <c r="AH56" s="784"/>
      <c r="AI56" s="784"/>
      <c r="AJ56" s="784"/>
      <c r="AK56" s="784"/>
      <c r="AL56" s="784"/>
      <c r="AM56" s="784"/>
      <c r="AN56" s="784"/>
      <c r="AO56" s="784"/>
      <c r="AP56" s="784"/>
      <c r="AQ56" s="784"/>
      <c r="AR56" s="784"/>
      <c r="AS56" s="784"/>
      <c r="AT56" s="784"/>
      <c r="AU56" s="784"/>
      <c r="AV56" s="784"/>
      <c r="AW56" s="784"/>
      <c r="AX56" s="784"/>
      <c r="AY56" s="784"/>
      <c r="AZ56" s="343"/>
      <c r="BA56" s="344" t="s">
        <v>131</v>
      </c>
      <c r="BB56" s="289" t="s">
        <v>96</v>
      </c>
      <c r="BC56" s="978" t="s">
        <v>115</v>
      </c>
      <c r="BD56" s="979"/>
      <c r="BE56" s="979"/>
      <c r="BF56" s="979"/>
      <c r="BG56" s="980"/>
      <c r="BH56" s="978" t="s">
        <v>38</v>
      </c>
      <c r="BI56" s="979"/>
      <c r="BJ56" s="979"/>
      <c r="BK56" s="979"/>
      <c r="BL56" s="980"/>
      <c r="BM56" s="978" t="s">
        <v>37</v>
      </c>
      <c r="BN56" s="979"/>
      <c r="BO56" s="979"/>
      <c r="BP56" s="979"/>
      <c r="BQ56" s="981"/>
      <c r="BR56" s="14" t="s">
        <v>142</v>
      </c>
      <c r="BS56" s="426"/>
      <c r="BT56" s="426"/>
      <c r="BU56" s="426"/>
      <c r="BV56" s="426"/>
      <c r="BW56" s="426"/>
      <c r="BX56" s="426"/>
      <c r="BY56" s="426"/>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544" customFormat="true" ht="24" x14ac:dyDescent="0.2">
      <c r="A57" s="329" t="s">
        <v>69</v>
      </c>
      <c r="B57" s="374"/>
      <c r="C57" s="417" t="s">
        <v>0</v>
      </c>
      <c r="D57" s="587" t="s">
        <v>1</v>
      </c>
      <c r="E57" s="587" t="s">
        <v>2</v>
      </c>
      <c r="F57" s="587" t="s">
        <v>3</v>
      </c>
      <c r="G57" s="588" t="s">
        <v>4</v>
      </c>
      <c r="H57" s="380" t="s">
        <v>0</v>
      </c>
      <c r="I57" s="590" t="s">
        <v>1</v>
      </c>
      <c r="J57" s="590" t="s">
        <v>2</v>
      </c>
      <c r="K57" s="590" t="s">
        <v>3</v>
      </c>
      <c r="L57" s="591" t="s">
        <v>4</v>
      </c>
      <c r="M57" s="381" t="s">
        <v>0</v>
      </c>
      <c r="N57" s="590" t="s">
        <v>1</v>
      </c>
      <c r="O57" s="590" t="s">
        <v>2</v>
      </c>
      <c r="P57" s="590" t="s">
        <v>3</v>
      </c>
      <c r="Q57" s="586" t="s">
        <v>4</v>
      </c>
      <c r="R57" s="380" t="s">
        <v>260</v>
      </c>
      <c r="S57" s="590" t="s">
        <v>326</v>
      </c>
      <c r="T57" s="590" t="s">
        <v>262</v>
      </c>
      <c r="U57" s="590" t="s">
        <v>327</v>
      </c>
      <c r="V57" s="590" t="s">
        <v>328</v>
      </c>
      <c r="W57" s="590" t="s">
        <v>265</v>
      </c>
      <c r="X57" s="590" t="s">
        <v>266</v>
      </c>
      <c r="Y57" s="590" t="s">
        <v>267</v>
      </c>
      <c r="Z57" s="590" t="s">
        <v>329</v>
      </c>
      <c r="AA57" s="590" t="s">
        <v>330</v>
      </c>
      <c r="AB57" s="591" t="s">
        <v>331</v>
      </c>
      <c r="AC57" s="784"/>
      <c r="AD57" s="784"/>
      <c r="AE57" s="784"/>
      <c r="AF57" s="784"/>
      <c r="AG57" s="784"/>
      <c r="AH57" s="784"/>
      <c r="AI57" s="784"/>
      <c r="AJ57" s="784"/>
      <c r="AK57" s="784"/>
      <c r="AL57" s="784"/>
      <c r="AM57" s="784"/>
      <c r="AN57" s="784"/>
      <c r="AO57" s="784"/>
      <c r="AP57" s="784"/>
      <c r="AQ57" s="784"/>
      <c r="AR57" s="784"/>
      <c r="AS57" s="784"/>
      <c r="AT57" s="784"/>
      <c r="AU57" s="784"/>
      <c r="AV57" s="784"/>
      <c r="AW57" s="784"/>
      <c r="AX57" s="784"/>
      <c r="AY57" s="784"/>
      <c r="AZ57" s="343"/>
      <c r="BA57" s="329" t="s">
        <v>120</v>
      </c>
      <c r="BB57" s="328"/>
      <c r="BC57" s="457" t="s">
        <v>0</v>
      </c>
      <c r="BD57" s="563" t="s">
        <v>1</v>
      </c>
      <c r="BE57" s="563" t="s">
        <v>2</v>
      </c>
      <c r="BF57" s="563" t="s">
        <v>3</v>
      </c>
      <c r="BG57" s="458" t="s">
        <v>4</v>
      </c>
      <c r="BH57" s="457" t="s">
        <v>0</v>
      </c>
      <c r="BI57" s="563" t="s">
        <v>1</v>
      </c>
      <c r="BJ57" s="563" t="s">
        <v>2</v>
      </c>
      <c r="BK57" s="563" t="s">
        <v>3</v>
      </c>
      <c r="BL57" s="458" t="s">
        <v>4</v>
      </c>
      <c r="BM57" s="457" t="s">
        <v>0</v>
      </c>
      <c r="BN57" s="563" t="s">
        <v>1</v>
      </c>
      <c r="BO57" s="563" t="s">
        <v>2</v>
      </c>
      <c r="BP57" s="563" t="s">
        <v>3</v>
      </c>
      <c r="BQ57" s="458" t="s">
        <v>4</v>
      </c>
      <c r="BR57" s="457" t="s">
        <v>260</v>
      </c>
      <c r="BS57" s="563" t="s">
        <v>326</v>
      </c>
      <c r="BT57" s="563" t="s">
        <v>262</v>
      </c>
      <c r="BU57" s="563" t="s">
        <v>327</v>
      </c>
      <c r="BV57" s="563" t="s">
        <v>328</v>
      </c>
      <c r="BW57" s="563" t="s">
        <v>265</v>
      </c>
      <c r="BX57" s="563" t="s">
        <v>266</v>
      </c>
      <c r="BY57" s="564" t="s">
        <v>267</v>
      </c>
      <c r="BZ57" s="564" t="s">
        <v>329</v>
      </c>
      <c r="CA57" s="564" t="s">
        <v>330</v>
      </c>
      <c r="CB57" s="564" t="s">
        <v>331</v>
      </c>
      <c r="CC57" s="173"/>
      <c r="CD57" s="173"/>
      <c r="CE57" s="173"/>
      <c r="CF57" s="173"/>
      <c r="CG57" s="173"/>
      <c r="CH57" s="173"/>
      <c r="CI57" s="173"/>
      <c r="CJ57" s="173"/>
      <c r="CK57" s="173"/>
      <c r="CL57" s="173"/>
      <c r="CM57" s="173"/>
      <c r="CN57" s="173"/>
      <c r="CO57" s="173"/>
      <c r="CP57" s="173"/>
      <c r="CQ57" s="173"/>
      <c r="CR57" s="173"/>
      <c r="CS57" s="173"/>
      <c r="CT57" s="173"/>
      <c r="CU57" s="173"/>
      <c r="CV57" s="173"/>
      <c r="CW57" s="173"/>
      <c r="CX57" s="173"/>
      <c r="CY57" s="173"/>
      <c r="CZ57" s="173"/>
    </row>
    <row r="58" s="544" customFormat="true" ht="15" customHeight="true" x14ac:dyDescent="0.2">
      <c r="A58" s="988" t="s">
        <v>332</v>
      </c>
      <c r="B58" s="377" t="s">
        <v>333</v>
      </c>
      <c r="C58" s="122">
        <v>0</v>
      </c>
      <c r="D58" s="121">
        <v>0</v>
      </c>
      <c r="E58" s="121">
        <v>0</v>
      </c>
      <c r="F58" s="121">
        <v>0.26598767316899702</v>
      </c>
      <c r="G58" s="120">
        <v>7.5159196006965381</v>
      </c>
      <c r="H58" s="119">
        <v>0</v>
      </c>
      <c r="I58" s="121">
        <v>0.92019011862700706</v>
      </c>
      <c r="J58" s="121">
        <v>3.4625501986020177</v>
      </c>
      <c r="K58" s="121">
        <v>8.0535238279616532</v>
      </c>
      <c r="L58" s="118">
        <v>13.227076649516139</v>
      </c>
      <c r="M58" s="122">
        <v>0</v>
      </c>
      <c r="N58" s="121">
        <v>0</v>
      </c>
      <c r="O58" s="121">
        <v>0</v>
      </c>
      <c r="P58" s="121">
        <v>0</v>
      </c>
      <c r="Q58" s="120">
        <v>0</v>
      </c>
      <c r="R58" s="119">
        <v>0</v>
      </c>
      <c r="S58" s="121">
        <v>0.98146923134995023</v>
      </c>
      <c r="T58" s="121">
        <v>0.10862163101991874</v>
      </c>
      <c r="U58" s="121">
        <v>0</v>
      </c>
      <c r="V58" s="121">
        <v>0.24225460602535612</v>
      </c>
      <c r="W58" s="121">
        <v>2.2745616849501444</v>
      </c>
      <c r="X58" s="121">
        <v>6.6930179685876183</v>
      </c>
      <c r="Y58" s="121">
        <v>0.80699945161111297</v>
      </c>
      <c r="Z58" s="121">
        <v>0.6374681419524294</v>
      </c>
      <c r="AA58" s="121">
        <v>0.13575398913094094</v>
      </c>
      <c r="AB58" s="118">
        <v>3.13209768141293</v>
      </c>
      <c r="AC58" s="784"/>
      <c r="AD58" s="784"/>
      <c r="AE58" s="784"/>
      <c r="AF58" s="784"/>
      <c r="AG58" s="784"/>
      <c r="AH58" s="784"/>
      <c r="AI58" s="784"/>
      <c r="AJ58" s="784"/>
      <c r="AK58" s="784"/>
      <c r="AL58" s="784"/>
      <c r="AM58" s="784"/>
      <c r="AN58" s="784"/>
      <c r="AO58" s="784"/>
      <c r="AP58" s="784"/>
      <c r="AQ58" s="784"/>
      <c r="AR58" s="784"/>
      <c r="AS58" s="784"/>
      <c r="AT58" s="784"/>
      <c r="AU58" s="784"/>
      <c r="AV58" s="784"/>
      <c r="AW58" s="784"/>
      <c r="AX58" s="784"/>
      <c r="AY58" s="784"/>
      <c r="AZ58" s="343"/>
      <c r="BA58" s="593"/>
      <c r="BB58" s="596"/>
      <c r="BC58" s="446"/>
      <c r="BD58" s="430"/>
      <c r="BE58" s="430"/>
      <c r="BF58" s="430"/>
      <c r="BG58" s="447"/>
      <c r="BH58" s="446"/>
      <c r="BI58" s="430"/>
      <c r="BJ58" s="430"/>
      <c r="BK58" s="430"/>
      <c r="BL58" s="447"/>
      <c r="BM58" s="446"/>
      <c r="BN58" s="430"/>
      <c r="BO58" s="430"/>
      <c r="BP58" s="430"/>
      <c r="BQ58" s="447"/>
      <c r="BR58" s="446"/>
      <c r="BS58" s="430"/>
      <c r="BT58" s="430"/>
      <c r="BU58" s="430"/>
      <c r="BV58" s="430"/>
      <c r="BW58" s="430"/>
      <c r="BX58" s="430"/>
      <c r="BY58" s="431"/>
      <c r="BZ58" s="431"/>
      <c r="CA58" s="431"/>
      <c r="CB58" s="431"/>
      <c r="CC58" s="3"/>
      <c r="CD58" s="3"/>
      <c r="CE58" s="3"/>
      <c r="CF58" s="3"/>
      <c r="CG58" s="3"/>
      <c r="CH58" s="3"/>
      <c r="CI58" s="3"/>
      <c r="CJ58" s="3"/>
      <c r="CK58" s="3"/>
      <c r="CL58" s="3"/>
      <c r="CM58" s="3"/>
      <c r="CN58" s="3"/>
      <c r="CO58" s="3"/>
      <c r="CP58" s="3"/>
      <c r="CQ58" s="3"/>
      <c r="CR58" s="3"/>
      <c r="CS58" s="3"/>
      <c r="CT58" s="3"/>
      <c r="CU58" s="3"/>
      <c r="CV58" s="3"/>
      <c r="CW58" s="3"/>
      <c r="CX58" s="3"/>
      <c r="CY58" s="3"/>
      <c r="CZ58" s="3"/>
    </row>
    <row r="59" s="544" customFormat="true" ht="15" customHeight="true" x14ac:dyDescent="0.2">
      <c r="A59" s="982"/>
      <c r="B59" s="378" t="s">
        <v>334</v>
      </c>
      <c r="C59" s="117">
        <v>0</v>
      </c>
      <c r="D59" s="116">
        <v>4.6305566643249484E-3</v>
      </c>
      <c r="E59" s="116">
        <v>0.14689224183064947</v>
      </c>
      <c r="F59" s="116">
        <v>1.2703488331248385</v>
      </c>
      <c r="G59" s="115">
        <v>31.472076847198792</v>
      </c>
      <c r="H59" s="114">
        <v>0.62814179131116032</v>
      </c>
      <c r="I59" s="116">
        <v>4.0147177096151534</v>
      </c>
      <c r="J59" s="116">
        <v>16.11431923898121</v>
      </c>
      <c r="K59" s="116">
        <v>34.115225404332847</v>
      </c>
      <c r="L59" s="113">
        <v>52.389097688970274</v>
      </c>
      <c r="M59" s="117">
        <v>0</v>
      </c>
      <c r="N59" s="116">
        <v>0</v>
      </c>
      <c r="O59" s="116">
        <v>0</v>
      </c>
      <c r="P59" s="116">
        <v>0</v>
      </c>
      <c r="Q59" s="115">
        <v>0.52923023121548041</v>
      </c>
      <c r="R59" s="114">
        <v>0.80000999863247757</v>
      </c>
      <c r="S59" s="116">
        <v>3.7040667959993328</v>
      </c>
      <c r="T59" s="116">
        <v>6.8162201586198887E-2</v>
      </c>
      <c r="U59" s="116">
        <v>0</v>
      </c>
      <c r="V59" s="116">
        <v>1.6547981587738025</v>
      </c>
      <c r="W59" s="116">
        <v>4.0323411920435968</v>
      </c>
      <c r="X59" s="116">
        <v>42.706400903332536</v>
      </c>
      <c r="Y59" s="116">
        <v>0.36028245633123784</v>
      </c>
      <c r="Z59" s="116">
        <v>2.0811557694125749</v>
      </c>
      <c r="AA59" s="116">
        <v>1.0441048291553054</v>
      </c>
      <c r="AB59" s="113">
        <v>3.0503953583874344</v>
      </c>
      <c r="AC59" s="784"/>
      <c r="AD59" s="784"/>
      <c r="AE59" s="784"/>
      <c r="AF59" s="784"/>
      <c r="AG59" s="784"/>
      <c r="AH59" s="784"/>
      <c r="AI59" s="784"/>
      <c r="AJ59" s="784"/>
      <c r="AK59" s="784"/>
      <c r="AL59" s="784"/>
      <c r="AM59" s="784"/>
      <c r="AN59" s="784"/>
      <c r="AO59" s="784"/>
      <c r="AP59" s="784"/>
      <c r="AQ59" s="784"/>
      <c r="AR59" s="784"/>
      <c r="AS59" s="784"/>
      <c r="AT59" s="784"/>
      <c r="AU59" s="784"/>
      <c r="AV59" s="784"/>
      <c r="AW59" s="784"/>
      <c r="AX59" s="784"/>
      <c r="AY59" s="784"/>
      <c r="AZ59" s="343"/>
      <c r="BA59" s="595"/>
      <c r="BB59" s="594"/>
      <c r="BC59" s="449"/>
      <c r="BD59" s="434"/>
      <c r="BE59" s="434"/>
      <c r="BF59" s="434"/>
      <c r="BG59" s="453"/>
      <c r="BH59" s="449"/>
      <c r="BI59" s="434"/>
      <c r="BJ59" s="434"/>
      <c r="BK59" s="434"/>
      <c r="BL59" s="453"/>
      <c r="BM59" s="449"/>
      <c r="BN59" s="434"/>
      <c r="BO59" s="434"/>
      <c r="BP59" s="434"/>
      <c r="BQ59" s="453"/>
      <c r="BR59" s="449"/>
      <c r="BS59" s="434"/>
      <c r="BT59" s="434"/>
      <c r="BU59" s="434"/>
      <c r="BV59" s="434"/>
      <c r="BW59" s="434"/>
      <c r="BX59" s="434"/>
      <c r="BY59" s="435"/>
      <c r="BZ59" s="435"/>
      <c r="CA59" s="435"/>
      <c r="CB59" s="435"/>
      <c r="CC59" s="3"/>
      <c r="CD59" s="3"/>
      <c r="CE59" s="3"/>
      <c r="CF59" s="3"/>
      <c r="CG59" s="3"/>
      <c r="CH59" s="3"/>
      <c r="CI59" s="3"/>
      <c r="CJ59" s="3"/>
      <c r="CK59" s="3"/>
      <c r="CL59" s="3"/>
      <c r="CM59" s="3"/>
      <c r="CN59" s="3"/>
      <c r="CO59" s="3"/>
      <c r="CP59" s="3"/>
      <c r="CQ59" s="3"/>
      <c r="CR59" s="3"/>
      <c r="CS59" s="3"/>
      <c r="CT59" s="3"/>
      <c r="CU59" s="3"/>
      <c r="CV59" s="3"/>
      <c r="CW59" s="3"/>
      <c r="CX59" s="3"/>
      <c r="CY59" s="3"/>
      <c r="CZ59" s="3"/>
    </row>
    <row r="60" s="544" customFormat="true" ht="15" customHeight="true" x14ac:dyDescent="0.2">
      <c r="A60" s="982"/>
      <c r="B60" s="378" t="s">
        <v>335</v>
      </c>
      <c r="C60" s="117">
        <v>0.13448495159233595</v>
      </c>
      <c r="D60" s="116">
        <v>0.10892731391615905</v>
      </c>
      <c r="E60" s="116">
        <v>0.51000020146895741</v>
      </c>
      <c r="F60" s="116">
        <v>8.8693262100282766</v>
      </c>
      <c r="G60" s="115">
        <v>31.510069238314614</v>
      </c>
      <c r="H60" s="114">
        <v>4.6071249976024662</v>
      </c>
      <c r="I60" s="116">
        <v>27.325897880579177</v>
      </c>
      <c r="J60" s="116">
        <v>34.506921796824408</v>
      </c>
      <c r="K60" s="116">
        <v>37.556033061830654</v>
      </c>
      <c r="L60" s="113">
        <v>25.048725018234453</v>
      </c>
      <c r="M60" s="117">
        <v>0</v>
      </c>
      <c r="N60" s="116">
        <v>0</v>
      </c>
      <c r="O60" s="116">
        <v>0.13222950221495769</v>
      </c>
      <c r="P60" s="116">
        <v>0.13658883845398417</v>
      </c>
      <c r="Q60" s="115">
        <v>2.6112416462031072</v>
      </c>
      <c r="R60" s="114">
        <v>1.2726700637248354</v>
      </c>
      <c r="S60" s="116">
        <v>8.9325244232862318</v>
      </c>
      <c r="T60" s="116">
        <v>1.0141192349992489</v>
      </c>
      <c r="U60" s="116">
        <v>1.0022493805053769</v>
      </c>
      <c r="V60" s="116">
        <v>16.536978907875131</v>
      </c>
      <c r="W60" s="116">
        <v>9.9259486279036828</v>
      </c>
      <c r="X60" s="116">
        <v>27.513268776597645</v>
      </c>
      <c r="Y60" s="116">
        <v>2.8046289711654149</v>
      </c>
      <c r="Z60" s="116">
        <v>1.0712000572711291</v>
      </c>
      <c r="AA60" s="116">
        <v>2.1054340387083323</v>
      </c>
      <c r="AB60" s="113">
        <v>11.052778529253171</v>
      </c>
      <c r="AC60" s="784"/>
      <c r="AD60" s="784"/>
      <c r="AE60" s="784"/>
      <c r="AF60" s="784"/>
      <c r="AG60" s="784"/>
      <c r="AH60" s="784"/>
      <c r="AI60" s="784"/>
      <c r="AJ60" s="784"/>
      <c r="AK60" s="784"/>
      <c r="AL60" s="784"/>
      <c r="AM60" s="784"/>
      <c r="AN60" s="784"/>
      <c r="AO60" s="784"/>
      <c r="AP60" s="784"/>
      <c r="AQ60" s="784"/>
      <c r="AR60" s="784"/>
      <c r="AS60" s="784"/>
      <c r="AT60" s="784"/>
      <c r="AU60" s="784"/>
      <c r="AV60" s="784"/>
      <c r="AW60" s="784"/>
      <c r="AX60" s="784"/>
      <c r="AY60" s="784"/>
      <c r="AZ60" s="343"/>
      <c r="BA60" s="595"/>
      <c r="BB60" s="594"/>
      <c r="BC60" s="449"/>
      <c r="BD60" s="434"/>
      <c r="BE60" s="434"/>
      <c r="BF60" s="434"/>
      <c r="BG60" s="453"/>
      <c r="BH60" s="449"/>
      <c r="BI60" s="434"/>
      <c r="BJ60" s="434"/>
      <c r="BK60" s="434"/>
      <c r="BL60" s="453"/>
      <c r="BM60" s="449"/>
      <c r="BN60" s="434"/>
      <c r="BO60" s="434"/>
      <c r="BP60" s="434"/>
      <c r="BQ60" s="453"/>
      <c r="BR60" s="449"/>
      <c r="BS60" s="434"/>
      <c r="BT60" s="434"/>
      <c r="BU60" s="434"/>
      <c r="BV60" s="434"/>
      <c r="BW60" s="434"/>
      <c r="BX60" s="434"/>
      <c r="BY60" s="435"/>
      <c r="BZ60" s="435"/>
      <c r="CA60" s="435"/>
      <c r="CB60" s="435"/>
      <c r="CC60" s="3"/>
      <c r="CD60" s="3"/>
      <c r="CE60" s="3"/>
      <c r="CF60" s="3"/>
      <c r="CG60" s="3"/>
      <c r="CH60" s="3"/>
      <c r="CI60" s="3"/>
      <c r="CJ60" s="3"/>
      <c r="CK60" s="3"/>
      <c r="CL60" s="3"/>
      <c r="CM60" s="3"/>
      <c r="CN60" s="3"/>
      <c r="CO60" s="3"/>
      <c r="CP60" s="3"/>
      <c r="CQ60" s="3"/>
      <c r="CR60" s="3"/>
      <c r="CS60" s="3"/>
      <c r="CT60" s="3"/>
      <c r="CU60" s="3"/>
      <c r="CV60" s="3"/>
      <c r="CW60" s="3"/>
      <c r="CX60" s="3"/>
      <c r="CY60" s="3"/>
      <c r="CZ60" s="3"/>
    </row>
    <row r="61" s="544" customFormat="true" ht="15" customHeight="true" x14ac:dyDescent="0.2">
      <c r="A61" s="982"/>
      <c r="B61" s="378" t="s">
        <v>336</v>
      </c>
      <c r="C61" s="117">
        <v>3.2720130942996613</v>
      </c>
      <c r="D61" s="116">
        <v>6.8426207155054861</v>
      </c>
      <c r="E61" s="116">
        <v>7.5301806033457925</v>
      </c>
      <c r="F61" s="116">
        <v>15.186548511799714</v>
      </c>
      <c r="G61" s="115">
        <v>7.7716747472139556</v>
      </c>
      <c r="H61" s="114">
        <v>9.7664146782230574</v>
      </c>
      <c r="I61" s="116">
        <v>17.92992562823629</v>
      </c>
      <c r="J61" s="116">
        <v>11.434616361385704</v>
      </c>
      <c r="K61" s="116">
        <v>5.9842606920428647</v>
      </c>
      <c r="L61" s="113">
        <v>1.9960864564931318</v>
      </c>
      <c r="M61" s="117">
        <v>2.2485769493075676</v>
      </c>
      <c r="N61" s="116">
        <v>4.9639049079377475</v>
      </c>
      <c r="O61" s="116">
        <v>6.6131426523097812</v>
      </c>
      <c r="P61" s="116">
        <v>8.8806711551329851</v>
      </c>
      <c r="Q61" s="115">
        <v>15.073688815624994</v>
      </c>
      <c r="R61" s="114">
        <v>1.7768197368509389</v>
      </c>
      <c r="S61" s="116">
        <v>6.5257432688370116</v>
      </c>
      <c r="T61" s="116">
        <v>1.129966214123433</v>
      </c>
      <c r="U61" s="116">
        <v>0.46679072043295966</v>
      </c>
      <c r="V61" s="116">
        <v>2.7777552367963287</v>
      </c>
      <c r="W61" s="116">
        <v>9.4903686221485284</v>
      </c>
      <c r="X61" s="116">
        <v>1.6626558320283227</v>
      </c>
      <c r="Y61" s="116">
        <v>0.50721860769759131</v>
      </c>
      <c r="Z61" s="116">
        <v>42.065882081080041</v>
      </c>
      <c r="AA61" s="116">
        <v>6.1650858865254916</v>
      </c>
      <c r="AB61" s="113">
        <v>13.859174133874024</v>
      </c>
      <c r="AC61" s="784"/>
      <c r="AD61" s="784"/>
      <c r="AE61" s="784"/>
      <c r="AF61" s="784"/>
      <c r="AG61" s="784"/>
      <c r="AH61" s="784"/>
      <c r="AI61" s="784"/>
      <c r="AJ61" s="784"/>
      <c r="AK61" s="784"/>
      <c r="AL61" s="784"/>
      <c r="AM61" s="784"/>
      <c r="AN61" s="784"/>
      <c r="AO61" s="784"/>
      <c r="AP61" s="784"/>
      <c r="AQ61" s="784"/>
      <c r="AR61" s="784"/>
      <c r="AS61" s="784"/>
      <c r="AT61" s="784"/>
      <c r="AU61" s="784"/>
      <c r="AV61" s="784"/>
      <c r="AW61" s="784"/>
      <c r="AX61" s="784"/>
      <c r="AY61" s="784"/>
      <c r="AZ61" s="343"/>
      <c r="BA61" s="595"/>
      <c r="BB61" s="594"/>
      <c r="BC61" s="449"/>
      <c r="BD61" s="434"/>
      <c r="BE61" s="434"/>
      <c r="BF61" s="434"/>
      <c r="BG61" s="453"/>
      <c r="BH61" s="449"/>
      <c r="BI61" s="434"/>
      <c r="BJ61" s="434"/>
      <c r="BK61" s="434"/>
      <c r="BL61" s="453"/>
      <c r="BM61" s="449"/>
      <c r="BN61" s="434"/>
      <c r="BO61" s="434"/>
      <c r="BP61" s="434"/>
      <c r="BQ61" s="453"/>
      <c r="BR61" s="449"/>
      <c r="BS61" s="434"/>
      <c r="BT61" s="434"/>
      <c r="BU61" s="434"/>
      <c r="BV61" s="434"/>
      <c r="BW61" s="434"/>
      <c r="BX61" s="434"/>
      <c r="BY61" s="435"/>
      <c r="BZ61" s="435"/>
      <c r="CA61" s="435"/>
      <c r="CB61" s="435"/>
      <c r="CC61" s="3"/>
      <c r="CD61" s="3"/>
      <c r="CE61" s="3"/>
      <c r="CF61" s="3"/>
      <c r="CG61" s="3"/>
      <c r="CH61" s="3"/>
      <c r="CI61" s="3"/>
      <c r="CJ61" s="3"/>
      <c r="CK61" s="3"/>
      <c r="CL61" s="3"/>
      <c r="CM61" s="3"/>
      <c r="CN61" s="3"/>
      <c r="CO61" s="3"/>
      <c r="CP61" s="3"/>
      <c r="CQ61" s="3"/>
      <c r="CR61" s="3"/>
      <c r="CS61" s="3"/>
      <c r="CT61" s="3"/>
      <c r="CU61" s="3"/>
      <c r="CV61" s="3"/>
      <c r="CW61" s="3"/>
      <c r="CX61" s="3"/>
      <c r="CY61" s="3"/>
      <c r="CZ61" s="3"/>
    </row>
    <row r="62" s="544" customFormat="true" ht="15" customHeight="true" x14ac:dyDescent="0.2">
      <c r="A62" s="982"/>
      <c r="B62" s="378" t="s">
        <v>337</v>
      </c>
      <c r="C62" s="117">
        <v>0.39855332888914485</v>
      </c>
      <c r="D62" s="116">
        <v>1.2094197685397343</v>
      </c>
      <c r="E62" s="116">
        <v>2.4878594083824468</v>
      </c>
      <c r="F62" s="116">
        <v>5.0674902837242151</v>
      </c>
      <c r="G62" s="115">
        <v>4.1047543617766094</v>
      </c>
      <c r="H62" s="114">
        <v>6.8230363364393432</v>
      </c>
      <c r="I62" s="116">
        <v>3.7907514643408788</v>
      </c>
      <c r="J62" s="116">
        <v>4.3153672807341845</v>
      </c>
      <c r="K62" s="116">
        <v>4.6578432918189892</v>
      </c>
      <c r="L62" s="113">
        <v>1.8301113147604096</v>
      </c>
      <c r="M62" s="117">
        <v>0</v>
      </c>
      <c r="N62" s="116">
        <v>5.8302120471588698E-2</v>
      </c>
      <c r="O62" s="116">
        <v>0.80286818214544142</v>
      </c>
      <c r="P62" s="116">
        <v>2.6312369603738164</v>
      </c>
      <c r="Q62" s="115">
        <v>6.2329663034462603</v>
      </c>
      <c r="R62" s="114">
        <v>1.0564283785840982</v>
      </c>
      <c r="S62" s="116">
        <v>9.9794426155497504</v>
      </c>
      <c r="T62" s="116">
        <v>0.54656804646492785</v>
      </c>
      <c r="U62" s="116">
        <v>0.38112109519710186</v>
      </c>
      <c r="V62" s="116">
        <v>1.4497453871993284</v>
      </c>
      <c r="W62" s="116">
        <v>6.6407555935519946</v>
      </c>
      <c r="X62" s="116">
        <v>5.2284127387876982</v>
      </c>
      <c r="Y62" s="116">
        <v>0.68858891454816862</v>
      </c>
      <c r="Z62" s="116">
        <v>7.6663632791230923E-2</v>
      </c>
      <c r="AA62" s="116">
        <v>8.403712711712176E-2</v>
      </c>
      <c r="AB62" s="113">
        <v>0</v>
      </c>
      <c r="AC62" s="784"/>
      <c r="AD62" s="784"/>
      <c r="AE62" s="784"/>
      <c r="AF62" s="784"/>
      <c r="AG62" s="784"/>
      <c r="AH62" s="784"/>
      <c r="AI62" s="784"/>
      <c r="AJ62" s="784"/>
      <c r="AK62" s="784"/>
      <c r="AL62" s="784"/>
      <c r="AM62" s="784"/>
      <c r="AN62" s="784"/>
      <c r="AO62" s="784"/>
      <c r="AP62" s="784"/>
      <c r="AQ62" s="784"/>
      <c r="AR62" s="784"/>
      <c r="AS62" s="784"/>
      <c r="AT62" s="784"/>
      <c r="AU62" s="784"/>
      <c r="AV62" s="784"/>
      <c r="AW62" s="784"/>
      <c r="AX62" s="784"/>
      <c r="AY62" s="784"/>
      <c r="AZ62" s="343"/>
      <c r="BA62" s="595"/>
      <c r="BB62" s="594"/>
      <c r="BC62" s="449"/>
      <c r="BD62" s="434"/>
      <c r="BE62" s="434"/>
      <c r="BF62" s="434"/>
      <c r="BG62" s="453"/>
      <c r="BH62" s="449"/>
      <c r="BI62" s="434"/>
      <c r="BJ62" s="434"/>
      <c r="BK62" s="434"/>
      <c r="BL62" s="453"/>
      <c r="BM62" s="449"/>
      <c r="BN62" s="434"/>
      <c r="BO62" s="434"/>
      <c r="BP62" s="434"/>
      <c r="BQ62" s="453"/>
      <c r="BR62" s="449"/>
      <c r="BS62" s="434"/>
      <c r="BT62" s="434"/>
      <c r="BU62" s="434"/>
      <c r="BV62" s="434"/>
      <c r="BW62" s="434"/>
      <c r="BX62" s="434"/>
      <c r="BY62" s="435"/>
      <c r="BZ62" s="435"/>
      <c r="CA62" s="435"/>
      <c r="CB62" s="435"/>
      <c r="CC62" s="3"/>
      <c r="CD62" s="3"/>
      <c r="CE62" s="3"/>
      <c r="CF62" s="3"/>
      <c r="CG62" s="3"/>
      <c r="CH62" s="3"/>
      <c r="CI62" s="3"/>
      <c r="CJ62" s="3"/>
      <c r="CK62" s="3"/>
      <c r="CL62" s="3"/>
      <c r="CM62" s="3"/>
      <c r="CN62" s="3"/>
      <c r="CO62" s="3"/>
      <c r="CP62" s="3"/>
      <c r="CQ62" s="3"/>
      <c r="CR62" s="3"/>
      <c r="CS62" s="3"/>
      <c r="CT62" s="3"/>
      <c r="CU62" s="3"/>
      <c r="CV62" s="3"/>
      <c r="CW62" s="3"/>
      <c r="CX62" s="3"/>
      <c r="CY62" s="3"/>
      <c r="CZ62" s="3"/>
    </row>
    <row r="63" s="544" customFormat="true" ht="15" customHeight="true" x14ac:dyDescent="0.2">
      <c r="A63" s="982"/>
      <c r="B63" s="378" t="s">
        <v>338</v>
      </c>
      <c r="C63" s="117">
        <v>2.4207742800959156</v>
      </c>
      <c r="D63" s="116">
        <v>3.1930938328323251</v>
      </c>
      <c r="E63" s="116">
        <v>2.7923966245770213</v>
      </c>
      <c r="F63" s="116">
        <v>8.5596476946627806</v>
      </c>
      <c r="G63" s="115">
        <v>2.4215481601686495</v>
      </c>
      <c r="H63" s="114">
        <v>17.023699155843762</v>
      </c>
      <c r="I63" s="116">
        <v>12.915181237958191</v>
      </c>
      <c r="J63" s="116">
        <v>4.9304812944401188</v>
      </c>
      <c r="K63" s="116">
        <v>1.6350215906257195</v>
      </c>
      <c r="L63" s="113">
        <v>0.41672355178115655</v>
      </c>
      <c r="M63" s="117">
        <v>1.7114181780011963</v>
      </c>
      <c r="N63" s="116">
        <v>1.4704172702889262</v>
      </c>
      <c r="O63" s="116">
        <v>2.6009551387405483</v>
      </c>
      <c r="P63" s="116">
        <v>1.6345475342881826</v>
      </c>
      <c r="Q63" s="115">
        <v>4.348339761706467</v>
      </c>
      <c r="R63" s="114">
        <v>1.8534051798234303</v>
      </c>
      <c r="S63" s="116">
        <v>1.8807543529558151</v>
      </c>
      <c r="T63" s="116">
        <v>2.2316534300098758</v>
      </c>
      <c r="U63" s="116">
        <v>1.4848238855919005</v>
      </c>
      <c r="V63" s="116">
        <v>9.5583150776410282</v>
      </c>
      <c r="W63" s="116">
        <v>5.8697576626624688</v>
      </c>
      <c r="X63" s="116">
        <v>0.86386565863390252</v>
      </c>
      <c r="Y63" s="116">
        <v>2.6530143454496709</v>
      </c>
      <c r="Z63" s="116">
        <v>1.8344444722483935</v>
      </c>
      <c r="AA63" s="116">
        <v>7.0641337728314681</v>
      </c>
      <c r="AB63" s="113">
        <v>5.0198644766329217</v>
      </c>
      <c r="AC63" s="784"/>
      <c r="AD63" s="784"/>
      <c r="AE63" s="784"/>
      <c r="AF63" s="784"/>
      <c r="AG63" s="784"/>
      <c r="AH63" s="784"/>
      <c r="AI63" s="784"/>
      <c r="AJ63" s="784"/>
      <c r="AK63" s="784"/>
      <c r="AL63" s="784"/>
      <c r="AM63" s="784"/>
      <c r="AN63" s="784"/>
      <c r="AO63" s="784"/>
      <c r="AP63" s="784"/>
      <c r="AQ63" s="784"/>
      <c r="AR63" s="784"/>
      <c r="AS63" s="784"/>
      <c r="AT63" s="784"/>
      <c r="AU63" s="784"/>
      <c r="AV63" s="784"/>
      <c r="AW63" s="784"/>
      <c r="AX63" s="784"/>
      <c r="AY63" s="784"/>
      <c r="AZ63" s="343"/>
      <c r="BA63" s="595"/>
      <c r="BB63" s="594"/>
      <c r="BC63" s="449"/>
      <c r="BD63" s="434"/>
      <c r="BE63" s="434"/>
      <c r="BF63" s="434"/>
      <c r="BG63" s="453"/>
      <c r="BH63" s="449"/>
      <c r="BI63" s="434"/>
      <c r="BJ63" s="434"/>
      <c r="BK63" s="434"/>
      <c r="BL63" s="453"/>
      <c r="BM63" s="449"/>
      <c r="BN63" s="434"/>
      <c r="BO63" s="434"/>
      <c r="BP63" s="434"/>
      <c r="BQ63" s="453"/>
      <c r="BR63" s="449"/>
      <c r="BS63" s="434"/>
      <c r="BT63" s="434"/>
      <c r="BU63" s="434"/>
      <c r="BV63" s="434"/>
      <c r="BW63" s="434"/>
      <c r="BX63" s="434"/>
      <c r="BY63" s="435"/>
      <c r="BZ63" s="435"/>
      <c r="CA63" s="435"/>
      <c r="CB63" s="435"/>
      <c r="CC63" s="3"/>
      <c r="CD63" s="3"/>
      <c r="CE63" s="3"/>
      <c r="CF63" s="3"/>
      <c r="CG63" s="3"/>
      <c r="CH63" s="3"/>
      <c r="CI63" s="3"/>
      <c r="CJ63" s="3"/>
      <c r="CK63" s="3"/>
      <c r="CL63" s="3"/>
      <c r="CM63" s="3"/>
      <c r="CN63" s="3"/>
      <c r="CO63" s="3"/>
      <c r="CP63" s="3"/>
      <c r="CQ63" s="3"/>
      <c r="CR63" s="3"/>
      <c r="CS63" s="3"/>
      <c r="CT63" s="3"/>
      <c r="CU63" s="3"/>
      <c r="CV63" s="3"/>
      <c r="CW63" s="3"/>
      <c r="CX63" s="3"/>
      <c r="CY63" s="3"/>
      <c r="CZ63" s="3"/>
    </row>
    <row r="64" s="544" customFormat="true" ht="15" customHeight="true" x14ac:dyDescent="0.2">
      <c r="A64" s="982"/>
      <c r="B64" s="378" t="s">
        <v>339</v>
      </c>
      <c r="C64" s="117">
        <v>6.3724814659198294</v>
      </c>
      <c r="D64" s="116">
        <v>5.7438414398943056</v>
      </c>
      <c r="E64" s="116">
        <v>6.1428174244328817</v>
      </c>
      <c r="F64" s="116">
        <v>6.0073706979813091</v>
      </c>
      <c r="G64" s="115">
        <v>1.906369914567773</v>
      </c>
      <c r="H64" s="114">
        <v>10.638923011656006</v>
      </c>
      <c r="I64" s="116">
        <v>8.4479484408557486</v>
      </c>
      <c r="J64" s="116">
        <v>3.822137365231089</v>
      </c>
      <c r="K64" s="116">
        <v>0.81156757663052181</v>
      </c>
      <c r="L64" s="113">
        <v>0.33630366830440289</v>
      </c>
      <c r="M64" s="117">
        <v>6.6374012360661343</v>
      </c>
      <c r="N64" s="116">
        <v>4.4873038126847131</v>
      </c>
      <c r="O64" s="116">
        <v>6.4857315152064583</v>
      </c>
      <c r="P64" s="116">
        <v>5.1590730266386862</v>
      </c>
      <c r="Q64" s="115">
        <v>4.328568866930957</v>
      </c>
      <c r="R64" s="114">
        <v>1.8456688137389641</v>
      </c>
      <c r="S64" s="116">
        <v>2.8611684372156239</v>
      </c>
      <c r="T64" s="116">
        <v>9.8197505647741377</v>
      </c>
      <c r="U64" s="116">
        <v>1.9691872431356279</v>
      </c>
      <c r="V64" s="116">
        <v>2.1938223521461362</v>
      </c>
      <c r="W64" s="116">
        <v>8.7452863264138863</v>
      </c>
      <c r="X64" s="116">
        <v>3.394261976296435</v>
      </c>
      <c r="Y64" s="116">
        <v>2.0454662869616893</v>
      </c>
      <c r="Z64" s="116">
        <v>0.81650404189492087</v>
      </c>
      <c r="AA64" s="116">
        <v>10.311093237587206</v>
      </c>
      <c r="AB64" s="113">
        <v>5.4553275367307927</v>
      </c>
      <c r="AC64" s="784"/>
      <c r="AD64" s="784"/>
      <c r="AE64" s="784"/>
      <c r="AF64" s="784"/>
      <c r="AG64" s="784"/>
      <c r="AH64" s="784"/>
      <c r="AI64" s="784"/>
      <c r="AJ64" s="784"/>
      <c r="AK64" s="784"/>
      <c r="AL64" s="784"/>
      <c r="AM64" s="784"/>
      <c r="AN64" s="784"/>
      <c r="AO64" s="784"/>
      <c r="AP64" s="784"/>
      <c r="AQ64" s="784"/>
      <c r="AR64" s="784"/>
      <c r="AS64" s="784"/>
      <c r="AT64" s="784"/>
      <c r="AU64" s="784"/>
      <c r="AV64" s="784"/>
      <c r="AW64" s="784"/>
      <c r="AX64" s="784"/>
      <c r="AY64" s="784"/>
      <c r="AZ64" s="343"/>
      <c r="BA64" s="595"/>
      <c r="BB64" s="594"/>
      <c r="BC64" s="449"/>
      <c r="BD64" s="434"/>
      <c r="BE64" s="434"/>
      <c r="BF64" s="434"/>
      <c r="BG64" s="453"/>
      <c r="BH64" s="449"/>
      <c r="BI64" s="434"/>
      <c r="BJ64" s="434"/>
      <c r="BK64" s="434"/>
      <c r="BL64" s="453"/>
      <c r="BM64" s="449"/>
      <c r="BN64" s="434"/>
      <c r="BO64" s="434"/>
      <c r="BP64" s="434"/>
      <c r="BQ64" s="453"/>
      <c r="BR64" s="449"/>
      <c r="BS64" s="434"/>
      <c r="BT64" s="434"/>
      <c r="BU64" s="434"/>
      <c r="BV64" s="434"/>
      <c r="BW64" s="434"/>
      <c r="BX64" s="434"/>
      <c r="BY64" s="435"/>
      <c r="BZ64" s="435"/>
      <c r="CA64" s="435"/>
      <c r="CB64" s="435"/>
      <c r="CC64" s="3"/>
      <c r="CD64" s="3"/>
      <c r="CE64" s="3"/>
      <c r="CF64" s="3"/>
      <c r="CG64" s="3"/>
      <c r="CH64" s="3"/>
      <c r="CI64" s="3"/>
      <c r="CJ64" s="3"/>
      <c r="CK64" s="3"/>
      <c r="CL64" s="3"/>
      <c r="CM64" s="3"/>
      <c r="CN64" s="3"/>
      <c r="CO64" s="3"/>
      <c r="CP64" s="3"/>
      <c r="CQ64" s="3"/>
      <c r="CR64" s="3"/>
      <c r="CS64" s="3"/>
      <c r="CT64" s="3"/>
      <c r="CU64" s="3"/>
      <c r="CV64" s="3"/>
      <c r="CW64" s="3"/>
      <c r="CX64" s="3"/>
      <c r="CY64" s="3"/>
      <c r="CZ64" s="3"/>
    </row>
    <row r="65" s="544" customFormat="true" ht="15" customHeight="true" x14ac:dyDescent="0.2">
      <c r="A65" s="982"/>
      <c r="B65" s="378" t="s">
        <v>340</v>
      </c>
      <c r="C65" s="117">
        <v>11.3346832111203</v>
      </c>
      <c r="D65" s="116">
        <v>16.536981964034315</v>
      </c>
      <c r="E65" s="116">
        <v>20.143656200324358</v>
      </c>
      <c r="F65" s="116">
        <v>23.434694569386867</v>
      </c>
      <c r="G65" s="115">
        <v>5.0451664642929428</v>
      </c>
      <c r="H65" s="114">
        <v>20.964596124058147</v>
      </c>
      <c r="I65" s="116">
        <v>11.502133331222629</v>
      </c>
      <c r="J65" s="116">
        <v>8.5805631719681337</v>
      </c>
      <c r="K65" s="116">
        <v>1.8461518770554006</v>
      </c>
      <c r="L65" s="113">
        <v>1.2824336731970123</v>
      </c>
      <c r="M65" s="117">
        <v>10.325876978928147</v>
      </c>
      <c r="N65" s="116">
        <v>16.120752967676161</v>
      </c>
      <c r="O65" s="116">
        <v>17.005157766090196</v>
      </c>
      <c r="P65" s="116">
        <v>19.448433970890676</v>
      </c>
      <c r="Q65" s="115">
        <v>27.666679145534921</v>
      </c>
      <c r="R65" s="114">
        <v>12.519375284751538</v>
      </c>
      <c r="S65" s="116">
        <v>21.722862807936</v>
      </c>
      <c r="T65" s="116">
        <v>6.8620642435608072</v>
      </c>
      <c r="U65" s="116">
        <v>9.0418528499650481</v>
      </c>
      <c r="V65" s="116">
        <v>10.537688242171381</v>
      </c>
      <c r="W65" s="116">
        <v>9.6919975136478964</v>
      </c>
      <c r="X65" s="116">
        <v>3.0881824293763045</v>
      </c>
      <c r="Y65" s="116">
        <v>31.506358661560796</v>
      </c>
      <c r="Z65" s="116">
        <v>29.219458813493237</v>
      </c>
      <c r="AA65" s="116">
        <v>29.210556937127791</v>
      </c>
      <c r="AB65" s="113">
        <v>24.774578269029661</v>
      </c>
      <c r="AC65" s="784"/>
      <c r="AD65" s="784"/>
      <c r="AE65" s="784"/>
      <c r="AF65" s="784"/>
      <c r="AG65" s="784"/>
      <c r="AH65" s="784"/>
      <c r="AI65" s="784"/>
      <c r="AJ65" s="784"/>
      <c r="AK65" s="784"/>
      <c r="AL65" s="784"/>
      <c r="AM65" s="784"/>
      <c r="AN65" s="784"/>
      <c r="AO65" s="784"/>
      <c r="AP65" s="784"/>
      <c r="AQ65" s="784"/>
      <c r="AR65" s="784"/>
      <c r="AS65" s="784"/>
      <c r="AT65" s="784"/>
      <c r="AU65" s="784"/>
      <c r="AV65" s="784"/>
      <c r="AW65" s="784"/>
      <c r="AX65" s="784"/>
      <c r="AY65" s="784"/>
      <c r="AZ65" s="343"/>
      <c r="BA65" s="595"/>
      <c r="BB65" s="594"/>
      <c r="BC65" s="449"/>
      <c r="BD65" s="434"/>
      <c r="BE65" s="434"/>
      <c r="BF65" s="434"/>
      <c r="BG65" s="453"/>
      <c r="BH65" s="449"/>
      <c r="BI65" s="434"/>
      <c r="BJ65" s="434"/>
      <c r="BK65" s="434"/>
      <c r="BL65" s="453"/>
      <c r="BM65" s="449"/>
      <c r="BN65" s="434"/>
      <c r="BO65" s="434"/>
      <c r="BP65" s="434"/>
      <c r="BQ65" s="453"/>
      <c r="BR65" s="449"/>
      <c r="BS65" s="434"/>
      <c r="BT65" s="434"/>
      <c r="BU65" s="434"/>
      <c r="BV65" s="434"/>
      <c r="BW65" s="434"/>
      <c r="BX65" s="434"/>
      <c r="BY65" s="435"/>
      <c r="BZ65" s="435"/>
      <c r="CA65" s="435"/>
      <c r="CB65" s="435"/>
      <c r="CC65" s="3"/>
      <c r="CD65" s="3"/>
      <c r="CE65" s="3"/>
      <c r="CF65" s="3"/>
      <c r="CG65" s="3"/>
      <c r="CH65" s="3"/>
      <c r="CI65" s="3"/>
      <c r="CJ65" s="3"/>
      <c r="CK65" s="3"/>
      <c r="CL65" s="3"/>
      <c r="CM65" s="3"/>
      <c r="CN65" s="3"/>
      <c r="CO65" s="3"/>
      <c r="CP65" s="3"/>
      <c r="CQ65" s="3"/>
      <c r="CR65" s="3"/>
      <c r="CS65" s="3"/>
      <c r="CT65" s="3"/>
      <c r="CU65" s="3"/>
      <c r="CV65" s="3"/>
      <c r="CW65" s="3"/>
      <c r="CX65" s="3"/>
      <c r="CY65" s="3"/>
      <c r="CZ65" s="3"/>
    </row>
    <row r="66" s="544" customFormat="true" ht="15" customHeight="true" x14ac:dyDescent="0.2">
      <c r="A66" s="982"/>
      <c r="B66" s="378" t="s">
        <v>341</v>
      </c>
      <c r="C66" s="117">
        <v>50.09651530731314</v>
      </c>
      <c r="D66" s="116">
        <v>45.391545932948461</v>
      </c>
      <c r="E66" s="116">
        <v>38.252479806559229</v>
      </c>
      <c r="F66" s="116">
        <v>20.18210684123704</v>
      </c>
      <c r="G66" s="115">
        <v>6.2664104036880648</v>
      </c>
      <c r="H66" s="114">
        <v>23.559568050482319</v>
      </c>
      <c r="I66" s="116">
        <v>9.6183170596797289</v>
      </c>
      <c r="J66" s="116">
        <v>11.498755219179934</v>
      </c>
      <c r="K66" s="116">
        <v>4.0000628096907302</v>
      </c>
      <c r="L66" s="113">
        <v>0.94925555461631783</v>
      </c>
      <c r="M66" s="117">
        <v>52.303643654736099</v>
      </c>
      <c r="N66" s="116">
        <v>48.39131959780552</v>
      </c>
      <c r="O66" s="116">
        <v>44.525947799338319</v>
      </c>
      <c r="P66" s="116">
        <v>38.228077790831421</v>
      </c>
      <c r="Q66" s="115">
        <v>24.829772820932181</v>
      </c>
      <c r="R66" s="114">
        <v>51.117419092351135</v>
      </c>
      <c r="S66" s="116">
        <v>39.794417694494832</v>
      </c>
      <c r="T66" s="116">
        <v>48.705320280383205</v>
      </c>
      <c r="U66" s="116">
        <v>67.355761420523777</v>
      </c>
      <c r="V66" s="116">
        <v>42.722942867960768</v>
      </c>
      <c r="W66" s="116">
        <v>15.679680285655639</v>
      </c>
      <c r="X66" s="116">
        <v>7.5525712108206244</v>
      </c>
      <c r="Y66" s="116">
        <v>49.412320278847375</v>
      </c>
      <c r="Z66" s="116">
        <v>9.3298242089404635</v>
      </c>
      <c r="AA66" s="116">
        <v>38.641196674109516</v>
      </c>
      <c r="AB66" s="113">
        <v>16.487447737535685</v>
      </c>
      <c r="AC66" s="784"/>
      <c r="AD66" s="784"/>
      <c r="AE66" s="784"/>
      <c r="AF66" s="784"/>
      <c r="AG66" s="784"/>
      <c r="AH66" s="784"/>
      <c r="AI66" s="784"/>
      <c r="AJ66" s="784"/>
      <c r="AK66" s="784"/>
      <c r="AL66" s="784"/>
      <c r="AM66" s="784"/>
      <c r="AN66" s="784"/>
      <c r="AO66" s="784"/>
      <c r="AP66" s="784"/>
      <c r="AQ66" s="784"/>
      <c r="AR66" s="784"/>
      <c r="AS66" s="784"/>
      <c r="AT66" s="784"/>
      <c r="AU66" s="784"/>
      <c r="AV66" s="784"/>
      <c r="AW66" s="784"/>
      <c r="AX66" s="784"/>
      <c r="AY66" s="784"/>
      <c r="AZ66" s="343"/>
      <c r="BA66" s="595"/>
      <c r="BB66" s="594"/>
      <c r="BC66" s="449"/>
      <c r="BD66" s="434"/>
      <c r="BE66" s="434"/>
      <c r="BF66" s="434"/>
      <c r="BG66" s="453"/>
      <c r="BH66" s="449"/>
      <c r="BI66" s="434"/>
      <c r="BJ66" s="434"/>
      <c r="BK66" s="434"/>
      <c r="BL66" s="453"/>
      <c r="BM66" s="449"/>
      <c r="BN66" s="434"/>
      <c r="BO66" s="434"/>
      <c r="BP66" s="434"/>
      <c r="BQ66" s="453"/>
      <c r="BR66" s="449"/>
      <c r="BS66" s="434"/>
      <c r="BT66" s="434"/>
      <c r="BU66" s="434"/>
      <c r="BV66" s="434"/>
      <c r="BW66" s="434"/>
      <c r="BX66" s="434"/>
      <c r="BY66" s="435"/>
      <c r="BZ66" s="435"/>
      <c r="CA66" s="435"/>
      <c r="CB66" s="435"/>
      <c r="CC66" s="3"/>
      <c r="CD66" s="3"/>
      <c r="CE66" s="3"/>
      <c r="CF66" s="3"/>
      <c r="CG66" s="3"/>
      <c r="CH66" s="3"/>
      <c r="CI66" s="3"/>
      <c r="CJ66" s="3"/>
      <c r="CK66" s="3"/>
      <c r="CL66" s="3"/>
      <c r="CM66" s="3"/>
      <c r="CN66" s="3"/>
      <c r="CO66" s="3"/>
      <c r="CP66" s="3"/>
      <c r="CQ66" s="3"/>
      <c r="CR66" s="3"/>
      <c r="CS66" s="3"/>
      <c r="CT66" s="3"/>
      <c r="CU66" s="3"/>
      <c r="CV66" s="3"/>
      <c r="CW66" s="3"/>
      <c r="CX66" s="3"/>
      <c r="CY66" s="3"/>
      <c r="CZ66" s="3"/>
    </row>
    <row r="67" s="544" customFormat="true" ht="15" customHeight="true" x14ac:dyDescent="0.2">
      <c r="A67" s="982"/>
      <c r="B67" s="378" t="s">
        <v>342</v>
      </c>
      <c r="C67" s="117">
        <v>4.8632369088017456E-2</v>
      </c>
      <c r="D67" s="116">
        <v>2.0365018843697482E-2</v>
      </c>
      <c r="E67" s="116">
        <v>3.6351368318138337E-2</v>
      </c>
      <c r="F67" s="116">
        <v>0.10082981382260714</v>
      </c>
      <c r="G67" s="115">
        <v>0</v>
      </c>
      <c r="H67" s="114">
        <v>0.10974955444968022</v>
      </c>
      <c r="I67" s="116">
        <v>0.22307724804829851</v>
      </c>
      <c r="J67" s="116">
        <v>0</v>
      </c>
      <c r="K67" s="116">
        <v>0</v>
      </c>
      <c r="L67" s="113">
        <v>0</v>
      </c>
      <c r="M67" s="117">
        <v>6.9760878580995667E-2</v>
      </c>
      <c r="N67" s="116">
        <v>2.9186739742776781E-2</v>
      </c>
      <c r="O67" s="116">
        <v>0</v>
      </c>
      <c r="P67" s="116">
        <v>5.2203761376642566E-2</v>
      </c>
      <c r="Q67" s="115">
        <v>0</v>
      </c>
      <c r="R67" s="114">
        <v>0</v>
      </c>
      <c r="S67" s="116">
        <v>0</v>
      </c>
      <c r="T67" s="116">
        <v>0.13104059538887727</v>
      </c>
      <c r="U67" s="116">
        <v>0</v>
      </c>
      <c r="V67" s="116">
        <v>0.27611364983503556</v>
      </c>
      <c r="W67" s="116">
        <v>0</v>
      </c>
      <c r="X67" s="116">
        <v>0</v>
      </c>
      <c r="Y67" s="116">
        <v>0.14145667715171448</v>
      </c>
      <c r="Z67" s="116">
        <v>0</v>
      </c>
      <c r="AA67" s="116">
        <v>0</v>
      </c>
      <c r="AB67" s="113">
        <v>0</v>
      </c>
      <c r="AC67" s="784"/>
      <c r="AD67" s="784"/>
      <c r="AE67" s="784"/>
      <c r="AF67" s="784"/>
      <c r="AG67" s="784"/>
      <c r="AH67" s="784"/>
      <c r="AI67" s="784"/>
      <c r="AJ67" s="784"/>
      <c r="AK67" s="784"/>
      <c r="AL67" s="784"/>
      <c r="AM67" s="784"/>
      <c r="AN67" s="784"/>
      <c r="AO67" s="784"/>
      <c r="AP67" s="784"/>
      <c r="AQ67" s="784"/>
      <c r="AR67" s="784"/>
      <c r="AS67" s="784"/>
      <c r="AT67" s="784"/>
      <c r="AU67" s="784"/>
      <c r="AV67" s="784"/>
      <c r="AW67" s="784"/>
      <c r="AX67" s="784"/>
      <c r="AY67" s="784"/>
      <c r="AZ67" s="343"/>
      <c r="BA67" s="595"/>
      <c r="BB67" s="594"/>
      <c r="BC67" s="449"/>
      <c r="BD67" s="434"/>
      <c r="BE67" s="434"/>
      <c r="BF67" s="434"/>
      <c r="BG67" s="453"/>
      <c r="BH67" s="449"/>
      <c r="BI67" s="434"/>
      <c r="BJ67" s="434"/>
      <c r="BK67" s="434"/>
      <c r="BL67" s="453"/>
      <c r="BM67" s="449"/>
      <c r="BN67" s="434"/>
      <c r="BO67" s="434"/>
      <c r="BP67" s="434"/>
      <c r="BQ67" s="453"/>
      <c r="BR67" s="449"/>
      <c r="BS67" s="434"/>
      <c r="BT67" s="434"/>
      <c r="BU67" s="434"/>
      <c r="BV67" s="434"/>
      <c r="BW67" s="434"/>
      <c r="BX67" s="434"/>
      <c r="BY67" s="435"/>
      <c r="BZ67" s="435"/>
      <c r="CA67" s="435"/>
      <c r="CB67" s="435"/>
      <c r="CC67" s="3"/>
      <c r="CD67" s="3"/>
      <c r="CE67" s="3"/>
      <c r="CF67" s="3"/>
      <c r="CG67" s="3"/>
      <c r="CH67" s="3"/>
      <c r="CI67" s="3"/>
      <c r="CJ67" s="3"/>
      <c r="CK67" s="3"/>
      <c r="CL67" s="3"/>
      <c r="CM67" s="3"/>
      <c r="CN67" s="3"/>
      <c r="CO67" s="3"/>
      <c r="CP67" s="3"/>
      <c r="CQ67" s="3"/>
      <c r="CR67" s="3"/>
      <c r="CS67" s="3"/>
      <c r="CT67" s="3"/>
      <c r="CU67" s="3"/>
      <c r="CV67" s="3"/>
      <c r="CW67" s="3"/>
      <c r="CX67" s="3"/>
      <c r="CY67" s="3"/>
      <c r="CZ67" s="3"/>
    </row>
    <row r="68" s="544" customFormat="true" ht="15" customHeight="true" x14ac:dyDescent="0.2">
      <c r="A68" s="982"/>
      <c r="B68" s="378" t="s">
        <v>343</v>
      </c>
      <c r="C68" s="117">
        <v>0</v>
      </c>
      <c r="D68" s="116">
        <v>0.27191104231012514</v>
      </c>
      <c r="E68" s="116">
        <v>7.5477508175564881E-2</v>
      </c>
      <c r="F68" s="116">
        <v>0</v>
      </c>
      <c r="G68" s="115">
        <v>0</v>
      </c>
      <c r="H68" s="114">
        <v>0</v>
      </c>
      <c r="I68" s="116">
        <v>0</v>
      </c>
      <c r="J68" s="116">
        <v>0</v>
      </c>
      <c r="K68" s="116">
        <v>0</v>
      </c>
      <c r="L68" s="113">
        <v>0</v>
      </c>
      <c r="M68" s="117">
        <v>0</v>
      </c>
      <c r="N68" s="116">
        <v>0.38969749480732069</v>
      </c>
      <c r="O68" s="116">
        <v>0</v>
      </c>
      <c r="P68" s="116">
        <v>0.10839233867669075</v>
      </c>
      <c r="Q68" s="115">
        <v>0</v>
      </c>
      <c r="R68" s="114">
        <v>0</v>
      </c>
      <c r="S68" s="116">
        <v>0</v>
      </c>
      <c r="T68" s="116">
        <v>0</v>
      </c>
      <c r="U68" s="116">
        <v>0</v>
      </c>
      <c r="V68" s="116">
        <v>0</v>
      </c>
      <c r="W68" s="116">
        <v>0</v>
      </c>
      <c r="X68" s="116">
        <v>0</v>
      </c>
      <c r="Y68" s="116">
        <v>0</v>
      </c>
      <c r="Z68" s="116">
        <v>0.78716001845306727</v>
      </c>
      <c r="AA68" s="116">
        <v>0</v>
      </c>
      <c r="AB68" s="113">
        <v>0</v>
      </c>
      <c r="AC68" s="784"/>
      <c r="AD68" s="784"/>
      <c r="AE68" s="784"/>
      <c r="AF68" s="784"/>
      <c r="AG68" s="784"/>
      <c r="AH68" s="784"/>
      <c r="AI68" s="784"/>
      <c r="AJ68" s="784"/>
      <c r="AK68" s="784"/>
      <c r="AL68" s="784"/>
      <c r="AM68" s="784"/>
      <c r="AN68" s="784"/>
      <c r="AO68" s="784"/>
      <c r="AP68" s="784"/>
      <c r="AQ68" s="784"/>
      <c r="AR68" s="784"/>
      <c r="AS68" s="784"/>
      <c r="AT68" s="784"/>
      <c r="AU68" s="784"/>
      <c r="AV68" s="784"/>
      <c r="AW68" s="784"/>
      <c r="AX68" s="784"/>
      <c r="AY68" s="784"/>
      <c r="AZ68" s="343"/>
      <c r="BA68" s="595"/>
      <c r="BB68" s="594"/>
      <c r="BC68" s="449"/>
      <c r="BD68" s="434"/>
      <c r="BE68" s="434"/>
      <c r="BF68" s="434"/>
      <c r="BG68" s="453"/>
      <c r="BH68" s="449"/>
      <c r="BI68" s="434"/>
      <c r="BJ68" s="434"/>
      <c r="BK68" s="434"/>
      <c r="BL68" s="453"/>
      <c r="BM68" s="449"/>
      <c r="BN68" s="434"/>
      <c r="BO68" s="434"/>
      <c r="BP68" s="434"/>
      <c r="BQ68" s="453"/>
      <c r="BR68" s="449"/>
      <c r="BS68" s="434"/>
      <c r="BT68" s="434"/>
      <c r="BU68" s="434"/>
      <c r="BV68" s="434"/>
      <c r="BW68" s="434"/>
      <c r="BX68" s="434"/>
      <c r="BY68" s="435"/>
      <c r="BZ68" s="435"/>
      <c r="CA68" s="435"/>
      <c r="CB68" s="435"/>
      <c r="CC68" s="3"/>
      <c r="CD68" s="3"/>
      <c r="CE68" s="3"/>
      <c r="CF68" s="3"/>
      <c r="CG68" s="3"/>
      <c r="CH68" s="3"/>
      <c r="CI68" s="3"/>
      <c r="CJ68" s="3"/>
      <c r="CK68" s="3"/>
      <c r="CL68" s="3"/>
      <c r="CM68" s="3"/>
      <c r="CN68" s="3"/>
      <c r="CO68" s="3"/>
      <c r="CP68" s="3"/>
      <c r="CQ68" s="3"/>
      <c r="CR68" s="3"/>
      <c r="CS68" s="3"/>
      <c r="CT68" s="3"/>
      <c r="CU68" s="3"/>
      <c r="CV68" s="3"/>
      <c r="CW68" s="3"/>
      <c r="CX68" s="3"/>
      <c r="CY68" s="3"/>
      <c r="CZ68" s="3"/>
    </row>
    <row r="69" s="544" customFormat="true" ht="15" customHeight="true" x14ac:dyDescent="0.2">
      <c r="A69" s="982"/>
      <c r="B69" s="378" t="s">
        <v>344</v>
      </c>
      <c r="C69" s="117">
        <v>3.9004402464861442E-2</v>
      </c>
      <c r="D69" s="116">
        <v>3.0349819051235218E-2</v>
      </c>
      <c r="E69" s="116">
        <v>0</v>
      </c>
      <c r="F69" s="116">
        <v>2.166726876407362E-2</v>
      </c>
      <c r="G69" s="115">
        <v>2.4071190880025791E-2</v>
      </c>
      <c r="H69" s="114">
        <v>0</v>
      </c>
      <c r="I69" s="116">
        <v>0</v>
      </c>
      <c r="J69" s="116">
        <v>7.9354128604662177E-2</v>
      </c>
      <c r="K69" s="116">
        <v>0</v>
      </c>
      <c r="L69" s="113">
        <v>0</v>
      </c>
      <c r="M69" s="117">
        <v>5.5950006867872493E-2</v>
      </c>
      <c r="N69" s="116">
        <v>4.349675670262932E-2</v>
      </c>
      <c r="O69" s="116">
        <v>0</v>
      </c>
      <c r="P69" s="116">
        <v>0</v>
      </c>
      <c r="Q69" s="115">
        <v>3.1095747043289695E-2</v>
      </c>
      <c r="R69" s="114">
        <v>0</v>
      </c>
      <c r="S69" s="116">
        <v>0</v>
      </c>
      <c r="T69" s="116">
        <v>0</v>
      </c>
      <c r="U69" s="116">
        <v>0</v>
      </c>
      <c r="V69" s="116">
        <v>5.8265563194715854E-2</v>
      </c>
      <c r="W69" s="116">
        <v>0</v>
      </c>
      <c r="X69" s="116">
        <v>0</v>
      </c>
      <c r="Y69" s="116">
        <v>0</v>
      </c>
      <c r="Z69" s="116">
        <v>0.20628051761505001</v>
      </c>
      <c r="AA69" s="116">
        <v>0</v>
      </c>
      <c r="AB69" s="113">
        <v>0</v>
      </c>
      <c r="AC69" s="784"/>
      <c r="AD69" s="784"/>
      <c r="AE69" s="784"/>
      <c r="AF69" s="784"/>
      <c r="AG69" s="784"/>
      <c r="AH69" s="784"/>
      <c r="AI69" s="784"/>
      <c r="AJ69" s="784"/>
      <c r="AK69" s="784"/>
      <c r="AL69" s="784"/>
      <c r="AM69" s="784"/>
      <c r="AN69" s="784"/>
      <c r="AO69" s="784"/>
      <c r="AP69" s="784"/>
      <c r="AQ69" s="784"/>
      <c r="AR69" s="784"/>
      <c r="AS69" s="784"/>
      <c r="AT69" s="784"/>
      <c r="AU69" s="784"/>
      <c r="AV69" s="784"/>
      <c r="AW69" s="784"/>
      <c r="AX69" s="784"/>
      <c r="AY69" s="784"/>
      <c r="AZ69" s="343"/>
      <c r="BA69" s="595"/>
      <c r="BB69" s="594"/>
      <c r="BC69" s="449"/>
      <c r="BD69" s="434"/>
      <c r="BE69" s="434"/>
      <c r="BF69" s="434"/>
      <c r="BG69" s="453"/>
      <c r="BH69" s="449"/>
      <c r="BI69" s="434"/>
      <c r="BJ69" s="434"/>
      <c r="BK69" s="434"/>
      <c r="BL69" s="453"/>
      <c r="BM69" s="449"/>
      <c r="BN69" s="434"/>
      <c r="BO69" s="434"/>
      <c r="BP69" s="434"/>
      <c r="BQ69" s="453"/>
      <c r="BR69" s="449"/>
      <c r="BS69" s="434"/>
      <c r="BT69" s="434"/>
      <c r="BU69" s="434"/>
      <c r="BV69" s="434"/>
      <c r="BW69" s="434"/>
      <c r="BX69" s="434"/>
      <c r="BY69" s="435"/>
      <c r="BZ69" s="435"/>
      <c r="CA69" s="435"/>
      <c r="CB69" s="435"/>
      <c r="CC69" s="3"/>
      <c r="CD69" s="3"/>
      <c r="CE69" s="3"/>
      <c r="CF69" s="3"/>
      <c r="CG69" s="3"/>
      <c r="CH69" s="3"/>
      <c r="CI69" s="3"/>
      <c r="CJ69" s="3"/>
      <c r="CK69" s="3"/>
      <c r="CL69" s="3"/>
      <c r="CM69" s="3"/>
      <c r="CN69" s="3"/>
      <c r="CO69" s="3"/>
      <c r="CP69" s="3"/>
      <c r="CQ69" s="3"/>
      <c r="CR69" s="3"/>
      <c r="CS69" s="3"/>
      <c r="CT69" s="3"/>
      <c r="CU69" s="3"/>
      <c r="CV69" s="3"/>
      <c r="CW69" s="3"/>
      <c r="CX69" s="3"/>
      <c r="CY69" s="3"/>
      <c r="CZ69" s="3"/>
    </row>
    <row r="70" s="544" customFormat="true" ht="15" customHeight="true" x14ac:dyDescent="0.2">
      <c r="A70" s="982"/>
      <c r="B70" s="378" t="s">
        <v>345</v>
      </c>
      <c r="C70" s="117">
        <v>25.663852525868503</v>
      </c>
      <c r="D70" s="116">
        <v>20.506164734163715</v>
      </c>
      <c r="E70" s="116">
        <v>21.831220405561606</v>
      </c>
      <c r="F70" s="116">
        <v>9.8599560109039786</v>
      </c>
      <c r="G70" s="115">
        <v>0.38451731796926636</v>
      </c>
      <c r="H70" s="114">
        <v>3.3625771308627019</v>
      </c>
      <c r="I70" s="116">
        <v>0.51824879486398701</v>
      </c>
      <c r="J70" s="116">
        <v>0</v>
      </c>
      <c r="K70" s="116">
        <v>0</v>
      </c>
      <c r="L70" s="113">
        <v>0</v>
      </c>
      <c r="M70" s="117">
        <v>26.647372117512042</v>
      </c>
      <c r="N70" s="116">
        <v>24.045618331882636</v>
      </c>
      <c r="O70" s="116">
        <v>21.833967443954325</v>
      </c>
      <c r="P70" s="116">
        <v>23.720774623337054</v>
      </c>
      <c r="Q70" s="115">
        <v>14.348416661362172</v>
      </c>
      <c r="R70" s="114">
        <v>26.554843951653517</v>
      </c>
      <c r="S70" s="116">
        <v>3.6175503723753768</v>
      </c>
      <c r="T70" s="116">
        <v>29.382733557689328</v>
      </c>
      <c r="U70" s="116">
        <v>18.298213404648042</v>
      </c>
      <c r="V70" s="116">
        <v>8.3755716879278665</v>
      </c>
      <c r="W70" s="116">
        <v>27.649302491021864</v>
      </c>
      <c r="X70" s="116">
        <v>0.22683537587071995</v>
      </c>
      <c r="Y70" s="116">
        <v>9.0736653486751244</v>
      </c>
      <c r="Z70" s="116">
        <v>10.945806822151303</v>
      </c>
      <c r="AA70" s="116">
        <v>5.2386035077068929</v>
      </c>
      <c r="AB70" s="113">
        <v>17.168336277143347</v>
      </c>
      <c r="AC70" s="784"/>
      <c r="AD70" s="784"/>
      <c r="AE70" s="784"/>
      <c r="AF70" s="784"/>
      <c r="AG70" s="784"/>
      <c r="AH70" s="784"/>
      <c r="AI70" s="784"/>
      <c r="AJ70" s="784"/>
      <c r="AK70" s="784"/>
      <c r="AL70" s="784"/>
      <c r="AM70" s="784"/>
      <c r="AN70" s="784"/>
      <c r="AO70" s="784"/>
      <c r="AP70" s="784"/>
      <c r="AQ70" s="784"/>
      <c r="AR70" s="784"/>
      <c r="AS70" s="784"/>
      <c r="AT70" s="784"/>
      <c r="AU70" s="784"/>
      <c r="AV70" s="784"/>
      <c r="AW70" s="784"/>
      <c r="AX70" s="784"/>
      <c r="AY70" s="784"/>
      <c r="AZ70" s="343"/>
      <c r="BA70" s="595"/>
      <c r="BB70" s="594"/>
      <c r="BC70" s="449"/>
      <c r="BD70" s="434"/>
      <c r="BE70" s="434"/>
      <c r="BF70" s="434"/>
      <c r="BG70" s="453"/>
      <c r="BH70" s="449"/>
      <c r="BI70" s="434"/>
      <c r="BJ70" s="434"/>
      <c r="BK70" s="434"/>
      <c r="BL70" s="453"/>
      <c r="BM70" s="449"/>
      <c r="BN70" s="434"/>
      <c r="BO70" s="434"/>
      <c r="BP70" s="434"/>
      <c r="BQ70" s="453"/>
      <c r="BR70" s="449"/>
      <c r="BS70" s="434"/>
      <c r="BT70" s="434"/>
      <c r="BU70" s="434"/>
      <c r="BV70" s="434"/>
      <c r="BW70" s="434"/>
      <c r="BX70" s="434"/>
      <c r="BY70" s="435"/>
      <c r="BZ70" s="435"/>
      <c r="CA70" s="435"/>
      <c r="CB70" s="435"/>
      <c r="CC70" s="3"/>
      <c r="CD70" s="3"/>
      <c r="CE70" s="3"/>
      <c r="CF70" s="3"/>
      <c r="CG70" s="3"/>
      <c r="CH70" s="3"/>
      <c r="CI70" s="3"/>
      <c r="CJ70" s="3"/>
      <c r="CK70" s="3"/>
      <c r="CL70" s="3"/>
      <c r="CM70" s="3"/>
      <c r="CN70" s="3"/>
      <c r="CO70" s="3"/>
      <c r="CP70" s="3"/>
      <c r="CQ70" s="3"/>
      <c r="CR70" s="3"/>
      <c r="CS70" s="3"/>
      <c r="CT70" s="3"/>
      <c r="CU70" s="3"/>
      <c r="CV70" s="3"/>
      <c r="CW70" s="3"/>
      <c r="CX70" s="3"/>
      <c r="CY70" s="3"/>
      <c r="CZ70" s="3"/>
    </row>
    <row r="71" s="544" customFormat="true" ht="15" customHeight="true" x14ac:dyDescent="0.2">
      <c r="A71" s="982"/>
      <c r="B71" s="378" t="s">
        <v>346</v>
      </c>
      <c r="C71" s="117">
        <v>0</v>
      </c>
      <c r="D71" s="116">
        <v>0</v>
      </c>
      <c r="E71" s="116">
        <v>0</v>
      </c>
      <c r="F71" s="116">
        <v>0</v>
      </c>
      <c r="G71" s="115">
        <v>0.80662920878729871</v>
      </c>
      <c r="H71" s="114">
        <v>0</v>
      </c>
      <c r="I71" s="116">
        <v>0</v>
      </c>
      <c r="J71" s="116">
        <v>0</v>
      </c>
      <c r="K71" s="116">
        <v>0.61379287554841944</v>
      </c>
      <c r="L71" s="113">
        <v>2.0465232047975941</v>
      </c>
      <c r="M71" s="117">
        <v>0</v>
      </c>
      <c r="N71" s="116">
        <v>0</v>
      </c>
      <c r="O71" s="116">
        <v>0</v>
      </c>
      <c r="P71" s="116">
        <v>0</v>
      </c>
      <c r="Q71" s="115">
        <v>0</v>
      </c>
      <c r="R71" s="114">
        <v>0.22570196377143542</v>
      </c>
      <c r="S71" s="116">
        <v>0</v>
      </c>
      <c r="T71" s="116">
        <v>0</v>
      </c>
      <c r="U71" s="116">
        <v>0</v>
      </c>
      <c r="V71" s="116">
        <v>0</v>
      </c>
      <c r="W71" s="116">
        <v>0</v>
      </c>
      <c r="X71" s="116">
        <v>0.92379788485181935</v>
      </c>
      <c r="Y71" s="116">
        <v>0</v>
      </c>
      <c r="Z71" s="116">
        <v>0.34665350416508545</v>
      </c>
      <c r="AA71" s="116">
        <v>0</v>
      </c>
      <c r="AB71" s="113">
        <v>0</v>
      </c>
      <c r="AC71" s="784"/>
      <c r="AD71" s="784"/>
      <c r="AE71" s="784"/>
      <c r="AF71" s="784"/>
      <c r="AG71" s="784"/>
      <c r="AH71" s="784"/>
      <c r="AI71" s="784"/>
      <c r="AJ71" s="784"/>
      <c r="AK71" s="784"/>
      <c r="AL71" s="784"/>
      <c r="AM71" s="784"/>
      <c r="AN71" s="784"/>
      <c r="AO71" s="784"/>
      <c r="AP71" s="784"/>
      <c r="AQ71" s="784"/>
      <c r="AR71" s="784"/>
      <c r="AS71" s="784"/>
      <c r="AT71" s="784"/>
      <c r="AU71" s="784"/>
      <c r="AV71" s="784"/>
      <c r="AW71" s="784"/>
      <c r="AX71" s="784"/>
      <c r="AY71" s="784"/>
      <c r="AZ71" s="343"/>
      <c r="BA71" s="595"/>
      <c r="BB71" s="594"/>
      <c r="BC71" s="449"/>
      <c r="BD71" s="434"/>
      <c r="BE71" s="434"/>
      <c r="BF71" s="434"/>
      <c r="BG71" s="453"/>
      <c r="BH71" s="449"/>
      <c r="BI71" s="434"/>
      <c r="BJ71" s="434"/>
      <c r="BK71" s="434"/>
      <c r="BL71" s="453"/>
      <c r="BM71" s="449"/>
      <c r="BN71" s="434"/>
      <c r="BO71" s="434"/>
      <c r="BP71" s="434"/>
      <c r="BQ71" s="453"/>
      <c r="BR71" s="449"/>
      <c r="BS71" s="434"/>
      <c r="BT71" s="434"/>
      <c r="BU71" s="434"/>
      <c r="BV71" s="434"/>
      <c r="BW71" s="434"/>
      <c r="BX71" s="434"/>
      <c r="BY71" s="435"/>
      <c r="BZ71" s="435"/>
      <c r="CA71" s="435"/>
      <c r="CB71" s="435"/>
      <c r="CC71" s="3"/>
      <c r="CD71" s="3"/>
      <c r="CE71" s="3"/>
      <c r="CF71" s="3"/>
      <c r="CG71" s="3"/>
      <c r="CH71" s="3"/>
      <c r="CI71" s="3"/>
      <c r="CJ71" s="3"/>
      <c r="CK71" s="3"/>
      <c r="CL71" s="3"/>
      <c r="CM71" s="3"/>
      <c r="CN71" s="3"/>
      <c r="CO71" s="3"/>
      <c r="CP71" s="3"/>
      <c r="CQ71" s="3"/>
      <c r="CR71" s="3"/>
      <c r="CS71" s="3"/>
      <c r="CT71" s="3"/>
      <c r="CU71" s="3"/>
      <c r="CV71" s="3"/>
      <c r="CW71" s="3"/>
      <c r="CX71" s="3"/>
      <c r="CY71" s="3"/>
      <c r="CZ71" s="3"/>
    </row>
    <row r="72" s="544" customFormat="true" ht="15" customHeight="true" x14ac:dyDescent="0.2">
      <c r="A72" s="982"/>
      <c r="B72" s="378" t="s">
        <v>347</v>
      </c>
      <c r="C72" s="117">
        <v>0</v>
      </c>
      <c r="D72" s="116">
        <v>0</v>
      </c>
      <c r="E72" s="116">
        <v>0</v>
      </c>
      <c r="F72" s="116">
        <v>0</v>
      </c>
      <c r="G72" s="115">
        <v>8.4765354646907903E-2</v>
      </c>
      <c r="H72" s="114">
        <v>0</v>
      </c>
      <c r="I72" s="116">
        <v>0</v>
      </c>
      <c r="J72" s="116">
        <v>0</v>
      </c>
      <c r="K72" s="116">
        <v>0</v>
      </c>
      <c r="L72" s="113">
        <v>0.27958893401320134</v>
      </c>
      <c r="M72" s="117">
        <v>0</v>
      </c>
      <c r="N72" s="116">
        <v>0</v>
      </c>
      <c r="O72" s="116">
        <v>0</v>
      </c>
      <c r="P72" s="116">
        <v>0</v>
      </c>
      <c r="Q72" s="115">
        <v>0</v>
      </c>
      <c r="R72" s="114">
        <v>0</v>
      </c>
      <c r="S72" s="116">
        <v>0</v>
      </c>
      <c r="T72" s="116">
        <v>0</v>
      </c>
      <c r="U72" s="116">
        <v>0</v>
      </c>
      <c r="V72" s="116">
        <v>0</v>
      </c>
      <c r="W72" s="116">
        <v>0</v>
      </c>
      <c r="X72" s="116">
        <v>0.14672924481662156</v>
      </c>
      <c r="Y72" s="116">
        <v>0</v>
      </c>
      <c r="Z72" s="116">
        <v>0</v>
      </c>
      <c r="AA72" s="116">
        <v>0</v>
      </c>
      <c r="AB72" s="113">
        <v>0</v>
      </c>
      <c r="AC72" s="784"/>
      <c r="AD72" s="784"/>
      <c r="AE72" s="784"/>
      <c r="AF72" s="784"/>
      <c r="AG72" s="784"/>
      <c r="AH72" s="784"/>
      <c r="AI72" s="784"/>
      <c r="AJ72" s="784"/>
      <c r="AK72" s="784"/>
      <c r="AL72" s="784"/>
      <c r="AM72" s="784"/>
      <c r="AN72" s="784"/>
      <c r="AO72" s="784"/>
      <c r="AP72" s="784"/>
      <c r="AQ72" s="784"/>
      <c r="AR72" s="784"/>
      <c r="AS72" s="784"/>
      <c r="AT72" s="784"/>
      <c r="AU72" s="784"/>
      <c r="AV72" s="784"/>
      <c r="AW72" s="784"/>
      <c r="AX72" s="784"/>
      <c r="AY72" s="784"/>
      <c r="AZ72" s="343"/>
      <c r="BA72" s="595"/>
      <c r="BB72" s="594"/>
      <c r="BC72" s="449"/>
      <c r="BD72" s="434"/>
      <c r="BE72" s="434"/>
      <c r="BF72" s="434"/>
      <c r="BG72" s="453"/>
      <c r="BH72" s="449"/>
      <c r="BI72" s="434"/>
      <c r="BJ72" s="434"/>
      <c r="BK72" s="434"/>
      <c r="BL72" s="453"/>
      <c r="BM72" s="449"/>
      <c r="BN72" s="434"/>
      <c r="BO72" s="434"/>
      <c r="BP72" s="434"/>
      <c r="BQ72" s="453"/>
      <c r="BR72" s="449"/>
      <c r="BS72" s="434"/>
      <c r="BT72" s="434"/>
      <c r="BU72" s="434"/>
      <c r="BV72" s="434"/>
      <c r="BW72" s="434"/>
      <c r="BX72" s="434"/>
      <c r="BY72" s="435"/>
      <c r="BZ72" s="435"/>
      <c r="CA72" s="435"/>
      <c r="CB72" s="435"/>
      <c r="CC72" s="3"/>
      <c r="CD72" s="3"/>
      <c r="CE72" s="3"/>
      <c r="CF72" s="3"/>
      <c r="CG72" s="3"/>
      <c r="CH72" s="3"/>
      <c r="CI72" s="3"/>
      <c r="CJ72" s="3"/>
      <c r="CK72" s="3"/>
      <c r="CL72" s="3"/>
      <c r="CM72" s="3"/>
      <c r="CN72" s="3"/>
      <c r="CO72" s="3"/>
      <c r="CP72" s="3"/>
      <c r="CQ72" s="3"/>
      <c r="CR72" s="3"/>
      <c r="CS72" s="3"/>
      <c r="CT72" s="3"/>
      <c r="CU72" s="3"/>
      <c r="CV72" s="3"/>
      <c r="CW72" s="3"/>
      <c r="CX72" s="3"/>
      <c r="CY72" s="3"/>
      <c r="CZ72" s="3"/>
    </row>
    <row r="73" s="544" customFormat="true" ht="15" customHeight="true" x14ac:dyDescent="0.2">
      <c r="A73" s="982"/>
      <c r="B73" s="378" t="s">
        <v>348</v>
      </c>
      <c r="C73" s="117">
        <v>0.21900506334835171</v>
      </c>
      <c r="D73" s="116">
        <v>0.1401478612962202</v>
      </c>
      <c r="E73" s="116">
        <v>5.0668207023308126E-2</v>
      </c>
      <c r="F73" s="116">
        <v>1.1740255913951274</v>
      </c>
      <c r="G73" s="115">
        <v>0.68602718979879129</v>
      </c>
      <c r="H73" s="114">
        <v>2.5161691690713317</v>
      </c>
      <c r="I73" s="116">
        <v>2.7936110859728802</v>
      </c>
      <c r="J73" s="116">
        <v>1.2549339440484248</v>
      </c>
      <c r="K73" s="116">
        <v>0.7265169924621081</v>
      </c>
      <c r="L73" s="113">
        <v>0.19807428531583202</v>
      </c>
      <c r="M73" s="117">
        <v>0</v>
      </c>
      <c r="N73" s="116">
        <v>0</v>
      </c>
      <c r="O73" s="116">
        <v>0</v>
      </c>
      <c r="P73" s="116">
        <v>0</v>
      </c>
      <c r="Q73" s="115">
        <v>0</v>
      </c>
      <c r="R73" s="114">
        <v>0.97765753611767059</v>
      </c>
      <c r="S73" s="116">
        <v>0</v>
      </c>
      <c r="T73" s="116">
        <v>0</v>
      </c>
      <c r="U73" s="116">
        <v>0</v>
      </c>
      <c r="V73" s="116">
        <v>3.6157482624538528</v>
      </c>
      <c r="W73" s="116">
        <v>0</v>
      </c>
      <c r="X73" s="116">
        <v>0</v>
      </c>
      <c r="Y73" s="116">
        <v>0</v>
      </c>
      <c r="Z73" s="116">
        <v>0.58149791853105848</v>
      </c>
      <c r="AA73" s="116">
        <v>0</v>
      </c>
      <c r="AB73" s="113">
        <v>0</v>
      </c>
      <c r="AC73" s="784"/>
      <c r="AD73" s="784"/>
      <c r="AE73" s="784"/>
      <c r="AF73" s="784"/>
      <c r="AG73" s="784"/>
      <c r="AH73" s="784"/>
      <c r="AI73" s="784"/>
      <c r="AJ73" s="784"/>
      <c r="AK73" s="784"/>
      <c r="AL73" s="784"/>
      <c r="AM73" s="784"/>
      <c r="AN73" s="784"/>
      <c r="AO73" s="784"/>
      <c r="AP73" s="784"/>
      <c r="AQ73" s="784"/>
      <c r="AR73" s="784"/>
      <c r="AS73" s="784"/>
      <c r="AT73" s="784"/>
      <c r="AU73" s="784"/>
      <c r="AV73" s="784"/>
      <c r="AW73" s="784"/>
      <c r="AX73" s="784"/>
      <c r="AY73" s="784"/>
      <c r="AZ73" s="343"/>
      <c r="BA73" s="595"/>
      <c r="BB73" s="594"/>
      <c r="BC73" s="449"/>
      <c r="BD73" s="434"/>
      <c r="BE73" s="434"/>
      <c r="BF73" s="434"/>
      <c r="BG73" s="453"/>
      <c r="BH73" s="449"/>
      <c r="BI73" s="434"/>
      <c r="BJ73" s="434"/>
      <c r="BK73" s="434"/>
      <c r="BL73" s="453"/>
      <c r="BM73" s="449"/>
      <c r="BN73" s="434"/>
      <c r="BO73" s="434"/>
      <c r="BP73" s="434"/>
      <c r="BQ73" s="453"/>
      <c r="BR73" s="449"/>
      <c r="BS73" s="434"/>
      <c r="BT73" s="434"/>
      <c r="BU73" s="434"/>
      <c r="BV73" s="434"/>
      <c r="BW73" s="434"/>
      <c r="BX73" s="434"/>
      <c r="BY73" s="435"/>
      <c r="BZ73" s="435"/>
      <c r="CA73" s="435"/>
      <c r="CB73" s="435"/>
      <c r="CC73" s="3"/>
      <c r="CD73" s="3"/>
      <c r="CE73" s="3"/>
      <c r="CF73" s="3"/>
      <c r="CG73" s="3"/>
      <c r="CH73" s="3"/>
      <c r="CI73" s="3"/>
      <c r="CJ73" s="3"/>
      <c r="CK73" s="3"/>
      <c r="CL73" s="3"/>
      <c r="CM73" s="3"/>
      <c r="CN73" s="3"/>
      <c r="CO73" s="3"/>
      <c r="CP73" s="3"/>
      <c r="CQ73" s="3"/>
      <c r="CR73" s="3"/>
      <c r="CS73" s="3"/>
      <c r="CT73" s="3"/>
      <c r="CU73" s="3"/>
      <c r="CV73" s="3"/>
      <c r="CW73" s="3"/>
      <c r="CX73" s="3"/>
      <c r="CY73" s="3"/>
      <c r="CZ73" s="3"/>
    </row>
    <row r="74" s="544" customFormat="true" ht="15" customHeight="true" x14ac:dyDescent="0.2">
      <c r="A74" s="140"/>
      <c r="B74" s="134"/>
      <c r="C74" s="117"/>
      <c r="D74" s="116"/>
      <c r="E74" s="116"/>
      <c r="F74" s="116"/>
      <c r="G74" s="115"/>
      <c r="H74" s="114"/>
      <c r="I74" s="116"/>
      <c r="J74" s="116"/>
      <c r="K74" s="116"/>
      <c r="L74" s="113"/>
      <c r="M74" s="117"/>
      <c r="N74" s="116"/>
      <c r="O74" s="116"/>
      <c r="P74" s="116"/>
      <c r="Q74" s="115"/>
      <c r="R74" s="114"/>
      <c r="S74" s="116"/>
      <c r="T74" s="116"/>
      <c r="U74" s="116"/>
      <c r="V74" s="116"/>
      <c r="W74" s="116"/>
      <c r="X74" s="116"/>
      <c r="Y74" s="116"/>
      <c r="Z74" s="116"/>
      <c r="AA74" s="116"/>
      <c r="AB74" s="113"/>
      <c r="AC74" s="784"/>
      <c r="AD74" s="784"/>
      <c r="AE74" s="784"/>
      <c r="AF74" s="784"/>
      <c r="AG74" s="784"/>
      <c r="AH74" s="784"/>
      <c r="AI74" s="784"/>
      <c r="AJ74" s="784"/>
      <c r="AK74" s="784"/>
      <c r="AL74" s="784"/>
      <c r="AM74" s="784"/>
      <c r="AN74" s="784"/>
      <c r="AO74" s="784"/>
      <c r="AP74" s="784"/>
      <c r="AQ74" s="784"/>
      <c r="AR74" s="784"/>
      <c r="AS74" s="784"/>
      <c r="AT74" s="784"/>
      <c r="AU74" s="784"/>
      <c r="AV74" s="784"/>
      <c r="AW74" s="784"/>
      <c r="AX74" s="784"/>
      <c r="AY74" s="784"/>
      <c r="AZ74" s="343"/>
      <c r="BA74" s="595"/>
      <c r="BB74" s="594"/>
      <c r="BC74" s="449"/>
      <c r="BD74" s="434"/>
      <c r="BE74" s="434"/>
      <c r="BF74" s="434"/>
      <c r="BG74" s="453"/>
      <c r="BH74" s="449"/>
      <c r="BI74" s="434"/>
      <c r="BJ74" s="434"/>
      <c r="BK74" s="434"/>
      <c r="BL74" s="453"/>
      <c r="BM74" s="449"/>
      <c r="BN74" s="434"/>
      <c r="BO74" s="434"/>
      <c r="BP74" s="434"/>
      <c r="BQ74" s="453"/>
      <c r="BR74" s="449"/>
      <c r="BS74" s="434"/>
      <c r="BT74" s="434"/>
      <c r="BU74" s="434"/>
      <c r="BV74" s="434"/>
      <c r="BW74" s="434"/>
      <c r="BX74" s="434"/>
      <c r="BY74" s="435"/>
      <c r="BZ74" s="435"/>
      <c r="CA74" s="435"/>
      <c r="CB74" s="435"/>
      <c r="CC74" s="3"/>
      <c r="CD74" s="3"/>
      <c r="CE74" s="3"/>
      <c r="CF74" s="3"/>
      <c r="CG74" s="3"/>
      <c r="CH74" s="3"/>
      <c r="CI74" s="3"/>
      <c r="CJ74" s="3"/>
      <c r="CK74" s="3"/>
      <c r="CL74" s="3"/>
      <c r="CM74" s="3"/>
      <c r="CN74" s="3"/>
      <c r="CO74" s="3"/>
      <c r="CP74" s="3"/>
      <c r="CQ74" s="3"/>
      <c r="CR74" s="3"/>
      <c r="CS74" s="3"/>
      <c r="CT74" s="3"/>
      <c r="CU74" s="3"/>
      <c r="CV74" s="3"/>
      <c r="CW74" s="3"/>
      <c r="CX74" s="3"/>
      <c r="CY74" s="3"/>
      <c r="CZ74" s="3"/>
    </row>
    <row r="75" s="544" customFormat="true" ht="15" customHeight="true" x14ac:dyDescent="0.2">
      <c r="A75" s="140"/>
      <c r="B75" s="134"/>
      <c r="C75" s="117"/>
      <c r="D75" s="116"/>
      <c r="E75" s="116"/>
      <c r="F75" s="116"/>
      <c r="G75" s="115"/>
      <c r="H75" s="114"/>
      <c r="I75" s="116"/>
      <c r="J75" s="116"/>
      <c r="K75" s="116"/>
      <c r="L75" s="113"/>
      <c r="M75" s="117"/>
      <c r="N75" s="116"/>
      <c r="O75" s="116"/>
      <c r="P75" s="116"/>
      <c r="Q75" s="115"/>
      <c r="R75" s="114"/>
      <c r="S75" s="116"/>
      <c r="T75" s="116"/>
      <c r="U75" s="116"/>
      <c r="V75" s="116"/>
      <c r="W75" s="116"/>
      <c r="X75" s="116"/>
      <c r="Y75" s="116"/>
      <c r="Z75" s="116"/>
      <c r="AA75" s="116"/>
      <c r="AB75" s="113"/>
      <c r="AC75" s="784"/>
      <c r="AD75" s="784"/>
      <c r="AE75" s="784"/>
      <c r="AF75" s="784"/>
      <c r="AG75" s="784"/>
      <c r="AH75" s="784"/>
      <c r="AI75" s="784"/>
      <c r="AJ75" s="784"/>
      <c r="AK75" s="784"/>
      <c r="AL75" s="784"/>
      <c r="AM75" s="784"/>
      <c r="AN75" s="784"/>
      <c r="AO75" s="784"/>
      <c r="AP75" s="784"/>
      <c r="AQ75" s="784"/>
      <c r="AR75" s="784"/>
      <c r="AS75" s="784"/>
      <c r="AT75" s="784"/>
      <c r="AU75" s="784"/>
      <c r="AV75" s="784"/>
      <c r="AW75" s="784"/>
      <c r="AX75" s="784"/>
      <c r="AY75" s="784"/>
      <c r="AZ75" s="343"/>
      <c r="BA75" s="595"/>
      <c r="BB75" s="594"/>
      <c r="BC75" s="449"/>
      <c r="BD75" s="434"/>
      <c r="BE75" s="434"/>
      <c r="BF75" s="434"/>
      <c r="BG75" s="453"/>
      <c r="BH75" s="449"/>
      <c r="BI75" s="434"/>
      <c r="BJ75" s="434"/>
      <c r="BK75" s="434"/>
      <c r="BL75" s="453"/>
      <c r="BM75" s="449"/>
      <c r="BN75" s="434"/>
      <c r="BO75" s="434"/>
      <c r="BP75" s="434"/>
      <c r="BQ75" s="453"/>
      <c r="BR75" s="449"/>
      <c r="BS75" s="434"/>
      <c r="BT75" s="434"/>
      <c r="BU75" s="434"/>
      <c r="BV75" s="434"/>
      <c r="BW75" s="434"/>
      <c r="BX75" s="434"/>
      <c r="BY75" s="435"/>
      <c r="BZ75" s="435"/>
      <c r="CA75" s="435"/>
      <c r="CB75" s="435"/>
      <c r="CC75" s="3"/>
      <c r="CD75" s="3"/>
      <c r="CE75" s="3"/>
      <c r="CF75" s="3"/>
      <c r="CG75" s="3"/>
      <c r="CH75" s="3"/>
      <c r="CI75" s="3"/>
      <c r="CJ75" s="3"/>
      <c r="CK75" s="3"/>
      <c r="CL75" s="3"/>
      <c r="CM75" s="3"/>
      <c r="CN75" s="3"/>
      <c r="CO75" s="3"/>
      <c r="CP75" s="3"/>
      <c r="CQ75" s="3"/>
      <c r="CR75" s="3"/>
      <c r="CS75" s="3"/>
      <c r="CT75" s="3"/>
      <c r="CU75" s="3"/>
      <c r="CV75" s="3"/>
      <c r="CW75" s="3"/>
      <c r="CX75" s="3"/>
      <c r="CY75" s="3"/>
      <c r="CZ75" s="3"/>
    </row>
    <row r="76" s="544" customFormat="true" ht="15" customHeight="true" x14ac:dyDescent="0.2">
      <c r="A76" s="140"/>
      <c r="B76" s="134"/>
      <c r="C76" s="117"/>
      <c r="D76" s="116"/>
      <c r="E76" s="116"/>
      <c r="F76" s="116"/>
      <c r="G76" s="115"/>
      <c r="H76" s="114"/>
      <c r="I76" s="116"/>
      <c r="J76" s="116"/>
      <c r="K76" s="116"/>
      <c r="L76" s="113"/>
      <c r="M76" s="117"/>
      <c r="N76" s="116"/>
      <c r="O76" s="116"/>
      <c r="P76" s="116"/>
      <c r="Q76" s="115"/>
      <c r="R76" s="114"/>
      <c r="S76" s="116"/>
      <c r="T76" s="116"/>
      <c r="U76" s="116"/>
      <c r="V76" s="116"/>
      <c r="W76" s="116"/>
      <c r="X76" s="116"/>
      <c r="Y76" s="116"/>
      <c r="Z76" s="116"/>
      <c r="AA76" s="116"/>
      <c r="AB76" s="113"/>
      <c r="AC76" s="784"/>
      <c r="AD76" s="784"/>
      <c r="AE76" s="784"/>
      <c r="AF76" s="784"/>
      <c r="AG76" s="784"/>
      <c r="AH76" s="784"/>
      <c r="AI76" s="784"/>
      <c r="AJ76" s="784"/>
      <c r="AK76" s="784"/>
      <c r="AL76" s="784"/>
      <c r="AM76" s="784"/>
      <c r="AN76" s="784"/>
      <c r="AO76" s="784"/>
      <c r="AP76" s="784"/>
      <c r="AQ76" s="784"/>
      <c r="AR76" s="784"/>
      <c r="AS76" s="784"/>
      <c r="AT76" s="784"/>
      <c r="AU76" s="784"/>
      <c r="AV76" s="784"/>
      <c r="AW76" s="784"/>
      <c r="AX76" s="784"/>
      <c r="AY76" s="784"/>
      <c r="AZ76" s="343"/>
      <c r="BA76" s="595"/>
      <c r="BB76" s="594"/>
      <c r="BC76" s="449"/>
      <c r="BD76" s="434"/>
      <c r="BE76" s="434"/>
      <c r="BF76" s="434"/>
      <c r="BG76" s="453"/>
      <c r="BH76" s="449"/>
      <c r="BI76" s="434"/>
      <c r="BJ76" s="434"/>
      <c r="BK76" s="434"/>
      <c r="BL76" s="453"/>
      <c r="BM76" s="449"/>
      <c r="BN76" s="434"/>
      <c r="BO76" s="434"/>
      <c r="BP76" s="434"/>
      <c r="BQ76" s="453"/>
      <c r="BR76" s="449"/>
      <c r="BS76" s="434"/>
      <c r="BT76" s="434"/>
      <c r="BU76" s="434"/>
      <c r="BV76" s="434"/>
      <c r="BW76" s="434"/>
      <c r="BX76" s="434"/>
      <c r="BY76" s="435"/>
      <c r="BZ76" s="435"/>
      <c r="CA76" s="435"/>
      <c r="CB76" s="435"/>
      <c r="CC76" s="3"/>
      <c r="CD76" s="3"/>
      <c r="CE76" s="3"/>
      <c r="CF76" s="3"/>
      <c r="CG76" s="3"/>
      <c r="CH76" s="3"/>
      <c r="CI76" s="3"/>
      <c r="CJ76" s="3"/>
      <c r="CK76" s="3"/>
      <c r="CL76" s="3"/>
      <c r="CM76" s="3"/>
      <c r="CN76" s="3"/>
      <c r="CO76" s="3"/>
      <c r="CP76" s="3"/>
      <c r="CQ76" s="3"/>
      <c r="CR76" s="3"/>
      <c r="CS76" s="3"/>
      <c r="CT76" s="3"/>
      <c r="CU76" s="3"/>
      <c r="CV76" s="3"/>
      <c r="CW76" s="3"/>
      <c r="CX76" s="3"/>
      <c r="CY76" s="3"/>
      <c r="CZ76" s="3"/>
    </row>
    <row r="77" s="544" customFormat="true" ht="15" customHeight="true" x14ac:dyDescent="0.2">
      <c r="A77" s="140"/>
      <c r="B77" s="134"/>
      <c r="C77" s="117"/>
      <c r="D77" s="116"/>
      <c r="E77" s="116"/>
      <c r="F77" s="116"/>
      <c r="G77" s="115"/>
      <c r="H77" s="114"/>
      <c r="I77" s="116"/>
      <c r="J77" s="116"/>
      <c r="K77" s="116"/>
      <c r="L77" s="113"/>
      <c r="M77" s="117"/>
      <c r="N77" s="116"/>
      <c r="O77" s="116"/>
      <c r="P77" s="116"/>
      <c r="Q77" s="115"/>
      <c r="R77" s="114"/>
      <c r="S77" s="116"/>
      <c r="T77" s="116"/>
      <c r="U77" s="116"/>
      <c r="V77" s="116"/>
      <c r="W77" s="116"/>
      <c r="X77" s="116"/>
      <c r="Y77" s="116"/>
      <c r="Z77" s="116"/>
      <c r="AA77" s="116"/>
      <c r="AB77" s="113"/>
      <c r="AC77" s="784"/>
      <c r="AD77" s="784"/>
      <c r="AE77" s="784"/>
      <c r="AF77" s="784"/>
      <c r="AG77" s="784"/>
      <c r="AH77" s="784"/>
      <c r="AI77" s="784"/>
      <c r="AJ77" s="784"/>
      <c r="AK77" s="784"/>
      <c r="AL77" s="784"/>
      <c r="AM77" s="784"/>
      <c r="AN77" s="784"/>
      <c r="AO77" s="784"/>
      <c r="AP77" s="784"/>
      <c r="AQ77" s="784"/>
      <c r="AR77" s="784"/>
      <c r="AS77" s="784"/>
      <c r="AT77" s="784"/>
      <c r="AU77" s="784"/>
      <c r="AV77" s="784"/>
      <c r="AW77" s="784"/>
      <c r="AX77" s="784"/>
      <c r="AY77" s="784"/>
      <c r="AZ77" s="343"/>
      <c r="BA77" s="595"/>
      <c r="BB77" s="594"/>
      <c r="BC77" s="449"/>
      <c r="BD77" s="434"/>
      <c r="BE77" s="434"/>
      <c r="BF77" s="434"/>
      <c r="BG77" s="453"/>
      <c r="BH77" s="449"/>
      <c r="BI77" s="434"/>
      <c r="BJ77" s="434"/>
      <c r="BK77" s="434"/>
      <c r="BL77" s="453"/>
      <c r="BM77" s="449"/>
      <c r="BN77" s="434"/>
      <c r="BO77" s="434"/>
      <c r="BP77" s="434"/>
      <c r="BQ77" s="453"/>
      <c r="BR77" s="449"/>
      <c r="BS77" s="434"/>
      <c r="BT77" s="434"/>
      <c r="BU77" s="434"/>
      <c r="BV77" s="434"/>
      <c r="BW77" s="434"/>
      <c r="BX77" s="434"/>
      <c r="BY77" s="435"/>
      <c r="BZ77" s="435"/>
      <c r="CA77" s="435"/>
      <c r="CB77" s="435"/>
      <c r="CC77" s="3"/>
      <c r="CD77" s="3"/>
      <c r="CE77" s="3"/>
      <c r="CF77" s="3"/>
      <c r="CG77" s="3"/>
      <c r="CH77" s="3"/>
      <c r="CI77" s="3"/>
      <c r="CJ77" s="3"/>
      <c r="CK77" s="3"/>
      <c r="CL77" s="3"/>
      <c r="CM77" s="3"/>
      <c r="CN77" s="3"/>
      <c r="CO77" s="3"/>
      <c r="CP77" s="3"/>
      <c r="CQ77" s="3"/>
      <c r="CR77" s="3"/>
      <c r="CS77" s="3"/>
      <c r="CT77" s="3"/>
      <c r="CU77" s="3"/>
      <c r="CV77" s="3"/>
      <c r="CW77" s="3"/>
      <c r="CX77" s="3"/>
      <c r="CY77" s="3"/>
      <c r="CZ77" s="3"/>
    </row>
    <row r="78" s="544" customFormat="true" ht="15" customHeight="true" x14ac:dyDescent="0.2">
      <c r="A78" s="140"/>
      <c r="B78" s="134"/>
      <c r="C78" s="117"/>
      <c r="D78" s="116"/>
      <c r="E78" s="116"/>
      <c r="F78" s="116"/>
      <c r="G78" s="115"/>
      <c r="H78" s="114"/>
      <c r="I78" s="116"/>
      <c r="J78" s="116"/>
      <c r="K78" s="116"/>
      <c r="L78" s="113"/>
      <c r="M78" s="117"/>
      <c r="N78" s="116"/>
      <c r="O78" s="116"/>
      <c r="P78" s="116"/>
      <c r="Q78" s="115"/>
      <c r="R78" s="114"/>
      <c r="S78" s="116"/>
      <c r="T78" s="116"/>
      <c r="U78" s="116"/>
      <c r="V78" s="116"/>
      <c r="W78" s="116"/>
      <c r="X78" s="116"/>
      <c r="Y78" s="116"/>
      <c r="Z78" s="116"/>
      <c r="AA78" s="116"/>
      <c r="AB78" s="113"/>
      <c r="AC78" s="784"/>
      <c r="AD78" s="784"/>
      <c r="AE78" s="784"/>
      <c r="AF78" s="784"/>
      <c r="AG78" s="784"/>
      <c r="AH78" s="784"/>
      <c r="AI78" s="784"/>
      <c r="AJ78" s="784"/>
      <c r="AK78" s="784"/>
      <c r="AL78" s="784"/>
      <c r="AM78" s="784"/>
      <c r="AN78" s="784"/>
      <c r="AO78" s="784"/>
      <c r="AP78" s="784"/>
      <c r="AQ78" s="784"/>
      <c r="AR78" s="784"/>
      <c r="AS78" s="784"/>
      <c r="AT78" s="784"/>
      <c r="AU78" s="784"/>
      <c r="AV78" s="784"/>
      <c r="AW78" s="784"/>
      <c r="AX78" s="784"/>
      <c r="AY78" s="784"/>
      <c r="AZ78" s="343"/>
      <c r="BA78" s="595"/>
      <c r="BB78" s="594"/>
      <c r="BC78" s="449"/>
      <c r="BD78" s="434"/>
      <c r="BE78" s="434"/>
      <c r="BF78" s="434"/>
      <c r="BG78" s="453"/>
      <c r="BH78" s="449"/>
      <c r="BI78" s="434"/>
      <c r="BJ78" s="434"/>
      <c r="BK78" s="434"/>
      <c r="BL78" s="453"/>
      <c r="BM78" s="449"/>
      <c r="BN78" s="434"/>
      <c r="BO78" s="434"/>
      <c r="BP78" s="434"/>
      <c r="BQ78" s="453"/>
      <c r="BR78" s="449"/>
      <c r="BS78" s="434"/>
      <c r="BT78" s="434"/>
      <c r="BU78" s="434"/>
      <c r="BV78" s="434"/>
      <c r="BW78" s="434"/>
      <c r="BX78" s="434"/>
      <c r="BY78" s="435"/>
      <c r="BZ78" s="435"/>
      <c r="CA78" s="435"/>
      <c r="CB78" s="435"/>
      <c r="CC78" s="3"/>
      <c r="CD78" s="3"/>
      <c r="CE78" s="3"/>
      <c r="CF78" s="3"/>
      <c r="CG78" s="3"/>
      <c r="CH78" s="3"/>
      <c r="CI78" s="3"/>
      <c r="CJ78" s="3"/>
      <c r="CK78" s="3"/>
      <c r="CL78" s="3"/>
      <c r="CM78" s="3"/>
      <c r="CN78" s="3"/>
      <c r="CO78" s="3"/>
      <c r="CP78" s="3"/>
      <c r="CQ78" s="3"/>
      <c r="CR78" s="3"/>
      <c r="CS78" s="3"/>
      <c r="CT78" s="3"/>
      <c r="CU78" s="3"/>
      <c r="CV78" s="3"/>
      <c r="CW78" s="3"/>
      <c r="CX78" s="3"/>
      <c r="CY78" s="3"/>
      <c r="CZ78" s="3"/>
    </row>
    <row r="79" s="544" customFormat="true" ht="15" customHeight="true" x14ac:dyDescent="0.2">
      <c r="A79" s="140"/>
      <c r="B79" s="134"/>
      <c r="C79" s="117"/>
      <c r="D79" s="116"/>
      <c r="E79" s="116"/>
      <c r="F79" s="116"/>
      <c r="G79" s="115"/>
      <c r="H79" s="114"/>
      <c r="I79" s="116"/>
      <c r="J79" s="116"/>
      <c r="K79" s="116"/>
      <c r="L79" s="113"/>
      <c r="M79" s="117"/>
      <c r="N79" s="116"/>
      <c r="O79" s="116"/>
      <c r="P79" s="116"/>
      <c r="Q79" s="115"/>
      <c r="R79" s="114"/>
      <c r="S79" s="116"/>
      <c r="T79" s="116"/>
      <c r="U79" s="116"/>
      <c r="V79" s="116"/>
      <c r="W79" s="116"/>
      <c r="X79" s="116"/>
      <c r="Y79" s="116"/>
      <c r="Z79" s="116"/>
      <c r="AA79" s="116"/>
      <c r="AB79" s="113"/>
      <c r="AC79" s="784"/>
      <c r="AD79" s="784"/>
      <c r="AE79" s="784"/>
      <c r="AF79" s="784"/>
      <c r="AG79" s="784"/>
      <c r="AH79" s="784"/>
      <c r="AI79" s="784"/>
      <c r="AJ79" s="784"/>
      <c r="AK79" s="784"/>
      <c r="AL79" s="784"/>
      <c r="AM79" s="784"/>
      <c r="AN79" s="784"/>
      <c r="AO79" s="784"/>
      <c r="AP79" s="784"/>
      <c r="AQ79" s="784"/>
      <c r="AR79" s="784"/>
      <c r="AS79" s="784"/>
      <c r="AT79" s="784"/>
      <c r="AU79" s="784"/>
      <c r="AV79" s="784"/>
      <c r="AW79" s="784"/>
      <c r="AX79" s="784"/>
      <c r="AY79" s="784"/>
      <c r="AZ79" s="343"/>
      <c r="BA79" s="595"/>
      <c r="BB79" s="594"/>
      <c r="BC79" s="449"/>
      <c r="BD79" s="434"/>
      <c r="BE79" s="434"/>
      <c r="BF79" s="434"/>
      <c r="BG79" s="453"/>
      <c r="BH79" s="449"/>
      <c r="BI79" s="434"/>
      <c r="BJ79" s="434"/>
      <c r="BK79" s="434"/>
      <c r="BL79" s="453"/>
      <c r="BM79" s="449"/>
      <c r="BN79" s="434"/>
      <c r="BO79" s="434"/>
      <c r="BP79" s="434"/>
      <c r="BQ79" s="453"/>
      <c r="BR79" s="449"/>
      <c r="BS79" s="434"/>
      <c r="BT79" s="434"/>
      <c r="BU79" s="434"/>
      <c r="BV79" s="434"/>
      <c r="BW79" s="434"/>
      <c r="BX79" s="434"/>
      <c r="BY79" s="435"/>
      <c r="BZ79" s="435"/>
      <c r="CA79" s="435"/>
      <c r="CB79" s="435"/>
      <c r="CC79" s="3"/>
      <c r="CD79" s="3"/>
      <c r="CE79" s="3"/>
      <c r="CF79" s="3"/>
      <c r="CG79" s="3"/>
      <c r="CH79" s="3"/>
      <c r="CI79" s="3"/>
      <c r="CJ79" s="3"/>
      <c r="CK79" s="3"/>
      <c r="CL79" s="3"/>
      <c r="CM79" s="3"/>
      <c r="CN79" s="3"/>
      <c r="CO79" s="3"/>
      <c r="CP79" s="3"/>
      <c r="CQ79" s="3"/>
      <c r="CR79" s="3"/>
      <c r="CS79" s="3"/>
      <c r="CT79" s="3"/>
      <c r="CU79" s="3"/>
      <c r="CV79" s="3"/>
      <c r="CW79" s="3"/>
      <c r="CX79" s="3"/>
      <c r="CY79" s="3"/>
      <c r="CZ79" s="3"/>
    </row>
    <row r="80" s="544" customFormat="true" ht="15" customHeight="true" x14ac:dyDescent="0.2">
      <c r="A80" s="140"/>
      <c r="B80" s="134"/>
      <c r="C80" s="117"/>
      <c r="D80" s="116"/>
      <c r="E80" s="116"/>
      <c r="F80" s="116"/>
      <c r="G80" s="115"/>
      <c r="H80" s="114"/>
      <c r="I80" s="116"/>
      <c r="J80" s="116"/>
      <c r="K80" s="116"/>
      <c r="L80" s="113"/>
      <c r="M80" s="117"/>
      <c r="N80" s="116"/>
      <c r="O80" s="116"/>
      <c r="P80" s="116"/>
      <c r="Q80" s="115"/>
      <c r="R80" s="114"/>
      <c r="S80" s="116"/>
      <c r="T80" s="116"/>
      <c r="U80" s="116"/>
      <c r="V80" s="116"/>
      <c r="W80" s="116"/>
      <c r="X80" s="116"/>
      <c r="Y80" s="116"/>
      <c r="Z80" s="116"/>
      <c r="AA80" s="116"/>
      <c r="AB80" s="113"/>
      <c r="AC80" s="784"/>
      <c r="AD80" s="784"/>
      <c r="AE80" s="784"/>
      <c r="AF80" s="784"/>
      <c r="AG80" s="784"/>
      <c r="AH80" s="784"/>
      <c r="AI80" s="784"/>
      <c r="AJ80" s="784"/>
      <c r="AK80" s="784"/>
      <c r="AL80" s="784"/>
      <c r="AM80" s="784"/>
      <c r="AN80" s="784"/>
      <c r="AO80" s="784"/>
      <c r="AP80" s="784"/>
      <c r="AQ80" s="784"/>
      <c r="AR80" s="784"/>
      <c r="AS80" s="784"/>
      <c r="AT80" s="784"/>
      <c r="AU80" s="784"/>
      <c r="AV80" s="784"/>
      <c r="AW80" s="784"/>
      <c r="AX80" s="784"/>
      <c r="AY80" s="784"/>
      <c r="AZ80" s="343"/>
      <c r="BA80" s="595"/>
      <c r="BB80" s="594"/>
      <c r="BC80" s="449"/>
      <c r="BD80" s="434"/>
      <c r="BE80" s="434"/>
      <c r="BF80" s="434"/>
      <c r="BG80" s="453"/>
      <c r="BH80" s="449"/>
      <c r="BI80" s="434"/>
      <c r="BJ80" s="434"/>
      <c r="BK80" s="434"/>
      <c r="BL80" s="453"/>
      <c r="BM80" s="449"/>
      <c r="BN80" s="434"/>
      <c r="BO80" s="434"/>
      <c r="BP80" s="434"/>
      <c r="BQ80" s="453"/>
      <c r="BR80" s="449"/>
      <c r="BS80" s="434"/>
      <c r="BT80" s="434"/>
      <c r="BU80" s="434"/>
      <c r="BV80" s="434"/>
      <c r="BW80" s="434"/>
      <c r="BX80" s="434"/>
      <c r="BY80" s="435"/>
      <c r="BZ80" s="435"/>
      <c r="CA80" s="435"/>
      <c r="CB80" s="435"/>
      <c r="CC80" s="3"/>
      <c r="CD80" s="3"/>
      <c r="CE80" s="3"/>
      <c r="CF80" s="3"/>
      <c r="CG80" s="3"/>
      <c r="CH80" s="3"/>
      <c r="CI80" s="3"/>
      <c r="CJ80" s="3"/>
      <c r="CK80" s="3"/>
      <c r="CL80" s="3"/>
      <c r="CM80" s="3"/>
      <c r="CN80" s="3"/>
      <c r="CO80" s="3"/>
      <c r="CP80" s="3"/>
      <c r="CQ80" s="3"/>
      <c r="CR80" s="3"/>
      <c r="CS80" s="3"/>
      <c r="CT80" s="3"/>
      <c r="CU80" s="3"/>
      <c r="CV80" s="3"/>
      <c r="CW80" s="3"/>
      <c r="CX80" s="3"/>
      <c r="CY80" s="3"/>
      <c r="CZ80" s="3"/>
    </row>
    <row r="81" s="544" customFormat="true" ht="15" customHeight="true" x14ac:dyDescent="0.2">
      <c r="A81" s="140"/>
      <c r="B81" s="134"/>
      <c r="C81" s="117"/>
      <c r="D81" s="116"/>
      <c r="E81" s="116"/>
      <c r="F81" s="116"/>
      <c r="G81" s="115"/>
      <c r="H81" s="114"/>
      <c r="I81" s="116"/>
      <c r="J81" s="116"/>
      <c r="K81" s="116"/>
      <c r="L81" s="113"/>
      <c r="M81" s="117"/>
      <c r="N81" s="116"/>
      <c r="O81" s="116"/>
      <c r="P81" s="116"/>
      <c r="Q81" s="115"/>
      <c r="R81" s="114"/>
      <c r="S81" s="116"/>
      <c r="T81" s="116"/>
      <c r="U81" s="116"/>
      <c r="V81" s="116"/>
      <c r="W81" s="116"/>
      <c r="X81" s="116"/>
      <c r="Y81" s="116"/>
      <c r="Z81" s="116"/>
      <c r="AA81" s="116"/>
      <c r="AB81" s="113"/>
      <c r="AC81" s="784"/>
      <c r="AD81" s="784"/>
      <c r="AE81" s="784"/>
      <c r="AF81" s="784"/>
      <c r="AG81" s="784"/>
      <c r="AH81" s="784"/>
      <c r="AI81" s="784"/>
      <c r="AJ81" s="784"/>
      <c r="AK81" s="784"/>
      <c r="AL81" s="784"/>
      <c r="AM81" s="784"/>
      <c r="AN81" s="784"/>
      <c r="AO81" s="784"/>
      <c r="AP81" s="784"/>
      <c r="AQ81" s="784"/>
      <c r="AR81" s="784"/>
      <c r="AS81" s="784"/>
      <c r="AT81" s="784"/>
      <c r="AU81" s="784"/>
      <c r="AV81" s="784"/>
      <c r="AW81" s="784"/>
      <c r="AX81" s="784"/>
      <c r="AY81" s="784"/>
      <c r="AZ81" s="343"/>
      <c r="BA81" s="595"/>
      <c r="BB81" s="594"/>
      <c r="BC81" s="449"/>
      <c r="BD81" s="434"/>
      <c r="BE81" s="434"/>
      <c r="BF81" s="434"/>
      <c r="BG81" s="453"/>
      <c r="BH81" s="449"/>
      <c r="BI81" s="434"/>
      <c r="BJ81" s="434"/>
      <c r="BK81" s="434"/>
      <c r="BL81" s="453"/>
      <c r="BM81" s="449"/>
      <c r="BN81" s="434"/>
      <c r="BO81" s="434"/>
      <c r="BP81" s="434"/>
      <c r="BQ81" s="453"/>
      <c r="BR81" s="449"/>
      <c r="BS81" s="434"/>
      <c r="BT81" s="434"/>
      <c r="BU81" s="434"/>
      <c r="BV81" s="434"/>
      <c r="BW81" s="434"/>
      <c r="BX81" s="434"/>
      <c r="BY81" s="435"/>
      <c r="BZ81" s="435"/>
      <c r="CA81" s="435"/>
      <c r="CB81" s="435"/>
      <c r="CC81" s="3"/>
      <c r="CD81" s="3"/>
      <c r="CE81" s="3"/>
      <c r="CF81" s="3"/>
      <c r="CG81" s="3"/>
      <c r="CH81" s="3"/>
      <c r="CI81" s="3"/>
      <c r="CJ81" s="3"/>
      <c r="CK81" s="3"/>
      <c r="CL81" s="3"/>
      <c r="CM81" s="3"/>
      <c r="CN81" s="3"/>
      <c r="CO81" s="3"/>
      <c r="CP81" s="3"/>
      <c r="CQ81" s="3"/>
      <c r="CR81" s="3"/>
      <c r="CS81" s="3"/>
      <c r="CT81" s="3"/>
      <c r="CU81" s="3"/>
      <c r="CV81" s="3"/>
      <c r="CW81" s="3"/>
      <c r="CX81" s="3"/>
      <c r="CY81" s="3"/>
      <c r="CZ81" s="3"/>
    </row>
    <row r="82" s="544" customFormat="true" ht="15" customHeight="true" x14ac:dyDescent="0.2">
      <c r="A82" s="140"/>
      <c r="B82" s="134"/>
      <c r="C82" s="117"/>
      <c r="D82" s="116"/>
      <c r="E82" s="116"/>
      <c r="F82" s="116"/>
      <c r="G82" s="115"/>
      <c r="H82" s="114"/>
      <c r="I82" s="116"/>
      <c r="J82" s="116"/>
      <c r="K82" s="116"/>
      <c r="L82" s="113"/>
      <c r="M82" s="117"/>
      <c r="N82" s="116"/>
      <c r="O82" s="116"/>
      <c r="P82" s="116"/>
      <c r="Q82" s="115"/>
      <c r="R82" s="114"/>
      <c r="S82" s="116"/>
      <c r="T82" s="116"/>
      <c r="U82" s="116"/>
      <c r="V82" s="116"/>
      <c r="W82" s="116"/>
      <c r="X82" s="116"/>
      <c r="Y82" s="116"/>
      <c r="Z82" s="116"/>
      <c r="AA82" s="116"/>
      <c r="AB82" s="113"/>
      <c r="AC82" s="784"/>
      <c r="AD82" s="784"/>
      <c r="AE82" s="784"/>
      <c r="AF82" s="784"/>
      <c r="AG82" s="784"/>
      <c r="AH82" s="784"/>
      <c r="AI82" s="784"/>
      <c r="AJ82" s="784"/>
      <c r="AK82" s="784"/>
      <c r="AL82" s="784"/>
      <c r="AM82" s="784"/>
      <c r="AN82" s="784"/>
      <c r="AO82" s="784"/>
      <c r="AP82" s="784"/>
      <c r="AQ82" s="784"/>
      <c r="AR82" s="784"/>
      <c r="AS82" s="784"/>
      <c r="AT82" s="784"/>
      <c r="AU82" s="784"/>
      <c r="AV82" s="784"/>
      <c r="AW82" s="784"/>
      <c r="AX82" s="784"/>
      <c r="AY82" s="784"/>
      <c r="AZ82" s="343"/>
      <c r="BA82" s="595"/>
      <c r="BB82" s="594"/>
      <c r="BC82" s="449"/>
      <c r="BD82" s="434"/>
      <c r="BE82" s="434"/>
      <c r="BF82" s="434"/>
      <c r="BG82" s="453"/>
      <c r="BH82" s="449"/>
      <c r="BI82" s="434"/>
      <c r="BJ82" s="434"/>
      <c r="BK82" s="434"/>
      <c r="BL82" s="453"/>
      <c r="BM82" s="449"/>
      <c r="BN82" s="434"/>
      <c r="BO82" s="434"/>
      <c r="BP82" s="434"/>
      <c r="BQ82" s="453"/>
      <c r="BR82" s="449"/>
      <c r="BS82" s="434"/>
      <c r="BT82" s="434"/>
      <c r="BU82" s="434"/>
      <c r="BV82" s="434"/>
      <c r="BW82" s="434"/>
      <c r="BX82" s="434"/>
      <c r="BY82" s="435"/>
      <c r="BZ82" s="435"/>
      <c r="CA82" s="435"/>
      <c r="CB82" s="435"/>
      <c r="CC82" s="3"/>
      <c r="CD82" s="3"/>
      <c r="CE82" s="3"/>
      <c r="CF82" s="3"/>
      <c r="CG82" s="3"/>
      <c r="CH82" s="3"/>
      <c r="CI82" s="3"/>
      <c r="CJ82" s="3"/>
      <c r="CK82" s="3"/>
      <c r="CL82" s="3"/>
      <c r="CM82" s="3"/>
      <c r="CN82" s="3"/>
      <c r="CO82" s="3"/>
      <c r="CP82" s="3"/>
      <c r="CQ82" s="3"/>
      <c r="CR82" s="3"/>
      <c r="CS82" s="3"/>
      <c r="CT82" s="3"/>
      <c r="CU82" s="3"/>
      <c r="CV82" s="3"/>
      <c r="CW82" s="3"/>
      <c r="CX82" s="3"/>
      <c r="CY82" s="3"/>
      <c r="CZ82" s="3"/>
    </row>
    <row r="83" s="544" customFormat="true" ht="15" customHeight="true" x14ac:dyDescent="0.2">
      <c r="A83" s="140"/>
      <c r="B83" s="134"/>
      <c r="C83" s="117"/>
      <c r="D83" s="116"/>
      <c r="E83" s="116"/>
      <c r="F83" s="116"/>
      <c r="G83" s="115"/>
      <c r="H83" s="114"/>
      <c r="I83" s="116"/>
      <c r="J83" s="116"/>
      <c r="K83" s="116"/>
      <c r="L83" s="113"/>
      <c r="M83" s="117"/>
      <c r="N83" s="116"/>
      <c r="O83" s="116"/>
      <c r="P83" s="116"/>
      <c r="Q83" s="115"/>
      <c r="R83" s="114"/>
      <c r="S83" s="116"/>
      <c r="T83" s="116"/>
      <c r="U83" s="116"/>
      <c r="V83" s="116"/>
      <c r="W83" s="116"/>
      <c r="X83" s="116"/>
      <c r="Y83" s="116"/>
      <c r="Z83" s="116"/>
      <c r="AA83" s="116"/>
      <c r="AB83" s="113"/>
      <c r="AC83" s="784"/>
      <c r="AD83" s="784"/>
      <c r="AE83" s="784"/>
      <c r="AF83" s="784"/>
      <c r="AG83" s="784"/>
      <c r="AH83" s="784"/>
      <c r="AI83" s="784"/>
      <c r="AJ83" s="784"/>
      <c r="AK83" s="784"/>
      <c r="AL83" s="784"/>
      <c r="AM83" s="784"/>
      <c r="AN83" s="784"/>
      <c r="AO83" s="784"/>
      <c r="AP83" s="784"/>
      <c r="AQ83" s="784"/>
      <c r="AR83" s="784"/>
      <c r="AS83" s="784"/>
      <c r="AT83" s="784"/>
      <c r="AU83" s="784"/>
      <c r="AV83" s="784"/>
      <c r="AW83" s="784"/>
      <c r="AX83" s="784"/>
      <c r="AY83" s="784"/>
      <c r="AZ83" s="343"/>
      <c r="BA83" s="595"/>
      <c r="BB83" s="594"/>
      <c r="BC83" s="449"/>
      <c r="BD83" s="434"/>
      <c r="BE83" s="434"/>
      <c r="BF83" s="434"/>
      <c r="BG83" s="453"/>
      <c r="BH83" s="449"/>
      <c r="BI83" s="434"/>
      <c r="BJ83" s="434"/>
      <c r="BK83" s="434"/>
      <c r="BL83" s="453"/>
      <c r="BM83" s="449"/>
      <c r="BN83" s="434"/>
      <c r="BO83" s="434"/>
      <c r="BP83" s="434"/>
      <c r="BQ83" s="453"/>
      <c r="BR83" s="449"/>
      <c r="BS83" s="434"/>
      <c r="BT83" s="434"/>
      <c r="BU83" s="434"/>
      <c r="BV83" s="434"/>
      <c r="BW83" s="434"/>
      <c r="BX83" s="434"/>
      <c r="BY83" s="435"/>
      <c r="BZ83" s="435"/>
      <c r="CA83" s="435"/>
      <c r="CB83" s="435"/>
      <c r="CC83" s="3"/>
      <c r="CD83" s="3"/>
      <c r="CE83" s="3"/>
      <c r="CF83" s="3"/>
      <c r="CG83" s="3"/>
      <c r="CH83" s="3"/>
      <c r="CI83" s="3"/>
      <c r="CJ83" s="3"/>
      <c r="CK83" s="3"/>
      <c r="CL83" s="3"/>
      <c r="CM83" s="3"/>
      <c r="CN83" s="3"/>
      <c r="CO83" s="3"/>
      <c r="CP83" s="3"/>
      <c r="CQ83" s="3"/>
      <c r="CR83" s="3"/>
      <c r="CS83" s="3"/>
      <c r="CT83" s="3"/>
      <c r="CU83" s="3"/>
      <c r="CV83" s="3"/>
      <c r="CW83" s="3"/>
      <c r="CX83" s="3"/>
      <c r="CY83" s="3"/>
      <c r="CZ83" s="3"/>
    </row>
    <row r="84" s="544" customFormat="true" ht="15" customHeight="true" x14ac:dyDescent="0.2">
      <c r="A84" s="140"/>
      <c r="B84" s="134"/>
      <c r="C84" s="117"/>
      <c r="D84" s="116"/>
      <c r="E84" s="116"/>
      <c r="F84" s="116"/>
      <c r="G84" s="115"/>
      <c r="H84" s="114"/>
      <c r="I84" s="116"/>
      <c r="J84" s="116"/>
      <c r="K84" s="116"/>
      <c r="L84" s="113"/>
      <c r="M84" s="117"/>
      <c r="N84" s="116"/>
      <c r="O84" s="116"/>
      <c r="P84" s="116"/>
      <c r="Q84" s="115"/>
      <c r="R84" s="114"/>
      <c r="S84" s="116"/>
      <c r="T84" s="116"/>
      <c r="U84" s="116"/>
      <c r="V84" s="116"/>
      <c r="W84" s="116"/>
      <c r="X84" s="116"/>
      <c r="Y84" s="116"/>
      <c r="Z84" s="116"/>
      <c r="AA84" s="116"/>
      <c r="AB84" s="113"/>
      <c r="AC84" s="784"/>
      <c r="AD84" s="784"/>
      <c r="AE84" s="784"/>
      <c r="AF84" s="784"/>
      <c r="AG84" s="784"/>
      <c r="AH84" s="784"/>
      <c r="AI84" s="784"/>
      <c r="AJ84" s="784"/>
      <c r="AK84" s="784"/>
      <c r="AL84" s="784"/>
      <c r="AM84" s="784"/>
      <c r="AN84" s="784"/>
      <c r="AO84" s="784"/>
      <c r="AP84" s="784"/>
      <c r="AQ84" s="784"/>
      <c r="AR84" s="784"/>
      <c r="AS84" s="784"/>
      <c r="AT84" s="784"/>
      <c r="AU84" s="784"/>
      <c r="AV84" s="784"/>
      <c r="AW84" s="784"/>
      <c r="AX84" s="784"/>
      <c r="AY84" s="784"/>
      <c r="AZ84" s="343"/>
      <c r="BA84" s="595"/>
      <c r="BB84" s="594"/>
      <c r="BC84" s="449"/>
      <c r="BD84" s="434"/>
      <c r="BE84" s="434"/>
      <c r="BF84" s="434"/>
      <c r="BG84" s="453"/>
      <c r="BH84" s="449"/>
      <c r="BI84" s="434"/>
      <c r="BJ84" s="434"/>
      <c r="BK84" s="434"/>
      <c r="BL84" s="453"/>
      <c r="BM84" s="449"/>
      <c r="BN84" s="434"/>
      <c r="BO84" s="434"/>
      <c r="BP84" s="434"/>
      <c r="BQ84" s="453"/>
      <c r="BR84" s="449"/>
      <c r="BS84" s="434"/>
      <c r="BT84" s="434"/>
      <c r="BU84" s="434"/>
      <c r="BV84" s="434"/>
      <c r="BW84" s="434"/>
      <c r="BX84" s="434"/>
      <c r="BY84" s="435"/>
      <c r="BZ84" s="435"/>
      <c r="CA84" s="435"/>
      <c r="CB84" s="435"/>
      <c r="CC84" s="3"/>
      <c r="CD84" s="3"/>
      <c r="CE84" s="3"/>
      <c r="CF84" s="3"/>
      <c r="CG84" s="3"/>
      <c r="CH84" s="3"/>
      <c r="CI84" s="3"/>
      <c r="CJ84" s="3"/>
      <c r="CK84" s="3"/>
      <c r="CL84" s="3"/>
      <c r="CM84" s="3"/>
      <c r="CN84" s="3"/>
      <c r="CO84" s="3"/>
      <c r="CP84" s="3"/>
      <c r="CQ84" s="3"/>
      <c r="CR84" s="3"/>
      <c r="CS84" s="3"/>
      <c r="CT84" s="3"/>
      <c r="CU84" s="3"/>
      <c r="CV84" s="3"/>
      <c r="CW84" s="3"/>
      <c r="CX84" s="3"/>
      <c r="CY84" s="3"/>
      <c r="CZ84" s="3"/>
    </row>
    <row r="85" s="544" customFormat="true" ht="15" customHeight="true" x14ac:dyDescent="0.2">
      <c r="A85" s="140"/>
      <c r="B85" s="134"/>
      <c r="C85" s="117"/>
      <c r="D85" s="116"/>
      <c r="E85" s="116"/>
      <c r="F85" s="116"/>
      <c r="G85" s="115"/>
      <c r="H85" s="114"/>
      <c r="I85" s="116"/>
      <c r="J85" s="116"/>
      <c r="K85" s="116"/>
      <c r="L85" s="113"/>
      <c r="M85" s="117"/>
      <c r="N85" s="116"/>
      <c r="O85" s="116"/>
      <c r="P85" s="116"/>
      <c r="Q85" s="115"/>
      <c r="R85" s="114"/>
      <c r="S85" s="116"/>
      <c r="T85" s="116"/>
      <c r="U85" s="116"/>
      <c r="V85" s="116"/>
      <c r="W85" s="116"/>
      <c r="X85" s="116"/>
      <c r="Y85" s="116"/>
      <c r="Z85" s="116"/>
      <c r="AA85" s="116"/>
      <c r="AB85" s="113"/>
      <c r="AC85" s="784"/>
      <c r="AD85" s="784"/>
      <c r="AE85" s="784"/>
      <c r="AF85" s="784"/>
      <c r="AG85" s="784"/>
      <c r="AH85" s="784"/>
      <c r="AI85" s="784"/>
      <c r="AJ85" s="784"/>
      <c r="AK85" s="784"/>
      <c r="AL85" s="784"/>
      <c r="AM85" s="784"/>
      <c r="AN85" s="784"/>
      <c r="AO85" s="784"/>
      <c r="AP85" s="784"/>
      <c r="AQ85" s="784"/>
      <c r="AR85" s="784"/>
      <c r="AS85" s="784"/>
      <c r="AT85" s="784"/>
      <c r="AU85" s="784"/>
      <c r="AV85" s="784"/>
      <c r="AW85" s="784"/>
      <c r="AX85" s="784"/>
      <c r="AY85" s="784"/>
      <c r="AZ85" s="343"/>
      <c r="BA85" s="595"/>
      <c r="BB85" s="594"/>
      <c r="BC85" s="449"/>
      <c r="BD85" s="434"/>
      <c r="BE85" s="434"/>
      <c r="BF85" s="434"/>
      <c r="BG85" s="453"/>
      <c r="BH85" s="449"/>
      <c r="BI85" s="434"/>
      <c r="BJ85" s="434"/>
      <c r="BK85" s="434"/>
      <c r="BL85" s="453"/>
      <c r="BM85" s="449"/>
      <c r="BN85" s="434"/>
      <c r="BO85" s="434"/>
      <c r="BP85" s="434"/>
      <c r="BQ85" s="453"/>
      <c r="BR85" s="449"/>
      <c r="BS85" s="434"/>
      <c r="BT85" s="434"/>
      <c r="BU85" s="434"/>
      <c r="BV85" s="434"/>
      <c r="BW85" s="434"/>
      <c r="BX85" s="434"/>
      <c r="BY85" s="435"/>
      <c r="BZ85" s="435"/>
      <c r="CA85" s="435"/>
      <c r="CB85" s="435"/>
      <c r="CC85" s="3"/>
      <c r="CD85" s="3"/>
      <c r="CE85" s="3"/>
      <c r="CF85" s="3"/>
      <c r="CG85" s="3"/>
      <c r="CH85" s="3"/>
      <c r="CI85" s="3"/>
      <c r="CJ85" s="3"/>
      <c r="CK85" s="3"/>
      <c r="CL85" s="3"/>
      <c r="CM85" s="3"/>
      <c r="CN85" s="3"/>
      <c r="CO85" s="3"/>
      <c r="CP85" s="3"/>
      <c r="CQ85" s="3"/>
      <c r="CR85" s="3"/>
      <c r="CS85" s="3"/>
      <c r="CT85" s="3"/>
      <c r="CU85" s="3"/>
      <c r="CV85" s="3"/>
      <c r="CW85" s="3"/>
      <c r="CX85" s="3"/>
      <c r="CY85" s="3"/>
      <c r="CZ85" s="3"/>
    </row>
    <row r="86" s="544" customFormat="true" ht="15" customHeight="true" x14ac:dyDescent="0.2">
      <c r="A86" s="140"/>
      <c r="B86" s="134"/>
      <c r="C86" s="117"/>
      <c r="D86" s="116"/>
      <c r="E86" s="116"/>
      <c r="F86" s="116"/>
      <c r="G86" s="115"/>
      <c r="H86" s="114"/>
      <c r="I86" s="116"/>
      <c r="J86" s="116"/>
      <c r="K86" s="116"/>
      <c r="L86" s="113"/>
      <c r="M86" s="117"/>
      <c r="N86" s="116"/>
      <c r="O86" s="116"/>
      <c r="P86" s="116"/>
      <c r="Q86" s="115"/>
      <c r="R86" s="114"/>
      <c r="S86" s="116"/>
      <c r="T86" s="116"/>
      <c r="U86" s="116"/>
      <c r="V86" s="116"/>
      <c r="W86" s="116"/>
      <c r="X86" s="116"/>
      <c r="Y86" s="116"/>
      <c r="Z86" s="116"/>
      <c r="AA86" s="116"/>
      <c r="AB86" s="113"/>
      <c r="AC86" s="784"/>
      <c r="AD86" s="784"/>
      <c r="AE86" s="784"/>
      <c r="AF86" s="784"/>
      <c r="AG86" s="784"/>
      <c r="AH86" s="784"/>
      <c r="AI86" s="784"/>
      <c r="AJ86" s="784"/>
      <c r="AK86" s="784"/>
      <c r="AL86" s="784"/>
      <c r="AM86" s="784"/>
      <c r="AN86" s="784"/>
      <c r="AO86" s="784"/>
      <c r="AP86" s="784"/>
      <c r="AQ86" s="784"/>
      <c r="AR86" s="784"/>
      <c r="AS86" s="784"/>
      <c r="AT86" s="784"/>
      <c r="AU86" s="784"/>
      <c r="AV86" s="784"/>
      <c r="AW86" s="784"/>
      <c r="AX86" s="784"/>
      <c r="AY86" s="784"/>
      <c r="AZ86" s="343"/>
      <c r="BA86" s="595"/>
      <c r="BB86" s="594"/>
      <c r="BC86" s="449"/>
      <c r="BD86" s="434"/>
      <c r="BE86" s="434"/>
      <c r="BF86" s="434"/>
      <c r="BG86" s="453"/>
      <c r="BH86" s="449"/>
      <c r="BI86" s="434"/>
      <c r="BJ86" s="434"/>
      <c r="BK86" s="434"/>
      <c r="BL86" s="453"/>
      <c r="BM86" s="449"/>
      <c r="BN86" s="434"/>
      <c r="BO86" s="434"/>
      <c r="BP86" s="434"/>
      <c r="BQ86" s="453"/>
      <c r="BR86" s="449"/>
      <c r="BS86" s="434"/>
      <c r="BT86" s="434"/>
      <c r="BU86" s="434"/>
      <c r="BV86" s="434"/>
      <c r="BW86" s="434"/>
      <c r="BX86" s="434"/>
      <c r="BY86" s="435"/>
      <c r="BZ86" s="435"/>
      <c r="CA86" s="435"/>
      <c r="CB86" s="435"/>
      <c r="CC86" s="3"/>
      <c r="CD86" s="3"/>
      <c r="CE86" s="3"/>
      <c r="CF86" s="3"/>
      <c r="CG86" s="3"/>
      <c r="CH86" s="3"/>
      <c r="CI86" s="3"/>
      <c r="CJ86" s="3"/>
      <c r="CK86" s="3"/>
      <c r="CL86" s="3"/>
      <c r="CM86" s="3"/>
      <c r="CN86" s="3"/>
      <c r="CO86" s="3"/>
      <c r="CP86" s="3"/>
      <c r="CQ86" s="3"/>
      <c r="CR86" s="3"/>
      <c r="CS86" s="3"/>
      <c r="CT86" s="3"/>
      <c r="CU86" s="3"/>
      <c r="CV86" s="3"/>
      <c r="CW86" s="3"/>
      <c r="CX86" s="3"/>
      <c r="CY86" s="3"/>
      <c r="CZ86" s="3"/>
    </row>
    <row r="87" s="544" customFormat="true" ht="15" customHeight="true" x14ac:dyDescent="0.2">
      <c r="A87" s="140"/>
      <c r="B87" s="134"/>
      <c r="C87" s="117"/>
      <c r="D87" s="116"/>
      <c r="E87" s="116"/>
      <c r="F87" s="116"/>
      <c r="G87" s="115"/>
      <c r="H87" s="114"/>
      <c r="I87" s="116"/>
      <c r="J87" s="116"/>
      <c r="K87" s="116"/>
      <c r="L87" s="113"/>
      <c r="M87" s="117"/>
      <c r="N87" s="116"/>
      <c r="O87" s="116"/>
      <c r="P87" s="116"/>
      <c r="Q87" s="115"/>
      <c r="R87" s="114"/>
      <c r="S87" s="116"/>
      <c r="T87" s="116"/>
      <c r="U87" s="116"/>
      <c r="V87" s="116"/>
      <c r="W87" s="116"/>
      <c r="X87" s="116"/>
      <c r="Y87" s="116"/>
      <c r="Z87" s="116"/>
      <c r="AA87" s="116"/>
      <c r="AB87" s="113"/>
      <c r="AC87" s="784"/>
      <c r="AD87" s="784"/>
      <c r="AE87" s="784"/>
      <c r="AF87" s="784"/>
      <c r="AG87" s="784"/>
      <c r="AH87" s="784"/>
      <c r="AI87" s="784"/>
      <c r="AJ87" s="784"/>
      <c r="AK87" s="784"/>
      <c r="AL87" s="784"/>
      <c r="AM87" s="784"/>
      <c r="AN87" s="784"/>
      <c r="AO87" s="784"/>
      <c r="AP87" s="784"/>
      <c r="AQ87" s="784"/>
      <c r="AR87" s="784"/>
      <c r="AS87" s="784"/>
      <c r="AT87" s="784"/>
      <c r="AU87" s="784"/>
      <c r="AV87" s="784"/>
      <c r="AW87" s="784"/>
      <c r="AX87" s="784"/>
      <c r="AY87" s="784"/>
      <c r="AZ87" s="343"/>
      <c r="BA87" s="595"/>
      <c r="BB87" s="594"/>
      <c r="BC87" s="449"/>
      <c r="BD87" s="434"/>
      <c r="BE87" s="434"/>
      <c r="BF87" s="434"/>
      <c r="BG87" s="453"/>
      <c r="BH87" s="449"/>
      <c r="BI87" s="434"/>
      <c r="BJ87" s="434"/>
      <c r="BK87" s="434"/>
      <c r="BL87" s="453"/>
      <c r="BM87" s="449"/>
      <c r="BN87" s="434"/>
      <c r="BO87" s="434"/>
      <c r="BP87" s="434"/>
      <c r="BQ87" s="453"/>
      <c r="BR87" s="449"/>
      <c r="BS87" s="434"/>
      <c r="BT87" s="434"/>
      <c r="BU87" s="434"/>
      <c r="BV87" s="434"/>
      <c r="BW87" s="434"/>
      <c r="BX87" s="434"/>
      <c r="BY87" s="435"/>
      <c r="BZ87" s="435"/>
      <c r="CA87" s="435"/>
      <c r="CB87" s="435"/>
      <c r="CC87" s="3"/>
      <c r="CD87" s="3"/>
      <c r="CE87" s="3"/>
      <c r="CF87" s="3"/>
      <c r="CG87" s="3"/>
      <c r="CH87" s="3"/>
      <c r="CI87" s="3"/>
      <c r="CJ87" s="3"/>
      <c r="CK87" s="3"/>
      <c r="CL87" s="3"/>
      <c r="CM87" s="3"/>
      <c r="CN87" s="3"/>
      <c r="CO87" s="3"/>
      <c r="CP87" s="3"/>
      <c r="CQ87" s="3"/>
      <c r="CR87" s="3"/>
      <c r="CS87" s="3"/>
      <c r="CT87" s="3"/>
      <c r="CU87" s="3"/>
      <c r="CV87" s="3"/>
      <c r="CW87" s="3"/>
      <c r="CX87" s="3"/>
      <c r="CY87" s="3"/>
      <c r="CZ87" s="3"/>
    </row>
    <row r="88" s="544" customFormat="true" ht="15" customHeight="true" x14ac:dyDescent="0.2">
      <c r="A88" s="140"/>
      <c r="B88" s="134"/>
      <c r="C88" s="105"/>
      <c r="D88" s="104"/>
      <c r="E88" s="104"/>
      <c r="F88" s="104"/>
      <c r="G88" s="103"/>
      <c r="H88" s="102"/>
      <c r="I88" s="104"/>
      <c r="J88" s="104"/>
      <c r="K88" s="104"/>
      <c r="L88" s="101"/>
      <c r="M88" s="105"/>
      <c r="N88" s="104"/>
      <c r="O88" s="104"/>
      <c r="P88" s="104"/>
      <c r="Q88" s="103"/>
      <c r="R88" s="102"/>
      <c r="S88" s="104"/>
      <c r="T88" s="104"/>
      <c r="U88" s="104"/>
      <c r="V88" s="104"/>
      <c r="W88" s="104"/>
      <c r="X88" s="104"/>
      <c r="Y88" s="104"/>
      <c r="Z88" s="104"/>
      <c r="AA88" s="104"/>
      <c r="AB88" s="101"/>
      <c r="AC88" s="784"/>
      <c r="AD88" s="784"/>
      <c r="AE88" s="784"/>
      <c r="AF88" s="784"/>
      <c r="AG88" s="784"/>
      <c r="AH88" s="784"/>
      <c r="AI88" s="784"/>
      <c r="AJ88" s="784"/>
      <c r="AK88" s="784"/>
      <c r="AL88" s="784"/>
      <c r="AM88" s="784"/>
      <c r="AN88" s="784"/>
      <c r="AO88" s="784"/>
      <c r="AP88" s="784"/>
      <c r="AQ88" s="784"/>
      <c r="AR88" s="784"/>
      <c r="AS88" s="784"/>
      <c r="AT88" s="784"/>
      <c r="AU88" s="784"/>
      <c r="AV88" s="784"/>
      <c r="AW88" s="784"/>
      <c r="AX88" s="784"/>
      <c r="AY88" s="784"/>
      <c r="AZ88" s="343"/>
      <c r="BA88" s="595"/>
      <c r="BB88" s="594"/>
      <c r="BC88" s="449"/>
      <c r="BD88" s="434"/>
      <c r="BE88" s="434"/>
      <c r="BF88" s="434"/>
      <c r="BG88" s="453"/>
      <c r="BH88" s="449"/>
      <c r="BI88" s="434"/>
      <c r="BJ88" s="434"/>
      <c r="BK88" s="434"/>
      <c r="BL88" s="453"/>
      <c r="BM88" s="449"/>
      <c r="BN88" s="434"/>
      <c r="BO88" s="434"/>
      <c r="BP88" s="434"/>
      <c r="BQ88" s="453"/>
      <c r="BR88" s="449"/>
      <c r="BS88" s="434"/>
      <c r="BT88" s="434"/>
      <c r="BU88" s="434"/>
      <c r="BV88" s="434"/>
      <c r="BW88" s="434"/>
      <c r="BX88" s="434"/>
      <c r="BY88" s="435"/>
      <c r="BZ88" s="435"/>
      <c r="CA88" s="435"/>
      <c r="CB88" s="435"/>
      <c r="CC88" s="3"/>
      <c r="CD88" s="3"/>
      <c r="CE88" s="3"/>
      <c r="CF88" s="3"/>
      <c r="CG88" s="3"/>
      <c r="CH88" s="3"/>
      <c r="CI88" s="3"/>
      <c r="CJ88" s="3"/>
      <c r="CK88" s="3"/>
      <c r="CL88" s="3"/>
      <c r="CM88" s="3"/>
      <c r="CN88" s="3"/>
      <c r="CO88" s="3"/>
      <c r="CP88" s="3"/>
      <c r="CQ88" s="3"/>
      <c r="CR88" s="3"/>
      <c r="CS88" s="3"/>
      <c r="CT88" s="3"/>
      <c r="CU88" s="3"/>
      <c r="CV88" s="3"/>
      <c r="CW88" s="3"/>
      <c r="CX88" s="3"/>
      <c r="CY88" s="3"/>
      <c r="CZ88" s="3"/>
    </row>
    <row r="89" s="544" customFormat="true" ht="15" customHeight="true" x14ac:dyDescent="0.2">
      <c r="A89" s="140"/>
      <c r="B89" s="134"/>
      <c r="C89" s="105"/>
      <c r="D89" s="104"/>
      <c r="E89" s="104"/>
      <c r="F89" s="104"/>
      <c r="G89" s="103"/>
      <c r="H89" s="102"/>
      <c r="I89" s="104"/>
      <c r="J89" s="104"/>
      <c r="K89" s="104"/>
      <c r="L89" s="101"/>
      <c r="M89" s="105"/>
      <c r="N89" s="104"/>
      <c r="O89" s="104"/>
      <c r="P89" s="104"/>
      <c r="Q89" s="103"/>
      <c r="R89" s="102"/>
      <c r="S89" s="104"/>
      <c r="T89" s="104"/>
      <c r="U89" s="104"/>
      <c r="V89" s="104"/>
      <c r="W89" s="104"/>
      <c r="X89" s="104"/>
      <c r="Y89" s="104"/>
      <c r="Z89" s="104"/>
      <c r="AA89" s="104"/>
      <c r="AB89" s="101"/>
      <c r="AC89" s="784"/>
      <c r="AD89" s="784"/>
      <c r="AE89" s="784"/>
      <c r="AF89" s="784"/>
      <c r="AG89" s="784"/>
      <c r="AH89" s="784"/>
      <c r="AI89" s="784"/>
      <c r="AJ89" s="784"/>
      <c r="AK89" s="784"/>
      <c r="AL89" s="784"/>
      <c r="AM89" s="784"/>
      <c r="AN89" s="784"/>
      <c r="AO89" s="784"/>
      <c r="AP89" s="784"/>
      <c r="AQ89" s="784"/>
      <c r="AR89" s="784"/>
      <c r="AS89" s="784"/>
      <c r="AT89" s="784"/>
      <c r="AU89" s="784"/>
      <c r="AV89" s="784"/>
      <c r="AW89" s="784"/>
      <c r="AX89" s="784"/>
      <c r="AY89" s="784"/>
      <c r="AZ89" s="343"/>
      <c r="BA89" s="595"/>
      <c r="BB89" s="594"/>
      <c r="BC89" s="449"/>
      <c r="BD89" s="434"/>
      <c r="BE89" s="434"/>
      <c r="BF89" s="434"/>
      <c r="BG89" s="453"/>
      <c r="BH89" s="449"/>
      <c r="BI89" s="434"/>
      <c r="BJ89" s="434"/>
      <c r="BK89" s="434"/>
      <c r="BL89" s="453"/>
      <c r="BM89" s="449"/>
      <c r="BN89" s="434"/>
      <c r="BO89" s="434"/>
      <c r="BP89" s="434"/>
      <c r="BQ89" s="453"/>
      <c r="BR89" s="449"/>
      <c r="BS89" s="434"/>
      <c r="BT89" s="434"/>
      <c r="BU89" s="434"/>
      <c r="BV89" s="434"/>
      <c r="BW89" s="434"/>
      <c r="BX89" s="434"/>
      <c r="BY89" s="435"/>
      <c r="BZ89" s="435"/>
      <c r="CA89" s="435"/>
      <c r="CB89" s="435"/>
      <c r="CC89" s="3"/>
      <c r="CD89" s="3"/>
      <c r="CE89" s="3"/>
      <c r="CF89" s="3"/>
      <c r="CG89" s="3"/>
      <c r="CH89" s="3"/>
      <c r="CI89" s="3"/>
      <c r="CJ89" s="3"/>
      <c r="CK89" s="3"/>
      <c r="CL89" s="3"/>
      <c r="CM89" s="3"/>
      <c r="CN89" s="3"/>
      <c r="CO89" s="3"/>
      <c r="CP89" s="3"/>
      <c r="CQ89" s="3"/>
      <c r="CR89" s="3"/>
      <c r="CS89" s="3"/>
      <c r="CT89" s="3"/>
      <c r="CU89" s="3"/>
      <c r="CV89" s="3"/>
      <c r="CW89" s="3"/>
      <c r="CX89" s="3"/>
      <c r="CY89" s="3"/>
      <c r="CZ89" s="3"/>
    </row>
    <row r="90" s="544" customFormat="true" ht="15" customHeight="true" x14ac:dyDescent="0.2">
      <c r="A90" s="140"/>
      <c r="B90" s="134"/>
      <c r="C90" s="105"/>
      <c r="D90" s="104"/>
      <c r="E90" s="104"/>
      <c r="F90" s="104"/>
      <c r="G90" s="103"/>
      <c r="H90" s="102"/>
      <c r="I90" s="104"/>
      <c r="J90" s="104"/>
      <c r="K90" s="104"/>
      <c r="L90" s="101"/>
      <c r="M90" s="105"/>
      <c r="N90" s="104"/>
      <c r="O90" s="104"/>
      <c r="P90" s="104"/>
      <c r="Q90" s="103"/>
      <c r="R90" s="102"/>
      <c r="S90" s="104"/>
      <c r="T90" s="104"/>
      <c r="U90" s="104"/>
      <c r="V90" s="104"/>
      <c r="W90" s="104"/>
      <c r="X90" s="104"/>
      <c r="Y90" s="104"/>
      <c r="Z90" s="104"/>
      <c r="AA90" s="104"/>
      <c r="AB90" s="101"/>
      <c r="AC90" s="784"/>
      <c r="AD90" s="784"/>
      <c r="AE90" s="784"/>
      <c r="AF90" s="784"/>
      <c r="AG90" s="784"/>
      <c r="AH90" s="784"/>
      <c r="AI90" s="784"/>
      <c r="AJ90" s="784"/>
      <c r="AK90" s="784"/>
      <c r="AL90" s="784"/>
      <c r="AM90" s="784"/>
      <c r="AN90" s="784"/>
      <c r="AO90" s="784"/>
      <c r="AP90" s="784"/>
      <c r="AQ90" s="784"/>
      <c r="AR90" s="784"/>
      <c r="AS90" s="784"/>
      <c r="AT90" s="784"/>
      <c r="AU90" s="784"/>
      <c r="AV90" s="784"/>
      <c r="AW90" s="784"/>
      <c r="AX90" s="784"/>
      <c r="AY90" s="784"/>
      <c r="AZ90" s="343"/>
      <c r="BA90" s="595"/>
      <c r="BB90" s="594"/>
      <c r="BC90" s="449"/>
      <c r="BD90" s="434"/>
      <c r="BE90" s="434"/>
      <c r="BF90" s="434"/>
      <c r="BG90" s="453"/>
      <c r="BH90" s="449"/>
      <c r="BI90" s="434"/>
      <c r="BJ90" s="434"/>
      <c r="BK90" s="434"/>
      <c r="BL90" s="453"/>
      <c r="BM90" s="449"/>
      <c r="BN90" s="434"/>
      <c r="BO90" s="434"/>
      <c r="BP90" s="434"/>
      <c r="BQ90" s="453"/>
      <c r="BR90" s="449"/>
      <c r="BS90" s="434"/>
      <c r="BT90" s="434"/>
      <c r="BU90" s="434"/>
      <c r="BV90" s="434"/>
      <c r="BW90" s="434"/>
      <c r="BX90" s="434"/>
      <c r="BY90" s="435"/>
      <c r="BZ90" s="435"/>
      <c r="CA90" s="435"/>
      <c r="CB90" s="435"/>
      <c r="CC90" s="3"/>
      <c r="CD90" s="3"/>
      <c r="CE90" s="3"/>
      <c r="CF90" s="3"/>
      <c r="CG90" s="3"/>
      <c r="CH90" s="3"/>
      <c r="CI90" s="3"/>
      <c r="CJ90" s="3"/>
      <c r="CK90" s="3"/>
      <c r="CL90" s="3"/>
      <c r="CM90" s="3"/>
      <c r="CN90" s="3"/>
      <c r="CO90" s="3"/>
      <c r="CP90" s="3"/>
      <c r="CQ90" s="3"/>
      <c r="CR90" s="3"/>
      <c r="CS90" s="3"/>
      <c r="CT90" s="3"/>
      <c r="CU90" s="3"/>
      <c r="CV90" s="3"/>
      <c r="CW90" s="3"/>
      <c r="CX90" s="3"/>
      <c r="CY90" s="3"/>
      <c r="CZ90" s="3"/>
    </row>
    <row r="91" s="544" customFormat="true" ht="15" customHeight="true" x14ac:dyDescent="0.2">
      <c r="A91" s="162"/>
      <c r="B91" s="133"/>
      <c r="C91" s="98"/>
      <c r="D91" s="100"/>
      <c r="E91" s="100"/>
      <c r="F91" s="100"/>
      <c r="G91" s="99"/>
      <c r="H91" s="97"/>
      <c r="I91" s="100"/>
      <c r="J91" s="100"/>
      <c r="K91" s="100"/>
      <c r="L91" s="96"/>
      <c r="M91" s="98"/>
      <c r="N91" s="100"/>
      <c r="O91" s="100"/>
      <c r="P91" s="100"/>
      <c r="Q91" s="99"/>
      <c r="R91" s="97"/>
      <c r="S91" s="100"/>
      <c r="T91" s="100"/>
      <c r="U91" s="100"/>
      <c r="V91" s="100"/>
      <c r="W91" s="100"/>
      <c r="X91" s="100"/>
      <c r="Y91" s="100"/>
      <c r="Z91" s="100"/>
      <c r="AA91" s="100"/>
      <c r="AB91" s="96"/>
      <c r="AC91" s="784"/>
      <c r="AD91" s="784"/>
      <c r="AE91" s="784"/>
      <c r="AF91" s="784"/>
      <c r="AG91" s="784"/>
      <c r="AH91" s="784"/>
      <c r="AI91" s="784"/>
      <c r="AJ91" s="784"/>
      <c r="AK91" s="784"/>
      <c r="AL91" s="784"/>
      <c r="AM91" s="784"/>
      <c r="AN91" s="784"/>
      <c r="AO91" s="784"/>
      <c r="AP91" s="784"/>
      <c r="AQ91" s="784"/>
      <c r="AR91" s="784"/>
      <c r="AS91" s="784"/>
      <c r="AT91" s="784"/>
      <c r="AU91" s="784"/>
      <c r="AV91" s="784"/>
      <c r="AW91" s="784"/>
      <c r="AX91" s="784"/>
      <c r="AY91" s="784"/>
      <c r="AZ91" s="343"/>
      <c r="BA91" s="595"/>
      <c r="BB91" s="594"/>
      <c r="BC91" s="449"/>
      <c r="BD91" s="434"/>
      <c r="BE91" s="434"/>
      <c r="BF91" s="434"/>
      <c r="BG91" s="453"/>
      <c r="BH91" s="449"/>
      <c r="BI91" s="434"/>
      <c r="BJ91" s="434"/>
      <c r="BK91" s="434"/>
      <c r="BL91" s="453"/>
      <c r="BM91" s="449"/>
      <c r="BN91" s="434"/>
      <c r="BO91" s="434"/>
      <c r="BP91" s="434"/>
      <c r="BQ91" s="453"/>
      <c r="BR91" s="449"/>
      <c r="BS91" s="434"/>
      <c r="BT91" s="434"/>
      <c r="BU91" s="434"/>
      <c r="BV91" s="434"/>
      <c r="BW91" s="434"/>
      <c r="BX91" s="434"/>
      <c r="BY91" s="435"/>
      <c r="BZ91" s="435"/>
      <c r="CA91" s="435"/>
      <c r="CB91" s="435"/>
      <c r="CC91" s="3"/>
      <c r="CD91" s="3"/>
      <c r="CE91" s="3"/>
      <c r="CF91" s="3"/>
      <c r="CG91" s="3"/>
      <c r="CH91" s="3"/>
      <c r="CI91" s="3"/>
      <c r="CJ91" s="3"/>
      <c r="CK91" s="3"/>
      <c r="CL91" s="3"/>
      <c r="CM91" s="3"/>
      <c r="CN91" s="3"/>
      <c r="CO91" s="3"/>
      <c r="CP91" s="3"/>
      <c r="CQ91" s="3"/>
      <c r="CR91" s="3"/>
      <c r="CS91" s="3"/>
      <c r="CT91" s="3"/>
      <c r="CU91" s="3"/>
      <c r="CV91" s="3"/>
      <c r="CW91" s="3"/>
      <c r="CX91" s="3"/>
      <c r="CY91" s="3"/>
      <c r="CZ91" s="3"/>
    </row>
    <row r="92" s="544" customFormat="true" ht="15" customHeight="true" x14ac:dyDescent="0.2">
      <c r="A92" s="162"/>
      <c r="B92" s="133"/>
      <c r="C92" s="98"/>
      <c r="D92" s="100"/>
      <c r="E92" s="100"/>
      <c r="F92" s="100"/>
      <c r="G92" s="99"/>
      <c r="H92" s="97"/>
      <c r="I92" s="100"/>
      <c r="J92" s="100"/>
      <c r="K92" s="100"/>
      <c r="L92" s="96"/>
      <c r="M92" s="98"/>
      <c r="N92" s="100"/>
      <c r="O92" s="100"/>
      <c r="P92" s="100"/>
      <c r="Q92" s="99"/>
      <c r="R92" s="97"/>
      <c r="S92" s="100"/>
      <c r="T92" s="100"/>
      <c r="U92" s="100"/>
      <c r="V92" s="100"/>
      <c r="W92" s="100"/>
      <c r="X92" s="100"/>
      <c r="Y92" s="100"/>
      <c r="Z92" s="100"/>
      <c r="AA92" s="100"/>
      <c r="AB92" s="96"/>
      <c r="AC92" s="784"/>
      <c r="AD92" s="784"/>
      <c r="AE92" s="784"/>
      <c r="AF92" s="784"/>
      <c r="AG92" s="784"/>
      <c r="AH92" s="784"/>
      <c r="AI92" s="784"/>
      <c r="AJ92" s="784"/>
      <c r="AK92" s="784"/>
      <c r="AL92" s="784"/>
      <c r="AM92" s="784"/>
      <c r="AN92" s="784"/>
      <c r="AO92" s="784"/>
      <c r="AP92" s="784"/>
      <c r="AQ92" s="784"/>
      <c r="AR92" s="784"/>
      <c r="AS92" s="784"/>
      <c r="AT92" s="784"/>
      <c r="AU92" s="784"/>
      <c r="AV92" s="784"/>
      <c r="AW92" s="784"/>
      <c r="AX92" s="784"/>
      <c r="AY92" s="784"/>
      <c r="AZ92" s="343"/>
      <c r="BA92" s="595"/>
      <c r="BB92" s="594"/>
      <c r="BC92" s="449"/>
      <c r="BD92" s="434"/>
      <c r="BE92" s="434"/>
      <c r="BF92" s="434"/>
      <c r="BG92" s="453"/>
      <c r="BH92" s="449"/>
      <c r="BI92" s="434"/>
      <c r="BJ92" s="434"/>
      <c r="BK92" s="434"/>
      <c r="BL92" s="453"/>
      <c r="BM92" s="449"/>
      <c r="BN92" s="434"/>
      <c r="BO92" s="434"/>
      <c r="BP92" s="434"/>
      <c r="BQ92" s="453"/>
      <c r="BR92" s="449"/>
      <c r="BS92" s="434"/>
      <c r="BT92" s="434"/>
      <c r="BU92" s="434"/>
      <c r="BV92" s="434"/>
      <c r="BW92" s="434"/>
      <c r="BX92" s="434"/>
      <c r="BY92" s="435"/>
      <c r="BZ92" s="435"/>
      <c r="CA92" s="435"/>
      <c r="CB92" s="435"/>
      <c r="CC92" s="3"/>
      <c r="CD92" s="3"/>
      <c r="CE92" s="3"/>
      <c r="CF92" s="3"/>
      <c r="CG92" s="3"/>
      <c r="CH92" s="3"/>
      <c r="CI92" s="3"/>
      <c r="CJ92" s="3"/>
      <c r="CK92" s="3"/>
      <c r="CL92" s="3"/>
      <c r="CM92" s="3"/>
      <c r="CN92" s="3"/>
      <c r="CO92" s="3"/>
      <c r="CP92" s="3"/>
      <c r="CQ92" s="3"/>
      <c r="CR92" s="3"/>
      <c r="CS92" s="3"/>
      <c r="CT92" s="3"/>
      <c r="CU92" s="3"/>
      <c r="CV92" s="3"/>
      <c r="CW92" s="3"/>
      <c r="CX92" s="3"/>
      <c r="CY92" s="3"/>
      <c r="CZ92" s="3"/>
    </row>
    <row r="93" s="544" customFormat="true" ht="15" customHeight="true" x14ac:dyDescent="0.2">
      <c r="A93" s="139"/>
      <c r="B93" s="132"/>
      <c r="C93" s="155"/>
      <c r="D93" s="154"/>
      <c r="E93" s="154"/>
      <c r="F93" s="154"/>
      <c r="G93" s="143"/>
      <c r="H93" s="145"/>
      <c r="I93" s="154"/>
      <c r="J93" s="154"/>
      <c r="K93" s="154"/>
      <c r="L93" s="149"/>
      <c r="M93" s="155"/>
      <c r="N93" s="154"/>
      <c r="O93" s="154"/>
      <c r="P93" s="154"/>
      <c r="Q93" s="143"/>
      <c r="R93" s="145"/>
      <c r="S93" s="154"/>
      <c r="T93" s="154"/>
      <c r="U93" s="154"/>
      <c r="V93" s="154"/>
      <c r="W93" s="154"/>
      <c r="X93" s="154"/>
      <c r="Y93" s="154"/>
      <c r="Z93" s="154"/>
      <c r="AA93" s="154"/>
      <c r="AB93" s="149"/>
      <c r="AC93" s="784"/>
      <c r="AD93" s="784"/>
      <c r="AE93" s="784"/>
      <c r="AF93" s="784"/>
      <c r="AG93" s="784"/>
      <c r="AH93" s="784"/>
      <c r="AI93" s="784"/>
      <c r="AJ93" s="784"/>
      <c r="AK93" s="784"/>
      <c r="AL93" s="784"/>
      <c r="AM93" s="784"/>
      <c r="AN93" s="784"/>
      <c r="AO93" s="784"/>
      <c r="AP93" s="784"/>
      <c r="AQ93" s="784"/>
      <c r="AR93" s="784"/>
      <c r="AS93" s="784"/>
      <c r="AT93" s="784"/>
      <c r="AU93" s="784"/>
      <c r="AV93" s="784"/>
      <c r="AW93" s="784"/>
      <c r="AX93" s="784"/>
      <c r="AY93" s="784"/>
      <c r="AZ93" s="343"/>
      <c r="BA93" s="595"/>
      <c r="BB93" s="594"/>
      <c r="BC93" s="449"/>
      <c r="BD93" s="434"/>
      <c r="BE93" s="434"/>
      <c r="BF93" s="434"/>
      <c r="BG93" s="453"/>
      <c r="BH93" s="449"/>
      <c r="BI93" s="434"/>
      <c r="BJ93" s="434"/>
      <c r="BK93" s="434"/>
      <c r="BL93" s="453"/>
      <c r="BM93" s="449"/>
      <c r="BN93" s="434"/>
      <c r="BO93" s="434"/>
      <c r="BP93" s="434"/>
      <c r="BQ93" s="453"/>
      <c r="BR93" s="449"/>
      <c r="BS93" s="434"/>
      <c r="BT93" s="434"/>
      <c r="BU93" s="434"/>
      <c r="BV93" s="434"/>
      <c r="BW93" s="434"/>
      <c r="BX93" s="434"/>
      <c r="BY93" s="435"/>
      <c r="BZ93" s="435"/>
      <c r="CA93" s="435"/>
      <c r="CB93" s="435"/>
      <c r="CC93" s="3"/>
      <c r="CD93" s="3"/>
      <c r="CE93" s="3"/>
      <c r="CF93" s="3"/>
      <c r="CG93" s="3"/>
      <c r="CH93" s="3"/>
      <c r="CI93" s="3"/>
      <c r="CJ93" s="3"/>
      <c r="CK93" s="3"/>
      <c r="CL93" s="3"/>
      <c r="CM93" s="3"/>
      <c r="CN93" s="3"/>
      <c r="CO93" s="3"/>
      <c r="CP93" s="3"/>
      <c r="CQ93" s="3"/>
      <c r="CR93" s="3"/>
      <c r="CS93" s="3"/>
      <c r="CT93" s="3"/>
      <c r="CU93" s="3"/>
      <c r="CV93" s="3"/>
      <c r="CW93" s="3"/>
      <c r="CX93" s="3"/>
      <c r="CY93" s="3"/>
      <c r="CZ93" s="3"/>
    </row>
    <row r="94" s="544" customFormat="true" ht="15" customHeight="true" x14ac:dyDescent="0.2">
      <c r="A94" s="63"/>
      <c r="B94" s="132"/>
      <c r="C94" s="155"/>
      <c r="D94" s="153"/>
      <c r="E94" s="153"/>
      <c r="F94" s="153"/>
      <c r="G94" s="142"/>
      <c r="H94" s="145"/>
      <c r="I94" s="153"/>
      <c r="J94" s="153"/>
      <c r="K94" s="153"/>
      <c r="L94" s="148"/>
      <c r="M94" s="155"/>
      <c r="N94" s="153"/>
      <c r="O94" s="153"/>
      <c r="P94" s="153"/>
      <c r="Q94" s="142"/>
      <c r="R94" s="145"/>
      <c r="S94" s="153"/>
      <c r="T94" s="153"/>
      <c r="U94" s="153"/>
      <c r="V94" s="153"/>
      <c r="W94" s="153"/>
      <c r="X94" s="153"/>
      <c r="Y94" s="153"/>
      <c r="Z94" s="153"/>
      <c r="AA94" s="153"/>
      <c r="AB94" s="148"/>
      <c r="AC94" s="784"/>
      <c r="AD94" s="784"/>
      <c r="AE94" s="784"/>
      <c r="AF94" s="784"/>
      <c r="AG94" s="784"/>
      <c r="AH94" s="784"/>
      <c r="AI94" s="784"/>
      <c r="AJ94" s="784"/>
      <c r="AK94" s="784"/>
      <c r="AL94" s="784"/>
      <c r="AM94" s="784"/>
      <c r="AN94" s="784"/>
      <c r="AO94" s="784"/>
      <c r="AP94" s="784"/>
      <c r="AQ94" s="784"/>
      <c r="AR94" s="784"/>
      <c r="AS94" s="784"/>
      <c r="AT94" s="784"/>
      <c r="AU94" s="784"/>
      <c r="AV94" s="784"/>
      <c r="AW94" s="784"/>
      <c r="AX94" s="784"/>
      <c r="AY94" s="784"/>
      <c r="AZ94" s="343"/>
      <c r="BA94" s="595"/>
      <c r="BB94" s="594"/>
      <c r="BC94" s="449"/>
      <c r="BD94" s="434"/>
      <c r="BE94" s="434"/>
      <c r="BF94" s="434"/>
      <c r="BG94" s="453"/>
      <c r="BH94" s="449"/>
      <c r="BI94" s="434"/>
      <c r="BJ94" s="434"/>
      <c r="BK94" s="434"/>
      <c r="BL94" s="453"/>
      <c r="BM94" s="449"/>
      <c r="BN94" s="434"/>
      <c r="BO94" s="434"/>
      <c r="BP94" s="434"/>
      <c r="BQ94" s="453"/>
      <c r="BR94" s="449"/>
      <c r="BS94" s="434"/>
      <c r="BT94" s="434"/>
      <c r="BU94" s="434"/>
      <c r="BV94" s="434"/>
      <c r="BW94" s="434"/>
      <c r="BX94" s="434"/>
      <c r="BY94" s="435"/>
      <c r="BZ94" s="435"/>
      <c r="CA94" s="435"/>
      <c r="CB94" s="435"/>
      <c r="CC94" s="3"/>
      <c r="CD94" s="3"/>
      <c r="CE94" s="3"/>
      <c r="CF94" s="3"/>
      <c r="CG94" s="3"/>
      <c r="CH94" s="3"/>
      <c r="CI94" s="3"/>
      <c r="CJ94" s="3"/>
      <c r="CK94" s="3"/>
      <c r="CL94" s="3"/>
      <c r="CM94" s="3"/>
      <c r="CN94" s="3"/>
      <c r="CO94" s="3"/>
      <c r="CP94" s="3"/>
      <c r="CQ94" s="3"/>
      <c r="CR94" s="3"/>
      <c r="CS94" s="3"/>
      <c r="CT94" s="3"/>
      <c r="CU94" s="3"/>
      <c r="CV94" s="3"/>
      <c r="CW94" s="3"/>
      <c r="CX94" s="3"/>
      <c r="CY94" s="3"/>
      <c r="CZ94" s="3"/>
    </row>
    <row r="95" s="544" customFormat="true" ht="15" customHeight="true" x14ac:dyDescent="0.2">
      <c r="A95" s="139"/>
      <c r="B95" s="131"/>
      <c r="C95" s="95"/>
      <c r="D95" s="94"/>
      <c r="E95" s="94"/>
      <c r="F95" s="94"/>
      <c r="G95" s="93"/>
      <c r="H95" s="92"/>
      <c r="I95" s="94"/>
      <c r="J95" s="94"/>
      <c r="K95" s="94"/>
      <c r="L95" s="91"/>
      <c r="M95" s="95"/>
      <c r="N95" s="94"/>
      <c r="O95" s="94"/>
      <c r="P95" s="94"/>
      <c r="Q95" s="93"/>
      <c r="R95" s="92"/>
      <c r="S95" s="94"/>
      <c r="T95" s="94"/>
      <c r="U95" s="94"/>
      <c r="V95" s="94"/>
      <c r="W95" s="94"/>
      <c r="X95" s="94"/>
      <c r="Y95" s="94"/>
      <c r="Z95" s="94"/>
      <c r="AA95" s="94"/>
      <c r="AB95" s="91"/>
      <c r="AC95" s="784"/>
      <c r="AD95" s="784"/>
      <c r="AE95" s="784"/>
      <c r="AF95" s="784"/>
      <c r="AG95" s="784"/>
      <c r="AH95" s="784"/>
      <c r="AI95" s="784"/>
      <c r="AJ95" s="784"/>
      <c r="AK95" s="784"/>
      <c r="AL95" s="784"/>
      <c r="AM95" s="784"/>
      <c r="AN95" s="784"/>
      <c r="AO95" s="784"/>
      <c r="AP95" s="784"/>
      <c r="AQ95" s="784"/>
      <c r="AR95" s="784"/>
      <c r="AS95" s="784"/>
      <c r="AT95" s="784"/>
      <c r="AU95" s="784"/>
      <c r="AV95" s="784"/>
      <c r="AW95" s="784"/>
      <c r="AX95" s="784"/>
      <c r="AY95" s="784"/>
      <c r="AZ95" s="343"/>
      <c r="BA95" s="595"/>
      <c r="BB95" s="594"/>
      <c r="BC95" s="449"/>
      <c r="BD95" s="434"/>
      <c r="BE95" s="434"/>
      <c r="BF95" s="434"/>
      <c r="BG95" s="453"/>
      <c r="BH95" s="449"/>
      <c r="BI95" s="434"/>
      <c r="BJ95" s="434"/>
      <c r="BK95" s="434"/>
      <c r="BL95" s="453"/>
      <c r="BM95" s="449"/>
      <c r="BN95" s="434"/>
      <c r="BO95" s="434"/>
      <c r="BP95" s="434"/>
      <c r="BQ95" s="453"/>
      <c r="BR95" s="449"/>
      <c r="BS95" s="434"/>
      <c r="BT95" s="434"/>
      <c r="BU95" s="434"/>
      <c r="BV95" s="434"/>
      <c r="BW95" s="434"/>
      <c r="BX95" s="434"/>
      <c r="BY95" s="435"/>
      <c r="BZ95" s="435"/>
      <c r="CA95" s="435"/>
      <c r="CB95" s="435"/>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5" customFormat="true" ht="15" customHeight="true" x14ac:dyDescent="0.2">
      <c r="A96" s="63"/>
      <c r="B96" s="131"/>
      <c r="C96" s="95"/>
      <c r="D96" s="94"/>
      <c r="E96" s="94"/>
      <c r="F96" s="94"/>
      <c r="G96" s="93"/>
      <c r="H96" s="92"/>
      <c r="I96" s="94"/>
      <c r="J96" s="94"/>
      <c r="K96" s="94"/>
      <c r="L96" s="91"/>
      <c r="M96" s="95"/>
      <c r="N96" s="94"/>
      <c r="O96" s="94"/>
      <c r="P96" s="94"/>
      <c r="Q96" s="93"/>
      <c r="R96" s="92"/>
      <c r="S96" s="94"/>
      <c r="T96" s="94"/>
      <c r="U96" s="94"/>
      <c r="V96" s="94"/>
      <c r="W96" s="94"/>
      <c r="X96" s="94"/>
      <c r="Y96" s="94"/>
      <c r="Z96" s="94"/>
      <c r="AA96" s="94"/>
      <c r="AB96" s="91"/>
      <c r="AC96" s="784"/>
      <c r="AD96" s="784"/>
      <c r="AE96" s="784"/>
      <c r="AF96" s="784"/>
      <c r="AG96" s="784"/>
      <c r="AH96" s="784"/>
      <c r="AI96" s="784"/>
      <c r="AJ96" s="784"/>
      <c r="AK96" s="784"/>
      <c r="AL96" s="784"/>
      <c r="AM96" s="784"/>
      <c r="AN96" s="784"/>
      <c r="AO96" s="784"/>
      <c r="AP96" s="784"/>
      <c r="AQ96" s="784"/>
      <c r="AR96" s="784"/>
      <c r="AS96" s="784"/>
      <c r="AT96" s="784"/>
      <c r="AU96" s="784"/>
      <c r="AV96" s="784"/>
      <c r="AW96" s="784"/>
      <c r="AX96" s="784"/>
      <c r="AY96" s="784"/>
      <c r="AZ96" s="343"/>
      <c r="BA96" s="595"/>
      <c r="BB96" s="594"/>
      <c r="BC96" s="449"/>
      <c r="BD96" s="434"/>
      <c r="BE96" s="434"/>
      <c r="BF96" s="434"/>
      <c r="BG96" s="453"/>
      <c r="BH96" s="449"/>
      <c r="BI96" s="434"/>
      <c r="BJ96" s="434"/>
      <c r="BK96" s="434"/>
      <c r="BL96" s="453"/>
      <c r="BM96" s="449"/>
      <c r="BN96" s="434"/>
      <c r="BO96" s="434"/>
      <c r="BP96" s="434"/>
      <c r="BQ96" s="453"/>
      <c r="BR96" s="449"/>
      <c r="BS96" s="434"/>
      <c r="BT96" s="434"/>
      <c r="BU96" s="434"/>
      <c r="BV96" s="434"/>
      <c r="BW96" s="434"/>
      <c r="BX96" s="434"/>
      <c r="BY96" s="435"/>
      <c r="BZ96" s="435"/>
      <c r="CA96" s="435"/>
      <c r="CB96" s="435"/>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5" customFormat="true" ht="15" customHeight="true" x14ac:dyDescent="0.2">
      <c r="A97" s="139"/>
      <c r="B97" s="131"/>
      <c r="C97" s="95"/>
      <c r="D97" s="94"/>
      <c r="E97" s="94"/>
      <c r="F97" s="94"/>
      <c r="G97" s="93"/>
      <c r="H97" s="92"/>
      <c r="I97" s="94"/>
      <c r="J97" s="94"/>
      <c r="K97" s="94"/>
      <c r="L97" s="91"/>
      <c r="M97" s="95"/>
      <c r="N97" s="94"/>
      <c r="O97" s="94"/>
      <c r="P97" s="94"/>
      <c r="Q97" s="93"/>
      <c r="R97" s="92"/>
      <c r="S97" s="94"/>
      <c r="T97" s="94"/>
      <c r="U97" s="94"/>
      <c r="V97" s="94"/>
      <c r="W97" s="94"/>
      <c r="X97" s="94"/>
      <c r="Y97" s="94"/>
      <c r="Z97" s="94"/>
      <c r="AA97" s="94"/>
      <c r="AB97" s="91"/>
      <c r="AC97" s="784"/>
      <c r="AD97" s="784"/>
      <c r="AE97" s="784"/>
      <c r="AF97" s="784"/>
      <c r="AG97" s="784"/>
      <c r="AH97" s="784"/>
      <c r="AI97" s="784"/>
      <c r="AJ97" s="784"/>
      <c r="AK97" s="784"/>
      <c r="AL97" s="784"/>
      <c r="AM97" s="784"/>
      <c r="AN97" s="784"/>
      <c r="AO97" s="784"/>
      <c r="AP97" s="784"/>
      <c r="AQ97" s="784"/>
      <c r="AR97" s="784"/>
      <c r="AS97" s="784"/>
      <c r="AT97" s="784"/>
      <c r="AU97" s="784"/>
      <c r="AV97" s="784"/>
      <c r="AW97" s="784"/>
      <c r="AX97" s="784"/>
      <c r="AY97" s="784"/>
      <c r="AZ97" s="343"/>
      <c r="BA97" s="595"/>
      <c r="BB97" s="594"/>
      <c r="BC97" s="449"/>
      <c r="BD97" s="434"/>
      <c r="BE97" s="434"/>
      <c r="BF97" s="434"/>
      <c r="BG97" s="453"/>
      <c r="BH97" s="449"/>
      <c r="BI97" s="434"/>
      <c r="BJ97" s="434"/>
      <c r="BK97" s="434"/>
      <c r="BL97" s="453"/>
      <c r="BM97" s="449"/>
      <c r="BN97" s="434"/>
      <c r="BO97" s="434"/>
      <c r="BP97" s="434"/>
      <c r="BQ97" s="453"/>
      <c r="BR97" s="449"/>
      <c r="BS97" s="434"/>
      <c r="BT97" s="434"/>
      <c r="BU97" s="434"/>
      <c r="BV97" s="434"/>
      <c r="BW97" s="434"/>
      <c r="BX97" s="434"/>
      <c r="BY97" s="435"/>
      <c r="BZ97" s="435"/>
      <c r="CA97" s="435"/>
      <c r="CB97" s="435"/>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5" customFormat="true" ht="15" customHeight="true" x14ac:dyDescent="0.2">
      <c r="A98" s="63"/>
      <c r="B98" s="131"/>
      <c r="C98" s="95"/>
      <c r="D98" s="94"/>
      <c r="E98" s="94"/>
      <c r="F98" s="94"/>
      <c r="G98" s="93"/>
      <c r="H98" s="92"/>
      <c r="I98" s="94"/>
      <c r="J98" s="94"/>
      <c r="K98" s="94"/>
      <c r="L98" s="91"/>
      <c r="M98" s="95"/>
      <c r="N98" s="94"/>
      <c r="O98" s="94"/>
      <c r="P98" s="94"/>
      <c r="Q98" s="93"/>
      <c r="R98" s="92"/>
      <c r="S98" s="94"/>
      <c r="T98" s="94"/>
      <c r="U98" s="94"/>
      <c r="V98" s="94"/>
      <c r="W98" s="94"/>
      <c r="X98" s="94"/>
      <c r="Y98" s="94"/>
      <c r="Z98" s="94"/>
      <c r="AA98" s="94"/>
      <c r="AB98" s="91"/>
      <c r="AC98" s="784"/>
      <c r="AD98" s="784"/>
      <c r="AE98" s="784"/>
      <c r="AF98" s="784"/>
      <c r="AG98" s="784"/>
      <c r="AH98" s="784"/>
      <c r="AI98" s="784"/>
      <c r="AJ98" s="784"/>
      <c r="AK98" s="784"/>
      <c r="AL98" s="784"/>
      <c r="AM98" s="784"/>
      <c r="AN98" s="784"/>
      <c r="AO98" s="784"/>
      <c r="AP98" s="784"/>
      <c r="AQ98" s="784"/>
      <c r="AR98" s="784"/>
      <c r="AS98" s="784"/>
      <c r="AT98" s="784"/>
      <c r="AU98" s="784"/>
      <c r="AV98" s="784"/>
      <c r="AW98" s="784"/>
      <c r="AX98" s="784"/>
      <c r="AY98" s="784"/>
      <c r="AZ98" s="343"/>
      <c r="BA98" s="595"/>
      <c r="BB98" s="594"/>
      <c r="BC98" s="449"/>
      <c r="BD98" s="434"/>
      <c r="BE98" s="434"/>
      <c r="BF98" s="434"/>
      <c r="BG98" s="453"/>
      <c r="BH98" s="449"/>
      <c r="BI98" s="434"/>
      <c r="BJ98" s="434"/>
      <c r="BK98" s="434"/>
      <c r="BL98" s="453"/>
      <c r="BM98" s="449"/>
      <c r="BN98" s="434"/>
      <c r="BO98" s="434"/>
      <c r="BP98" s="434"/>
      <c r="BQ98" s="453"/>
      <c r="BR98" s="449"/>
      <c r="BS98" s="434"/>
      <c r="BT98" s="434"/>
      <c r="BU98" s="434"/>
      <c r="BV98" s="434"/>
      <c r="BW98" s="434"/>
      <c r="BX98" s="434"/>
      <c r="BY98" s="435"/>
      <c r="BZ98" s="435"/>
      <c r="CA98" s="435"/>
      <c r="CB98" s="435"/>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5" customFormat="true" ht="15" customHeight="true" x14ac:dyDescent="0.2">
      <c r="A99" s="63"/>
      <c r="B99" s="131"/>
      <c r="C99" s="95"/>
      <c r="D99" s="94"/>
      <c r="E99" s="94"/>
      <c r="F99" s="94"/>
      <c r="G99" s="93"/>
      <c r="H99" s="92"/>
      <c r="I99" s="94"/>
      <c r="J99" s="94"/>
      <c r="K99" s="94"/>
      <c r="L99" s="91"/>
      <c r="M99" s="95"/>
      <c r="N99" s="94"/>
      <c r="O99" s="94"/>
      <c r="P99" s="94"/>
      <c r="Q99" s="93"/>
      <c r="R99" s="92"/>
      <c r="S99" s="94"/>
      <c r="T99" s="94"/>
      <c r="U99" s="94"/>
      <c r="V99" s="94"/>
      <c r="W99" s="94"/>
      <c r="X99" s="94"/>
      <c r="Y99" s="94"/>
      <c r="Z99" s="94"/>
      <c r="AA99" s="94"/>
      <c r="AB99" s="91"/>
      <c r="AC99" s="784"/>
      <c r="AD99" s="784"/>
      <c r="AE99" s="784"/>
      <c r="AF99" s="784"/>
      <c r="AG99" s="784"/>
      <c r="AH99" s="784"/>
      <c r="AI99" s="784"/>
      <c r="AJ99" s="784"/>
      <c r="AK99" s="784"/>
      <c r="AL99" s="784"/>
      <c r="AM99" s="784"/>
      <c r="AN99" s="784"/>
      <c r="AO99" s="784"/>
      <c r="AP99" s="784"/>
      <c r="AQ99" s="784"/>
      <c r="AR99" s="784"/>
      <c r="AS99" s="784"/>
      <c r="AT99" s="784"/>
      <c r="AU99" s="784"/>
      <c r="AV99" s="784"/>
      <c r="AW99" s="784"/>
      <c r="AX99" s="784"/>
      <c r="AY99" s="784"/>
      <c r="AZ99" s="343"/>
      <c r="BA99" s="595"/>
      <c r="BB99" s="594"/>
      <c r="BC99" s="449"/>
      <c r="BD99" s="434"/>
      <c r="BE99" s="434"/>
      <c r="BF99" s="434"/>
      <c r="BG99" s="453"/>
      <c r="BH99" s="449"/>
      <c r="BI99" s="434"/>
      <c r="BJ99" s="434"/>
      <c r="BK99" s="434"/>
      <c r="BL99" s="453"/>
      <c r="BM99" s="449"/>
      <c r="BN99" s="434"/>
      <c r="BO99" s="434"/>
      <c r="BP99" s="434"/>
      <c r="BQ99" s="453"/>
      <c r="BR99" s="449"/>
      <c r="BS99" s="434"/>
      <c r="BT99" s="434"/>
      <c r="BU99" s="434"/>
      <c r="BV99" s="434"/>
      <c r="BW99" s="434"/>
      <c r="BX99" s="434"/>
      <c r="BY99" s="435"/>
      <c r="BZ99" s="435"/>
      <c r="CA99" s="435"/>
      <c r="CB99" s="435"/>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5" customFormat="true" ht="15" customHeight="true" x14ac:dyDescent="0.2">
      <c r="A100" s="63"/>
      <c r="B100" s="131"/>
      <c r="C100" s="95"/>
      <c r="D100" s="94"/>
      <c r="E100" s="94"/>
      <c r="F100" s="94"/>
      <c r="G100" s="93"/>
      <c r="H100" s="92"/>
      <c r="I100" s="94"/>
      <c r="J100" s="94"/>
      <c r="K100" s="94"/>
      <c r="L100" s="91"/>
      <c r="M100" s="95"/>
      <c r="N100" s="94"/>
      <c r="O100" s="94"/>
      <c r="P100" s="94"/>
      <c r="Q100" s="93"/>
      <c r="R100" s="92"/>
      <c r="S100" s="94"/>
      <c r="T100" s="94"/>
      <c r="U100" s="94"/>
      <c r="V100" s="94"/>
      <c r="W100" s="94"/>
      <c r="X100" s="94"/>
      <c r="Y100" s="94"/>
      <c r="Z100" s="94"/>
      <c r="AA100" s="94"/>
      <c r="AB100" s="91"/>
      <c r="AC100" s="784"/>
      <c r="AD100" s="784"/>
      <c r="AE100" s="784"/>
      <c r="AF100" s="784"/>
      <c r="AG100" s="784"/>
      <c r="AH100" s="784"/>
      <c r="AI100" s="784"/>
      <c r="AJ100" s="784"/>
      <c r="AK100" s="784"/>
      <c r="AL100" s="784"/>
      <c r="AM100" s="784"/>
      <c r="AN100" s="784"/>
      <c r="AO100" s="784"/>
      <c r="AP100" s="784"/>
      <c r="AQ100" s="784"/>
      <c r="AR100" s="784"/>
      <c r="AS100" s="784"/>
      <c r="AT100" s="784"/>
      <c r="AU100" s="784"/>
      <c r="AV100" s="784"/>
      <c r="AW100" s="784"/>
      <c r="AX100" s="784"/>
      <c r="AY100" s="784"/>
      <c r="AZ100" s="343"/>
      <c r="BA100" s="595"/>
      <c r="BB100" s="594"/>
      <c r="BC100" s="449"/>
      <c r="BD100" s="434"/>
      <c r="BE100" s="434"/>
      <c r="BF100" s="434"/>
      <c r="BG100" s="453"/>
      <c r="BH100" s="449"/>
      <c r="BI100" s="434"/>
      <c r="BJ100" s="434"/>
      <c r="BK100" s="434"/>
      <c r="BL100" s="453"/>
      <c r="BM100" s="449"/>
      <c r="BN100" s="434"/>
      <c r="BO100" s="434"/>
      <c r="BP100" s="434"/>
      <c r="BQ100" s="453"/>
      <c r="BR100" s="449"/>
      <c r="BS100" s="434"/>
      <c r="BT100" s="434"/>
      <c r="BU100" s="434"/>
      <c r="BV100" s="434"/>
      <c r="BW100" s="434"/>
      <c r="BX100" s="434"/>
      <c r="BY100" s="435"/>
      <c r="BZ100" s="435"/>
      <c r="CA100" s="435"/>
      <c r="CB100" s="435"/>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5" customFormat="true" ht="15" customHeight="true" x14ac:dyDescent="0.2">
      <c r="A101" s="139"/>
      <c r="B101" s="131"/>
      <c r="C101" s="95"/>
      <c r="D101" s="94"/>
      <c r="E101" s="94"/>
      <c r="F101" s="94"/>
      <c r="G101" s="93"/>
      <c r="H101" s="92"/>
      <c r="I101" s="94"/>
      <c r="J101" s="94"/>
      <c r="K101" s="94"/>
      <c r="L101" s="91"/>
      <c r="M101" s="95"/>
      <c r="N101" s="94"/>
      <c r="O101" s="94"/>
      <c r="P101" s="94"/>
      <c r="Q101" s="93"/>
      <c r="R101" s="92"/>
      <c r="S101" s="94"/>
      <c r="T101" s="94"/>
      <c r="U101" s="94"/>
      <c r="V101" s="94"/>
      <c r="W101" s="94"/>
      <c r="X101" s="94"/>
      <c r="Y101" s="94"/>
      <c r="Z101" s="94"/>
      <c r="AA101" s="94"/>
      <c r="AB101" s="91"/>
      <c r="AC101" s="784"/>
      <c r="AD101" s="784"/>
      <c r="AE101" s="784"/>
      <c r="AF101" s="784"/>
      <c r="AG101" s="784"/>
      <c r="AH101" s="784"/>
      <c r="AI101" s="784"/>
      <c r="AJ101" s="784"/>
      <c r="AK101" s="784"/>
      <c r="AL101" s="784"/>
      <c r="AM101" s="784"/>
      <c r="AN101" s="784"/>
      <c r="AO101" s="784"/>
      <c r="AP101" s="784"/>
      <c r="AQ101" s="784"/>
      <c r="AR101" s="784"/>
      <c r="AS101" s="784"/>
      <c r="AT101" s="784"/>
      <c r="AU101" s="784"/>
      <c r="AV101" s="784"/>
      <c r="AW101" s="784"/>
      <c r="AX101" s="784"/>
      <c r="AY101" s="784"/>
      <c r="AZ101" s="343"/>
      <c r="BA101" s="595"/>
      <c r="BB101" s="594"/>
      <c r="BC101" s="449"/>
      <c r="BD101" s="434"/>
      <c r="BE101" s="434"/>
      <c r="BF101" s="434"/>
      <c r="BG101" s="453"/>
      <c r="BH101" s="449"/>
      <c r="BI101" s="434"/>
      <c r="BJ101" s="434"/>
      <c r="BK101" s="434"/>
      <c r="BL101" s="453"/>
      <c r="BM101" s="449"/>
      <c r="BN101" s="434"/>
      <c r="BO101" s="434"/>
      <c r="BP101" s="434"/>
      <c r="BQ101" s="453"/>
      <c r="BR101" s="449"/>
      <c r="BS101" s="434"/>
      <c r="BT101" s="434"/>
      <c r="BU101" s="434"/>
      <c r="BV101" s="434"/>
      <c r="BW101" s="434"/>
      <c r="BX101" s="434"/>
      <c r="BY101" s="435"/>
      <c r="BZ101" s="435"/>
      <c r="CA101" s="435"/>
      <c r="CB101" s="435"/>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5" customFormat="true" ht="15" customHeight="true" x14ac:dyDescent="0.2">
      <c r="A102" s="63"/>
      <c r="B102" s="131"/>
      <c r="C102" s="95"/>
      <c r="D102" s="94"/>
      <c r="E102" s="94"/>
      <c r="F102" s="94"/>
      <c r="G102" s="93"/>
      <c r="H102" s="92"/>
      <c r="I102" s="94"/>
      <c r="J102" s="94"/>
      <c r="K102" s="94"/>
      <c r="L102" s="91"/>
      <c r="M102" s="95"/>
      <c r="N102" s="94"/>
      <c r="O102" s="94"/>
      <c r="P102" s="94"/>
      <c r="Q102" s="93"/>
      <c r="R102" s="92"/>
      <c r="S102" s="94"/>
      <c r="T102" s="94"/>
      <c r="U102" s="94"/>
      <c r="V102" s="94"/>
      <c r="W102" s="94"/>
      <c r="X102" s="94"/>
      <c r="Y102" s="94"/>
      <c r="Z102" s="94"/>
      <c r="AA102" s="94"/>
      <c r="AB102" s="91"/>
      <c r="AC102" s="784"/>
      <c r="AD102" s="784"/>
      <c r="AE102" s="784"/>
      <c r="AF102" s="784"/>
      <c r="AG102" s="784"/>
      <c r="AH102" s="784"/>
      <c r="AI102" s="784"/>
      <c r="AJ102" s="784"/>
      <c r="AK102" s="784"/>
      <c r="AL102" s="784"/>
      <c r="AM102" s="784"/>
      <c r="AN102" s="784"/>
      <c r="AO102" s="784"/>
      <c r="AP102" s="784"/>
      <c r="AQ102" s="784"/>
      <c r="AR102" s="784"/>
      <c r="AS102" s="784"/>
      <c r="AT102" s="784"/>
      <c r="AU102" s="784"/>
      <c r="AV102" s="784"/>
      <c r="AW102" s="784"/>
      <c r="AX102" s="784"/>
      <c r="AY102" s="784"/>
      <c r="AZ102" s="343"/>
      <c r="BA102" s="595"/>
      <c r="BB102" s="594"/>
      <c r="BC102" s="449"/>
      <c r="BD102" s="434"/>
      <c r="BE102" s="434"/>
      <c r="BF102" s="434"/>
      <c r="BG102" s="453"/>
      <c r="BH102" s="449"/>
      <c r="BI102" s="434"/>
      <c r="BJ102" s="434"/>
      <c r="BK102" s="434"/>
      <c r="BL102" s="453"/>
      <c r="BM102" s="449"/>
      <c r="BN102" s="434"/>
      <c r="BO102" s="434"/>
      <c r="BP102" s="434"/>
      <c r="BQ102" s="453"/>
      <c r="BR102" s="449"/>
      <c r="BS102" s="434"/>
      <c r="BT102" s="434"/>
      <c r="BU102" s="434"/>
      <c r="BV102" s="434"/>
      <c r="BW102" s="434"/>
      <c r="BX102" s="434"/>
      <c r="BY102" s="435"/>
      <c r="BZ102" s="435"/>
      <c r="CA102" s="435"/>
      <c r="CB102" s="435"/>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5" customFormat="true" ht="15" customHeight="true" x14ac:dyDescent="0.2">
      <c r="A103" s="63"/>
      <c r="B103" s="131"/>
      <c r="C103" s="95"/>
      <c r="D103" s="94"/>
      <c r="E103" s="94"/>
      <c r="F103" s="94"/>
      <c r="G103" s="93"/>
      <c r="H103" s="92"/>
      <c r="I103" s="94"/>
      <c r="J103" s="94"/>
      <c r="K103" s="94"/>
      <c r="L103" s="91"/>
      <c r="M103" s="95"/>
      <c r="N103" s="94"/>
      <c r="O103" s="94"/>
      <c r="P103" s="94"/>
      <c r="Q103" s="93"/>
      <c r="R103" s="92"/>
      <c r="S103" s="94"/>
      <c r="T103" s="94"/>
      <c r="U103" s="94"/>
      <c r="V103" s="94"/>
      <c r="W103" s="94"/>
      <c r="X103" s="94"/>
      <c r="Y103" s="94"/>
      <c r="Z103" s="94"/>
      <c r="AA103" s="94"/>
      <c r="AB103" s="91"/>
      <c r="AC103" s="784"/>
      <c r="AD103" s="784"/>
      <c r="AE103" s="784"/>
      <c r="AF103" s="784"/>
      <c r="AG103" s="784"/>
      <c r="AH103" s="784"/>
      <c r="AI103" s="784"/>
      <c r="AJ103" s="784"/>
      <c r="AK103" s="784"/>
      <c r="AL103" s="784"/>
      <c r="AM103" s="784"/>
      <c r="AN103" s="784"/>
      <c r="AO103" s="784"/>
      <c r="AP103" s="784"/>
      <c r="AQ103" s="784"/>
      <c r="AR103" s="784"/>
      <c r="AS103" s="784"/>
      <c r="AT103" s="784"/>
      <c r="AU103" s="784"/>
      <c r="AV103" s="784"/>
      <c r="AW103" s="784"/>
      <c r="AX103" s="784"/>
      <c r="AY103" s="784"/>
      <c r="AZ103" s="343"/>
      <c r="BA103" s="595"/>
      <c r="BB103" s="594"/>
      <c r="BC103" s="449"/>
      <c r="BD103" s="434"/>
      <c r="BE103" s="434"/>
      <c r="BF103" s="434"/>
      <c r="BG103" s="453"/>
      <c r="BH103" s="449"/>
      <c r="BI103" s="434"/>
      <c r="BJ103" s="434"/>
      <c r="BK103" s="434"/>
      <c r="BL103" s="453"/>
      <c r="BM103" s="449"/>
      <c r="BN103" s="434"/>
      <c r="BO103" s="434"/>
      <c r="BP103" s="434"/>
      <c r="BQ103" s="453"/>
      <c r="BR103" s="449"/>
      <c r="BS103" s="434"/>
      <c r="BT103" s="434"/>
      <c r="BU103" s="434"/>
      <c r="BV103" s="434"/>
      <c r="BW103" s="434"/>
      <c r="BX103" s="434"/>
      <c r="BY103" s="435"/>
      <c r="BZ103" s="435"/>
      <c r="CA103" s="435"/>
      <c r="CB103" s="435"/>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5" customFormat="true" ht="15" customHeight="true" x14ac:dyDescent="0.2">
      <c r="A104" s="63"/>
      <c r="B104" s="131"/>
      <c r="C104" s="95"/>
      <c r="D104" s="94"/>
      <c r="E104" s="94"/>
      <c r="F104" s="94"/>
      <c r="G104" s="93"/>
      <c r="H104" s="92"/>
      <c r="I104" s="94"/>
      <c r="J104" s="94"/>
      <c r="K104" s="94"/>
      <c r="L104" s="91"/>
      <c r="M104" s="95"/>
      <c r="N104" s="94"/>
      <c r="O104" s="94"/>
      <c r="P104" s="94"/>
      <c r="Q104" s="93"/>
      <c r="R104" s="92"/>
      <c r="S104" s="94"/>
      <c r="T104" s="94"/>
      <c r="U104" s="94"/>
      <c r="V104" s="94"/>
      <c r="W104" s="94"/>
      <c r="X104" s="94"/>
      <c r="Y104" s="94"/>
      <c r="Z104" s="94"/>
      <c r="AA104" s="94"/>
      <c r="AB104" s="91"/>
      <c r="AC104" s="784"/>
      <c r="AD104" s="784"/>
      <c r="AE104" s="784"/>
      <c r="AF104" s="784"/>
      <c r="AG104" s="784"/>
      <c r="AH104" s="784"/>
      <c r="AI104" s="784"/>
      <c r="AJ104" s="784"/>
      <c r="AK104" s="784"/>
      <c r="AL104" s="784"/>
      <c r="AM104" s="784"/>
      <c r="AN104" s="784"/>
      <c r="AO104" s="784"/>
      <c r="AP104" s="784"/>
      <c r="AQ104" s="784"/>
      <c r="AR104" s="784"/>
      <c r="AS104" s="784"/>
      <c r="AT104" s="784"/>
      <c r="AU104" s="784"/>
      <c r="AV104" s="784"/>
      <c r="AW104" s="784"/>
      <c r="AX104" s="784"/>
      <c r="AY104" s="784"/>
      <c r="AZ104" s="343"/>
      <c r="BA104" s="595"/>
      <c r="BB104" s="594"/>
      <c r="BC104" s="449"/>
      <c r="BD104" s="434"/>
      <c r="BE104" s="434"/>
      <c r="BF104" s="434"/>
      <c r="BG104" s="453"/>
      <c r="BH104" s="449"/>
      <c r="BI104" s="434"/>
      <c r="BJ104" s="434"/>
      <c r="BK104" s="434"/>
      <c r="BL104" s="453"/>
      <c r="BM104" s="449"/>
      <c r="BN104" s="434"/>
      <c r="BO104" s="434"/>
      <c r="BP104" s="434"/>
      <c r="BQ104" s="453"/>
      <c r="BR104" s="449"/>
      <c r="BS104" s="434"/>
      <c r="BT104" s="434"/>
      <c r="BU104" s="434"/>
      <c r="BV104" s="434"/>
      <c r="BW104" s="434"/>
      <c r="BX104" s="434"/>
      <c r="BY104" s="435"/>
      <c r="BZ104" s="435"/>
      <c r="CA104" s="435"/>
      <c r="CB104" s="435"/>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5" customFormat="true" ht="15" customHeight="true" x14ac:dyDescent="0.2">
      <c r="A105" s="135"/>
      <c r="B105" s="130"/>
      <c r="C105" s="90"/>
      <c r="D105" s="89"/>
      <c r="E105" s="89"/>
      <c r="F105" s="89"/>
      <c r="G105" s="88"/>
      <c r="H105" s="87"/>
      <c r="I105" s="89"/>
      <c r="J105" s="89"/>
      <c r="K105" s="89"/>
      <c r="L105" s="86"/>
      <c r="M105" s="90"/>
      <c r="N105" s="89"/>
      <c r="O105" s="89"/>
      <c r="P105" s="89"/>
      <c r="Q105" s="88"/>
      <c r="R105" s="87"/>
      <c r="S105" s="89"/>
      <c r="T105" s="89"/>
      <c r="U105" s="89"/>
      <c r="V105" s="89"/>
      <c r="W105" s="89"/>
      <c r="X105" s="89"/>
      <c r="Y105" s="89"/>
      <c r="Z105" s="89"/>
      <c r="AA105" s="89"/>
      <c r="AB105" s="86"/>
      <c r="AC105" s="784"/>
      <c r="AD105" s="784"/>
      <c r="AE105" s="784"/>
      <c r="AF105" s="784"/>
      <c r="AG105" s="784"/>
      <c r="AH105" s="784"/>
      <c r="AI105" s="784"/>
      <c r="AJ105" s="784"/>
      <c r="AK105" s="784"/>
      <c r="AL105" s="784"/>
      <c r="AM105" s="784"/>
      <c r="AN105" s="784"/>
      <c r="AO105" s="784"/>
      <c r="AP105" s="784"/>
      <c r="AQ105" s="784"/>
      <c r="AR105" s="784"/>
      <c r="AS105" s="784"/>
      <c r="AT105" s="784"/>
      <c r="AU105" s="784"/>
      <c r="AV105" s="784"/>
      <c r="AW105" s="784"/>
      <c r="AX105" s="784"/>
      <c r="AY105" s="784"/>
      <c r="AZ105" s="343"/>
      <c r="BA105" s="595"/>
      <c r="BB105" s="594"/>
      <c r="BC105" s="452"/>
      <c r="BD105" s="451"/>
      <c r="BE105" s="451"/>
      <c r="BF105" s="451"/>
      <c r="BG105" s="455"/>
      <c r="BH105" s="452"/>
      <c r="BI105" s="451"/>
      <c r="BJ105" s="451"/>
      <c r="BK105" s="451"/>
      <c r="BL105" s="455"/>
      <c r="BM105" s="452"/>
      <c r="BN105" s="451"/>
      <c r="BO105" s="451"/>
      <c r="BP105" s="451"/>
      <c r="BQ105" s="455"/>
      <c r="BR105" s="452"/>
      <c r="BS105" s="451"/>
      <c r="BT105" s="451"/>
      <c r="BU105" s="451"/>
      <c r="BV105" s="451"/>
      <c r="BW105" s="451"/>
      <c r="BX105" s="451"/>
      <c r="BY105" s="454"/>
      <c r="BZ105" s="454"/>
      <c r="CA105" s="454"/>
      <c r="CB105" s="454"/>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5" customFormat="true" ht="250.15" customHeight="true" x14ac:dyDescent="0.2">
      <c r="A106" s="509"/>
      <c r="B106" s="164"/>
      <c r="C106" s="163"/>
      <c r="D106" s="163"/>
      <c r="E106" s="163"/>
      <c r="F106" s="163"/>
      <c r="G106" s="163"/>
      <c r="H106" s="163"/>
      <c r="I106" s="163"/>
      <c r="J106" s="163"/>
      <c r="K106" s="163"/>
      <c r="L106" s="163"/>
      <c r="M106" s="163"/>
      <c r="N106" s="163"/>
      <c r="O106" s="163"/>
      <c r="P106" s="163"/>
      <c r="Q106" s="163"/>
      <c r="R106" s="163"/>
      <c r="S106" s="163"/>
      <c r="T106" s="163"/>
      <c r="U106" s="163"/>
      <c r="V106" s="163"/>
      <c r="W106" s="163"/>
      <c r="X106" s="163"/>
      <c r="Y106" s="163"/>
      <c r="Z106" s="163"/>
      <c r="AA106" s="163"/>
      <c r="AB106" s="16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AZ106" s="343"/>
      <c r="BA106" s="427"/>
      <c r="BB106" s="428"/>
      <c r="BC106" s="428"/>
      <c r="BD106" s="428"/>
      <c r="BE106" s="428"/>
      <c r="BF106" s="428"/>
      <c r="BG106" s="428"/>
      <c r="BH106" s="428"/>
      <c r="BI106" s="428"/>
      <c r="BJ106" s="428"/>
      <c r="BK106" s="428"/>
      <c r="BL106" s="428"/>
      <c r="BM106" s="428"/>
      <c r="BN106" s="428"/>
      <c r="BO106" s="428"/>
      <c r="BP106" s="428"/>
      <c r="BQ106" s="428"/>
      <c r="BR106" s="428"/>
      <c r="BS106" s="428"/>
      <c r="BT106" s="428"/>
      <c r="BU106" s="428"/>
      <c r="BV106" s="428"/>
      <c r="BW106" s="428"/>
      <c r="BX106" s="428"/>
      <c r="BY106" s="427"/>
      <c r="BZ106" s="427"/>
      <c r="CA106" s="427"/>
      <c r="CB106" s="427"/>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85" customFormat="true" ht="18" customHeight="true" x14ac:dyDescent="0.2">
      <c r="A107" s="509"/>
      <c r="B107" s="286"/>
      <c r="C107" s="414"/>
      <c r="D107" s="414"/>
      <c r="E107" s="414"/>
      <c r="F107" s="414"/>
      <c r="G107" s="414"/>
      <c r="H107" s="414"/>
      <c r="I107" s="414"/>
      <c r="J107" s="414"/>
      <c r="K107" s="414"/>
      <c r="L107" s="414"/>
      <c r="M107" s="414"/>
      <c r="N107" s="414"/>
      <c r="O107" s="414"/>
      <c r="P107" s="414"/>
      <c r="Q107" s="414"/>
      <c r="R107" s="414"/>
      <c r="S107" s="414"/>
      <c r="T107" s="414"/>
      <c r="U107" s="414"/>
      <c r="V107" s="414"/>
      <c r="W107" s="414"/>
      <c r="X107" s="414"/>
      <c r="Y107" s="414"/>
      <c r="Z107" s="414"/>
      <c r="AA107" s="414"/>
      <c r="AB107" s="414"/>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08"/>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85" customFormat="true" ht="22.5" customHeight="true" x14ac:dyDescent="0.35">
      <c r="A108" s="995" t="str">
        <f>A1026</f>
        <v>Democratic Republic of the Congo</v>
      </c>
      <c r="B108" s="996"/>
      <c r="C108" s="287"/>
      <c r="D108" s="287"/>
      <c r="E108" s="287"/>
      <c r="F108" s="287"/>
      <c r="G108" s="287"/>
      <c r="H108" s="287"/>
      <c r="I108" s="287"/>
      <c r="J108" s="287"/>
      <c r="K108" s="287"/>
      <c r="L108" s="287"/>
      <c r="M108" s="287"/>
      <c r="N108" s="287"/>
      <c r="O108" s="287"/>
      <c r="P108" s="287"/>
      <c r="Q108" s="287"/>
      <c r="R108" s="287"/>
      <c r="S108" s="287"/>
      <c r="T108" s="287"/>
      <c r="U108" s="287"/>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08"/>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85" customFormat="true" ht="22.5" customHeight="true" x14ac:dyDescent="0.35">
      <c r="A109" s="312" t="str">
        <f>A1034</f>
        <v>2010</v>
      </c>
      <c r="B109" s="313"/>
      <c r="C109" s="287"/>
      <c r="D109" s="287"/>
      <c r="E109" s="287"/>
      <c r="F109" s="287"/>
      <c r="G109" s="287"/>
      <c r="H109" s="287"/>
      <c r="I109" s="287"/>
      <c r="J109" s="287"/>
      <c r="K109" s="287"/>
      <c r="L109" s="287"/>
      <c r="M109" s="287"/>
      <c r="N109" s="287"/>
      <c r="O109" s="287"/>
      <c r="P109" s="287"/>
      <c r="Q109" s="287"/>
      <c r="R109" s="287"/>
      <c r="S109" s="287"/>
      <c r="T109" s="287"/>
      <c r="U109" s="287"/>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08"/>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85" customFormat="true" ht="22.5" customHeight="true" x14ac:dyDescent="0.35">
      <c r="A110" s="314" t="s">
        <v>99</v>
      </c>
      <c r="B110" s="315"/>
      <c r="C110" s="287"/>
      <c r="D110" s="287"/>
      <c r="E110" s="287"/>
      <c r="F110" s="287"/>
      <c r="G110" s="287"/>
      <c r="H110" s="287"/>
      <c r="I110" s="287"/>
      <c r="J110" s="287"/>
      <c r="K110" s="287"/>
      <c r="L110" s="287"/>
      <c r="M110" s="287"/>
      <c r="N110" s="287"/>
      <c r="O110" s="287"/>
      <c r="P110" s="287"/>
      <c r="Q110" s="287"/>
      <c r="R110" s="287"/>
      <c r="S110" s="287"/>
      <c r="T110" s="287"/>
      <c r="U110" s="287"/>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08"/>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85" customFormat="true" ht="20.1" customHeight="true" x14ac:dyDescent="0.35">
      <c r="A111" s="316" t="s">
        <v>97</v>
      </c>
      <c r="B111" s="313"/>
      <c r="C111" s="287"/>
      <c r="D111" s="287"/>
      <c r="E111" s="287"/>
      <c r="F111" s="287"/>
      <c r="G111" s="287"/>
      <c r="H111" s="287"/>
      <c r="I111" s="287"/>
      <c r="J111" s="287"/>
      <c r="K111" s="287"/>
      <c r="L111" s="287"/>
      <c r="M111" s="287"/>
      <c r="N111" s="287"/>
      <c r="O111" s="287"/>
      <c r="P111" s="287"/>
      <c r="Q111" s="287"/>
      <c r="R111" s="287"/>
      <c r="S111" s="287"/>
      <c r="T111" s="287"/>
      <c r="U111" s="287"/>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08"/>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85" customFormat="true" ht="15" customHeight="true" x14ac:dyDescent="0.2">
      <c r="A112" s="592" t="s">
        <v>98</v>
      </c>
      <c r="B112" s="351"/>
      <c r="C112" s="287"/>
      <c r="D112" s="287"/>
      <c r="E112" s="287"/>
      <c r="F112" s="287"/>
      <c r="G112" s="287"/>
      <c r="H112" s="287"/>
      <c r="I112" s="287"/>
      <c r="J112" s="287"/>
      <c r="K112" s="287"/>
      <c r="L112" s="287"/>
      <c r="M112" s="287"/>
      <c r="N112" s="287"/>
      <c r="O112" s="287"/>
      <c r="P112" s="287"/>
      <c r="Q112" s="287"/>
      <c r="R112" s="287"/>
      <c r="S112" s="287"/>
      <c r="T112" s="287"/>
      <c r="U112" s="287"/>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08"/>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85" customFormat="true" ht="15" customHeight="true" x14ac:dyDescent="0.2">
      <c r="A113" s="326" t="s">
        <v>40</v>
      </c>
      <c r="B113" s="325"/>
      <c r="C113" s="287"/>
      <c r="D113" s="287"/>
      <c r="E113" s="287"/>
      <c r="F113" s="287"/>
      <c r="G113" s="287"/>
      <c r="H113" s="287"/>
      <c r="I113" s="287"/>
      <c r="J113" s="287"/>
      <c r="K113" s="287"/>
      <c r="L113" s="287"/>
      <c r="M113" s="287"/>
      <c r="N113" s="287"/>
      <c r="O113" s="287"/>
      <c r="P113" s="287"/>
      <c r="Q113" s="287"/>
      <c r="R113" s="287"/>
      <c r="S113" s="287"/>
      <c r="T113" s="287"/>
      <c r="U113" s="287"/>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08"/>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85" customFormat="true" ht="15" customHeight="true" x14ac:dyDescent="0.2">
      <c r="A114" s="324" t="s">
        <v>39</v>
      </c>
      <c r="B114" s="325"/>
      <c r="C114" s="287"/>
      <c r="D114" s="287"/>
      <c r="E114" s="287"/>
      <c r="F114" s="287"/>
      <c r="G114" s="287"/>
      <c r="H114" s="287"/>
      <c r="I114" s="287"/>
      <c r="J114" s="287"/>
      <c r="K114" s="287"/>
      <c r="L114" s="287"/>
      <c r="M114" s="287"/>
      <c r="N114" s="287"/>
      <c r="O114" s="287"/>
      <c r="P114" s="287"/>
      <c r="Q114" s="287"/>
      <c r="R114" s="287"/>
      <c r="S114" s="287"/>
      <c r="T114" s="287"/>
      <c r="U114" s="287"/>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08"/>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85" customFormat="true" ht="15" customHeight="true" x14ac:dyDescent="0.2">
      <c r="A115" s="324" t="s">
        <v>136</v>
      </c>
      <c r="B115" s="350" t="str">
        <f>A1025</f>
        <v>MICS10</v>
      </c>
      <c r="C115" s="287"/>
      <c r="D115" s="287"/>
      <c r="E115" s="287"/>
      <c r="F115" s="287"/>
      <c r="G115" s="287"/>
      <c r="H115" s="287"/>
      <c r="I115" s="287"/>
      <c r="J115" s="287"/>
      <c r="K115" s="287"/>
      <c r="L115" s="287"/>
      <c r="M115" s="287"/>
      <c r="N115" s="287"/>
      <c r="O115" s="287"/>
      <c r="P115" s="287"/>
      <c r="Q115" s="287"/>
      <c r="R115" s="287"/>
      <c r="S115" s="287"/>
      <c r="T115" s="287"/>
      <c r="U115" s="287"/>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08"/>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85" customFormat="true" ht="15" customHeight="true" x14ac:dyDescent="0.2">
      <c r="A116" s="170" t="s">
        <v>349</v>
      </c>
      <c r="B116" s="169" t="s">
        <v>350</v>
      </c>
      <c r="C116" s="287"/>
      <c r="D116" s="287"/>
      <c r="E116" s="287"/>
      <c r="F116" s="287"/>
      <c r="G116" s="287"/>
      <c r="H116" s="287"/>
      <c r="I116" s="287"/>
      <c r="J116" s="287"/>
      <c r="K116" s="287"/>
      <c r="L116" s="287"/>
      <c r="M116" s="287"/>
      <c r="N116" s="287"/>
      <c r="O116" s="287"/>
      <c r="P116" s="287"/>
      <c r="Q116" s="287"/>
      <c r="R116" s="287"/>
      <c r="S116" s="287"/>
      <c r="T116" s="287"/>
      <c r="U116" s="287"/>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08"/>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85" customFormat="true" ht="15" customHeight="true" x14ac:dyDescent="0.2">
      <c r="A117" s="170" t="str">
        <f>B1029</f>
        <v/>
      </c>
      <c r="B117" s="168"/>
      <c r="C117" s="287"/>
      <c r="D117" s="287"/>
      <c r="E117" s="287"/>
      <c r="F117" s="287"/>
      <c r="G117" s="287"/>
      <c r="H117" s="287"/>
      <c r="I117" s="287"/>
      <c r="J117" s="287"/>
      <c r="K117" s="287"/>
      <c r="L117" s="287"/>
      <c r="M117" s="287"/>
      <c r="N117" s="287"/>
      <c r="O117" s="287"/>
      <c r="P117" s="287"/>
      <c r="Q117" s="287"/>
      <c r="R117" s="287"/>
      <c r="S117" s="287"/>
      <c r="T117" s="287"/>
      <c r="U117" s="287"/>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08"/>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85" customFormat="true" ht="21" customHeight="true" x14ac:dyDescent="0.2">
      <c r="A118" s="167"/>
      <c r="B118" s="169"/>
      <c r="C118" s="287"/>
      <c r="D118" s="287"/>
      <c r="E118" s="287"/>
      <c r="F118" s="287"/>
      <c r="G118" s="287"/>
      <c r="H118" s="287"/>
      <c r="I118" s="287"/>
      <c r="J118" s="287"/>
      <c r="K118" s="287"/>
      <c r="L118" s="287"/>
      <c r="M118" s="287"/>
      <c r="N118" s="287"/>
      <c r="O118" s="287"/>
      <c r="P118" s="287"/>
      <c r="Q118" s="287"/>
      <c r="R118" s="287"/>
      <c r="S118" s="287"/>
      <c r="T118" s="287"/>
      <c r="U118" s="287"/>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08"/>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85" customFormat="true" ht="15" customHeight="true" x14ac:dyDescent="0.2">
      <c r="A119" s="166"/>
      <c r="B119" s="165"/>
      <c r="C119" s="287"/>
      <c r="D119" s="287"/>
      <c r="E119" s="287"/>
      <c r="F119" s="287"/>
      <c r="G119" s="287"/>
      <c r="H119" s="287"/>
      <c r="I119" s="287"/>
      <c r="J119" s="287"/>
      <c r="K119" s="287"/>
      <c r="L119" s="287"/>
      <c r="M119" s="287"/>
      <c r="N119" s="287"/>
      <c r="O119" s="287"/>
      <c r="P119" s="287"/>
      <c r="Q119" s="287"/>
      <c r="R119" s="287"/>
      <c r="S119" s="287"/>
      <c r="T119" s="287"/>
      <c r="U119" s="287"/>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AZ119" s="338"/>
      <c r="BB119" s="308"/>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544" customFormat="true" ht="15" customHeight="true" x14ac:dyDescent="0.2">
      <c r="A120" s="290" t="s">
        <v>99</v>
      </c>
      <c r="B120" s="334"/>
      <c r="C120" s="984" t="s">
        <v>115</v>
      </c>
      <c r="D120" s="985"/>
      <c r="E120" s="985"/>
      <c r="F120" s="985"/>
      <c r="G120" s="986"/>
      <c r="H120" s="987" t="s">
        <v>38</v>
      </c>
      <c r="I120" s="979"/>
      <c r="J120" s="979"/>
      <c r="K120" s="979"/>
      <c r="L120" s="981"/>
      <c r="M120" s="973" t="s">
        <v>37</v>
      </c>
      <c r="N120" s="974"/>
      <c r="O120" s="974"/>
      <c r="P120" s="974"/>
      <c r="Q120" s="976"/>
      <c r="R120" s="15" t="s">
        <v>142</v>
      </c>
      <c r="S120" s="426"/>
      <c r="T120" s="426"/>
      <c r="U120" s="426"/>
      <c r="V120" s="426"/>
      <c r="W120" s="426"/>
      <c r="X120" s="426"/>
      <c r="Y120" s="426"/>
      <c r="Z120" s="426"/>
      <c r="AA120" s="426"/>
      <c r="AB120" s="426"/>
      <c r="AC120" s="784"/>
      <c r="AD120" s="784"/>
      <c r="AE120" s="784"/>
      <c r="AF120" s="784"/>
      <c r="AG120" s="784"/>
      <c r="AH120" s="784"/>
      <c r="AI120" s="784"/>
      <c r="AJ120" s="784"/>
      <c r="AK120" s="784"/>
      <c r="AL120" s="784"/>
      <c r="AM120" s="784"/>
      <c r="AN120" s="784"/>
      <c r="AO120" s="784"/>
      <c r="AP120" s="784"/>
      <c r="AQ120" s="784"/>
      <c r="AR120" s="784"/>
      <c r="AS120" s="784"/>
      <c r="AT120" s="784"/>
      <c r="AU120" s="784"/>
      <c r="AV120" s="784"/>
      <c r="AW120" s="784"/>
      <c r="AX120" s="784"/>
      <c r="AY120" s="784"/>
      <c r="AZ120" s="343"/>
      <c r="BA120" s="344" t="s">
        <v>131</v>
      </c>
      <c r="BB120" s="290" t="s">
        <v>99</v>
      </c>
      <c r="BC120" s="973" t="s">
        <v>115</v>
      </c>
      <c r="BD120" s="974"/>
      <c r="BE120" s="974"/>
      <c r="BF120" s="974"/>
      <c r="BG120" s="975"/>
      <c r="BH120" s="973" t="s">
        <v>38</v>
      </c>
      <c r="BI120" s="974"/>
      <c r="BJ120" s="974"/>
      <c r="BK120" s="974"/>
      <c r="BL120" s="975"/>
      <c r="BM120" s="973" t="s">
        <v>37</v>
      </c>
      <c r="BN120" s="974"/>
      <c r="BO120" s="974"/>
      <c r="BP120" s="974"/>
      <c r="BQ120" s="976"/>
      <c r="BR120" s="14" t="s">
        <v>142</v>
      </c>
      <c r="BS120" s="426"/>
      <c r="BT120" s="426"/>
      <c r="BU120" s="426"/>
      <c r="BV120" s="426"/>
      <c r="BW120" s="426"/>
      <c r="BX120" s="426"/>
      <c r="BY120" s="426"/>
      <c r="BZ120" s="440"/>
      <c r="CA120" s="440"/>
      <c r="CB120" s="440"/>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544" customFormat="true" ht="24" x14ac:dyDescent="0.2">
      <c r="A121" s="329" t="s">
        <v>87</v>
      </c>
      <c r="B121" s="374"/>
      <c r="C121" s="417" t="s">
        <v>0</v>
      </c>
      <c r="D121" s="587" t="s">
        <v>1</v>
      </c>
      <c r="E121" s="587" t="s">
        <v>2</v>
      </c>
      <c r="F121" s="587" t="s">
        <v>3</v>
      </c>
      <c r="G121" s="588" t="s">
        <v>4</v>
      </c>
      <c r="H121" s="380" t="s">
        <v>0</v>
      </c>
      <c r="I121" s="590" t="s">
        <v>1</v>
      </c>
      <c r="J121" s="590" t="s">
        <v>2</v>
      </c>
      <c r="K121" s="590" t="s">
        <v>3</v>
      </c>
      <c r="L121" s="591" t="s">
        <v>4</v>
      </c>
      <c r="M121" s="381" t="s">
        <v>0</v>
      </c>
      <c r="N121" s="590" t="s">
        <v>1</v>
      </c>
      <c r="O121" s="590" t="s">
        <v>2</v>
      </c>
      <c r="P121" s="590" t="s">
        <v>3</v>
      </c>
      <c r="Q121" s="586" t="s">
        <v>4</v>
      </c>
      <c r="R121" s="380" t="s">
        <v>260</v>
      </c>
      <c r="S121" s="590" t="s">
        <v>326</v>
      </c>
      <c r="T121" s="590" t="s">
        <v>262</v>
      </c>
      <c r="U121" s="590" t="s">
        <v>327</v>
      </c>
      <c r="V121" s="590" t="s">
        <v>328</v>
      </c>
      <c r="W121" s="590" t="s">
        <v>265</v>
      </c>
      <c r="X121" s="590" t="s">
        <v>266</v>
      </c>
      <c r="Y121" s="590" t="s">
        <v>267</v>
      </c>
      <c r="Z121" s="590" t="s">
        <v>329</v>
      </c>
      <c r="AA121" s="590" t="s">
        <v>330</v>
      </c>
      <c r="AB121" s="591" t="s">
        <v>331</v>
      </c>
      <c r="AC121" s="784"/>
      <c r="AD121" s="784"/>
      <c r="AE121" s="784"/>
      <c r="AF121" s="784"/>
      <c r="AG121" s="784"/>
      <c r="AH121" s="784"/>
      <c r="AI121" s="784"/>
      <c r="AJ121" s="784"/>
      <c r="AK121" s="784"/>
      <c r="AL121" s="784"/>
      <c r="AM121" s="784"/>
      <c r="AN121" s="784"/>
      <c r="AO121" s="784"/>
      <c r="AP121" s="784"/>
      <c r="AQ121" s="784"/>
      <c r="AR121" s="784"/>
      <c r="AS121" s="784"/>
      <c r="AT121" s="784"/>
      <c r="AU121" s="784"/>
      <c r="AV121" s="784"/>
      <c r="AW121" s="784"/>
      <c r="AX121" s="784"/>
      <c r="AY121" s="784"/>
      <c r="AZ121" s="343"/>
      <c r="BA121" s="329" t="s">
        <v>117</v>
      </c>
      <c r="BB121" s="328"/>
      <c r="BC121" s="457" t="s">
        <v>0</v>
      </c>
      <c r="BD121" s="563" t="s">
        <v>1</v>
      </c>
      <c r="BE121" s="563" t="s">
        <v>2</v>
      </c>
      <c r="BF121" s="563" t="s">
        <v>3</v>
      </c>
      <c r="BG121" s="458" t="s">
        <v>4</v>
      </c>
      <c r="BH121" s="457" t="s">
        <v>0</v>
      </c>
      <c r="BI121" s="563" t="s">
        <v>1</v>
      </c>
      <c r="BJ121" s="563" t="s">
        <v>2</v>
      </c>
      <c r="BK121" s="563" t="s">
        <v>3</v>
      </c>
      <c r="BL121" s="458" t="s">
        <v>4</v>
      </c>
      <c r="BM121" s="457" t="s">
        <v>0</v>
      </c>
      <c r="BN121" s="563" t="s">
        <v>1</v>
      </c>
      <c r="BO121" s="563" t="s">
        <v>2</v>
      </c>
      <c r="BP121" s="563" t="s">
        <v>3</v>
      </c>
      <c r="BQ121" s="458" t="s">
        <v>4</v>
      </c>
      <c r="BR121" s="457" t="s">
        <v>260</v>
      </c>
      <c r="BS121" s="563" t="s">
        <v>326</v>
      </c>
      <c r="BT121" s="563" t="s">
        <v>262</v>
      </c>
      <c r="BU121" s="563" t="s">
        <v>327</v>
      </c>
      <c r="BV121" s="563" t="s">
        <v>328</v>
      </c>
      <c r="BW121" s="563" t="s">
        <v>265</v>
      </c>
      <c r="BX121" s="563" t="s">
        <v>266</v>
      </c>
      <c r="BY121" s="564" t="s">
        <v>267</v>
      </c>
      <c r="BZ121" s="564" t="s">
        <v>329</v>
      </c>
      <c r="CA121" s="564" t="s">
        <v>330</v>
      </c>
      <c r="CB121" s="564" t="s">
        <v>331</v>
      </c>
      <c r="CC121" s="173"/>
      <c r="CD121" s="173"/>
      <c r="CE121" s="173"/>
      <c r="CF121" s="173"/>
      <c r="CG121" s="173"/>
      <c r="CH121" s="173"/>
      <c r="CI121" s="173"/>
      <c r="CJ121" s="173"/>
      <c r="CK121" s="173"/>
      <c r="CL121" s="173"/>
      <c r="CM121" s="173"/>
      <c r="CN121" s="173"/>
      <c r="CO121" s="173"/>
      <c r="CP121" s="173"/>
      <c r="CQ121" s="173"/>
      <c r="CR121" s="173"/>
      <c r="CS121" s="173"/>
      <c r="CT121" s="173"/>
      <c r="CU121" s="173"/>
      <c r="CV121" s="173"/>
      <c r="CW121" s="173"/>
      <c r="CX121" s="173"/>
      <c r="CY121" s="173"/>
      <c r="CZ121" s="173"/>
    </row>
    <row r="122" s="544" customFormat="true" ht="15" customHeight="true" x14ac:dyDescent="0.2">
      <c r="A122" s="988" t="s">
        <v>18</v>
      </c>
      <c r="B122" s="377" t="s">
        <v>14</v>
      </c>
      <c r="C122" s="122">
        <f>C153+C154+C155+C157+C158+C161+(C159+C160)*'DHS14'!C130/100</f>
        <v>28.939770777398987</v>
      </c>
      <c r="D122" s="121">
        <f>D153+D154+D155+D157+D158+D161+(D159+D160)*'DHS14'!D130/100</f>
        <v>34.370096255077243</v>
      </c>
      <c r="E122" s="121">
        <f>E153+E154+E155+E157+E158+E161+(E159+E160)*'DHS14'!E130/100</f>
        <v>35.717586440587347</v>
      </c>
      <c r="F122" s="121">
        <f>F153+F154+F155+F157+F158+F161+(F159+F160)*'DHS14'!F130/100</f>
        <v>39.683856155797109</v>
      </c>
      <c r="G122" s="120">
        <f>G153+G154+G155+G157+G158+G161+(G159+G160)*'DHS14'!G130/100</f>
        <v>63.456361069520568</v>
      </c>
      <c r="H122" s="119">
        <f>H153+H154+H155+H157+H158+H161+(H159+H160)*'DHS14'!H130/100</f>
        <v>41.288636331780147</v>
      </c>
      <c r="I122" s="121">
        <f>I153+I154+I155+I157+I158+I161+(I159+I160)*'DHS14'!I130/100</f>
        <v>45.611738687157569</v>
      </c>
      <c r="J122" s="121">
        <f>J153+J154+J155+J157+J158+J161+(J159+J160)*'DHS14'!J130/100</f>
        <v>56.044399171208603</v>
      </c>
      <c r="K122" s="121">
        <f>K153+K154+K155+K157+K158+K161+(K159+K160)*'DHS14'!K130/100</f>
        <v>59.17478640386696</v>
      </c>
      <c r="L122" s="118">
        <f>L153+L154+L155+L157+L158+L161+(L159+L160)*'DHS14'!L130/100</f>
        <v>78.034284033961995</v>
      </c>
      <c r="M122" s="122">
        <f>M153+M154+M155+M157+M158+M161+(M159+M160)*'DHS14'!M130/100</f>
        <v>26.580214373552746</v>
      </c>
      <c r="N122" s="121">
        <f>N153+N154+N155+N157+N158+N161+(N159+N160)*'DHS14'!N130/100</f>
        <v>31.950293713131963</v>
      </c>
      <c r="O122" s="121">
        <f>O153+O154+O155+O157+O158+O161+(O159+O160)*'DHS14'!O130/100</f>
        <v>37.259812271947951</v>
      </c>
      <c r="P122" s="121">
        <f>P153+P154+P155+P157+P158+P161+(P159+P160)*'DHS14'!P130/100</f>
        <v>33.762124761506556</v>
      </c>
      <c r="Q122" s="120">
        <f>Q153+Q154+Q155+Q157+Q158+Q161+(Q159+Q160)*'DHS14'!Q130/100</f>
        <v>37.129986505689423</v>
      </c>
      <c r="R122" s="119">
        <f>R153+R154+R155+R157+R158+R161+(R159+R160)*'DHS14'!R130/100</f>
        <v>40.883674271229957</v>
      </c>
      <c r="S122" s="121">
        <f>S153+S154+S155+S157+S158+S161+(S159+S160)*'DHS14'!S130/100</f>
        <v>23.894325962296374</v>
      </c>
      <c r="T122" s="121">
        <f>T153+T154+T155+T157+T158+T161+(T159+T160)*'DHS14'!T130/100</f>
        <v>25.895593152460915</v>
      </c>
      <c r="U122" s="121">
        <f>U153+U154+U155+U157+U158+U161+(U159+U160)*'DHS14'!U130/100</f>
        <v>21.698781413545081</v>
      </c>
      <c r="V122" s="121">
        <f>V153+V154+V155+V157+V158+V161+(V159+V160)*'DHS14'!V130/100</f>
        <v>41.575556239016002</v>
      </c>
      <c r="W122" s="121">
        <f>W153+W154+W155+W157+W158+W161+(W159+W160)*'DHS14'!W130/100</f>
        <v>33.993138207855885</v>
      </c>
      <c r="X122" s="121">
        <f>X153+X154+X155+X157+X158+X161+(X159+X160)*'DHS14'!X130/100</f>
        <v>54.509905042430702</v>
      </c>
      <c r="Y122" s="121">
        <f>Y153+Y154+Y155+Y157+Y158+Y161+(Y159+Y160)*'DHS14'!Y130/100</f>
        <v>74.860705094177675</v>
      </c>
      <c r="Z122" s="121">
        <f>Z153+Z154+Z155+Z157+Z158+Z161+(Z159+Z160)*'DHS14'!Z130/100</f>
        <v>50.096717272438674</v>
      </c>
      <c r="AA122" s="121">
        <f>AA153+AA154+AA155+AA157+AA158+AA161+(AA159+AA160)*'DHS14'!AA130/100</f>
        <v>70.007829027558643</v>
      </c>
      <c r="AB122" s="118">
        <f>AB153+AB154+AB155+AB157+AB158+AB161+(AB159+AB160)*'DHS14'!AB130/100</f>
        <v>19.087226703751767</v>
      </c>
      <c r="AC122" s="784"/>
      <c r="AD122" s="784"/>
      <c r="AE122" s="784"/>
      <c r="AF122" s="784"/>
      <c r="AG122" s="784"/>
      <c r="AH122" s="784"/>
      <c r="AI122" s="784"/>
      <c r="AJ122" s="784"/>
      <c r="AK122" s="784"/>
      <c r="AL122" s="784"/>
      <c r="AM122" s="784"/>
      <c r="AN122" s="784"/>
      <c r="AO122" s="784"/>
      <c r="AP122" s="784"/>
      <c r="AQ122" s="784"/>
      <c r="AR122" s="784"/>
      <c r="AS122" s="784"/>
      <c r="AT122" s="784"/>
      <c r="AU122" s="784"/>
      <c r="AV122" s="784"/>
      <c r="AW122" s="784"/>
      <c r="AX122" s="784"/>
      <c r="AY122" s="784"/>
      <c r="AZ122" s="343"/>
      <c r="BA122" s="977" t="s">
        <v>18</v>
      </c>
      <c r="BB122" s="596" t="s">
        <v>14</v>
      </c>
      <c r="BC122" s="485">
        <v>308.19037899778937</v>
      </c>
      <c r="BD122" s="482">
        <v>314.48551899956078</v>
      </c>
      <c r="BE122" s="482">
        <v>306.01094349749764</v>
      </c>
      <c r="BF122" s="482">
        <v>752.98300578372152</v>
      </c>
      <c r="BG122" s="491">
        <v>6535.6285465802011</v>
      </c>
      <c r="BH122" s="485">
        <v>149.23724512379067</v>
      </c>
      <c r="BI122" s="482">
        <v>340.93105969050748</v>
      </c>
      <c r="BJ122" s="482">
        <v>1168.0832446190241</v>
      </c>
      <c r="BK122" s="482">
        <v>2027.4518437730026</v>
      </c>
      <c r="BL122" s="491">
        <v>2909.6541973484386</v>
      </c>
      <c r="BM122" s="485">
        <v>186.26738886455931</v>
      </c>
      <c r="BN122" s="482">
        <v>235.64766964892766</v>
      </c>
      <c r="BO122" s="482">
        <v>144.86486582062403</v>
      </c>
      <c r="BP122" s="482">
        <v>243.09092931451079</v>
      </c>
      <c r="BQ122" s="491">
        <v>812.06994965539241</v>
      </c>
      <c r="BR122" s="485">
        <v>131.06549310141887</v>
      </c>
      <c r="BS122" s="482">
        <v>255.13004205830035</v>
      </c>
      <c r="BT122" s="482">
        <v>58.180248464287637</v>
      </c>
      <c r="BU122" s="482">
        <v>22.348290352660719</v>
      </c>
      <c r="BV122" s="482">
        <v>857.56935310046367</v>
      </c>
      <c r="BW122" s="482">
        <v>1219.6538504892781</v>
      </c>
      <c r="BX122" s="482">
        <v>4015.5543883436576</v>
      </c>
      <c r="BY122" s="488">
        <v>185.63918987242428</v>
      </c>
      <c r="BZ122" s="488">
        <v>306.69263368551157</v>
      </c>
      <c r="CA122" s="488">
        <v>146.83979702045971</v>
      </c>
      <c r="CB122" s="488">
        <v>1018.6251073703083</v>
      </c>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544" customFormat="true" ht="15" customHeight="true" x14ac:dyDescent="0.2">
      <c r="A123" s="982"/>
      <c r="B123" s="378" t="s">
        <v>51</v>
      </c>
      <c r="C123" s="117">
        <f>100-C122</f>
        <v>71.060229222601009</v>
      </c>
      <c r="D123" s="116">
        <f t="shared" ref="D123:AB123" si="0">100-D122</f>
        <v>65.629903744922757</v>
      </c>
      <c r="E123" s="116">
        <f t="shared" si="0"/>
        <v>64.282413559412646</v>
      </c>
      <c r="F123" s="116">
        <f t="shared" si="0"/>
        <v>60.316143844202891</v>
      </c>
      <c r="G123" s="115">
        <f t="shared" si="0"/>
        <v>36.543638930479432</v>
      </c>
      <c r="H123" s="114">
        <f t="shared" si="0"/>
        <v>58.711363668219853</v>
      </c>
      <c r="I123" s="116">
        <f t="shared" si="0"/>
        <v>54.388261312842431</v>
      </c>
      <c r="J123" s="116">
        <f t="shared" si="0"/>
        <v>43.955600828791397</v>
      </c>
      <c r="K123" s="116">
        <f t="shared" si="0"/>
        <v>40.82521359613304</v>
      </c>
      <c r="L123" s="113">
        <f t="shared" si="0"/>
        <v>21.965715966038005</v>
      </c>
      <c r="M123" s="117">
        <f t="shared" si="0"/>
        <v>73.419785626447251</v>
      </c>
      <c r="N123" s="116">
        <f t="shared" si="0"/>
        <v>68.04970628686803</v>
      </c>
      <c r="O123" s="116">
        <f t="shared" si="0"/>
        <v>62.740187728052049</v>
      </c>
      <c r="P123" s="116">
        <f t="shared" si="0"/>
        <v>66.237875238493444</v>
      </c>
      <c r="Q123" s="115">
        <f t="shared" si="0"/>
        <v>62.870013494310577</v>
      </c>
      <c r="R123" s="114">
        <f t="shared" si="0"/>
        <v>59.116325728770043</v>
      </c>
      <c r="S123" s="116">
        <f t="shared" si="0"/>
        <v>76.105674037703622</v>
      </c>
      <c r="T123" s="116">
        <f t="shared" si="0"/>
        <v>74.104406847539082</v>
      </c>
      <c r="U123" s="116">
        <f t="shared" si="0"/>
        <v>78.301218586454922</v>
      </c>
      <c r="V123" s="116">
        <f t="shared" si="0"/>
        <v>58.424443760983998</v>
      </c>
      <c r="W123" s="116">
        <f t="shared" si="0"/>
        <v>66.006861792144122</v>
      </c>
      <c r="X123" s="116">
        <f t="shared" si="0"/>
        <v>45.490094957569298</v>
      </c>
      <c r="Y123" s="116">
        <f t="shared" si="0"/>
        <v>25.139294905822325</v>
      </c>
      <c r="Z123" s="116">
        <f t="shared" si="0"/>
        <v>49.903282727561326</v>
      </c>
      <c r="AA123" s="116">
        <f t="shared" si="0"/>
        <v>29.992170972441357</v>
      </c>
      <c r="AB123" s="113">
        <f t="shared" si="0"/>
        <v>80.912773296248233</v>
      </c>
      <c r="AC123" s="784"/>
      <c r="AD123" s="784"/>
      <c r="AE123" s="784"/>
      <c r="AF123" s="784"/>
      <c r="AG123" s="784"/>
      <c r="AH123" s="784"/>
      <c r="AI123" s="784"/>
      <c r="AJ123" s="784"/>
      <c r="AK123" s="784"/>
      <c r="AL123" s="784"/>
      <c r="AM123" s="784"/>
      <c r="AN123" s="784"/>
      <c r="AO123" s="784"/>
      <c r="AP123" s="784"/>
      <c r="AQ123" s="784"/>
      <c r="AR123" s="784"/>
      <c r="AS123" s="784"/>
      <c r="AT123" s="784"/>
      <c r="AU123" s="784"/>
      <c r="AV123" s="784"/>
      <c r="AW123" s="784"/>
      <c r="AX123" s="784"/>
      <c r="AY123" s="784"/>
      <c r="AZ123" s="343"/>
      <c r="BA123" s="970"/>
      <c r="BB123" s="594" t="s">
        <v>51</v>
      </c>
      <c r="BC123" s="486">
        <v>11823.931932436371</v>
      </c>
      <c r="BD123" s="483">
        <v>11812.415520160603</v>
      </c>
      <c r="BE123" s="483">
        <v>11829.459687478624</v>
      </c>
      <c r="BF123" s="483">
        <v>11380.171655097727</v>
      </c>
      <c r="BG123" s="492">
        <v>5595.0605155805861</v>
      </c>
      <c r="BH123" s="486">
        <v>3527.6828409785244</v>
      </c>
      <c r="BI123" s="483">
        <v>3334.2235852298909</v>
      </c>
      <c r="BJ123" s="483">
        <v>2511.6261423523915</v>
      </c>
      <c r="BK123" s="483">
        <v>1651.864940862235</v>
      </c>
      <c r="BL123" s="492">
        <v>768.10996057374632</v>
      </c>
      <c r="BM123" s="486">
        <v>8271.3934386951678</v>
      </c>
      <c r="BN123" s="483">
        <v>8225.8855592986602</v>
      </c>
      <c r="BO123" s="483">
        <v>8300.7608457825718</v>
      </c>
      <c r="BP123" s="483">
        <v>8207.276457774622</v>
      </c>
      <c r="BQ123" s="492">
        <v>7642.2155392060622</v>
      </c>
      <c r="BR123" s="486">
        <v>6318.0598694576147</v>
      </c>
      <c r="BS123" s="483">
        <v>3501.8658644968555</v>
      </c>
      <c r="BT123" s="483">
        <v>6586.9686100321833</v>
      </c>
      <c r="BU123" s="483">
        <v>3693.2158677087405</v>
      </c>
      <c r="BV123" s="483">
        <v>4153.9694686506955</v>
      </c>
      <c r="BW123" s="483">
        <v>8648.7145768379833</v>
      </c>
      <c r="BX123" s="483">
        <v>2992.3339283345936</v>
      </c>
      <c r="BY123" s="489">
        <v>1560.2279770289842</v>
      </c>
      <c r="BZ123" s="489">
        <v>5045.9590337528261</v>
      </c>
      <c r="CA123" s="489">
        <v>6586.843197374601</v>
      </c>
      <c r="CB123" s="489">
        <v>3352.8809170788095</v>
      </c>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544" customFormat="true" ht="15" customHeight="true" x14ac:dyDescent="0.2">
      <c r="A124" s="982" t="s">
        <v>50</v>
      </c>
      <c r="B124" s="378" t="s">
        <v>15</v>
      </c>
      <c r="C124" s="117">
        <f>C122*C129/100</f>
        <v>17.220491218722735</v>
      </c>
      <c r="D124" s="116">
        <f>D122*D129/100</f>
        <v>21.400021834558121</v>
      </c>
      <c r="E124" s="116">
        <f t="shared" ref="E124:AB124" si="1">E122*E129/100</f>
        <v>20.791378873824428</v>
      </c>
      <c r="F124" s="116">
        <f t="shared" si="1"/>
        <v>15.680684909366857</v>
      </c>
      <c r="G124" s="115">
        <f t="shared" si="1"/>
        <v>26.551688461744625</v>
      </c>
      <c r="H124" s="114">
        <f t="shared" si="1"/>
        <v>22.290806319296113</v>
      </c>
      <c r="I124" s="116">
        <f t="shared" si="1"/>
        <v>8.3121233920678392</v>
      </c>
      <c r="J124" s="116">
        <f t="shared" si="1"/>
        <v>21.911863944565599</v>
      </c>
      <c r="K124" s="116">
        <f t="shared" si="1"/>
        <v>23.134529208093273</v>
      </c>
      <c r="L124" s="113">
        <f t="shared" si="1"/>
        <v>31.163304111497073</v>
      </c>
      <c r="M124" s="117">
        <f t="shared" si="1"/>
        <v>16.888235910648401</v>
      </c>
      <c r="N124" s="116">
        <f t="shared" si="1"/>
        <v>21.410172712360318</v>
      </c>
      <c r="O124" s="116">
        <f t="shared" si="1"/>
        <v>21.626324107660956</v>
      </c>
      <c r="P124" s="116">
        <f t="shared" si="1"/>
        <v>17.538420493027985</v>
      </c>
      <c r="Q124" s="115">
        <f t="shared" si="1"/>
        <v>25.101152091205307</v>
      </c>
      <c r="R124" s="114">
        <f t="shared" si="1"/>
        <v>32.819767757597631</v>
      </c>
      <c r="S124" s="116">
        <f t="shared" si="1"/>
        <v>15.652038746836608</v>
      </c>
      <c r="T124" s="116">
        <f t="shared" si="1"/>
        <v>15.712485050155871</v>
      </c>
      <c r="U124" s="116">
        <f t="shared" si="1"/>
        <v>10.345051933421137</v>
      </c>
      <c r="V124" s="116">
        <f t="shared" si="1"/>
        <v>17.235159929790907</v>
      </c>
      <c r="W124" s="116">
        <f t="shared" si="1"/>
        <v>14.191027416742447</v>
      </c>
      <c r="X124" s="116">
        <f t="shared" si="1"/>
        <v>17.561043636815132</v>
      </c>
      <c r="Y124" s="116">
        <f t="shared" si="1"/>
        <v>45.561459117229923</v>
      </c>
      <c r="Z124" s="116">
        <f t="shared" si="1"/>
        <v>34.362602119473607</v>
      </c>
      <c r="AA124" s="116">
        <f t="shared" si="1"/>
        <v>59.922991676652899</v>
      </c>
      <c r="AB124" s="113">
        <f t="shared" si="1"/>
        <v>12.439133794532916</v>
      </c>
      <c r="AC124" s="784"/>
      <c r="AD124" s="784"/>
      <c r="AE124" s="784"/>
      <c r="AF124" s="784"/>
      <c r="AG124" s="784"/>
      <c r="AH124" s="784"/>
      <c r="AI124" s="784"/>
      <c r="AJ124" s="784"/>
      <c r="AK124" s="784"/>
      <c r="AL124" s="784"/>
      <c r="AM124" s="784"/>
      <c r="AN124" s="784"/>
      <c r="AO124" s="784"/>
      <c r="AP124" s="784"/>
      <c r="AQ124" s="784"/>
      <c r="AR124" s="784"/>
      <c r="AS124" s="784"/>
      <c r="AT124" s="784"/>
      <c r="AU124" s="784"/>
      <c r="AV124" s="784"/>
      <c r="AW124" s="784"/>
      <c r="AX124" s="784"/>
      <c r="AY124" s="784"/>
      <c r="AZ124" s="343"/>
      <c r="BA124" s="970" t="s">
        <v>50</v>
      </c>
      <c r="BB124" s="594" t="s">
        <v>15</v>
      </c>
      <c r="BC124" s="486">
        <v>183.38741367540496</v>
      </c>
      <c r="BD124" s="483">
        <v>194.66500838041944</v>
      </c>
      <c r="BE124" s="483">
        <v>178.1304421668064</v>
      </c>
      <c r="BF124" s="483">
        <v>297.53381852427827</v>
      </c>
      <c r="BG124" s="492">
        <v>2734.6663147035292</v>
      </c>
      <c r="BH124" s="486">
        <v>80.56983282151208</v>
      </c>
      <c r="BI124" s="483">
        <v>62.130081376043783</v>
      </c>
      <c r="BJ124" s="483">
        <v>456.689366118988</v>
      </c>
      <c r="BK124" s="483">
        <v>792.63731646869087</v>
      </c>
      <c r="BL124" s="492">
        <v>1161.9820663927676</v>
      </c>
      <c r="BM124" s="486">
        <v>118.34846632144369</v>
      </c>
      <c r="BN124" s="483">
        <v>156.67764410124155</v>
      </c>
      <c r="BO124" s="483">
        <v>84.082402701967325</v>
      </c>
      <c r="BP124" s="483">
        <v>126.27851376284612</v>
      </c>
      <c r="BQ124" s="492">
        <v>548.987307384936</v>
      </c>
      <c r="BR124" s="486">
        <v>105.21410125925487</v>
      </c>
      <c r="BS124" s="483">
        <v>167.12358030436744</v>
      </c>
      <c r="BT124" s="483">
        <v>35.301615947831621</v>
      </c>
      <c r="BU124" s="483">
        <v>10.654710046396007</v>
      </c>
      <c r="BV124" s="483">
        <v>355.50564535089518</v>
      </c>
      <c r="BW124" s="483">
        <v>509.16573590222066</v>
      </c>
      <c r="BX124" s="483">
        <v>1293.6607720159579</v>
      </c>
      <c r="BY124" s="489">
        <v>111.86418769657222</v>
      </c>
      <c r="BZ124" s="489">
        <v>210.36821408868497</v>
      </c>
      <c r="CA124" s="489">
        <v>125.68708467155356</v>
      </c>
      <c r="CB124" s="489">
        <v>663.8373501667038</v>
      </c>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544" customFormat="true" ht="15" customHeight="true" x14ac:dyDescent="0.2">
      <c r="A125" s="982"/>
      <c r="B125" s="378" t="s">
        <v>16</v>
      </c>
      <c r="C125" s="117">
        <f>C122*C128/100</f>
        <v>11.719279558676233</v>
      </c>
      <c r="D125" s="116">
        <f>D122*D128/100</f>
        <v>12.970074420519122</v>
      </c>
      <c r="E125" s="116">
        <f t="shared" ref="E125:AB125" si="2">E122*E128/100</f>
        <v>14.926207566762921</v>
      </c>
      <c r="F125" s="116">
        <f t="shared" si="2"/>
        <v>24.003171246430252</v>
      </c>
      <c r="G125" s="115">
        <f t="shared" si="2"/>
        <v>36.904672607775986</v>
      </c>
      <c r="H125" s="114">
        <f t="shared" si="2"/>
        <v>18.997830012484044</v>
      </c>
      <c r="I125" s="116">
        <f t="shared" si="2"/>
        <v>37.299615295089723</v>
      </c>
      <c r="J125" s="116">
        <f t="shared" si="2"/>
        <v>34.132535226642958</v>
      </c>
      <c r="K125" s="116">
        <f t="shared" si="2"/>
        <v>36.040257195773663</v>
      </c>
      <c r="L125" s="113">
        <f t="shared" si="2"/>
        <v>46.870979922464834</v>
      </c>
      <c r="M125" s="117">
        <f t="shared" si="2"/>
        <v>9.6919784629043484</v>
      </c>
      <c r="N125" s="116">
        <f t="shared" si="2"/>
        <v>10.540121000771647</v>
      </c>
      <c r="O125" s="116">
        <f t="shared" si="2"/>
        <v>15.633488164286989</v>
      </c>
      <c r="P125" s="116">
        <f t="shared" si="2"/>
        <v>16.223704268478571</v>
      </c>
      <c r="Q125" s="115">
        <f t="shared" si="2"/>
        <v>12.028834414484111</v>
      </c>
      <c r="R125" s="114">
        <f t="shared" si="2"/>
        <v>8.06390651363232</v>
      </c>
      <c r="S125" s="116">
        <f t="shared" si="2"/>
        <v>8.2422872154597631</v>
      </c>
      <c r="T125" s="116">
        <f t="shared" si="2"/>
        <v>10.183108102305042</v>
      </c>
      <c r="U125" s="116">
        <f t="shared" si="2"/>
        <v>11.353729480123945</v>
      </c>
      <c r="V125" s="116">
        <f t="shared" si="2"/>
        <v>24.340396309225074</v>
      </c>
      <c r="W125" s="116">
        <f t="shared" si="2"/>
        <v>19.802110791113456</v>
      </c>
      <c r="X125" s="116">
        <f t="shared" si="2"/>
        <v>36.948861405615609</v>
      </c>
      <c r="Y125" s="116">
        <f t="shared" si="2"/>
        <v>29.299245976947745</v>
      </c>
      <c r="Z125" s="116">
        <f t="shared" si="2"/>
        <v>15.734115152965092</v>
      </c>
      <c r="AA125" s="116">
        <f t="shared" si="2"/>
        <v>10.084837350905751</v>
      </c>
      <c r="AB125" s="113">
        <f t="shared" si="2"/>
        <v>6.6480929092188443</v>
      </c>
      <c r="AC125" s="784"/>
      <c r="AD125" s="784"/>
      <c r="AE125" s="784"/>
      <c r="AF125" s="784"/>
      <c r="AG125" s="784"/>
      <c r="AH125" s="784"/>
      <c r="AI125" s="784"/>
      <c r="AJ125" s="784"/>
      <c r="AK125" s="784"/>
      <c r="AL125" s="784"/>
      <c r="AM125" s="784"/>
      <c r="AN125" s="784"/>
      <c r="AO125" s="784"/>
      <c r="AP125" s="784"/>
      <c r="AQ125" s="784"/>
      <c r="AR125" s="784"/>
      <c r="AS125" s="784"/>
      <c r="AT125" s="784"/>
      <c r="AU125" s="784"/>
      <c r="AV125" s="784"/>
      <c r="AW125" s="784"/>
      <c r="AX125" s="784"/>
      <c r="AY125" s="784"/>
      <c r="AZ125" s="343"/>
      <c r="BA125" s="970"/>
      <c r="BB125" s="594" t="s">
        <v>16</v>
      </c>
      <c r="BC125" s="486">
        <v>124.8029653223842</v>
      </c>
      <c r="BD125" s="483">
        <v>117.98210605971336</v>
      </c>
      <c r="BE125" s="483">
        <v>127.88050133069125</v>
      </c>
      <c r="BF125" s="483">
        <v>455.44918725944325</v>
      </c>
      <c r="BG125" s="492">
        <v>3800.9622318766765</v>
      </c>
      <c r="BH125" s="486">
        <v>68.667412302278635</v>
      </c>
      <c r="BI125" s="483">
        <v>278.80097831446363</v>
      </c>
      <c r="BJ125" s="483">
        <v>711.39387850003516</v>
      </c>
      <c r="BK125" s="483">
        <v>1234.8145273043106</v>
      </c>
      <c r="BL125" s="492">
        <v>1747.6721309556674</v>
      </c>
      <c r="BM125" s="486">
        <v>67.918922543115627</v>
      </c>
      <c r="BN125" s="483">
        <v>77.131620988258106</v>
      </c>
      <c r="BO125" s="483">
        <v>60.7824631186567</v>
      </c>
      <c r="BP125" s="483">
        <v>116.81241555166467</v>
      </c>
      <c r="BQ125" s="492">
        <v>263.0826422704564</v>
      </c>
      <c r="BR125" s="486">
        <v>25.851391842163977</v>
      </c>
      <c r="BS125" s="483">
        <v>88.006461753932854</v>
      </c>
      <c r="BT125" s="483">
        <v>22.878632516456012</v>
      </c>
      <c r="BU125" s="483">
        <v>11.693580306264714</v>
      </c>
      <c r="BV125" s="483">
        <v>502.0637077495681</v>
      </c>
      <c r="BW125" s="483">
        <v>710.48811458705802</v>
      </c>
      <c r="BX125" s="483">
        <v>2721.8936163277026</v>
      </c>
      <c r="BY125" s="489">
        <v>71.936597616423995</v>
      </c>
      <c r="BZ125" s="489">
        <v>96.324419596826729</v>
      </c>
      <c r="CA125" s="489">
        <v>21.152712348906164</v>
      </c>
      <c r="CB125" s="489">
        <v>354.78775720360409</v>
      </c>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544" customFormat="true" ht="15" customHeight="true" x14ac:dyDescent="0.2">
      <c r="A126" s="982"/>
      <c r="B126" s="378" t="s">
        <v>22</v>
      </c>
      <c r="C126" s="117">
        <f>100-C124-C125-C127</f>
        <v>41.949780550245741</v>
      </c>
      <c r="D126" s="116">
        <f>100-D124-D125-D127</f>
        <v>46.339909957792884</v>
      </c>
      <c r="E126" s="116">
        <f t="shared" ref="E126:AB126" si="3">100-E124-E125-E127</f>
        <v>50.26594229924045</v>
      </c>
      <c r="F126" s="116">
        <f t="shared" si="3"/>
        <v>52.454287478601415</v>
      </c>
      <c r="G126" s="115">
        <f t="shared" si="3"/>
        <v>34.33006930543813</v>
      </c>
      <c r="H126" s="114">
        <f t="shared" si="3"/>
        <v>52.358261198391091</v>
      </c>
      <c r="I126" s="116">
        <f t="shared" si="3"/>
        <v>50.55062494943266</v>
      </c>
      <c r="J126" s="116">
        <f t="shared" si="3"/>
        <v>41.569393396218935</v>
      </c>
      <c r="K126" s="116">
        <f t="shared" si="3"/>
        <v>38.942897224728426</v>
      </c>
      <c r="L126" s="113">
        <f t="shared" si="3"/>
        <v>20.948588171959745</v>
      </c>
      <c r="M126" s="117">
        <f t="shared" si="3"/>
        <v>40.627030348859257</v>
      </c>
      <c r="N126" s="116">
        <f t="shared" si="3"/>
        <v>45.100439805762889</v>
      </c>
      <c r="O126" s="116">
        <f t="shared" si="3"/>
        <v>46.43928388350421</v>
      </c>
      <c r="P126" s="116">
        <f t="shared" si="3"/>
        <v>50.832484534727797</v>
      </c>
      <c r="Q126" s="115">
        <f t="shared" si="3"/>
        <v>53.035404959728922</v>
      </c>
      <c r="R126" s="114">
        <f t="shared" si="3"/>
        <v>43.446446322182226</v>
      </c>
      <c r="S126" s="116">
        <f t="shared" si="3"/>
        <v>51.383845161046281</v>
      </c>
      <c r="T126" s="116">
        <f t="shared" si="3"/>
        <v>57.808400217795494</v>
      </c>
      <c r="U126" s="116">
        <f t="shared" si="3"/>
        <v>37.275959676186311</v>
      </c>
      <c r="V126" s="116">
        <f t="shared" si="3"/>
        <v>40.589878298855787</v>
      </c>
      <c r="W126" s="116">
        <f t="shared" si="3"/>
        <v>48.214879590974959</v>
      </c>
      <c r="X126" s="116">
        <f t="shared" si="3"/>
        <v>44.198250257948658</v>
      </c>
      <c r="Y126" s="116">
        <f t="shared" si="3"/>
        <v>12.423730451460077</v>
      </c>
      <c r="Z126" s="116">
        <f t="shared" si="3"/>
        <v>42.995217175420294</v>
      </c>
      <c r="AA126" s="116">
        <f t="shared" si="3"/>
        <v>24.88334950516122</v>
      </c>
      <c r="AB126" s="113">
        <f t="shared" si="3"/>
        <v>67.832633684118406</v>
      </c>
      <c r="AC126" s="784"/>
      <c r="AD126" s="784"/>
      <c r="AE126" s="784"/>
      <c r="AF126" s="784"/>
      <c r="AG126" s="784"/>
      <c r="AH126" s="784"/>
      <c r="AI126" s="784"/>
      <c r="AJ126" s="784"/>
      <c r="AK126" s="784"/>
      <c r="AL126" s="784"/>
      <c r="AM126" s="784"/>
      <c r="AN126" s="784"/>
      <c r="AO126" s="784"/>
      <c r="AP126" s="784"/>
      <c r="AQ126" s="784"/>
      <c r="AR126" s="784"/>
      <c r="AS126" s="784"/>
      <c r="AT126" s="784"/>
      <c r="AU126" s="784"/>
      <c r="AV126" s="784"/>
      <c r="AW126" s="784"/>
      <c r="AX126" s="784"/>
      <c r="AY126" s="784"/>
      <c r="AZ126" s="343"/>
      <c r="BA126" s="970"/>
      <c r="BB126" s="594" t="s">
        <v>22</v>
      </c>
      <c r="BC126" s="486">
        <v>8292.2166940989755</v>
      </c>
      <c r="BD126" s="483">
        <v>9473.4916912605258</v>
      </c>
      <c r="BE126" s="483">
        <v>10128.49493420121</v>
      </c>
      <c r="BF126" s="483">
        <v>10426.280463042949</v>
      </c>
      <c r="BG126" s="492">
        <v>5326.5392671923892</v>
      </c>
      <c r="BH126" s="486">
        <v>3294.0843401747288</v>
      </c>
      <c r="BI126" s="483">
        <v>3193.1845141648819</v>
      </c>
      <c r="BJ126" s="483">
        <v>2423.8206434634103</v>
      </c>
      <c r="BK126" s="483">
        <v>1582.6085586692068</v>
      </c>
      <c r="BL126" s="492">
        <v>730.70239912286797</v>
      </c>
      <c r="BM126" s="486">
        <v>5497.8934213050907</v>
      </c>
      <c r="BN126" s="483">
        <v>6284.4476505615594</v>
      </c>
      <c r="BO126" s="483">
        <v>6924.0475194637347</v>
      </c>
      <c r="BP126" s="483">
        <v>6905.4643458899445</v>
      </c>
      <c r="BQ126" s="492">
        <v>6810.7696569805939</v>
      </c>
      <c r="BR126" s="486">
        <v>5307.4897023649446</v>
      </c>
      <c r="BS126" s="483">
        <v>2573.0677655752665</v>
      </c>
      <c r="BT126" s="483">
        <v>5504.0747114952646</v>
      </c>
      <c r="BU126" s="483">
        <v>2168.896051886903</v>
      </c>
      <c r="BV126" s="483">
        <v>3260.1832968255244</v>
      </c>
      <c r="BW126" s="483">
        <v>6892.9362227021129</v>
      </c>
      <c r="BX126" s="483">
        <v>2901.802894560255</v>
      </c>
      <c r="BY126" s="489">
        <v>1338.464875650774</v>
      </c>
      <c r="BZ126" s="489">
        <v>4676.1943477884161</v>
      </c>
      <c r="CA126" s="489">
        <v>6242.8313550183557</v>
      </c>
      <c r="CB126" s="489">
        <v>2781.081825928195</v>
      </c>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544" customFormat="true" ht="15" customHeight="true" x14ac:dyDescent="0.2">
      <c r="A127" s="982"/>
      <c r="B127" s="378" t="s">
        <v>19</v>
      </c>
      <c r="C127" s="117">
        <v>29.110448672355282</v>
      </c>
      <c r="D127" s="116">
        <v>19.28999378712987</v>
      </c>
      <c r="E127" s="116">
        <v>14.016471260172192</v>
      </c>
      <c r="F127" s="116">
        <v>7.8618563656014704</v>
      </c>
      <c r="G127" s="115">
        <v>2.2135696250412633</v>
      </c>
      <c r="H127" s="114">
        <v>6.3531024698287517</v>
      </c>
      <c r="I127" s="116">
        <v>3.8376363634097874</v>
      </c>
      <c r="J127" s="116">
        <v>2.3862074325725091</v>
      </c>
      <c r="K127" s="116">
        <v>1.8823163714046427</v>
      </c>
      <c r="L127" s="113">
        <v>1.0171277940783521</v>
      </c>
      <c r="M127" s="117">
        <v>32.792755277587993</v>
      </c>
      <c r="N127" s="116">
        <v>22.949266481105138</v>
      </c>
      <c r="O127" s="116">
        <v>16.30090384454784</v>
      </c>
      <c r="P127" s="116">
        <v>15.405390703765647</v>
      </c>
      <c r="Q127" s="115">
        <v>9.8346085345816654</v>
      </c>
      <c r="R127" s="114">
        <v>15.669879406587823</v>
      </c>
      <c r="S127" s="116">
        <v>24.721828876657341</v>
      </c>
      <c r="T127" s="116">
        <v>16.296006629743587</v>
      </c>
      <c r="U127" s="116">
        <v>41.025258910268612</v>
      </c>
      <c r="V127" s="116">
        <v>17.834565462128232</v>
      </c>
      <c r="W127" s="116">
        <v>17.791982201169137</v>
      </c>
      <c r="X127" s="116">
        <v>1.2918446996206048</v>
      </c>
      <c r="Y127" s="116">
        <v>12.715564454362255</v>
      </c>
      <c r="Z127" s="116">
        <v>6.908065552141009</v>
      </c>
      <c r="AA127" s="116">
        <v>5.10882146728013</v>
      </c>
      <c r="AB127" s="113">
        <v>13.080139612129821</v>
      </c>
      <c r="AC127" s="784"/>
      <c r="AD127" s="784"/>
      <c r="AE127" s="784"/>
      <c r="AF127" s="784"/>
      <c r="AG127" s="784"/>
      <c r="AH127" s="784"/>
      <c r="AI127" s="784"/>
      <c r="AJ127" s="784"/>
      <c r="AK127" s="784"/>
      <c r="AL127" s="784"/>
      <c r="AM127" s="784"/>
      <c r="AN127" s="784"/>
      <c r="AO127" s="784"/>
      <c r="AP127" s="784"/>
      <c r="AQ127" s="784"/>
      <c r="AR127" s="784"/>
      <c r="AS127" s="784"/>
      <c r="AT127" s="784"/>
      <c r="AU127" s="784"/>
      <c r="AV127" s="784"/>
      <c r="AW127" s="784"/>
      <c r="AX127" s="784"/>
      <c r="AY127" s="784"/>
      <c r="AZ127" s="343"/>
      <c r="BA127" s="970"/>
      <c r="BB127" s="594" t="s">
        <v>19</v>
      </c>
      <c r="BC127" s="486">
        <v>3531.7152383374064</v>
      </c>
      <c r="BD127" s="483">
        <v>2338.9238289000855</v>
      </c>
      <c r="BE127" s="483">
        <v>1700.964753277404</v>
      </c>
      <c r="BF127" s="483">
        <v>953.89119205477903</v>
      </c>
      <c r="BG127" s="492">
        <v>268.52124838819321</v>
      </c>
      <c r="BH127" s="486">
        <v>233.59850080379562</v>
      </c>
      <c r="BI127" s="483">
        <v>141.03907106500915</v>
      </c>
      <c r="BJ127" s="483">
        <v>87.805498888980253</v>
      </c>
      <c r="BK127" s="483">
        <v>69.256382193028031</v>
      </c>
      <c r="BL127" s="492">
        <v>37.407561450878191</v>
      </c>
      <c r="BM127" s="486">
        <v>2773.5000173900867</v>
      </c>
      <c r="BN127" s="483">
        <v>1941.4379087370999</v>
      </c>
      <c r="BO127" s="483">
        <v>1376.7133263188459</v>
      </c>
      <c r="BP127" s="483">
        <v>1301.8121118846727</v>
      </c>
      <c r="BQ127" s="492">
        <v>831.44588222546827</v>
      </c>
      <c r="BR127" s="486">
        <v>1010.5701670926705</v>
      </c>
      <c r="BS127" s="483">
        <v>928.7980989215863</v>
      </c>
      <c r="BT127" s="483">
        <v>1082.8938985369152</v>
      </c>
      <c r="BU127" s="483">
        <v>1524.3198158218315</v>
      </c>
      <c r="BV127" s="483">
        <v>893.78617182517564</v>
      </c>
      <c r="BW127" s="483">
        <v>1755.778354135864</v>
      </c>
      <c r="BX127" s="483">
        <v>90.531033774339392</v>
      </c>
      <c r="BY127" s="489">
        <v>221.76310137821096</v>
      </c>
      <c r="BZ127" s="489">
        <v>369.76468596440913</v>
      </c>
      <c r="CA127" s="489">
        <v>344.01184235624635</v>
      </c>
      <c r="CB127" s="489">
        <v>571.79909115061082</v>
      </c>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544" customFormat="true" ht="15" customHeight="true" x14ac:dyDescent="0.2">
      <c r="A128" s="982" t="s">
        <v>181</v>
      </c>
      <c r="B128" s="378" t="s">
        <v>49</v>
      </c>
      <c r="C128" s="117">
        <v>40.495412520090191</v>
      </c>
      <c r="D128" s="116">
        <v>37.736508865910281</v>
      </c>
      <c r="E128" s="116">
        <v>41.789518985531629</v>
      </c>
      <c r="F128" s="116">
        <v>60.485984910828307</v>
      </c>
      <c r="G128" s="115">
        <v>58.157562119492667</v>
      </c>
      <c r="H128" s="114">
        <v>46.012248648331564</v>
      </c>
      <c r="I128" s="116">
        <v>81.776350493720145</v>
      </c>
      <c r="J128" s="116">
        <v>60.902669546643452</v>
      </c>
      <c r="K128" s="116">
        <v>60.904752490020812</v>
      </c>
      <c r="L128" s="113">
        <v>60.064599172929803</v>
      </c>
      <c r="M128" s="117">
        <v>36.46313128515564</v>
      </c>
      <c r="N128" s="116">
        <v>32.989120836906508</v>
      </c>
      <c r="O128" s="116">
        <v>41.958043293892494</v>
      </c>
      <c r="P128" s="116">
        <v>48.052971734100737</v>
      </c>
      <c r="Q128" s="115">
        <v>32.396549383719638</v>
      </c>
      <c r="R128" s="114">
        <v>19.724025928136626</v>
      </c>
      <c r="S128" s="116">
        <v>34.49474669620534</v>
      </c>
      <c r="T128" s="116">
        <v>39.323710572496843</v>
      </c>
      <c r="U128" s="116">
        <v>52.324272334650921</v>
      </c>
      <c r="V128" s="116">
        <v>58.54496851297246</v>
      </c>
      <c r="W128" s="116">
        <v>58.253258848978959</v>
      </c>
      <c r="X128" s="116">
        <v>67.783756689457604</v>
      </c>
      <c r="Y128" s="116">
        <v>39.138351609283077</v>
      </c>
      <c r="Z128" s="116">
        <v>31.40747739497376</v>
      </c>
      <c r="AA128" s="116">
        <v>14.40529936578357</v>
      </c>
      <c r="AB128" s="113">
        <v>34.830062074508191</v>
      </c>
      <c r="AC128" s="784"/>
      <c r="AD128" s="784"/>
      <c r="AE128" s="784"/>
      <c r="AF128" s="784"/>
      <c r="AG128" s="784"/>
      <c r="AH128" s="784"/>
      <c r="AI128" s="784"/>
      <c r="AJ128" s="784"/>
      <c r="AK128" s="784"/>
      <c r="AL128" s="784"/>
      <c r="AM128" s="784"/>
      <c r="AN128" s="784"/>
      <c r="AO128" s="784"/>
      <c r="AP128" s="784"/>
      <c r="AQ128" s="784"/>
      <c r="AR128" s="784"/>
      <c r="AS128" s="784"/>
      <c r="AT128" s="784"/>
      <c r="AU128" s="784"/>
      <c r="AV128" s="784"/>
      <c r="AW128" s="784"/>
      <c r="AX128" s="784"/>
      <c r="AY128" s="784"/>
      <c r="AZ128" s="343"/>
      <c r="BA128" s="970" t="s">
        <v>109</v>
      </c>
      <c r="BB128" s="594" t="s">
        <v>49</v>
      </c>
      <c r="BC128" s="45" t="s">
        <v>35</v>
      </c>
      <c r="BD128" s="41" t="s">
        <v>35</v>
      </c>
      <c r="BE128" s="41" t="s">
        <v>35</v>
      </c>
      <c r="BF128" s="41" t="s">
        <v>35</v>
      </c>
      <c r="BG128" s="36" t="s">
        <v>35</v>
      </c>
      <c r="BH128" s="45" t="s">
        <v>35</v>
      </c>
      <c r="BI128" s="41" t="s">
        <v>35</v>
      </c>
      <c r="BJ128" s="41" t="s">
        <v>35</v>
      </c>
      <c r="BK128" s="41" t="s">
        <v>35</v>
      </c>
      <c r="BL128" s="36" t="s">
        <v>35</v>
      </c>
      <c r="BM128" s="45" t="s">
        <v>35</v>
      </c>
      <c r="BN128" s="41" t="s">
        <v>35</v>
      </c>
      <c r="BO128" s="41" t="s">
        <v>35</v>
      </c>
      <c r="BP128" s="41" t="s">
        <v>35</v>
      </c>
      <c r="BQ128" s="36" t="s">
        <v>35</v>
      </c>
      <c r="BR128" s="45" t="s">
        <v>35</v>
      </c>
      <c r="BS128" s="41" t="s">
        <v>35</v>
      </c>
      <c r="BT128" s="41" t="s">
        <v>35</v>
      </c>
      <c r="BU128" s="41" t="s">
        <v>35</v>
      </c>
      <c r="BV128" s="41" t="s">
        <v>35</v>
      </c>
      <c r="BW128" s="41" t="s">
        <v>35</v>
      </c>
      <c r="BX128" s="41" t="s">
        <v>35</v>
      </c>
      <c r="BY128" s="30" t="s">
        <v>35</v>
      </c>
      <c r="BZ128" s="30" t="s">
        <v>35</v>
      </c>
      <c r="CA128" s="30" t="s">
        <v>35</v>
      </c>
      <c r="CB128" s="30" t="s">
        <v>35</v>
      </c>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544" customFormat="true" ht="15" customHeight="true" x14ac:dyDescent="0.2">
      <c r="A129" s="983"/>
      <c r="B129" s="379" t="s">
        <v>48</v>
      </c>
      <c r="C129" s="112">
        <v>59.504587479909745</v>
      </c>
      <c r="D129" s="111">
        <v>62.263491134089719</v>
      </c>
      <c r="E129" s="111">
        <v>58.210481014468371</v>
      </c>
      <c r="F129" s="111">
        <v>39.514015089171686</v>
      </c>
      <c r="G129" s="110">
        <v>41.842437880507397</v>
      </c>
      <c r="H129" s="109">
        <v>53.987751351668464</v>
      </c>
      <c r="I129" s="111">
        <v>18.223649506279838</v>
      </c>
      <c r="J129" s="111">
        <v>39.097330453356463</v>
      </c>
      <c r="K129" s="111">
        <v>39.095247509979139</v>
      </c>
      <c r="L129" s="108">
        <v>39.935400827070076</v>
      </c>
      <c r="M129" s="112">
        <v>63.536868714844374</v>
      </c>
      <c r="N129" s="111">
        <v>67.010879163093492</v>
      </c>
      <c r="O129" s="111">
        <v>58.041956706107499</v>
      </c>
      <c r="P129" s="111">
        <v>51.947028265899263</v>
      </c>
      <c r="Q129" s="110">
        <v>67.603450616280355</v>
      </c>
      <c r="R129" s="109">
        <v>80.275974071863359</v>
      </c>
      <c r="S129" s="111">
        <v>65.505253303794646</v>
      </c>
      <c r="T129" s="111">
        <v>60.67628942750315</v>
      </c>
      <c r="U129" s="111">
        <v>47.675727665349079</v>
      </c>
      <c r="V129" s="111">
        <v>41.45503148702749</v>
      </c>
      <c r="W129" s="111">
        <v>41.746741151021091</v>
      </c>
      <c r="X129" s="111">
        <v>32.216243310542467</v>
      </c>
      <c r="Y129" s="111">
        <v>60.861648390716915</v>
      </c>
      <c r="Z129" s="111">
        <v>68.592522605026289</v>
      </c>
      <c r="AA129" s="111">
        <v>85.594700634216437</v>
      </c>
      <c r="AB129" s="108">
        <v>65.169937925491766</v>
      </c>
      <c r="AC129" s="784"/>
      <c r="AD129" s="784"/>
      <c r="AE129" s="784"/>
      <c r="AF129" s="784"/>
      <c r="AG129" s="784"/>
      <c r="AH129" s="784"/>
      <c r="AI129" s="784"/>
      <c r="AJ129" s="784"/>
      <c r="AK129" s="784"/>
      <c r="AL129" s="784"/>
      <c r="AM129" s="784"/>
      <c r="AN129" s="784"/>
      <c r="AO129" s="784"/>
      <c r="AP129" s="784"/>
      <c r="AQ129" s="784"/>
      <c r="AR129" s="784"/>
      <c r="AS129" s="784"/>
      <c r="AT129" s="784"/>
      <c r="AU129" s="784"/>
      <c r="AV129" s="784"/>
      <c r="AW129" s="784"/>
      <c r="AX129" s="784"/>
      <c r="AY129" s="784"/>
      <c r="AZ129" s="343"/>
      <c r="BA129" s="972"/>
      <c r="BB129" s="597" t="s">
        <v>48</v>
      </c>
      <c r="BC129" s="44" t="s">
        <v>35</v>
      </c>
      <c r="BD129" s="40" t="s">
        <v>35</v>
      </c>
      <c r="BE129" s="40" t="s">
        <v>35</v>
      </c>
      <c r="BF129" s="40" t="s">
        <v>35</v>
      </c>
      <c r="BG129" s="35" t="s">
        <v>35</v>
      </c>
      <c r="BH129" s="44" t="s">
        <v>35</v>
      </c>
      <c r="BI129" s="40" t="s">
        <v>35</v>
      </c>
      <c r="BJ129" s="40" t="s">
        <v>35</v>
      </c>
      <c r="BK129" s="40" t="s">
        <v>35</v>
      </c>
      <c r="BL129" s="35" t="s">
        <v>35</v>
      </c>
      <c r="BM129" s="44" t="s">
        <v>35</v>
      </c>
      <c r="BN129" s="40" t="s">
        <v>35</v>
      </c>
      <c r="BO129" s="40" t="s">
        <v>35</v>
      </c>
      <c r="BP129" s="40" t="s">
        <v>35</v>
      </c>
      <c r="BQ129" s="35" t="s">
        <v>35</v>
      </c>
      <c r="BR129" s="44" t="s">
        <v>35</v>
      </c>
      <c r="BS129" s="40" t="s">
        <v>35</v>
      </c>
      <c r="BT129" s="40" t="s">
        <v>35</v>
      </c>
      <c r="BU129" s="40" t="s">
        <v>35</v>
      </c>
      <c r="BV129" s="40" t="s">
        <v>35</v>
      </c>
      <c r="BW129" s="40" t="s">
        <v>35</v>
      </c>
      <c r="BX129" s="40" t="s">
        <v>35</v>
      </c>
      <c r="BY129" s="29" t="s">
        <v>35</v>
      </c>
      <c r="BZ129" s="29" t="s">
        <v>35</v>
      </c>
      <c r="CA129" s="29" t="s">
        <v>35</v>
      </c>
      <c r="CB129" s="29" t="s">
        <v>35</v>
      </c>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5" customFormat="true" ht="15" customHeight="true" x14ac:dyDescent="0.2">
      <c r="A130" s="992" t="s">
        <v>47</v>
      </c>
      <c r="B130" s="375" t="s">
        <v>42</v>
      </c>
      <c r="C130" s="382">
        <f>C159/(C159+C160)*100</f>
        <v>2.6129495979552684</v>
      </c>
      <c r="D130" s="383">
        <f t="shared" ref="D130:AB130" si="4">D159/(D159+D160)*100</f>
        <v>2.2041799557593587</v>
      </c>
      <c r="E130" s="383">
        <f t="shared" si="4"/>
        <v>1.2822020207376974</v>
      </c>
      <c r="F130" s="383">
        <f t="shared" si="4"/>
        <v>4.8777188822710462</v>
      </c>
      <c r="G130" s="384">
        <f t="shared" si="4"/>
        <v>41.847421940117755</v>
      </c>
      <c r="H130" s="385">
        <f t="shared" si="4"/>
        <v>1.4480753684980914</v>
      </c>
      <c r="I130" s="383">
        <f t="shared" si="4"/>
        <v>8.3789994355801856</v>
      </c>
      <c r="J130" s="383">
        <f t="shared" si="4"/>
        <v>23.848550467468488</v>
      </c>
      <c r="K130" s="383">
        <f t="shared" si="4"/>
        <v>45.540919886035297</v>
      </c>
      <c r="L130" s="386">
        <f t="shared" si="4"/>
        <v>69.298041271641651</v>
      </c>
      <c r="M130" s="382">
        <f t="shared" si="4"/>
        <v>2.9815058526589189</v>
      </c>
      <c r="N130" s="383">
        <f t="shared" si="4"/>
        <v>2.6989024139656816</v>
      </c>
      <c r="O130" s="383">
        <f t="shared" si="4"/>
        <v>1.4154888140568194</v>
      </c>
      <c r="P130" s="383">
        <f t="shared" si="4"/>
        <v>1.4500503697785856</v>
      </c>
      <c r="Q130" s="384">
        <f t="shared" si="4"/>
        <v>5.1028131525315192</v>
      </c>
      <c r="R130" s="385">
        <f t="shared" si="4"/>
        <v>1.0740352802650285E-2</v>
      </c>
      <c r="S130" s="383">
        <f t="shared" si="4"/>
        <v>6.4723750762893193</v>
      </c>
      <c r="T130" s="383">
        <f t="shared" si="4"/>
        <v>0.8142168277783145</v>
      </c>
      <c r="U130" s="383">
        <f t="shared" si="4"/>
        <v>0.49217009242090309</v>
      </c>
      <c r="V130" s="383">
        <f t="shared" si="4"/>
        <v>19.729036633659653</v>
      </c>
      <c r="W130" s="383">
        <f t="shared" si="4"/>
        <v>7.7999020838129915</v>
      </c>
      <c r="X130" s="383">
        <f t="shared" si="4"/>
        <v>46.57440241577541</v>
      </c>
      <c r="Y130" s="383">
        <f t="shared" si="4"/>
        <v>12.121612616581485</v>
      </c>
      <c r="Z130" s="383">
        <f t="shared" si="4"/>
        <v>3.8775063457393366</v>
      </c>
      <c r="AA130" s="383">
        <f t="shared" si="4"/>
        <v>1.5020309515245196</v>
      </c>
      <c r="AB130" s="386">
        <f t="shared" si="4"/>
        <v>10.603119047032155</v>
      </c>
      <c r="AC130" s="784"/>
      <c r="AD130" s="784"/>
      <c r="AE130" s="784"/>
      <c r="AF130" s="784"/>
      <c r="AG130" s="784"/>
      <c r="AH130" s="784"/>
      <c r="AI130" s="784"/>
      <c r="AJ130" s="784"/>
      <c r="AK130" s="784"/>
      <c r="AL130" s="784"/>
      <c r="AM130" s="784"/>
      <c r="AN130" s="784"/>
      <c r="AO130" s="784"/>
      <c r="AP130" s="784"/>
      <c r="AQ130" s="784"/>
      <c r="AR130" s="784"/>
      <c r="AS130" s="784"/>
      <c r="AT130" s="784"/>
      <c r="AU130" s="784"/>
      <c r="AV130" s="784"/>
      <c r="AW130" s="784"/>
      <c r="AX130" s="784"/>
      <c r="AY130" s="784"/>
      <c r="AZ130" s="343"/>
      <c r="BB130" s="307"/>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05" customFormat="true" ht="15" customHeight="true" x14ac:dyDescent="0.2">
      <c r="A131" s="993"/>
      <c r="B131" s="371" t="s">
        <v>351</v>
      </c>
      <c r="C131" s="387">
        <f>C135/(C135+C136)*100</f>
        <v>0</v>
      </c>
      <c r="D131" s="19">
        <v>0</v>
      </c>
      <c r="E131" s="388">
        <f t="shared" ref="E131:AB131" si="5">E135/(E135+E136)*100</f>
        <v>68.16136887195249</v>
      </c>
      <c r="F131" s="388">
        <f t="shared" si="5"/>
        <v>30.489407540245683</v>
      </c>
      <c r="G131" s="389">
        <f t="shared" si="5"/>
        <v>10.275031080546349</v>
      </c>
      <c r="H131" s="18">
        <v>0</v>
      </c>
      <c r="I131" s="388">
        <f t="shared" si="5"/>
        <v>21.060096111014648</v>
      </c>
      <c r="J131" s="388">
        <f t="shared" si="5"/>
        <v>7.6489633047999144</v>
      </c>
      <c r="K131" s="388">
        <f t="shared" si="5"/>
        <v>7.0526721361170077</v>
      </c>
      <c r="L131" s="391">
        <f t="shared" si="5"/>
        <v>6.2059382945403012</v>
      </c>
      <c r="M131" s="17">
        <v>0</v>
      </c>
      <c r="N131" s="388">
        <f t="shared" si="5"/>
        <v>0</v>
      </c>
      <c r="O131" s="19">
        <v>0</v>
      </c>
      <c r="P131" s="388">
        <f t="shared" si="5"/>
        <v>68.16136887195249</v>
      </c>
      <c r="Q131" s="389">
        <f t="shared" si="5"/>
        <v>53.994709781163408</v>
      </c>
      <c r="R131" s="390">
        <f t="shared" si="5"/>
        <v>0</v>
      </c>
      <c r="S131" s="388">
        <f t="shared" si="5"/>
        <v>11.813470194947003</v>
      </c>
      <c r="T131" s="388">
        <f t="shared" si="5"/>
        <v>0</v>
      </c>
      <c r="U131" s="388">
        <f t="shared" si="5"/>
        <v>0</v>
      </c>
      <c r="V131" s="388">
        <f t="shared" si="5"/>
        <v>25.616619077096956</v>
      </c>
      <c r="W131" s="388">
        <f t="shared" si="5"/>
        <v>10.061402886515227</v>
      </c>
      <c r="X131" s="388">
        <f t="shared" si="5"/>
        <v>2.575685473190116</v>
      </c>
      <c r="Y131" s="388">
        <f t="shared" si="5"/>
        <v>0</v>
      </c>
      <c r="Z131" s="388">
        <f t="shared" si="5"/>
        <v>10.103175073256573</v>
      </c>
      <c r="AA131" s="388">
        <f t="shared" si="5"/>
        <v>11.143135117601414</v>
      </c>
      <c r="AB131" s="391">
        <f t="shared" si="5"/>
        <v>68.253173427780723</v>
      </c>
      <c r="AC131" s="784"/>
      <c r="AD131" s="784"/>
      <c r="AE131" s="784"/>
      <c r="AF131" s="784"/>
      <c r="AG131" s="784"/>
      <c r="AH131" s="784"/>
      <c r="AI131" s="784"/>
      <c r="AJ131" s="784"/>
      <c r="AK131" s="784"/>
      <c r="AL131" s="784"/>
      <c r="AM131" s="784"/>
      <c r="AN131" s="784"/>
      <c r="AO131" s="784"/>
      <c r="AP131" s="784"/>
      <c r="AQ131" s="784"/>
      <c r="AR131" s="784"/>
      <c r="AS131" s="784"/>
      <c r="AT131" s="784"/>
      <c r="AU131" s="784"/>
      <c r="AV131" s="784"/>
      <c r="AW131" s="784"/>
      <c r="AX131" s="784"/>
      <c r="AY131" s="784"/>
      <c r="AZ131" s="343"/>
      <c r="BB131" s="307"/>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05" customFormat="true" ht="15" customHeight="true" x14ac:dyDescent="0.2">
      <c r="A132" s="994"/>
      <c r="B132" s="372" t="s">
        <v>46</v>
      </c>
      <c r="C132" s="392"/>
      <c r="D132" s="393"/>
      <c r="E132" s="393"/>
      <c r="F132" s="393"/>
      <c r="G132" s="394"/>
      <c r="H132" s="395"/>
      <c r="I132" s="393"/>
      <c r="J132" s="393"/>
      <c r="K132" s="393"/>
      <c r="L132" s="396"/>
      <c r="M132" s="392"/>
      <c r="N132" s="393"/>
      <c r="O132" s="393"/>
      <c r="P132" s="393"/>
      <c r="Q132" s="394"/>
      <c r="R132" s="13"/>
      <c r="S132" s="12"/>
      <c r="T132" s="12"/>
      <c r="U132" s="12"/>
      <c r="V132" s="12"/>
      <c r="W132" s="12"/>
      <c r="X132" s="12"/>
      <c r="Y132" s="12"/>
      <c r="Z132" s="12"/>
      <c r="AA132" s="12"/>
      <c r="AB132" s="11"/>
      <c r="AC132" s="784"/>
      <c r="AD132" s="784"/>
      <c r="AE132" s="784"/>
      <c r="AF132" s="784"/>
      <c r="AG132" s="784"/>
      <c r="AH132" s="784"/>
      <c r="AI132" s="784"/>
      <c r="AJ132" s="784"/>
      <c r="AK132" s="784"/>
      <c r="AL132" s="784"/>
      <c r="AM132" s="784"/>
      <c r="AN132" s="784"/>
      <c r="AO132" s="784"/>
      <c r="AP132" s="784"/>
      <c r="AQ132" s="784"/>
      <c r="AR132" s="784"/>
      <c r="AS132" s="784"/>
      <c r="AT132" s="784"/>
      <c r="AU132" s="784"/>
      <c r="AV132" s="784"/>
      <c r="AW132" s="784"/>
      <c r="AX132" s="784"/>
      <c r="AY132" s="784"/>
      <c r="AZ132" s="343"/>
      <c r="BB132" s="307"/>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544" customFormat="true" ht="15" customHeight="true" x14ac:dyDescent="0.2">
      <c r="A133" s="304"/>
      <c r="B133" s="374"/>
      <c r="C133" s="989" t="s">
        <v>115</v>
      </c>
      <c r="D133" s="990"/>
      <c r="E133" s="990"/>
      <c r="F133" s="990"/>
      <c r="G133" s="991"/>
      <c r="H133" s="987" t="s">
        <v>38</v>
      </c>
      <c r="I133" s="979"/>
      <c r="J133" s="979"/>
      <c r="K133" s="979"/>
      <c r="L133" s="981"/>
      <c r="M133" s="978" t="s">
        <v>37</v>
      </c>
      <c r="N133" s="979"/>
      <c r="O133" s="979"/>
      <c r="P133" s="979"/>
      <c r="Q133" s="981"/>
      <c r="R133" s="15" t="s">
        <v>142</v>
      </c>
      <c r="S133" s="426"/>
      <c r="T133" s="426"/>
      <c r="U133" s="426"/>
      <c r="V133" s="426"/>
      <c r="W133" s="426"/>
      <c r="X133" s="426"/>
      <c r="Y133" s="426"/>
      <c r="Z133" s="426"/>
      <c r="AA133" s="426"/>
      <c r="AB133" s="426"/>
      <c r="AC133" s="784"/>
      <c r="AD133" s="784"/>
      <c r="AE133" s="784"/>
      <c r="AF133" s="784"/>
      <c r="AG133" s="784"/>
      <c r="AH133" s="784"/>
      <c r="AI133" s="784"/>
      <c r="AJ133" s="784"/>
      <c r="AK133" s="784"/>
      <c r="AL133" s="784"/>
      <c r="AM133" s="784"/>
      <c r="AN133" s="784"/>
      <c r="AO133" s="784"/>
      <c r="AP133" s="784"/>
      <c r="AQ133" s="784"/>
      <c r="AR133" s="784"/>
      <c r="AS133" s="784"/>
      <c r="AT133" s="784"/>
      <c r="AU133" s="784"/>
      <c r="AV133" s="784"/>
      <c r="AW133" s="784"/>
      <c r="AX133" s="784"/>
      <c r="AY133" s="784"/>
      <c r="AZ133" s="343"/>
      <c r="BA133" s="344" t="s">
        <v>131</v>
      </c>
      <c r="BB133" s="290" t="s">
        <v>99</v>
      </c>
      <c r="BC133" s="973" t="s">
        <v>115</v>
      </c>
      <c r="BD133" s="974"/>
      <c r="BE133" s="974"/>
      <c r="BF133" s="974"/>
      <c r="BG133" s="975"/>
      <c r="BH133" s="973" t="s">
        <v>38</v>
      </c>
      <c r="BI133" s="974"/>
      <c r="BJ133" s="974"/>
      <c r="BK133" s="974"/>
      <c r="BL133" s="975"/>
      <c r="BM133" s="973" t="s">
        <v>37</v>
      </c>
      <c r="BN133" s="974"/>
      <c r="BO133" s="974"/>
      <c r="BP133" s="974"/>
      <c r="BQ133" s="976"/>
      <c r="BR133" s="14" t="s">
        <v>142</v>
      </c>
      <c r="BS133" s="426"/>
      <c r="BT133" s="426"/>
      <c r="BU133" s="426"/>
      <c r="BV133" s="426"/>
      <c r="BW133" s="426"/>
      <c r="BX133" s="426"/>
      <c r="BY133" s="426"/>
      <c r="BZ133" s="440"/>
      <c r="CA133" s="440"/>
      <c r="CB133" s="440"/>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544" customFormat="true" ht="24" x14ac:dyDescent="0.2">
      <c r="A134" s="329" t="s">
        <v>69</v>
      </c>
      <c r="B134" s="374"/>
      <c r="C134" s="417" t="s">
        <v>0</v>
      </c>
      <c r="D134" s="587" t="s">
        <v>1</v>
      </c>
      <c r="E134" s="587" t="s">
        <v>2</v>
      </c>
      <c r="F134" s="587" t="s">
        <v>3</v>
      </c>
      <c r="G134" s="588" t="s">
        <v>4</v>
      </c>
      <c r="H134" s="380" t="s">
        <v>0</v>
      </c>
      <c r="I134" s="590" t="s">
        <v>1</v>
      </c>
      <c r="J134" s="590" t="s">
        <v>2</v>
      </c>
      <c r="K134" s="590" t="s">
        <v>3</v>
      </c>
      <c r="L134" s="591" t="s">
        <v>4</v>
      </c>
      <c r="M134" s="381" t="s">
        <v>0</v>
      </c>
      <c r="N134" s="590" t="s">
        <v>1</v>
      </c>
      <c r="O134" s="590" t="s">
        <v>2</v>
      </c>
      <c r="P134" s="590" t="s">
        <v>3</v>
      </c>
      <c r="Q134" s="586" t="s">
        <v>4</v>
      </c>
      <c r="R134" s="380" t="s">
        <v>260</v>
      </c>
      <c r="S134" s="590" t="s">
        <v>326</v>
      </c>
      <c r="T134" s="590" t="s">
        <v>262</v>
      </c>
      <c r="U134" s="590" t="s">
        <v>327</v>
      </c>
      <c r="V134" s="590" t="s">
        <v>328</v>
      </c>
      <c r="W134" s="590" t="s">
        <v>265</v>
      </c>
      <c r="X134" s="590" t="s">
        <v>266</v>
      </c>
      <c r="Y134" s="590" t="s">
        <v>267</v>
      </c>
      <c r="Z134" s="590" t="s">
        <v>329</v>
      </c>
      <c r="AA134" s="590" t="s">
        <v>330</v>
      </c>
      <c r="AB134" s="591" t="s">
        <v>331</v>
      </c>
      <c r="AC134" s="784"/>
      <c r="AD134" s="784"/>
      <c r="AE134" s="784"/>
      <c r="AF134" s="784"/>
      <c r="AG134" s="784"/>
      <c r="AH134" s="784"/>
      <c r="AI134" s="784"/>
      <c r="AJ134" s="784"/>
      <c r="AK134" s="784"/>
      <c r="AL134" s="784"/>
      <c r="AM134" s="784"/>
      <c r="AN134" s="784"/>
      <c r="AO134" s="784"/>
      <c r="AP134" s="784"/>
      <c r="AQ134" s="784"/>
      <c r="AR134" s="784"/>
      <c r="AS134" s="784"/>
      <c r="AT134" s="784"/>
      <c r="AU134" s="784"/>
      <c r="AV134" s="784"/>
      <c r="AW134" s="784"/>
      <c r="AX134" s="784"/>
      <c r="AY134" s="784"/>
      <c r="AZ134" s="343"/>
      <c r="BA134" s="329" t="s">
        <v>117</v>
      </c>
      <c r="BB134" s="328"/>
      <c r="BC134" s="457" t="s">
        <v>0</v>
      </c>
      <c r="BD134" s="563" t="s">
        <v>1</v>
      </c>
      <c r="BE134" s="563" t="s">
        <v>2</v>
      </c>
      <c r="BF134" s="563" t="s">
        <v>3</v>
      </c>
      <c r="BG134" s="458" t="s">
        <v>4</v>
      </c>
      <c r="BH134" s="457" t="s">
        <v>0</v>
      </c>
      <c r="BI134" s="563" t="s">
        <v>1</v>
      </c>
      <c r="BJ134" s="563" t="s">
        <v>2</v>
      </c>
      <c r="BK134" s="563" t="s">
        <v>3</v>
      </c>
      <c r="BL134" s="458" t="s">
        <v>4</v>
      </c>
      <c r="BM134" s="457" t="s">
        <v>0</v>
      </c>
      <c r="BN134" s="563" t="s">
        <v>1</v>
      </c>
      <c r="BO134" s="563" t="s">
        <v>2</v>
      </c>
      <c r="BP134" s="563" t="s">
        <v>3</v>
      </c>
      <c r="BQ134" s="458" t="s">
        <v>4</v>
      </c>
      <c r="BR134" s="457" t="s">
        <v>260</v>
      </c>
      <c r="BS134" s="563" t="s">
        <v>326</v>
      </c>
      <c r="BT134" s="563" t="s">
        <v>262</v>
      </c>
      <c r="BU134" s="563" t="s">
        <v>327</v>
      </c>
      <c r="BV134" s="563" t="s">
        <v>328</v>
      </c>
      <c r="BW134" s="563" t="s">
        <v>265</v>
      </c>
      <c r="BX134" s="563" t="s">
        <v>266</v>
      </c>
      <c r="BY134" s="564" t="s">
        <v>267</v>
      </c>
      <c r="BZ134" s="564" t="s">
        <v>329</v>
      </c>
      <c r="CA134" s="564" t="s">
        <v>330</v>
      </c>
      <c r="CB134" s="564" t="s">
        <v>331</v>
      </c>
      <c r="CC134" s="173"/>
      <c r="CD134" s="173"/>
      <c r="CE134" s="173"/>
      <c r="CF134" s="173"/>
      <c r="CG134" s="173"/>
      <c r="CH134" s="173"/>
      <c r="CI134" s="173"/>
      <c r="CJ134" s="173"/>
      <c r="CK134" s="173"/>
      <c r="CL134" s="173"/>
      <c r="CM134" s="173"/>
      <c r="CN134" s="173"/>
      <c r="CO134" s="173"/>
      <c r="CP134" s="173"/>
      <c r="CQ134" s="173"/>
      <c r="CR134" s="173"/>
      <c r="CS134" s="173"/>
      <c r="CT134" s="173"/>
      <c r="CU134" s="173"/>
      <c r="CV134" s="173"/>
      <c r="CW134" s="173"/>
      <c r="CX134" s="173"/>
      <c r="CY134" s="173"/>
      <c r="CZ134" s="173"/>
    </row>
    <row r="135" s="544" customFormat="true" ht="15" customHeight="true" x14ac:dyDescent="0.2">
      <c r="A135" s="988" t="s">
        <v>45</v>
      </c>
      <c r="B135" s="377" t="s">
        <v>44</v>
      </c>
      <c r="C135" s="122">
        <v>0</v>
      </c>
      <c r="D135" s="121">
        <v>0</v>
      </c>
      <c r="E135" s="121">
        <v>0.1288088045164992</v>
      </c>
      <c r="F135" s="121">
        <v>0.19692212690486646</v>
      </c>
      <c r="G135" s="120">
        <v>2.0603654968866287</v>
      </c>
      <c r="H135" s="119">
        <v>0</v>
      </c>
      <c r="I135" s="121">
        <v>0.25267908779661391</v>
      </c>
      <c r="J135" s="121">
        <v>0.75714764380949739</v>
      </c>
      <c r="K135" s="121">
        <v>1.3384256902697551</v>
      </c>
      <c r="L135" s="118">
        <v>2.0154301430060593</v>
      </c>
      <c r="M135" s="122">
        <v>0</v>
      </c>
      <c r="N135" s="121">
        <v>0</v>
      </c>
      <c r="O135" s="121">
        <v>0</v>
      </c>
      <c r="P135" s="121">
        <v>0.18498076978397207</v>
      </c>
      <c r="Q135" s="120">
        <v>1.3403205946348105</v>
      </c>
      <c r="R135" s="119">
        <v>0</v>
      </c>
      <c r="S135" s="121">
        <v>0.22867927516883518</v>
      </c>
      <c r="T135" s="121">
        <v>0</v>
      </c>
      <c r="U135" s="121">
        <v>0</v>
      </c>
      <c r="V135" s="121">
        <v>0.22262453693969977</v>
      </c>
      <c r="W135" s="121">
        <v>0.49948551484573434</v>
      </c>
      <c r="X135" s="121">
        <v>0.55886216005562195</v>
      </c>
      <c r="Y135" s="121">
        <v>0</v>
      </c>
      <c r="Z135" s="121">
        <v>0.18510195830646356</v>
      </c>
      <c r="AA135" s="121">
        <v>7.6769555080081847E-2</v>
      </c>
      <c r="AB135" s="118">
        <v>3.8014308432900399</v>
      </c>
      <c r="AC135" s="784"/>
      <c r="AD135" s="784"/>
      <c r="AE135" s="784"/>
      <c r="AF135" s="784"/>
      <c r="AG135" s="784"/>
      <c r="AH135" s="784"/>
      <c r="AI135" s="784"/>
      <c r="AJ135" s="784"/>
      <c r="AK135" s="784"/>
      <c r="AL135" s="784"/>
      <c r="AM135" s="784"/>
      <c r="AN135" s="784"/>
      <c r="AO135" s="784"/>
      <c r="AP135" s="784"/>
      <c r="AQ135" s="784"/>
      <c r="AR135" s="784"/>
      <c r="AS135" s="784"/>
      <c r="AT135" s="784"/>
      <c r="AU135" s="784"/>
      <c r="AV135" s="784"/>
      <c r="AW135" s="784"/>
      <c r="AX135" s="784"/>
      <c r="AY135" s="784"/>
      <c r="AZ135" s="343"/>
      <c r="BA135" s="977" t="s">
        <v>45</v>
      </c>
      <c r="BB135" s="596" t="s">
        <v>44</v>
      </c>
      <c r="BC135" s="46" t="s">
        <v>35</v>
      </c>
      <c r="BD135" s="42" t="s">
        <v>35</v>
      </c>
      <c r="BE135" s="42" t="s">
        <v>35</v>
      </c>
      <c r="BF135" s="42" t="s">
        <v>35</v>
      </c>
      <c r="BG135" s="37" t="s">
        <v>35</v>
      </c>
      <c r="BH135" s="46" t="s">
        <v>35</v>
      </c>
      <c r="BI135" s="42" t="s">
        <v>35</v>
      </c>
      <c r="BJ135" s="42" t="s">
        <v>35</v>
      </c>
      <c r="BK135" s="42" t="s">
        <v>35</v>
      </c>
      <c r="BL135" s="37" t="s">
        <v>35</v>
      </c>
      <c r="BM135" s="46" t="s">
        <v>35</v>
      </c>
      <c r="BN135" s="42" t="s">
        <v>35</v>
      </c>
      <c r="BO135" s="42" t="s">
        <v>35</v>
      </c>
      <c r="BP135" s="42" t="s">
        <v>35</v>
      </c>
      <c r="BQ135" s="37" t="s">
        <v>35</v>
      </c>
      <c r="BR135" s="46" t="s">
        <v>35</v>
      </c>
      <c r="BS135" s="42" t="s">
        <v>35</v>
      </c>
      <c r="BT135" s="42" t="s">
        <v>35</v>
      </c>
      <c r="BU135" s="42" t="s">
        <v>35</v>
      </c>
      <c r="BV135" s="42" t="s">
        <v>35</v>
      </c>
      <c r="BW135" s="42" t="s">
        <v>35</v>
      </c>
      <c r="BX135" s="42" t="s">
        <v>35</v>
      </c>
      <c r="BY135" s="31" t="s">
        <v>35</v>
      </c>
      <c r="BZ135" s="31" t="s">
        <v>35</v>
      </c>
      <c r="CA135" s="31" t="s">
        <v>35</v>
      </c>
      <c r="CB135" s="31" t="s">
        <v>35</v>
      </c>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544" customFormat="true" ht="15" customHeight="true" x14ac:dyDescent="0.2">
      <c r="A136" s="982"/>
      <c r="B136" s="378" t="s">
        <v>43</v>
      </c>
      <c r="C136" s="117">
        <v>2.1839735413395726E-2</v>
      </c>
      <c r="D136" s="116">
        <v>0</v>
      </c>
      <c r="E136" s="116">
        <v>6.0167453807300895E-2</v>
      </c>
      <c r="F136" s="116">
        <v>0.44894849765525796</v>
      </c>
      <c r="G136" s="115">
        <v>17.991792795729204</v>
      </c>
      <c r="H136" s="114">
        <v>0</v>
      </c>
      <c r="I136" s="116">
        <v>0.94712117173050259</v>
      </c>
      <c r="J136" s="116">
        <v>9.1415486061041129</v>
      </c>
      <c r="K136" s="116">
        <v>17.639142874354498</v>
      </c>
      <c r="L136" s="113">
        <v>30.460402637657293</v>
      </c>
      <c r="M136" s="117">
        <v>0</v>
      </c>
      <c r="N136" s="116">
        <v>3.1313750607067217E-2</v>
      </c>
      <c r="O136" s="116">
        <v>0</v>
      </c>
      <c r="P136" s="116">
        <v>8.6405754350359437E-2</v>
      </c>
      <c r="Q136" s="115">
        <v>1.1419977659361258</v>
      </c>
      <c r="R136" s="114">
        <v>1.0108629757943334E-2</v>
      </c>
      <c r="S136" s="116">
        <v>1.7070709438197273</v>
      </c>
      <c r="T136" s="116">
        <v>0.12490398040543996</v>
      </c>
      <c r="U136" s="116">
        <v>0.31342324064800436</v>
      </c>
      <c r="V136" s="116">
        <v>0.64643837987097974</v>
      </c>
      <c r="W136" s="116">
        <v>4.4648869536811819</v>
      </c>
      <c r="X136" s="116">
        <v>21.138746723976443</v>
      </c>
      <c r="Y136" s="116">
        <v>6.6165218825911351E-2</v>
      </c>
      <c r="Z136" s="116">
        <v>1.647014747227368</v>
      </c>
      <c r="AA136" s="116">
        <v>0.61217080389320744</v>
      </c>
      <c r="AB136" s="113">
        <v>1.7681722277120238</v>
      </c>
      <c r="AC136" s="784"/>
      <c r="AD136" s="784"/>
      <c r="AE136" s="784"/>
      <c r="AF136" s="784"/>
      <c r="AG136" s="784"/>
      <c r="AH136" s="784"/>
      <c r="AI136" s="784"/>
      <c r="AJ136" s="784"/>
      <c r="AK136" s="784"/>
      <c r="AL136" s="784"/>
      <c r="AM136" s="784"/>
      <c r="AN136" s="784"/>
      <c r="AO136" s="784"/>
      <c r="AP136" s="784"/>
      <c r="AQ136" s="784"/>
      <c r="AR136" s="784"/>
      <c r="AS136" s="784"/>
      <c r="AT136" s="784"/>
      <c r="AU136" s="784"/>
      <c r="AV136" s="784"/>
      <c r="AW136" s="784"/>
      <c r="AX136" s="784"/>
      <c r="AY136" s="784"/>
      <c r="AZ136" s="343"/>
      <c r="BA136" s="970"/>
      <c r="BB136" s="594" t="s">
        <v>43</v>
      </c>
      <c r="BC136" s="45" t="s">
        <v>35</v>
      </c>
      <c r="BD136" s="41" t="s">
        <v>35</v>
      </c>
      <c r="BE136" s="41" t="s">
        <v>35</v>
      </c>
      <c r="BF136" s="41" t="s">
        <v>35</v>
      </c>
      <c r="BG136" s="36" t="s">
        <v>35</v>
      </c>
      <c r="BH136" s="45" t="s">
        <v>35</v>
      </c>
      <c r="BI136" s="41" t="s">
        <v>35</v>
      </c>
      <c r="BJ136" s="41" t="s">
        <v>35</v>
      </c>
      <c r="BK136" s="41" t="s">
        <v>35</v>
      </c>
      <c r="BL136" s="36" t="s">
        <v>35</v>
      </c>
      <c r="BM136" s="45" t="s">
        <v>35</v>
      </c>
      <c r="BN136" s="41" t="s">
        <v>35</v>
      </c>
      <c r="BO136" s="41" t="s">
        <v>35</v>
      </c>
      <c r="BP136" s="41" t="s">
        <v>35</v>
      </c>
      <c r="BQ136" s="36" t="s">
        <v>35</v>
      </c>
      <c r="BR136" s="45" t="s">
        <v>35</v>
      </c>
      <c r="BS136" s="41" t="s">
        <v>35</v>
      </c>
      <c r="BT136" s="41" t="s">
        <v>35</v>
      </c>
      <c r="BU136" s="41" t="s">
        <v>35</v>
      </c>
      <c r="BV136" s="41" t="s">
        <v>35</v>
      </c>
      <c r="BW136" s="41" t="s">
        <v>35</v>
      </c>
      <c r="BX136" s="41" t="s">
        <v>35</v>
      </c>
      <c r="BY136" s="30" t="s">
        <v>35</v>
      </c>
      <c r="BZ136" s="30" t="s">
        <v>35</v>
      </c>
      <c r="CA136" s="30" t="s">
        <v>35</v>
      </c>
      <c r="CB136" s="30" t="s">
        <v>35</v>
      </c>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544" customFormat="true" ht="15" customHeight="true" x14ac:dyDescent="0.2">
      <c r="A137" s="982"/>
      <c r="B137" s="378" t="s">
        <v>42</v>
      </c>
      <c r="C137" s="117">
        <v>2.518444405205011</v>
      </c>
      <c r="D137" s="116">
        <v>2.5932884088360662</v>
      </c>
      <c r="E137" s="116">
        <v>2.3326477709610347</v>
      </c>
      <c r="F137" s="116">
        <v>5.5601246572062699</v>
      </c>
      <c r="G137" s="115">
        <v>33.824653758950042</v>
      </c>
      <c r="H137" s="114">
        <v>4.0587568298768293</v>
      </c>
      <c r="I137" s="116">
        <v>8.076845014753351</v>
      </c>
      <c r="J137" s="116">
        <v>21.845203112215476</v>
      </c>
      <c r="K137" s="116">
        <v>36.126461951030272</v>
      </c>
      <c r="L137" s="113">
        <v>46.63892478422342</v>
      </c>
      <c r="M137" s="117">
        <v>2.2023511306766665</v>
      </c>
      <c r="N137" s="116">
        <v>2.7536149765266607</v>
      </c>
      <c r="O137" s="116">
        <v>1.7152650468703405</v>
      </c>
      <c r="P137" s="116">
        <v>2.6053041353264232</v>
      </c>
      <c r="Q137" s="115">
        <v>7.1231054298285761</v>
      </c>
      <c r="R137" s="114">
        <v>2.0221901043049906</v>
      </c>
      <c r="S137" s="116">
        <v>4.8550488237560119</v>
      </c>
      <c r="T137" s="116">
        <v>0.75062566841346523</v>
      </c>
      <c r="U137" s="116">
        <v>0.28805447315147864</v>
      </c>
      <c r="V137" s="116">
        <v>16.24283391971451</v>
      </c>
      <c r="W137" s="116">
        <v>7.3948524577723367</v>
      </c>
      <c r="X137" s="116">
        <v>35.602881747174919</v>
      </c>
      <c r="Y137" s="116">
        <v>10.566899735474102</v>
      </c>
      <c r="Z137" s="116">
        <v>3.8976160090234755</v>
      </c>
      <c r="AA137" s="116">
        <v>1.4917354634954147</v>
      </c>
      <c r="AB137" s="113">
        <v>17.731865614464784</v>
      </c>
      <c r="AC137" s="784"/>
      <c r="AD137" s="784"/>
      <c r="AE137" s="784"/>
      <c r="AF137" s="784"/>
      <c r="AG137" s="784"/>
      <c r="AH137" s="784"/>
      <c r="AI137" s="784"/>
      <c r="AJ137" s="784"/>
      <c r="AK137" s="784"/>
      <c r="AL137" s="784"/>
      <c r="AM137" s="784"/>
      <c r="AN137" s="784"/>
      <c r="AO137" s="784"/>
      <c r="AP137" s="784"/>
      <c r="AQ137" s="784"/>
      <c r="AR137" s="784"/>
      <c r="AS137" s="784"/>
      <c r="AT137" s="784"/>
      <c r="AU137" s="784"/>
      <c r="AV137" s="784"/>
      <c r="AW137" s="784"/>
      <c r="AX137" s="784"/>
      <c r="AY137" s="784"/>
      <c r="AZ137" s="343"/>
      <c r="BA137" s="970"/>
      <c r="BB137" s="594" t="s">
        <v>42</v>
      </c>
      <c r="BC137" s="45" t="s">
        <v>35</v>
      </c>
      <c r="BD137" s="41" t="s">
        <v>35</v>
      </c>
      <c r="BE137" s="41" t="s">
        <v>35</v>
      </c>
      <c r="BF137" s="41" t="s">
        <v>35</v>
      </c>
      <c r="BG137" s="36" t="s">
        <v>35</v>
      </c>
      <c r="BH137" s="45" t="s">
        <v>35</v>
      </c>
      <c r="BI137" s="41" t="s">
        <v>35</v>
      </c>
      <c r="BJ137" s="41" t="s">
        <v>35</v>
      </c>
      <c r="BK137" s="41" t="s">
        <v>35</v>
      </c>
      <c r="BL137" s="36" t="s">
        <v>35</v>
      </c>
      <c r="BM137" s="45" t="s">
        <v>35</v>
      </c>
      <c r="BN137" s="41" t="s">
        <v>35</v>
      </c>
      <c r="BO137" s="41" t="s">
        <v>35</v>
      </c>
      <c r="BP137" s="41" t="s">
        <v>35</v>
      </c>
      <c r="BQ137" s="36" t="s">
        <v>35</v>
      </c>
      <c r="BR137" s="45" t="s">
        <v>35</v>
      </c>
      <c r="BS137" s="41" t="s">
        <v>35</v>
      </c>
      <c r="BT137" s="41" t="s">
        <v>35</v>
      </c>
      <c r="BU137" s="41" t="s">
        <v>35</v>
      </c>
      <c r="BV137" s="41" t="s">
        <v>35</v>
      </c>
      <c r="BW137" s="41" t="s">
        <v>35</v>
      </c>
      <c r="BX137" s="41" t="s">
        <v>35</v>
      </c>
      <c r="BY137" s="30" t="s">
        <v>35</v>
      </c>
      <c r="BZ137" s="30" t="s">
        <v>35</v>
      </c>
      <c r="CA137" s="30" t="s">
        <v>35</v>
      </c>
      <c r="CB137" s="30" t="s">
        <v>35</v>
      </c>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544" customFormat="true" ht="15" customHeight="true" x14ac:dyDescent="0.2">
      <c r="A138" s="982"/>
      <c r="B138" s="378" t="s">
        <v>41</v>
      </c>
      <c r="C138" s="117">
        <v>68.349267187026356</v>
      </c>
      <c r="D138" s="116">
        <v>78.119642113584945</v>
      </c>
      <c r="E138" s="116">
        <v>83.461904710542939</v>
      </c>
      <c r="F138" s="116">
        <v>85.932148352632211</v>
      </c>
      <c r="G138" s="115">
        <v>43.909618323393182</v>
      </c>
      <c r="H138" s="114">
        <v>89.588140700294446</v>
      </c>
      <c r="I138" s="116">
        <v>86.885718362309689</v>
      </c>
      <c r="J138" s="116">
        <v>65.869893205298339</v>
      </c>
      <c r="K138" s="116">
        <v>43.01365311294073</v>
      </c>
      <c r="L138" s="113">
        <v>19.868114641034808</v>
      </c>
      <c r="M138" s="117">
        <v>65.004893591735382</v>
      </c>
      <c r="N138" s="116">
        <v>74.270790890023946</v>
      </c>
      <c r="O138" s="116">
        <v>81.983831108581953</v>
      </c>
      <c r="P138" s="116">
        <v>81.717918636773589</v>
      </c>
      <c r="Q138" s="115">
        <v>80.559967675018768</v>
      </c>
      <c r="R138" s="114">
        <v>82.297821859349227</v>
      </c>
      <c r="S138" s="116">
        <v>68.487372080598064</v>
      </c>
      <c r="T138" s="116">
        <v>82.828463721437444</v>
      </c>
      <c r="U138" s="116">
        <v>58.373263375931764</v>
      </c>
      <c r="V138" s="116">
        <v>65.053537701347196</v>
      </c>
      <c r="W138" s="116">
        <v>69.848792872531391</v>
      </c>
      <c r="X138" s="116">
        <v>41.407664669172703</v>
      </c>
      <c r="Y138" s="116">
        <v>76.664760127558907</v>
      </c>
      <c r="Z138" s="116">
        <v>87.36220173330166</v>
      </c>
      <c r="AA138" s="116">
        <v>92.710502710251191</v>
      </c>
      <c r="AB138" s="113">
        <v>63.618391702403208</v>
      </c>
      <c r="AC138" s="784"/>
      <c r="AD138" s="784"/>
      <c r="AE138" s="784"/>
      <c r="AF138" s="784"/>
      <c r="AG138" s="784"/>
      <c r="AH138" s="784"/>
      <c r="AI138" s="784"/>
      <c r="AJ138" s="784"/>
      <c r="AK138" s="784"/>
      <c r="AL138" s="784"/>
      <c r="AM138" s="784"/>
      <c r="AN138" s="784"/>
      <c r="AO138" s="784"/>
      <c r="AP138" s="784"/>
      <c r="AQ138" s="784"/>
      <c r="AR138" s="784"/>
      <c r="AS138" s="784"/>
      <c r="AT138" s="784"/>
      <c r="AU138" s="784"/>
      <c r="AV138" s="784"/>
      <c r="AW138" s="784"/>
      <c r="AX138" s="784"/>
      <c r="AY138" s="784"/>
      <c r="AZ138" s="343"/>
      <c r="BA138" s="970"/>
      <c r="BB138" s="594" t="s">
        <v>41</v>
      </c>
      <c r="BC138" s="45" t="s">
        <v>35</v>
      </c>
      <c r="BD138" s="41" t="s">
        <v>35</v>
      </c>
      <c r="BE138" s="41" t="s">
        <v>35</v>
      </c>
      <c r="BF138" s="41" t="s">
        <v>35</v>
      </c>
      <c r="BG138" s="36" t="s">
        <v>35</v>
      </c>
      <c r="BH138" s="45" t="s">
        <v>35</v>
      </c>
      <c r="BI138" s="41" t="s">
        <v>35</v>
      </c>
      <c r="BJ138" s="41" t="s">
        <v>35</v>
      </c>
      <c r="BK138" s="41" t="s">
        <v>35</v>
      </c>
      <c r="BL138" s="36" t="s">
        <v>35</v>
      </c>
      <c r="BM138" s="45" t="s">
        <v>35</v>
      </c>
      <c r="BN138" s="41" t="s">
        <v>35</v>
      </c>
      <c r="BO138" s="41" t="s">
        <v>35</v>
      </c>
      <c r="BP138" s="41" t="s">
        <v>35</v>
      </c>
      <c r="BQ138" s="36" t="s">
        <v>35</v>
      </c>
      <c r="BR138" s="45" t="s">
        <v>35</v>
      </c>
      <c r="BS138" s="41" t="s">
        <v>35</v>
      </c>
      <c r="BT138" s="41" t="s">
        <v>35</v>
      </c>
      <c r="BU138" s="41" t="s">
        <v>35</v>
      </c>
      <c r="BV138" s="41" t="s">
        <v>35</v>
      </c>
      <c r="BW138" s="41" t="s">
        <v>35</v>
      </c>
      <c r="BX138" s="41" t="s">
        <v>35</v>
      </c>
      <c r="BY138" s="30" t="s">
        <v>35</v>
      </c>
      <c r="BZ138" s="30" t="s">
        <v>35</v>
      </c>
      <c r="CA138" s="30" t="s">
        <v>35</v>
      </c>
      <c r="CB138" s="30" t="s">
        <v>35</v>
      </c>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544" customFormat="true" ht="15" customHeight="true" x14ac:dyDescent="0.2">
      <c r="A139" s="982"/>
      <c r="B139" s="378" t="s">
        <v>19</v>
      </c>
      <c r="C139" s="117">
        <v>29.110448672355282</v>
      </c>
      <c r="D139" s="116">
        <v>19.287069477579138</v>
      </c>
      <c r="E139" s="116">
        <v>14.016471260172192</v>
      </c>
      <c r="F139" s="116">
        <v>7.8618563656014704</v>
      </c>
      <c r="G139" s="115">
        <v>2.2135696250412633</v>
      </c>
      <c r="H139" s="114">
        <v>6.3531024698287517</v>
      </c>
      <c r="I139" s="116">
        <v>3.8376363634097874</v>
      </c>
      <c r="J139" s="116">
        <v>2.3862074325725091</v>
      </c>
      <c r="K139" s="116">
        <v>1.8823163714046427</v>
      </c>
      <c r="L139" s="113">
        <v>1.0171277940783521</v>
      </c>
      <c r="M139" s="117">
        <v>32.792755277587993</v>
      </c>
      <c r="N139" s="116">
        <v>22.94428038284223</v>
      </c>
      <c r="O139" s="116">
        <v>16.30090384454784</v>
      </c>
      <c r="P139" s="116">
        <v>15.405390703765647</v>
      </c>
      <c r="Q139" s="115">
        <v>9.8346085345816654</v>
      </c>
      <c r="R139" s="114">
        <v>15.669879406587823</v>
      </c>
      <c r="S139" s="116">
        <v>24.721828876657341</v>
      </c>
      <c r="T139" s="116">
        <v>16.296006629743587</v>
      </c>
      <c r="U139" s="116">
        <v>41.025258910268612</v>
      </c>
      <c r="V139" s="116">
        <v>17.834565462128232</v>
      </c>
      <c r="W139" s="116">
        <v>17.791982201169137</v>
      </c>
      <c r="X139" s="116">
        <v>1.2918446996206048</v>
      </c>
      <c r="Y139" s="116">
        <v>12.70217491814107</v>
      </c>
      <c r="Z139" s="116">
        <v>6.908065552141009</v>
      </c>
      <c r="AA139" s="116">
        <v>5.10882146728013</v>
      </c>
      <c r="AB139" s="113">
        <v>13.080139612129821</v>
      </c>
      <c r="AC139" s="784"/>
      <c r="AD139" s="784"/>
      <c r="AE139" s="784"/>
      <c r="AF139" s="784"/>
      <c r="AG139" s="784"/>
      <c r="AH139" s="784"/>
      <c r="AI139" s="784"/>
      <c r="AJ139" s="784"/>
      <c r="AK139" s="784"/>
      <c r="AL139" s="784"/>
      <c r="AM139" s="784"/>
      <c r="AN139" s="784"/>
      <c r="AO139" s="784"/>
      <c r="AP139" s="784"/>
      <c r="AQ139" s="784"/>
      <c r="AR139" s="784"/>
      <c r="AS139" s="784"/>
      <c r="AT139" s="784"/>
      <c r="AU139" s="784"/>
      <c r="AV139" s="784"/>
      <c r="AW139" s="784"/>
      <c r="AX139" s="784"/>
      <c r="AY139" s="784"/>
      <c r="AZ139" s="343"/>
      <c r="BA139" s="970"/>
      <c r="BB139" s="594" t="s">
        <v>19</v>
      </c>
      <c r="BC139" s="45" t="s">
        <v>35</v>
      </c>
      <c r="BD139" s="41" t="s">
        <v>35</v>
      </c>
      <c r="BE139" s="41" t="s">
        <v>35</v>
      </c>
      <c r="BF139" s="41" t="s">
        <v>35</v>
      </c>
      <c r="BG139" s="36" t="s">
        <v>35</v>
      </c>
      <c r="BH139" s="45" t="s">
        <v>35</v>
      </c>
      <c r="BI139" s="41" t="s">
        <v>35</v>
      </c>
      <c r="BJ139" s="41" t="s">
        <v>35</v>
      </c>
      <c r="BK139" s="41" t="s">
        <v>35</v>
      </c>
      <c r="BL139" s="36" t="s">
        <v>35</v>
      </c>
      <c r="BM139" s="45" t="s">
        <v>35</v>
      </c>
      <c r="BN139" s="41" t="s">
        <v>35</v>
      </c>
      <c r="BO139" s="41" t="s">
        <v>35</v>
      </c>
      <c r="BP139" s="41" t="s">
        <v>35</v>
      </c>
      <c r="BQ139" s="36" t="s">
        <v>35</v>
      </c>
      <c r="BR139" s="45" t="s">
        <v>35</v>
      </c>
      <c r="BS139" s="41" t="s">
        <v>35</v>
      </c>
      <c r="BT139" s="41" t="s">
        <v>35</v>
      </c>
      <c r="BU139" s="41" t="s">
        <v>35</v>
      </c>
      <c r="BV139" s="41" t="s">
        <v>35</v>
      </c>
      <c r="BW139" s="41" t="s">
        <v>35</v>
      </c>
      <c r="BX139" s="41" t="s">
        <v>35</v>
      </c>
      <c r="BY139" s="30" t="s">
        <v>35</v>
      </c>
      <c r="BZ139" s="30" t="s">
        <v>35</v>
      </c>
      <c r="CA139" s="30" t="s">
        <v>35</v>
      </c>
      <c r="CB139" s="30" t="s">
        <v>35</v>
      </c>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4" customFormat="true" ht="15" customHeight="true" x14ac:dyDescent="0.2">
      <c r="A140" s="982" t="s">
        <v>107</v>
      </c>
      <c r="B140" s="378" t="s">
        <v>64</v>
      </c>
      <c r="C140" s="61" t="s">
        <v>35</v>
      </c>
      <c r="D140" s="58" t="s">
        <v>35</v>
      </c>
      <c r="E140" s="58" t="s">
        <v>35</v>
      </c>
      <c r="F140" s="58" t="s">
        <v>35</v>
      </c>
      <c r="G140" s="55" t="s">
        <v>35</v>
      </c>
      <c r="H140" s="52" t="s">
        <v>35</v>
      </c>
      <c r="I140" s="58" t="s">
        <v>35</v>
      </c>
      <c r="J140" s="58" t="s">
        <v>35</v>
      </c>
      <c r="K140" s="58" t="s">
        <v>35</v>
      </c>
      <c r="L140" s="49" t="s">
        <v>35</v>
      </c>
      <c r="M140" s="61" t="s">
        <v>35</v>
      </c>
      <c r="N140" s="58" t="s">
        <v>35</v>
      </c>
      <c r="O140" s="58" t="s">
        <v>35</v>
      </c>
      <c r="P140" s="58" t="s">
        <v>35</v>
      </c>
      <c r="Q140" s="55" t="s">
        <v>35</v>
      </c>
      <c r="R140" s="52" t="s">
        <v>35</v>
      </c>
      <c r="S140" s="58" t="s">
        <v>35</v>
      </c>
      <c r="T140" s="58" t="s">
        <v>35</v>
      </c>
      <c r="U140" s="58" t="s">
        <v>35</v>
      </c>
      <c r="V140" s="58" t="s">
        <v>35</v>
      </c>
      <c r="W140" s="58" t="s">
        <v>35</v>
      </c>
      <c r="X140" s="58" t="s">
        <v>35</v>
      </c>
      <c r="Y140" s="58" t="s">
        <v>35</v>
      </c>
      <c r="Z140" s="58" t="s">
        <v>35</v>
      </c>
      <c r="AA140" s="58" t="s">
        <v>35</v>
      </c>
      <c r="AB140" s="49" t="s">
        <v>35</v>
      </c>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342"/>
      <c r="BA140" s="970" t="s">
        <v>107</v>
      </c>
      <c r="BB140" s="594" t="s">
        <v>64</v>
      </c>
      <c r="BC140" s="45" t="s">
        <v>35</v>
      </c>
      <c r="BD140" s="41" t="s">
        <v>35</v>
      </c>
      <c r="BE140" s="41" t="s">
        <v>35</v>
      </c>
      <c r="BF140" s="41" t="s">
        <v>35</v>
      </c>
      <c r="BG140" s="36" t="s">
        <v>35</v>
      </c>
      <c r="BH140" s="45" t="s">
        <v>35</v>
      </c>
      <c r="BI140" s="41" t="s">
        <v>35</v>
      </c>
      <c r="BJ140" s="41" t="s">
        <v>35</v>
      </c>
      <c r="BK140" s="41" t="s">
        <v>35</v>
      </c>
      <c r="BL140" s="36" t="s">
        <v>35</v>
      </c>
      <c r="BM140" s="45" t="s">
        <v>35</v>
      </c>
      <c r="BN140" s="41" t="s">
        <v>35</v>
      </c>
      <c r="BO140" s="41" t="s">
        <v>35</v>
      </c>
      <c r="BP140" s="41" t="s">
        <v>35</v>
      </c>
      <c r="BQ140" s="36" t="s">
        <v>35</v>
      </c>
      <c r="BR140" s="45" t="s">
        <v>35</v>
      </c>
      <c r="BS140" s="41" t="s">
        <v>35</v>
      </c>
      <c r="BT140" s="41" t="s">
        <v>35</v>
      </c>
      <c r="BU140" s="41" t="s">
        <v>35</v>
      </c>
      <c r="BV140" s="41" t="s">
        <v>35</v>
      </c>
      <c r="BW140" s="41" t="s">
        <v>35</v>
      </c>
      <c r="BX140" s="41" t="s">
        <v>35</v>
      </c>
      <c r="BY140" s="30" t="s">
        <v>35</v>
      </c>
      <c r="BZ140" s="30" t="s">
        <v>35</v>
      </c>
      <c r="CA140" s="30" t="s">
        <v>35</v>
      </c>
      <c r="CB140" s="30" t="s">
        <v>35</v>
      </c>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4" customFormat="true" ht="15" customHeight="true" x14ac:dyDescent="0.2">
      <c r="A141" s="982"/>
      <c r="B141" s="378" t="s">
        <v>65</v>
      </c>
      <c r="C141" s="61" t="s">
        <v>35</v>
      </c>
      <c r="D141" s="58" t="s">
        <v>35</v>
      </c>
      <c r="E141" s="58" t="s">
        <v>35</v>
      </c>
      <c r="F141" s="58" t="s">
        <v>35</v>
      </c>
      <c r="G141" s="55" t="s">
        <v>35</v>
      </c>
      <c r="H141" s="52" t="s">
        <v>35</v>
      </c>
      <c r="I141" s="58" t="s">
        <v>35</v>
      </c>
      <c r="J141" s="58" t="s">
        <v>35</v>
      </c>
      <c r="K141" s="58" t="s">
        <v>35</v>
      </c>
      <c r="L141" s="49" t="s">
        <v>35</v>
      </c>
      <c r="M141" s="61" t="s">
        <v>35</v>
      </c>
      <c r="N141" s="58" t="s">
        <v>35</v>
      </c>
      <c r="O141" s="58" t="s">
        <v>35</v>
      </c>
      <c r="P141" s="58" t="s">
        <v>35</v>
      </c>
      <c r="Q141" s="55" t="s">
        <v>35</v>
      </c>
      <c r="R141" s="52" t="s">
        <v>35</v>
      </c>
      <c r="S141" s="58" t="s">
        <v>35</v>
      </c>
      <c r="T141" s="58" t="s">
        <v>35</v>
      </c>
      <c r="U141" s="58" t="s">
        <v>35</v>
      </c>
      <c r="V141" s="58" t="s">
        <v>35</v>
      </c>
      <c r="W141" s="58" t="s">
        <v>35</v>
      </c>
      <c r="X141" s="58" t="s">
        <v>35</v>
      </c>
      <c r="Y141" s="58" t="s">
        <v>35</v>
      </c>
      <c r="Z141" s="58" t="s">
        <v>35</v>
      </c>
      <c r="AA141" s="58" t="s">
        <v>35</v>
      </c>
      <c r="AB141" s="49" t="s">
        <v>35</v>
      </c>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342"/>
      <c r="BA141" s="970"/>
      <c r="BB141" s="594" t="s">
        <v>65</v>
      </c>
      <c r="BC141" s="45" t="s">
        <v>35</v>
      </c>
      <c r="BD141" s="41" t="s">
        <v>35</v>
      </c>
      <c r="BE141" s="41" t="s">
        <v>35</v>
      </c>
      <c r="BF141" s="41" t="s">
        <v>35</v>
      </c>
      <c r="BG141" s="36" t="s">
        <v>35</v>
      </c>
      <c r="BH141" s="45" t="s">
        <v>35</v>
      </c>
      <c r="BI141" s="41" t="s">
        <v>35</v>
      </c>
      <c r="BJ141" s="41" t="s">
        <v>35</v>
      </c>
      <c r="BK141" s="41" t="s">
        <v>35</v>
      </c>
      <c r="BL141" s="36" t="s">
        <v>35</v>
      </c>
      <c r="BM141" s="45" t="s">
        <v>35</v>
      </c>
      <c r="BN141" s="41" t="s">
        <v>35</v>
      </c>
      <c r="BO141" s="41" t="s">
        <v>35</v>
      </c>
      <c r="BP141" s="41" t="s">
        <v>35</v>
      </c>
      <c r="BQ141" s="36" t="s">
        <v>35</v>
      </c>
      <c r="BR141" s="45" t="s">
        <v>35</v>
      </c>
      <c r="BS141" s="41" t="s">
        <v>35</v>
      </c>
      <c r="BT141" s="41" t="s">
        <v>35</v>
      </c>
      <c r="BU141" s="41" t="s">
        <v>35</v>
      </c>
      <c r="BV141" s="41" t="s">
        <v>35</v>
      </c>
      <c r="BW141" s="41" t="s">
        <v>35</v>
      </c>
      <c r="BX141" s="41" t="s">
        <v>35</v>
      </c>
      <c r="BY141" s="30" t="s">
        <v>35</v>
      </c>
      <c r="BZ141" s="30" t="s">
        <v>35</v>
      </c>
      <c r="CA141" s="30" t="s">
        <v>35</v>
      </c>
      <c r="CB141" s="30" t="s">
        <v>35</v>
      </c>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4" customFormat="true" ht="15" customHeight="true" x14ac:dyDescent="0.2">
      <c r="A142" s="982"/>
      <c r="B142" s="378" t="s">
        <v>66</v>
      </c>
      <c r="C142" s="61" t="s">
        <v>35</v>
      </c>
      <c r="D142" s="58" t="s">
        <v>35</v>
      </c>
      <c r="E142" s="58" t="s">
        <v>35</v>
      </c>
      <c r="F142" s="58" t="s">
        <v>35</v>
      </c>
      <c r="G142" s="55" t="s">
        <v>35</v>
      </c>
      <c r="H142" s="52" t="s">
        <v>35</v>
      </c>
      <c r="I142" s="58" t="s">
        <v>35</v>
      </c>
      <c r="J142" s="58" t="s">
        <v>35</v>
      </c>
      <c r="K142" s="58" t="s">
        <v>35</v>
      </c>
      <c r="L142" s="49" t="s">
        <v>35</v>
      </c>
      <c r="M142" s="61" t="s">
        <v>35</v>
      </c>
      <c r="N142" s="58" t="s">
        <v>35</v>
      </c>
      <c r="O142" s="58" t="s">
        <v>35</v>
      </c>
      <c r="P142" s="58" t="s">
        <v>35</v>
      </c>
      <c r="Q142" s="55" t="s">
        <v>35</v>
      </c>
      <c r="R142" s="52" t="s">
        <v>35</v>
      </c>
      <c r="S142" s="58" t="s">
        <v>35</v>
      </c>
      <c r="T142" s="58" t="s">
        <v>35</v>
      </c>
      <c r="U142" s="58" t="s">
        <v>35</v>
      </c>
      <c r="V142" s="58" t="s">
        <v>35</v>
      </c>
      <c r="W142" s="58" t="s">
        <v>35</v>
      </c>
      <c r="X142" s="58" t="s">
        <v>35</v>
      </c>
      <c r="Y142" s="58" t="s">
        <v>35</v>
      </c>
      <c r="Z142" s="58" t="s">
        <v>35</v>
      </c>
      <c r="AA142" s="58" t="s">
        <v>35</v>
      </c>
      <c r="AB142" s="49" t="s">
        <v>35</v>
      </c>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342"/>
      <c r="BA142" s="970"/>
      <c r="BB142" s="594" t="s">
        <v>66</v>
      </c>
      <c r="BC142" s="45" t="s">
        <v>35</v>
      </c>
      <c r="BD142" s="41" t="s">
        <v>35</v>
      </c>
      <c r="BE142" s="41" t="s">
        <v>35</v>
      </c>
      <c r="BF142" s="41" t="s">
        <v>35</v>
      </c>
      <c r="BG142" s="36" t="s">
        <v>35</v>
      </c>
      <c r="BH142" s="45" t="s">
        <v>35</v>
      </c>
      <c r="BI142" s="41" t="s">
        <v>35</v>
      </c>
      <c r="BJ142" s="41" t="s">
        <v>35</v>
      </c>
      <c r="BK142" s="41" t="s">
        <v>35</v>
      </c>
      <c r="BL142" s="36" t="s">
        <v>35</v>
      </c>
      <c r="BM142" s="45" t="s">
        <v>35</v>
      </c>
      <c r="BN142" s="41" t="s">
        <v>35</v>
      </c>
      <c r="BO142" s="41" t="s">
        <v>35</v>
      </c>
      <c r="BP142" s="41" t="s">
        <v>35</v>
      </c>
      <c r="BQ142" s="36" t="s">
        <v>35</v>
      </c>
      <c r="BR142" s="45" t="s">
        <v>35</v>
      </c>
      <c r="BS142" s="41" t="s">
        <v>35</v>
      </c>
      <c r="BT142" s="41" t="s">
        <v>35</v>
      </c>
      <c r="BU142" s="41" t="s">
        <v>35</v>
      </c>
      <c r="BV142" s="41" t="s">
        <v>35</v>
      </c>
      <c r="BW142" s="41" t="s">
        <v>35</v>
      </c>
      <c r="BX142" s="41" t="s">
        <v>35</v>
      </c>
      <c r="BY142" s="30" t="s">
        <v>35</v>
      </c>
      <c r="BZ142" s="30" t="s">
        <v>35</v>
      </c>
      <c r="CA142" s="30" t="s">
        <v>35</v>
      </c>
      <c r="CB142" s="30" t="s">
        <v>35</v>
      </c>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4" customFormat="true" ht="15" customHeight="true" x14ac:dyDescent="0.2">
      <c r="A143" s="982"/>
      <c r="B143" s="378" t="s">
        <v>67</v>
      </c>
      <c r="C143" s="61" t="s">
        <v>35</v>
      </c>
      <c r="D143" s="58" t="s">
        <v>35</v>
      </c>
      <c r="E143" s="58" t="s">
        <v>35</v>
      </c>
      <c r="F143" s="58" t="s">
        <v>35</v>
      </c>
      <c r="G143" s="55" t="s">
        <v>35</v>
      </c>
      <c r="H143" s="52" t="s">
        <v>35</v>
      </c>
      <c r="I143" s="58" t="s">
        <v>35</v>
      </c>
      <c r="J143" s="58" t="s">
        <v>35</v>
      </c>
      <c r="K143" s="58" t="s">
        <v>35</v>
      </c>
      <c r="L143" s="49" t="s">
        <v>35</v>
      </c>
      <c r="M143" s="61" t="s">
        <v>35</v>
      </c>
      <c r="N143" s="58" t="s">
        <v>35</v>
      </c>
      <c r="O143" s="58" t="s">
        <v>35</v>
      </c>
      <c r="P143" s="58" t="s">
        <v>35</v>
      </c>
      <c r="Q143" s="55" t="s">
        <v>35</v>
      </c>
      <c r="R143" s="52" t="s">
        <v>35</v>
      </c>
      <c r="S143" s="58" t="s">
        <v>35</v>
      </c>
      <c r="T143" s="58" t="s">
        <v>35</v>
      </c>
      <c r="U143" s="58" t="s">
        <v>35</v>
      </c>
      <c r="V143" s="58" t="s">
        <v>35</v>
      </c>
      <c r="W143" s="58" t="s">
        <v>35</v>
      </c>
      <c r="X143" s="58" t="s">
        <v>35</v>
      </c>
      <c r="Y143" s="58" t="s">
        <v>35</v>
      </c>
      <c r="Z143" s="58" t="s">
        <v>35</v>
      </c>
      <c r="AA143" s="58" t="s">
        <v>35</v>
      </c>
      <c r="AB143" s="49" t="s">
        <v>35</v>
      </c>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342"/>
      <c r="BA143" s="970"/>
      <c r="BB143" s="594" t="s">
        <v>67</v>
      </c>
      <c r="BC143" s="45" t="s">
        <v>35</v>
      </c>
      <c r="BD143" s="41" t="s">
        <v>35</v>
      </c>
      <c r="BE143" s="41" t="s">
        <v>35</v>
      </c>
      <c r="BF143" s="41" t="s">
        <v>35</v>
      </c>
      <c r="BG143" s="36" t="s">
        <v>35</v>
      </c>
      <c r="BH143" s="45" t="s">
        <v>35</v>
      </c>
      <c r="BI143" s="41" t="s">
        <v>35</v>
      </c>
      <c r="BJ143" s="41" t="s">
        <v>35</v>
      </c>
      <c r="BK143" s="41" t="s">
        <v>35</v>
      </c>
      <c r="BL143" s="36" t="s">
        <v>35</v>
      </c>
      <c r="BM143" s="45" t="s">
        <v>35</v>
      </c>
      <c r="BN143" s="41" t="s">
        <v>35</v>
      </c>
      <c r="BO143" s="41" t="s">
        <v>35</v>
      </c>
      <c r="BP143" s="41" t="s">
        <v>35</v>
      </c>
      <c r="BQ143" s="36" t="s">
        <v>35</v>
      </c>
      <c r="BR143" s="45" t="s">
        <v>35</v>
      </c>
      <c r="BS143" s="41" t="s">
        <v>35</v>
      </c>
      <c r="BT143" s="41" t="s">
        <v>35</v>
      </c>
      <c r="BU143" s="41" t="s">
        <v>35</v>
      </c>
      <c r="BV143" s="41" t="s">
        <v>35</v>
      </c>
      <c r="BW143" s="41" t="s">
        <v>35</v>
      </c>
      <c r="BX143" s="41" t="s">
        <v>35</v>
      </c>
      <c r="BY143" s="30" t="s">
        <v>35</v>
      </c>
      <c r="BZ143" s="30" t="s">
        <v>35</v>
      </c>
      <c r="CA143" s="30" t="s">
        <v>35</v>
      </c>
      <c r="CB143" s="30" t="s">
        <v>35</v>
      </c>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4" customFormat="true" ht="15" customHeight="true" x14ac:dyDescent="0.2">
      <c r="A144" s="982" t="s">
        <v>108</v>
      </c>
      <c r="B144" s="378" t="s">
        <v>64</v>
      </c>
      <c r="C144" s="61" t="s">
        <v>35</v>
      </c>
      <c r="D144" s="58" t="s">
        <v>35</v>
      </c>
      <c r="E144" s="58" t="s">
        <v>35</v>
      </c>
      <c r="F144" s="58" t="s">
        <v>35</v>
      </c>
      <c r="G144" s="55" t="s">
        <v>35</v>
      </c>
      <c r="H144" s="52" t="s">
        <v>35</v>
      </c>
      <c r="I144" s="58" t="s">
        <v>35</v>
      </c>
      <c r="J144" s="58" t="s">
        <v>35</v>
      </c>
      <c r="K144" s="58" t="s">
        <v>35</v>
      </c>
      <c r="L144" s="49" t="s">
        <v>35</v>
      </c>
      <c r="M144" s="61" t="s">
        <v>35</v>
      </c>
      <c r="N144" s="58" t="s">
        <v>35</v>
      </c>
      <c r="O144" s="58" t="s">
        <v>35</v>
      </c>
      <c r="P144" s="58" t="s">
        <v>35</v>
      </c>
      <c r="Q144" s="55" t="s">
        <v>35</v>
      </c>
      <c r="R144" s="52" t="s">
        <v>35</v>
      </c>
      <c r="S144" s="58" t="s">
        <v>35</v>
      </c>
      <c r="T144" s="58" t="s">
        <v>35</v>
      </c>
      <c r="U144" s="58" t="s">
        <v>35</v>
      </c>
      <c r="V144" s="58" t="s">
        <v>35</v>
      </c>
      <c r="W144" s="58" t="s">
        <v>35</v>
      </c>
      <c r="X144" s="58" t="s">
        <v>35</v>
      </c>
      <c r="Y144" s="58" t="s">
        <v>35</v>
      </c>
      <c r="Z144" s="58" t="s">
        <v>35</v>
      </c>
      <c r="AA144" s="58" t="s">
        <v>35</v>
      </c>
      <c r="AB144" s="49" t="s">
        <v>35</v>
      </c>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342"/>
      <c r="BA144" s="970" t="s">
        <v>108</v>
      </c>
      <c r="BB144" s="594" t="s">
        <v>64</v>
      </c>
      <c r="BC144" s="45" t="s">
        <v>35</v>
      </c>
      <c r="BD144" s="41" t="s">
        <v>35</v>
      </c>
      <c r="BE144" s="41" t="s">
        <v>35</v>
      </c>
      <c r="BF144" s="41" t="s">
        <v>35</v>
      </c>
      <c r="BG144" s="36" t="s">
        <v>35</v>
      </c>
      <c r="BH144" s="45" t="s">
        <v>35</v>
      </c>
      <c r="BI144" s="41" t="s">
        <v>35</v>
      </c>
      <c r="BJ144" s="41" t="s">
        <v>35</v>
      </c>
      <c r="BK144" s="41" t="s">
        <v>35</v>
      </c>
      <c r="BL144" s="36" t="s">
        <v>35</v>
      </c>
      <c r="BM144" s="45" t="s">
        <v>35</v>
      </c>
      <c r="BN144" s="41" t="s">
        <v>35</v>
      </c>
      <c r="BO144" s="41" t="s">
        <v>35</v>
      </c>
      <c r="BP144" s="41" t="s">
        <v>35</v>
      </c>
      <c r="BQ144" s="36" t="s">
        <v>35</v>
      </c>
      <c r="BR144" s="45" t="s">
        <v>35</v>
      </c>
      <c r="BS144" s="41" t="s">
        <v>35</v>
      </c>
      <c r="BT144" s="41" t="s">
        <v>35</v>
      </c>
      <c r="BU144" s="41" t="s">
        <v>35</v>
      </c>
      <c r="BV144" s="41" t="s">
        <v>35</v>
      </c>
      <c r="BW144" s="41" t="s">
        <v>35</v>
      </c>
      <c r="BX144" s="41" t="s">
        <v>35</v>
      </c>
      <c r="BY144" s="30" t="s">
        <v>35</v>
      </c>
      <c r="BZ144" s="30" t="s">
        <v>35</v>
      </c>
      <c r="CA144" s="30" t="s">
        <v>35</v>
      </c>
      <c r="CB144" s="30" t="s">
        <v>35</v>
      </c>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4" customFormat="true" ht="15" customHeight="true" x14ac:dyDescent="0.2">
      <c r="A145" s="982"/>
      <c r="B145" s="378" t="s">
        <v>65</v>
      </c>
      <c r="C145" s="61" t="s">
        <v>35</v>
      </c>
      <c r="D145" s="58" t="s">
        <v>35</v>
      </c>
      <c r="E145" s="58" t="s">
        <v>35</v>
      </c>
      <c r="F145" s="58" t="s">
        <v>35</v>
      </c>
      <c r="G145" s="55" t="s">
        <v>35</v>
      </c>
      <c r="H145" s="52" t="s">
        <v>35</v>
      </c>
      <c r="I145" s="58" t="s">
        <v>35</v>
      </c>
      <c r="J145" s="58" t="s">
        <v>35</v>
      </c>
      <c r="K145" s="58" t="s">
        <v>35</v>
      </c>
      <c r="L145" s="49" t="s">
        <v>35</v>
      </c>
      <c r="M145" s="61" t="s">
        <v>35</v>
      </c>
      <c r="N145" s="58" t="s">
        <v>35</v>
      </c>
      <c r="O145" s="58" t="s">
        <v>35</v>
      </c>
      <c r="P145" s="58" t="s">
        <v>35</v>
      </c>
      <c r="Q145" s="55" t="s">
        <v>35</v>
      </c>
      <c r="R145" s="52" t="s">
        <v>35</v>
      </c>
      <c r="S145" s="58" t="s">
        <v>35</v>
      </c>
      <c r="T145" s="58" t="s">
        <v>35</v>
      </c>
      <c r="U145" s="58" t="s">
        <v>35</v>
      </c>
      <c r="V145" s="58" t="s">
        <v>35</v>
      </c>
      <c r="W145" s="58" t="s">
        <v>35</v>
      </c>
      <c r="X145" s="58" t="s">
        <v>35</v>
      </c>
      <c r="Y145" s="58" t="s">
        <v>35</v>
      </c>
      <c r="Z145" s="58" t="s">
        <v>35</v>
      </c>
      <c r="AA145" s="58" t="s">
        <v>35</v>
      </c>
      <c r="AB145" s="49" t="s">
        <v>35</v>
      </c>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342"/>
      <c r="BA145" s="970"/>
      <c r="BB145" s="594" t="s">
        <v>65</v>
      </c>
      <c r="BC145" s="45" t="s">
        <v>35</v>
      </c>
      <c r="BD145" s="41" t="s">
        <v>35</v>
      </c>
      <c r="BE145" s="41" t="s">
        <v>35</v>
      </c>
      <c r="BF145" s="41" t="s">
        <v>35</v>
      </c>
      <c r="BG145" s="36" t="s">
        <v>35</v>
      </c>
      <c r="BH145" s="45" t="s">
        <v>35</v>
      </c>
      <c r="BI145" s="41" t="s">
        <v>35</v>
      </c>
      <c r="BJ145" s="41" t="s">
        <v>35</v>
      </c>
      <c r="BK145" s="41" t="s">
        <v>35</v>
      </c>
      <c r="BL145" s="36" t="s">
        <v>35</v>
      </c>
      <c r="BM145" s="45" t="s">
        <v>35</v>
      </c>
      <c r="BN145" s="41" t="s">
        <v>35</v>
      </c>
      <c r="BO145" s="41" t="s">
        <v>35</v>
      </c>
      <c r="BP145" s="41" t="s">
        <v>35</v>
      </c>
      <c r="BQ145" s="36" t="s">
        <v>35</v>
      </c>
      <c r="BR145" s="45" t="s">
        <v>35</v>
      </c>
      <c r="BS145" s="41" t="s">
        <v>35</v>
      </c>
      <c r="BT145" s="41" t="s">
        <v>35</v>
      </c>
      <c r="BU145" s="41" t="s">
        <v>35</v>
      </c>
      <c r="BV145" s="41" t="s">
        <v>35</v>
      </c>
      <c r="BW145" s="41" t="s">
        <v>35</v>
      </c>
      <c r="BX145" s="41" t="s">
        <v>35</v>
      </c>
      <c r="BY145" s="30" t="s">
        <v>35</v>
      </c>
      <c r="BZ145" s="30" t="s">
        <v>35</v>
      </c>
      <c r="CA145" s="30" t="s">
        <v>35</v>
      </c>
      <c r="CB145" s="30" t="s">
        <v>35</v>
      </c>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4" customFormat="true" ht="15" customHeight="true" x14ac:dyDescent="0.2">
      <c r="A146" s="982"/>
      <c r="B146" s="378" t="s">
        <v>66</v>
      </c>
      <c r="C146" s="61" t="s">
        <v>35</v>
      </c>
      <c r="D146" s="58" t="s">
        <v>35</v>
      </c>
      <c r="E146" s="58" t="s">
        <v>35</v>
      </c>
      <c r="F146" s="58" t="s">
        <v>35</v>
      </c>
      <c r="G146" s="55" t="s">
        <v>35</v>
      </c>
      <c r="H146" s="52" t="s">
        <v>35</v>
      </c>
      <c r="I146" s="58" t="s">
        <v>35</v>
      </c>
      <c r="J146" s="58" t="s">
        <v>35</v>
      </c>
      <c r="K146" s="58" t="s">
        <v>35</v>
      </c>
      <c r="L146" s="49" t="s">
        <v>35</v>
      </c>
      <c r="M146" s="61" t="s">
        <v>35</v>
      </c>
      <c r="N146" s="58" t="s">
        <v>35</v>
      </c>
      <c r="O146" s="58" t="s">
        <v>35</v>
      </c>
      <c r="P146" s="58" t="s">
        <v>35</v>
      </c>
      <c r="Q146" s="55" t="s">
        <v>35</v>
      </c>
      <c r="R146" s="52" t="s">
        <v>35</v>
      </c>
      <c r="S146" s="58" t="s">
        <v>35</v>
      </c>
      <c r="T146" s="58" t="s">
        <v>35</v>
      </c>
      <c r="U146" s="58" t="s">
        <v>35</v>
      </c>
      <c r="V146" s="58" t="s">
        <v>35</v>
      </c>
      <c r="W146" s="58" t="s">
        <v>35</v>
      </c>
      <c r="X146" s="58" t="s">
        <v>35</v>
      </c>
      <c r="Y146" s="58" t="s">
        <v>35</v>
      </c>
      <c r="Z146" s="58" t="s">
        <v>35</v>
      </c>
      <c r="AA146" s="58" t="s">
        <v>35</v>
      </c>
      <c r="AB146" s="49" t="s">
        <v>35</v>
      </c>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342"/>
      <c r="BA146" s="970"/>
      <c r="BB146" s="594" t="s">
        <v>66</v>
      </c>
      <c r="BC146" s="45" t="s">
        <v>35</v>
      </c>
      <c r="BD146" s="41" t="s">
        <v>35</v>
      </c>
      <c r="BE146" s="41" t="s">
        <v>35</v>
      </c>
      <c r="BF146" s="41" t="s">
        <v>35</v>
      </c>
      <c r="BG146" s="36" t="s">
        <v>35</v>
      </c>
      <c r="BH146" s="45" t="s">
        <v>35</v>
      </c>
      <c r="BI146" s="41" t="s">
        <v>35</v>
      </c>
      <c r="BJ146" s="41" t="s">
        <v>35</v>
      </c>
      <c r="BK146" s="41" t="s">
        <v>35</v>
      </c>
      <c r="BL146" s="36" t="s">
        <v>35</v>
      </c>
      <c r="BM146" s="45" t="s">
        <v>35</v>
      </c>
      <c r="BN146" s="41" t="s">
        <v>35</v>
      </c>
      <c r="BO146" s="41" t="s">
        <v>35</v>
      </c>
      <c r="BP146" s="41" t="s">
        <v>35</v>
      </c>
      <c r="BQ146" s="36" t="s">
        <v>35</v>
      </c>
      <c r="BR146" s="45" t="s">
        <v>35</v>
      </c>
      <c r="BS146" s="41" t="s">
        <v>35</v>
      </c>
      <c r="BT146" s="41" t="s">
        <v>35</v>
      </c>
      <c r="BU146" s="41" t="s">
        <v>35</v>
      </c>
      <c r="BV146" s="41" t="s">
        <v>35</v>
      </c>
      <c r="BW146" s="41" t="s">
        <v>35</v>
      </c>
      <c r="BX146" s="41" t="s">
        <v>35</v>
      </c>
      <c r="BY146" s="30" t="s">
        <v>35</v>
      </c>
      <c r="BZ146" s="30" t="s">
        <v>35</v>
      </c>
      <c r="CA146" s="30" t="s">
        <v>35</v>
      </c>
      <c r="CB146" s="30" t="s">
        <v>35</v>
      </c>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4" customFormat="true" ht="15" customHeight="true" x14ac:dyDescent="0.2">
      <c r="A147" s="982"/>
      <c r="B147" s="378" t="s">
        <v>67</v>
      </c>
      <c r="C147" s="61" t="s">
        <v>35</v>
      </c>
      <c r="D147" s="58" t="s">
        <v>35</v>
      </c>
      <c r="E147" s="58" t="s">
        <v>35</v>
      </c>
      <c r="F147" s="58" t="s">
        <v>35</v>
      </c>
      <c r="G147" s="55" t="s">
        <v>35</v>
      </c>
      <c r="H147" s="52" t="s">
        <v>35</v>
      </c>
      <c r="I147" s="58" t="s">
        <v>35</v>
      </c>
      <c r="J147" s="58" t="s">
        <v>35</v>
      </c>
      <c r="K147" s="58" t="s">
        <v>35</v>
      </c>
      <c r="L147" s="49" t="s">
        <v>35</v>
      </c>
      <c r="M147" s="61" t="s">
        <v>35</v>
      </c>
      <c r="N147" s="58" t="s">
        <v>35</v>
      </c>
      <c r="O147" s="58" t="s">
        <v>35</v>
      </c>
      <c r="P147" s="58" t="s">
        <v>35</v>
      </c>
      <c r="Q147" s="55" t="s">
        <v>35</v>
      </c>
      <c r="R147" s="52" t="s">
        <v>35</v>
      </c>
      <c r="S147" s="58" t="s">
        <v>35</v>
      </c>
      <c r="T147" s="58" t="s">
        <v>35</v>
      </c>
      <c r="U147" s="58" t="s">
        <v>35</v>
      </c>
      <c r="V147" s="58" t="s">
        <v>35</v>
      </c>
      <c r="W147" s="58" t="s">
        <v>35</v>
      </c>
      <c r="X147" s="58" t="s">
        <v>35</v>
      </c>
      <c r="Y147" s="58" t="s">
        <v>35</v>
      </c>
      <c r="Z147" s="58" t="s">
        <v>35</v>
      </c>
      <c r="AA147" s="58" t="s">
        <v>35</v>
      </c>
      <c r="AB147" s="49" t="s">
        <v>35</v>
      </c>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342"/>
      <c r="BA147" s="970"/>
      <c r="BB147" s="594" t="s">
        <v>67</v>
      </c>
      <c r="BC147" s="45" t="s">
        <v>35</v>
      </c>
      <c r="BD147" s="41" t="s">
        <v>35</v>
      </c>
      <c r="BE147" s="41" t="s">
        <v>35</v>
      </c>
      <c r="BF147" s="41" t="s">
        <v>35</v>
      </c>
      <c r="BG147" s="36" t="s">
        <v>35</v>
      </c>
      <c r="BH147" s="45" t="s">
        <v>35</v>
      </c>
      <c r="BI147" s="41" t="s">
        <v>35</v>
      </c>
      <c r="BJ147" s="41" t="s">
        <v>35</v>
      </c>
      <c r="BK147" s="41" t="s">
        <v>35</v>
      </c>
      <c r="BL147" s="36" t="s">
        <v>35</v>
      </c>
      <c r="BM147" s="45" t="s">
        <v>35</v>
      </c>
      <c r="BN147" s="41" t="s">
        <v>35</v>
      </c>
      <c r="BO147" s="41" t="s">
        <v>35</v>
      </c>
      <c r="BP147" s="41" t="s">
        <v>35</v>
      </c>
      <c r="BQ147" s="36" t="s">
        <v>35</v>
      </c>
      <c r="BR147" s="45" t="s">
        <v>35</v>
      </c>
      <c r="BS147" s="41" t="s">
        <v>35</v>
      </c>
      <c r="BT147" s="41" t="s">
        <v>35</v>
      </c>
      <c r="BU147" s="41" t="s">
        <v>35</v>
      </c>
      <c r="BV147" s="41" t="s">
        <v>35</v>
      </c>
      <c r="BW147" s="41" t="s">
        <v>35</v>
      </c>
      <c r="BX147" s="41" t="s">
        <v>35</v>
      </c>
      <c r="BY147" s="30" t="s">
        <v>35</v>
      </c>
      <c r="BZ147" s="30" t="s">
        <v>35</v>
      </c>
      <c r="CA147" s="30" t="s">
        <v>35</v>
      </c>
      <c r="CB147" s="30" t="s">
        <v>35</v>
      </c>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4" customFormat="true" ht="15" customHeight="true" x14ac:dyDescent="0.2">
      <c r="A148" s="982" t="s">
        <v>109</v>
      </c>
      <c r="B148" s="378" t="s">
        <v>49</v>
      </c>
      <c r="C148" s="158">
        <v>1.0286985419258516</v>
      </c>
      <c r="D148" s="157">
        <v>0.97289576025009084</v>
      </c>
      <c r="E148" s="157">
        <v>1.0537745524617135</v>
      </c>
      <c r="F148" s="157">
        <v>3.7537573696959377</v>
      </c>
      <c r="G148" s="156">
        <v>31.333440436891713</v>
      </c>
      <c r="H148" s="146">
        <v>1.8675252845940662</v>
      </c>
      <c r="I148" s="157">
        <v>7.5861019535547216</v>
      </c>
      <c r="J148" s="157">
        <v>19.332882129736547</v>
      </c>
      <c r="K148" s="157">
        <v>33.560973397584938</v>
      </c>
      <c r="L148" s="150">
        <v>47.51996201798444</v>
      </c>
      <c r="M148" s="158">
        <v>0.8030461841387424</v>
      </c>
      <c r="N148" s="157">
        <v>0.9115560844739643</v>
      </c>
      <c r="O148" s="157">
        <v>0.71969165097086274</v>
      </c>
      <c r="P148" s="157">
        <v>1.3823353494681925</v>
      </c>
      <c r="Q148" s="156">
        <v>3.1118258617723336</v>
      </c>
      <c r="R148" s="146">
        <v>0.40085112924376548</v>
      </c>
      <c r="S148" s="157">
        <v>2.3424689284430791</v>
      </c>
      <c r="T148" s="157">
        <v>0.34429074507794433</v>
      </c>
      <c r="U148" s="157">
        <v>0.31471883700067371</v>
      </c>
      <c r="V148" s="157">
        <v>10.018154614916002</v>
      </c>
      <c r="W148" s="157">
        <v>7.1996512880446311</v>
      </c>
      <c r="X148" s="157">
        <v>38.840425151322769</v>
      </c>
      <c r="Y148" s="157">
        <v>4.1203935202068154</v>
      </c>
      <c r="Z148" s="157">
        <v>1.7995645071170023</v>
      </c>
      <c r="AA148" s="157">
        <v>0.31413288042387982</v>
      </c>
      <c r="AB148" s="150">
        <v>8.115916007420191</v>
      </c>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42"/>
      <c r="BA148" s="970" t="s">
        <v>109</v>
      </c>
      <c r="BB148" s="594" t="s">
        <v>49</v>
      </c>
      <c r="BC148" s="45" t="s">
        <v>35</v>
      </c>
      <c r="BD148" s="41" t="s">
        <v>35</v>
      </c>
      <c r="BE148" s="41" t="s">
        <v>35</v>
      </c>
      <c r="BF148" s="41" t="s">
        <v>35</v>
      </c>
      <c r="BG148" s="36" t="s">
        <v>35</v>
      </c>
      <c r="BH148" s="45" t="s">
        <v>35</v>
      </c>
      <c r="BI148" s="41" t="s">
        <v>35</v>
      </c>
      <c r="BJ148" s="41" t="s">
        <v>35</v>
      </c>
      <c r="BK148" s="41" t="s">
        <v>35</v>
      </c>
      <c r="BL148" s="36" t="s">
        <v>35</v>
      </c>
      <c r="BM148" s="45" t="s">
        <v>35</v>
      </c>
      <c r="BN148" s="41" t="s">
        <v>35</v>
      </c>
      <c r="BO148" s="41" t="s">
        <v>35</v>
      </c>
      <c r="BP148" s="41" t="s">
        <v>35</v>
      </c>
      <c r="BQ148" s="36" t="s">
        <v>35</v>
      </c>
      <c r="BR148" s="45" t="s">
        <v>35</v>
      </c>
      <c r="BS148" s="41" t="s">
        <v>35</v>
      </c>
      <c r="BT148" s="41" t="s">
        <v>35</v>
      </c>
      <c r="BU148" s="41" t="s">
        <v>35</v>
      </c>
      <c r="BV148" s="41" t="s">
        <v>35</v>
      </c>
      <c r="BW148" s="41" t="s">
        <v>35</v>
      </c>
      <c r="BX148" s="41" t="s">
        <v>35</v>
      </c>
      <c r="BY148" s="30" t="s">
        <v>35</v>
      </c>
      <c r="BZ148" s="30" t="s">
        <v>35</v>
      </c>
      <c r="CA148" s="30" t="s">
        <v>35</v>
      </c>
      <c r="CB148" s="30" t="s">
        <v>35</v>
      </c>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4" customFormat="true" ht="15" customHeight="true" x14ac:dyDescent="0.2">
      <c r="A149" s="982"/>
      <c r="B149" s="378" t="s">
        <v>48</v>
      </c>
      <c r="C149" s="158">
        <v>1.5115855986925533</v>
      </c>
      <c r="D149" s="157">
        <v>1.6052329259701859</v>
      </c>
      <c r="E149" s="157">
        <v>1.4678494768231209</v>
      </c>
      <c r="F149" s="157">
        <v>2.4522379120704563</v>
      </c>
      <c r="G149" s="156">
        <v>22.543371614674161</v>
      </c>
      <c r="H149" s="146">
        <v>2.191231545282764</v>
      </c>
      <c r="I149" s="157">
        <v>1.6905433207257445</v>
      </c>
      <c r="J149" s="157">
        <v>12.411017232392528</v>
      </c>
      <c r="K149" s="157">
        <v>21.543057118069576</v>
      </c>
      <c r="L149" s="150">
        <v>31.594795546902311</v>
      </c>
      <c r="M149" s="158">
        <v>1.3993049465379244</v>
      </c>
      <c r="N149" s="157">
        <v>1.8516460298853943</v>
      </c>
      <c r="O149" s="157">
        <v>0.99557339589947735</v>
      </c>
      <c r="P149" s="157">
        <v>1.4943553099925619</v>
      </c>
      <c r="Q149" s="156">
        <v>6.4935979286271817</v>
      </c>
      <c r="R149" s="146">
        <v>1.6314476048191682</v>
      </c>
      <c r="S149" s="157">
        <v>4.4483301143014975</v>
      </c>
      <c r="T149" s="157">
        <v>0.53123890374096083</v>
      </c>
      <c r="U149" s="157">
        <v>0.28675887679880929</v>
      </c>
      <c r="V149" s="157">
        <v>7.093742221609177</v>
      </c>
      <c r="W149" s="157">
        <v>5.1595736382546242</v>
      </c>
      <c r="X149" s="157">
        <v>18.460065479884218</v>
      </c>
      <c r="Y149" s="157">
        <v>6.4073710656412892</v>
      </c>
      <c r="Z149" s="157">
        <v>3.9301682074403059</v>
      </c>
      <c r="AA149" s="157">
        <v>1.8665429420448238</v>
      </c>
      <c r="AB149" s="150">
        <v>15.185552678046646</v>
      </c>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42"/>
      <c r="BA149" s="970"/>
      <c r="BB149" s="594" t="s">
        <v>48</v>
      </c>
      <c r="BC149" s="45" t="s">
        <v>35</v>
      </c>
      <c r="BD149" s="41" t="s">
        <v>35</v>
      </c>
      <c r="BE149" s="41" t="s">
        <v>35</v>
      </c>
      <c r="BF149" s="41" t="s">
        <v>35</v>
      </c>
      <c r="BG149" s="36" t="s">
        <v>35</v>
      </c>
      <c r="BH149" s="45" t="s">
        <v>35</v>
      </c>
      <c r="BI149" s="41" t="s">
        <v>35</v>
      </c>
      <c r="BJ149" s="41" t="s">
        <v>35</v>
      </c>
      <c r="BK149" s="41" t="s">
        <v>35</v>
      </c>
      <c r="BL149" s="36" t="s">
        <v>35</v>
      </c>
      <c r="BM149" s="45" t="s">
        <v>35</v>
      </c>
      <c r="BN149" s="41" t="s">
        <v>35</v>
      </c>
      <c r="BO149" s="41" t="s">
        <v>35</v>
      </c>
      <c r="BP149" s="41" t="s">
        <v>35</v>
      </c>
      <c r="BQ149" s="36" t="s">
        <v>35</v>
      </c>
      <c r="BR149" s="45" t="s">
        <v>35</v>
      </c>
      <c r="BS149" s="41" t="s">
        <v>35</v>
      </c>
      <c r="BT149" s="41" t="s">
        <v>35</v>
      </c>
      <c r="BU149" s="41" t="s">
        <v>35</v>
      </c>
      <c r="BV149" s="41" t="s">
        <v>35</v>
      </c>
      <c r="BW149" s="41" t="s">
        <v>35</v>
      </c>
      <c r="BX149" s="41" t="s">
        <v>35</v>
      </c>
      <c r="BY149" s="30" t="s">
        <v>35</v>
      </c>
      <c r="BZ149" s="30" t="s">
        <v>35</v>
      </c>
      <c r="CA149" s="30" t="s">
        <v>35</v>
      </c>
      <c r="CB149" s="30" t="s">
        <v>35</v>
      </c>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4" customFormat="true" ht="15" customHeight="true" x14ac:dyDescent="0.2">
      <c r="A150" s="982"/>
      <c r="B150" s="378" t="s">
        <v>111</v>
      </c>
      <c r="C150" s="158">
        <v>97.459715859381546</v>
      </c>
      <c r="D150" s="157">
        <v>97.421871313779789</v>
      </c>
      <c r="E150" s="157">
        <v>97.47837597071522</v>
      </c>
      <c r="F150" s="157">
        <v>93.794004718233666</v>
      </c>
      <c r="G150" s="156">
        <v>46.123187948434477</v>
      </c>
      <c r="H150" s="146">
        <v>95.941243170123187</v>
      </c>
      <c r="I150" s="157">
        <v>90.723354725719474</v>
      </c>
      <c r="J150" s="157">
        <v>68.256100637870873</v>
      </c>
      <c r="K150" s="157">
        <v>44.895969484345379</v>
      </c>
      <c r="L150" s="150">
        <v>20.885242435113163</v>
      </c>
      <c r="M150" s="158">
        <v>97.797648869323254</v>
      </c>
      <c r="N150" s="157">
        <v>97.236797885640556</v>
      </c>
      <c r="O150" s="157">
        <v>98.284734953129686</v>
      </c>
      <c r="P150" s="157">
        <v>97.123309340539294</v>
      </c>
      <c r="Q150" s="156">
        <v>90.394576209600444</v>
      </c>
      <c r="R150" s="146">
        <v>97.967701265937038</v>
      </c>
      <c r="S150" s="157">
        <v>93.209200957255476</v>
      </c>
      <c r="T150" s="157">
        <v>99.124470351181088</v>
      </c>
      <c r="U150" s="157">
        <v>99.398522286200532</v>
      </c>
      <c r="V150" s="157">
        <v>82.88810316347535</v>
      </c>
      <c r="W150" s="157">
        <v>87.640775073700581</v>
      </c>
      <c r="X150" s="157">
        <v>42.699509368793301</v>
      </c>
      <c r="Y150" s="157">
        <v>89.472235414151839</v>
      </c>
      <c r="Z150" s="157">
        <v>94.270267285442685</v>
      </c>
      <c r="AA150" s="157">
        <v>97.8193241775313</v>
      </c>
      <c r="AB150" s="150">
        <v>76.698531314533113</v>
      </c>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42"/>
      <c r="BA150" s="970"/>
      <c r="BB150" s="594" t="s">
        <v>111</v>
      </c>
      <c r="BC150" s="45" t="s">
        <v>35</v>
      </c>
      <c r="BD150" s="41" t="s">
        <v>35</v>
      </c>
      <c r="BE150" s="41" t="s">
        <v>35</v>
      </c>
      <c r="BF150" s="41" t="s">
        <v>35</v>
      </c>
      <c r="BG150" s="36" t="s">
        <v>35</v>
      </c>
      <c r="BH150" s="45" t="s">
        <v>35</v>
      </c>
      <c r="BI150" s="41" t="s">
        <v>35</v>
      </c>
      <c r="BJ150" s="41" t="s">
        <v>35</v>
      </c>
      <c r="BK150" s="41" t="s">
        <v>35</v>
      </c>
      <c r="BL150" s="36" t="s">
        <v>35</v>
      </c>
      <c r="BM150" s="45" t="s">
        <v>35</v>
      </c>
      <c r="BN150" s="41" t="s">
        <v>35</v>
      </c>
      <c r="BO150" s="41" t="s">
        <v>35</v>
      </c>
      <c r="BP150" s="41" t="s">
        <v>35</v>
      </c>
      <c r="BQ150" s="36" t="s">
        <v>35</v>
      </c>
      <c r="BR150" s="45" t="s">
        <v>35</v>
      </c>
      <c r="BS150" s="41" t="s">
        <v>35</v>
      </c>
      <c r="BT150" s="41" t="s">
        <v>35</v>
      </c>
      <c r="BU150" s="41" t="s">
        <v>35</v>
      </c>
      <c r="BV150" s="41" t="s">
        <v>35</v>
      </c>
      <c r="BW150" s="41" t="s">
        <v>35</v>
      </c>
      <c r="BX150" s="41" t="s">
        <v>35</v>
      </c>
      <c r="BY150" s="30" t="s">
        <v>35</v>
      </c>
      <c r="BZ150" s="30" t="s">
        <v>35</v>
      </c>
      <c r="CA150" s="30" t="s">
        <v>35</v>
      </c>
      <c r="CB150" s="30" t="s">
        <v>35</v>
      </c>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4" customFormat="true" ht="15" customHeight="true" x14ac:dyDescent="0.2">
      <c r="A151" s="982" t="s">
        <v>110</v>
      </c>
      <c r="B151" s="378" t="s">
        <v>49</v>
      </c>
      <c r="C151" s="158">
        <v>47.987289680464364</v>
      </c>
      <c r="D151" s="157">
        <v>45.534280217833093</v>
      </c>
      <c r="E151" s="157">
        <v>50.336902383947205</v>
      </c>
      <c r="F151" s="157">
        <v>46.666814468774739</v>
      </c>
      <c r="G151" s="156">
        <v>56.295930405702208</v>
      </c>
      <c r="H151" s="146">
        <v>30.515959457875702</v>
      </c>
      <c r="I151" s="157">
        <v>53.319151358960816</v>
      </c>
      <c r="J151" s="157">
        <v>56.481627729443517</v>
      </c>
      <c r="K151" s="157">
        <v>56.857071595087525</v>
      </c>
      <c r="L151" s="150">
        <v>62.295236001795587</v>
      </c>
      <c r="M151" s="158">
        <v>48.594539676412637</v>
      </c>
      <c r="N151" s="157">
        <v>49.806791309139427</v>
      </c>
      <c r="O151" s="157">
        <v>45.330525558952203</v>
      </c>
      <c r="P151" s="157">
        <v>54.656952799941564</v>
      </c>
      <c r="Q151" s="156">
        <v>43.630542595018852</v>
      </c>
      <c r="R151" s="146">
        <v>37.736151925519934</v>
      </c>
      <c r="S151" s="157">
        <v>41.010992003433842</v>
      </c>
      <c r="T151" s="157">
        <v>46.109779206704296</v>
      </c>
      <c r="U151" s="157">
        <v>62.578016419842221</v>
      </c>
      <c r="V151" s="157">
        <v>59.999966886571322</v>
      </c>
      <c r="W151" s="157">
        <v>61.786727102203564</v>
      </c>
      <c r="X151" s="157">
        <v>60.497669178001786</v>
      </c>
      <c r="Y151" s="157">
        <v>45.651048135260162</v>
      </c>
      <c r="Z151" s="157">
        <v>36.876356303483362</v>
      </c>
      <c r="AA151" s="157">
        <v>40.205311859339119</v>
      </c>
      <c r="AB151" s="150">
        <v>47.711734874206712</v>
      </c>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42"/>
      <c r="BA151" s="970" t="s">
        <v>110</v>
      </c>
      <c r="BB151" s="594" t="s">
        <v>49</v>
      </c>
      <c r="BC151" s="45" t="s">
        <v>35</v>
      </c>
      <c r="BD151" s="41" t="s">
        <v>35</v>
      </c>
      <c r="BE151" s="41" t="s">
        <v>35</v>
      </c>
      <c r="BF151" s="41" t="s">
        <v>35</v>
      </c>
      <c r="BG151" s="36" t="s">
        <v>35</v>
      </c>
      <c r="BH151" s="45" t="s">
        <v>35</v>
      </c>
      <c r="BI151" s="41" t="s">
        <v>35</v>
      </c>
      <c r="BJ151" s="41" t="s">
        <v>35</v>
      </c>
      <c r="BK151" s="41" t="s">
        <v>35</v>
      </c>
      <c r="BL151" s="36" t="s">
        <v>35</v>
      </c>
      <c r="BM151" s="45" t="s">
        <v>35</v>
      </c>
      <c r="BN151" s="41" t="s">
        <v>35</v>
      </c>
      <c r="BO151" s="41" t="s">
        <v>35</v>
      </c>
      <c r="BP151" s="41" t="s">
        <v>35</v>
      </c>
      <c r="BQ151" s="36" t="s">
        <v>35</v>
      </c>
      <c r="BR151" s="45" t="s">
        <v>35</v>
      </c>
      <c r="BS151" s="41" t="s">
        <v>35</v>
      </c>
      <c r="BT151" s="41" t="s">
        <v>35</v>
      </c>
      <c r="BU151" s="41" t="s">
        <v>35</v>
      </c>
      <c r="BV151" s="41" t="s">
        <v>35</v>
      </c>
      <c r="BW151" s="41" t="s">
        <v>35</v>
      </c>
      <c r="BX151" s="41" t="s">
        <v>35</v>
      </c>
      <c r="BY151" s="30" t="s">
        <v>35</v>
      </c>
      <c r="BZ151" s="30" t="s">
        <v>35</v>
      </c>
      <c r="CA151" s="30" t="s">
        <v>35</v>
      </c>
      <c r="CB151" s="30" t="s">
        <v>35</v>
      </c>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4" customFormat="true" ht="15" customHeight="true" x14ac:dyDescent="0.2">
      <c r="A152" s="1014"/>
      <c r="B152" s="425" t="s">
        <v>48</v>
      </c>
      <c r="C152" s="158">
        <v>52.012710319535735</v>
      </c>
      <c r="D152" s="157">
        <v>54.43008250947522</v>
      </c>
      <c r="E152" s="157">
        <v>49.663097616052781</v>
      </c>
      <c r="F152" s="157">
        <v>53.300924811224746</v>
      </c>
      <c r="G152" s="156">
        <v>43.701189221148084</v>
      </c>
      <c r="H152" s="146">
        <v>69.484040542124319</v>
      </c>
      <c r="I152" s="157">
        <v>46.578800170626053</v>
      </c>
      <c r="J152" s="157">
        <v>43.508859914230349</v>
      </c>
      <c r="K152" s="157">
        <v>43.142928404912375</v>
      </c>
      <c r="L152" s="150">
        <v>37.704763998204257</v>
      </c>
      <c r="M152" s="158">
        <v>51.405460323587413</v>
      </c>
      <c r="N152" s="157">
        <v>50.165012714128054</v>
      </c>
      <c r="O152" s="157">
        <v>54.646136146836611</v>
      </c>
      <c r="P152" s="157">
        <v>45.343047200058649</v>
      </c>
      <c r="Q152" s="156">
        <v>56.369457404980984</v>
      </c>
      <c r="R152" s="146">
        <v>62.257565621062973</v>
      </c>
      <c r="S152" s="157">
        <v>58.98900799656608</v>
      </c>
      <c r="T152" s="157">
        <v>53.890220793295782</v>
      </c>
      <c r="U152" s="157">
        <v>37.4219835801578</v>
      </c>
      <c r="V152" s="157">
        <v>39.912448666465764</v>
      </c>
      <c r="W152" s="157">
        <v>38.213272897796394</v>
      </c>
      <c r="X152" s="157">
        <v>39.502330821998484</v>
      </c>
      <c r="Y152" s="157">
        <v>54.120085069595305</v>
      </c>
      <c r="Z152" s="157">
        <v>63.123643696516673</v>
      </c>
      <c r="AA152" s="157">
        <v>59.794688140660945</v>
      </c>
      <c r="AB152" s="150">
        <v>52.288265125793423</v>
      </c>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42"/>
      <c r="BA152" s="970"/>
      <c r="BB152" s="594" t="s">
        <v>48</v>
      </c>
      <c r="BC152" s="45" t="s">
        <v>35</v>
      </c>
      <c r="BD152" s="41" t="s">
        <v>35</v>
      </c>
      <c r="BE152" s="41" t="s">
        <v>35</v>
      </c>
      <c r="BF152" s="41" t="s">
        <v>35</v>
      </c>
      <c r="BG152" s="36" t="s">
        <v>35</v>
      </c>
      <c r="BH152" s="45" t="s">
        <v>35</v>
      </c>
      <c r="BI152" s="41" t="s">
        <v>35</v>
      </c>
      <c r="BJ152" s="41" t="s">
        <v>35</v>
      </c>
      <c r="BK152" s="41" t="s">
        <v>35</v>
      </c>
      <c r="BL152" s="36" t="s">
        <v>35</v>
      </c>
      <c r="BM152" s="45" t="s">
        <v>35</v>
      </c>
      <c r="BN152" s="41" t="s">
        <v>35</v>
      </c>
      <c r="BO152" s="41" t="s">
        <v>35</v>
      </c>
      <c r="BP152" s="41" t="s">
        <v>35</v>
      </c>
      <c r="BQ152" s="36" t="s">
        <v>35</v>
      </c>
      <c r="BR152" s="45" t="s">
        <v>35</v>
      </c>
      <c r="BS152" s="41" t="s">
        <v>35</v>
      </c>
      <c r="BT152" s="41" t="s">
        <v>35</v>
      </c>
      <c r="BU152" s="41" t="s">
        <v>35</v>
      </c>
      <c r="BV152" s="41" t="s">
        <v>35</v>
      </c>
      <c r="BW152" s="41" t="s">
        <v>35</v>
      </c>
      <c r="BX152" s="41" t="s">
        <v>35</v>
      </c>
      <c r="BY152" s="30" t="s">
        <v>35</v>
      </c>
      <c r="BZ152" s="30" t="s">
        <v>35</v>
      </c>
      <c r="CA152" s="30" t="s">
        <v>35</v>
      </c>
      <c r="CB152" s="30" t="s">
        <v>35</v>
      </c>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544" customFormat="true" ht="15" customHeight="true" x14ac:dyDescent="0.2">
      <c r="A153" s="988" t="s">
        <v>352</v>
      </c>
      <c r="B153" s="377" t="s">
        <v>353</v>
      </c>
      <c r="C153" s="117">
        <v>0</v>
      </c>
      <c r="D153" s="116">
        <v>0</v>
      </c>
      <c r="E153" s="116">
        <v>0.1288088045164992</v>
      </c>
      <c r="F153" s="116">
        <v>0.19692212690486646</v>
      </c>
      <c r="G153" s="115">
        <v>2.0603654968866287</v>
      </c>
      <c r="H153" s="114">
        <v>0</v>
      </c>
      <c r="I153" s="116">
        <v>0.25267908779661391</v>
      </c>
      <c r="J153" s="116">
        <v>0.75714764380949739</v>
      </c>
      <c r="K153" s="116">
        <v>1.3384256902697551</v>
      </c>
      <c r="L153" s="113">
        <v>2.0154301430060593</v>
      </c>
      <c r="M153" s="117">
        <v>0</v>
      </c>
      <c r="N153" s="116">
        <v>0</v>
      </c>
      <c r="O153" s="116">
        <v>0</v>
      </c>
      <c r="P153" s="116">
        <v>0.18498076978397207</v>
      </c>
      <c r="Q153" s="115">
        <v>1.3403205946348105</v>
      </c>
      <c r="R153" s="114">
        <v>0</v>
      </c>
      <c r="S153" s="116">
        <v>0.22867927516883518</v>
      </c>
      <c r="T153" s="116">
        <v>0</v>
      </c>
      <c r="U153" s="116">
        <v>0</v>
      </c>
      <c r="V153" s="116">
        <v>0.22262453693969977</v>
      </c>
      <c r="W153" s="116">
        <v>0.49948551484573434</v>
      </c>
      <c r="X153" s="116">
        <v>0.55886216005562195</v>
      </c>
      <c r="Y153" s="116">
        <v>0</v>
      </c>
      <c r="Z153" s="116">
        <v>0.18510195830646356</v>
      </c>
      <c r="AA153" s="116">
        <v>7.6769555080081847E-2</v>
      </c>
      <c r="AB153" s="113">
        <v>3.8014308432900399</v>
      </c>
      <c r="AC153" s="784"/>
      <c r="AD153" s="784"/>
      <c r="AE153" s="784"/>
      <c r="AF153" s="784"/>
      <c r="AG153" s="784"/>
      <c r="AH153" s="784"/>
      <c r="AI153" s="784"/>
      <c r="AJ153" s="784"/>
      <c r="AK153" s="784"/>
      <c r="AL153" s="784"/>
      <c r="AM153" s="784"/>
      <c r="AN153" s="784"/>
      <c r="AO153" s="784"/>
      <c r="AP153" s="784"/>
      <c r="AQ153" s="784"/>
      <c r="AR153" s="784"/>
      <c r="AS153" s="784"/>
      <c r="AT153" s="784"/>
      <c r="AU153" s="784"/>
      <c r="AV153" s="784"/>
      <c r="AW153" s="784"/>
      <c r="AX153" s="784"/>
      <c r="AY153" s="784"/>
      <c r="AZ153" s="343"/>
      <c r="BA153" s="970" t="s">
        <v>352</v>
      </c>
      <c r="BB153" s="365" t="s">
        <v>353</v>
      </c>
      <c r="BC153" s="448">
        <v>0</v>
      </c>
      <c r="BD153" s="432">
        <v>0</v>
      </c>
      <c r="BE153" s="432">
        <v>15.631554642211198</v>
      </c>
      <c r="BF153" s="432">
        <v>23.892866218864668</v>
      </c>
      <c r="BG153" s="450">
        <v>249.93653197136027</v>
      </c>
      <c r="BH153" s="448">
        <v>0</v>
      </c>
      <c r="BI153" s="432">
        <v>9.2863472318997538</v>
      </c>
      <c r="BJ153" s="432">
        <v>27.860832922490982</v>
      </c>
      <c r="BK153" s="432">
        <v>49.244921071965173</v>
      </c>
      <c r="BL153" s="450">
        <v>74.122767427436685</v>
      </c>
      <c r="BM153" s="448">
        <v>0</v>
      </c>
      <c r="BN153" s="432">
        <v>0</v>
      </c>
      <c r="BO153" s="432">
        <v>0</v>
      </c>
      <c r="BP153" s="432">
        <v>15.631554642211198</v>
      </c>
      <c r="BQ153" s="450">
        <v>113.31452953643239</v>
      </c>
      <c r="BR153" s="448">
        <v>0</v>
      </c>
      <c r="BS153" s="432">
        <v>8.5914710072331353</v>
      </c>
      <c r="BT153" s="432">
        <v>0</v>
      </c>
      <c r="BU153" s="432">
        <v>0</v>
      </c>
      <c r="BV153" s="432">
        <v>11.156915095476746</v>
      </c>
      <c r="BW153" s="432">
        <v>49.291070846109548</v>
      </c>
      <c r="BX153" s="432">
        <v>39.164436020873545</v>
      </c>
      <c r="BY153" s="433">
        <v>0</v>
      </c>
      <c r="BZ153" s="433">
        <v>9.9078630577519391</v>
      </c>
      <c r="CA153" s="433">
        <v>5.1694184753002208</v>
      </c>
      <c r="CB153" s="433">
        <v>166.17977832969106</v>
      </c>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544" customFormat="true" ht="15" customHeight="true" x14ac:dyDescent="0.2">
      <c r="A154" s="982"/>
      <c r="B154" s="378" t="s">
        <v>354</v>
      </c>
      <c r="C154" s="117">
        <v>2.1839735413395726E-2</v>
      </c>
      <c r="D154" s="116">
        <v>0</v>
      </c>
      <c r="E154" s="116">
        <v>6.0167453807300895E-2</v>
      </c>
      <c r="F154" s="116">
        <v>0.44894849765525796</v>
      </c>
      <c r="G154" s="115">
        <v>17.991792795729204</v>
      </c>
      <c r="H154" s="114">
        <v>0</v>
      </c>
      <c r="I154" s="116">
        <v>0.94712117173050259</v>
      </c>
      <c r="J154" s="116">
        <v>9.1415486061041129</v>
      </c>
      <c r="K154" s="116">
        <v>17.639142874354498</v>
      </c>
      <c r="L154" s="113">
        <v>30.460402637657293</v>
      </c>
      <c r="M154" s="117">
        <v>0</v>
      </c>
      <c r="N154" s="116">
        <v>3.1313750607067217E-2</v>
      </c>
      <c r="O154" s="116">
        <v>0</v>
      </c>
      <c r="P154" s="116">
        <v>8.6405754350359437E-2</v>
      </c>
      <c r="Q154" s="115">
        <v>1.1419977659361258</v>
      </c>
      <c r="R154" s="114">
        <v>1.0108629757943334E-2</v>
      </c>
      <c r="S154" s="116">
        <v>1.7070709438197273</v>
      </c>
      <c r="T154" s="116">
        <v>0.12490398040543996</v>
      </c>
      <c r="U154" s="116">
        <v>0.31342324064800436</v>
      </c>
      <c r="V154" s="116">
        <v>0.64643837987097974</v>
      </c>
      <c r="W154" s="116">
        <v>4.4648869536811819</v>
      </c>
      <c r="X154" s="116">
        <v>21.138746723976443</v>
      </c>
      <c r="Y154" s="116">
        <v>6.6165218825911351E-2</v>
      </c>
      <c r="Z154" s="116">
        <v>1.647014747227368</v>
      </c>
      <c r="AA154" s="116">
        <v>0.61217080389320744</v>
      </c>
      <c r="AB154" s="113">
        <v>1.7681722277120238</v>
      </c>
      <c r="AC154" s="784"/>
      <c r="AD154" s="784"/>
      <c r="AE154" s="784"/>
      <c r="AF154" s="784"/>
      <c r="AG154" s="784"/>
      <c r="AH154" s="784"/>
      <c r="AI154" s="784"/>
      <c r="AJ154" s="784"/>
      <c r="AK154" s="784"/>
      <c r="AL154" s="784"/>
      <c r="AM154" s="784"/>
      <c r="AN154" s="784"/>
      <c r="AO154" s="784"/>
      <c r="AP154" s="784"/>
      <c r="AQ154" s="784"/>
      <c r="AR154" s="784"/>
      <c r="AS154" s="784"/>
      <c r="AT154" s="784"/>
      <c r="AU154" s="784"/>
      <c r="AV154" s="784"/>
      <c r="AW154" s="784"/>
      <c r="AX154" s="784"/>
      <c r="AY154" s="784"/>
      <c r="AZ154" s="343"/>
      <c r="BA154" s="970"/>
      <c r="BB154" s="594" t="s">
        <v>354</v>
      </c>
      <c r="BC154" s="449">
        <v>2.6496234128467719</v>
      </c>
      <c r="BD154" s="434">
        <v>0</v>
      </c>
      <c r="BE154" s="434">
        <v>7.30160368619112</v>
      </c>
      <c r="BF154" s="434">
        <v>54.471615568216137</v>
      </c>
      <c r="BG154" s="453">
        <v>2182.528440758148</v>
      </c>
      <c r="BH154" s="449">
        <v>0</v>
      </c>
      <c r="BI154" s="434">
        <v>34.808167735878094</v>
      </c>
      <c r="BJ154" s="434">
        <v>336.38242217336773</v>
      </c>
      <c r="BK154" s="434">
        <v>648.999944441916</v>
      </c>
      <c r="BL154" s="453">
        <v>1120.2617705665436</v>
      </c>
      <c r="BM154" s="449">
        <v>0</v>
      </c>
      <c r="BN154" s="434">
        <v>2.6496234128467719</v>
      </c>
      <c r="BO154" s="434">
        <v>0</v>
      </c>
      <c r="BP154" s="434">
        <v>7.30160368619112</v>
      </c>
      <c r="BQ154" s="453">
        <v>96.54775140865992</v>
      </c>
      <c r="BR154" s="449">
        <v>0.65191820552671353</v>
      </c>
      <c r="BS154" s="434">
        <v>64.134585481299581</v>
      </c>
      <c r="BT154" s="434">
        <v>8.3000554281287489</v>
      </c>
      <c r="BU154" s="434">
        <v>11.64544159255178</v>
      </c>
      <c r="BV154" s="434">
        <v>32.39651036593321</v>
      </c>
      <c r="BW154" s="434">
        <v>440.61149445292841</v>
      </c>
      <c r="BX154" s="434">
        <v>1481.379761961748</v>
      </c>
      <c r="BY154" s="435">
        <v>1.1551568313900564</v>
      </c>
      <c r="BZ154" s="435">
        <v>88.158962330421048</v>
      </c>
      <c r="CA154" s="435">
        <v>41.221641318408444</v>
      </c>
      <c r="CB154" s="435">
        <v>77.295755457067315</v>
      </c>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544" customFormat="true" ht="15" customHeight="true" x14ac:dyDescent="0.2">
      <c r="A155" s="982"/>
      <c r="B155" s="378" t="s">
        <v>355</v>
      </c>
      <c r="C155" s="117">
        <v>0</v>
      </c>
      <c r="D155" s="116">
        <v>0</v>
      </c>
      <c r="E155" s="116">
        <v>7.8982468576285936E-2</v>
      </c>
      <c r="F155" s="116">
        <v>1.7130325273889118E-2</v>
      </c>
      <c r="G155" s="115">
        <v>0.69416767090481113</v>
      </c>
      <c r="H155" s="114">
        <v>5.6526897803652561E-2</v>
      </c>
      <c r="I155" s="116">
        <v>0</v>
      </c>
      <c r="J155" s="116">
        <v>0.18921318013924809</v>
      </c>
      <c r="K155" s="116">
        <v>0.87228175734496449</v>
      </c>
      <c r="L155" s="113">
        <v>1.2276702782034596</v>
      </c>
      <c r="M155" s="117">
        <v>0</v>
      </c>
      <c r="N155" s="116">
        <v>0</v>
      </c>
      <c r="O155" s="116">
        <v>0</v>
      </c>
      <c r="P155" s="116">
        <v>0.1134257700125485</v>
      </c>
      <c r="Q155" s="115">
        <v>0</v>
      </c>
      <c r="R155" s="114">
        <v>0</v>
      </c>
      <c r="S155" s="116">
        <v>0</v>
      </c>
      <c r="T155" s="116">
        <v>0</v>
      </c>
      <c r="U155" s="116">
        <v>0</v>
      </c>
      <c r="V155" s="116">
        <v>0</v>
      </c>
      <c r="W155" s="116">
        <v>0.88203083499929125</v>
      </c>
      <c r="X155" s="116">
        <v>9.6322362169713766E-2</v>
      </c>
      <c r="Y155" s="116">
        <v>0</v>
      </c>
      <c r="Z155" s="116">
        <v>3.8830265605303796E-2</v>
      </c>
      <c r="AA155" s="116">
        <v>0</v>
      </c>
      <c r="AB155" s="113">
        <v>0</v>
      </c>
      <c r="AC155" s="784"/>
      <c r="AD155" s="784"/>
      <c r="AE155" s="784"/>
      <c r="AF155" s="784"/>
      <c r="AG155" s="784"/>
      <c r="AH155" s="784"/>
      <c r="AI155" s="784"/>
      <c r="AJ155" s="784"/>
      <c r="AK155" s="784"/>
      <c r="AL155" s="784"/>
      <c r="AM155" s="784"/>
      <c r="AN155" s="784"/>
      <c r="AO155" s="784"/>
      <c r="AP155" s="784"/>
      <c r="AQ155" s="784"/>
      <c r="AR155" s="784"/>
      <c r="AS155" s="784"/>
      <c r="AT155" s="784"/>
      <c r="AU155" s="784"/>
      <c r="AV155" s="784"/>
      <c r="AW155" s="784"/>
      <c r="AX155" s="784"/>
      <c r="AY155" s="784"/>
      <c r="AZ155" s="343"/>
      <c r="BA155" s="970"/>
      <c r="BB155" s="594" t="s">
        <v>355</v>
      </c>
      <c r="BC155" s="449">
        <v>0</v>
      </c>
      <c r="BD155" s="434">
        <v>0</v>
      </c>
      <c r="BE155" s="434">
        <v>9.5848942776951187</v>
      </c>
      <c r="BF155" s="434">
        <v>2.078448859393029</v>
      </c>
      <c r="BG155" s="453">
        <v>84.207321727505956</v>
      </c>
      <c r="BH155" s="449">
        <v>2.078448859393029</v>
      </c>
      <c r="BI155" s="434">
        <v>0</v>
      </c>
      <c r="BJ155" s="434">
        <v>6.9624951509710487</v>
      </c>
      <c r="BK155" s="434">
        <v>32.094009107304515</v>
      </c>
      <c r="BL155" s="453">
        <v>45.150817469230404</v>
      </c>
      <c r="BM155" s="449">
        <v>0</v>
      </c>
      <c r="BN155" s="434">
        <v>0</v>
      </c>
      <c r="BO155" s="434">
        <v>0</v>
      </c>
      <c r="BP155" s="434">
        <v>9.5848942776951187</v>
      </c>
      <c r="BQ155" s="453">
        <v>0</v>
      </c>
      <c r="BR155" s="449">
        <v>0</v>
      </c>
      <c r="BS155" s="434">
        <v>0</v>
      </c>
      <c r="BT155" s="434">
        <v>0</v>
      </c>
      <c r="BU155" s="434">
        <v>0</v>
      </c>
      <c r="BV155" s="434">
        <v>0</v>
      </c>
      <c r="BW155" s="434">
        <v>87.042052440361203</v>
      </c>
      <c r="BX155" s="434">
        <v>6.750163564839867</v>
      </c>
      <c r="BY155" s="435">
        <v>0</v>
      </c>
      <c r="BZ155" s="435">
        <v>2.078448859393029</v>
      </c>
      <c r="CA155" s="435">
        <v>0</v>
      </c>
      <c r="CB155" s="435">
        <v>0</v>
      </c>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544" customFormat="true" ht="15" customHeight="true" x14ac:dyDescent="0.2">
      <c r="A156" s="982"/>
      <c r="B156" s="378" t="s">
        <v>356</v>
      </c>
      <c r="C156" s="117">
        <v>0</v>
      </c>
      <c r="D156" s="116">
        <v>5.2851169442026932E-2</v>
      </c>
      <c r="E156" s="116">
        <v>0.14417046571351316</v>
      </c>
      <c r="F156" s="116">
        <v>1.5331741556556561E-2</v>
      </c>
      <c r="G156" s="115">
        <v>0.57758847505394828</v>
      </c>
      <c r="H156" s="114">
        <v>0</v>
      </c>
      <c r="I156" s="116">
        <v>5.0616207887598408E-2</v>
      </c>
      <c r="J156" s="116">
        <v>0.40742736695147136</v>
      </c>
      <c r="K156" s="116">
        <v>0.67732423219835092</v>
      </c>
      <c r="L156" s="113">
        <v>0.81985721336264339</v>
      </c>
      <c r="M156" s="117">
        <v>0</v>
      </c>
      <c r="N156" s="116">
        <v>0</v>
      </c>
      <c r="O156" s="116">
        <v>7.5887912099491181E-2</v>
      </c>
      <c r="P156" s="116">
        <v>0.20704146605431306</v>
      </c>
      <c r="Q156" s="115">
        <v>0</v>
      </c>
      <c r="R156" s="114">
        <v>0</v>
      </c>
      <c r="S156" s="116">
        <v>0</v>
      </c>
      <c r="T156" s="116">
        <v>0</v>
      </c>
      <c r="U156" s="116">
        <v>5.0065719124446843E-2</v>
      </c>
      <c r="V156" s="116">
        <v>0</v>
      </c>
      <c r="W156" s="116">
        <v>0.24223835700419527</v>
      </c>
      <c r="X156" s="116">
        <v>0.97977595110425397</v>
      </c>
      <c r="Y156" s="116">
        <v>0</v>
      </c>
      <c r="Z156" s="116">
        <v>0</v>
      </c>
      <c r="AA156" s="116">
        <v>2.0848287063421886E-2</v>
      </c>
      <c r="AB156" s="113">
        <v>0</v>
      </c>
      <c r="AC156" s="784"/>
      <c r="AD156" s="784"/>
      <c r="AE156" s="784"/>
      <c r="AF156" s="784"/>
      <c r="AG156" s="784"/>
      <c r="AH156" s="784"/>
      <c r="AI156" s="784"/>
      <c r="AJ156" s="784"/>
      <c r="AK156" s="784"/>
      <c r="AL156" s="784"/>
      <c r="AM156" s="784"/>
      <c r="AN156" s="784"/>
      <c r="AO156" s="784"/>
      <c r="AP156" s="784"/>
      <c r="AQ156" s="784"/>
      <c r="AR156" s="784"/>
      <c r="AS156" s="784"/>
      <c r="AT156" s="784"/>
      <c r="AU156" s="784"/>
      <c r="AV156" s="784"/>
      <c r="AW156" s="784"/>
      <c r="AX156" s="784"/>
      <c r="AY156" s="784"/>
      <c r="AZ156" s="343"/>
      <c r="BA156" s="970"/>
      <c r="BB156" s="594" t="s">
        <v>356</v>
      </c>
      <c r="BC156" s="449">
        <v>0</v>
      </c>
      <c r="BD156" s="434">
        <v>6.4092090162734578</v>
      </c>
      <c r="BE156" s="434">
        <v>17.49576452520488</v>
      </c>
      <c r="BF156" s="434">
        <v>1.8602239152636391</v>
      </c>
      <c r="BG156" s="453">
        <v>70.065461967670373</v>
      </c>
      <c r="BH156" s="449">
        <v>0</v>
      </c>
      <c r="BI156" s="434">
        <v>1.8602239152636391</v>
      </c>
      <c r="BJ156" s="434">
        <v>14.992143066803772</v>
      </c>
      <c r="BK156" s="434">
        <v>24.920904161675693</v>
      </c>
      <c r="BL156" s="453">
        <v>30.15241473919091</v>
      </c>
      <c r="BM156" s="449">
        <v>0</v>
      </c>
      <c r="BN156" s="434">
        <v>0</v>
      </c>
      <c r="BO156" s="434">
        <v>6.4092090162734578</v>
      </c>
      <c r="BP156" s="434">
        <v>17.49576452520488</v>
      </c>
      <c r="BQ156" s="453">
        <v>0</v>
      </c>
      <c r="BR156" s="449">
        <v>0</v>
      </c>
      <c r="BS156" s="434">
        <v>0</v>
      </c>
      <c r="BT156" s="434">
        <v>0</v>
      </c>
      <c r="BU156" s="434">
        <v>1.8602239152636391</v>
      </c>
      <c r="BV156" s="434">
        <v>0</v>
      </c>
      <c r="BW156" s="434">
        <v>23.904973541478338</v>
      </c>
      <c r="BX156" s="434">
        <v>68.661604407058064</v>
      </c>
      <c r="BY156" s="435">
        <v>0</v>
      </c>
      <c r="BZ156" s="435">
        <v>0</v>
      </c>
      <c r="CA156" s="435">
        <v>1.4038575606123049</v>
      </c>
      <c r="CB156" s="435">
        <v>0</v>
      </c>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544" customFormat="true" ht="15" customHeight="true" x14ac:dyDescent="0.2">
      <c r="A157" s="982"/>
      <c r="B157" s="378" t="s">
        <v>357</v>
      </c>
      <c r="C157" s="117">
        <v>0</v>
      </c>
      <c r="D157" s="116">
        <v>0</v>
      </c>
      <c r="E157" s="116">
        <v>0</v>
      </c>
      <c r="F157" s="116">
        <v>0</v>
      </c>
      <c r="G157" s="115">
        <v>0.18486651616064179</v>
      </c>
      <c r="H157" s="114">
        <v>0</v>
      </c>
      <c r="I157" s="116">
        <v>0</v>
      </c>
      <c r="J157" s="116">
        <v>0.37256738913975768</v>
      </c>
      <c r="K157" s="116">
        <v>0</v>
      </c>
      <c r="L157" s="113">
        <v>0.23699684618849992</v>
      </c>
      <c r="M157" s="117">
        <v>0</v>
      </c>
      <c r="N157" s="116">
        <v>0</v>
      </c>
      <c r="O157" s="116">
        <v>0</v>
      </c>
      <c r="P157" s="116">
        <v>0</v>
      </c>
      <c r="Q157" s="115">
        <v>0</v>
      </c>
      <c r="R157" s="114">
        <v>0</v>
      </c>
      <c r="S157" s="116">
        <v>0</v>
      </c>
      <c r="T157" s="116">
        <v>0</v>
      </c>
      <c r="U157" s="116">
        <v>0</v>
      </c>
      <c r="V157" s="116">
        <v>0</v>
      </c>
      <c r="W157" s="116">
        <v>0.22724711202913908</v>
      </c>
      <c r="X157" s="116">
        <v>0</v>
      </c>
      <c r="Y157" s="116">
        <v>0</v>
      </c>
      <c r="Z157" s="116">
        <v>0</v>
      </c>
      <c r="AA157" s="116">
        <v>0</v>
      </c>
      <c r="AB157" s="113">
        <v>0</v>
      </c>
      <c r="AC157" s="784"/>
      <c r="AD157" s="784"/>
      <c r="AE157" s="784"/>
      <c r="AF157" s="784"/>
      <c r="AG157" s="784"/>
      <c r="AH157" s="784"/>
      <c r="AI157" s="784"/>
      <c r="AJ157" s="784"/>
      <c r="AK157" s="784"/>
      <c r="AL157" s="784"/>
      <c r="AM157" s="784"/>
      <c r="AN157" s="784"/>
      <c r="AO157" s="784"/>
      <c r="AP157" s="784"/>
      <c r="AQ157" s="784"/>
      <c r="AR157" s="784"/>
      <c r="AS157" s="784"/>
      <c r="AT157" s="784"/>
      <c r="AU157" s="784"/>
      <c r="AV157" s="784"/>
      <c r="AW157" s="784"/>
      <c r="AX157" s="784"/>
      <c r="AY157" s="784"/>
      <c r="AZ157" s="343"/>
      <c r="BA157" s="970"/>
      <c r="BB157" s="594" t="s">
        <v>357</v>
      </c>
      <c r="BC157" s="449">
        <v>0</v>
      </c>
      <c r="BD157" s="434">
        <v>0</v>
      </c>
      <c r="BE157" s="434">
        <v>0</v>
      </c>
      <c r="BF157" s="434">
        <v>0</v>
      </c>
      <c r="BG157" s="453">
        <v>22.425582255496607</v>
      </c>
      <c r="BH157" s="449">
        <v>0</v>
      </c>
      <c r="BI157" s="434">
        <v>0</v>
      </c>
      <c r="BJ157" s="434">
        <v>13.709397190969991</v>
      </c>
      <c r="BK157" s="434">
        <v>0</v>
      </c>
      <c r="BL157" s="453">
        <v>8.7161850645266181</v>
      </c>
      <c r="BM157" s="449">
        <v>0</v>
      </c>
      <c r="BN157" s="434">
        <v>0</v>
      </c>
      <c r="BO157" s="434">
        <v>0</v>
      </c>
      <c r="BP157" s="434">
        <v>0</v>
      </c>
      <c r="BQ157" s="453">
        <v>0</v>
      </c>
      <c r="BR157" s="449">
        <v>0</v>
      </c>
      <c r="BS157" s="434">
        <v>0</v>
      </c>
      <c r="BT157" s="434">
        <v>0</v>
      </c>
      <c r="BU157" s="434">
        <v>0</v>
      </c>
      <c r="BV157" s="434">
        <v>0</v>
      </c>
      <c r="BW157" s="434">
        <v>22.425582255496607</v>
      </c>
      <c r="BX157" s="434">
        <v>0</v>
      </c>
      <c r="BY157" s="435">
        <v>0</v>
      </c>
      <c r="BZ157" s="435">
        <v>0</v>
      </c>
      <c r="CA157" s="435">
        <v>0</v>
      </c>
      <c r="CB157" s="435">
        <v>0</v>
      </c>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544" customFormat="true" ht="15" customHeight="true" x14ac:dyDescent="0.2">
      <c r="A158" s="982"/>
      <c r="B158" s="378" t="s">
        <v>358</v>
      </c>
      <c r="C158" s="117">
        <v>0</v>
      </c>
      <c r="D158" s="116">
        <v>0</v>
      </c>
      <c r="E158" s="116">
        <v>1.201470592080971E-2</v>
      </c>
      <c r="F158" s="116">
        <v>2.1903454594222622E-2</v>
      </c>
      <c r="G158" s="115">
        <v>1.0278708010288831</v>
      </c>
      <c r="H158" s="114">
        <v>3.9653869931222628E-2</v>
      </c>
      <c r="I158" s="116">
        <v>7.2312059729680619E-2</v>
      </c>
      <c r="J158" s="116">
        <v>0.54895978349317254</v>
      </c>
      <c r="K158" s="116">
        <v>0.44521358664576854</v>
      </c>
      <c r="L158" s="113">
        <v>2.3956638910337773</v>
      </c>
      <c r="M158" s="117">
        <v>0</v>
      </c>
      <c r="N158" s="116">
        <v>0</v>
      </c>
      <c r="O158" s="116">
        <v>0</v>
      </c>
      <c r="P158" s="116">
        <v>0</v>
      </c>
      <c r="Q158" s="115">
        <v>0</v>
      </c>
      <c r="R158" s="114">
        <v>0</v>
      </c>
      <c r="S158" s="116">
        <v>0.10356958051059913</v>
      </c>
      <c r="T158" s="116">
        <v>7.1505441565856545E-2</v>
      </c>
      <c r="U158" s="116">
        <v>0</v>
      </c>
      <c r="V158" s="116">
        <v>0.20530713265211925</v>
      </c>
      <c r="W158" s="116">
        <v>0.39703076856437236</v>
      </c>
      <c r="X158" s="116">
        <v>0.59096438553064989</v>
      </c>
      <c r="Y158" s="116">
        <v>0</v>
      </c>
      <c r="Z158" s="116">
        <v>0.34483570285554566</v>
      </c>
      <c r="AA158" s="116">
        <v>2.1652951432843594E-2</v>
      </c>
      <c r="AB158" s="113">
        <v>0.2141403688426414</v>
      </c>
      <c r="AC158" s="784"/>
      <c r="AD158" s="784"/>
      <c r="AE158" s="784"/>
      <c r="AF158" s="784"/>
      <c r="AG158" s="784"/>
      <c r="AH158" s="784"/>
      <c r="AI158" s="784"/>
      <c r="AJ158" s="784"/>
      <c r="AK158" s="784"/>
      <c r="AL158" s="784"/>
      <c r="AM158" s="784"/>
      <c r="AN158" s="784"/>
      <c r="AO158" s="784"/>
      <c r="AP158" s="784"/>
      <c r="AQ158" s="784"/>
      <c r="AR158" s="784"/>
      <c r="AS158" s="784"/>
      <c r="AT158" s="784"/>
      <c r="AU158" s="784"/>
      <c r="AV158" s="784"/>
      <c r="AW158" s="784"/>
      <c r="AX158" s="784"/>
      <c r="AY158" s="784"/>
      <c r="AZ158" s="343"/>
      <c r="BA158" s="970"/>
      <c r="BB158" s="594" t="s">
        <v>358</v>
      </c>
      <c r="BC158" s="449">
        <v>0</v>
      </c>
      <c r="BD158" s="434">
        <v>0</v>
      </c>
      <c r="BE158" s="434">
        <v>1.4580411084180109</v>
      </c>
      <c r="BF158" s="434">
        <v>2.6575800219929722</v>
      </c>
      <c r="BG158" s="453">
        <v>124.68781083355481</v>
      </c>
      <c r="BH158" s="449">
        <v>1.4580411084180109</v>
      </c>
      <c r="BI158" s="434">
        <v>2.6575800219929722</v>
      </c>
      <c r="BJ158" s="434">
        <v>20.200124683896235</v>
      </c>
      <c r="BK158" s="434">
        <v>16.380818220934319</v>
      </c>
      <c r="BL158" s="453">
        <v>88.106867928724242</v>
      </c>
      <c r="BM158" s="449">
        <v>0</v>
      </c>
      <c r="BN158" s="434">
        <v>0</v>
      </c>
      <c r="BO158" s="434">
        <v>0</v>
      </c>
      <c r="BP158" s="434">
        <v>0</v>
      </c>
      <c r="BQ158" s="453">
        <v>0</v>
      </c>
      <c r="BR158" s="449">
        <v>0</v>
      </c>
      <c r="BS158" s="434">
        <v>3.8911049002195535</v>
      </c>
      <c r="BT158" s="434">
        <v>4.7516430339763769</v>
      </c>
      <c r="BU158" s="434">
        <v>0</v>
      </c>
      <c r="BV158" s="434">
        <v>10.289046656685052</v>
      </c>
      <c r="BW158" s="434">
        <v>39.180459011781352</v>
      </c>
      <c r="BX158" s="434">
        <v>41.414124129331725</v>
      </c>
      <c r="BY158" s="435">
        <v>0</v>
      </c>
      <c r="BZ158" s="435">
        <v>18.457853998820077</v>
      </c>
      <c r="CA158" s="435">
        <v>1.4580411084180109</v>
      </c>
      <c r="CB158" s="435">
        <v>9.3611591247336339</v>
      </c>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544" customFormat="true" ht="15" customHeight="true" x14ac:dyDescent="0.2">
      <c r="A159" s="982"/>
      <c r="B159" s="378" t="s">
        <v>359</v>
      </c>
      <c r="C159" s="117">
        <v>1.8254652083335599</v>
      </c>
      <c r="D159" s="116">
        <v>1.7519345733379581</v>
      </c>
      <c r="E159" s="116">
        <v>1.082094863001247</v>
      </c>
      <c r="F159" s="116">
        <v>4.4028662479476575</v>
      </c>
      <c r="G159" s="115">
        <v>30.921090594640116</v>
      </c>
      <c r="H159" s="114">
        <v>1.314392199031718</v>
      </c>
      <c r="I159" s="116">
        <v>7.9273047414872133</v>
      </c>
      <c r="J159" s="116">
        <v>20.412041893279223</v>
      </c>
      <c r="K159" s="116">
        <v>34.778442297385645</v>
      </c>
      <c r="L159" s="113">
        <v>42.73656513248573</v>
      </c>
      <c r="M159" s="117">
        <v>1.9845506598466078</v>
      </c>
      <c r="N159" s="116">
        <v>2.0548105811588462</v>
      </c>
      <c r="O159" s="116">
        <v>1.1717659637435152</v>
      </c>
      <c r="P159" s="116">
        <v>1.1993398071320029</v>
      </c>
      <c r="Q159" s="115">
        <v>4.3318719582314573</v>
      </c>
      <c r="R159" s="114">
        <v>8.8187024839172529E-3</v>
      </c>
      <c r="S159" s="116">
        <v>4.7103369540124707</v>
      </c>
      <c r="T159" s="116">
        <v>0.67912022684760875</v>
      </c>
      <c r="U159" s="116">
        <v>0.28805447315147864</v>
      </c>
      <c r="V159" s="116">
        <v>15.893598504192679</v>
      </c>
      <c r="W159" s="116">
        <v>5.8885437421795332</v>
      </c>
      <c r="X159" s="116">
        <v>34.849225090364705</v>
      </c>
      <c r="Y159" s="116">
        <v>10.566899735474102</v>
      </c>
      <c r="Z159" s="116">
        <v>3.5139500405626261</v>
      </c>
      <c r="AA159" s="116">
        <v>1.4075376508723054</v>
      </c>
      <c r="AB159" s="113">
        <v>7.545603086042675</v>
      </c>
      <c r="AC159" s="784"/>
      <c r="AD159" s="784"/>
      <c r="AE159" s="784"/>
      <c r="AF159" s="784"/>
      <c r="AG159" s="784"/>
      <c r="AH159" s="784"/>
      <c r="AI159" s="784"/>
      <c r="AJ159" s="784"/>
      <c r="AK159" s="784"/>
      <c r="AL159" s="784"/>
      <c r="AM159" s="784"/>
      <c r="AN159" s="784"/>
      <c r="AO159" s="784"/>
      <c r="AP159" s="784"/>
      <c r="AQ159" s="784"/>
      <c r="AR159" s="784"/>
      <c r="AS159" s="784"/>
      <c r="AT159" s="784"/>
      <c r="AU159" s="784"/>
      <c r="AV159" s="784"/>
      <c r="AW159" s="784"/>
      <c r="AX159" s="784"/>
      <c r="AY159" s="784"/>
      <c r="AZ159" s="343"/>
      <c r="BA159" s="970"/>
      <c r="BB159" s="594" t="s">
        <v>359</v>
      </c>
      <c r="BC159" s="449">
        <v>221.46767182770401</v>
      </c>
      <c r="BD159" s="434">
        <v>212.45537197952686</v>
      </c>
      <c r="BE159" s="434">
        <v>131.31730429881756</v>
      </c>
      <c r="BF159" s="434">
        <v>534.20657137523699</v>
      </c>
      <c r="BG159" s="453">
        <v>3750.9413546648248</v>
      </c>
      <c r="BH159" s="449">
        <v>48.32915077635915</v>
      </c>
      <c r="BI159" s="434">
        <v>291.34070842376246</v>
      </c>
      <c r="BJ159" s="434">
        <v>751.10382161953362</v>
      </c>
      <c r="BK159" s="434">
        <v>1279.609064882392</v>
      </c>
      <c r="BL159" s="453">
        <v>1571.7500747696297</v>
      </c>
      <c r="BM159" s="449">
        <v>167.84656376092477</v>
      </c>
      <c r="BN159" s="434">
        <v>173.86848011668698</v>
      </c>
      <c r="BO159" s="434">
        <v>98.962967513737269</v>
      </c>
      <c r="BP159" s="434">
        <v>101.34861992226043</v>
      </c>
      <c r="BQ159" s="453">
        <v>366.2288223608208</v>
      </c>
      <c r="BR159" s="449">
        <v>0.56872917853893123</v>
      </c>
      <c r="BS159" s="434">
        <v>176.96716654720325</v>
      </c>
      <c r="BT159" s="434">
        <v>45.128550002182514</v>
      </c>
      <c r="BU159" s="434">
        <v>10.702848760108941</v>
      </c>
      <c r="BV159" s="434">
        <v>796.51385921087353</v>
      </c>
      <c r="BW159" s="434">
        <v>581.10319148260123</v>
      </c>
      <c r="BX159" s="434">
        <v>2442.1947735605681</v>
      </c>
      <c r="BY159" s="435">
        <v>184.48403304103422</v>
      </c>
      <c r="BZ159" s="435">
        <v>188.08950543912556</v>
      </c>
      <c r="CA159" s="435">
        <v>94.77912343649615</v>
      </c>
      <c r="CB159" s="435">
        <v>329.85649348737422</v>
      </c>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544" customFormat="true" ht="15" customHeight="true" x14ac:dyDescent="0.2">
      <c r="A160" s="982"/>
      <c r="B160" s="378" t="s">
        <v>360</v>
      </c>
      <c r="C160" s="117">
        <v>68.036778202792902</v>
      </c>
      <c r="D160" s="116">
        <v>77.730440210094898</v>
      </c>
      <c r="E160" s="116">
        <v>83.311381788882244</v>
      </c>
      <c r="F160" s="116">
        <v>85.861996369508077</v>
      </c>
      <c r="G160" s="115">
        <v>42.968982344350373</v>
      </c>
      <c r="H160" s="114">
        <v>89.453825231182122</v>
      </c>
      <c r="I160" s="116">
        <v>86.681900121626668</v>
      </c>
      <c r="J160" s="116">
        <v>65.178241344786073</v>
      </c>
      <c r="K160" s="116">
        <v>41.589014452318992</v>
      </c>
      <c r="L160" s="113">
        <v>18.934103111891488</v>
      </c>
      <c r="M160" s="117">
        <v>64.577473965286288</v>
      </c>
      <c r="N160" s="116">
        <v>74.080234929418637</v>
      </c>
      <c r="O160" s="116">
        <v>81.609952415592204</v>
      </c>
      <c r="P160" s="116">
        <v>81.510877170719283</v>
      </c>
      <c r="Q160" s="115">
        <v>80.559967675018768</v>
      </c>
      <c r="R160" s="114">
        <v>82.099307966699172</v>
      </c>
      <c r="S160" s="116">
        <v>68.065682644545106</v>
      </c>
      <c r="T160" s="116">
        <v>82.728665473267114</v>
      </c>
      <c r="U160" s="116">
        <v>58.239368787084935</v>
      </c>
      <c r="V160" s="116">
        <v>64.665826668532958</v>
      </c>
      <c r="W160" s="116">
        <v>69.606554515527208</v>
      </c>
      <c r="X160" s="116">
        <v>39.975621354816468</v>
      </c>
      <c r="Y160" s="116">
        <v>76.607142776157986</v>
      </c>
      <c r="Z160" s="116">
        <v>87.110016169674751</v>
      </c>
      <c r="AA160" s="116">
        <v>92.301426831097515</v>
      </c>
      <c r="AB160" s="113">
        <v>63.618391702403208</v>
      </c>
      <c r="AC160" s="784"/>
      <c r="AD160" s="784"/>
      <c r="AE160" s="784"/>
      <c r="AF160" s="784"/>
      <c r="AG160" s="784"/>
      <c r="AH160" s="784"/>
      <c r="AI160" s="784"/>
      <c r="AJ160" s="784"/>
      <c r="AK160" s="784"/>
      <c r="AL160" s="784"/>
      <c r="AM160" s="784"/>
      <c r="AN160" s="784"/>
      <c r="AO160" s="784"/>
      <c r="AP160" s="784"/>
      <c r="AQ160" s="784"/>
      <c r="AR160" s="784"/>
      <c r="AS160" s="784"/>
      <c r="AT160" s="784"/>
      <c r="AU160" s="784"/>
      <c r="AV160" s="784"/>
      <c r="AW160" s="784"/>
      <c r="AX160" s="784"/>
      <c r="AY160" s="784"/>
      <c r="AZ160" s="343"/>
      <c r="BA160" s="970"/>
      <c r="BB160" s="594" t="s">
        <v>360</v>
      </c>
      <c r="BC160" s="449">
        <v>8254.3051483220152</v>
      </c>
      <c r="BD160" s="434">
        <v>9426.2935615817605</v>
      </c>
      <c r="BE160" s="434">
        <v>10110.228269250189</v>
      </c>
      <c r="BF160" s="434">
        <v>10417.768814432822</v>
      </c>
      <c r="BG160" s="453">
        <v>5212.4336413678939</v>
      </c>
      <c r="BH160" s="449">
        <v>3289.1456677121955</v>
      </c>
      <c r="BI160" s="434">
        <v>3185.6938786252249</v>
      </c>
      <c r="BJ160" s="434">
        <v>2398.369865026978</v>
      </c>
      <c r="BK160" s="434">
        <v>1530.1915893085486</v>
      </c>
      <c r="BL160" s="453">
        <v>696.35165787317419</v>
      </c>
      <c r="BM160" s="449">
        <v>5461.7437189896036</v>
      </c>
      <c r="BN160" s="434">
        <v>6268.3236946352017</v>
      </c>
      <c r="BO160" s="434">
        <v>6892.4711244383871</v>
      </c>
      <c r="BP160" s="434">
        <v>6887.9685813647393</v>
      </c>
      <c r="BQ160" s="453">
        <v>6810.7696569805939</v>
      </c>
      <c r="BR160" s="449">
        <v>5294.6872925658472</v>
      </c>
      <c r="BS160" s="434">
        <v>2557.2249107243811</v>
      </c>
      <c r="BT160" s="434">
        <v>5497.4429693461734</v>
      </c>
      <c r="BU160" s="434">
        <v>2163.9211125341262</v>
      </c>
      <c r="BV160" s="434">
        <v>3240.7530078998261</v>
      </c>
      <c r="BW160" s="434">
        <v>6869.0312491606364</v>
      </c>
      <c r="BX160" s="434">
        <v>2801.4468984437126</v>
      </c>
      <c r="BY160" s="435">
        <v>1337.4589532302273</v>
      </c>
      <c r="BZ160" s="435">
        <v>4662.6957330119021</v>
      </c>
      <c r="CA160" s="435">
        <v>6215.2854821096134</v>
      </c>
      <c r="CB160" s="435">
        <v>2781.081825928195</v>
      </c>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544" customFormat="true" ht="15" customHeight="true" x14ac:dyDescent="0.2">
      <c r="A161" s="982"/>
      <c r="B161" s="378" t="s">
        <v>361</v>
      </c>
      <c r="C161" s="117">
        <v>0.69297919687144993</v>
      </c>
      <c r="D161" s="116">
        <v>0.8413538354981086</v>
      </c>
      <c r="E161" s="116">
        <v>1.1595557334626914</v>
      </c>
      <c r="F161" s="116">
        <v>1.1182246293904987</v>
      </c>
      <c r="G161" s="115">
        <v>0.99665817621559483</v>
      </c>
      <c r="H161" s="114">
        <v>2.6481838631102366</v>
      </c>
      <c r="I161" s="116">
        <v>7.7228213536457105E-2</v>
      </c>
      <c r="J161" s="116">
        <v>0.32242086616407339</v>
      </c>
      <c r="K161" s="116">
        <v>3.0524309653896364E-2</v>
      </c>
      <c r="L161" s="113">
        <v>4.2028636311960292E-2</v>
      </c>
      <c r="M161" s="117">
        <v>0.21780047083005835</v>
      </c>
      <c r="N161" s="116">
        <v>0.69880439536781447</v>
      </c>
      <c r="O161" s="116">
        <v>0.54349908312682504</v>
      </c>
      <c r="P161" s="116">
        <v>1.2925385581818711</v>
      </c>
      <c r="Q161" s="115">
        <v>2.7912334715971192</v>
      </c>
      <c r="R161" s="114">
        <v>2.0133714018210731</v>
      </c>
      <c r="S161" s="116">
        <v>4.114228923294283E-2</v>
      </c>
      <c r="T161" s="116">
        <v>0</v>
      </c>
      <c r="U161" s="116">
        <v>0</v>
      </c>
      <c r="V161" s="116">
        <v>0.14392828286970644</v>
      </c>
      <c r="W161" s="116">
        <v>0</v>
      </c>
      <c r="X161" s="116">
        <v>6.636990910984561E-2</v>
      </c>
      <c r="Y161" s="116">
        <v>0</v>
      </c>
      <c r="Z161" s="116">
        <v>0</v>
      </c>
      <c r="AA161" s="116">
        <v>6.2544861190265644E-2</v>
      </c>
      <c r="AB161" s="113">
        <v>9.9721221595794578</v>
      </c>
      <c r="AC161" s="784"/>
      <c r="AD161" s="784"/>
      <c r="AE161" s="784"/>
      <c r="AF161" s="784"/>
      <c r="AG161" s="784"/>
      <c r="AH161" s="784"/>
      <c r="AI161" s="784"/>
      <c r="AJ161" s="784"/>
      <c r="AK161" s="784"/>
      <c r="AL161" s="784"/>
      <c r="AM161" s="784"/>
      <c r="AN161" s="784"/>
      <c r="AO161" s="784"/>
      <c r="AP161" s="784"/>
      <c r="AQ161" s="784"/>
      <c r="AR161" s="784"/>
      <c r="AS161" s="784"/>
      <c r="AT161" s="784"/>
      <c r="AU161" s="784"/>
      <c r="AV161" s="784"/>
      <c r="AW161" s="784"/>
      <c r="AX161" s="784"/>
      <c r="AY161" s="784"/>
      <c r="AZ161" s="343"/>
      <c r="BA161" s="970"/>
      <c r="BB161" s="594" t="s">
        <v>361</v>
      </c>
      <c r="BC161" s="449">
        <v>84.073083757238479</v>
      </c>
      <c r="BD161" s="434">
        <v>102.03014702003395</v>
      </c>
      <c r="BE161" s="434">
        <v>140.71754548416459</v>
      </c>
      <c r="BF161" s="434">
        <v>135.67592374001751</v>
      </c>
      <c r="BG161" s="453">
        <v>120.90150436931597</v>
      </c>
      <c r="BH161" s="449">
        <v>97.371604379620507</v>
      </c>
      <c r="BI161" s="434">
        <v>2.8382562769741488</v>
      </c>
      <c r="BJ161" s="434">
        <v>11.864150877793957</v>
      </c>
      <c r="BK161" s="434">
        <v>1.1230860484898439</v>
      </c>
      <c r="BL161" s="453">
        <v>1.5457141223447439</v>
      </c>
      <c r="BM161" s="449">
        <v>18.42082510363451</v>
      </c>
      <c r="BN161" s="434">
        <v>59.129566119393949</v>
      </c>
      <c r="BO161" s="434">
        <v>45.90189830688675</v>
      </c>
      <c r="BP161" s="434">
        <v>109.22425678615289</v>
      </c>
      <c r="BQ161" s="453">
        <v>235.97884634947917</v>
      </c>
      <c r="BR161" s="449">
        <v>129.84484571735322</v>
      </c>
      <c r="BS161" s="434">
        <v>1.5457141223447439</v>
      </c>
      <c r="BT161" s="434">
        <v>0</v>
      </c>
      <c r="BU161" s="434">
        <v>0</v>
      </c>
      <c r="BV161" s="434">
        <v>7.2130217714951232</v>
      </c>
      <c r="BW161" s="434">
        <v>0</v>
      </c>
      <c r="BX161" s="434">
        <v>4.6511291062988338</v>
      </c>
      <c r="BY161" s="435">
        <v>0</v>
      </c>
      <c r="BZ161" s="435">
        <v>0</v>
      </c>
      <c r="CA161" s="435">
        <v>4.2115726818369144</v>
      </c>
      <c r="CB161" s="435">
        <v>435.93192097144168</v>
      </c>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544" customFormat="true" ht="15" customHeight="true" x14ac:dyDescent="0.2">
      <c r="A162" s="982"/>
      <c r="B162" s="378" t="s">
        <v>362</v>
      </c>
      <c r="C162" s="117">
        <v>0</v>
      </c>
      <c r="D162" s="116">
        <v>0</v>
      </c>
      <c r="E162" s="116">
        <v>0</v>
      </c>
      <c r="F162" s="116">
        <v>1.333161782468752E-2</v>
      </c>
      <c r="G162" s="115">
        <v>4.127629839969179E-2</v>
      </c>
      <c r="H162" s="114">
        <v>0</v>
      </c>
      <c r="I162" s="116">
        <v>4.4012999880227055E-2</v>
      </c>
      <c r="J162" s="116">
        <v>2.1979260307813265E-2</v>
      </c>
      <c r="K162" s="116">
        <v>0</v>
      </c>
      <c r="L162" s="113">
        <v>0.11415431578066912</v>
      </c>
      <c r="M162" s="117">
        <v>0</v>
      </c>
      <c r="N162" s="116">
        <v>0</v>
      </c>
      <c r="O162" s="116">
        <v>0</v>
      </c>
      <c r="P162" s="116">
        <v>0</v>
      </c>
      <c r="Q162" s="115">
        <v>0</v>
      </c>
      <c r="R162" s="114">
        <v>0</v>
      </c>
      <c r="S162" s="116">
        <v>6.4581351019495539E-2</v>
      </c>
      <c r="T162" s="116">
        <v>0</v>
      </c>
      <c r="U162" s="116">
        <v>0</v>
      </c>
      <c r="V162" s="116">
        <v>0</v>
      </c>
      <c r="W162" s="116">
        <v>0</v>
      </c>
      <c r="X162" s="116">
        <v>5.9908581883519232E-2</v>
      </c>
      <c r="Y162" s="116">
        <v>0</v>
      </c>
      <c r="Z162" s="116">
        <v>0</v>
      </c>
      <c r="AA162" s="116">
        <v>0</v>
      </c>
      <c r="AB162" s="113">
        <v>0</v>
      </c>
      <c r="AC162" s="784"/>
      <c r="AD162" s="784"/>
      <c r="AE162" s="784"/>
      <c r="AF162" s="784"/>
      <c r="AG162" s="784"/>
      <c r="AH162" s="784"/>
      <c r="AI162" s="784"/>
      <c r="AJ162" s="784"/>
      <c r="AK162" s="784"/>
      <c r="AL162" s="784"/>
      <c r="AM162" s="784"/>
      <c r="AN162" s="784"/>
      <c r="AO162" s="784"/>
      <c r="AP162" s="784"/>
      <c r="AQ162" s="784"/>
      <c r="AR162" s="784"/>
      <c r="AS162" s="784"/>
      <c r="AT162" s="784"/>
      <c r="AU162" s="784"/>
      <c r="AV162" s="784"/>
      <c r="AW162" s="784"/>
      <c r="AX162" s="784"/>
      <c r="AY162" s="784"/>
      <c r="AZ162" s="343"/>
      <c r="BA162" s="970"/>
      <c r="BB162" s="594" t="s">
        <v>362</v>
      </c>
      <c r="BC162" s="449">
        <v>0</v>
      </c>
      <c r="BD162" s="434">
        <v>0</v>
      </c>
      <c r="BE162" s="434">
        <v>0</v>
      </c>
      <c r="BF162" s="434">
        <v>1.617545809466975</v>
      </c>
      <c r="BG162" s="453">
        <v>5.0070994152362447</v>
      </c>
      <c r="BH162" s="449">
        <v>0</v>
      </c>
      <c r="BI162" s="434">
        <v>1.617545809466975</v>
      </c>
      <c r="BJ162" s="434">
        <v>0.80877290473348751</v>
      </c>
      <c r="BK162" s="434">
        <v>0</v>
      </c>
      <c r="BL162" s="453">
        <v>4.1983265105027572</v>
      </c>
      <c r="BM162" s="449">
        <v>0</v>
      </c>
      <c r="BN162" s="434">
        <v>0</v>
      </c>
      <c r="BO162" s="434">
        <v>0</v>
      </c>
      <c r="BP162" s="434">
        <v>0</v>
      </c>
      <c r="BQ162" s="453">
        <v>0</v>
      </c>
      <c r="BR162" s="449">
        <v>0</v>
      </c>
      <c r="BS162" s="434">
        <v>2.4263187142004625</v>
      </c>
      <c r="BT162" s="434">
        <v>0</v>
      </c>
      <c r="BU162" s="434">
        <v>0</v>
      </c>
      <c r="BV162" s="434">
        <v>0</v>
      </c>
      <c r="BW162" s="434">
        <v>0</v>
      </c>
      <c r="BX162" s="434">
        <v>4.1983265105027572</v>
      </c>
      <c r="BY162" s="435">
        <v>0</v>
      </c>
      <c r="BZ162" s="435">
        <v>0</v>
      </c>
      <c r="CA162" s="435">
        <v>0</v>
      </c>
      <c r="CB162" s="435">
        <v>0</v>
      </c>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544" customFormat="true" ht="15" customHeight="true" x14ac:dyDescent="0.2">
      <c r="A163" s="982"/>
      <c r="B163" s="378" t="s">
        <v>363</v>
      </c>
      <c r="C163" s="117">
        <v>8.150442244843599E-2</v>
      </c>
      <c r="D163" s="116">
        <v>0.14764952704106724</v>
      </c>
      <c r="E163" s="116">
        <v>0</v>
      </c>
      <c r="F163" s="116">
        <v>3.6883435184569997E-2</v>
      </c>
      <c r="G163" s="115">
        <v>0.22339404402710272</v>
      </c>
      <c r="H163" s="114">
        <v>6.7177797899340835E-2</v>
      </c>
      <c r="I163" s="116">
        <v>5.4556895819310045E-2</v>
      </c>
      <c r="J163" s="116">
        <v>9.0443576649837057E-2</v>
      </c>
      <c r="K163" s="116">
        <v>0.64607581993715724</v>
      </c>
      <c r="L163" s="113">
        <v>0</v>
      </c>
      <c r="M163" s="117">
        <v>0.11691431498944704</v>
      </c>
      <c r="N163" s="116">
        <v>0</v>
      </c>
      <c r="O163" s="116">
        <v>0.21200693282510333</v>
      </c>
      <c r="P163" s="116">
        <v>0</v>
      </c>
      <c r="Q163" s="115">
        <v>0</v>
      </c>
      <c r="R163" s="114">
        <v>0.1248814690117368</v>
      </c>
      <c r="S163" s="116">
        <v>0.17490015823456773</v>
      </c>
      <c r="T163" s="116">
        <v>9.979824817034004E-2</v>
      </c>
      <c r="U163" s="116">
        <v>3.3163018514482688E-2</v>
      </c>
      <c r="V163" s="116">
        <v>0</v>
      </c>
      <c r="W163" s="116">
        <v>0</v>
      </c>
      <c r="X163" s="116">
        <v>0.33920597775287042</v>
      </c>
      <c r="Y163" s="116">
        <v>0</v>
      </c>
      <c r="Z163" s="116">
        <v>0</v>
      </c>
      <c r="AA163" s="116">
        <v>0.19466350911348546</v>
      </c>
      <c r="AB163" s="113">
        <v>0</v>
      </c>
      <c r="AC163" s="784"/>
      <c r="AD163" s="784"/>
      <c r="AE163" s="784"/>
      <c r="AF163" s="784"/>
      <c r="AG163" s="784"/>
      <c r="AH163" s="784"/>
      <c r="AI163" s="784"/>
      <c r="AJ163" s="784"/>
      <c r="AK163" s="784"/>
      <c r="AL163" s="784"/>
      <c r="AM163" s="784"/>
      <c r="AN163" s="784"/>
      <c r="AO163" s="784"/>
      <c r="AP163" s="784"/>
      <c r="AQ163" s="784"/>
      <c r="AR163" s="784"/>
      <c r="AS163" s="784"/>
      <c r="AT163" s="784"/>
      <c r="AU163" s="784"/>
      <c r="AV163" s="784"/>
      <c r="AW163" s="784"/>
      <c r="AX163" s="784"/>
      <c r="AY163" s="784"/>
      <c r="AZ163" s="343"/>
      <c r="BA163" s="970"/>
      <c r="BB163" s="594" t="s">
        <v>363</v>
      </c>
      <c r="BC163" s="449">
        <v>9.8882162206722608</v>
      </c>
      <c r="BD163" s="434">
        <v>17.905312029058237</v>
      </c>
      <c r="BE163" s="434">
        <v>0</v>
      </c>
      <c r="BF163" s="434">
        <v>4.4751242351898393</v>
      </c>
      <c r="BG163" s="453">
        <v>27.099236864314317</v>
      </c>
      <c r="BH163" s="449">
        <v>2.4700739443620821</v>
      </c>
      <c r="BI163" s="434">
        <v>2.0050502908277572</v>
      </c>
      <c r="BJ163" s="434">
        <v>3.3280607798967425</v>
      </c>
      <c r="BK163" s="434">
        <v>23.771176084417576</v>
      </c>
      <c r="BL163" s="453">
        <v>0</v>
      </c>
      <c r="BM163" s="449">
        <v>9.8882162206722608</v>
      </c>
      <c r="BN163" s="434">
        <v>0</v>
      </c>
      <c r="BO163" s="434">
        <v>17.905312029058237</v>
      </c>
      <c r="BP163" s="434">
        <v>0</v>
      </c>
      <c r="BQ163" s="453">
        <v>0</v>
      </c>
      <c r="BR163" s="449">
        <v>8.0537624911722201</v>
      </c>
      <c r="BS163" s="434">
        <v>6.5709917854311959</v>
      </c>
      <c r="BT163" s="434">
        <v>6.6317421490908268</v>
      </c>
      <c r="BU163" s="434">
        <v>1.2321932296553852</v>
      </c>
      <c r="BV163" s="434">
        <v>0</v>
      </c>
      <c r="BW163" s="434">
        <v>0</v>
      </c>
      <c r="BX163" s="434">
        <v>23.771176084417576</v>
      </c>
      <c r="BY163" s="435">
        <v>0</v>
      </c>
      <c r="BZ163" s="435">
        <v>0</v>
      </c>
      <c r="CA163" s="435">
        <v>13.10802360946745</v>
      </c>
      <c r="CB163" s="435">
        <v>0</v>
      </c>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544" customFormat="true" ht="15" customHeight="true" x14ac:dyDescent="0.2">
      <c r="A164" s="982"/>
      <c r="B164" s="378" t="s">
        <v>364</v>
      </c>
      <c r="C164" s="117">
        <v>29.110448672355282</v>
      </c>
      <c r="D164" s="116">
        <v>19.287069477579138</v>
      </c>
      <c r="E164" s="116">
        <v>14.016471260172192</v>
      </c>
      <c r="F164" s="116">
        <v>7.8618563656014704</v>
      </c>
      <c r="G164" s="115">
        <v>2.2135696250412633</v>
      </c>
      <c r="H164" s="114">
        <v>6.3531024698287517</v>
      </c>
      <c r="I164" s="116">
        <v>3.8376363634097874</v>
      </c>
      <c r="J164" s="116">
        <v>2.3862074325725091</v>
      </c>
      <c r="K164" s="116">
        <v>1.8823163714046427</v>
      </c>
      <c r="L164" s="113">
        <v>1.0171277940783521</v>
      </c>
      <c r="M164" s="117">
        <v>32.792755277587993</v>
      </c>
      <c r="N164" s="116">
        <v>22.94428038284223</v>
      </c>
      <c r="O164" s="116">
        <v>16.30090384454784</v>
      </c>
      <c r="P164" s="116">
        <v>15.405390703765647</v>
      </c>
      <c r="Q164" s="115">
        <v>9.8346085345816654</v>
      </c>
      <c r="R164" s="114">
        <v>15.669879406587823</v>
      </c>
      <c r="S164" s="116">
        <v>24.721828876657341</v>
      </c>
      <c r="T164" s="116">
        <v>16.296006629743587</v>
      </c>
      <c r="U164" s="116">
        <v>41.025258910268612</v>
      </c>
      <c r="V164" s="116">
        <v>17.834565462128232</v>
      </c>
      <c r="W164" s="116">
        <v>17.791982201169137</v>
      </c>
      <c r="X164" s="116">
        <v>1.2918446996206048</v>
      </c>
      <c r="Y164" s="116">
        <v>12.70217491814107</v>
      </c>
      <c r="Z164" s="116">
        <v>6.908065552141009</v>
      </c>
      <c r="AA164" s="116">
        <v>5.10882146728013</v>
      </c>
      <c r="AB164" s="113">
        <v>13.080139612129821</v>
      </c>
      <c r="AC164" s="784"/>
      <c r="AD164" s="784"/>
      <c r="AE164" s="784"/>
      <c r="AF164" s="784"/>
      <c r="AG164" s="784"/>
      <c r="AH164" s="784"/>
      <c r="AI164" s="784"/>
      <c r="AJ164" s="784"/>
      <c r="AK164" s="784"/>
      <c r="AL164" s="784"/>
      <c r="AM164" s="784"/>
      <c r="AN164" s="784"/>
      <c r="AO164" s="784"/>
      <c r="AP164" s="784"/>
      <c r="AQ164" s="784"/>
      <c r="AR164" s="784"/>
      <c r="AS164" s="784"/>
      <c r="AT164" s="784"/>
      <c r="AU164" s="784"/>
      <c r="AV164" s="784"/>
      <c r="AW164" s="784"/>
      <c r="AX164" s="784"/>
      <c r="AY164" s="784"/>
      <c r="AZ164" s="343"/>
      <c r="BA164" s="970"/>
      <c r="BB164" s="594" t="s">
        <v>364</v>
      </c>
      <c r="BC164" s="449">
        <v>3531.7152383374064</v>
      </c>
      <c r="BD164" s="434">
        <v>2338.9238289000855</v>
      </c>
      <c r="BE164" s="434">
        <v>1700.964753277404</v>
      </c>
      <c r="BF164" s="434">
        <v>953.89119205477903</v>
      </c>
      <c r="BG164" s="453">
        <v>268.52124838819321</v>
      </c>
      <c r="BH164" s="449">
        <v>233.59850080379562</v>
      </c>
      <c r="BI164" s="434">
        <v>141.03907106500915</v>
      </c>
      <c r="BJ164" s="434">
        <v>87.805498888980253</v>
      </c>
      <c r="BK164" s="434">
        <v>69.256382193028031</v>
      </c>
      <c r="BL164" s="453">
        <v>37.407561450878191</v>
      </c>
      <c r="BM164" s="449">
        <v>2773.5000173900867</v>
      </c>
      <c r="BN164" s="434">
        <v>1941.4379087370999</v>
      </c>
      <c r="BO164" s="434">
        <v>1376.7133263188459</v>
      </c>
      <c r="BP164" s="434">
        <v>1301.8121118846727</v>
      </c>
      <c r="BQ164" s="453">
        <v>831.44588222546827</v>
      </c>
      <c r="BR164" s="449">
        <v>1010.5701670926705</v>
      </c>
      <c r="BS164" s="434">
        <v>928.7980989215863</v>
      </c>
      <c r="BT164" s="434">
        <v>1082.8938985369152</v>
      </c>
      <c r="BU164" s="434">
        <v>1524.3198158218315</v>
      </c>
      <c r="BV164" s="434">
        <v>893.78617182517564</v>
      </c>
      <c r="BW164" s="434">
        <v>1755.778354135864</v>
      </c>
      <c r="BX164" s="434">
        <v>90.531033774339392</v>
      </c>
      <c r="BY164" s="435">
        <v>221.76310137821096</v>
      </c>
      <c r="BZ164" s="435">
        <v>369.76468596440913</v>
      </c>
      <c r="CA164" s="435">
        <v>344.01184235624635</v>
      </c>
      <c r="CB164" s="435">
        <v>571.79909115061082</v>
      </c>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544" customFormat="true" ht="15" customHeight="true" x14ac:dyDescent="0.2">
      <c r="A165" s="982"/>
      <c r="B165" s="378" t="s">
        <v>348</v>
      </c>
      <c r="C165" s="117">
        <v>0.222693164824735</v>
      </c>
      <c r="D165" s="116">
        <v>8.9741235563694025E-2</v>
      </c>
      <c r="E165" s="116">
        <v>6.3524559471825389E-3</v>
      </c>
      <c r="F165" s="116">
        <v>4.605188558338638E-3</v>
      </c>
      <c r="G165" s="115">
        <v>9.8377161562080137E-2</v>
      </c>
      <c r="H165" s="114">
        <v>6.7137671212994895E-2</v>
      </c>
      <c r="I165" s="116">
        <v>5.4632137095885207E-2</v>
      </c>
      <c r="J165" s="116">
        <v>0.17180165660316774</v>
      </c>
      <c r="K165" s="116">
        <v>0.10123860848622493</v>
      </c>
      <c r="L165" s="113">
        <v>0</v>
      </c>
      <c r="M165" s="117">
        <v>0.29861168695690793</v>
      </c>
      <c r="N165" s="116">
        <v>4.8728498836871297E-2</v>
      </c>
      <c r="O165" s="116">
        <v>8.5983848065144808E-2</v>
      </c>
      <c r="P165" s="116">
        <v>0</v>
      </c>
      <c r="Q165" s="115">
        <v>0</v>
      </c>
      <c r="R165" s="114">
        <v>7.3632423638318081E-2</v>
      </c>
      <c r="S165" s="116">
        <v>0.18220792679890421</v>
      </c>
      <c r="T165" s="116">
        <v>0</v>
      </c>
      <c r="U165" s="116">
        <v>5.066585120791655E-2</v>
      </c>
      <c r="V165" s="116">
        <v>0.38771103281425112</v>
      </c>
      <c r="W165" s="116">
        <v>0</v>
      </c>
      <c r="X165" s="116">
        <v>5.3152803615603886E-2</v>
      </c>
      <c r="Y165" s="116">
        <v>0</v>
      </c>
      <c r="Z165" s="116">
        <v>2.7983083231748123E-2</v>
      </c>
      <c r="AA165" s="116">
        <v>0.1935640829767703</v>
      </c>
      <c r="AB165" s="113">
        <v>0</v>
      </c>
      <c r="AC165" s="784"/>
      <c r="AD165" s="784"/>
      <c r="AE165" s="784"/>
      <c r="AF165" s="784"/>
      <c r="AG165" s="784"/>
      <c r="AH165" s="784"/>
      <c r="AI165" s="784"/>
      <c r="AJ165" s="784"/>
      <c r="AK165" s="784"/>
      <c r="AL165" s="784"/>
      <c r="AM165" s="784"/>
      <c r="AN165" s="784"/>
      <c r="AO165" s="784"/>
      <c r="AP165" s="784"/>
      <c r="AQ165" s="784"/>
      <c r="AR165" s="784"/>
      <c r="AS165" s="784"/>
      <c r="AT165" s="784"/>
      <c r="AU165" s="784"/>
      <c r="AV165" s="784"/>
      <c r="AW165" s="784"/>
      <c r="AX165" s="784"/>
      <c r="AY165" s="784"/>
      <c r="AZ165" s="343"/>
      <c r="BA165" s="970"/>
      <c r="BB165" s="594" t="s">
        <v>348</v>
      </c>
      <c r="BC165" s="449">
        <v>27.017407135740537</v>
      </c>
      <c r="BD165" s="434">
        <v>10.882830828128773</v>
      </c>
      <c r="BE165" s="434">
        <v>0.77090042581603258</v>
      </c>
      <c r="BF165" s="434">
        <v>0.55875465020844328</v>
      </c>
      <c r="BG165" s="453">
        <v>11.933827577275464</v>
      </c>
      <c r="BH165" s="449">
        <v>2.468598518171941</v>
      </c>
      <c r="BI165" s="434">
        <v>2.0078155240987066</v>
      </c>
      <c r="BJ165" s="434">
        <v>6.3218016849991621</v>
      </c>
      <c r="BK165" s="434">
        <v>3.7248891145648306</v>
      </c>
      <c r="BL165" s="453">
        <v>0</v>
      </c>
      <c r="BM165" s="449">
        <v>25.255563674269702</v>
      </c>
      <c r="BN165" s="434">
        <v>4.1231781210492073</v>
      </c>
      <c r="BO165" s="434">
        <v>7.2618739800156957</v>
      </c>
      <c r="BP165" s="434">
        <v>0</v>
      </c>
      <c r="BQ165" s="453">
        <v>0</v>
      </c>
      <c r="BR165" s="449">
        <v>4.7486473079256859</v>
      </c>
      <c r="BS165" s="434">
        <v>6.8455443512538423</v>
      </c>
      <c r="BT165" s="434">
        <v>0</v>
      </c>
      <c r="BU165" s="434">
        <v>1.8825222078580668</v>
      </c>
      <c r="BV165" s="434">
        <v>19.43028892569847</v>
      </c>
      <c r="BW165" s="434">
        <v>0</v>
      </c>
      <c r="BX165" s="434">
        <v>3.7248891145648306</v>
      </c>
      <c r="BY165" s="435">
        <v>0</v>
      </c>
      <c r="BZ165" s="435">
        <v>1.4978369712048238</v>
      </c>
      <c r="CA165" s="435">
        <v>13.033991738663527</v>
      </c>
      <c r="CB165" s="435">
        <v>0</v>
      </c>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544" customFormat="true" ht="15" customHeight="true" x14ac:dyDescent="0.2">
      <c r="A166" s="983"/>
      <c r="B166" s="379" t="s">
        <v>365</v>
      </c>
      <c r="C166" s="117">
        <v>8.2913969602732181E-3</v>
      </c>
      <c r="D166" s="116">
        <v>9.895997144329062E-2</v>
      </c>
      <c r="E166" s="116">
        <v>0</v>
      </c>
      <c r="F166" s="116">
        <v>0</v>
      </c>
      <c r="G166" s="115">
        <v>0</v>
      </c>
      <c r="H166" s="114">
        <v>0</v>
      </c>
      <c r="I166" s="116">
        <v>0</v>
      </c>
      <c r="J166" s="116">
        <v>0</v>
      </c>
      <c r="K166" s="116">
        <v>0</v>
      </c>
      <c r="L166" s="113">
        <v>0</v>
      </c>
      <c r="M166" s="117">
        <v>1.1893624502758849E-2</v>
      </c>
      <c r="N166" s="116">
        <v>0.14182746176843414</v>
      </c>
      <c r="O166" s="116">
        <v>0</v>
      </c>
      <c r="P166" s="116">
        <v>0</v>
      </c>
      <c r="Q166" s="115">
        <v>0</v>
      </c>
      <c r="R166" s="114">
        <v>0</v>
      </c>
      <c r="S166" s="116">
        <v>0</v>
      </c>
      <c r="T166" s="116">
        <v>0</v>
      </c>
      <c r="U166" s="116">
        <v>0</v>
      </c>
      <c r="V166" s="116">
        <v>0</v>
      </c>
      <c r="W166" s="116">
        <v>0</v>
      </c>
      <c r="X166" s="116">
        <v>0</v>
      </c>
      <c r="Y166" s="116">
        <v>5.7617351400920558E-2</v>
      </c>
      <c r="Z166" s="116">
        <v>0.22420248039514795</v>
      </c>
      <c r="AA166" s="116">
        <v>0</v>
      </c>
      <c r="AB166" s="113">
        <v>0</v>
      </c>
      <c r="AC166" s="784"/>
      <c r="AD166" s="784"/>
      <c r="AE166" s="784"/>
      <c r="AF166" s="784"/>
      <c r="AG166" s="784"/>
      <c r="AH166" s="784"/>
      <c r="AI166" s="784"/>
      <c r="AJ166" s="784"/>
      <c r="AK166" s="784"/>
      <c r="AL166" s="784"/>
      <c r="AM166" s="784"/>
      <c r="AN166" s="784"/>
      <c r="AO166" s="784"/>
      <c r="AP166" s="784"/>
      <c r="AQ166" s="784"/>
      <c r="AR166" s="784"/>
      <c r="AS166" s="784"/>
      <c r="AT166" s="784"/>
      <c r="AU166" s="784"/>
      <c r="AV166" s="784"/>
      <c r="AW166" s="784"/>
      <c r="AX166" s="784"/>
      <c r="AY166" s="784"/>
      <c r="AZ166" s="343"/>
      <c r="BA166" s="970"/>
      <c r="BB166" s="594" t="s">
        <v>365</v>
      </c>
      <c r="BC166" s="449">
        <v>1.0059224205468813</v>
      </c>
      <c r="BD166" s="434">
        <v>12.000777805309001</v>
      </c>
      <c r="BE166" s="434">
        <v>0</v>
      </c>
      <c r="BF166" s="434">
        <v>0</v>
      </c>
      <c r="BG166" s="453">
        <v>0</v>
      </c>
      <c r="BH166" s="449">
        <v>0</v>
      </c>
      <c r="BI166" s="434">
        <v>0</v>
      </c>
      <c r="BJ166" s="434">
        <v>0</v>
      </c>
      <c r="BK166" s="434">
        <v>0</v>
      </c>
      <c r="BL166" s="453">
        <v>0</v>
      </c>
      <c r="BM166" s="449">
        <v>1.0059224205468813</v>
      </c>
      <c r="BN166" s="434">
        <v>12.000777805309001</v>
      </c>
      <c r="BO166" s="434">
        <v>0</v>
      </c>
      <c r="BP166" s="434">
        <v>0</v>
      </c>
      <c r="BQ166" s="453">
        <v>0</v>
      </c>
      <c r="BR166" s="449">
        <v>0</v>
      </c>
      <c r="BS166" s="434">
        <v>0</v>
      </c>
      <c r="BT166" s="434">
        <v>0</v>
      </c>
      <c r="BU166" s="434">
        <v>0</v>
      </c>
      <c r="BV166" s="434">
        <v>0</v>
      </c>
      <c r="BW166" s="434">
        <v>0</v>
      </c>
      <c r="BX166" s="434">
        <v>0</v>
      </c>
      <c r="BY166" s="435">
        <v>1.0059224205468813</v>
      </c>
      <c r="BZ166" s="435">
        <v>12.000777805309001</v>
      </c>
      <c r="CA166" s="435">
        <v>0</v>
      </c>
      <c r="CB166" s="435">
        <v>0</v>
      </c>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70" customFormat="true" ht="15" customHeight="true" x14ac:dyDescent="0.2">
      <c r="A167" s="25"/>
      <c r="B167" s="16"/>
      <c r="C167" s="98"/>
      <c r="D167" s="100"/>
      <c r="E167" s="100"/>
      <c r="F167" s="100"/>
      <c r="G167" s="99"/>
      <c r="H167" s="97"/>
      <c r="I167" s="100"/>
      <c r="J167" s="100"/>
      <c r="K167" s="100"/>
      <c r="L167" s="96"/>
      <c r="M167" s="98"/>
      <c r="N167" s="100"/>
      <c r="O167" s="100"/>
      <c r="P167" s="100"/>
      <c r="Q167" s="99"/>
      <c r="R167" s="97"/>
      <c r="S167" s="100"/>
      <c r="T167" s="100"/>
      <c r="U167" s="100"/>
      <c r="V167" s="100"/>
      <c r="W167" s="100"/>
      <c r="X167" s="100"/>
      <c r="Y167" s="100"/>
      <c r="Z167" s="100"/>
      <c r="AA167" s="100"/>
      <c r="AB167" s="96"/>
      <c r="AC167" s="784"/>
      <c r="AD167" s="784"/>
      <c r="AE167" s="784"/>
      <c r="AF167" s="784"/>
      <c r="AG167" s="784"/>
      <c r="AH167" s="784"/>
      <c r="AI167" s="784"/>
      <c r="AJ167" s="784"/>
      <c r="AK167" s="784"/>
      <c r="AL167" s="784"/>
      <c r="AM167" s="784"/>
      <c r="AN167" s="784"/>
      <c r="AO167" s="784"/>
      <c r="AP167" s="784"/>
      <c r="AQ167" s="784"/>
      <c r="AR167" s="784"/>
      <c r="AS167" s="784"/>
      <c r="AT167" s="784"/>
      <c r="AU167" s="784"/>
      <c r="AV167" s="784"/>
      <c r="AW167" s="784"/>
      <c r="AX167" s="784"/>
      <c r="AY167" s="784"/>
      <c r="AZ167" s="343"/>
      <c r="BA167" s="972"/>
      <c r="BB167" s="594" t="s">
        <v>190</v>
      </c>
      <c r="BC167" s="449">
        <v>12132.122311434166</v>
      </c>
      <c r="BD167" s="434">
        <v>12126.901039160155</v>
      </c>
      <c r="BE167" s="434">
        <v>12135.470630976115</v>
      </c>
      <c r="BF167" s="434">
        <v>12133.154660881441</v>
      </c>
      <c r="BG167" s="453">
        <v>12130.689062160749</v>
      </c>
      <c r="BH167" s="449">
        <v>3676.9200861023146</v>
      </c>
      <c r="BI167" s="434">
        <v>3675.1546449204006</v>
      </c>
      <c r="BJ167" s="434">
        <v>3679.7093869714167</v>
      </c>
      <c r="BK167" s="434">
        <v>3679.3167846352403</v>
      </c>
      <c r="BL167" s="453">
        <v>3677.7641579221845</v>
      </c>
      <c r="BM167" s="449">
        <v>8457.6608275597337</v>
      </c>
      <c r="BN167" s="434">
        <v>8461.5332289475955</v>
      </c>
      <c r="BO167" s="434">
        <v>8445.6257116031938</v>
      </c>
      <c r="BP167" s="434">
        <v>8450.3673870891289</v>
      </c>
      <c r="BQ167" s="453">
        <v>8454.2854888614584</v>
      </c>
      <c r="BR167" s="449">
        <v>6449.1253625590352</v>
      </c>
      <c r="BS167" s="434">
        <v>3756.9959065551539</v>
      </c>
      <c r="BT167" s="434">
        <v>6645.1488584964709</v>
      </c>
      <c r="BU167" s="434">
        <v>3715.5641580614006</v>
      </c>
      <c r="BV167" s="434">
        <v>5011.5388217511327</v>
      </c>
      <c r="BW167" s="434">
        <v>9868.3684273272775</v>
      </c>
      <c r="BX167" s="434">
        <v>7007.8883166782343</v>
      </c>
      <c r="BY167" s="435">
        <v>1745.8671669014095</v>
      </c>
      <c r="BZ167" s="435">
        <v>5352.6516674383383</v>
      </c>
      <c r="CA167" s="435">
        <v>6733.6829943950606</v>
      </c>
      <c r="CB167" s="435">
        <v>4371.5060244491196</v>
      </c>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70" customFormat="true" ht="15" customHeight="true" x14ac:dyDescent="0.2">
      <c r="A168" s="26"/>
      <c r="B168" s="21"/>
      <c r="C168" s="98"/>
      <c r="D168" s="100"/>
      <c r="E168" s="100"/>
      <c r="F168" s="100"/>
      <c r="G168" s="99"/>
      <c r="H168" s="97"/>
      <c r="I168" s="100"/>
      <c r="J168" s="100"/>
      <c r="K168" s="100"/>
      <c r="L168" s="96"/>
      <c r="M168" s="98"/>
      <c r="N168" s="100"/>
      <c r="O168" s="100"/>
      <c r="P168" s="100"/>
      <c r="Q168" s="99"/>
      <c r="R168" s="97"/>
      <c r="S168" s="100"/>
      <c r="T168" s="100"/>
      <c r="U168" s="100"/>
      <c r="V168" s="100"/>
      <c r="W168" s="100"/>
      <c r="X168" s="100"/>
      <c r="Y168" s="100"/>
      <c r="Z168" s="100"/>
      <c r="AA168" s="100"/>
      <c r="AB168" s="96"/>
      <c r="AC168" s="784"/>
      <c r="AD168" s="784"/>
      <c r="AE168" s="784"/>
      <c r="AF168" s="784"/>
      <c r="AG168" s="784"/>
      <c r="AH168" s="784"/>
      <c r="AI168" s="784"/>
      <c r="AJ168" s="784"/>
      <c r="AK168" s="784"/>
      <c r="AL168" s="784"/>
      <c r="AM168" s="784"/>
      <c r="AN168" s="784"/>
      <c r="AO168" s="784"/>
      <c r="AP168" s="784"/>
      <c r="AQ168" s="784"/>
      <c r="AR168" s="784"/>
      <c r="AS168" s="784"/>
      <c r="AT168" s="784"/>
      <c r="AU168" s="784"/>
      <c r="AV168" s="784"/>
      <c r="AW168" s="784"/>
      <c r="AX168" s="784"/>
      <c r="AY168" s="784"/>
      <c r="AZ168" s="343"/>
      <c r="BA168" s="595"/>
      <c r="BB168" s="594"/>
      <c r="BC168" s="449"/>
      <c r="BD168" s="434"/>
      <c r="BE168" s="434"/>
      <c r="BF168" s="434"/>
      <c r="BG168" s="453"/>
      <c r="BH168" s="449"/>
      <c r="BI168" s="434"/>
      <c r="BJ168" s="434"/>
      <c r="BK168" s="434"/>
      <c r="BL168" s="453"/>
      <c r="BM168" s="449"/>
      <c r="BN168" s="434"/>
      <c r="BO168" s="434"/>
      <c r="BP168" s="434"/>
      <c r="BQ168" s="453"/>
      <c r="BR168" s="449"/>
      <c r="BS168" s="434"/>
      <c r="BT168" s="434"/>
      <c r="BU168" s="434"/>
      <c r="BV168" s="434"/>
      <c r="BW168" s="434"/>
      <c r="BX168" s="434"/>
      <c r="BY168" s="435"/>
      <c r="BZ168" s="435"/>
      <c r="CA168" s="435"/>
      <c r="CB168" s="435"/>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70" customFormat="true" ht="15" customHeight="true" x14ac:dyDescent="0.2">
      <c r="A169" s="26"/>
      <c r="B169" s="21"/>
      <c r="C169" s="98"/>
      <c r="D169" s="100"/>
      <c r="E169" s="100"/>
      <c r="F169" s="100"/>
      <c r="G169" s="99"/>
      <c r="H169" s="97"/>
      <c r="I169" s="100"/>
      <c r="J169" s="100"/>
      <c r="K169" s="100"/>
      <c r="L169" s="96"/>
      <c r="M169" s="98"/>
      <c r="N169" s="100"/>
      <c r="O169" s="100"/>
      <c r="P169" s="100"/>
      <c r="Q169" s="99"/>
      <c r="R169" s="97"/>
      <c r="S169" s="100"/>
      <c r="T169" s="100"/>
      <c r="U169" s="100"/>
      <c r="V169" s="100"/>
      <c r="W169" s="100"/>
      <c r="X169" s="100"/>
      <c r="Y169" s="100"/>
      <c r="Z169" s="100"/>
      <c r="AA169" s="100"/>
      <c r="AB169" s="96"/>
      <c r="AC169" s="784"/>
      <c r="AD169" s="784"/>
      <c r="AE169" s="784"/>
      <c r="AF169" s="784"/>
      <c r="AG169" s="784"/>
      <c r="AH169" s="784"/>
      <c r="AI169" s="784"/>
      <c r="AJ169" s="784"/>
      <c r="AK169" s="784"/>
      <c r="AL169" s="784"/>
      <c r="AM169" s="784"/>
      <c r="AN169" s="784"/>
      <c r="AO169" s="784"/>
      <c r="AP169" s="784"/>
      <c r="AQ169" s="784"/>
      <c r="AR169" s="784"/>
      <c r="AS169" s="784"/>
      <c r="AT169" s="784"/>
      <c r="AU169" s="784"/>
      <c r="AV169" s="784"/>
      <c r="AW169" s="784"/>
      <c r="AX169" s="784"/>
      <c r="AY169" s="784"/>
      <c r="AZ169" s="343"/>
      <c r="BA169" s="595"/>
      <c r="BB169" s="594"/>
      <c r="BC169" s="449"/>
      <c r="BD169" s="434"/>
      <c r="BE169" s="434"/>
      <c r="BF169" s="434"/>
      <c r="BG169" s="453"/>
      <c r="BH169" s="449"/>
      <c r="BI169" s="434"/>
      <c r="BJ169" s="434"/>
      <c r="BK169" s="434"/>
      <c r="BL169" s="453"/>
      <c r="BM169" s="449"/>
      <c r="BN169" s="434"/>
      <c r="BO169" s="434"/>
      <c r="BP169" s="434"/>
      <c r="BQ169" s="453"/>
      <c r="BR169" s="449"/>
      <c r="BS169" s="434"/>
      <c r="BT169" s="434"/>
      <c r="BU169" s="434"/>
      <c r="BV169" s="434"/>
      <c r="BW169" s="434"/>
      <c r="BX169" s="434"/>
      <c r="BY169" s="435"/>
      <c r="BZ169" s="435"/>
      <c r="CA169" s="435"/>
      <c r="CB169" s="435"/>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70" customFormat="true" ht="15" customHeight="true" x14ac:dyDescent="0.2">
      <c r="A170" s="26"/>
      <c r="B170" s="21"/>
      <c r="C170" s="98"/>
      <c r="D170" s="100"/>
      <c r="E170" s="100"/>
      <c r="F170" s="100"/>
      <c r="G170" s="99"/>
      <c r="H170" s="97"/>
      <c r="I170" s="100"/>
      <c r="J170" s="100"/>
      <c r="K170" s="100"/>
      <c r="L170" s="96"/>
      <c r="M170" s="98"/>
      <c r="N170" s="100"/>
      <c r="O170" s="100"/>
      <c r="P170" s="100"/>
      <c r="Q170" s="99"/>
      <c r="R170" s="97"/>
      <c r="S170" s="100"/>
      <c r="T170" s="100"/>
      <c r="U170" s="100"/>
      <c r="V170" s="100"/>
      <c r="W170" s="100"/>
      <c r="X170" s="100"/>
      <c r="Y170" s="100"/>
      <c r="Z170" s="100"/>
      <c r="AA170" s="100"/>
      <c r="AB170" s="96"/>
      <c r="AC170" s="784"/>
      <c r="AD170" s="784"/>
      <c r="AE170" s="784"/>
      <c r="AF170" s="784"/>
      <c r="AG170" s="784"/>
      <c r="AH170" s="784"/>
      <c r="AI170" s="784"/>
      <c r="AJ170" s="784"/>
      <c r="AK170" s="784"/>
      <c r="AL170" s="784"/>
      <c r="AM170" s="784"/>
      <c r="AN170" s="784"/>
      <c r="AO170" s="784"/>
      <c r="AP170" s="784"/>
      <c r="AQ170" s="784"/>
      <c r="AR170" s="784"/>
      <c r="AS170" s="784"/>
      <c r="AT170" s="784"/>
      <c r="AU170" s="784"/>
      <c r="AV170" s="784"/>
      <c r="AW170" s="784"/>
      <c r="AX170" s="784"/>
      <c r="AY170" s="784"/>
      <c r="AZ170" s="343"/>
      <c r="BA170" s="595"/>
      <c r="BB170" s="594"/>
      <c r="BC170" s="449"/>
      <c r="BD170" s="434"/>
      <c r="BE170" s="434"/>
      <c r="BF170" s="434"/>
      <c r="BG170" s="453"/>
      <c r="BH170" s="449"/>
      <c r="BI170" s="434"/>
      <c r="BJ170" s="434"/>
      <c r="BK170" s="434"/>
      <c r="BL170" s="453"/>
      <c r="BM170" s="449"/>
      <c r="BN170" s="434"/>
      <c r="BO170" s="434"/>
      <c r="BP170" s="434"/>
      <c r="BQ170" s="453"/>
      <c r="BR170" s="449"/>
      <c r="BS170" s="434"/>
      <c r="BT170" s="434"/>
      <c r="BU170" s="434"/>
      <c r="BV170" s="434"/>
      <c r="BW170" s="434"/>
      <c r="BX170" s="434"/>
      <c r="BY170" s="435"/>
      <c r="BZ170" s="435"/>
      <c r="CA170" s="435"/>
      <c r="CB170" s="435"/>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70" customFormat="true" ht="15" customHeight="true" x14ac:dyDescent="0.2">
      <c r="A171" s="26"/>
      <c r="B171" s="21"/>
      <c r="C171" s="98"/>
      <c r="D171" s="100"/>
      <c r="E171" s="100"/>
      <c r="F171" s="100"/>
      <c r="G171" s="99"/>
      <c r="H171" s="97"/>
      <c r="I171" s="100"/>
      <c r="J171" s="100"/>
      <c r="K171" s="100"/>
      <c r="L171" s="96"/>
      <c r="M171" s="98"/>
      <c r="N171" s="100"/>
      <c r="O171" s="100"/>
      <c r="P171" s="100"/>
      <c r="Q171" s="99"/>
      <c r="R171" s="97"/>
      <c r="S171" s="100"/>
      <c r="T171" s="100"/>
      <c r="U171" s="100"/>
      <c r="V171" s="100"/>
      <c r="W171" s="100"/>
      <c r="X171" s="100"/>
      <c r="Y171" s="100"/>
      <c r="Z171" s="100"/>
      <c r="AA171" s="100"/>
      <c r="AB171" s="96"/>
      <c r="AC171" s="784"/>
      <c r="AD171" s="784"/>
      <c r="AE171" s="784"/>
      <c r="AF171" s="784"/>
      <c r="AG171" s="784"/>
      <c r="AH171" s="784"/>
      <c r="AI171" s="784"/>
      <c r="AJ171" s="784"/>
      <c r="AK171" s="784"/>
      <c r="AL171" s="784"/>
      <c r="AM171" s="784"/>
      <c r="AN171" s="784"/>
      <c r="AO171" s="784"/>
      <c r="AP171" s="784"/>
      <c r="AQ171" s="784"/>
      <c r="AR171" s="784"/>
      <c r="AS171" s="784"/>
      <c r="AT171" s="784"/>
      <c r="AU171" s="784"/>
      <c r="AV171" s="784"/>
      <c r="AW171" s="784"/>
      <c r="AX171" s="784"/>
      <c r="AY171" s="784"/>
      <c r="AZ171" s="343"/>
      <c r="BA171" s="595"/>
      <c r="BB171" s="594"/>
      <c r="BC171" s="449"/>
      <c r="BD171" s="434"/>
      <c r="BE171" s="434"/>
      <c r="BF171" s="434"/>
      <c r="BG171" s="453"/>
      <c r="BH171" s="449"/>
      <c r="BI171" s="434"/>
      <c r="BJ171" s="434"/>
      <c r="BK171" s="434"/>
      <c r="BL171" s="453"/>
      <c r="BM171" s="449"/>
      <c r="BN171" s="434"/>
      <c r="BO171" s="434"/>
      <c r="BP171" s="434"/>
      <c r="BQ171" s="453"/>
      <c r="BR171" s="449"/>
      <c r="BS171" s="434"/>
      <c r="BT171" s="434"/>
      <c r="BU171" s="434"/>
      <c r="BV171" s="434"/>
      <c r="BW171" s="434"/>
      <c r="BX171" s="434"/>
      <c r="BY171" s="435"/>
      <c r="BZ171" s="435"/>
      <c r="CA171" s="435"/>
      <c r="CB171" s="435"/>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70" customFormat="true" ht="15" customHeight="true" x14ac:dyDescent="0.2">
      <c r="A172" s="26"/>
      <c r="B172" s="21"/>
      <c r="C172" s="98"/>
      <c r="D172" s="100"/>
      <c r="E172" s="100"/>
      <c r="F172" s="100"/>
      <c r="G172" s="99"/>
      <c r="H172" s="97"/>
      <c r="I172" s="100"/>
      <c r="J172" s="100"/>
      <c r="K172" s="100"/>
      <c r="L172" s="96"/>
      <c r="M172" s="98"/>
      <c r="N172" s="100"/>
      <c r="O172" s="100"/>
      <c r="P172" s="100"/>
      <c r="Q172" s="99"/>
      <c r="R172" s="97"/>
      <c r="S172" s="100"/>
      <c r="T172" s="100"/>
      <c r="U172" s="100"/>
      <c r="V172" s="100"/>
      <c r="W172" s="100"/>
      <c r="X172" s="100"/>
      <c r="Y172" s="100"/>
      <c r="Z172" s="100"/>
      <c r="AA172" s="100"/>
      <c r="AB172" s="96"/>
      <c r="AC172" s="784"/>
      <c r="AD172" s="784"/>
      <c r="AE172" s="784"/>
      <c r="AF172" s="784"/>
      <c r="AG172" s="784"/>
      <c r="AH172" s="784"/>
      <c r="AI172" s="784"/>
      <c r="AJ172" s="784"/>
      <c r="AK172" s="784"/>
      <c r="AL172" s="784"/>
      <c r="AM172" s="784"/>
      <c r="AN172" s="784"/>
      <c r="AO172" s="784"/>
      <c r="AP172" s="784"/>
      <c r="AQ172" s="784"/>
      <c r="AR172" s="784"/>
      <c r="AS172" s="784"/>
      <c r="AT172" s="784"/>
      <c r="AU172" s="784"/>
      <c r="AV172" s="784"/>
      <c r="AW172" s="784"/>
      <c r="AX172" s="784"/>
      <c r="AY172" s="784"/>
      <c r="AZ172" s="343"/>
      <c r="BA172" s="595"/>
      <c r="BB172" s="594"/>
      <c r="BC172" s="449"/>
      <c r="BD172" s="434"/>
      <c r="BE172" s="434"/>
      <c r="BF172" s="434"/>
      <c r="BG172" s="453"/>
      <c r="BH172" s="449"/>
      <c r="BI172" s="434"/>
      <c r="BJ172" s="434"/>
      <c r="BK172" s="434"/>
      <c r="BL172" s="453"/>
      <c r="BM172" s="449"/>
      <c r="BN172" s="434"/>
      <c r="BO172" s="434"/>
      <c r="BP172" s="434"/>
      <c r="BQ172" s="453"/>
      <c r="BR172" s="449"/>
      <c r="BS172" s="434"/>
      <c r="BT172" s="434"/>
      <c r="BU172" s="434"/>
      <c r="BV172" s="434"/>
      <c r="BW172" s="434"/>
      <c r="BX172" s="434"/>
      <c r="BY172" s="435"/>
      <c r="BZ172" s="435"/>
      <c r="CA172" s="435"/>
      <c r="CB172" s="435"/>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544" customFormat="true" ht="15" customHeight="true" x14ac:dyDescent="0.2">
      <c r="A173" s="140"/>
      <c r="B173" s="134"/>
      <c r="C173" s="81"/>
      <c r="D173" s="80"/>
      <c r="E173" s="80"/>
      <c r="F173" s="80"/>
      <c r="G173" s="79"/>
      <c r="H173" s="78"/>
      <c r="I173" s="80"/>
      <c r="J173" s="80"/>
      <c r="K173" s="80"/>
      <c r="L173" s="77"/>
      <c r="M173" s="81"/>
      <c r="N173" s="80"/>
      <c r="O173" s="80"/>
      <c r="P173" s="80"/>
      <c r="Q173" s="79"/>
      <c r="R173" s="78"/>
      <c r="S173" s="80"/>
      <c r="T173" s="80"/>
      <c r="U173" s="80"/>
      <c r="V173" s="80"/>
      <c r="W173" s="80"/>
      <c r="X173" s="80"/>
      <c r="Y173" s="80"/>
      <c r="Z173" s="80"/>
      <c r="AA173" s="80"/>
      <c r="AB173" s="77"/>
      <c r="AC173" s="784"/>
      <c r="AD173" s="784"/>
      <c r="AE173" s="784"/>
      <c r="AF173" s="784"/>
      <c r="AG173" s="784"/>
      <c r="AH173" s="784"/>
      <c r="AI173" s="784"/>
      <c r="AJ173" s="784"/>
      <c r="AK173" s="784"/>
      <c r="AL173" s="784"/>
      <c r="AM173" s="784"/>
      <c r="AN173" s="784"/>
      <c r="AO173" s="784"/>
      <c r="AP173" s="784"/>
      <c r="AQ173" s="784"/>
      <c r="AR173" s="784"/>
      <c r="AS173" s="784"/>
      <c r="AT173" s="784"/>
      <c r="AU173" s="784"/>
      <c r="AV173" s="784"/>
      <c r="AW173" s="784"/>
      <c r="AX173" s="784"/>
      <c r="AY173" s="784"/>
      <c r="AZ173" s="343"/>
      <c r="BA173" s="595"/>
      <c r="BB173" s="594"/>
      <c r="BC173" s="449"/>
      <c r="BD173" s="434"/>
      <c r="BE173" s="434"/>
      <c r="BF173" s="434"/>
      <c r="BG173" s="453"/>
      <c r="BH173" s="449"/>
      <c r="BI173" s="434"/>
      <c r="BJ173" s="434"/>
      <c r="BK173" s="434"/>
      <c r="BL173" s="453"/>
      <c r="BM173" s="449"/>
      <c r="BN173" s="434"/>
      <c r="BO173" s="434"/>
      <c r="BP173" s="434"/>
      <c r="BQ173" s="453"/>
      <c r="BR173" s="449"/>
      <c r="BS173" s="434"/>
      <c r="BT173" s="434"/>
      <c r="BU173" s="434"/>
      <c r="BV173" s="434"/>
      <c r="BW173" s="434"/>
      <c r="BX173" s="434"/>
      <c r="BY173" s="435"/>
      <c r="BZ173" s="435"/>
      <c r="CA173" s="435"/>
      <c r="CB173" s="435"/>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544" customFormat="true" ht="15" customHeight="true" x14ac:dyDescent="0.2">
      <c r="A174" s="140"/>
      <c r="B174" s="134"/>
      <c r="C174" s="152"/>
      <c r="D174" s="151"/>
      <c r="E174" s="151"/>
      <c r="F174" s="151"/>
      <c r="G174" s="141"/>
      <c r="H174" s="144"/>
      <c r="I174" s="151"/>
      <c r="J174" s="151"/>
      <c r="K174" s="151"/>
      <c r="L174" s="147"/>
      <c r="M174" s="152"/>
      <c r="N174" s="151"/>
      <c r="O174" s="151"/>
      <c r="P174" s="151"/>
      <c r="Q174" s="141"/>
      <c r="R174" s="144"/>
      <c r="S174" s="151"/>
      <c r="T174" s="151"/>
      <c r="U174" s="151"/>
      <c r="V174" s="151"/>
      <c r="W174" s="151"/>
      <c r="X174" s="151"/>
      <c r="Y174" s="151"/>
      <c r="Z174" s="151"/>
      <c r="AA174" s="151"/>
      <c r="AB174" s="147"/>
      <c r="AC174" s="784"/>
      <c r="AD174" s="784"/>
      <c r="AE174" s="784"/>
      <c r="AF174" s="784"/>
      <c r="AG174" s="784"/>
      <c r="AH174" s="784"/>
      <c r="AI174" s="784"/>
      <c r="AJ174" s="784"/>
      <c r="AK174" s="784"/>
      <c r="AL174" s="784"/>
      <c r="AM174" s="784"/>
      <c r="AN174" s="784"/>
      <c r="AO174" s="784"/>
      <c r="AP174" s="784"/>
      <c r="AQ174" s="784"/>
      <c r="AR174" s="784"/>
      <c r="AS174" s="784"/>
      <c r="AT174" s="784"/>
      <c r="AU174" s="784"/>
      <c r="AV174" s="784"/>
      <c r="AW174" s="784"/>
      <c r="AX174" s="784"/>
      <c r="AY174" s="784"/>
      <c r="AZ174" s="343"/>
      <c r="BA174" s="595"/>
      <c r="BB174" s="594"/>
      <c r="BC174" s="449"/>
      <c r="BD174" s="434"/>
      <c r="BE174" s="434"/>
      <c r="BF174" s="434"/>
      <c r="BG174" s="453"/>
      <c r="BH174" s="449"/>
      <c r="BI174" s="434"/>
      <c r="BJ174" s="434"/>
      <c r="BK174" s="434"/>
      <c r="BL174" s="453"/>
      <c r="BM174" s="449"/>
      <c r="BN174" s="434"/>
      <c r="BO174" s="434"/>
      <c r="BP174" s="434"/>
      <c r="BQ174" s="453"/>
      <c r="BR174" s="449"/>
      <c r="BS174" s="434"/>
      <c r="BT174" s="434"/>
      <c r="BU174" s="434"/>
      <c r="BV174" s="434"/>
      <c r="BW174" s="434"/>
      <c r="BX174" s="434"/>
      <c r="BY174" s="435"/>
      <c r="BZ174" s="435"/>
      <c r="CA174" s="435"/>
      <c r="CB174" s="435"/>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544" customFormat="true" ht="15" customHeight="true" x14ac:dyDescent="0.2">
      <c r="A175" s="140"/>
      <c r="B175" s="134"/>
      <c r="C175" s="152"/>
      <c r="D175" s="151"/>
      <c r="E175" s="151"/>
      <c r="F175" s="151"/>
      <c r="G175" s="141"/>
      <c r="H175" s="144"/>
      <c r="I175" s="151"/>
      <c r="J175" s="151"/>
      <c r="K175" s="151"/>
      <c r="L175" s="147"/>
      <c r="M175" s="152"/>
      <c r="N175" s="151"/>
      <c r="O175" s="151"/>
      <c r="P175" s="151"/>
      <c r="Q175" s="141"/>
      <c r="R175" s="144"/>
      <c r="S175" s="151"/>
      <c r="T175" s="151"/>
      <c r="U175" s="151"/>
      <c r="V175" s="151"/>
      <c r="W175" s="151"/>
      <c r="X175" s="151"/>
      <c r="Y175" s="151"/>
      <c r="Z175" s="151"/>
      <c r="AA175" s="151"/>
      <c r="AB175" s="147"/>
      <c r="AC175" s="784"/>
      <c r="AD175" s="784"/>
      <c r="AE175" s="784"/>
      <c r="AF175" s="784"/>
      <c r="AG175" s="784"/>
      <c r="AH175" s="784"/>
      <c r="AI175" s="784"/>
      <c r="AJ175" s="784"/>
      <c r="AK175" s="784"/>
      <c r="AL175" s="784"/>
      <c r="AM175" s="784"/>
      <c r="AN175" s="784"/>
      <c r="AO175" s="784"/>
      <c r="AP175" s="784"/>
      <c r="AQ175" s="784"/>
      <c r="AR175" s="784"/>
      <c r="AS175" s="784"/>
      <c r="AT175" s="784"/>
      <c r="AU175" s="784"/>
      <c r="AV175" s="784"/>
      <c r="AW175" s="784"/>
      <c r="AX175" s="784"/>
      <c r="AY175" s="784"/>
      <c r="AZ175" s="343"/>
      <c r="BA175" s="595"/>
      <c r="BB175" s="594"/>
      <c r="BC175" s="449"/>
      <c r="BD175" s="434"/>
      <c r="BE175" s="434"/>
      <c r="BF175" s="434"/>
      <c r="BG175" s="453"/>
      <c r="BH175" s="449"/>
      <c r="BI175" s="434"/>
      <c r="BJ175" s="434"/>
      <c r="BK175" s="434"/>
      <c r="BL175" s="453"/>
      <c r="BM175" s="449"/>
      <c r="BN175" s="434"/>
      <c r="BO175" s="434"/>
      <c r="BP175" s="434"/>
      <c r="BQ175" s="453"/>
      <c r="BR175" s="449"/>
      <c r="BS175" s="434"/>
      <c r="BT175" s="434"/>
      <c r="BU175" s="434"/>
      <c r="BV175" s="434"/>
      <c r="BW175" s="434"/>
      <c r="BX175" s="434"/>
      <c r="BY175" s="435"/>
      <c r="BZ175" s="435"/>
      <c r="CA175" s="435"/>
      <c r="CB175" s="435"/>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544" customFormat="true" ht="15" customHeight="true" x14ac:dyDescent="0.2">
      <c r="A176" s="140"/>
      <c r="B176" s="134"/>
      <c r="C176" s="105"/>
      <c r="D176" s="104"/>
      <c r="E176" s="104"/>
      <c r="F176" s="104"/>
      <c r="G176" s="103"/>
      <c r="H176" s="102"/>
      <c r="I176" s="104"/>
      <c r="J176" s="104"/>
      <c r="K176" s="104"/>
      <c r="L176" s="101"/>
      <c r="M176" s="105"/>
      <c r="N176" s="104"/>
      <c r="O176" s="104"/>
      <c r="P176" s="104"/>
      <c r="Q176" s="103"/>
      <c r="R176" s="102"/>
      <c r="S176" s="104"/>
      <c r="T176" s="104"/>
      <c r="U176" s="104"/>
      <c r="V176" s="104"/>
      <c r="W176" s="104"/>
      <c r="X176" s="104"/>
      <c r="Y176" s="104"/>
      <c r="Z176" s="104"/>
      <c r="AA176" s="104"/>
      <c r="AB176" s="101"/>
      <c r="AC176" s="784"/>
      <c r="AD176" s="784"/>
      <c r="AE176" s="784"/>
      <c r="AF176" s="784"/>
      <c r="AG176" s="784"/>
      <c r="AH176" s="784"/>
      <c r="AI176" s="784"/>
      <c r="AJ176" s="784"/>
      <c r="AK176" s="784"/>
      <c r="AL176" s="784"/>
      <c r="AM176" s="784"/>
      <c r="AN176" s="784"/>
      <c r="AO176" s="784"/>
      <c r="AP176" s="784"/>
      <c r="AQ176" s="784"/>
      <c r="AR176" s="784"/>
      <c r="AS176" s="784"/>
      <c r="AT176" s="784"/>
      <c r="AU176" s="784"/>
      <c r="AV176" s="784"/>
      <c r="AW176" s="784"/>
      <c r="AX176" s="784"/>
      <c r="AY176" s="784"/>
      <c r="AZ176" s="343"/>
      <c r="BA176" s="595"/>
      <c r="BB176" s="594"/>
      <c r="BC176" s="449"/>
      <c r="BD176" s="434"/>
      <c r="BE176" s="434"/>
      <c r="BF176" s="434"/>
      <c r="BG176" s="453"/>
      <c r="BH176" s="449"/>
      <c r="BI176" s="434"/>
      <c r="BJ176" s="434"/>
      <c r="BK176" s="434"/>
      <c r="BL176" s="453"/>
      <c r="BM176" s="449"/>
      <c r="BN176" s="434"/>
      <c r="BO176" s="434"/>
      <c r="BP176" s="434"/>
      <c r="BQ176" s="453"/>
      <c r="BR176" s="449"/>
      <c r="BS176" s="434"/>
      <c r="BT176" s="434"/>
      <c r="BU176" s="434"/>
      <c r="BV176" s="434"/>
      <c r="BW176" s="434"/>
      <c r="BX176" s="434"/>
      <c r="BY176" s="435"/>
      <c r="BZ176" s="435"/>
      <c r="CA176" s="435"/>
      <c r="CB176" s="435"/>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544" customFormat="true" ht="15" customHeight="true" x14ac:dyDescent="0.2">
      <c r="A177" s="140"/>
      <c r="B177" s="134"/>
      <c r="C177" s="105"/>
      <c r="D177" s="104"/>
      <c r="E177" s="104"/>
      <c r="F177" s="104"/>
      <c r="G177" s="103"/>
      <c r="H177" s="102"/>
      <c r="I177" s="104"/>
      <c r="J177" s="104"/>
      <c r="K177" s="104"/>
      <c r="L177" s="101"/>
      <c r="M177" s="105"/>
      <c r="N177" s="104"/>
      <c r="O177" s="104"/>
      <c r="P177" s="104"/>
      <c r="Q177" s="103"/>
      <c r="R177" s="102"/>
      <c r="S177" s="104"/>
      <c r="T177" s="104"/>
      <c r="U177" s="104"/>
      <c r="V177" s="104"/>
      <c r="W177" s="104"/>
      <c r="X177" s="104"/>
      <c r="Y177" s="104"/>
      <c r="Z177" s="104"/>
      <c r="AA177" s="104"/>
      <c r="AB177" s="101"/>
      <c r="AC177" s="784"/>
      <c r="AD177" s="784"/>
      <c r="AE177" s="784"/>
      <c r="AF177" s="784"/>
      <c r="AG177" s="784"/>
      <c r="AH177" s="784"/>
      <c r="AI177" s="784"/>
      <c r="AJ177" s="784"/>
      <c r="AK177" s="784"/>
      <c r="AL177" s="784"/>
      <c r="AM177" s="784"/>
      <c r="AN177" s="784"/>
      <c r="AO177" s="784"/>
      <c r="AP177" s="784"/>
      <c r="AQ177" s="784"/>
      <c r="AR177" s="784"/>
      <c r="AS177" s="784"/>
      <c r="AT177" s="784"/>
      <c r="AU177" s="784"/>
      <c r="AV177" s="784"/>
      <c r="AW177" s="784"/>
      <c r="AX177" s="784"/>
      <c r="AY177" s="784"/>
      <c r="AZ177" s="343"/>
      <c r="BA177" s="595"/>
      <c r="BB177" s="594"/>
      <c r="BC177" s="449"/>
      <c r="BD177" s="434"/>
      <c r="BE177" s="434"/>
      <c r="BF177" s="434"/>
      <c r="BG177" s="453"/>
      <c r="BH177" s="449"/>
      <c r="BI177" s="434"/>
      <c r="BJ177" s="434"/>
      <c r="BK177" s="434"/>
      <c r="BL177" s="453"/>
      <c r="BM177" s="449"/>
      <c r="BN177" s="434"/>
      <c r="BO177" s="434"/>
      <c r="BP177" s="434"/>
      <c r="BQ177" s="453"/>
      <c r="BR177" s="449"/>
      <c r="BS177" s="434"/>
      <c r="BT177" s="434"/>
      <c r="BU177" s="434"/>
      <c r="BV177" s="434"/>
      <c r="BW177" s="434"/>
      <c r="BX177" s="434"/>
      <c r="BY177" s="435"/>
      <c r="BZ177" s="435"/>
      <c r="CA177" s="435"/>
      <c r="CB177" s="435"/>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544" customFormat="true" ht="15" customHeight="true" x14ac:dyDescent="0.2">
      <c r="A178" s="140"/>
      <c r="B178" s="134"/>
      <c r="C178" s="105"/>
      <c r="D178" s="104"/>
      <c r="E178" s="104"/>
      <c r="F178" s="104"/>
      <c r="G178" s="103"/>
      <c r="H178" s="102"/>
      <c r="I178" s="104"/>
      <c r="J178" s="104"/>
      <c r="K178" s="104"/>
      <c r="L178" s="101"/>
      <c r="M178" s="105"/>
      <c r="N178" s="104"/>
      <c r="O178" s="104"/>
      <c r="P178" s="104"/>
      <c r="Q178" s="103"/>
      <c r="R178" s="102"/>
      <c r="S178" s="104"/>
      <c r="T178" s="104"/>
      <c r="U178" s="104"/>
      <c r="V178" s="104"/>
      <c r="W178" s="104"/>
      <c r="X178" s="104"/>
      <c r="Y178" s="104"/>
      <c r="Z178" s="104"/>
      <c r="AA178" s="104"/>
      <c r="AB178" s="101"/>
      <c r="AC178" s="784"/>
      <c r="AD178" s="784"/>
      <c r="AE178" s="784"/>
      <c r="AF178" s="784"/>
      <c r="AG178" s="784"/>
      <c r="AH178" s="784"/>
      <c r="AI178" s="784"/>
      <c r="AJ178" s="784"/>
      <c r="AK178" s="784"/>
      <c r="AL178" s="784"/>
      <c r="AM178" s="784"/>
      <c r="AN178" s="784"/>
      <c r="AO178" s="784"/>
      <c r="AP178" s="784"/>
      <c r="AQ178" s="784"/>
      <c r="AR178" s="784"/>
      <c r="AS178" s="784"/>
      <c r="AT178" s="784"/>
      <c r="AU178" s="784"/>
      <c r="AV178" s="784"/>
      <c r="AW178" s="784"/>
      <c r="AX178" s="784"/>
      <c r="AY178" s="784"/>
      <c r="AZ178" s="343"/>
      <c r="BA178" s="595"/>
      <c r="BB178" s="594"/>
      <c r="BC178" s="449"/>
      <c r="BD178" s="434"/>
      <c r="BE178" s="434"/>
      <c r="BF178" s="434"/>
      <c r="BG178" s="453"/>
      <c r="BH178" s="449"/>
      <c r="BI178" s="434"/>
      <c r="BJ178" s="434"/>
      <c r="BK178" s="434"/>
      <c r="BL178" s="453"/>
      <c r="BM178" s="449"/>
      <c r="BN178" s="434"/>
      <c r="BO178" s="434"/>
      <c r="BP178" s="434"/>
      <c r="BQ178" s="453"/>
      <c r="BR178" s="449"/>
      <c r="BS178" s="434"/>
      <c r="BT178" s="434"/>
      <c r="BU178" s="434"/>
      <c r="BV178" s="434"/>
      <c r="BW178" s="434"/>
      <c r="BX178" s="434"/>
      <c r="BY178" s="435"/>
      <c r="BZ178" s="435"/>
      <c r="CA178" s="435"/>
      <c r="CB178" s="435"/>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544" customFormat="true" ht="15" customHeight="true" x14ac:dyDescent="0.2">
      <c r="A179" s="140"/>
      <c r="B179" s="134"/>
      <c r="C179" s="105"/>
      <c r="D179" s="104"/>
      <c r="E179" s="104"/>
      <c r="F179" s="104"/>
      <c r="G179" s="103"/>
      <c r="H179" s="102"/>
      <c r="I179" s="104"/>
      <c r="J179" s="104"/>
      <c r="K179" s="104"/>
      <c r="L179" s="101"/>
      <c r="M179" s="105"/>
      <c r="N179" s="104"/>
      <c r="O179" s="104"/>
      <c r="P179" s="104"/>
      <c r="Q179" s="103"/>
      <c r="R179" s="102"/>
      <c r="S179" s="104"/>
      <c r="T179" s="104"/>
      <c r="U179" s="104"/>
      <c r="V179" s="104"/>
      <c r="W179" s="104"/>
      <c r="X179" s="104"/>
      <c r="Y179" s="104"/>
      <c r="Z179" s="104"/>
      <c r="AA179" s="104"/>
      <c r="AB179" s="101"/>
      <c r="AC179" s="784"/>
      <c r="AD179" s="784"/>
      <c r="AE179" s="784"/>
      <c r="AF179" s="784"/>
      <c r="AG179" s="784"/>
      <c r="AH179" s="784"/>
      <c r="AI179" s="784"/>
      <c r="AJ179" s="784"/>
      <c r="AK179" s="784"/>
      <c r="AL179" s="784"/>
      <c r="AM179" s="784"/>
      <c r="AN179" s="784"/>
      <c r="AO179" s="784"/>
      <c r="AP179" s="784"/>
      <c r="AQ179" s="784"/>
      <c r="AR179" s="784"/>
      <c r="AS179" s="784"/>
      <c r="AT179" s="784"/>
      <c r="AU179" s="784"/>
      <c r="AV179" s="784"/>
      <c r="AW179" s="784"/>
      <c r="AX179" s="784"/>
      <c r="AY179" s="784"/>
      <c r="AZ179" s="343"/>
      <c r="BA179" s="595"/>
      <c r="BB179" s="594"/>
      <c r="BC179" s="449"/>
      <c r="BD179" s="434"/>
      <c r="BE179" s="434"/>
      <c r="BF179" s="434"/>
      <c r="BG179" s="453"/>
      <c r="BH179" s="449"/>
      <c r="BI179" s="434"/>
      <c r="BJ179" s="434"/>
      <c r="BK179" s="434"/>
      <c r="BL179" s="453"/>
      <c r="BM179" s="449"/>
      <c r="BN179" s="434"/>
      <c r="BO179" s="434"/>
      <c r="BP179" s="434"/>
      <c r="BQ179" s="453"/>
      <c r="BR179" s="449"/>
      <c r="BS179" s="434"/>
      <c r="BT179" s="434"/>
      <c r="BU179" s="434"/>
      <c r="BV179" s="434"/>
      <c r="BW179" s="434"/>
      <c r="BX179" s="434"/>
      <c r="BY179" s="435"/>
      <c r="BZ179" s="435"/>
      <c r="CA179" s="435"/>
      <c r="CB179" s="435"/>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544" customFormat="true" ht="15" customHeight="true" x14ac:dyDescent="0.2">
      <c r="A180" s="140"/>
      <c r="B180" s="134"/>
      <c r="C180" s="105"/>
      <c r="D180" s="104"/>
      <c r="E180" s="104"/>
      <c r="F180" s="104"/>
      <c r="G180" s="103"/>
      <c r="H180" s="102"/>
      <c r="I180" s="104"/>
      <c r="J180" s="104"/>
      <c r="K180" s="104"/>
      <c r="L180" s="101"/>
      <c r="M180" s="105"/>
      <c r="N180" s="104"/>
      <c r="O180" s="104"/>
      <c r="P180" s="104"/>
      <c r="Q180" s="103"/>
      <c r="R180" s="102"/>
      <c r="S180" s="104"/>
      <c r="T180" s="104"/>
      <c r="U180" s="104"/>
      <c r="V180" s="104"/>
      <c r="W180" s="104"/>
      <c r="X180" s="104"/>
      <c r="Y180" s="104"/>
      <c r="Z180" s="104"/>
      <c r="AA180" s="104"/>
      <c r="AB180" s="101"/>
      <c r="AC180" s="784"/>
      <c r="AD180" s="784"/>
      <c r="AE180" s="784"/>
      <c r="AF180" s="784"/>
      <c r="AG180" s="784"/>
      <c r="AH180" s="784"/>
      <c r="AI180" s="784"/>
      <c r="AJ180" s="784"/>
      <c r="AK180" s="784"/>
      <c r="AL180" s="784"/>
      <c r="AM180" s="784"/>
      <c r="AN180" s="784"/>
      <c r="AO180" s="784"/>
      <c r="AP180" s="784"/>
      <c r="AQ180" s="784"/>
      <c r="AR180" s="784"/>
      <c r="AS180" s="784"/>
      <c r="AT180" s="784"/>
      <c r="AU180" s="784"/>
      <c r="AV180" s="784"/>
      <c r="AW180" s="784"/>
      <c r="AX180" s="784"/>
      <c r="AY180" s="784"/>
      <c r="AZ180" s="343"/>
      <c r="BA180" s="595"/>
      <c r="BB180" s="594"/>
      <c r="BC180" s="449"/>
      <c r="BD180" s="434"/>
      <c r="BE180" s="434"/>
      <c r="BF180" s="434"/>
      <c r="BG180" s="453"/>
      <c r="BH180" s="449"/>
      <c r="BI180" s="434"/>
      <c r="BJ180" s="434"/>
      <c r="BK180" s="434"/>
      <c r="BL180" s="453"/>
      <c r="BM180" s="449"/>
      <c r="BN180" s="434"/>
      <c r="BO180" s="434"/>
      <c r="BP180" s="434"/>
      <c r="BQ180" s="453"/>
      <c r="BR180" s="449"/>
      <c r="BS180" s="434"/>
      <c r="BT180" s="434"/>
      <c r="BU180" s="434"/>
      <c r="BV180" s="434"/>
      <c r="BW180" s="434"/>
      <c r="BX180" s="434"/>
      <c r="BY180" s="435"/>
      <c r="BZ180" s="435"/>
      <c r="CA180" s="435"/>
      <c r="CB180" s="435"/>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544" customFormat="true" ht="15" customHeight="true" x14ac:dyDescent="0.2">
      <c r="A181" s="140"/>
      <c r="B181" s="134"/>
      <c r="C181" s="105"/>
      <c r="D181" s="104"/>
      <c r="E181" s="104"/>
      <c r="F181" s="104"/>
      <c r="G181" s="103"/>
      <c r="H181" s="102"/>
      <c r="I181" s="104"/>
      <c r="J181" s="104"/>
      <c r="K181" s="104"/>
      <c r="L181" s="101"/>
      <c r="M181" s="105"/>
      <c r="N181" s="104"/>
      <c r="O181" s="104"/>
      <c r="P181" s="104"/>
      <c r="Q181" s="103"/>
      <c r="R181" s="102"/>
      <c r="S181" s="104"/>
      <c r="T181" s="104"/>
      <c r="U181" s="104"/>
      <c r="V181" s="104"/>
      <c r="W181" s="104"/>
      <c r="X181" s="104"/>
      <c r="Y181" s="104"/>
      <c r="Z181" s="104"/>
      <c r="AA181" s="104"/>
      <c r="AB181" s="101"/>
      <c r="AC181" s="784"/>
      <c r="AD181" s="784"/>
      <c r="AE181" s="784"/>
      <c r="AF181" s="784"/>
      <c r="AG181" s="784"/>
      <c r="AH181" s="784"/>
      <c r="AI181" s="784"/>
      <c r="AJ181" s="784"/>
      <c r="AK181" s="784"/>
      <c r="AL181" s="784"/>
      <c r="AM181" s="784"/>
      <c r="AN181" s="784"/>
      <c r="AO181" s="784"/>
      <c r="AP181" s="784"/>
      <c r="AQ181" s="784"/>
      <c r="AR181" s="784"/>
      <c r="AS181" s="784"/>
      <c r="AT181" s="784"/>
      <c r="AU181" s="784"/>
      <c r="AV181" s="784"/>
      <c r="AW181" s="784"/>
      <c r="AX181" s="784"/>
      <c r="AY181" s="784"/>
      <c r="AZ181" s="343"/>
      <c r="BA181" s="595"/>
      <c r="BB181" s="594"/>
      <c r="BC181" s="449"/>
      <c r="BD181" s="434"/>
      <c r="BE181" s="434"/>
      <c r="BF181" s="434"/>
      <c r="BG181" s="453"/>
      <c r="BH181" s="449"/>
      <c r="BI181" s="434"/>
      <c r="BJ181" s="434"/>
      <c r="BK181" s="434"/>
      <c r="BL181" s="453"/>
      <c r="BM181" s="449"/>
      <c r="BN181" s="434"/>
      <c r="BO181" s="434"/>
      <c r="BP181" s="434"/>
      <c r="BQ181" s="453"/>
      <c r="BR181" s="449"/>
      <c r="BS181" s="434"/>
      <c r="BT181" s="434"/>
      <c r="BU181" s="434"/>
      <c r="BV181" s="434"/>
      <c r="BW181" s="434"/>
      <c r="BX181" s="434"/>
      <c r="BY181" s="435"/>
      <c r="BZ181" s="435"/>
      <c r="CA181" s="435"/>
      <c r="CB181" s="435"/>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544" customFormat="true" ht="15" customHeight="true" x14ac:dyDescent="0.2">
      <c r="A182" s="140"/>
      <c r="B182" s="134"/>
      <c r="C182" s="105"/>
      <c r="D182" s="104"/>
      <c r="E182" s="104"/>
      <c r="F182" s="104"/>
      <c r="G182" s="103"/>
      <c r="H182" s="102"/>
      <c r="I182" s="104"/>
      <c r="J182" s="104"/>
      <c r="K182" s="104"/>
      <c r="L182" s="101"/>
      <c r="M182" s="105"/>
      <c r="N182" s="104"/>
      <c r="O182" s="104"/>
      <c r="P182" s="104"/>
      <c r="Q182" s="103"/>
      <c r="R182" s="102"/>
      <c r="S182" s="104"/>
      <c r="T182" s="104"/>
      <c r="U182" s="104"/>
      <c r="V182" s="104"/>
      <c r="W182" s="104"/>
      <c r="X182" s="104"/>
      <c r="Y182" s="104"/>
      <c r="Z182" s="104"/>
      <c r="AA182" s="104"/>
      <c r="AB182" s="101"/>
      <c r="AC182" s="784"/>
      <c r="AD182" s="784"/>
      <c r="AE182" s="784"/>
      <c r="AF182" s="784"/>
      <c r="AG182" s="784"/>
      <c r="AH182" s="784"/>
      <c r="AI182" s="784"/>
      <c r="AJ182" s="784"/>
      <c r="AK182" s="784"/>
      <c r="AL182" s="784"/>
      <c r="AM182" s="784"/>
      <c r="AN182" s="784"/>
      <c r="AO182" s="784"/>
      <c r="AP182" s="784"/>
      <c r="AQ182" s="784"/>
      <c r="AR182" s="784"/>
      <c r="AS182" s="784"/>
      <c r="AT182" s="784"/>
      <c r="AU182" s="784"/>
      <c r="AV182" s="784"/>
      <c r="AW182" s="784"/>
      <c r="AX182" s="784"/>
      <c r="AY182" s="784"/>
      <c r="AZ182" s="343"/>
      <c r="BA182" s="595"/>
      <c r="BB182" s="594"/>
      <c r="BC182" s="449"/>
      <c r="BD182" s="434"/>
      <c r="BE182" s="434"/>
      <c r="BF182" s="434"/>
      <c r="BG182" s="453"/>
      <c r="BH182" s="449"/>
      <c r="BI182" s="434"/>
      <c r="BJ182" s="434"/>
      <c r="BK182" s="434"/>
      <c r="BL182" s="453"/>
      <c r="BM182" s="449"/>
      <c r="BN182" s="434"/>
      <c r="BO182" s="434"/>
      <c r="BP182" s="434"/>
      <c r="BQ182" s="453"/>
      <c r="BR182" s="449"/>
      <c r="BS182" s="434"/>
      <c r="BT182" s="434"/>
      <c r="BU182" s="434"/>
      <c r="BV182" s="434"/>
      <c r="BW182" s="434"/>
      <c r="BX182" s="434"/>
      <c r="BY182" s="435"/>
      <c r="BZ182" s="435"/>
      <c r="CA182" s="435"/>
      <c r="CB182" s="435"/>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544" customFormat="true" ht="15" customHeight="true" x14ac:dyDescent="0.2">
      <c r="A183" s="140"/>
      <c r="B183" s="134"/>
      <c r="C183" s="105"/>
      <c r="D183" s="104"/>
      <c r="E183" s="104"/>
      <c r="F183" s="104"/>
      <c r="G183" s="103"/>
      <c r="H183" s="102"/>
      <c r="I183" s="104"/>
      <c r="J183" s="104"/>
      <c r="K183" s="104"/>
      <c r="L183" s="101"/>
      <c r="M183" s="105"/>
      <c r="N183" s="104"/>
      <c r="O183" s="104"/>
      <c r="P183" s="104"/>
      <c r="Q183" s="103"/>
      <c r="R183" s="102"/>
      <c r="S183" s="104"/>
      <c r="T183" s="104"/>
      <c r="U183" s="104"/>
      <c r="V183" s="104"/>
      <c r="W183" s="104"/>
      <c r="X183" s="104"/>
      <c r="Y183" s="104"/>
      <c r="Z183" s="104"/>
      <c r="AA183" s="104"/>
      <c r="AB183" s="101"/>
      <c r="AC183" s="784"/>
      <c r="AD183" s="784"/>
      <c r="AE183" s="784"/>
      <c r="AF183" s="784"/>
      <c r="AG183" s="784"/>
      <c r="AH183" s="784"/>
      <c r="AI183" s="784"/>
      <c r="AJ183" s="784"/>
      <c r="AK183" s="784"/>
      <c r="AL183" s="784"/>
      <c r="AM183" s="784"/>
      <c r="AN183" s="784"/>
      <c r="AO183" s="784"/>
      <c r="AP183" s="784"/>
      <c r="AQ183" s="784"/>
      <c r="AR183" s="784"/>
      <c r="AS183" s="784"/>
      <c r="AT183" s="784"/>
      <c r="AU183" s="784"/>
      <c r="AV183" s="784"/>
      <c r="AW183" s="784"/>
      <c r="AX183" s="784"/>
      <c r="AY183" s="784"/>
      <c r="AZ183" s="343"/>
      <c r="BA183" s="595"/>
      <c r="BB183" s="594"/>
      <c r="BC183" s="449"/>
      <c r="BD183" s="434"/>
      <c r="BE183" s="434"/>
      <c r="BF183" s="434"/>
      <c r="BG183" s="453"/>
      <c r="BH183" s="449"/>
      <c r="BI183" s="434"/>
      <c r="BJ183" s="434"/>
      <c r="BK183" s="434"/>
      <c r="BL183" s="453"/>
      <c r="BM183" s="449"/>
      <c r="BN183" s="434"/>
      <c r="BO183" s="434"/>
      <c r="BP183" s="434"/>
      <c r="BQ183" s="453"/>
      <c r="BR183" s="449"/>
      <c r="BS183" s="434"/>
      <c r="BT183" s="434"/>
      <c r="BU183" s="434"/>
      <c r="BV183" s="434"/>
      <c r="BW183" s="434"/>
      <c r="BX183" s="434"/>
      <c r="BY183" s="435"/>
      <c r="BZ183" s="435"/>
      <c r="CA183" s="435"/>
      <c r="CB183" s="435"/>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544" customFormat="true" ht="15" customHeight="true" x14ac:dyDescent="0.2">
      <c r="A184" s="140"/>
      <c r="B184" s="134"/>
      <c r="C184" s="105"/>
      <c r="D184" s="104"/>
      <c r="E184" s="104"/>
      <c r="F184" s="104"/>
      <c r="G184" s="103"/>
      <c r="H184" s="102"/>
      <c r="I184" s="104"/>
      <c r="J184" s="104"/>
      <c r="K184" s="104"/>
      <c r="L184" s="101"/>
      <c r="M184" s="105"/>
      <c r="N184" s="104"/>
      <c r="O184" s="104"/>
      <c r="P184" s="104"/>
      <c r="Q184" s="103"/>
      <c r="R184" s="102"/>
      <c r="S184" s="104"/>
      <c r="T184" s="104"/>
      <c r="U184" s="104"/>
      <c r="V184" s="104"/>
      <c r="W184" s="104"/>
      <c r="X184" s="104"/>
      <c r="Y184" s="104"/>
      <c r="Z184" s="104"/>
      <c r="AA184" s="104"/>
      <c r="AB184" s="101"/>
      <c r="AC184" s="784"/>
      <c r="AD184" s="784"/>
      <c r="AE184" s="784"/>
      <c r="AF184" s="784"/>
      <c r="AG184" s="784"/>
      <c r="AH184" s="784"/>
      <c r="AI184" s="784"/>
      <c r="AJ184" s="784"/>
      <c r="AK184" s="784"/>
      <c r="AL184" s="784"/>
      <c r="AM184" s="784"/>
      <c r="AN184" s="784"/>
      <c r="AO184" s="784"/>
      <c r="AP184" s="784"/>
      <c r="AQ184" s="784"/>
      <c r="AR184" s="784"/>
      <c r="AS184" s="784"/>
      <c r="AT184" s="784"/>
      <c r="AU184" s="784"/>
      <c r="AV184" s="784"/>
      <c r="AW184" s="784"/>
      <c r="AX184" s="784"/>
      <c r="AY184" s="784"/>
      <c r="AZ184" s="343"/>
      <c r="BA184" s="595"/>
      <c r="BB184" s="594"/>
      <c r="BC184" s="449"/>
      <c r="BD184" s="434"/>
      <c r="BE184" s="434"/>
      <c r="BF184" s="434"/>
      <c r="BG184" s="453"/>
      <c r="BH184" s="449"/>
      <c r="BI184" s="434"/>
      <c r="BJ184" s="434"/>
      <c r="BK184" s="434"/>
      <c r="BL184" s="453"/>
      <c r="BM184" s="449"/>
      <c r="BN184" s="434"/>
      <c r="BO184" s="434"/>
      <c r="BP184" s="434"/>
      <c r="BQ184" s="453"/>
      <c r="BR184" s="449"/>
      <c r="BS184" s="434"/>
      <c r="BT184" s="434"/>
      <c r="BU184" s="434"/>
      <c r="BV184" s="434"/>
      <c r="BW184" s="434"/>
      <c r="BX184" s="434"/>
      <c r="BY184" s="435"/>
      <c r="BZ184" s="435"/>
      <c r="CA184" s="435"/>
      <c r="CB184" s="435"/>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544" customFormat="true" ht="15" customHeight="true" x14ac:dyDescent="0.2">
      <c r="A185" s="140"/>
      <c r="B185" s="134"/>
      <c r="C185" s="105"/>
      <c r="D185" s="104"/>
      <c r="E185" s="104"/>
      <c r="F185" s="104"/>
      <c r="G185" s="103"/>
      <c r="H185" s="102"/>
      <c r="I185" s="104"/>
      <c r="J185" s="104"/>
      <c r="K185" s="104"/>
      <c r="L185" s="101"/>
      <c r="M185" s="105"/>
      <c r="N185" s="104"/>
      <c r="O185" s="104"/>
      <c r="P185" s="104"/>
      <c r="Q185" s="103"/>
      <c r="R185" s="102"/>
      <c r="S185" s="104"/>
      <c r="T185" s="104"/>
      <c r="U185" s="104"/>
      <c r="V185" s="104"/>
      <c r="W185" s="104"/>
      <c r="X185" s="104"/>
      <c r="Y185" s="104"/>
      <c r="Z185" s="104"/>
      <c r="AA185" s="104"/>
      <c r="AB185" s="101"/>
      <c r="AC185" s="784"/>
      <c r="AD185" s="784"/>
      <c r="AE185" s="784"/>
      <c r="AF185" s="784"/>
      <c r="AG185" s="784"/>
      <c r="AH185" s="784"/>
      <c r="AI185" s="784"/>
      <c r="AJ185" s="784"/>
      <c r="AK185" s="784"/>
      <c r="AL185" s="784"/>
      <c r="AM185" s="784"/>
      <c r="AN185" s="784"/>
      <c r="AO185" s="784"/>
      <c r="AP185" s="784"/>
      <c r="AQ185" s="784"/>
      <c r="AR185" s="784"/>
      <c r="AS185" s="784"/>
      <c r="AT185" s="784"/>
      <c r="AU185" s="784"/>
      <c r="AV185" s="784"/>
      <c r="AW185" s="784"/>
      <c r="AX185" s="784"/>
      <c r="AY185" s="784"/>
      <c r="AZ185" s="343"/>
      <c r="BA185" s="595"/>
      <c r="BB185" s="594"/>
      <c r="BC185" s="449"/>
      <c r="BD185" s="434"/>
      <c r="BE185" s="434"/>
      <c r="BF185" s="434"/>
      <c r="BG185" s="453"/>
      <c r="BH185" s="449"/>
      <c r="BI185" s="434"/>
      <c r="BJ185" s="434"/>
      <c r="BK185" s="434"/>
      <c r="BL185" s="453"/>
      <c r="BM185" s="449"/>
      <c r="BN185" s="434"/>
      <c r="BO185" s="434"/>
      <c r="BP185" s="434"/>
      <c r="BQ185" s="453"/>
      <c r="BR185" s="449"/>
      <c r="BS185" s="434"/>
      <c r="BT185" s="434"/>
      <c r="BU185" s="434"/>
      <c r="BV185" s="434"/>
      <c r="BW185" s="434"/>
      <c r="BX185" s="434"/>
      <c r="BY185" s="435"/>
      <c r="BZ185" s="435"/>
      <c r="CA185" s="435"/>
      <c r="CB185" s="435"/>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544" customFormat="true" ht="15" customHeight="true" x14ac:dyDescent="0.2">
      <c r="A186" s="140"/>
      <c r="B186" s="134"/>
      <c r="C186" s="105"/>
      <c r="D186" s="104"/>
      <c r="E186" s="104"/>
      <c r="F186" s="104"/>
      <c r="G186" s="103"/>
      <c r="H186" s="102"/>
      <c r="I186" s="104"/>
      <c r="J186" s="104"/>
      <c r="K186" s="104"/>
      <c r="L186" s="101"/>
      <c r="M186" s="105"/>
      <c r="N186" s="104"/>
      <c r="O186" s="104"/>
      <c r="P186" s="104"/>
      <c r="Q186" s="103"/>
      <c r="R186" s="102"/>
      <c r="S186" s="104"/>
      <c r="T186" s="104"/>
      <c r="U186" s="104"/>
      <c r="V186" s="104"/>
      <c r="W186" s="104"/>
      <c r="X186" s="104"/>
      <c r="Y186" s="104"/>
      <c r="Z186" s="104"/>
      <c r="AA186" s="104"/>
      <c r="AB186" s="101"/>
      <c r="AC186" s="784"/>
      <c r="AD186" s="784"/>
      <c r="AE186" s="784"/>
      <c r="AF186" s="784"/>
      <c r="AG186" s="784"/>
      <c r="AH186" s="784"/>
      <c r="AI186" s="784"/>
      <c r="AJ186" s="784"/>
      <c r="AK186" s="784"/>
      <c r="AL186" s="784"/>
      <c r="AM186" s="784"/>
      <c r="AN186" s="784"/>
      <c r="AO186" s="784"/>
      <c r="AP186" s="784"/>
      <c r="AQ186" s="784"/>
      <c r="AR186" s="784"/>
      <c r="AS186" s="784"/>
      <c r="AT186" s="784"/>
      <c r="AU186" s="784"/>
      <c r="AV186" s="784"/>
      <c r="AW186" s="784"/>
      <c r="AX186" s="784"/>
      <c r="AY186" s="784"/>
      <c r="AZ186" s="343"/>
      <c r="BA186" s="595"/>
      <c r="BB186" s="594"/>
      <c r="BC186" s="449"/>
      <c r="BD186" s="434"/>
      <c r="BE186" s="434"/>
      <c r="BF186" s="434"/>
      <c r="BG186" s="453"/>
      <c r="BH186" s="449"/>
      <c r="BI186" s="434"/>
      <c r="BJ186" s="434"/>
      <c r="BK186" s="434"/>
      <c r="BL186" s="453"/>
      <c r="BM186" s="449"/>
      <c r="BN186" s="434"/>
      <c r="BO186" s="434"/>
      <c r="BP186" s="434"/>
      <c r="BQ186" s="453"/>
      <c r="BR186" s="449"/>
      <c r="BS186" s="434"/>
      <c r="BT186" s="434"/>
      <c r="BU186" s="434"/>
      <c r="BV186" s="434"/>
      <c r="BW186" s="434"/>
      <c r="BX186" s="434"/>
      <c r="BY186" s="435"/>
      <c r="BZ186" s="435"/>
      <c r="CA186" s="435"/>
      <c r="CB186" s="435"/>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544" customFormat="true" ht="15" customHeight="true" x14ac:dyDescent="0.2">
      <c r="A187" s="140"/>
      <c r="B187" s="134"/>
      <c r="C187" s="105"/>
      <c r="D187" s="104"/>
      <c r="E187" s="104"/>
      <c r="F187" s="104"/>
      <c r="G187" s="103"/>
      <c r="H187" s="102"/>
      <c r="I187" s="104"/>
      <c r="J187" s="104"/>
      <c r="K187" s="104"/>
      <c r="L187" s="101"/>
      <c r="M187" s="105"/>
      <c r="N187" s="104"/>
      <c r="O187" s="104"/>
      <c r="P187" s="104"/>
      <c r="Q187" s="103"/>
      <c r="R187" s="102"/>
      <c r="S187" s="104"/>
      <c r="T187" s="104"/>
      <c r="U187" s="104"/>
      <c r="V187" s="104"/>
      <c r="W187" s="104"/>
      <c r="X187" s="104"/>
      <c r="Y187" s="104"/>
      <c r="Z187" s="104"/>
      <c r="AA187" s="104"/>
      <c r="AB187" s="101"/>
      <c r="AC187" s="784"/>
      <c r="AD187" s="784"/>
      <c r="AE187" s="784"/>
      <c r="AF187" s="784"/>
      <c r="AG187" s="784"/>
      <c r="AH187" s="784"/>
      <c r="AI187" s="784"/>
      <c r="AJ187" s="784"/>
      <c r="AK187" s="784"/>
      <c r="AL187" s="784"/>
      <c r="AM187" s="784"/>
      <c r="AN187" s="784"/>
      <c r="AO187" s="784"/>
      <c r="AP187" s="784"/>
      <c r="AQ187" s="784"/>
      <c r="AR187" s="784"/>
      <c r="AS187" s="784"/>
      <c r="AT187" s="784"/>
      <c r="AU187" s="784"/>
      <c r="AV187" s="784"/>
      <c r="AW187" s="784"/>
      <c r="AX187" s="784"/>
      <c r="AY187" s="784"/>
      <c r="AZ187" s="343"/>
      <c r="BA187" s="595"/>
      <c r="BB187" s="594"/>
      <c r="BC187" s="449"/>
      <c r="BD187" s="434"/>
      <c r="BE187" s="434"/>
      <c r="BF187" s="434"/>
      <c r="BG187" s="453"/>
      <c r="BH187" s="449"/>
      <c r="BI187" s="434"/>
      <c r="BJ187" s="434"/>
      <c r="BK187" s="434"/>
      <c r="BL187" s="453"/>
      <c r="BM187" s="449"/>
      <c r="BN187" s="434"/>
      <c r="BO187" s="434"/>
      <c r="BP187" s="434"/>
      <c r="BQ187" s="453"/>
      <c r="BR187" s="449"/>
      <c r="BS187" s="434"/>
      <c r="BT187" s="434"/>
      <c r="BU187" s="434"/>
      <c r="BV187" s="434"/>
      <c r="BW187" s="434"/>
      <c r="BX187" s="434"/>
      <c r="BY187" s="435"/>
      <c r="BZ187" s="435"/>
      <c r="CA187" s="435"/>
      <c r="CB187" s="435"/>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544" customFormat="true" ht="15" customHeight="true" x14ac:dyDescent="0.2">
      <c r="A188" s="140"/>
      <c r="B188" s="134"/>
      <c r="C188" s="105"/>
      <c r="D188" s="104"/>
      <c r="E188" s="104"/>
      <c r="F188" s="104"/>
      <c r="G188" s="103"/>
      <c r="H188" s="102"/>
      <c r="I188" s="104"/>
      <c r="J188" s="104"/>
      <c r="K188" s="104"/>
      <c r="L188" s="101"/>
      <c r="M188" s="105"/>
      <c r="N188" s="104"/>
      <c r="O188" s="104"/>
      <c r="P188" s="104"/>
      <c r="Q188" s="103"/>
      <c r="R188" s="102"/>
      <c r="S188" s="104"/>
      <c r="T188" s="104"/>
      <c r="U188" s="104"/>
      <c r="V188" s="104"/>
      <c r="W188" s="104"/>
      <c r="X188" s="104"/>
      <c r="Y188" s="104"/>
      <c r="Z188" s="104"/>
      <c r="AA188" s="104"/>
      <c r="AB188" s="101"/>
      <c r="AC188" s="784"/>
      <c r="AD188" s="784"/>
      <c r="AE188" s="784"/>
      <c r="AF188" s="784"/>
      <c r="AG188" s="784"/>
      <c r="AH188" s="784"/>
      <c r="AI188" s="784"/>
      <c r="AJ188" s="784"/>
      <c r="AK188" s="784"/>
      <c r="AL188" s="784"/>
      <c r="AM188" s="784"/>
      <c r="AN188" s="784"/>
      <c r="AO188" s="784"/>
      <c r="AP188" s="784"/>
      <c r="AQ188" s="784"/>
      <c r="AR188" s="784"/>
      <c r="AS188" s="784"/>
      <c r="AT188" s="784"/>
      <c r="AU188" s="784"/>
      <c r="AV188" s="784"/>
      <c r="AW188" s="784"/>
      <c r="AX188" s="784"/>
      <c r="AY188" s="784"/>
      <c r="AZ188" s="343"/>
      <c r="BA188" s="595"/>
      <c r="BB188" s="594"/>
      <c r="BC188" s="449"/>
      <c r="BD188" s="434"/>
      <c r="BE188" s="434"/>
      <c r="BF188" s="434"/>
      <c r="BG188" s="453"/>
      <c r="BH188" s="449"/>
      <c r="BI188" s="434"/>
      <c r="BJ188" s="434"/>
      <c r="BK188" s="434"/>
      <c r="BL188" s="453"/>
      <c r="BM188" s="449"/>
      <c r="BN188" s="434"/>
      <c r="BO188" s="434"/>
      <c r="BP188" s="434"/>
      <c r="BQ188" s="453"/>
      <c r="BR188" s="449"/>
      <c r="BS188" s="434"/>
      <c r="BT188" s="434"/>
      <c r="BU188" s="434"/>
      <c r="BV188" s="434"/>
      <c r="BW188" s="434"/>
      <c r="BX188" s="434"/>
      <c r="BY188" s="435"/>
      <c r="BZ188" s="435"/>
      <c r="CA188" s="435"/>
      <c r="CB188" s="435"/>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544" customFormat="true" ht="15" customHeight="true" x14ac:dyDescent="0.2">
      <c r="A189" s="140"/>
      <c r="B189" s="134"/>
      <c r="C189" s="105"/>
      <c r="D189" s="104"/>
      <c r="E189" s="104"/>
      <c r="F189" s="104"/>
      <c r="G189" s="103"/>
      <c r="H189" s="102"/>
      <c r="I189" s="104"/>
      <c r="J189" s="104"/>
      <c r="K189" s="104"/>
      <c r="L189" s="101"/>
      <c r="M189" s="105"/>
      <c r="N189" s="104"/>
      <c r="O189" s="104"/>
      <c r="P189" s="104"/>
      <c r="Q189" s="103"/>
      <c r="R189" s="102"/>
      <c r="S189" s="104"/>
      <c r="T189" s="104"/>
      <c r="U189" s="104"/>
      <c r="V189" s="104"/>
      <c r="W189" s="104"/>
      <c r="X189" s="104"/>
      <c r="Y189" s="104"/>
      <c r="Z189" s="104"/>
      <c r="AA189" s="104"/>
      <c r="AB189" s="101"/>
      <c r="AC189" s="784"/>
      <c r="AD189" s="784"/>
      <c r="AE189" s="784"/>
      <c r="AF189" s="784"/>
      <c r="AG189" s="784"/>
      <c r="AH189" s="784"/>
      <c r="AI189" s="784"/>
      <c r="AJ189" s="784"/>
      <c r="AK189" s="784"/>
      <c r="AL189" s="784"/>
      <c r="AM189" s="784"/>
      <c r="AN189" s="784"/>
      <c r="AO189" s="784"/>
      <c r="AP189" s="784"/>
      <c r="AQ189" s="784"/>
      <c r="AR189" s="784"/>
      <c r="AS189" s="784"/>
      <c r="AT189" s="784"/>
      <c r="AU189" s="784"/>
      <c r="AV189" s="784"/>
      <c r="AW189" s="784"/>
      <c r="AX189" s="784"/>
      <c r="AY189" s="784"/>
      <c r="AZ189" s="343"/>
      <c r="BA189" s="595"/>
      <c r="BB189" s="594"/>
      <c r="BC189" s="449"/>
      <c r="BD189" s="434"/>
      <c r="BE189" s="434"/>
      <c r="BF189" s="434"/>
      <c r="BG189" s="453"/>
      <c r="BH189" s="449"/>
      <c r="BI189" s="434"/>
      <c r="BJ189" s="434"/>
      <c r="BK189" s="434"/>
      <c r="BL189" s="453"/>
      <c r="BM189" s="449"/>
      <c r="BN189" s="434"/>
      <c r="BO189" s="434"/>
      <c r="BP189" s="434"/>
      <c r="BQ189" s="453"/>
      <c r="BR189" s="449"/>
      <c r="BS189" s="434"/>
      <c r="BT189" s="434"/>
      <c r="BU189" s="434"/>
      <c r="BV189" s="434"/>
      <c r="BW189" s="434"/>
      <c r="BX189" s="434"/>
      <c r="BY189" s="435"/>
      <c r="BZ189" s="435"/>
      <c r="CA189" s="435"/>
      <c r="CB189" s="435"/>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544" customFormat="true" ht="15" customHeight="true" x14ac:dyDescent="0.2">
      <c r="A190" s="140"/>
      <c r="B190" s="134"/>
      <c r="C190" s="105"/>
      <c r="D190" s="104"/>
      <c r="E190" s="104"/>
      <c r="F190" s="104"/>
      <c r="G190" s="103"/>
      <c r="H190" s="102"/>
      <c r="I190" s="104"/>
      <c r="J190" s="104"/>
      <c r="K190" s="104"/>
      <c r="L190" s="101"/>
      <c r="M190" s="105"/>
      <c r="N190" s="104"/>
      <c r="O190" s="104"/>
      <c r="P190" s="104"/>
      <c r="Q190" s="103"/>
      <c r="R190" s="102"/>
      <c r="S190" s="104"/>
      <c r="T190" s="104"/>
      <c r="U190" s="104"/>
      <c r="V190" s="104"/>
      <c r="W190" s="104"/>
      <c r="X190" s="104"/>
      <c r="Y190" s="104"/>
      <c r="Z190" s="104"/>
      <c r="AA190" s="104"/>
      <c r="AB190" s="101"/>
      <c r="AC190" s="784"/>
      <c r="AD190" s="784"/>
      <c r="AE190" s="784"/>
      <c r="AF190" s="784"/>
      <c r="AG190" s="784"/>
      <c r="AH190" s="784"/>
      <c r="AI190" s="784"/>
      <c r="AJ190" s="784"/>
      <c r="AK190" s="784"/>
      <c r="AL190" s="784"/>
      <c r="AM190" s="784"/>
      <c r="AN190" s="784"/>
      <c r="AO190" s="784"/>
      <c r="AP190" s="784"/>
      <c r="AQ190" s="784"/>
      <c r="AR190" s="784"/>
      <c r="AS190" s="784"/>
      <c r="AT190" s="784"/>
      <c r="AU190" s="784"/>
      <c r="AV190" s="784"/>
      <c r="AW190" s="784"/>
      <c r="AX190" s="784"/>
      <c r="AY190" s="784"/>
      <c r="AZ190" s="343"/>
      <c r="BA190" s="595"/>
      <c r="BB190" s="594"/>
      <c r="BC190" s="449"/>
      <c r="BD190" s="434"/>
      <c r="BE190" s="434"/>
      <c r="BF190" s="434"/>
      <c r="BG190" s="453"/>
      <c r="BH190" s="449"/>
      <c r="BI190" s="434"/>
      <c r="BJ190" s="434"/>
      <c r="BK190" s="434"/>
      <c r="BL190" s="453"/>
      <c r="BM190" s="449"/>
      <c r="BN190" s="434"/>
      <c r="BO190" s="434"/>
      <c r="BP190" s="434"/>
      <c r="BQ190" s="453"/>
      <c r="BR190" s="449"/>
      <c r="BS190" s="434"/>
      <c r="BT190" s="434"/>
      <c r="BU190" s="434"/>
      <c r="BV190" s="434"/>
      <c r="BW190" s="434"/>
      <c r="BX190" s="434"/>
      <c r="BY190" s="435"/>
      <c r="BZ190" s="435"/>
      <c r="CA190" s="435"/>
      <c r="CB190" s="435"/>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544" customFormat="true" ht="15" customHeight="true" x14ac:dyDescent="0.2">
      <c r="A191" s="140"/>
      <c r="B191" s="134"/>
      <c r="C191" s="105"/>
      <c r="D191" s="104"/>
      <c r="E191" s="104"/>
      <c r="F191" s="104"/>
      <c r="G191" s="103"/>
      <c r="H191" s="102"/>
      <c r="I191" s="104"/>
      <c r="J191" s="104"/>
      <c r="K191" s="104"/>
      <c r="L191" s="101"/>
      <c r="M191" s="105"/>
      <c r="N191" s="104"/>
      <c r="O191" s="104"/>
      <c r="P191" s="104"/>
      <c r="Q191" s="103"/>
      <c r="R191" s="102"/>
      <c r="S191" s="104"/>
      <c r="T191" s="104"/>
      <c r="U191" s="104"/>
      <c r="V191" s="104"/>
      <c r="W191" s="104"/>
      <c r="X191" s="104"/>
      <c r="Y191" s="104"/>
      <c r="Z191" s="104"/>
      <c r="AA191" s="104"/>
      <c r="AB191" s="101"/>
      <c r="AC191" s="784"/>
      <c r="AD191" s="784"/>
      <c r="AE191" s="784"/>
      <c r="AF191" s="784"/>
      <c r="AG191" s="784"/>
      <c r="AH191" s="784"/>
      <c r="AI191" s="784"/>
      <c r="AJ191" s="784"/>
      <c r="AK191" s="784"/>
      <c r="AL191" s="784"/>
      <c r="AM191" s="784"/>
      <c r="AN191" s="784"/>
      <c r="AO191" s="784"/>
      <c r="AP191" s="784"/>
      <c r="AQ191" s="784"/>
      <c r="AR191" s="784"/>
      <c r="AS191" s="784"/>
      <c r="AT191" s="784"/>
      <c r="AU191" s="784"/>
      <c r="AV191" s="784"/>
      <c r="AW191" s="784"/>
      <c r="AX191" s="784"/>
      <c r="AY191" s="784"/>
      <c r="AZ191" s="343"/>
      <c r="BA191" s="595"/>
      <c r="BB191" s="594"/>
      <c r="BC191" s="449"/>
      <c r="BD191" s="434"/>
      <c r="BE191" s="434"/>
      <c r="BF191" s="434"/>
      <c r="BG191" s="453"/>
      <c r="BH191" s="449"/>
      <c r="BI191" s="434"/>
      <c r="BJ191" s="434"/>
      <c r="BK191" s="434"/>
      <c r="BL191" s="453"/>
      <c r="BM191" s="449"/>
      <c r="BN191" s="434"/>
      <c r="BO191" s="434"/>
      <c r="BP191" s="434"/>
      <c r="BQ191" s="453"/>
      <c r="BR191" s="449"/>
      <c r="BS191" s="434"/>
      <c r="BT191" s="434"/>
      <c r="BU191" s="434"/>
      <c r="BV191" s="434"/>
      <c r="BW191" s="434"/>
      <c r="BX191" s="434"/>
      <c r="BY191" s="435"/>
      <c r="BZ191" s="435"/>
      <c r="CA191" s="435"/>
      <c r="CB191" s="435"/>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544" customFormat="true" ht="15" customHeight="true" x14ac:dyDescent="0.2">
      <c r="A192" s="140"/>
      <c r="B192" s="134"/>
      <c r="C192" s="105"/>
      <c r="D192" s="104"/>
      <c r="E192" s="104"/>
      <c r="F192" s="104"/>
      <c r="G192" s="103"/>
      <c r="H192" s="102"/>
      <c r="I192" s="104"/>
      <c r="J192" s="104"/>
      <c r="K192" s="104"/>
      <c r="L192" s="101"/>
      <c r="M192" s="105"/>
      <c r="N192" s="104"/>
      <c r="O192" s="104"/>
      <c r="P192" s="104"/>
      <c r="Q192" s="103"/>
      <c r="R192" s="102"/>
      <c r="S192" s="104"/>
      <c r="T192" s="104"/>
      <c r="U192" s="104"/>
      <c r="V192" s="104"/>
      <c r="W192" s="104"/>
      <c r="X192" s="104"/>
      <c r="Y192" s="104"/>
      <c r="Z192" s="104"/>
      <c r="AA192" s="104"/>
      <c r="AB192" s="101"/>
      <c r="AC192" s="784"/>
      <c r="AD192" s="784"/>
      <c r="AE192" s="784"/>
      <c r="AF192" s="784"/>
      <c r="AG192" s="784"/>
      <c r="AH192" s="784"/>
      <c r="AI192" s="784"/>
      <c r="AJ192" s="784"/>
      <c r="AK192" s="784"/>
      <c r="AL192" s="784"/>
      <c r="AM192" s="784"/>
      <c r="AN192" s="784"/>
      <c r="AO192" s="784"/>
      <c r="AP192" s="784"/>
      <c r="AQ192" s="784"/>
      <c r="AR192" s="784"/>
      <c r="AS192" s="784"/>
      <c r="AT192" s="784"/>
      <c r="AU192" s="784"/>
      <c r="AV192" s="784"/>
      <c r="AW192" s="784"/>
      <c r="AX192" s="784"/>
      <c r="AY192" s="784"/>
      <c r="AZ192" s="343"/>
      <c r="BA192" s="595"/>
      <c r="BB192" s="594"/>
      <c r="BC192" s="449"/>
      <c r="BD192" s="434"/>
      <c r="BE192" s="434"/>
      <c r="BF192" s="434"/>
      <c r="BG192" s="453"/>
      <c r="BH192" s="449"/>
      <c r="BI192" s="434"/>
      <c r="BJ192" s="434"/>
      <c r="BK192" s="434"/>
      <c r="BL192" s="453"/>
      <c r="BM192" s="449"/>
      <c r="BN192" s="434"/>
      <c r="BO192" s="434"/>
      <c r="BP192" s="434"/>
      <c r="BQ192" s="453"/>
      <c r="BR192" s="449"/>
      <c r="BS192" s="434"/>
      <c r="BT192" s="434"/>
      <c r="BU192" s="434"/>
      <c r="BV192" s="434"/>
      <c r="BW192" s="434"/>
      <c r="BX192" s="434"/>
      <c r="BY192" s="435"/>
      <c r="BZ192" s="435"/>
      <c r="CA192" s="435"/>
      <c r="CB192" s="435"/>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544" customFormat="true" ht="15" customHeight="true" x14ac:dyDescent="0.2">
      <c r="A193" s="140"/>
      <c r="B193" s="134"/>
      <c r="C193" s="105"/>
      <c r="D193" s="104"/>
      <c r="E193" s="104"/>
      <c r="F193" s="104"/>
      <c r="G193" s="103"/>
      <c r="H193" s="102"/>
      <c r="I193" s="104"/>
      <c r="J193" s="104"/>
      <c r="K193" s="104"/>
      <c r="L193" s="101"/>
      <c r="M193" s="105"/>
      <c r="N193" s="104"/>
      <c r="O193" s="104"/>
      <c r="P193" s="104"/>
      <c r="Q193" s="103"/>
      <c r="R193" s="102"/>
      <c r="S193" s="104"/>
      <c r="T193" s="104"/>
      <c r="U193" s="104"/>
      <c r="V193" s="104"/>
      <c r="W193" s="104"/>
      <c r="X193" s="104"/>
      <c r="Y193" s="104"/>
      <c r="Z193" s="104"/>
      <c r="AA193" s="104"/>
      <c r="AB193" s="101"/>
      <c r="AC193" s="784"/>
      <c r="AD193" s="784"/>
      <c r="AE193" s="784"/>
      <c r="AF193" s="784"/>
      <c r="AG193" s="784"/>
      <c r="AH193" s="784"/>
      <c r="AI193" s="784"/>
      <c r="AJ193" s="784"/>
      <c r="AK193" s="784"/>
      <c r="AL193" s="784"/>
      <c r="AM193" s="784"/>
      <c r="AN193" s="784"/>
      <c r="AO193" s="784"/>
      <c r="AP193" s="784"/>
      <c r="AQ193" s="784"/>
      <c r="AR193" s="784"/>
      <c r="AS193" s="784"/>
      <c r="AT193" s="784"/>
      <c r="AU193" s="784"/>
      <c r="AV193" s="784"/>
      <c r="AW193" s="784"/>
      <c r="AX193" s="784"/>
      <c r="AY193" s="784"/>
      <c r="AZ193" s="343"/>
      <c r="BA193" s="595"/>
      <c r="BB193" s="594"/>
      <c r="BC193" s="449"/>
      <c r="BD193" s="434"/>
      <c r="BE193" s="434"/>
      <c r="BF193" s="434"/>
      <c r="BG193" s="453"/>
      <c r="BH193" s="449"/>
      <c r="BI193" s="434"/>
      <c r="BJ193" s="434"/>
      <c r="BK193" s="434"/>
      <c r="BL193" s="453"/>
      <c r="BM193" s="449"/>
      <c r="BN193" s="434"/>
      <c r="BO193" s="434"/>
      <c r="BP193" s="434"/>
      <c r="BQ193" s="453"/>
      <c r="BR193" s="449"/>
      <c r="BS193" s="434"/>
      <c r="BT193" s="434"/>
      <c r="BU193" s="434"/>
      <c r="BV193" s="434"/>
      <c r="BW193" s="434"/>
      <c r="BX193" s="434"/>
      <c r="BY193" s="435"/>
      <c r="BZ193" s="435"/>
      <c r="CA193" s="435"/>
      <c r="CB193" s="435"/>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544" customFormat="true" ht="15" customHeight="true" x14ac:dyDescent="0.2">
      <c r="A194" s="140"/>
      <c r="B194" s="134"/>
      <c r="C194" s="105"/>
      <c r="D194" s="104"/>
      <c r="E194" s="104"/>
      <c r="F194" s="104"/>
      <c r="G194" s="103"/>
      <c r="H194" s="102"/>
      <c r="I194" s="104"/>
      <c r="J194" s="104"/>
      <c r="K194" s="104"/>
      <c r="L194" s="101"/>
      <c r="M194" s="105"/>
      <c r="N194" s="104"/>
      <c r="O194" s="104"/>
      <c r="P194" s="104"/>
      <c r="Q194" s="103"/>
      <c r="R194" s="102"/>
      <c r="S194" s="104"/>
      <c r="T194" s="104"/>
      <c r="U194" s="104"/>
      <c r="V194" s="104"/>
      <c r="W194" s="104"/>
      <c r="X194" s="104"/>
      <c r="Y194" s="104"/>
      <c r="Z194" s="104"/>
      <c r="AA194" s="104"/>
      <c r="AB194" s="101"/>
      <c r="AC194" s="784"/>
      <c r="AD194" s="784"/>
      <c r="AE194" s="784"/>
      <c r="AF194" s="784"/>
      <c r="AG194" s="784"/>
      <c r="AH194" s="784"/>
      <c r="AI194" s="784"/>
      <c r="AJ194" s="784"/>
      <c r="AK194" s="784"/>
      <c r="AL194" s="784"/>
      <c r="AM194" s="784"/>
      <c r="AN194" s="784"/>
      <c r="AO194" s="784"/>
      <c r="AP194" s="784"/>
      <c r="AQ194" s="784"/>
      <c r="AR194" s="784"/>
      <c r="AS194" s="784"/>
      <c r="AT194" s="784"/>
      <c r="AU194" s="784"/>
      <c r="AV194" s="784"/>
      <c r="AW194" s="784"/>
      <c r="AX194" s="784"/>
      <c r="AY194" s="784"/>
      <c r="AZ194" s="343"/>
      <c r="BA194" s="595"/>
      <c r="BB194" s="594"/>
      <c r="BC194" s="449"/>
      <c r="BD194" s="434"/>
      <c r="BE194" s="434"/>
      <c r="BF194" s="434"/>
      <c r="BG194" s="453"/>
      <c r="BH194" s="449"/>
      <c r="BI194" s="434"/>
      <c r="BJ194" s="434"/>
      <c r="BK194" s="434"/>
      <c r="BL194" s="453"/>
      <c r="BM194" s="449"/>
      <c r="BN194" s="434"/>
      <c r="BO194" s="434"/>
      <c r="BP194" s="434"/>
      <c r="BQ194" s="453"/>
      <c r="BR194" s="449"/>
      <c r="BS194" s="434"/>
      <c r="BT194" s="434"/>
      <c r="BU194" s="434"/>
      <c r="BV194" s="434"/>
      <c r="BW194" s="434"/>
      <c r="BX194" s="434"/>
      <c r="BY194" s="435"/>
      <c r="BZ194" s="435"/>
      <c r="CA194" s="435"/>
      <c r="CB194" s="435"/>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5" customFormat="true" ht="15" customHeight="true" x14ac:dyDescent="0.2">
      <c r="A195" s="140"/>
      <c r="B195" s="134"/>
      <c r="C195" s="105"/>
      <c r="D195" s="104"/>
      <c r="E195" s="104"/>
      <c r="F195" s="104"/>
      <c r="G195" s="103"/>
      <c r="H195" s="102"/>
      <c r="I195" s="104"/>
      <c r="J195" s="104"/>
      <c r="K195" s="104"/>
      <c r="L195" s="101"/>
      <c r="M195" s="105"/>
      <c r="N195" s="104"/>
      <c r="O195" s="104"/>
      <c r="P195" s="104"/>
      <c r="Q195" s="103"/>
      <c r="R195" s="102"/>
      <c r="S195" s="104"/>
      <c r="T195" s="104"/>
      <c r="U195" s="104"/>
      <c r="V195" s="104"/>
      <c r="W195" s="104"/>
      <c r="X195" s="104"/>
      <c r="Y195" s="104"/>
      <c r="Z195" s="104"/>
      <c r="AA195" s="104"/>
      <c r="AB195" s="101"/>
      <c r="AC195" s="784"/>
      <c r="AD195" s="784"/>
      <c r="AE195" s="784"/>
      <c r="AF195" s="784"/>
      <c r="AG195" s="784"/>
      <c r="AH195" s="784"/>
      <c r="AI195" s="784"/>
      <c r="AJ195" s="784"/>
      <c r="AK195" s="784"/>
      <c r="AL195" s="784"/>
      <c r="AM195" s="784"/>
      <c r="AN195" s="784"/>
      <c r="AO195" s="784"/>
      <c r="AP195" s="784"/>
      <c r="AQ195" s="784"/>
      <c r="AR195" s="784"/>
      <c r="AS195" s="784"/>
      <c r="AT195" s="784"/>
      <c r="AU195" s="784"/>
      <c r="AV195" s="784"/>
      <c r="AW195" s="784"/>
      <c r="AX195" s="784"/>
      <c r="AY195" s="784"/>
      <c r="AZ195" s="343"/>
      <c r="BA195" s="595"/>
      <c r="BB195" s="594"/>
      <c r="BC195" s="449"/>
      <c r="BD195" s="434"/>
      <c r="BE195" s="434"/>
      <c r="BF195" s="434"/>
      <c r="BG195" s="453"/>
      <c r="BH195" s="449"/>
      <c r="BI195" s="434"/>
      <c r="BJ195" s="434"/>
      <c r="BK195" s="434"/>
      <c r="BL195" s="453"/>
      <c r="BM195" s="449"/>
      <c r="BN195" s="434"/>
      <c r="BO195" s="434"/>
      <c r="BP195" s="434"/>
      <c r="BQ195" s="453"/>
      <c r="BR195" s="449"/>
      <c r="BS195" s="434"/>
      <c r="BT195" s="434"/>
      <c r="BU195" s="434"/>
      <c r="BV195" s="434"/>
      <c r="BW195" s="434"/>
      <c r="BX195" s="434"/>
      <c r="BY195" s="435"/>
      <c r="BZ195" s="435"/>
      <c r="CA195" s="435"/>
      <c r="CB195" s="435"/>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5" customFormat="true" ht="15" customHeight="true" x14ac:dyDescent="0.2">
      <c r="A196" s="140"/>
      <c r="B196" s="134"/>
      <c r="C196" s="105"/>
      <c r="D196" s="104"/>
      <c r="E196" s="104"/>
      <c r="F196" s="104"/>
      <c r="G196" s="103"/>
      <c r="H196" s="102"/>
      <c r="I196" s="104"/>
      <c r="J196" s="104"/>
      <c r="K196" s="104"/>
      <c r="L196" s="101"/>
      <c r="M196" s="105"/>
      <c r="N196" s="104"/>
      <c r="O196" s="104"/>
      <c r="P196" s="104"/>
      <c r="Q196" s="103"/>
      <c r="R196" s="102"/>
      <c r="S196" s="104"/>
      <c r="T196" s="104"/>
      <c r="U196" s="104"/>
      <c r="V196" s="104"/>
      <c r="W196" s="104"/>
      <c r="X196" s="104"/>
      <c r="Y196" s="104"/>
      <c r="Z196" s="104"/>
      <c r="AA196" s="104"/>
      <c r="AB196" s="101"/>
      <c r="AC196" s="784"/>
      <c r="AD196" s="784"/>
      <c r="AE196" s="784"/>
      <c r="AF196" s="784"/>
      <c r="AG196" s="784"/>
      <c r="AH196" s="784"/>
      <c r="AI196" s="784"/>
      <c r="AJ196" s="784"/>
      <c r="AK196" s="784"/>
      <c r="AL196" s="784"/>
      <c r="AM196" s="784"/>
      <c r="AN196" s="784"/>
      <c r="AO196" s="784"/>
      <c r="AP196" s="784"/>
      <c r="AQ196" s="784"/>
      <c r="AR196" s="784"/>
      <c r="AS196" s="784"/>
      <c r="AT196" s="784"/>
      <c r="AU196" s="784"/>
      <c r="AV196" s="784"/>
      <c r="AW196" s="784"/>
      <c r="AX196" s="784"/>
      <c r="AY196" s="784"/>
      <c r="AZ196" s="343"/>
      <c r="BA196" s="595"/>
      <c r="BB196" s="594"/>
      <c r="BC196" s="449"/>
      <c r="BD196" s="434"/>
      <c r="BE196" s="434"/>
      <c r="BF196" s="434"/>
      <c r="BG196" s="453"/>
      <c r="BH196" s="449"/>
      <c r="BI196" s="434"/>
      <c r="BJ196" s="434"/>
      <c r="BK196" s="434"/>
      <c r="BL196" s="453"/>
      <c r="BM196" s="449"/>
      <c r="BN196" s="434"/>
      <c r="BO196" s="434"/>
      <c r="BP196" s="434"/>
      <c r="BQ196" s="453"/>
      <c r="BR196" s="449"/>
      <c r="BS196" s="434"/>
      <c r="BT196" s="434"/>
      <c r="BU196" s="434"/>
      <c r="BV196" s="434"/>
      <c r="BW196" s="434"/>
      <c r="BX196" s="434"/>
      <c r="BY196" s="435"/>
      <c r="BZ196" s="435"/>
      <c r="CA196" s="435"/>
      <c r="CB196" s="435"/>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5" customFormat="true" ht="15" customHeight="true" x14ac:dyDescent="0.2">
      <c r="A197" s="162"/>
      <c r="B197" s="133"/>
      <c r="C197" s="98"/>
      <c r="D197" s="100"/>
      <c r="E197" s="100"/>
      <c r="F197" s="100"/>
      <c r="G197" s="99"/>
      <c r="H197" s="97"/>
      <c r="I197" s="100"/>
      <c r="J197" s="100"/>
      <c r="K197" s="100"/>
      <c r="L197" s="96"/>
      <c r="M197" s="98"/>
      <c r="N197" s="100"/>
      <c r="O197" s="100"/>
      <c r="P197" s="100"/>
      <c r="Q197" s="99"/>
      <c r="R197" s="97"/>
      <c r="S197" s="100"/>
      <c r="T197" s="100"/>
      <c r="U197" s="100"/>
      <c r="V197" s="100"/>
      <c r="W197" s="100"/>
      <c r="X197" s="100"/>
      <c r="Y197" s="100"/>
      <c r="Z197" s="100"/>
      <c r="AA197" s="100"/>
      <c r="AB197" s="96"/>
      <c r="AC197" s="784"/>
      <c r="AD197" s="784"/>
      <c r="AE197" s="784"/>
      <c r="AF197" s="784"/>
      <c r="AG197" s="784"/>
      <c r="AH197" s="784"/>
      <c r="AI197" s="784"/>
      <c r="AJ197" s="784"/>
      <c r="AK197" s="784"/>
      <c r="AL197" s="784"/>
      <c r="AM197" s="784"/>
      <c r="AN197" s="784"/>
      <c r="AO197" s="784"/>
      <c r="AP197" s="784"/>
      <c r="AQ197" s="784"/>
      <c r="AR197" s="784"/>
      <c r="AS197" s="784"/>
      <c r="AT197" s="784"/>
      <c r="AU197" s="784"/>
      <c r="AV197" s="784"/>
      <c r="AW197" s="784"/>
      <c r="AX197" s="784"/>
      <c r="AY197" s="784"/>
      <c r="AZ197" s="343"/>
      <c r="BA197" s="595"/>
      <c r="BB197" s="594"/>
      <c r="BC197" s="449"/>
      <c r="BD197" s="434"/>
      <c r="BE197" s="434"/>
      <c r="BF197" s="434"/>
      <c r="BG197" s="453"/>
      <c r="BH197" s="449"/>
      <c r="BI197" s="434"/>
      <c r="BJ197" s="434"/>
      <c r="BK197" s="434"/>
      <c r="BL197" s="453"/>
      <c r="BM197" s="449"/>
      <c r="BN197" s="434"/>
      <c r="BO197" s="434"/>
      <c r="BP197" s="434"/>
      <c r="BQ197" s="453"/>
      <c r="BR197" s="449"/>
      <c r="BS197" s="434"/>
      <c r="BT197" s="434"/>
      <c r="BU197" s="434"/>
      <c r="BV197" s="434"/>
      <c r="BW197" s="434"/>
      <c r="BX197" s="434"/>
      <c r="BY197" s="435"/>
      <c r="BZ197" s="435"/>
      <c r="CA197" s="435"/>
      <c r="CB197" s="435"/>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5" customFormat="true" ht="15" customHeight="true" x14ac:dyDescent="0.2">
      <c r="A198" s="162"/>
      <c r="B198" s="133"/>
      <c r="C198" s="98"/>
      <c r="D198" s="100"/>
      <c r="E198" s="100"/>
      <c r="F198" s="100"/>
      <c r="G198" s="99"/>
      <c r="H198" s="97"/>
      <c r="I198" s="100"/>
      <c r="J198" s="100"/>
      <c r="K198" s="100"/>
      <c r="L198" s="96"/>
      <c r="M198" s="98"/>
      <c r="N198" s="100"/>
      <c r="O198" s="100"/>
      <c r="P198" s="100"/>
      <c r="Q198" s="99"/>
      <c r="R198" s="97"/>
      <c r="S198" s="100"/>
      <c r="T198" s="100"/>
      <c r="U198" s="100"/>
      <c r="V198" s="100"/>
      <c r="W198" s="100"/>
      <c r="X198" s="100"/>
      <c r="Y198" s="100"/>
      <c r="Z198" s="100"/>
      <c r="AA198" s="100"/>
      <c r="AB198" s="96"/>
      <c r="AC198" s="784"/>
      <c r="AD198" s="784"/>
      <c r="AE198" s="784"/>
      <c r="AF198" s="784"/>
      <c r="AG198" s="784"/>
      <c r="AH198" s="784"/>
      <c r="AI198" s="784"/>
      <c r="AJ198" s="784"/>
      <c r="AK198" s="784"/>
      <c r="AL198" s="784"/>
      <c r="AM198" s="784"/>
      <c r="AN198" s="784"/>
      <c r="AO198" s="784"/>
      <c r="AP198" s="784"/>
      <c r="AQ198" s="784"/>
      <c r="AR198" s="784"/>
      <c r="AS198" s="784"/>
      <c r="AT198" s="784"/>
      <c r="AU198" s="784"/>
      <c r="AV198" s="784"/>
      <c r="AW198" s="784"/>
      <c r="AX198" s="784"/>
      <c r="AY198" s="784"/>
      <c r="AZ198" s="343"/>
      <c r="BA198" s="595"/>
      <c r="BB198" s="594"/>
      <c r="BC198" s="449"/>
      <c r="BD198" s="434"/>
      <c r="BE198" s="434"/>
      <c r="BF198" s="434"/>
      <c r="BG198" s="453"/>
      <c r="BH198" s="449"/>
      <c r="BI198" s="434"/>
      <c r="BJ198" s="434"/>
      <c r="BK198" s="434"/>
      <c r="BL198" s="453"/>
      <c r="BM198" s="449"/>
      <c r="BN198" s="434"/>
      <c r="BO198" s="434"/>
      <c r="BP198" s="434"/>
      <c r="BQ198" s="453"/>
      <c r="BR198" s="449"/>
      <c r="BS198" s="434"/>
      <c r="BT198" s="434"/>
      <c r="BU198" s="434"/>
      <c r="BV198" s="434"/>
      <c r="BW198" s="434"/>
      <c r="BX198" s="434"/>
      <c r="BY198" s="435"/>
      <c r="BZ198" s="435"/>
      <c r="CA198" s="435"/>
      <c r="CB198" s="435"/>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5" customFormat="true" ht="15" customHeight="true" x14ac:dyDescent="0.2">
      <c r="A199" s="162"/>
      <c r="B199" s="133"/>
      <c r="C199" s="98"/>
      <c r="D199" s="100"/>
      <c r="E199" s="100"/>
      <c r="F199" s="100"/>
      <c r="G199" s="99"/>
      <c r="H199" s="97"/>
      <c r="I199" s="100"/>
      <c r="J199" s="100"/>
      <c r="K199" s="100"/>
      <c r="L199" s="96"/>
      <c r="M199" s="98"/>
      <c r="N199" s="100"/>
      <c r="O199" s="100"/>
      <c r="P199" s="100"/>
      <c r="Q199" s="99"/>
      <c r="R199" s="97"/>
      <c r="S199" s="100"/>
      <c r="T199" s="100"/>
      <c r="U199" s="100"/>
      <c r="V199" s="100"/>
      <c r="W199" s="100"/>
      <c r="X199" s="100"/>
      <c r="Y199" s="100"/>
      <c r="Z199" s="100"/>
      <c r="AA199" s="100"/>
      <c r="AB199" s="96"/>
      <c r="AC199" s="784"/>
      <c r="AD199" s="784"/>
      <c r="AE199" s="784"/>
      <c r="AF199" s="784"/>
      <c r="AG199" s="784"/>
      <c r="AH199" s="784"/>
      <c r="AI199" s="784"/>
      <c r="AJ199" s="784"/>
      <c r="AK199" s="784"/>
      <c r="AL199" s="784"/>
      <c r="AM199" s="784"/>
      <c r="AN199" s="784"/>
      <c r="AO199" s="784"/>
      <c r="AP199" s="784"/>
      <c r="AQ199" s="784"/>
      <c r="AR199" s="784"/>
      <c r="AS199" s="784"/>
      <c r="AT199" s="784"/>
      <c r="AU199" s="784"/>
      <c r="AV199" s="784"/>
      <c r="AW199" s="784"/>
      <c r="AX199" s="784"/>
      <c r="AY199" s="784"/>
      <c r="AZ199" s="343"/>
      <c r="BA199" s="595"/>
      <c r="BB199" s="594"/>
      <c r="BC199" s="449"/>
      <c r="BD199" s="434"/>
      <c r="BE199" s="434"/>
      <c r="BF199" s="434"/>
      <c r="BG199" s="453"/>
      <c r="BH199" s="449"/>
      <c r="BI199" s="434"/>
      <c r="BJ199" s="434"/>
      <c r="BK199" s="434"/>
      <c r="BL199" s="453"/>
      <c r="BM199" s="449"/>
      <c r="BN199" s="434"/>
      <c r="BO199" s="434"/>
      <c r="BP199" s="434"/>
      <c r="BQ199" s="453"/>
      <c r="BR199" s="449"/>
      <c r="BS199" s="434"/>
      <c r="BT199" s="434"/>
      <c r="BU199" s="434"/>
      <c r="BV199" s="434"/>
      <c r="BW199" s="434"/>
      <c r="BX199" s="434"/>
      <c r="BY199" s="435"/>
      <c r="BZ199" s="435"/>
      <c r="CA199" s="435"/>
      <c r="CB199" s="435"/>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5" customFormat="true" ht="15" customHeight="true" x14ac:dyDescent="0.2">
      <c r="A200" s="162"/>
      <c r="B200" s="133"/>
      <c r="C200" s="98"/>
      <c r="D200" s="100"/>
      <c r="E200" s="100"/>
      <c r="F200" s="100"/>
      <c r="G200" s="99"/>
      <c r="H200" s="97"/>
      <c r="I200" s="100"/>
      <c r="J200" s="100"/>
      <c r="K200" s="100"/>
      <c r="L200" s="96"/>
      <c r="M200" s="98"/>
      <c r="N200" s="100"/>
      <c r="O200" s="100"/>
      <c r="P200" s="100"/>
      <c r="Q200" s="99"/>
      <c r="R200" s="97"/>
      <c r="S200" s="100"/>
      <c r="T200" s="100"/>
      <c r="U200" s="100"/>
      <c r="V200" s="100"/>
      <c r="W200" s="100"/>
      <c r="X200" s="100"/>
      <c r="Y200" s="100"/>
      <c r="Z200" s="100"/>
      <c r="AA200" s="100"/>
      <c r="AB200" s="96"/>
      <c r="AC200" s="784"/>
      <c r="AD200" s="784"/>
      <c r="AE200" s="784"/>
      <c r="AF200" s="784"/>
      <c r="AG200" s="784"/>
      <c r="AH200" s="784"/>
      <c r="AI200" s="784"/>
      <c r="AJ200" s="784"/>
      <c r="AK200" s="784"/>
      <c r="AL200" s="784"/>
      <c r="AM200" s="784"/>
      <c r="AN200" s="784"/>
      <c r="AO200" s="784"/>
      <c r="AP200" s="784"/>
      <c r="AQ200" s="784"/>
      <c r="AR200" s="784"/>
      <c r="AS200" s="784"/>
      <c r="AT200" s="784"/>
      <c r="AU200" s="784"/>
      <c r="AV200" s="784"/>
      <c r="AW200" s="784"/>
      <c r="AX200" s="784"/>
      <c r="AY200" s="784"/>
      <c r="AZ200" s="343"/>
      <c r="BA200" s="595"/>
      <c r="BB200" s="594"/>
      <c r="BC200" s="449"/>
      <c r="BD200" s="434"/>
      <c r="BE200" s="434"/>
      <c r="BF200" s="434"/>
      <c r="BG200" s="453"/>
      <c r="BH200" s="449"/>
      <c r="BI200" s="434"/>
      <c r="BJ200" s="434"/>
      <c r="BK200" s="434"/>
      <c r="BL200" s="453"/>
      <c r="BM200" s="449"/>
      <c r="BN200" s="434"/>
      <c r="BO200" s="434"/>
      <c r="BP200" s="434"/>
      <c r="BQ200" s="453"/>
      <c r="BR200" s="449"/>
      <c r="BS200" s="434"/>
      <c r="BT200" s="434"/>
      <c r="BU200" s="434"/>
      <c r="BV200" s="434"/>
      <c r="BW200" s="434"/>
      <c r="BX200" s="434"/>
      <c r="BY200" s="435"/>
      <c r="BZ200" s="435"/>
      <c r="CA200" s="435"/>
      <c r="CB200" s="435"/>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5" customFormat="true" ht="15" customHeight="true" x14ac:dyDescent="0.2">
      <c r="A201" s="162"/>
      <c r="B201" s="133"/>
      <c r="C201" s="98"/>
      <c r="D201" s="100"/>
      <c r="E201" s="100"/>
      <c r="F201" s="100"/>
      <c r="G201" s="99"/>
      <c r="H201" s="97"/>
      <c r="I201" s="100"/>
      <c r="J201" s="100"/>
      <c r="K201" s="100"/>
      <c r="L201" s="96"/>
      <c r="M201" s="98"/>
      <c r="N201" s="100"/>
      <c r="O201" s="100"/>
      <c r="P201" s="100"/>
      <c r="Q201" s="99"/>
      <c r="R201" s="97"/>
      <c r="S201" s="100"/>
      <c r="T201" s="100"/>
      <c r="U201" s="100"/>
      <c r="V201" s="100"/>
      <c r="W201" s="100"/>
      <c r="X201" s="100"/>
      <c r="Y201" s="100"/>
      <c r="Z201" s="100"/>
      <c r="AA201" s="100"/>
      <c r="AB201" s="96"/>
      <c r="AC201" s="784"/>
      <c r="AD201" s="784"/>
      <c r="AE201" s="784"/>
      <c r="AF201" s="784"/>
      <c r="AG201" s="784"/>
      <c r="AH201" s="784"/>
      <c r="AI201" s="784"/>
      <c r="AJ201" s="784"/>
      <c r="AK201" s="784"/>
      <c r="AL201" s="784"/>
      <c r="AM201" s="784"/>
      <c r="AN201" s="784"/>
      <c r="AO201" s="784"/>
      <c r="AP201" s="784"/>
      <c r="AQ201" s="784"/>
      <c r="AR201" s="784"/>
      <c r="AS201" s="784"/>
      <c r="AT201" s="784"/>
      <c r="AU201" s="784"/>
      <c r="AV201" s="784"/>
      <c r="AW201" s="784"/>
      <c r="AX201" s="784"/>
      <c r="AY201" s="784"/>
      <c r="AZ201" s="343"/>
      <c r="BA201" s="595"/>
      <c r="BB201" s="594"/>
      <c r="BC201" s="449"/>
      <c r="BD201" s="434"/>
      <c r="BE201" s="434"/>
      <c r="BF201" s="434"/>
      <c r="BG201" s="453"/>
      <c r="BH201" s="449"/>
      <c r="BI201" s="434"/>
      <c r="BJ201" s="434"/>
      <c r="BK201" s="434"/>
      <c r="BL201" s="453"/>
      <c r="BM201" s="449"/>
      <c r="BN201" s="434"/>
      <c r="BO201" s="434"/>
      <c r="BP201" s="434"/>
      <c r="BQ201" s="453"/>
      <c r="BR201" s="449"/>
      <c r="BS201" s="434"/>
      <c r="BT201" s="434"/>
      <c r="BU201" s="434"/>
      <c r="BV201" s="434"/>
      <c r="BW201" s="434"/>
      <c r="BX201" s="434"/>
      <c r="BY201" s="435"/>
      <c r="BZ201" s="435"/>
      <c r="CA201" s="435"/>
      <c r="CB201" s="435"/>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5" customFormat="true" ht="15" customHeight="true" x14ac:dyDescent="0.2">
      <c r="A202" s="162"/>
      <c r="B202" s="133"/>
      <c r="C202" s="98"/>
      <c r="D202" s="100"/>
      <c r="E202" s="100"/>
      <c r="F202" s="100"/>
      <c r="G202" s="99"/>
      <c r="H202" s="97"/>
      <c r="I202" s="100"/>
      <c r="J202" s="100"/>
      <c r="K202" s="100"/>
      <c r="L202" s="96"/>
      <c r="M202" s="98"/>
      <c r="N202" s="100"/>
      <c r="O202" s="100"/>
      <c r="P202" s="100"/>
      <c r="Q202" s="99"/>
      <c r="R202" s="97"/>
      <c r="S202" s="100"/>
      <c r="T202" s="100"/>
      <c r="U202" s="100"/>
      <c r="V202" s="100"/>
      <c r="W202" s="100"/>
      <c r="X202" s="100"/>
      <c r="Y202" s="100"/>
      <c r="Z202" s="100"/>
      <c r="AA202" s="100"/>
      <c r="AB202" s="96"/>
      <c r="AC202" s="784"/>
      <c r="AD202" s="784"/>
      <c r="AE202" s="784"/>
      <c r="AF202" s="784"/>
      <c r="AG202" s="784"/>
      <c r="AH202" s="784"/>
      <c r="AI202" s="784"/>
      <c r="AJ202" s="784"/>
      <c r="AK202" s="784"/>
      <c r="AL202" s="784"/>
      <c r="AM202" s="784"/>
      <c r="AN202" s="784"/>
      <c r="AO202" s="784"/>
      <c r="AP202" s="784"/>
      <c r="AQ202" s="784"/>
      <c r="AR202" s="784"/>
      <c r="AS202" s="784"/>
      <c r="AT202" s="784"/>
      <c r="AU202" s="784"/>
      <c r="AV202" s="784"/>
      <c r="AW202" s="784"/>
      <c r="AX202" s="784"/>
      <c r="AY202" s="784"/>
      <c r="AZ202" s="343"/>
      <c r="BA202" s="595"/>
      <c r="BB202" s="594"/>
      <c r="BC202" s="449"/>
      <c r="BD202" s="434"/>
      <c r="BE202" s="434"/>
      <c r="BF202" s="434"/>
      <c r="BG202" s="453"/>
      <c r="BH202" s="449"/>
      <c r="BI202" s="434"/>
      <c r="BJ202" s="434"/>
      <c r="BK202" s="434"/>
      <c r="BL202" s="453"/>
      <c r="BM202" s="449"/>
      <c r="BN202" s="434"/>
      <c r="BO202" s="434"/>
      <c r="BP202" s="434"/>
      <c r="BQ202" s="453"/>
      <c r="BR202" s="449"/>
      <c r="BS202" s="434"/>
      <c r="BT202" s="434"/>
      <c r="BU202" s="434"/>
      <c r="BV202" s="434"/>
      <c r="BW202" s="434"/>
      <c r="BX202" s="434"/>
      <c r="BY202" s="435"/>
      <c r="BZ202" s="435"/>
      <c r="CA202" s="435"/>
      <c r="CB202" s="435"/>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544" customFormat="true" ht="15" customHeight="true" x14ac:dyDescent="0.2">
      <c r="A203" s="140"/>
      <c r="B203" s="134"/>
      <c r="C203" s="117"/>
      <c r="D203" s="116"/>
      <c r="E203" s="116"/>
      <c r="F203" s="116"/>
      <c r="G203" s="115"/>
      <c r="H203" s="114"/>
      <c r="I203" s="116"/>
      <c r="J203" s="116"/>
      <c r="K203" s="116"/>
      <c r="L203" s="113"/>
      <c r="M203" s="117"/>
      <c r="N203" s="116"/>
      <c r="O203" s="116"/>
      <c r="P203" s="116"/>
      <c r="Q203" s="115"/>
      <c r="R203" s="114"/>
      <c r="S203" s="116"/>
      <c r="T203" s="116"/>
      <c r="U203" s="116"/>
      <c r="V203" s="116"/>
      <c r="W203" s="116"/>
      <c r="X203" s="116"/>
      <c r="Y203" s="116"/>
      <c r="Z203" s="116"/>
      <c r="AA203" s="116"/>
      <c r="AB203" s="113"/>
      <c r="AC203" s="784"/>
      <c r="AD203" s="784"/>
      <c r="AE203" s="784"/>
      <c r="AF203" s="784"/>
      <c r="AG203" s="784"/>
      <c r="AH203" s="784"/>
      <c r="AI203" s="784"/>
      <c r="AJ203" s="784"/>
      <c r="AK203" s="784"/>
      <c r="AL203" s="784"/>
      <c r="AM203" s="784"/>
      <c r="AN203" s="784"/>
      <c r="AO203" s="784"/>
      <c r="AP203" s="784"/>
      <c r="AQ203" s="784"/>
      <c r="AR203" s="784"/>
      <c r="AS203" s="784"/>
      <c r="AT203" s="784"/>
      <c r="AU203" s="784"/>
      <c r="AV203" s="784"/>
      <c r="AW203" s="784"/>
      <c r="AX203" s="784"/>
      <c r="AY203" s="784"/>
      <c r="AZ203" s="343"/>
      <c r="BA203" s="595"/>
      <c r="BB203" s="594"/>
      <c r="BC203" s="449"/>
      <c r="BD203" s="434"/>
      <c r="BE203" s="434"/>
      <c r="BF203" s="434"/>
      <c r="BG203" s="453"/>
      <c r="BH203" s="449"/>
      <c r="BI203" s="434"/>
      <c r="BJ203" s="434"/>
      <c r="BK203" s="434"/>
      <c r="BL203" s="453"/>
      <c r="BM203" s="449"/>
      <c r="BN203" s="434"/>
      <c r="BO203" s="434"/>
      <c r="BP203" s="434"/>
      <c r="BQ203" s="453"/>
      <c r="BR203" s="449"/>
      <c r="BS203" s="434"/>
      <c r="BT203" s="434"/>
      <c r="BU203" s="434"/>
      <c r="BV203" s="434"/>
      <c r="BW203" s="434"/>
      <c r="BX203" s="434"/>
      <c r="BY203" s="435"/>
      <c r="BZ203" s="435"/>
      <c r="CA203" s="435"/>
      <c r="CB203" s="435"/>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544" customFormat="true" ht="15" customHeight="true" x14ac:dyDescent="0.2">
      <c r="A204" s="140"/>
      <c r="B204" s="134"/>
      <c r="C204" s="117"/>
      <c r="D204" s="116"/>
      <c r="E204" s="116"/>
      <c r="F204" s="116"/>
      <c r="G204" s="115"/>
      <c r="H204" s="114"/>
      <c r="I204" s="116"/>
      <c r="J204" s="116"/>
      <c r="K204" s="116"/>
      <c r="L204" s="113"/>
      <c r="M204" s="117"/>
      <c r="N204" s="116"/>
      <c r="O204" s="116"/>
      <c r="P204" s="116"/>
      <c r="Q204" s="115"/>
      <c r="R204" s="114"/>
      <c r="S204" s="116"/>
      <c r="T204" s="116"/>
      <c r="U204" s="116"/>
      <c r="V204" s="116"/>
      <c r="W204" s="116"/>
      <c r="X204" s="116"/>
      <c r="Y204" s="116"/>
      <c r="Z204" s="116"/>
      <c r="AA204" s="116"/>
      <c r="AB204" s="113"/>
      <c r="AC204" s="784"/>
      <c r="AD204" s="784"/>
      <c r="AE204" s="784"/>
      <c r="AF204" s="784"/>
      <c r="AG204" s="784"/>
      <c r="AH204" s="784"/>
      <c r="AI204" s="784"/>
      <c r="AJ204" s="784"/>
      <c r="AK204" s="784"/>
      <c r="AL204" s="784"/>
      <c r="AM204" s="784"/>
      <c r="AN204" s="784"/>
      <c r="AO204" s="784"/>
      <c r="AP204" s="784"/>
      <c r="AQ204" s="784"/>
      <c r="AR204" s="784"/>
      <c r="AS204" s="784"/>
      <c r="AT204" s="784"/>
      <c r="AU204" s="784"/>
      <c r="AV204" s="784"/>
      <c r="AW204" s="784"/>
      <c r="AX204" s="784"/>
      <c r="AY204" s="784"/>
      <c r="AZ204" s="343"/>
      <c r="BA204" s="595"/>
      <c r="BB204" s="594"/>
      <c r="BC204" s="449"/>
      <c r="BD204" s="434"/>
      <c r="BE204" s="434"/>
      <c r="BF204" s="434"/>
      <c r="BG204" s="453"/>
      <c r="BH204" s="449"/>
      <c r="BI204" s="434"/>
      <c r="BJ204" s="434"/>
      <c r="BK204" s="434"/>
      <c r="BL204" s="453"/>
      <c r="BM204" s="449"/>
      <c r="BN204" s="434"/>
      <c r="BO204" s="434"/>
      <c r="BP204" s="434"/>
      <c r="BQ204" s="453"/>
      <c r="BR204" s="449"/>
      <c r="BS204" s="434"/>
      <c r="BT204" s="434"/>
      <c r="BU204" s="434"/>
      <c r="BV204" s="434"/>
      <c r="BW204" s="434"/>
      <c r="BX204" s="434"/>
      <c r="BY204" s="435"/>
      <c r="BZ204" s="435"/>
      <c r="CA204" s="435"/>
      <c r="CB204" s="435"/>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544" customFormat="true" ht="15" customHeight="true" x14ac:dyDescent="0.2">
      <c r="A205" s="23"/>
      <c r="B205" s="20"/>
      <c r="C205" s="112"/>
      <c r="D205" s="111"/>
      <c r="E205" s="111"/>
      <c r="F205" s="111"/>
      <c r="G205" s="110"/>
      <c r="H205" s="109"/>
      <c r="I205" s="111"/>
      <c r="J205" s="111"/>
      <c r="K205" s="111"/>
      <c r="L205" s="108"/>
      <c r="M205" s="112"/>
      <c r="N205" s="111"/>
      <c r="O205" s="111"/>
      <c r="P205" s="111"/>
      <c r="Q205" s="110"/>
      <c r="R205" s="109"/>
      <c r="S205" s="111"/>
      <c r="T205" s="111"/>
      <c r="U205" s="111"/>
      <c r="V205" s="111"/>
      <c r="W205" s="111"/>
      <c r="X205" s="111"/>
      <c r="Y205" s="111"/>
      <c r="Z205" s="111"/>
      <c r="AA205" s="111"/>
      <c r="AB205" s="108"/>
      <c r="AC205" s="784"/>
      <c r="AD205" s="784"/>
      <c r="AE205" s="784"/>
      <c r="AF205" s="784"/>
      <c r="AG205" s="784"/>
      <c r="AH205" s="784"/>
      <c r="AI205" s="784"/>
      <c r="AJ205" s="784"/>
      <c r="AK205" s="784"/>
      <c r="AL205" s="784"/>
      <c r="AM205" s="784"/>
      <c r="AN205" s="784"/>
      <c r="AO205" s="784"/>
      <c r="AP205" s="784"/>
      <c r="AQ205" s="784"/>
      <c r="AR205" s="784"/>
      <c r="AS205" s="784"/>
      <c r="AT205" s="784"/>
      <c r="AU205" s="784"/>
      <c r="AV205" s="784"/>
      <c r="AW205" s="784"/>
      <c r="AX205" s="784"/>
      <c r="AY205" s="784"/>
      <c r="AZ205" s="343"/>
      <c r="BA205" s="595"/>
      <c r="BB205" s="594"/>
      <c r="BC205" s="452"/>
      <c r="BD205" s="451"/>
      <c r="BE205" s="451"/>
      <c r="BF205" s="451"/>
      <c r="BG205" s="455"/>
      <c r="BH205" s="452"/>
      <c r="BI205" s="451"/>
      <c r="BJ205" s="451"/>
      <c r="BK205" s="451"/>
      <c r="BL205" s="455"/>
      <c r="BM205" s="452"/>
      <c r="BN205" s="451"/>
      <c r="BO205" s="451"/>
      <c r="BP205" s="451"/>
      <c r="BQ205" s="455"/>
      <c r="BR205" s="452"/>
      <c r="BS205" s="451"/>
      <c r="BT205" s="451"/>
      <c r="BU205" s="451"/>
      <c r="BV205" s="451"/>
      <c r="BW205" s="451"/>
      <c r="BX205" s="451"/>
      <c r="BY205" s="454"/>
      <c r="BZ205" s="454"/>
      <c r="CA205" s="454"/>
      <c r="CB205" s="454"/>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544" customFormat="true" ht="250.15" customHeight="true" x14ac:dyDescent="0.2">
      <c r="B206" s="543"/>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AZ206" s="343"/>
      <c r="BA206" s="306"/>
      <c r="BB206" s="304"/>
      <c r="BC206" s="304"/>
      <c r="BD206" s="304"/>
      <c r="BE206" s="304"/>
      <c r="BF206" s="304"/>
      <c r="BG206" s="304"/>
      <c r="BH206" s="304"/>
      <c r="BI206" s="304"/>
      <c r="BJ206" s="304"/>
      <c r="BK206" s="304"/>
      <c r="BL206" s="304"/>
      <c r="BM206" s="304"/>
      <c r="BN206" s="304"/>
      <c r="BO206" s="304"/>
      <c r="BP206" s="304"/>
      <c r="BQ206" s="304"/>
      <c r="BR206" s="304"/>
      <c r="BS206" s="304"/>
      <c r="BT206" s="304"/>
      <c r="BU206" s="304"/>
      <c r="BV206" s="304"/>
      <c r="BW206" s="304"/>
      <c r="BX206" s="304"/>
      <c r="BY206" s="306"/>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85" customFormat="true" ht="18" customHeight="true" x14ac:dyDescent="0.2">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08"/>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85" customFormat="true" ht="22.5" customHeight="true" x14ac:dyDescent="0.35">
      <c r="A208" s="995" t="str">
        <f>A1026</f>
        <v>Democratic Republic of the Congo</v>
      </c>
      <c r="B208" s="996"/>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08"/>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85" customFormat="true" ht="22.5" customHeight="true" x14ac:dyDescent="0.35">
      <c r="A209" s="312" t="str">
        <f>A1034</f>
        <v>2010</v>
      </c>
      <c r="B209" s="313"/>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08"/>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85" customFormat="true" ht="22.5" customHeight="true" x14ac:dyDescent="0.35">
      <c r="A210" s="589" t="s">
        <v>112</v>
      </c>
      <c r="B210" s="315"/>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08"/>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85" customFormat="true" ht="20.1" customHeight="true" x14ac:dyDescent="0.35">
      <c r="A211" s="317" t="s">
        <v>97</v>
      </c>
      <c r="B211" s="313"/>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08"/>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85" customFormat="true" ht="15" customHeight="true" x14ac:dyDescent="0.2">
      <c r="A212" s="592" t="s">
        <v>98</v>
      </c>
      <c r="B212" s="351"/>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08"/>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85" customFormat="true" ht="15" customHeight="true" x14ac:dyDescent="0.2">
      <c r="A213" s="326" t="s">
        <v>40</v>
      </c>
      <c r="B213" s="325"/>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08"/>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85" customFormat="true" ht="15" customHeight="true" x14ac:dyDescent="0.2">
      <c r="A214" s="324" t="s">
        <v>39</v>
      </c>
      <c r="B214" s="325"/>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08"/>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85" customFormat="true" ht="15" customHeight="true" x14ac:dyDescent="0.2">
      <c r="A215" s="324" t="s">
        <v>136</v>
      </c>
      <c r="B215" s="350" t="str">
        <f>A1025</f>
        <v>MICS10</v>
      </c>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08"/>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85" customFormat="true" ht="15" customHeight="true" x14ac:dyDescent="0.2">
      <c r="A216" s="167"/>
      <c r="B216" s="169"/>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08"/>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85" customFormat="true" ht="15" customHeight="true" x14ac:dyDescent="0.2">
      <c r="A217" s="167"/>
      <c r="B217" s="16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08"/>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85" customFormat="true" ht="18" customHeight="true" x14ac:dyDescent="0.2">
      <c r="A218" s="167"/>
      <c r="B218" s="169"/>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08"/>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85" customFormat="true" ht="18" customHeight="true" x14ac:dyDescent="0.2">
      <c r="A219" s="166"/>
      <c r="B219" s="165"/>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08"/>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544" customFormat="true" ht="15" customHeight="true" x14ac:dyDescent="0.2">
      <c r="A220" s="288" t="s">
        <v>86</v>
      </c>
      <c r="B220" s="333"/>
      <c r="C220" s="984" t="s">
        <v>115</v>
      </c>
      <c r="D220" s="985"/>
      <c r="E220" s="985"/>
      <c r="F220" s="985"/>
      <c r="G220" s="986"/>
      <c r="H220" s="987" t="s">
        <v>38</v>
      </c>
      <c r="I220" s="979"/>
      <c r="J220" s="979"/>
      <c r="K220" s="979"/>
      <c r="L220" s="981"/>
      <c r="M220" s="973" t="s">
        <v>37</v>
      </c>
      <c r="N220" s="974"/>
      <c r="O220" s="974"/>
      <c r="P220" s="974"/>
      <c r="Q220" s="976"/>
      <c r="R220" s="15" t="s">
        <v>142</v>
      </c>
      <c r="S220" s="426"/>
      <c r="T220" s="426"/>
      <c r="U220" s="426"/>
      <c r="V220" s="426"/>
      <c r="W220" s="426"/>
      <c r="X220" s="426"/>
      <c r="Y220" s="426"/>
      <c r="Z220" s="426"/>
      <c r="AA220" s="426"/>
      <c r="AB220" s="426"/>
      <c r="AC220" s="784"/>
      <c r="AD220" s="784"/>
      <c r="AE220" s="784"/>
      <c r="AF220" s="784"/>
      <c r="AG220" s="784"/>
      <c r="AH220" s="784"/>
      <c r="AI220" s="784"/>
      <c r="AJ220" s="784"/>
      <c r="AK220" s="784"/>
      <c r="AL220" s="784"/>
      <c r="AM220" s="784"/>
      <c r="AN220" s="784"/>
      <c r="AO220" s="784"/>
      <c r="AP220" s="784"/>
      <c r="AQ220" s="784"/>
      <c r="AR220" s="784"/>
      <c r="AS220" s="784"/>
      <c r="AT220" s="784"/>
      <c r="AU220" s="784"/>
      <c r="AV220" s="784"/>
      <c r="AW220" s="784"/>
      <c r="AX220" s="784"/>
      <c r="AY220" s="784"/>
      <c r="AZ220" s="343"/>
      <c r="BA220" s="344" t="s">
        <v>131</v>
      </c>
      <c r="BB220" s="288" t="s">
        <v>86</v>
      </c>
      <c r="BC220" s="973" t="s">
        <v>115</v>
      </c>
      <c r="BD220" s="974"/>
      <c r="BE220" s="974"/>
      <c r="BF220" s="974"/>
      <c r="BG220" s="975"/>
      <c r="BH220" s="973" t="s">
        <v>38</v>
      </c>
      <c r="BI220" s="974"/>
      <c r="BJ220" s="974"/>
      <c r="BK220" s="974"/>
      <c r="BL220" s="975"/>
      <c r="BM220" s="973" t="s">
        <v>37</v>
      </c>
      <c r="BN220" s="974"/>
      <c r="BO220" s="974"/>
      <c r="BP220" s="974"/>
      <c r="BQ220" s="976"/>
      <c r="BR220" s="14" t="s">
        <v>142</v>
      </c>
      <c r="BS220" s="426"/>
      <c r="BT220" s="426"/>
      <c r="BU220" s="426"/>
      <c r="BV220" s="426"/>
      <c r="BW220" s="426"/>
      <c r="BX220" s="426"/>
      <c r="BY220" s="426"/>
      <c r="BZ220" s="440"/>
      <c r="CA220" s="440"/>
      <c r="CB220" s="440"/>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544" customFormat="true" ht="24" x14ac:dyDescent="0.2">
      <c r="A221" s="329" t="s">
        <v>87</v>
      </c>
      <c r="B221" s="374"/>
      <c r="C221" s="417" t="s">
        <v>0</v>
      </c>
      <c r="D221" s="587" t="s">
        <v>1</v>
      </c>
      <c r="E221" s="587" t="s">
        <v>2</v>
      </c>
      <c r="F221" s="587" t="s">
        <v>3</v>
      </c>
      <c r="G221" s="588" t="s">
        <v>4</v>
      </c>
      <c r="H221" s="380" t="s">
        <v>0</v>
      </c>
      <c r="I221" s="590" t="s">
        <v>1</v>
      </c>
      <c r="J221" s="590" t="s">
        <v>2</v>
      </c>
      <c r="K221" s="590" t="s">
        <v>3</v>
      </c>
      <c r="L221" s="591" t="s">
        <v>4</v>
      </c>
      <c r="M221" s="381" t="s">
        <v>0</v>
      </c>
      <c r="N221" s="590" t="s">
        <v>1</v>
      </c>
      <c r="O221" s="590" t="s">
        <v>2</v>
      </c>
      <c r="P221" s="590" t="s">
        <v>3</v>
      </c>
      <c r="Q221" s="586" t="s">
        <v>4</v>
      </c>
      <c r="R221" s="380" t="s">
        <v>260</v>
      </c>
      <c r="S221" s="590" t="s">
        <v>326</v>
      </c>
      <c r="T221" s="590" t="s">
        <v>262</v>
      </c>
      <c r="U221" s="590" t="s">
        <v>327</v>
      </c>
      <c r="V221" s="590" t="s">
        <v>328</v>
      </c>
      <c r="W221" s="590" t="s">
        <v>265</v>
      </c>
      <c r="X221" s="590" t="s">
        <v>266</v>
      </c>
      <c r="Y221" s="590" t="s">
        <v>267</v>
      </c>
      <c r="Z221" s="590" t="s">
        <v>329</v>
      </c>
      <c r="AA221" s="590" t="s">
        <v>330</v>
      </c>
      <c r="AB221" s="591" t="s">
        <v>331</v>
      </c>
      <c r="AC221" s="784"/>
      <c r="AD221" s="784"/>
      <c r="AE221" s="784"/>
      <c r="AF221" s="784"/>
      <c r="AG221" s="784"/>
      <c r="AH221" s="784"/>
      <c r="AI221" s="784"/>
      <c r="AJ221" s="784"/>
      <c r="AK221" s="784"/>
      <c r="AL221" s="784"/>
      <c r="AM221" s="784"/>
      <c r="AN221" s="784"/>
      <c r="AO221" s="784"/>
      <c r="AP221" s="784"/>
      <c r="AQ221" s="784"/>
      <c r="AR221" s="784"/>
      <c r="AS221" s="784"/>
      <c r="AT221" s="784"/>
      <c r="AU221" s="784"/>
      <c r="AV221" s="784"/>
      <c r="AW221" s="784"/>
      <c r="AX221" s="784"/>
      <c r="AY221" s="784"/>
      <c r="AZ221" s="343"/>
      <c r="BA221" s="329" t="s">
        <v>118</v>
      </c>
      <c r="BB221" s="328"/>
      <c r="BC221" s="457" t="s">
        <v>0</v>
      </c>
      <c r="BD221" s="563" t="s">
        <v>1</v>
      </c>
      <c r="BE221" s="563" t="s">
        <v>2</v>
      </c>
      <c r="BF221" s="563" t="s">
        <v>3</v>
      </c>
      <c r="BG221" s="458" t="s">
        <v>4</v>
      </c>
      <c r="BH221" s="457" t="s">
        <v>0</v>
      </c>
      <c r="BI221" s="563" t="s">
        <v>1</v>
      </c>
      <c r="BJ221" s="563" t="s">
        <v>2</v>
      </c>
      <c r="BK221" s="563" t="s">
        <v>3</v>
      </c>
      <c r="BL221" s="458" t="s">
        <v>4</v>
      </c>
      <c r="BM221" s="457" t="s">
        <v>0</v>
      </c>
      <c r="BN221" s="563" t="s">
        <v>1</v>
      </c>
      <c r="BO221" s="563" t="s">
        <v>2</v>
      </c>
      <c r="BP221" s="563" t="s">
        <v>3</v>
      </c>
      <c r="BQ221" s="458" t="s">
        <v>4</v>
      </c>
      <c r="BR221" s="457" t="s">
        <v>260</v>
      </c>
      <c r="BS221" s="563" t="s">
        <v>326</v>
      </c>
      <c r="BT221" s="563" t="s">
        <v>262</v>
      </c>
      <c r="BU221" s="563" t="s">
        <v>327</v>
      </c>
      <c r="BV221" s="563" t="s">
        <v>328</v>
      </c>
      <c r="BW221" s="563" t="s">
        <v>265</v>
      </c>
      <c r="BX221" s="563" t="s">
        <v>266</v>
      </c>
      <c r="BY221" s="564" t="s">
        <v>267</v>
      </c>
      <c r="BZ221" s="564" t="s">
        <v>329</v>
      </c>
      <c r="CA221" s="564" t="s">
        <v>330</v>
      </c>
      <c r="CB221" s="564" t="s">
        <v>331</v>
      </c>
      <c r="CC221" s="173"/>
      <c r="CD221" s="173"/>
      <c r="CE221" s="173"/>
      <c r="CF221" s="173"/>
      <c r="CG221" s="173"/>
      <c r="CH221" s="173"/>
      <c r="CI221" s="173"/>
      <c r="CJ221" s="173"/>
      <c r="CK221" s="173"/>
      <c r="CL221" s="173"/>
      <c r="CM221" s="173"/>
      <c r="CN221" s="173"/>
      <c r="CO221" s="173"/>
      <c r="CP221" s="173"/>
      <c r="CQ221" s="173"/>
      <c r="CR221" s="173"/>
      <c r="CS221" s="173"/>
      <c r="CT221" s="173"/>
      <c r="CU221" s="173"/>
      <c r="CV221" s="173"/>
      <c r="CW221" s="173"/>
      <c r="CX221" s="173"/>
      <c r="CY221" s="173"/>
      <c r="CZ221" s="173"/>
    </row>
    <row r="222" s="544" customFormat="true" ht="15" customHeight="true" x14ac:dyDescent="0.2">
      <c r="A222" s="988" t="s">
        <v>36</v>
      </c>
      <c r="B222" s="377" t="s">
        <v>15</v>
      </c>
      <c r="C222" s="122">
        <v>0.25404146781600379</v>
      </c>
      <c r="D222" s="121">
        <v>2.0410784204131316</v>
      </c>
      <c r="E222" s="121">
        <v>2.8534920681361835</v>
      </c>
      <c r="F222" s="121">
        <v>5.5349265364836633</v>
      </c>
      <c r="G222" s="120">
        <v>9.9920158145349713</v>
      </c>
      <c r="H222" s="119">
        <v>1.2281888236076763</v>
      </c>
      <c r="I222" s="121">
        <v>3.6044067205472485</v>
      </c>
      <c r="J222" s="121">
        <v>6.3196715888167931</v>
      </c>
      <c r="K222" s="121">
        <v>6.5275658056115624</v>
      </c>
      <c r="L222" s="118">
        <v>13.854343923593879</v>
      </c>
      <c r="M222" s="122">
        <v>0.20519060383402582</v>
      </c>
      <c r="N222" s="121">
        <v>1.2511595542983871</v>
      </c>
      <c r="O222" s="121">
        <v>2.0837474173442181</v>
      </c>
      <c r="P222" s="121">
        <v>3.4080299868298471</v>
      </c>
      <c r="Q222" s="120">
        <v>8.9477644347963121</v>
      </c>
      <c r="R222" s="119">
        <v>1.1358670587084534</v>
      </c>
      <c r="S222" s="121">
        <v>15.681358026887823</v>
      </c>
      <c r="T222" s="121">
        <v>0.94233055220657258</v>
      </c>
      <c r="U222" s="121">
        <v>0.38653429814749757</v>
      </c>
      <c r="V222" s="121">
        <v>1.7327595217238989</v>
      </c>
      <c r="W222" s="121">
        <v>5.1137669309768814</v>
      </c>
      <c r="X222" s="121">
        <v>2.9556230650119439</v>
      </c>
      <c r="Y222" s="121">
        <v>1.5218663209012395</v>
      </c>
      <c r="Z222" s="121">
        <v>6.1206346095316055</v>
      </c>
      <c r="AA222" s="121">
        <v>5.9586534289259578</v>
      </c>
      <c r="AB222" s="118">
        <v>4.5182709046868634</v>
      </c>
      <c r="AC222" s="784"/>
      <c r="AD222" s="784"/>
      <c r="AE222" s="784"/>
      <c r="AF222" s="784"/>
      <c r="AG222" s="784"/>
      <c r="AH222" s="784"/>
      <c r="AI222" s="784"/>
      <c r="AJ222" s="784"/>
      <c r="AK222" s="784"/>
      <c r="AL222" s="784"/>
      <c r="AM222" s="784"/>
      <c r="AN222" s="784"/>
      <c r="AO222" s="784"/>
      <c r="AP222" s="784"/>
      <c r="AQ222" s="784"/>
      <c r="AR222" s="784"/>
      <c r="AS222" s="784"/>
      <c r="AT222" s="784"/>
      <c r="AU222" s="784"/>
      <c r="AV222" s="784"/>
      <c r="AW222" s="784"/>
      <c r="AX222" s="784"/>
      <c r="AY222" s="784"/>
      <c r="AZ222" s="343"/>
      <c r="BA222" s="977" t="s">
        <v>36</v>
      </c>
      <c r="BB222" s="596" t="s">
        <v>15</v>
      </c>
      <c r="BC222" s="485">
        <v>29.915557308996803</v>
      </c>
      <c r="BD222" s="482">
        <v>240.49168903680572</v>
      </c>
      <c r="BE222" s="482">
        <v>341.32044065463657</v>
      </c>
      <c r="BF222" s="482">
        <v>658.72740826512688</v>
      </c>
      <c r="BG222" s="491">
        <v>1185.8781228193498</v>
      </c>
      <c r="BH222" s="485">
        <v>44.220706926590267</v>
      </c>
      <c r="BI222" s="482">
        <v>128.75497834475991</v>
      </c>
      <c r="BJ222" s="482">
        <v>227.0192350229764</v>
      </c>
      <c r="BK222" s="482">
        <v>236.96106519799275</v>
      </c>
      <c r="BL222" s="491">
        <v>507.20527585197198</v>
      </c>
      <c r="BM222" s="485">
        <v>16.771410448634445</v>
      </c>
      <c r="BN222" s="482">
        <v>103.39562617162092</v>
      </c>
      <c r="BO222" s="482">
        <v>172.07029391386649</v>
      </c>
      <c r="BP222" s="482">
        <v>282.9042750459339</v>
      </c>
      <c r="BQ222" s="491">
        <v>737.03035116056867</v>
      </c>
      <c r="BR222" s="485">
        <v>73.085911321833237</v>
      </c>
      <c r="BS222" s="482">
        <v>586.74346105420659</v>
      </c>
      <c r="BT222" s="482">
        <v>55.79430231628362</v>
      </c>
      <c r="BU222" s="482">
        <v>14.124743260412284</v>
      </c>
      <c r="BV222" s="482">
        <v>85.682792785946702</v>
      </c>
      <c r="BW222" s="482">
        <v>497.99320252848037</v>
      </c>
      <c r="BX222" s="482">
        <v>206.32606401045553</v>
      </c>
      <c r="BY222" s="488">
        <v>26.213046809461357</v>
      </c>
      <c r="BZ222" s="488">
        <v>327.357946192962</v>
      </c>
      <c r="CA222" s="488">
        <v>392.49869208300447</v>
      </c>
      <c r="CB222" s="488">
        <v>190.51305572186988</v>
      </c>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544" customFormat="true" ht="15" customHeight="true" x14ac:dyDescent="0.2">
      <c r="A223" s="982"/>
      <c r="B223" s="378" t="s">
        <v>16</v>
      </c>
      <c r="C223" s="117">
        <v>5.8972617970734573</v>
      </c>
      <c r="D223" s="116">
        <v>10.305175050266563</v>
      </c>
      <c r="E223" s="116">
        <v>11.806940559120623</v>
      </c>
      <c r="F223" s="116">
        <v>17.7879920015057</v>
      </c>
      <c r="G223" s="115">
        <v>10.115496087362169</v>
      </c>
      <c r="H223" s="114">
        <v>10.83815791552551</v>
      </c>
      <c r="I223" s="116">
        <v>10.394151819687737</v>
      </c>
      <c r="J223" s="116">
        <v>10.192404158292074</v>
      </c>
      <c r="K223" s="116">
        <v>8.7256927300230576</v>
      </c>
      <c r="L223" s="113">
        <v>9.597061614277985</v>
      </c>
      <c r="M223" s="117">
        <v>5.071633703088227</v>
      </c>
      <c r="N223" s="116">
        <v>9.1525057544288391</v>
      </c>
      <c r="O223" s="116">
        <v>8.8822850823172281</v>
      </c>
      <c r="P223" s="116">
        <v>13.337423176497646</v>
      </c>
      <c r="Q223" s="115">
        <v>22.231318858916126</v>
      </c>
      <c r="R223" s="114">
        <v>9.9277331323555877</v>
      </c>
      <c r="S223" s="116">
        <v>36.640446311648041</v>
      </c>
      <c r="T223" s="116">
        <v>4.5793580221724017</v>
      </c>
      <c r="U223" s="116">
        <v>0.52113327671746124</v>
      </c>
      <c r="V223" s="116">
        <v>6.33121532989664</v>
      </c>
      <c r="W223" s="116">
        <v>12.646711192857172</v>
      </c>
      <c r="X223" s="116">
        <v>5.2395226399153545</v>
      </c>
      <c r="Y223" s="116">
        <v>4.1351727374091025</v>
      </c>
      <c r="Z223" s="116">
        <v>4.7161317730780183</v>
      </c>
      <c r="AA223" s="116">
        <v>27.533538808114105</v>
      </c>
      <c r="AB223" s="113">
        <v>6.9025183103662719</v>
      </c>
      <c r="AC223" s="784"/>
      <c r="AD223" s="784"/>
      <c r="AE223" s="784"/>
      <c r="AF223" s="784"/>
      <c r="AG223" s="784"/>
      <c r="AH223" s="784"/>
      <c r="AI223" s="784"/>
      <c r="AJ223" s="784"/>
      <c r="AK223" s="784"/>
      <c r="AL223" s="784"/>
      <c r="AM223" s="784"/>
      <c r="AN223" s="784"/>
      <c r="AO223" s="784"/>
      <c r="AP223" s="784"/>
      <c r="AQ223" s="784"/>
      <c r="AR223" s="784"/>
      <c r="AS223" s="784"/>
      <c r="AT223" s="784"/>
      <c r="AU223" s="784"/>
      <c r="AV223" s="784"/>
      <c r="AW223" s="784"/>
      <c r="AX223" s="784"/>
      <c r="AY223" s="784"/>
      <c r="AZ223" s="343"/>
      <c r="BA223" s="970"/>
      <c r="BB223" s="594" t="s">
        <v>16</v>
      </c>
      <c r="BC223" s="486">
        <v>694.4530543505017</v>
      </c>
      <c r="BD223" s="483">
        <v>1214.2154504562959</v>
      </c>
      <c r="BE223" s="483">
        <v>1412.2871408766159</v>
      </c>
      <c r="BF223" s="483">
        <v>2116.9997094192222</v>
      </c>
      <c r="BG223" s="492">
        <v>1200.5330790227347</v>
      </c>
      <c r="BH223" s="486">
        <v>390.22583139842419</v>
      </c>
      <c r="BI223" s="483">
        <v>371.29516622720382</v>
      </c>
      <c r="BJ223" s="483">
        <v>366.13798083354004</v>
      </c>
      <c r="BK223" s="483">
        <v>316.75658361331966</v>
      </c>
      <c r="BL223" s="492">
        <v>351.34686350239951</v>
      </c>
      <c r="BM223" s="486">
        <v>414.53384750708375</v>
      </c>
      <c r="BN223" s="483">
        <v>756.36161692359588</v>
      </c>
      <c r="BO223" s="483">
        <v>733.47536847293509</v>
      </c>
      <c r="BP223" s="483">
        <v>1107.1540007891042</v>
      </c>
      <c r="BQ223" s="492">
        <v>1831.2011748577643</v>
      </c>
      <c r="BR223" s="486">
        <v>638.7872751263601</v>
      </c>
      <c r="BS223" s="483">
        <v>1370.9617653397768</v>
      </c>
      <c r="BT223" s="483">
        <v>271.1384930747484</v>
      </c>
      <c r="BU223" s="483">
        <v>19.043261551094481</v>
      </c>
      <c r="BV223" s="483">
        <v>313.0706854549793</v>
      </c>
      <c r="BW223" s="483">
        <v>1231.5727903501893</v>
      </c>
      <c r="BX223" s="483">
        <v>365.76047073953856</v>
      </c>
      <c r="BY223" s="489">
        <v>71.22535996901631</v>
      </c>
      <c r="BZ223" s="489">
        <v>252.23907481847539</v>
      </c>
      <c r="CA223" s="489">
        <v>1813.644324091754</v>
      </c>
      <c r="CB223" s="489">
        <v>291.04493360943644</v>
      </c>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544" customFormat="true" ht="15" customHeight="true" x14ac:dyDescent="0.2">
      <c r="A224" s="983"/>
      <c r="B224" s="379" t="s">
        <v>20</v>
      </c>
      <c r="C224" s="117">
        <v>93.848696735110479</v>
      </c>
      <c r="D224" s="116">
        <v>87.653746529320259</v>
      </c>
      <c r="E224" s="116">
        <v>85.339567372743289</v>
      </c>
      <c r="F224" s="116">
        <v>76.677081462010605</v>
      </c>
      <c r="G224" s="115">
        <v>79.892488098102959</v>
      </c>
      <c r="H224" s="114">
        <v>87.933653260866734</v>
      </c>
      <c r="I224" s="116">
        <v>86.00144145976499</v>
      </c>
      <c r="J224" s="116">
        <v>83.487924252891105</v>
      </c>
      <c r="K224" s="116">
        <v>84.746741464365371</v>
      </c>
      <c r="L224" s="113">
        <v>76.54859446212815</v>
      </c>
      <c r="M224" s="117">
        <v>94.723175693077764</v>
      </c>
      <c r="N224" s="116">
        <v>89.596334691272801</v>
      </c>
      <c r="O224" s="116">
        <v>89.033967500338605</v>
      </c>
      <c r="P224" s="116">
        <v>83.254546836672517</v>
      </c>
      <c r="Q224" s="115">
        <v>68.820916706287363</v>
      </c>
      <c r="R224" s="114">
        <v>88.936399808935874</v>
      </c>
      <c r="S224" s="116">
        <v>47.678195661464024</v>
      </c>
      <c r="T224" s="116">
        <v>94.478311425620987</v>
      </c>
      <c r="U224" s="116">
        <v>99.092332425135027</v>
      </c>
      <c r="V224" s="116">
        <v>91.936025148379855</v>
      </c>
      <c r="W224" s="116">
        <v>82.239521876165639</v>
      </c>
      <c r="X224" s="116">
        <v>91.80485429507273</v>
      </c>
      <c r="Y224" s="116">
        <v>94.34296094168964</v>
      </c>
      <c r="Z224" s="116">
        <v>89.163233617390375</v>
      </c>
      <c r="AA224" s="116">
        <v>66.507807762959985</v>
      </c>
      <c r="AB224" s="113">
        <v>88.579210784946881</v>
      </c>
      <c r="AC224" s="784"/>
      <c r="AD224" s="784"/>
      <c r="AE224" s="784"/>
      <c r="AF224" s="784"/>
      <c r="AG224" s="784"/>
      <c r="AH224" s="784"/>
      <c r="AI224" s="784"/>
      <c r="AJ224" s="784"/>
      <c r="AK224" s="784"/>
      <c r="AL224" s="784"/>
      <c r="AM224" s="784"/>
      <c r="AN224" s="784"/>
      <c r="AO224" s="784"/>
      <c r="AP224" s="784"/>
      <c r="AQ224" s="784"/>
      <c r="AR224" s="784"/>
      <c r="AS224" s="784"/>
      <c r="AT224" s="784"/>
      <c r="AU224" s="784"/>
      <c r="AV224" s="784"/>
      <c r="AW224" s="784"/>
      <c r="AX224" s="784"/>
      <c r="AY224" s="784"/>
      <c r="AZ224" s="343"/>
      <c r="BA224" s="970"/>
      <c r="BB224" s="594" t="s">
        <v>20</v>
      </c>
      <c r="BC224" s="486">
        <v>11051.48734059154</v>
      </c>
      <c r="BD224" s="483">
        <v>10327.872433717423</v>
      </c>
      <c r="BE224" s="483">
        <v>10207.891960241692</v>
      </c>
      <c r="BF224" s="483">
        <v>9125.5583632177331</v>
      </c>
      <c r="BG224" s="492">
        <v>9481.8458629065844</v>
      </c>
      <c r="BH224" s="486">
        <v>3166.0345991515928</v>
      </c>
      <c r="BI224" s="483">
        <v>3072.104396445297</v>
      </c>
      <c r="BJ224" s="483">
        <v>2999.1059552979241</v>
      </c>
      <c r="BK224" s="483">
        <v>3076.4420807816709</v>
      </c>
      <c r="BL224" s="492">
        <v>2802.4315827849641</v>
      </c>
      <c r="BM224" s="486">
        <v>7742.2709854284449</v>
      </c>
      <c r="BN224" s="483">
        <v>7404.2268200406888</v>
      </c>
      <c r="BO224" s="483">
        <v>7352.1871358222033</v>
      </c>
      <c r="BP224" s="483">
        <v>6911.0504626209804</v>
      </c>
      <c r="BQ224" s="492">
        <v>5668.801942301232</v>
      </c>
      <c r="BR224" s="486">
        <v>5722.4987553647943</v>
      </c>
      <c r="BS224" s="483">
        <v>1783.9570712728028</v>
      </c>
      <c r="BT224" s="483">
        <v>5593.951567918105</v>
      </c>
      <c r="BU224" s="483">
        <v>3621.0337899856067</v>
      </c>
      <c r="BV224" s="483">
        <v>4546.121544041589</v>
      </c>
      <c r="BW224" s="483">
        <v>8008.7190961789074</v>
      </c>
      <c r="BX224" s="483">
        <v>6408.7110660300568</v>
      </c>
      <c r="BY224" s="489">
        <v>1624.9892762218369</v>
      </c>
      <c r="BZ224" s="489">
        <v>4768.8344256749997</v>
      </c>
      <c r="CA224" s="489">
        <v>4380.8937491729484</v>
      </c>
      <c r="CB224" s="489">
        <v>3734.9456188133076</v>
      </c>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544" customFormat="true" ht="15" customHeight="true" x14ac:dyDescent="0.2">
      <c r="A225" s="988" t="s">
        <v>366</v>
      </c>
      <c r="B225" s="377" t="s">
        <v>367</v>
      </c>
      <c r="C225" s="117">
        <v>5.9706669044772358</v>
      </c>
      <c r="D225" s="116">
        <v>11.995703888368224</v>
      </c>
      <c r="E225" s="116">
        <v>14.45026431076454</v>
      </c>
      <c r="F225" s="116">
        <v>22.877208733138328</v>
      </c>
      <c r="G225" s="115">
        <v>19.672511508732132</v>
      </c>
      <c r="H225" s="114">
        <v>11.81550123885193</v>
      </c>
      <c r="I225" s="116">
        <v>13.606234101280773</v>
      </c>
      <c r="J225" s="116">
        <v>16.119675590596419</v>
      </c>
      <c r="K225" s="116">
        <v>15.049469268958502</v>
      </c>
      <c r="L225" s="113">
        <v>23.344404439446841</v>
      </c>
      <c r="M225" s="117">
        <v>5.0995809213616994</v>
      </c>
      <c r="N225" s="116">
        <v>10.160773701791035</v>
      </c>
      <c r="O225" s="116">
        <v>10.722067177837392</v>
      </c>
      <c r="P225" s="116">
        <v>16.4496786016527</v>
      </c>
      <c r="Q225" s="115">
        <v>30.377866105917313</v>
      </c>
      <c r="R225" s="114">
        <v>11.038290410371545</v>
      </c>
      <c r="S225" s="116">
        <v>52.108260830899667</v>
      </c>
      <c r="T225" s="116">
        <v>4.919871659052701</v>
      </c>
      <c r="U225" s="116">
        <v>0.89267748854624018</v>
      </c>
      <c r="V225" s="116">
        <v>7.9567073592297062</v>
      </c>
      <c r="W225" s="116">
        <v>17.526362190625079</v>
      </c>
      <c r="X225" s="116">
        <v>8.1634653535854991</v>
      </c>
      <c r="Y225" s="116">
        <v>5.5810893649722946</v>
      </c>
      <c r="Z225" s="116">
        <v>10.828222290968165</v>
      </c>
      <c r="AA225" s="116">
        <v>32.762798872639173</v>
      </c>
      <c r="AB225" s="113">
        <v>11.01583725695518</v>
      </c>
      <c r="AC225" s="784"/>
      <c r="AD225" s="784"/>
      <c r="AE225" s="784"/>
      <c r="AF225" s="784"/>
      <c r="AG225" s="784"/>
      <c r="AH225" s="784"/>
      <c r="AI225" s="784"/>
      <c r="AJ225" s="784"/>
      <c r="AK225" s="784"/>
      <c r="AL225" s="784"/>
      <c r="AM225" s="784"/>
      <c r="AN225" s="784"/>
      <c r="AO225" s="784"/>
      <c r="AP225" s="784"/>
      <c r="AQ225" s="784"/>
      <c r="AR225" s="784"/>
      <c r="AS225" s="784"/>
      <c r="AT225" s="784"/>
      <c r="AU225" s="784"/>
      <c r="AV225" s="784"/>
      <c r="AW225" s="784"/>
      <c r="AX225" s="784"/>
      <c r="AY225" s="784"/>
      <c r="AZ225" s="343"/>
      <c r="BA225" s="970" t="s">
        <v>70</v>
      </c>
      <c r="BB225" s="594" t="s">
        <v>71</v>
      </c>
      <c r="BC225" s="45" t="s">
        <v>35</v>
      </c>
      <c r="BD225" s="41" t="s">
        <v>35</v>
      </c>
      <c r="BE225" s="41" t="s">
        <v>35</v>
      </c>
      <c r="BF225" s="41" t="s">
        <v>35</v>
      </c>
      <c r="BG225" s="36" t="s">
        <v>35</v>
      </c>
      <c r="BH225" s="45" t="s">
        <v>35</v>
      </c>
      <c r="BI225" s="41" t="s">
        <v>35</v>
      </c>
      <c r="BJ225" s="41" t="s">
        <v>35</v>
      </c>
      <c r="BK225" s="41" t="s">
        <v>35</v>
      </c>
      <c r="BL225" s="36" t="s">
        <v>35</v>
      </c>
      <c r="BM225" s="45" t="s">
        <v>35</v>
      </c>
      <c r="BN225" s="41" t="s">
        <v>35</v>
      </c>
      <c r="BO225" s="41" t="s">
        <v>35</v>
      </c>
      <c r="BP225" s="41" t="s">
        <v>35</v>
      </c>
      <c r="BQ225" s="36" t="s">
        <v>35</v>
      </c>
      <c r="BR225" s="45" t="s">
        <v>35</v>
      </c>
      <c r="BS225" s="41" t="s">
        <v>35</v>
      </c>
      <c r="BT225" s="41" t="s">
        <v>35</v>
      </c>
      <c r="BU225" s="41" t="s">
        <v>35</v>
      </c>
      <c r="BV225" s="41" t="s">
        <v>35</v>
      </c>
      <c r="BW225" s="41" t="s">
        <v>35</v>
      </c>
      <c r="BX225" s="41" t="s">
        <v>35</v>
      </c>
      <c r="BY225" s="30" t="s">
        <v>35</v>
      </c>
      <c r="BZ225" s="30" t="s">
        <v>35</v>
      </c>
      <c r="CA225" s="30" t="s">
        <v>35</v>
      </c>
      <c r="CB225" s="30" t="s">
        <v>35</v>
      </c>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544" customFormat="true" ht="15" customHeight="true" x14ac:dyDescent="0.2">
      <c r="A226" s="982"/>
      <c r="B226" s="378" t="s">
        <v>368</v>
      </c>
      <c r="C226" s="117">
        <v>76.87769644956829</v>
      </c>
      <c r="D226" s="116">
        <v>76.035178759294226</v>
      </c>
      <c r="E226" s="116">
        <v>76.642788015645522</v>
      </c>
      <c r="F226" s="116">
        <v>64.304303607930791</v>
      </c>
      <c r="G226" s="115">
        <v>70.333235563277825</v>
      </c>
      <c r="H226" s="114">
        <v>68.534758817583068</v>
      </c>
      <c r="I226" s="116">
        <v>69.021362672035309</v>
      </c>
      <c r="J226" s="116">
        <v>72.191949592535678</v>
      </c>
      <c r="K226" s="116">
        <v>77.137898597723236</v>
      </c>
      <c r="L226" s="113">
        <v>69.887188880481347</v>
      </c>
      <c r="M226" s="117">
        <v>77.074786371741538</v>
      </c>
      <c r="N226" s="116">
        <v>78.968731906846017</v>
      </c>
      <c r="O226" s="116">
        <v>79.28894366637725</v>
      </c>
      <c r="P226" s="116">
        <v>74.120107611279678</v>
      </c>
      <c r="Q226" s="115">
        <v>57.965404398113321</v>
      </c>
      <c r="R226" s="114">
        <v>87.262150262127363</v>
      </c>
      <c r="S226" s="116">
        <v>42.908052124487774</v>
      </c>
      <c r="T226" s="116">
        <v>58.598808026076263</v>
      </c>
      <c r="U226" s="116">
        <v>92.834292685703588</v>
      </c>
      <c r="V226" s="116">
        <v>67.069085707850874</v>
      </c>
      <c r="W226" s="116">
        <v>78.034760063780624</v>
      </c>
      <c r="X226" s="116">
        <v>85.859540813100438</v>
      </c>
      <c r="Y226" s="116">
        <v>85.700233626178104</v>
      </c>
      <c r="Z226" s="116">
        <v>84.329140501141012</v>
      </c>
      <c r="AA226" s="116">
        <v>47.433700846073215</v>
      </c>
      <c r="AB226" s="113">
        <v>75.869454894363997</v>
      </c>
      <c r="AC226" s="784"/>
      <c r="AD226" s="784"/>
      <c r="AE226" s="784"/>
      <c r="AF226" s="784"/>
      <c r="AG226" s="784"/>
      <c r="AH226" s="784"/>
      <c r="AI226" s="784"/>
      <c r="AJ226" s="784"/>
      <c r="AK226" s="784"/>
      <c r="AL226" s="784"/>
      <c r="AM226" s="784"/>
      <c r="AN226" s="784"/>
      <c r="AO226" s="784"/>
      <c r="AP226" s="784"/>
      <c r="AQ226" s="784"/>
      <c r="AR226" s="784"/>
      <c r="AS226" s="784"/>
      <c r="AT226" s="784"/>
      <c r="AU226" s="784"/>
      <c r="AV226" s="784"/>
      <c r="AW226" s="784"/>
      <c r="AX226" s="784"/>
      <c r="AY226" s="784"/>
      <c r="AZ226" s="343"/>
      <c r="BA226" s="970"/>
      <c r="BB226" s="594" t="s">
        <v>72</v>
      </c>
      <c r="BC226" s="45" t="s">
        <v>35</v>
      </c>
      <c r="BD226" s="41" t="s">
        <v>35</v>
      </c>
      <c r="BE226" s="41" t="s">
        <v>35</v>
      </c>
      <c r="BF226" s="41" t="s">
        <v>35</v>
      </c>
      <c r="BG226" s="36" t="s">
        <v>35</v>
      </c>
      <c r="BH226" s="45" t="s">
        <v>35</v>
      </c>
      <c r="BI226" s="41" t="s">
        <v>35</v>
      </c>
      <c r="BJ226" s="41" t="s">
        <v>35</v>
      </c>
      <c r="BK226" s="41" t="s">
        <v>35</v>
      </c>
      <c r="BL226" s="36" t="s">
        <v>35</v>
      </c>
      <c r="BM226" s="45" t="s">
        <v>35</v>
      </c>
      <c r="BN226" s="41" t="s">
        <v>35</v>
      </c>
      <c r="BO226" s="41" t="s">
        <v>35</v>
      </c>
      <c r="BP226" s="41" t="s">
        <v>35</v>
      </c>
      <c r="BQ226" s="36" t="s">
        <v>35</v>
      </c>
      <c r="BR226" s="45" t="s">
        <v>35</v>
      </c>
      <c r="BS226" s="41" t="s">
        <v>35</v>
      </c>
      <c r="BT226" s="41" t="s">
        <v>35</v>
      </c>
      <c r="BU226" s="41" t="s">
        <v>35</v>
      </c>
      <c r="BV226" s="41" t="s">
        <v>35</v>
      </c>
      <c r="BW226" s="41" t="s">
        <v>35</v>
      </c>
      <c r="BX226" s="41" t="s">
        <v>35</v>
      </c>
      <c r="BY226" s="30" t="s">
        <v>35</v>
      </c>
      <c r="BZ226" s="30" t="s">
        <v>35</v>
      </c>
      <c r="CA226" s="30" t="s">
        <v>35</v>
      </c>
      <c r="CB226" s="30" t="s">
        <v>35</v>
      </c>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544" customFormat="true" ht="15" customHeight="true" x14ac:dyDescent="0.2">
      <c r="A227" s="982"/>
      <c r="B227" s="378" t="s">
        <v>369</v>
      </c>
      <c r="C227" s="117">
        <v>2.93655429806654</v>
      </c>
      <c r="D227" s="116">
        <v>2.8393194999922331</v>
      </c>
      <c r="E227" s="116">
        <v>1.4279108321196519</v>
      </c>
      <c r="F227" s="116">
        <v>1.9110378665734098</v>
      </c>
      <c r="G227" s="115">
        <v>2.157053037970754</v>
      </c>
      <c r="H227" s="114">
        <v>2.078885231001399</v>
      </c>
      <c r="I227" s="116">
        <v>2.8026059813700646</v>
      </c>
      <c r="J227" s="116">
        <v>2.3764435345517092</v>
      </c>
      <c r="K227" s="116">
        <v>1.3152021803169986</v>
      </c>
      <c r="L227" s="113">
        <v>0.4562673152030004</v>
      </c>
      <c r="M227" s="117">
        <v>3.3589025378017356</v>
      </c>
      <c r="N227" s="116">
        <v>2.3346734033479843</v>
      </c>
      <c r="O227" s="116">
        <v>2.2247364471297875</v>
      </c>
      <c r="P227" s="116">
        <v>1.7581633116370394</v>
      </c>
      <c r="Q227" s="115">
        <v>2.5697265703660599</v>
      </c>
      <c r="R227" s="114">
        <v>0.22876622668393606</v>
      </c>
      <c r="S227" s="116">
        <v>0.40813483085274105</v>
      </c>
      <c r="T227" s="116">
        <v>10.899146288668735</v>
      </c>
      <c r="U227" s="116">
        <v>1.6514951876461161</v>
      </c>
      <c r="V227" s="116">
        <v>1.3302061869560555</v>
      </c>
      <c r="W227" s="116">
        <v>1.3181848572804407</v>
      </c>
      <c r="X227" s="116">
        <v>0.38657459528444188</v>
      </c>
      <c r="Y227" s="116">
        <v>1.3425697181014253</v>
      </c>
      <c r="Z227" s="116">
        <v>6.600151544738507E-2</v>
      </c>
      <c r="AA227" s="116">
        <v>2.1778011998696849</v>
      </c>
      <c r="AB227" s="113">
        <v>3.5282077840433459</v>
      </c>
      <c r="AC227" s="784"/>
      <c r="AD227" s="784"/>
      <c r="AE227" s="784"/>
      <c r="AF227" s="784"/>
      <c r="AG227" s="784"/>
      <c r="AH227" s="784"/>
      <c r="AI227" s="784"/>
      <c r="AJ227" s="784"/>
      <c r="AK227" s="784"/>
      <c r="AL227" s="784"/>
      <c r="AM227" s="784"/>
      <c r="AN227" s="784"/>
      <c r="AO227" s="784"/>
      <c r="AP227" s="784"/>
      <c r="AQ227" s="784"/>
      <c r="AR227" s="784"/>
      <c r="AS227" s="784"/>
      <c r="AT227" s="784"/>
      <c r="AU227" s="784"/>
      <c r="AV227" s="784"/>
      <c r="AW227" s="784"/>
      <c r="AX227" s="784"/>
      <c r="AY227" s="784"/>
      <c r="AZ227" s="343"/>
      <c r="BA227" s="970" t="s">
        <v>95</v>
      </c>
      <c r="BB227" s="594" t="s">
        <v>61</v>
      </c>
      <c r="BC227" s="45" t="s">
        <v>35</v>
      </c>
      <c r="BD227" s="41" t="s">
        <v>35</v>
      </c>
      <c r="BE227" s="41" t="s">
        <v>35</v>
      </c>
      <c r="BF227" s="41" t="s">
        <v>35</v>
      </c>
      <c r="BG227" s="36" t="s">
        <v>35</v>
      </c>
      <c r="BH227" s="45" t="s">
        <v>35</v>
      </c>
      <c r="BI227" s="41" t="s">
        <v>35</v>
      </c>
      <c r="BJ227" s="41" t="s">
        <v>35</v>
      </c>
      <c r="BK227" s="41" t="s">
        <v>35</v>
      </c>
      <c r="BL227" s="36" t="s">
        <v>35</v>
      </c>
      <c r="BM227" s="45" t="s">
        <v>35</v>
      </c>
      <c r="BN227" s="41" t="s">
        <v>35</v>
      </c>
      <c r="BO227" s="41" t="s">
        <v>35</v>
      </c>
      <c r="BP227" s="41" t="s">
        <v>35</v>
      </c>
      <c r="BQ227" s="36" t="s">
        <v>35</v>
      </c>
      <c r="BR227" s="45" t="s">
        <v>35</v>
      </c>
      <c r="BS227" s="41" t="s">
        <v>35</v>
      </c>
      <c r="BT227" s="41" t="s">
        <v>35</v>
      </c>
      <c r="BU227" s="41" t="s">
        <v>35</v>
      </c>
      <c r="BV227" s="41" t="s">
        <v>35</v>
      </c>
      <c r="BW227" s="41" t="s">
        <v>35</v>
      </c>
      <c r="BX227" s="41" t="s">
        <v>35</v>
      </c>
      <c r="BY227" s="30" t="s">
        <v>35</v>
      </c>
      <c r="BZ227" s="30" t="s">
        <v>35</v>
      </c>
      <c r="CA227" s="30" t="s">
        <v>35</v>
      </c>
      <c r="CB227" s="30" t="s">
        <v>35</v>
      </c>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544" customFormat="true" ht="15" customHeight="true" x14ac:dyDescent="0.2">
      <c r="A228" s="982"/>
      <c r="B228" s="378" t="s">
        <v>370</v>
      </c>
      <c r="C228" s="117">
        <v>14.215082347887908</v>
      </c>
      <c r="D228" s="116">
        <v>9.129797852345428</v>
      </c>
      <c r="E228" s="116">
        <v>7.4733725408784704</v>
      </c>
      <c r="F228" s="116">
        <v>10.907449792357337</v>
      </c>
      <c r="G228" s="115">
        <v>7.8308803770383877</v>
      </c>
      <c r="H228" s="114">
        <v>17.57085471256363</v>
      </c>
      <c r="I228" s="116">
        <v>14.569797245313856</v>
      </c>
      <c r="J228" s="116">
        <v>9.3119312823161575</v>
      </c>
      <c r="K228" s="116">
        <v>6.4765945502664959</v>
      </c>
      <c r="L228" s="113">
        <v>6.3121393648688002</v>
      </c>
      <c r="M228" s="117">
        <v>14.466730169094946</v>
      </c>
      <c r="N228" s="116">
        <v>8.5358209880149367</v>
      </c>
      <c r="O228" s="116">
        <v>7.7642527086556026</v>
      </c>
      <c r="P228" s="116">
        <v>7.6639160417038221</v>
      </c>
      <c r="Q228" s="115">
        <v>9.0870029256031408</v>
      </c>
      <c r="R228" s="114">
        <v>1.4707931008170239</v>
      </c>
      <c r="S228" s="116">
        <v>4.5755522137596847</v>
      </c>
      <c r="T228" s="116">
        <v>25.582174026202271</v>
      </c>
      <c r="U228" s="116">
        <v>4.6215346381040456</v>
      </c>
      <c r="V228" s="116">
        <v>23.644000745964039</v>
      </c>
      <c r="W228" s="116">
        <v>3.1206928883135969</v>
      </c>
      <c r="X228" s="116">
        <v>5.5904192380296358</v>
      </c>
      <c r="Y228" s="116">
        <v>7.376107290748088</v>
      </c>
      <c r="Z228" s="116">
        <v>4.76379365493609</v>
      </c>
      <c r="AA228" s="116">
        <v>17.625699081418038</v>
      </c>
      <c r="AB228" s="113">
        <v>9.5689637632877851</v>
      </c>
      <c r="AC228" s="784"/>
      <c r="AD228" s="784"/>
      <c r="AE228" s="784"/>
      <c r="AF228" s="784"/>
      <c r="AG228" s="784"/>
      <c r="AH228" s="784"/>
      <c r="AI228" s="784"/>
      <c r="AJ228" s="784"/>
      <c r="AK228" s="784"/>
      <c r="AL228" s="784"/>
      <c r="AM228" s="784"/>
      <c r="AN228" s="784"/>
      <c r="AO228" s="784"/>
      <c r="AP228" s="784"/>
      <c r="AQ228" s="784"/>
      <c r="AR228" s="784"/>
      <c r="AS228" s="784"/>
      <c r="AT228" s="784"/>
      <c r="AU228" s="784"/>
      <c r="AV228" s="784"/>
      <c r="AW228" s="784"/>
      <c r="AX228" s="784"/>
      <c r="AY228" s="784"/>
      <c r="AZ228" s="343"/>
      <c r="BA228" s="970"/>
      <c r="BB228" s="594" t="s">
        <v>92</v>
      </c>
      <c r="BC228" s="45" t="s">
        <v>35</v>
      </c>
      <c r="BD228" s="41" t="s">
        <v>35</v>
      </c>
      <c r="BE228" s="41" t="s">
        <v>35</v>
      </c>
      <c r="BF228" s="41" t="s">
        <v>35</v>
      </c>
      <c r="BG228" s="36" t="s">
        <v>35</v>
      </c>
      <c r="BH228" s="45" t="s">
        <v>35</v>
      </c>
      <c r="BI228" s="41" t="s">
        <v>35</v>
      </c>
      <c r="BJ228" s="41" t="s">
        <v>35</v>
      </c>
      <c r="BK228" s="41" t="s">
        <v>35</v>
      </c>
      <c r="BL228" s="36" t="s">
        <v>35</v>
      </c>
      <c r="BM228" s="45" t="s">
        <v>35</v>
      </c>
      <c r="BN228" s="41" t="s">
        <v>35</v>
      </c>
      <c r="BO228" s="41" t="s">
        <v>35</v>
      </c>
      <c r="BP228" s="41" t="s">
        <v>35</v>
      </c>
      <c r="BQ228" s="36" t="s">
        <v>35</v>
      </c>
      <c r="BR228" s="45" t="s">
        <v>35</v>
      </c>
      <c r="BS228" s="41" t="s">
        <v>35</v>
      </c>
      <c r="BT228" s="41" t="s">
        <v>35</v>
      </c>
      <c r="BU228" s="41" t="s">
        <v>35</v>
      </c>
      <c r="BV228" s="41" t="s">
        <v>35</v>
      </c>
      <c r="BW228" s="41" t="s">
        <v>35</v>
      </c>
      <c r="BX228" s="41" t="s">
        <v>35</v>
      </c>
      <c r="BY228" s="30" t="s">
        <v>35</v>
      </c>
      <c r="BZ228" s="30" t="s">
        <v>35</v>
      </c>
      <c r="CA228" s="30" t="s">
        <v>35</v>
      </c>
      <c r="CB228" s="30" t="s">
        <v>35</v>
      </c>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544" customFormat="true" ht="15" customHeight="true" x14ac:dyDescent="0.2">
      <c r="A229" s="982"/>
      <c r="B229" s="378" t="s">
        <v>365</v>
      </c>
      <c r="C229" s="117">
        <v>0</v>
      </c>
      <c r="D229" s="116">
        <v>0</v>
      </c>
      <c r="E229" s="116">
        <v>5.6643005918281574E-3</v>
      </c>
      <c r="F229" s="116">
        <v>0</v>
      </c>
      <c r="G229" s="115">
        <v>6.3195129809664246E-3</v>
      </c>
      <c r="H229" s="114">
        <v>0</v>
      </c>
      <c r="I229" s="116">
        <v>0</v>
      </c>
      <c r="J229" s="116">
        <v>0</v>
      </c>
      <c r="K229" s="116">
        <v>2.0835402734693361E-2</v>
      </c>
      <c r="L229" s="113">
        <v>0</v>
      </c>
      <c r="M229" s="117">
        <v>0</v>
      </c>
      <c r="N229" s="116">
        <v>0</v>
      </c>
      <c r="O229" s="116">
        <v>0</v>
      </c>
      <c r="P229" s="116">
        <v>8.13443372677191E-3</v>
      </c>
      <c r="Q229" s="115">
        <v>0</v>
      </c>
      <c r="R229" s="114">
        <v>0</v>
      </c>
      <c r="S229" s="116">
        <v>0</v>
      </c>
      <c r="T229" s="116">
        <v>0</v>
      </c>
      <c r="U229" s="116">
        <v>0</v>
      </c>
      <c r="V229" s="116">
        <v>0</v>
      </c>
      <c r="W229" s="116">
        <v>0</v>
      </c>
      <c r="X229" s="116">
        <v>0</v>
      </c>
      <c r="Y229" s="116">
        <v>0</v>
      </c>
      <c r="Z229" s="116">
        <v>1.284203750737402E-2</v>
      </c>
      <c r="AA229" s="116">
        <v>0</v>
      </c>
      <c r="AB229" s="113">
        <v>1.7536301349613873E-2</v>
      </c>
      <c r="AC229" s="784"/>
      <c r="AD229" s="784"/>
      <c r="AE229" s="784"/>
      <c r="AF229" s="784"/>
      <c r="AG229" s="784"/>
      <c r="AH229" s="784"/>
      <c r="AI229" s="784"/>
      <c r="AJ229" s="784"/>
      <c r="AK229" s="784"/>
      <c r="AL229" s="784"/>
      <c r="AM229" s="784"/>
      <c r="AN229" s="784"/>
      <c r="AO229" s="784"/>
      <c r="AP229" s="784"/>
      <c r="AQ229" s="784"/>
      <c r="AR229" s="784"/>
      <c r="AS229" s="784"/>
      <c r="AT229" s="784"/>
      <c r="AU229" s="784"/>
      <c r="AV229" s="784"/>
      <c r="AW229" s="784"/>
      <c r="AX229" s="784"/>
      <c r="AY229" s="784"/>
      <c r="AZ229" s="343"/>
      <c r="BA229" s="970"/>
      <c r="BB229" s="594" t="s">
        <v>93</v>
      </c>
      <c r="BC229" s="45" t="s">
        <v>35</v>
      </c>
      <c r="BD229" s="41" t="s">
        <v>35</v>
      </c>
      <c r="BE229" s="41" t="s">
        <v>35</v>
      </c>
      <c r="BF229" s="41" t="s">
        <v>35</v>
      </c>
      <c r="BG229" s="36" t="s">
        <v>35</v>
      </c>
      <c r="BH229" s="45" t="s">
        <v>35</v>
      </c>
      <c r="BI229" s="41" t="s">
        <v>35</v>
      </c>
      <c r="BJ229" s="41" t="s">
        <v>35</v>
      </c>
      <c r="BK229" s="41" t="s">
        <v>35</v>
      </c>
      <c r="BL229" s="36" t="s">
        <v>35</v>
      </c>
      <c r="BM229" s="45" t="s">
        <v>35</v>
      </c>
      <c r="BN229" s="41" t="s">
        <v>35</v>
      </c>
      <c r="BO229" s="41" t="s">
        <v>35</v>
      </c>
      <c r="BP229" s="41" t="s">
        <v>35</v>
      </c>
      <c r="BQ229" s="36" t="s">
        <v>35</v>
      </c>
      <c r="BR229" s="45" t="s">
        <v>35</v>
      </c>
      <c r="BS229" s="41" t="s">
        <v>35</v>
      </c>
      <c r="BT229" s="41" t="s">
        <v>35</v>
      </c>
      <c r="BU229" s="41" t="s">
        <v>35</v>
      </c>
      <c r="BV229" s="41" t="s">
        <v>35</v>
      </c>
      <c r="BW229" s="41" t="s">
        <v>35</v>
      </c>
      <c r="BX229" s="41" t="s">
        <v>35</v>
      </c>
      <c r="BY229" s="30" t="s">
        <v>35</v>
      </c>
      <c r="BZ229" s="30" t="s">
        <v>35</v>
      </c>
      <c r="CA229" s="30" t="s">
        <v>35</v>
      </c>
      <c r="CB229" s="30" t="s">
        <v>35</v>
      </c>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544" customFormat="true" ht="15" customHeight="true" x14ac:dyDescent="0.2">
      <c r="A230" s="162"/>
      <c r="B230" s="133"/>
      <c r="C230" s="98"/>
      <c r="D230" s="100"/>
      <c r="E230" s="100"/>
      <c r="F230" s="100"/>
      <c r="G230" s="99"/>
      <c r="H230" s="97"/>
      <c r="I230" s="100"/>
      <c r="J230" s="100"/>
      <c r="K230" s="100"/>
      <c r="L230" s="96"/>
      <c r="M230" s="98"/>
      <c r="N230" s="100"/>
      <c r="O230" s="100"/>
      <c r="P230" s="100"/>
      <c r="Q230" s="99"/>
      <c r="R230" s="97"/>
      <c r="S230" s="100"/>
      <c r="T230" s="100"/>
      <c r="U230" s="100"/>
      <c r="V230" s="100"/>
      <c r="W230" s="100"/>
      <c r="X230" s="100"/>
      <c r="Y230" s="100"/>
      <c r="Z230" s="100"/>
      <c r="AA230" s="100"/>
      <c r="AB230" s="96"/>
      <c r="AC230" s="784"/>
      <c r="AD230" s="784"/>
      <c r="AE230" s="784"/>
      <c r="AF230" s="784"/>
      <c r="AG230" s="784"/>
      <c r="AH230" s="784"/>
      <c r="AI230" s="784"/>
      <c r="AJ230" s="784"/>
      <c r="AK230" s="784"/>
      <c r="AL230" s="784"/>
      <c r="AM230" s="784"/>
      <c r="AN230" s="784"/>
      <c r="AO230" s="784"/>
      <c r="AP230" s="784"/>
      <c r="AQ230" s="784"/>
      <c r="AR230" s="784"/>
      <c r="AS230" s="784"/>
      <c r="AT230" s="784"/>
      <c r="AU230" s="784"/>
      <c r="AV230" s="784"/>
      <c r="AW230" s="784"/>
      <c r="AX230" s="784"/>
      <c r="AY230" s="784"/>
      <c r="AZ230" s="343"/>
      <c r="BA230" s="970"/>
      <c r="BB230" s="594" t="s">
        <v>94</v>
      </c>
      <c r="BC230" s="45" t="s">
        <v>35</v>
      </c>
      <c r="BD230" s="41" t="s">
        <v>35</v>
      </c>
      <c r="BE230" s="41" t="s">
        <v>35</v>
      </c>
      <c r="BF230" s="41" t="s">
        <v>35</v>
      </c>
      <c r="BG230" s="36" t="s">
        <v>35</v>
      </c>
      <c r="BH230" s="45" t="s">
        <v>35</v>
      </c>
      <c r="BI230" s="41" t="s">
        <v>35</v>
      </c>
      <c r="BJ230" s="41" t="s">
        <v>35</v>
      </c>
      <c r="BK230" s="41" t="s">
        <v>35</v>
      </c>
      <c r="BL230" s="36" t="s">
        <v>35</v>
      </c>
      <c r="BM230" s="45" t="s">
        <v>35</v>
      </c>
      <c r="BN230" s="41" t="s">
        <v>35</v>
      </c>
      <c r="BO230" s="41" t="s">
        <v>35</v>
      </c>
      <c r="BP230" s="41" t="s">
        <v>35</v>
      </c>
      <c r="BQ230" s="36" t="s">
        <v>35</v>
      </c>
      <c r="BR230" s="45" t="s">
        <v>35</v>
      </c>
      <c r="BS230" s="41" t="s">
        <v>35</v>
      </c>
      <c r="BT230" s="41" t="s">
        <v>35</v>
      </c>
      <c r="BU230" s="41" t="s">
        <v>35</v>
      </c>
      <c r="BV230" s="41" t="s">
        <v>35</v>
      </c>
      <c r="BW230" s="41" t="s">
        <v>35</v>
      </c>
      <c r="BX230" s="41" t="s">
        <v>35</v>
      </c>
      <c r="BY230" s="30" t="s">
        <v>35</v>
      </c>
      <c r="BZ230" s="30" t="s">
        <v>35</v>
      </c>
      <c r="CA230" s="30" t="s">
        <v>35</v>
      </c>
      <c r="CB230" s="30" t="s">
        <v>35</v>
      </c>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544" customFormat="true" ht="15" customHeight="true" x14ac:dyDescent="0.2">
      <c r="A231" s="140"/>
      <c r="B231" s="134"/>
      <c r="C231" s="152"/>
      <c r="D231" s="151"/>
      <c r="E231" s="151"/>
      <c r="F231" s="151"/>
      <c r="G231" s="141"/>
      <c r="H231" s="144"/>
      <c r="I231" s="151"/>
      <c r="J231" s="151"/>
      <c r="K231" s="151"/>
      <c r="L231" s="147"/>
      <c r="M231" s="152"/>
      <c r="N231" s="151"/>
      <c r="O231" s="151"/>
      <c r="P231" s="151"/>
      <c r="Q231" s="141"/>
      <c r="R231" s="144"/>
      <c r="S231" s="151"/>
      <c r="T231" s="151"/>
      <c r="U231" s="151"/>
      <c r="V231" s="151"/>
      <c r="W231" s="151"/>
      <c r="X231" s="151"/>
      <c r="Y231" s="151"/>
      <c r="Z231" s="151"/>
      <c r="AA231" s="151"/>
      <c r="AB231" s="147"/>
      <c r="AC231" s="784"/>
      <c r="AD231" s="784"/>
      <c r="AE231" s="784"/>
      <c r="AF231" s="784"/>
      <c r="AG231" s="784"/>
      <c r="AH231" s="784"/>
      <c r="AI231" s="784"/>
      <c r="AJ231" s="784"/>
      <c r="AK231" s="784"/>
      <c r="AL231" s="784"/>
      <c r="AM231" s="784"/>
      <c r="AN231" s="784"/>
      <c r="AO231" s="784"/>
      <c r="AP231" s="784"/>
      <c r="AQ231" s="784"/>
      <c r="AR231" s="784"/>
      <c r="AS231" s="784"/>
      <c r="AT231" s="784"/>
      <c r="AU231" s="784"/>
      <c r="AV231" s="784"/>
      <c r="AW231" s="784"/>
      <c r="AX231" s="784"/>
      <c r="AY231" s="784"/>
      <c r="AZ231" s="343"/>
      <c r="BA231" s="970" t="s">
        <v>366</v>
      </c>
      <c r="BB231" s="594" t="s">
        <v>367</v>
      </c>
      <c r="BC231" s="449">
        <v>724.36861165949836</v>
      </c>
      <c r="BD231" s="434">
        <v>1454.7071394931013</v>
      </c>
      <c r="BE231" s="434">
        <v>1753.6075815312538</v>
      </c>
      <c r="BF231" s="434">
        <v>2775.7271176843492</v>
      </c>
      <c r="BG231" s="453">
        <v>2386.4112018420833</v>
      </c>
      <c r="BH231" s="449">
        <v>434.44653832501439</v>
      </c>
      <c r="BI231" s="434">
        <v>500.05014457196387</v>
      </c>
      <c r="BJ231" s="434">
        <v>593.15721585651659</v>
      </c>
      <c r="BK231" s="434">
        <v>553.71764881131253</v>
      </c>
      <c r="BL231" s="453">
        <v>858.55213935437109</v>
      </c>
      <c r="BM231" s="449">
        <v>431.30525795571822</v>
      </c>
      <c r="BN231" s="434">
        <v>859.75724309521706</v>
      </c>
      <c r="BO231" s="434">
        <v>905.54566238680161</v>
      </c>
      <c r="BP231" s="434">
        <v>1390.0582758350388</v>
      </c>
      <c r="BQ231" s="453">
        <v>2568.2315260183304</v>
      </c>
      <c r="BR231" s="449">
        <v>711.87318644819311</v>
      </c>
      <c r="BS231" s="434">
        <v>1957.7052263939831</v>
      </c>
      <c r="BT231" s="434">
        <v>326.9327953910319</v>
      </c>
      <c r="BU231" s="434">
        <v>33.168004811506762</v>
      </c>
      <c r="BV231" s="434">
        <v>398.75347824092609</v>
      </c>
      <c r="BW231" s="434">
        <v>1729.5659928786706</v>
      </c>
      <c r="BX231" s="434">
        <v>572.08653474999369</v>
      </c>
      <c r="BY231" s="435">
        <v>97.43840677847767</v>
      </c>
      <c r="BZ231" s="435">
        <v>579.59702101143739</v>
      </c>
      <c r="CA231" s="435">
        <v>2206.1430161747603</v>
      </c>
      <c r="CB231" s="435">
        <v>481.55798933130632</v>
      </c>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544" customFormat="true" ht="15" customHeight="true" x14ac:dyDescent="0.2">
      <c r="A232" s="140"/>
      <c r="B232" s="134"/>
      <c r="C232" s="152"/>
      <c r="D232" s="151"/>
      <c r="E232" s="151"/>
      <c r="F232" s="151"/>
      <c r="G232" s="141"/>
      <c r="H232" s="144"/>
      <c r="I232" s="151"/>
      <c r="J232" s="151"/>
      <c r="K232" s="151"/>
      <c r="L232" s="147"/>
      <c r="M232" s="152"/>
      <c r="N232" s="151"/>
      <c r="O232" s="151"/>
      <c r="P232" s="151"/>
      <c r="Q232" s="141"/>
      <c r="R232" s="144"/>
      <c r="S232" s="151"/>
      <c r="T232" s="151"/>
      <c r="U232" s="151"/>
      <c r="V232" s="151"/>
      <c r="W232" s="151"/>
      <c r="X232" s="151"/>
      <c r="Y232" s="151"/>
      <c r="Z232" s="151"/>
      <c r="AA232" s="151"/>
      <c r="AB232" s="147"/>
      <c r="AC232" s="784"/>
      <c r="AD232" s="784"/>
      <c r="AE232" s="784"/>
      <c r="AF232" s="784"/>
      <c r="AG232" s="784"/>
      <c r="AH232" s="784"/>
      <c r="AI232" s="784"/>
      <c r="AJ232" s="784"/>
      <c r="AK232" s="784"/>
      <c r="AL232" s="784"/>
      <c r="AM232" s="784"/>
      <c r="AN232" s="784"/>
      <c r="AO232" s="784"/>
      <c r="AP232" s="784"/>
      <c r="AQ232" s="784"/>
      <c r="AR232" s="784"/>
      <c r="AS232" s="784"/>
      <c r="AT232" s="784"/>
      <c r="AU232" s="784"/>
      <c r="AV232" s="784"/>
      <c r="AW232" s="784"/>
      <c r="AX232" s="784"/>
      <c r="AY232" s="784"/>
      <c r="AZ232" s="343"/>
      <c r="BA232" s="970"/>
      <c r="BB232" s="594" t="s">
        <v>368</v>
      </c>
      <c r="BC232" s="449">
        <v>9326.8961634747066</v>
      </c>
      <c r="BD232" s="434">
        <v>9220.7108830881334</v>
      </c>
      <c r="BE232" s="434">
        <v>9300.9630303999438</v>
      </c>
      <c r="BF232" s="434">
        <v>7802.1406103530071</v>
      </c>
      <c r="BG232" s="453">
        <v>8531.9061135382963</v>
      </c>
      <c r="BH232" s="449">
        <v>2519.968312925489</v>
      </c>
      <c r="BI232" s="434">
        <v>2536.6418162286609</v>
      </c>
      <c r="BJ232" s="434">
        <v>2656.4539457942087</v>
      </c>
      <c r="BK232" s="434">
        <v>2838.1476504209427</v>
      </c>
      <c r="BL232" s="453">
        <v>2570.2859836257212</v>
      </c>
      <c r="BM232" s="449">
        <v>6518.7240148881319</v>
      </c>
      <c r="BN232" s="434">
        <v>6681.9654907763179</v>
      </c>
      <c r="BO232" s="434">
        <v>6696.4474127461299</v>
      </c>
      <c r="BP232" s="434">
        <v>6263.4214008589452</v>
      </c>
      <c r="BQ232" s="453">
        <v>4900.5607725895561</v>
      </c>
      <c r="BR232" s="449">
        <v>5627.6454644692321</v>
      </c>
      <c r="BS232" s="434">
        <v>1612.0537618995572</v>
      </c>
      <c r="BT232" s="434">
        <v>3893.978022637345</v>
      </c>
      <c r="BU232" s="434">
        <v>3449.317705419819</v>
      </c>
      <c r="BV232" s="434">
        <v>3361.1932676424867</v>
      </c>
      <c r="BW232" s="434">
        <v>7700.7576244747224</v>
      </c>
      <c r="BX232" s="434">
        <v>6016.9407293948452</v>
      </c>
      <c r="BY232" s="435">
        <v>1496.2122408372447</v>
      </c>
      <c r="BZ232" s="435">
        <v>4513.8451451707433</v>
      </c>
      <c r="CA232" s="435">
        <v>3194.035047484258</v>
      </c>
      <c r="CB232" s="435">
        <v>3316.6377914238296</v>
      </c>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544" customFormat="true" ht="15" customHeight="true" x14ac:dyDescent="0.2">
      <c r="A233" s="140"/>
      <c r="B233" s="134"/>
      <c r="C233" s="105"/>
      <c r="D233" s="104"/>
      <c r="E233" s="104"/>
      <c r="F233" s="104"/>
      <c r="G233" s="103"/>
      <c r="H233" s="102"/>
      <c r="I233" s="104"/>
      <c r="J233" s="104"/>
      <c r="K233" s="104"/>
      <c r="L233" s="101"/>
      <c r="M233" s="105"/>
      <c r="N233" s="104"/>
      <c r="O233" s="104"/>
      <c r="P233" s="104"/>
      <c r="Q233" s="103"/>
      <c r="R233" s="102"/>
      <c r="S233" s="104"/>
      <c r="T233" s="104"/>
      <c r="U233" s="104"/>
      <c r="V233" s="104"/>
      <c r="W233" s="104"/>
      <c r="X233" s="104"/>
      <c r="Y233" s="104"/>
      <c r="Z233" s="104"/>
      <c r="AA233" s="104"/>
      <c r="AB233" s="101"/>
      <c r="AC233" s="784"/>
      <c r="AD233" s="784"/>
      <c r="AE233" s="784"/>
      <c r="AF233" s="784"/>
      <c r="AG233" s="784"/>
      <c r="AH233" s="784"/>
      <c r="AI233" s="784"/>
      <c r="AJ233" s="784"/>
      <c r="AK233" s="784"/>
      <c r="AL233" s="784"/>
      <c r="AM233" s="784"/>
      <c r="AN233" s="784"/>
      <c r="AO233" s="784"/>
      <c r="AP233" s="784"/>
      <c r="AQ233" s="784"/>
      <c r="AR233" s="784"/>
      <c r="AS233" s="784"/>
      <c r="AT233" s="784"/>
      <c r="AU233" s="784"/>
      <c r="AV233" s="784"/>
      <c r="AW233" s="784"/>
      <c r="AX233" s="784"/>
      <c r="AY233" s="784"/>
      <c r="AZ233" s="343"/>
      <c r="BA233" s="970"/>
      <c r="BB233" s="594" t="s">
        <v>369</v>
      </c>
      <c r="BC233" s="449">
        <v>356.26635918310967</v>
      </c>
      <c r="BD233" s="434">
        <v>344.32146594963507</v>
      </c>
      <c r="BE233" s="434">
        <v>173.28369966840702</v>
      </c>
      <c r="BF233" s="434">
        <v>231.86917997936092</v>
      </c>
      <c r="BG233" s="453">
        <v>261.6653969421244</v>
      </c>
      <c r="BH233" s="449">
        <v>76.438948625704938</v>
      </c>
      <c r="BI233" s="434">
        <v>103.00010390313891</v>
      </c>
      <c r="BJ233" s="434">
        <v>87.446215816974558</v>
      </c>
      <c r="BK233" s="434">
        <v>48.390454572291972</v>
      </c>
      <c r="BL233" s="453">
        <v>16.780435782849786</v>
      </c>
      <c r="BM233" s="449">
        <v>284.08458417556716</v>
      </c>
      <c r="BN233" s="434">
        <v>197.54916581169141</v>
      </c>
      <c r="BO233" s="434">
        <v>187.89291339420072</v>
      </c>
      <c r="BP233" s="434">
        <v>148.57125909834261</v>
      </c>
      <c r="BQ233" s="453">
        <v>217.25202054187503</v>
      </c>
      <c r="BR233" s="449">
        <v>14.753420746043016</v>
      </c>
      <c r="BS233" s="434">
        <v>15.333608888363283</v>
      </c>
      <c r="BT233" s="434">
        <v>724.26449518733091</v>
      </c>
      <c r="BU233" s="434">
        <v>61.362363264287964</v>
      </c>
      <c r="BV233" s="434">
        <v>66.663799468638175</v>
      </c>
      <c r="BW233" s="434">
        <v>130.08333826967214</v>
      </c>
      <c r="BX233" s="434">
        <v>27.09071589818457</v>
      </c>
      <c r="BY233" s="435">
        <v>23.439483901093595</v>
      </c>
      <c r="BZ233" s="435">
        <v>3.5328312171290293</v>
      </c>
      <c r="CA233" s="435">
        <v>146.64622904735654</v>
      </c>
      <c r="CB233" s="435">
        <v>154.23581583453765</v>
      </c>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544" customFormat="true" ht="15" customHeight="true" x14ac:dyDescent="0.2">
      <c r="A234" s="140"/>
      <c r="B234" s="134"/>
      <c r="C234" s="105"/>
      <c r="D234" s="104"/>
      <c r="E234" s="104"/>
      <c r="F234" s="104"/>
      <c r="G234" s="103"/>
      <c r="H234" s="102"/>
      <c r="I234" s="104"/>
      <c r="J234" s="104"/>
      <c r="K234" s="104"/>
      <c r="L234" s="101"/>
      <c r="M234" s="105"/>
      <c r="N234" s="104"/>
      <c r="O234" s="104"/>
      <c r="P234" s="104"/>
      <c r="Q234" s="103"/>
      <c r="R234" s="102"/>
      <c r="S234" s="104"/>
      <c r="T234" s="104"/>
      <c r="U234" s="104"/>
      <c r="V234" s="104"/>
      <c r="W234" s="104"/>
      <c r="X234" s="104"/>
      <c r="Y234" s="104"/>
      <c r="Z234" s="104"/>
      <c r="AA234" s="104"/>
      <c r="AB234" s="101"/>
      <c r="AC234" s="784"/>
      <c r="AD234" s="784"/>
      <c r="AE234" s="784"/>
      <c r="AF234" s="784"/>
      <c r="AG234" s="784"/>
      <c r="AH234" s="784"/>
      <c r="AI234" s="784"/>
      <c r="AJ234" s="784"/>
      <c r="AK234" s="784"/>
      <c r="AL234" s="784"/>
      <c r="AM234" s="784"/>
      <c r="AN234" s="784"/>
      <c r="AO234" s="784"/>
      <c r="AP234" s="784"/>
      <c r="AQ234" s="784"/>
      <c r="AR234" s="784"/>
      <c r="AS234" s="784"/>
      <c r="AT234" s="784"/>
      <c r="AU234" s="784"/>
      <c r="AV234" s="784"/>
      <c r="AW234" s="784"/>
      <c r="AX234" s="784"/>
      <c r="AY234" s="784"/>
      <c r="AZ234" s="343"/>
      <c r="BA234" s="970"/>
      <c r="BB234" s="594" t="s">
        <v>370</v>
      </c>
      <c r="BC234" s="449">
        <v>1724.5911771168487</v>
      </c>
      <c r="BD234" s="434">
        <v>1107.1615506292992</v>
      </c>
      <c r="BE234" s="434">
        <v>906.92892984174011</v>
      </c>
      <c r="BF234" s="434">
        <v>1323.4177528647072</v>
      </c>
      <c r="BG234" s="453">
        <v>949.93974936828818</v>
      </c>
      <c r="BH234" s="449">
        <v>646.0662862261072</v>
      </c>
      <c r="BI234" s="434">
        <v>535.46258021663675</v>
      </c>
      <c r="BJ234" s="434">
        <v>342.65200950371548</v>
      </c>
      <c r="BK234" s="434">
        <v>238.29443036072641</v>
      </c>
      <c r="BL234" s="453">
        <v>232.14559915924175</v>
      </c>
      <c r="BM234" s="449">
        <v>1223.5469705403093</v>
      </c>
      <c r="BN234" s="434">
        <v>722.26132926436685</v>
      </c>
      <c r="BO234" s="434">
        <v>655.73972307606505</v>
      </c>
      <c r="BP234" s="434">
        <v>647.62906176203182</v>
      </c>
      <c r="BQ234" s="453">
        <v>768.24116971168257</v>
      </c>
      <c r="BR234" s="449">
        <v>94.853290895559155</v>
      </c>
      <c r="BS234" s="434">
        <v>171.90330937324509</v>
      </c>
      <c r="BT234" s="434">
        <v>1699.9735452807608</v>
      </c>
      <c r="BU234" s="434">
        <v>171.71608456578659</v>
      </c>
      <c r="BV234" s="434">
        <v>1184.9282763991152</v>
      </c>
      <c r="BW234" s="434">
        <v>307.96147170418669</v>
      </c>
      <c r="BX234" s="434">
        <v>391.77033663521127</v>
      </c>
      <c r="BY234" s="435">
        <v>128.77703538459195</v>
      </c>
      <c r="BZ234" s="435">
        <v>254.9892805042584</v>
      </c>
      <c r="CA234" s="435">
        <v>1186.8587016886927</v>
      </c>
      <c r="CB234" s="435">
        <v>418.30782738947875</v>
      </c>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544" customFormat="true" ht="15" customHeight="true" x14ac:dyDescent="0.2">
      <c r="A235" s="140"/>
      <c r="B235" s="134"/>
      <c r="C235" s="105"/>
      <c r="D235" s="104"/>
      <c r="E235" s="104"/>
      <c r="F235" s="104"/>
      <c r="G235" s="103"/>
      <c r="H235" s="102"/>
      <c r="I235" s="104"/>
      <c r="J235" s="104"/>
      <c r="K235" s="104"/>
      <c r="L235" s="101"/>
      <c r="M235" s="105"/>
      <c r="N235" s="104"/>
      <c r="O235" s="104"/>
      <c r="P235" s="104"/>
      <c r="Q235" s="103"/>
      <c r="R235" s="102"/>
      <c r="S235" s="104"/>
      <c r="T235" s="104"/>
      <c r="U235" s="104"/>
      <c r="V235" s="104"/>
      <c r="W235" s="104"/>
      <c r="X235" s="104"/>
      <c r="Y235" s="104"/>
      <c r="Z235" s="104"/>
      <c r="AA235" s="104"/>
      <c r="AB235" s="101"/>
      <c r="AC235" s="784"/>
      <c r="AD235" s="784"/>
      <c r="AE235" s="784"/>
      <c r="AF235" s="784"/>
      <c r="AG235" s="784"/>
      <c r="AH235" s="784"/>
      <c r="AI235" s="784"/>
      <c r="AJ235" s="784"/>
      <c r="AK235" s="784"/>
      <c r="AL235" s="784"/>
      <c r="AM235" s="784"/>
      <c r="AN235" s="784"/>
      <c r="AO235" s="784"/>
      <c r="AP235" s="784"/>
      <c r="AQ235" s="784"/>
      <c r="AR235" s="784"/>
      <c r="AS235" s="784"/>
      <c r="AT235" s="784"/>
      <c r="AU235" s="784"/>
      <c r="AV235" s="784"/>
      <c r="AW235" s="784"/>
      <c r="AX235" s="784"/>
      <c r="AY235" s="784"/>
      <c r="AZ235" s="343"/>
      <c r="BA235" s="970"/>
      <c r="BB235" s="594" t="s">
        <v>365</v>
      </c>
      <c r="BC235" s="449">
        <v>0</v>
      </c>
      <c r="BD235" s="434">
        <v>0</v>
      </c>
      <c r="BE235" s="434">
        <v>0.68738953477151232</v>
      </c>
      <c r="BF235" s="434">
        <v>0</v>
      </c>
      <c r="BG235" s="453">
        <v>0.76660046996392273</v>
      </c>
      <c r="BH235" s="449">
        <v>0</v>
      </c>
      <c r="BI235" s="434">
        <v>0</v>
      </c>
      <c r="BJ235" s="434">
        <v>0</v>
      </c>
      <c r="BK235" s="434">
        <v>0.76660046996392273</v>
      </c>
      <c r="BL235" s="453">
        <v>0</v>
      </c>
      <c r="BM235" s="449">
        <v>0</v>
      </c>
      <c r="BN235" s="434">
        <v>0</v>
      </c>
      <c r="BO235" s="434">
        <v>0</v>
      </c>
      <c r="BP235" s="434">
        <v>0.68738953477151232</v>
      </c>
      <c r="BQ235" s="453">
        <v>0</v>
      </c>
      <c r="BR235" s="449">
        <v>0</v>
      </c>
      <c r="BS235" s="434">
        <v>0</v>
      </c>
      <c r="BT235" s="434">
        <v>0</v>
      </c>
      <c r="BU235" s="434">
        <v>0</v>
      </c>
      <c r="BV235" s="434">
        <v>0</v>
      </c>
      <c r="BW235" s="434">
        <v>0</v>
      </c>
      <c r="BX235" s="434">
        <v>0</v>
      </c>
      <c r="BY235" s="435">
        <v>0</v>
      </c>
      <c r="BZ235" s="435">
        <v>0.68738953477151232</v>
      </c>
      <c r="CA235" s="435">
        <v>0</v>
      </c>
      <c r="CB235" s="435">
        <v>0.76660046996392273</v>
      </c>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544" customFormat="true" ht="15" customHeight="true" x14ac:dyDescent="0.2">
      <c r="A236" s="140"/>
      <c r="B236" s="134"/>
      <c r="C236" s="105"/>
      <c r="D236" s="104"/>
      <c r="E236" s="104"/>
      <c r="F236" s="104"/>
      <c r="G236" s="103"/>
      <c r="H236" s="102"/>
      <c r="I236" s="104"/>
      <c r="J236" s="104"/>
      <c r="K236" s="104"/>
      <c r="L236" s="101"/>
      <c r="M236" s="105"/>
      <c r="N236" s="104"/>
      <c r="O236" s="104"/>
      <c r="P236" s="104"/>
      <c r="Q236" s="103"/>
      <c r="R236" s="102"/>
      <c r="S236" s="104"/>
      <c r="T236" s="104"/>
      <c r="U236" s="104"/>
      <c r="V236" s="104"/>
      <c r="W236" s="104"/>
      <c r="X236" s="104"/>
      <c r="Y236" s="104"/>
      <c r="Z236" s="104"/>
      <c r="AA236" s="104"/>
      <c r="AB236" s="101"/>
      <c r="AC236" s="784"/>
      <c r="AD236" s="784"/>
      <c r="AE236" s="784"/>
      <c r="AF236" s="784"/>
      <c r="AG236" s="784"/>
      <c r="AH236" s="784"/>
      <c r="AI236" s="784"/>
      <c r="AJ236" s="784"/>
      <c r="AK236" s="784"/>
      <c r="AL236" s="784"/>
      <c r="AM236" s="784"/>
      <c r="AN236" s="784"/>
      <c r="AO236" s="784"/>
      <c r="AP236" s="784"/>
      <c r="AQ236" s="784"/>
      <c r="AR236" s="784"/>
      <c r="AS236" s="784"/>
      <c r="AT236" s="784"/>
      <c r="AU236" s="784"/>
      <c r="AV236" s="784"/>
      <c r="AW236" s="784"/>
      <c r="AX236" s="784"/>
      <c r="AY236" s="784"/>
      <c r="AZ236" s="343"/>
      <c r="BA236" s="972"/>
      <c r="BB236" s="594" t="s">
        <v>190</v>
      </c>
      <c r="BC236" s="449">
        <v>12132.122311434166</v>
      </c>
      <c r="BD236" s="434">
        <v>12126.901039160155</v>
      </c>
      <c r="BE236" s="434">
        <v>12135.470630976115</v>
      </c>
      <c r="BF236" s="434">
        <v>12133.154660881441</v>
      </c>
      <c r="BG236" s="453">
        <v>12130.689062160749</v>
      </c>
      <c r="BH236" s="449">
        <v>3676.9200861023146</v>
      </c>
      <c r="BI236" s="434">
        <v>3675.1546449204006</v>
      </c>
      <c r="BJ236" s="434">
        <v>3679.7093869714167</v>
      </c>
      <c r="BK236" s="434">
        <v>3679.3167846352403</v>
      </c>
      <c r="BL236" s="453">
        <v>3677.7641579221845</v>
      </c>
      <c r="BM236" s="449">
        <v>8457.6608275597337</v>
      </c>
      <c r="BN236" s="434">
        <v>8461.5332289475955</v>
      </c>
      <c r="BO236" s="434">
        <v>8445.6257116031938</v>
      </c>
      <c r="BP236" s="434">
        <v>8450.3673870891289</v>
      </c>
      <c r="BQ236" s="453">
        <v>8454.2854888614584</v>
      </c>
      <c r="BR236" s="449">
        <v>6449.1253625590352</v>
      </c>
      <c r="BS236" s="434">
        <v>3756.9959065551539</v>
      </c>
      <c r="BT236" s="434">
        <v>6645.1488584964709</v>
      </c>
      <c r="BU236" s="434">
        <v>3715.5641580614006</v>
      </c>
      <c r="BV236" s="434">
        <v>5011.5388217511327</v>
      </c>
      <c r="BW236" s="434">
        <v>9868.3684273272775</v>
      </c>
      <c r="BX236" s="434">
        <v>7007.8883166782343</v>
      </c>
      <c r="BY236" s="435">
        <v>1745.8671669014095</v>
      </c>
      <c r="BZ236" s="435">
        <v>5352.6516674383383</v>
      </c>
      <c r="CA236" s="435">
        <v>6733.6829943950606</v>
      </c>
      <c r="CB236" s="435">
        <v>4371.5060244491196</v>
      </c>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544" customFormat="true" ht="15" customHeight="true" x14ac:dyDescent="0.2">
      <c r="A237" s="140"/>
      <c r="B237" s="134"/>
      <c r="C237" s="105"/>
      <c r="D237" s="104"/>
      <c r="E237" s="104"/>
      <c r="F237" s="104"/>
      <c r="G237" s="103"/>
      <c r="H237" s="102"/>
      <c r="I237" s="104"/>
      <c r="J237" s="104"/>
      <c r="K237" s="104"/>
      <c r="L237" s="101"/>
      <c r="M237" s="105"/>
      <c r="N237" s="104"/>
      <c r="O237" s="104"/>
      <c r="P237" s="104"/>
      <c r="Q237" s="103"/>
      <c r="R237" s="102"/>
      <c r="S237" s="104"/>
      <c r="T237" s="104"/>
      <c r="U237" s="104"/>
      <c r="V237" s="104"/>
      <c r="W237" s="104"/>
      <c r="X237" s="104"/>
      <c r="Y237" s="104"/>
      <c r="Z237" s="104"/>
      <c r="AA237" s="104"/>
      <c r="AB237" s="101"/>
      <c r="AC237" s="784"/>
      <c r="AD237" s="784"/>
      <c r="AE237" s="784"/>
      <c r="AF237" s="784"/>
      <c r="AG237" s="784"/>
      <c r="AH237" s="784"/>
      <c r="AI237" s="784"/>
      <c r="AJ237" s="784"/>
      <c r="AK237" s="784"/>
      <c r="AL237" s="784"/>
      <c r="AM237" s="784"/>
      <c r="AN237" s="784"/>
      <c r="AO237" s="784"/>
      <c r="AP237" s="784"/>
      <c r="AQ237" s="784"/>
      <c r="AR237" s="784"/>
      <c r="AS237" s="784"/>
      <c r="AT237" s="784"/>
      <c r="AU237" s="784"/>
      <c r="AV237" s="784"/>
      <c r="AW237" s="784"/>
      <c r="AX237" s="784"/>
      <c r="AY237" s="784"/>
      <c r="AZ237" s="343"/>
      <c r="BA237" s="595"/>
      <c r="BB237" s="594"/>
      <c r="BC237" s="449"/>
      <c r="BD237" s="434"/>
      <c r="BE237" s="434"/>
      <c r="BF237" s="434"/>
      <c r="BG237" s="453"/>
      <c r="BH237" s="449"/>
      <c r="BI237" s="434"/>
      <c r="BJ237" s="434"/>
      <c r="BK237" s="434"/>
      <c r="BL237" s="453"/>
      <c r="BM237" s="449"/>
      <c r="BN237" s="434"/>
      <c r="BO237" s="434"/>
      <c r="BP237" s="434"/>
      <c r="BQ237" s="453"/>
      <c r="BR237" s="449"/>
      <c r="BS237" s="434"/>
      <c r="BT237" s="434"/>
      <c r="BU237" s="434"/>
      <c r="BV237" s="434"/>
      <c r="BW237" s="434"/>
      <c r="BX237" s="434"/>
      <c r="BY237" s="435"/>
      <c r="BZ237" s="435"/>
      <c r="CA237" s="435"/>
      <c r="CB237" s="435"/>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544" customFormat="true" ht="15" customHeight="true" x14ac:dyDescent="0.2">
      <c r="A238" s="140"/>
      <c r="B238" s="134"/>
      <c r="C238" s="105"/>
      <c r="D238" s="104"/>
      <c r="E238" s="104"/>
      <c r="F238" s="104"/>
      <c r="G238" s="103"/>
      <c r="H238" s="102"/>
      <c r="I238" s="104"/>
      <c r="J238" s="104"/>
      <c r="K238" s="104"/>
      <c r="L238" s="101"/>
      <c r="M238" s="105"/>
      <c r="N238" s="104"/>
      <c r="O238" s="104"/>
      <c r="P238" s="104"/>
      <c r="Q238" s="103"/>
      <c r="R238" s="102"/>
      <c r="S238" s="104"/>
      <c r="T238" s="104"/>
      <c r="U238" s="104"/>
      <c r="V238" s="104"/>
      <c r="W238" s="104"/>
      <c r="X238" s="104"/>
      <c r="Y238" s="104"/>
      <c r="Z238" s="104"/>
      <c r="AA238" s="104"/>
      <c r="AB238" s="101"/>
      <c r="AC238" s="784"/>
      <c r="AD238" s="784"/>
      <c r="AE238" s="784"/>
      <c r="AF238" s="784"/>
      <c r="AG238" s="784"/>
      <c r="AH238" s="784"/>
      <c r="AI238" s="784"/>
      <c r="AJ238" s="784"/>
      <c r="AK238" s="784"/>
      <c r="AL238" s="784"/>
      <c r="AM238" s="784"/>
      <c r="AN238" s="784"/>
      <c r="AO238" s="784"/>
      <c r="AP238" s="784"/>
      <c r="AQ238" s="784"/>
      <c r="AR238" s="784"/>
      <c r="AS238" s="784"/>
      <c r="AT238" s="784"/>
      <c r="AU238" s="784"/>
      <c r="AV238" s="784"/>
      <c r="AW238" s="784"/>
      <c r="AX238" s="784"/>
      <c r="AY238" s="784"/>
      <c r="AZ238" s="343"/>
      <c r="BA238" s="595"/>
      <c r="BB238" s="594"/>
      <c r="BC238" s="449"/>
      <c r="BD238" s="434"/>
      <c r="BE238" s="434"/>
      <c r="BF238" s="434"/>
      <c r="BG238" s="453"/>
      <c r="BH238" s="449"/>
      <c r="BI238" s="434"/>
      <c r="BJ238" s="434"/>
      <c r="BK238" s="434"/>
      <c r="BL238" s="453"/>
      <c r="BM238" s="449"/>
      <c r="BN238" s="434"/>
      <c r="BO238" s="434"/>
      <c r="BP238" s="434"/>
      <c r="BQ238" s="453"/>
      <c r="BR238" s="449"/>
      <c r="BS238" s="434"/>
      <c r="BT238" s="434"/>
      <c r="BU238" s="434"/>
      <c r="BV238" s="434"/>
      <c r="BW238" s="434"/>
      <c r="BX238" s="434"/>
      <c r="BY238" s="435"/>
      <c r="BZ238" s="435"/>
      <c r="CA238" s="435"/>
      <c r="CB238" s="435"/>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544" customFormat="true" ht="15" customHeight="true" x14ac:dyDescent="0.2">
      <c r="A239" s="140"/>
      <c r="B239" s="134"/>
      <c r="C239" s="105"/>
      <c r="D239" s="104"/>
      <c r="E239" s="104"/>
      <c r="F239" s="104"/>
      <c r="G239" s="103"/>
      <c r="H239" s="102"/>
      <c r="I239" s="104"/>
      <c r="J239" s="104"/>
      <c r="K239" s="104"/>
      <c r="L239" s="101"/>
      <c r="M239" s="105"/>
      <c r="N239" s="104"/>
      <c r="O239" s="104"/>
      <c r="P239" s="104"/>
      <c r="Q239" s="103"/>
      <c r="R239" s="102"/>
      <c r="S239" s="104"/>
      <c r="T239" s="104"/>
      <c r="U239" s="104"/>
      <c r="V239" s="104"/>
      <c r="W239" s="104"/>
      <c r="X239" s="104"/>
      <c r="Y239" s="104"/>
      <c r="Z239" s="104"/>
      <c r="AA239" s="104"/>
      <c r="AB239" s="101"/>
      <c r="AC239" s="784"/>
      <c r="AD239" s="784"/>
      <c r="AE239" s="784"/>
      <c r="AF239" s="784"/>
      <c r="AG239" s="784"/>
      <c r="AH239" s="784"/>
      <c r="AI239" s="784"/>
      <c r="AJ239" s="784"/>
      <c r="AK239" s="784"/>
      <c r="AL239" s="784"/>
      <c r="AM239" s="784"/>
      <c r="AN239" s="784"/>
      <c r="AO239" s="784"/>
      <c r="AP239" s="784"/>
      <c r="AQ239" s="784"/>
      <c r="AR239" s="784"/>
      <c r="AS239" s="784"/>
      <c r="AT239" s="784"/>
      <c r="AU239" s="784"/>
      <c r="AV239" s="784"/>
      <c r="AW239" s="784"/>
      <c r="AX239" s="784"/>
      <c r="AY239" s="784"/>
      <c r="AZ239" s="343"/>
      <c r="BA239" s="595"/>
      <c r="BB239" s="594"/>
      <c r="BC239" s="449"/>
      <c r="BD239" s="434"/>
      <c r="BE239" s="434"/>
      <c r="BF239" s="434"/>
      <c r="BG239" s="453"/>
      <c r="BH239" s="449"/>
      <c r="BI239" s="434"/>
      <c r="BJ239" s="434"/>
      <c r="BK239" s="434"/>
      <c r="BL239" s="453"/>
      <c r="BM239" s="449"/>
      <c r="BN239" s="434"/>
      <c r="BO239" s="434"/>
      <c r="BP239" s="434"/>
      <c r="BQ239" s="453"/>
      <c r="BR239" s="449"/>
      <c r="BS239" s="434"/>
      <c r="BT239" s="434"/>
      <c r="BU239" s="434"/>
      <c r="BV239" s="434"/>
      <c r="BW239" s="434"/>
      <c r="BX239" s="434"/>
      <c r="BY239" s="435"/>
      <c r="BZ239" s="435"/>
      <c r="CA239" s="435"/>
      <c r="CB239" s="435"/>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544" customFormat="true" ht="15" customHeight="true" x14ac:dyDescent="0.2">
      <c r="A240" s="140"/>
      <c r="B240" s="134"/>
      <c r="C240" s="105"/>
      <c r="D240" s="104"/>
      <c r="E240" s="104"/>
      <c r="F240" s="104"/>
      <c r="G240" s="103"/>
      <c r="H240" s="102"/>
      <c r="I240" s="104"/>
      <c r="J240" s="104"/>
      <c r="K240" s="104"/>
      <c r="L240" s="101"/>
      <c r="M240" s="105"/>
      <c r="N240" s="104"/>
      <c r="O240" s="104"/>
      <c r="P240" s="104"/>
      <c r="Q240" s="103"/>
      <c r="R240" s="102"/>
      <c r="S240" s="104"/>
      <c r="T240" s="104"/>
      <c r="U240" s="104"/>
      <c r="V240" s="104"/>
      <c r="W240" s="104"/>
      <c r="X240" s="104"/>
      <c r="Y240" s="104"/>
      <c r="Z240" s="104"/>
      <c r="AA240" s="104"/>
      <c r="AB240" s="101"/>
      <c r="AC240" s="784"/>
      <c r="AD240" s="784"/>
      <c r="AE240" s="784"/>
      <c r="AF240" s="784"/>
      <c r="AG240" s="784"/>
      <c r="AH240" s="784"/>
      <c r="AI240" s="784"/>
      <c r="AJ240" s="784"/>
      <c r="AK240" s="784"/>
      <c r="AL240" s="784"/>
      <c r="AM240" s="784"/>
      <c r="AN240" s="784"/>
      <c r="AO240" s="784"/>
      <c r="AP240" s="784"/>
      <c r="AQ240" s="784"/>
      <c r="AR240" s="784"/>
      <c r="AS240" s="784"/>
      <c r="AT240" s="784"/>
      <c r="AU240" s="784"/>
      <c r="AV240" s="784"/>
      <c r="AW240" s="784"/>
      <c r="AX240" s="784"/>
      <c r="AY240" s="784"/>
      <c r="AZ240" s="343"/>
      <c r="BA240" s="595"/>
      <c r="BB240" s="594"/>
      <c r="BC240" s="449"/>
      <c r="BD240" s="434"/>
      <c r="BE240" s="434"/>
      <c r="BF240" s="434"/>
      <c r="BG240" s="453"/>
      <c r="BH240" s="449"/>
      <c r="BI240" s="434"/>
      <c r="BJ240" s="434"/>
      <c r="BK240" s="434"/>
      <c r="BL240" s="453"/>
      <c r="BM240" s="449"/>
      <c r="BN240" s="434"/>
      <c r="BO240" s="434"/>
      <c r="BP240" s="434"/>
      <c r="BQ240" s="453"/>
      <c r="BR240" s="449"/>
      <c r="BS240" s="434"/>
      <c r="BT240" s="434"/>
      <c r="BU240" s="434"/>
      <c r="BV240" s="434"/>
      <c r="BW240" s="434"/>
      <c r="BX240" s="434"/>
      <c r="BY240" s="435"/>
      <c r="BZ240" s="435"/>
      <c r="CA240" s="435"/>
      <c r="CB240" s="435"/>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544" customFormat="true" ht="15" customHeight="true" x14ac:dyDescent="0.2">
      <c r="A241" s="140"/>
      <c r="B241" s="134"/>
      <c r="C241" s="105"/>
      <c r="D241" s="104"/>
      <c r="E241" s="104"/>
      <c r="F241" s="104"/>
      <c r="G241" s="103"/>
      <c r="H241" s="102"/>
      <c r="I241" s="104"/>
      <c r="J241" s="104"/>
      <c r="K241" s="104"/>
      <c r="L241" s="101"/>
      <c r="M241" s="105"/>
      <c r="N241" s="104"/>
      <c r="O241" s="104"/>
      <c r="P241" s="104"/>
      <c r="Q241" s="103"/>
      <c r="R241" s="102"/>
      <c r="S241" s="104"/>
      <c r="T241" s="104"/>
      <c r="U241" s="104"/>
      <c r="V241" s="104"/>
      <c r="W241" s="104"/>
      <c r="X241" s="104"/>
      <c r="Y241" s="104"/>
      <c r="Z241" s="104"/>
      <c r="AA241" s="104"/>
      <c r="AB241" s="101"/>
      <c r="AC241" s="784"/>
      <c r="AD241" s="784"/>
      <c r="AE241" s="784"/>
      <c r="AF241" s="784"/>
      <c r="AG241" s="784"/>
      <c r="AH241" s="784"/>
      <c r="AI241" s="784"/>
      <c r="AJ241" s="784"/>
      <c r="AK241" s="784"/>
      <c r="AL241" s="784"/>
      <c r="AM241" s="784"/>
      <c r="AN241" s="784"/>
      <c r="AO241" s="784"/>
      <c r="AP241" s="784"/>
      <c r="AQ241" s="784"/>
      <c r="AR241" s="784"/>
      <c r="AS241" s="784"/>
      <c r="AT241" s="784"/>
      <c r="AU241" s="784"/>
      <c r="AV241" s="784"/>
      <c r="AW241" s="784"/>
      <c r="AX241" s="784"/>
      <c r="AY241" s="784"/>
      <c r="AZ241" s="343"/>
      <c r="BA241" s="595"/>
      <c r="BB241" s="594"/>
      <c r="BC241" s="449"/>
      <c r="BD241" s="434"/>
      <c r="BE241" s="434"/>
      <c r="BF241" s="434"/>
      <c r="BG241" s="453"/>
      <c r="BH241" s="449"/>
      <c r="BI241" s="434"/>
      <c r="BJ241" s="434"/>
      <c r="BK241" s="434"/>
      <c r="BL241" s="453"/>
      <c r="BM241" s="449"/>
      <c r="BN241" s="434"/>
      <c r="BO241" s="434"/>
      <c r="BP241" s="434"/>
      <c r="BQ241" s="453"/>
      <c r="BR241" s="449"/>
      <c r="BS241" s="434"/>
      <c r="BT241" s="434"/>
      <c r="BU241" s="434"/>
      <c r="BV241" s="434"/>
      <c r="BW241" s="434"/>
      <c r="BX241" s="434"/>
      <c r="BY241" s="435"/>
      <c r="BZ241" s="435"/>
      <c r="CA241" s="435"/>
      <c r="CB241" s="435"/>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544" customFormat="true" ht="15" customHeight="true" x14ac:dyDescent="0.2">
      <c r="A242" s="162"/>
      <c r="B242" s="133"/>
      <c r="C242" s="98"/>
      <c r="D242" s="100"/>
      <c r="E242" s="100"/>
      <c r="F242" s="100"/>
      <c r="G242" s="99"/>
      <c r="H242" s="97"/>
      <c r="I242" s="100"/>
      <c r="J242" s="100"/>
      <c r="K242" s="100"/>
      <c r="L242" s="96"/>
      <c r="M242" s="98"/>
      <c r="N242" s="100"/>
      <c r="O242" s="100"/>
      <c r="P242" s="100"/>
      <c r="Q242" s="99"/>
      <c r="R242" s="97"/>
      <c r="S242" s="100"/>
      <c r="T242" s="100"/>
      <c r="U242" s="100"/>
      <c r="V242" s="100"/>
      <c r="W242" s="100"/>
      <c r="X242" s="100"/>
      <c r="Y242" s="100"/>
      <c r="Z242" s="100"/>
      <c r="AA242" s="100"/>
      <c r="AB242" s="96"/>
      <c r="AC242" s="784"/>
      <c r="AD242" s="784"/>
      <c r="AE242" s="784"/>
      <c r="AF242" s="784"/>
      <c r="AG242" s="784"/>
      <c r="AH242" s="784"/>
      <c r="AI242" s="784"/>
      <c r="AJ242" s="784"/>
      <c r="AK242" s="784"/>
      <c r="AL242" s="784"/>
      <c r="AM242" s="784"/>
      <c r="AN242" s="784"/>
      <c r="AO242" s="784"/>
      <c r="AP242" s="784"/>
      <c r="AQ242" s="784"/>
      <c r="AR242" s="784"/>
      <c r="AS242" s="784"/>
      <c r="AT242" s="784"/>
      <c r="AU242" s="784"/>
      <c r="AV242" s="784"/>
      <c r="AW242" s="784"/>
      <c r="AX242" s="784"/>
      <c r="AY242" s="784"/>
      <c r="AZ242" s="343"/>
      <c r="BA242" s="595"/>
      <c r="BB242" s="594"/>
      <c r="BC242" s="449"/>
      <c r="BD242" s="434"/>
      <c r="BE242" s="434"/>
      <c r="BF242" s="434"/>
      <c r="BG242" s="453"/>
      <c r="BH242" s="449"/>
      <c r="BI242" s="434"/>
      <c r="BJ242" s="434"/>
      <c r="BK242" s="434"/>
      <c r="BL242" s="453"/>
      <c r="BM242" s="449"/>
      <c r="BN242" s="434"/>
      <c r="BO242" s="434"/>
      <c r="BP242" s="434"/>
      <c r="BQ242" s="453"/>
      <c r="BR242" s="449"/>
      <c r="BS242" s="434"/>
      <c r="BT242" s="434"/>
      <c r="BU242" s="434"/>
      <c r="BV242" s="434"/>
      <c r="BW242" s="434"/>
      <c r="BX242" s="434"/>
      <c r="BY242" s="435"/>
      <c r="BZ242" s="435"/>
      <c r="CA242" s="435"/>
      <c r="CB242" s="435"/>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544" customFormat="true" ht="15" customHeight="true" x14ac:dyDescent="0.2">
      <c r="A243" s="162"/>
      <c r="B243" s="133"/>
      <c r="C243" s="98"/>
      <c r="D243" s="100"/>
      <c r="E243" s="100"/>
      <c r="F243" s="100"/>
      <c r="G243" s="99"/>
      <c r="H243" s="97"/>
      <c r="I243" s="100"/>
      <c r="J243" s="100"/>
      <c r="K243" s="100"/>
      <c r="L243" s="96"/>
      <c r="M243" s="98"/>
      <c r="N243" s="100"/>
      <c r="O243" s="100"/>
      <c r="P243" s="100"/>
      <c r="Q243" s="99"/>
      <c r="R243" s="97"/>
      <c r="S243" s="100"/>
      <c r="T243" s="100"/>
      <c r="U243" s="100"/>
      <c r="V243" s="100"/>
      <c r="W243" s="100"/>
      <c r="X243" s="100"/>
      <c r="Y243" s="100"/>
      <c r="Z243" s="100"/>
      <c r="AA243" s="100"/>
      <c r="AB243" s="96"/>
      <c r="AC243" s="784"/>
      <c r="AD243" s="784"/>
      <c r="AE243" s="784"/>
      <c r="AF243" s="784"/>
      <c r="AG243" s="784"/>
      <c r="AH243" s="784"/>
      <c r="AI243" s="784"/>
      <c r="AJ243" s="784"/>
      <c r="AK243" s="784"/>
      <c r="AL243" s="784"/>
      <c r="AM243" s="784"/>
      <c r="AN243" s="784"/>
      <c r="AO243" s="784"/>
      <c r="AP243" s="784"/>
      <c r="AQ243" s="784"/>
      <c r="AR243" s="784"/>
      <c r="AS243" s="784"/>
      <c r="AT243" s="784"/>
      <c r="AU243" s="784"/>
      <c r="AV243" s="784"/>
      <c r="AW243" s="784"/>
      <c r="AX243" s="784"/>
      <c r="AY243" s="784"/>
      <c r="AZ243" s="343"/>
      <c r="BA243" s="595"/>
      <c r="BB243" s="594"/>
      <c r="BC243" s="449"/>
      <c r="BD243" s="434"/>
      <c r="BE243" s="434"/>
      <c r="BF243" s="434"/>
      <c r="BG243" s="453"/>
      <c r="BH243" s="449"/>
      <c r="BI243" s="434"/>
      <c r="BJ243" s="434"/>
      <c r="BK243" s="434"/>
      <c r="BL243" s="453"/>
      <c r="BM243" s="449"/>
      <c r="BN243" s="434"/>
      <c r="BO243" s="434"/>
      <c r="BP243" s="434"/>
      <c r="BQ243" s="453"/>
      <c r="BR243" s="449"/>
      <c r="BS243" s="434"/>
      <c r="BT243" s="434"/>
      <c r="BU243" s="434"/>
      <c r="BV243" s="434"/>
      <c r="BW243" s="434"/>
      <c r="BX243" s="434"/>
      <c r="BY243" s="435"/>
      <c r="BZ243" s="435"/>
      <c r="CA243" s="435"/>
      <c r="CB243" s="435"/>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544" customFormat="true" ht="15" customHeight="true" x14ac:dyDescent="0.2">
      <c r="A244" s="162"/>
      <c r="B244" s="133"/>
      <c r="C244" s="98"/>
      <c r="D244" s="100"/>
      <c r="E244" s="100"/>
      <c r="F244" s="100"/>
      <c r="G244" s="99"/>
      <c r="H244" s="97"/>
      <c r="I244" s="100"/>
      <c r="J244" s="100"/>
      <c r="K244" s="100"/>
      <c r="L244" s="96"/>
      <c r="M244" s="98"/>
      <c r="N244" s="100"/>
      <c r="O244" s="100"/>
      <c r="P244" s="100"/>
      <c r="Q244" s="99"/>
      <c r="R244" s="97"/>
      <c r="S244" s="100"/>
      <c r="T244" s="100"/>
      <c r="U244" s="100"/>
      <c r="V244" s="100"/>
      <c r="W244" s="100"/>
      <c r="X244" s="100"/>
      <c r="Y244" s="100"/>
      <c r="Z244" s="100"/>
      <c r="AA244" s="100"/>
      <c r="AB244" s="96"/>
      <c r="AC244" s="784"/>
      <c r="AD244" s="784"/>
      <c r="AE244" s="784"/>
      <c r="AF244" s="784"/>
      <c r="AG244" s="784"/>
      <c r="AH244" s="784"/>
      <c r="AI244" s="784"/>
      <c r="AJ244" s="784"/>
      <c r="AK244" s="784"/>
      <c r="AL244" s="784"/>
      <c r="AM244" s="784"/>
      <c r="AN244" s="784"/>
      <c r="AO244" s="784"/>
      <c r="AP244" s="784"/>
      <c r="AQ244" s="784"/>
      <c r="AR244" s="784"/>
      <c r="AS244" s="784"/>
      <c r="AT244" s="784"/>
      <c r="AU244" s="784"/>
      <c r="AV244" s="784"/>
      <c r="AW244" s="784"/>
      <c r="AX244" s="784"/>
      <c r="AY244" s="784"/>
      <c r="AZ244" s="343"/>
      <c r="BA244" s="595"/>
      <c r="BB244" s="594"/>
      <c r="BC244" s="449"/>
      <c r="BD244" s="434"/>
      <c r="BE244" s="434"/>
      <c r="BF244" s="434"/>
      <c r="BG244" s="453"/>
      <c r="BH244" s="449"/>
      <c r="BI244" s="434"/>
      <c r="BJ244" s="434"/>
      <c r="BK244" s="434"/>
      <c r="BL244" s="453"/>
      <c r="BM244" s="449"/>
      <c r="BN244" s="434"/>
      <c r="BO244" s="434"/>
      <c r="BP244" s="434"/>
      <c r="BQ244" s="453"/>
      <c r="BR244" s="449"/>
      <c r="BS244" s="434"/>
      <c r="BT244" s="434"/>
      <c r="BU244" s="434"/>
      <c r="BV244" s="434"/>
      <c r="BW244" s="434"/>
      <c r="BX244" s="434"/>
      <c r="BY244" s="435"/>
      <c r="BZ244" s="435"/>
      <c r="CA244" s="435"/>
      <c r="CB244" s="435"/>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544" customFormat="true" ht="15" customHeight="true" x14ac:dyDescent="0.2">
      <c r="A245" s="162"/>
      <c r="B245" s="133"/>
      <c r="C245" s="98"/>
      <c r="D245" s="100"/>
      <c r="E245" s="100"/>
      <c r="F245" s="100"/>
      <c r="G245" s="99"/>
      <c r="H245" s="97"/>
      <c r="I245" s="100"/>
      <c r="J245" s="100"/>
      <c r="K245" s="100"/>
      <c r="L245" s="96"/>
      <c r="M245" s="98"/>
      <c r="N245" s="100"/>
      <c r="O245" s="100"/>
      <c r="P245" s="100"/>
      <c r="Q245" s="99"/>
      <c r="R245" s="97"/>
      <c r="S245" s="100"/>
      <c r="T245" s="100"/>
      <c r="U245" s="100"/>
      <c r="V245" s="100"/>
      <c r="W245" s="100"/>
      <c r="X245" s="100"/>
      <c r="Y245" s="100"/>
      <c r="Z245" s="100"/>
      <c r="AA245" s="100"/>
      <c r="AB245" s="96"/>
      <c r="AC245" s="784"/>
      <c r="AD245" s="784"/>
      <c r="AE245" s="784"/>
      <c r="AF245" s="784"/>
      <c r="AG245" s="784"/>
      <c r="AH245" s="784"/>
      <c r="AI245" s="784"/>
      <c r="AJ245" s="784"/>
      <c r="AK245" s="784"/>
      <c r="AL245" s="784"/>
      <c r="AM245" s="784"/>
      <c r="AN245" s="784"/>
      <c r="AO245" s="784"/>
      <c r="AP245" s="784"/>
      <c r="AQ245" s="784"/>
      <c r="AR245" s="784"/>
      <c r="AS245" s="784"/>
      <c r="AT245" s="784"/>
      <c r="AU245" s="784"/>
      <c r="AV245" s="784"/>
      <c r="AW245" s="784"/>
      <c r="AX245" s="784"/>
      <c r="AY245" s="784"/>
      <c r="AZ245" s="343"/>
      <c r="BA245" s="595"/>
      <c r="BB245" s="594"/>
      <c r="BC245" s="449"/>
      <c r="BD245" s="434"/>
      <c r="BE245" s="434"/>
      <c r="BF245" s="434"/>
      <c r="BG245" s="453"/>
      <c r="BH245" s="449"/>
      <c r="BI245" s="434"/>
      <c r="BJ245" s="434"/>
      <c r="BK245" s="434"/>
      <c r="BL245" s="453"/>
      <c r="BM245" s="449"/>
      <c r="BN245" s="434"/>
      <c r="BO245" s="434"/>
      <c r="BP245" s="434"/>
      <c r="BQ245" s="453"/>
      <c r="BR245" s="449"/>
      <c r="BS245" s="434"/>
      <c r="BT245" s="434"/>
      <c r="BU245" s="434"/>
      <c r="BV245" s="434"/>
      <c r="BW245" s="434"/>
      <c r="BX245" s="434"/>
      <c r="BY245" s="435"/>
      <c r="BZ245" s="435"/>
      <c r="CA245" s="435"/>
      <c r="CB245" s="435"/>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544" customFormat="true" ht="15" customHeight="true" x14ac:dyDescent="0.2">
      <c r="A246" s="162"/>
      <c r="B246" s="133"/>
      <c r="C246" s="98"/>
      <c r="D246" s="100"/>
      <c r="E246" s="100"/>
      <c r="F246" s="100"/>
      <c r="G246" s="99"/>
      <c r="H246" s="97"/>
      <c r="I246" s="100"/>
      <c r="J246" s="100"/>
      <c r="K246" s="100"/>
      <c r="L246" s="96"/>
      <c r="M246" s="98"/>
      <c r="N246" s="100"/>
      <c r="O246" s="100"/>
      <c r="P246" s="100"/>
      <c r="Q246" s="99"/>
      <c r="R246" s="97"/>
      <c r="S246" s="100"/>
      <c r="T246" s="100"/>
      <c r="U246" s="100"/>
      <c r="V246" s="100"/>
      <c r="W246" s="100"/>
      <c r="X246" s="100"/>
      <c r="Y246" s="100"/>
      <c r="Z246" s="100"/>
      <c r="AA246" s="100"/>
      <c r="AB246" s="96"/>
      <c r="AC246" s="784"/>
      <c r="AD246" s="784"/>
      <c r="AE246" s="784"/>
      <c r="AF246" s="784"/>
      <c r="AG246" s="784"/>
      <c r="AH246" s="784"/>
      <c r="AI246" s="784"/>
      <c r="AJ246" s="784"/>
      <c r="AK246" s="784"/>
      <c r="AL246" s="784"/>
      <c r="AM246" s="784"/>
      <c r="AN246" s="784"/>
      <c r="AO246" s="784"/>
      <c r="AP246" s="784"/>
      <c r="AQ246" s="784"/>
      <c r="AR246" s="784"/>
      <c r="AS246" s="784"/>
      <c r="AT246" s="784"/>
      <c r="AU246" s="784"/>
      <c r="AV246" s="784"/>
      <c r="AW246" s="784"/>
      <c r="AX246" s="784"/>
      <c r="AY246" s="784"/>
      <c r="AZ246" s="343"/>
      <c r="BA246" s="595"/>
      <c r="BB246" s="594"/>
      <c r="BC246" s="449"/>
      <c r="BD246" s="434"/>
      <c r="BE246" s="434"/>
      <c r="BF246" s="434"/>
      <c r="BG246" s="453"/>
      <c r="BH246" s="449"/>
      <c r="BI246" s="434"/>
      <c r="BJ246" s="434"/>
      <c r="BK246" s="434"/>
      <c r="BL246" s="453"/>
      <c r="BM246" s="449"/>
      <c r="BN246" s="434"/>
      <c r="BO246" s="434"/>
      <c r="BP246" s="434"/>
      <c r="BQ246" s="453"/>
      <c r="BR246" s="449"/>
      <c r="BS246" s="434"/>
      <c r="BT246" s="434"/>
      <c r="BU246" s="434"/>
      <c r="BV246" s="434"/>
      <c r="BW246" s="434"/>
      <c r="BX246" s="434"/>
      <c r="BY246" s="435"/>
      <c r="BZ246" s="435"/>
      <c r="CA246" s="435"/>
      <c r="CB246" s="435"/>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544" customFormat="true" ht="15" customHeight="true" x14ac:dyDescent="0.2">
      <c r="A247" s="162"/>
      <c r="B247" s="133"/>
      <c r="C247" s="98"/>
      <c r="D247" s="100"/>
      <c r="E247" s="100"/>
      <c r="F247" s="100"/>
      <c r="G247" s="99"/>
      <c r="H247" s="97"/>
      <c r="I247" s="100"/>
      <c r="J247" s="100"/>
      <c r="K247" s="100"/>
      <c r="L247" s="96"/>
      <c r="M247" s="98"/>
      <c r="N247" s="100"/>
      <c r="O247" s="100"/>
      <c r="P247" s="100"/>
      <c r="Q247" s="99"/>
      <c r="R247" s="97"/>
      <c r="S247" s="100"/>
      <c r="T247" s="100"/>
      <c r="U247" s="100"/>
      <c r="V247" s="100"/>
      <c r="W247" s="100"/>
      <c r="X247" s="100"/>
      <c r="Y247" s="100"/>
      <c r="Z247" s="100"/>
      <c r="AA247" s="100"/>
      <c r="AB247" s="96"/>
      <c r="AC247" s="784"/>
      <c r="AD247" s="784"/>
      <c r="AE247" s="784"/>
      <c r="AF247" s="784"/>
      <c r="AG247" s="784"/>
      <c r="AH247" s="784"/>
      <c r="AI247" s="784"/>
      <c r="AJ247" s="784"/>
      <c r="AK247" s="784"/>
      <c r="AL247" s="784"/>
      <c r="AM247" s="784"/>
      <c r="AN247" s="784"/>
      <c r="AO247" s="784"/>
      <c r="AP247" s="784"/>
      <c r="AQ247" s="784"/>
      <c r="AR247" s="784"/>
      <c r="AS247" s="784"/>
      <c r="AT247" s="784"/>
      <c r="AU247" s="784"/>
      <c r="AV247" s="784"/>
      <c r="AW247" s="784"/>
      <c r="AX247" s="784"/>
      <c r="AY247" s="784"/>
      <c r="AZ247" s="343"/>
      <c r="BA247" s="595"/>
      <c r="BB247" s="594"/>
      <c r="BC247" s="449"/>
      <c r="BD247" s="434"/>
      <c r="BE247" s="434"/>
      <c r="BF247" s="434"/>
      <c r="BG247" s="453"/>
      <c r="BH247" s="449"/>
      <c r="BI247" s="434"/>
      <c r="BJ247" s="434"/>
      <c r="BK247" s="434"/>
      <c r="BL247" s="453"/>
      <c r="BM247" s="449"/>
      <c r="BN247" s="434"/>
      <c r="BO247" s="434"/>
      <c r="BP247" s="434"/>
      <c r="BQ247" s="453"/>
      <c r="BR247" s="449"/>
      <c r="BS247" s="434"/>
      <c r="BT247" s="434"/>
      <c r="BU247" s="434"/>
      <c r="BV247" s="434"/>
      <c r="BW247" s="434"/>
      <c r="BX247" s="434"/>
      <c r="BY247" s="435"/>
      <c r="BZ247" s="435"/>
      <c r="CA247" s="435"/>
      <c r="CB247" s="435"/>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544" customFormat="true" ht="15" customHeight="true" x14ac:dyDescent="0.2">
      <c r="A248" s="64"/>
      <c r="B248" s="123"/>
      <c r="C248" s="71"/>
      <c r="D248" s="85"/>
      <c r="E248" s="85"/>
      <c r="F248" s="85"/>
      <c r="G248" s="84"/>
      <c r="H248" s="70"/>
      <c r="I248" s="85"/>
      <c r="J248" s="85"/>
      <c r="K248" s="85"/>
      <c r="L248" s="69"/>
      <c r="M248" s="71"/>
      <c r="N248" s="85"/>
      <c r="O248" s="85"/>
      <c r="P248" s="85"/>
      <c r="Q248" s="84"/>
      <c r="R248" s="70"/>
      <c r="S248" s="85"/>
      <c r="T248" s="85"/>
      <c r="U248" s="85"/>
      <c r="V248" s="85"/>
      <c r="W248" s="85"/>
      <c r="X248" s="85"/>
      <c r="Y248" s="85"/>
      <c r="Z248" s="85"/>
      <c r="AA248" s="85"/>
      <c r="AB248" s="69"/>
      <c r="AC248" s="784"/>
      <c r="AD248" s="784"/>
      <c r="AE248" s="784"/>
      <c r="AF248" s="784"/>
      <c r="AG248" s="784"/>
      <c r="AH248" s="784"/>
      <c r="AI248" s="784"/>
      <c r="AJ248" s="784"/>
      <c r="AK248" s="784"/>
      <c r="AL248" s="784"/>
      <c r="AM248" s="784"/>
      <c r="AN248" s="784"/>
      <c r="AO248" s="784"/>
      <c r="AP248" s="784"/>
      <c r="AQ248" s="784"/>
      <c r="AR248" s="784"/>
      <c r="AS248" s="784"/>
      <c r="AT248" s="784"/>
      <c r="AU248" s="784"/>
      <c r="AV248" s="784"/>
      <c r="AW248" s="784"/>
      <c r="AX248" s="784"/>
      <c r="AY248" s="784"/>
      <c r="AZ248" s="343"/>
      <c r="BA248" s="595"/>
      <c r="BB248" s="594"/>
      <c r="BC248" s="452"/>
      <c r="BD248" s="451"/>
      <c r="BE248" s="451"/>
      <c r="BF248" s="451"/>
      <c r="BG248" s="455"/>
      <c r="BH248" s="452"/>
      <c r="BI248" s="451"/>
      <c r="BJ248" s="451"/>
      <c r="BK248" s="451"/>
      <c r="BL248" s="455"/>
      <c r="BM248" s="452"/>
      <c r="BN248" s="451"/>
      <c r="BO248" s="451"/>
      <c r="BP248" s="451"/>
      <c r="BQ248" s="455"/>
      <c r="BR248" s="452"/>
      <c r="BS248" s="451"/>
      <c r="BT248" s="451"/>
      <c r="BU248" s="451"/>
      <c r="BV248" s="451"/>
      <c r="BW248" s="451"/>
      <c r="BX248" s="451"/>
      <c r="BY248" s="454"/>
      <c r="BZ248" s="454"/>
      <c r="CA248" s="454"/>
      <c r="CB248" s="454"/>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544" customFormat="true" ht="250.15" customHeight="true" x14ac:dyDescent="0.2">
      <c r="B249" s="543"/>
      <c r="AC249" s="343"/>
      <c r="AD249" s="343"/>
      <c r="AE249" s="343"/>
      <c r="AF249" s="343"/>
      <c r="AG249" s="343"/>
      <c r="AH249" s="343"/>
      <c r="AI249" s="343"/>
      <c r="AJ249" s="343"/>
      <c r="AK249" s="343"/>
      <c r="AL249" s="343"/>
      <c r="AM249" s="343"/>
      <c r="AN249" s="343"/>
      <c r="AO249" s="343"/>
      <c r="AP249" s="343"/>
      <c r="AQ249" s="343"/>
      <c r="AR249" s="343"/>
      <c r="AS249" s="343"/>
      <c r="AT249" s="343"/>
      <c r="AU249" s="343"/>
      <c r="AV249" s="343"/>
      <c r="AW249" s="343"/>
      <c r="AX249" s="343"/>
      <c r="AY249" s="343"/>
      <c r="AZ249" s="343"/>
      <c r="BA249" s="306"/>
      <c r="BB249" s="304"/>
      <c r="BC249" s="304"/>
      <c r="BD249" s="304"/>
      <c r="BE249" s="304"/>
      <c r="BF249" s="304"/>
      <c r="BG249" s="304"/>
      <c r="BH249" s="304"/>
      <c r="BI249" s="304"/>
      <c r="BJ249" s="304"/>
      <c r="BK249" s="304"/>
      <c r="BL249" s="304"/>
      <c r="BM249" s="304"/>
      <c r="BN249" s="304"/>
      <c r="BO249" s="304"/>
      <c r="BP249" s="304"/>
      <c r="BQ249" s="304"/>
      <c r="BR249" s="304"/>
      <c r="BS249" s="304"/>
      <c r="BT249" s="304"/>
      <c r="BU249" s="304"/>
      <c r="BV249" s="304"/>
      <c r="BW249" s="304"/>
      <c r="BX249" s="304"/>
      <c r="BY249" s="306"/>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s="345" customFormat="true" ht="19.15" customHeight="true" x14ac:dyDescent="0.2">
      <c r="B250" s="508"/>
      <c r="AC250" s="338"/>
      <c r="AD250" s="338"/>
      <c r="AE250" s="338"/>
      <c r="AF250" s="338"/>
      <c r="AG250" s="338"/>
      <c r="AH250" s="338"/>
      <c r="AI250" s="338"/>
      <c r="AJ250" s="338"/>
      <c r="AK250" s="338"/>
      <c r="AL250" s="338"/>
      <c r="AM250" s="338"/>
      <c r="AN250" s="338"/>
      <c r="AO250" s="338"/>
      <c r="AP250" s="338"/>
      <c r="AQ250" s="338"/>
      <c r="AR250" s="338"/>
      <c r="AS250" s="338"/>
      <c r="AT250" s="338"/>
      <c r="AU250" s="338"/>
      <c r="AV250" s="338"/>
      <c r="AW250" s="338"/>
      <c r="AX250" s="338"/>
      <c r="AY250" s="338"/>
      <c r="AZ250" s="338"/>
      <c r="BA250" s="506"/>
      <c r="BB250" s="366"/>
      <c r="BC250" s="506"/>
      <c r="BD250" s="506"/>
      <c r="BE250" s="506"/>
      <c r="BF250" s="506"/>
      <c r="BG250" s="506"/>
      <c r="BH250" s="506"/>
      <c r="BI250" s="506"/>
      <c r="BJ250" s="506"/>
      <c r="BK250" s="506"/>
      <c r="BL250" s="506"/>
      <c r="BM250" s="506"/>
      <c r="BN250" s="506"/>
      <c r="BO250" s="506"/>
      <c r="BP250" s="506"/>
      <c r="BQ250" s="506"/>
      <c r="BR250" s="506"/>
      <c r="BS250" s="506"/>
      <c r="BT250" s="506"/>
      <c r="BU250" s="506"/>
      <c r="BV250" s="506"/>
      <c r="BW250" s="506"/>
      <c r="BX250" s="506"/>
      <c r="BY250" s="506"/>
      <c r="BZ250" s="338"/>
      <c r="CA250" s="338"/>
      <c r="CB250" s="338"/>
      <c r="CC250" s="338"/>
      <c r="CD250" s="338"/>
      <c r="CE250" s="338"/>
      <c r="CF250" s="338"/>
      <c r="CG250" s="338"/>
      <c r="CH250" s="338"/>
      <c r="CI250" s="338"/>
      <c r="CJ250" s="338"/>
      <c r="CK250" s="338"/>
      <c r="CL250" s="338"/>
      <c r="CM250" s="338"/>
      <c r="CN250" s="338"/>
      <c r="CO250" s="338"/>
      <c r="CP250" s="338"/>
      <c r="CQ250" s="338"/>
      <c r="CR250" s="338"/>
      <c r="CS250" s="338"/>
      <c r="CT250" s="338"/>
      <c r="CU250" s="338"/>
      <c r="CV250" s="338"/>
      <c r="CW250" s="338"/>
      <c r="CX250" s="338"/>
      <c r="CY250" s="338"/>
      <c r="CZ250" s="338"/>
    </row>
    <row r="251" s="345" customFormat="true" ht="15" customHeight="true" x14ac:dyDescent="0.2">
      <c r="B251" s="508"/>
      <c r="AC251" s="338"/>
      <c r="AD251" s="338"/>
      <c r="AE251" s="338"/>
      <c r="AF251" s="338"/>
      <c r="AG251" s="338"/>
      <c r="AH251" s="338"/>
      <c r="AI251" s="338"/>
      <c r="AJ251" s="338"/>
      <c r="AK251" s="338"/>
      <c r="AL251" s="338"/>
      <c r="AM251" s="338"/>
      <c r="AN251" s="338"/>
      <c r="AO251" s="338"/>
      <c r="AP251" s="338"/>
      <c r="AQ251" s="338"/>
      <c r="AR251" s="338"/>
      <c r="AS251" s="338"/>
      <c r="AT251" s="338"/>
      <c r="AU251" s="338"/>
      <c r="AV251" s="338"/>
      <c r="AW251" s="338"/>
      <c r="AX251" s="338"/>
      <c r="AY251" s="338"/>
      <c r="AZ251" s="338"/>
      <c r="BA251" s="506"/>
      <c r="BB251" s="366"/>
      <c r="BC251" s="506"/>
      <c r="BD251" s="506"/>
      <c r="BE251" s="506"/>
      <c r="BF251" s="506"/>
      <c r="BG251" s="506"/>
      <c r="BH251" s="506"/>
      <c r="BI251" s="506"/>
      <c r="BJ251" s="506"/>
      <c r="BK251" s="506"/>
      <c r="BL251" s="506"/>
      <c r="BM251" s="506"/>
      <c r="BN251" s="506"/>
      <c r="BO251" s="506"/>
      <c r="BP251" s="506"/>
      <c r="BQ251" s="506"/>
      <c r="BR251" s="506"/>
      <c r="BS251" s="506"/>
      <c r="BT251" s="506"/>
      <c r="BU251" s="506"/>
      <c r="BV251" s="506"/>
      <c r="BW251" s="506"/>
      <c r="BX251" s="506"/>
      <c r="BY251" s="506"/>
      <c r="BZ251" s="338"/>
      <c r="CA251" s="338"/>
      <c r="CB251" s="338"/>
      <c r="CC251" s="338"/>
      <c r="CD251" s="338"/>
      <c r="CE251" s="338"/>
      <c r="CF251" s="338"/>
      <c r="CG251" s="338"/>
      <c r="CH251" s="338"/>
      <c r="CI251" s="338"/>
      <c r="CJ251" s="338"/>
      <c r="CK251" s="338"/>
      <c r="CL251" s="338"/>
      <c r="CM251" s="338"/>
      <c r="CN251" s="338"/>
      <c r="CO251" s="338"/>
      <c r="CP251" s="338"/>
      <c r="CQ251" s="338"/>
      <c r="CR251" s="338"/>
      <c r="CS251" s="338"/>
      <c r="CT251" s="338"/>
      <c r="CU251" s="338"/>
      <c r="CV251" s="338"/>
      <c r="CW251" s="338"/>
      <c r="CX251" s="338"/>
      <c r="CY251" s="338"/>
      <c r="CZ251" s="338"/>
    </row>
    <row r="252" s="345" customFormat="true" ht="15" customHeight="true" x14ac:dyDescent="0.2">
      <c r="B252" s="508"/>
      <c r="AC252" s="338"/>
      <c r="AD252" s="338"/>
      <c r="AE252" s="338"/>
      <c r="AF252" s="338"/>
      <c r="AG252" s="338"/>
      <c r="AH252" s="338"/>
      <c r="AI252" s="338"/>
      <c r="AJ252" s="338"/>
      <c r="AK252" s="338"/>
      <c r="AL252" s="338"/>
      <c r="AM252" s="338"/>
      <c r="AN252" s="338"/>
      <c r="AO252" s="338"/>
      <c r="AP252" s="338"/>
      <c r="AQ252" s="338"/>
      <c r="AR252" s="338"/>
      <c r="AS252" s="338"/>
      <c r="AT252" s="338"/>
      <c r="AU252" s="338"/>
      <c r="AV252" s="338"/>
      <c r="AW252" s="338"/>
      <c r="AX252" s="338"/>
      <c r="AY252" s="338"/>
      <c r="AZ252" s="338"/>
      <c r="BA252" s="506"/>
      <c r="BB252" s="366"/>
      <c r="BC252" s="506"/>
      <c r="BD252" s="506"/>
      <c r="BE252" s="506"/>
      <c r="BF252" s="506"/>
      <c r="BG252" s="506"/>
      <c r="BH252" s="506"/>
      <c r="BI252" s="506"/>
      <c r="BJ252" s="506"/>
      <c r="BK252" s="506"/>
      <c r="BL252" s="506"/>
      <c r="BM252" s="506"/>
      <c r="BN252" s="506"/>
      <c r="BO252" s="506"/>
      <c r="BP252" s="506"/>
      <c r="BQ252" s="506"/>
      <c r="BR252" s="506"/>
      <c r="BS252" s="506"/>
      <c r="BT252" s="506"/>
      <c r="BU252" s="506"/>
      <c r="BV252" s="506"/>
      <c r="BW252" s="506"/>
      <c r="BX252" s="506"/>
      <c r="BY252" s="506"/>
      <c r="BZ252" s="338"/>
      <c r="CA252" s="338"/>
      <c r="CB252" s="338"/>
      <c r="CC252" s="338"/>
      <c r="CD252" s="338"/>
      <c r="CE252" s="338"/>
      <c r="CF252" s="338"/>
      <c r="CG252" s="338"/>
      <c r="CH252" s="338"/>
      <c r="CI252" s="338"/>
      <c r="CJ252" s="338"/>
      <c r="CK252" s="338"/>
      <c r="CL252" s="338"/>
      <c r="CM252" s="338"/>
      <c r="CN252" s="338"/>
      <c r="CO252" s="338"/>
      <c r="CP252" s="338"/>
      <c r="CQ252" s="338"/>
      <c r="CR252" s="338"/>
      <c r="CS252" s="338"/>
      <c r="CT252" s="338"/>
      <c r="CU252" s="338"/>
      <c r="CV252" s="338"/>
      <c r="CW252" s="338"/>
      <c r="CX252" s="338"/>
      <c r="CY252" s="338"/>
      <c r="CZ252" s="338"/>
    </row>
    <row r="253" s="345" customFormat="true" ht="15" customHeight="true" x14ac:dyDescent="0.2">
      <c r="B253" s="508"/>
      <c r="AC253" s="338"/>
      <c r="AD253" s="338"/>
      <c r="AE253" s="338"/>
      <c r="AF253" s="338"/>
      <c r="AG253" s="338"/>
      <c r="AH253" s="338"/>
      <c r="AI253" s="338"/>
      <c r="AJ253" s="338"/>
      <c r="AK253" s="338"/>
      <c r="AL253" s="338"/>
      <c r="AM253" s="338"/>
      <c r="AN253" s="338"/>
      <c r="AO253" s="338"/>
      <c r="AP253" s="338"/>
      <c r="AQ253" s="338"/>
      <c r="AR253" s="338"/>
      <c r="AS253" s="338"/>
      <c r="AT253" s="338"/>
      <c r="AU253" s="338"/>
      <c r="AV253" s="338"/>
      <c r="AW253" s="338"/>
      <c r="AX253" s="338"/>
      <c r="AY253" s="338"/>
      <c r="AZ253" s="338"/>
      <c r="BA253" s="506"/>
      <c r="BB253" s="366"/>
      <c r="BC253" s="506"/>
      <c r="BD253" s="506"/>
      <c r="BE253" s="506"/>
      <c r="BF253" s="506"/>
      <c r="BG253" s="506"/>
      <c r="BH253" s="506"/>
      <c r="BI253" s="506"/>
      <c r="BJ253" s="506"/>
      <c r="BK253" s="506"/>
      <c r="BL253" s="506"/>
      <c r="BM253" s="506"/>
      <c r="BN253" s="506"/>
      <c r="BO253" s="506"/>
      <c r="BP253" s="506"/>
      <c r="BQ253" s="506"/>
      <c r="BR253" s="506"/>
      <c r="BS253" s="506"/>
      <c r="BT253" s="506"/>
      <c r="BU253" s="506"/>
      <c r="BV253" s="506"/>
      <c r="BW253" s="506"/>
      <c r="BX253" s="506"/>
      <c r="BY253" s="506"/>
      <c r="BZ253" s="338"/>
      <c r="CA253" s="338"/>
      <c r="CB253" s="338"/>
      <c r="CC253" s="338"/>
      <c r="CD253" s="338"/>
      <c r="CE253" s="338"/>
      <c r="CF253" s="338"/>
      <c r="CG253" s="338"/>
      <c r="CH253" s="338"/>
      <c r="CI253" s="338"/>
      <c r="CJ253" s="338"/>
      <c r="CK253" s="338"/>
      <c r="CL253" s="338"/>
      <c r="CM253" s="338"/>
      <c r="CN253" s="338"/>
      <c r="CO253" s="338"/>
      <c r="CP253" s="338"/>
      <c r="CQ253" s="338"/>
      <c r="CR253" s="338"/>
      <c r="CS253" s="338"/>
      <c r="CT253" s="338"/>
      <c r="CU253" s="338"/>
      <c r="CV253" s="338"/>
      <c r="CW253" s="338"/>
      <c r="CX253" s="338"/>
      <c r="CY253" s="338"/>
      <c r="CZ253" s="338"/>
    </row>
    <row r="254" s="345" customFormat="true" ht="15" customHeight="true" x14ac:dyDescent="0.2">
      <c r="B254" s="508"/>
      <c r="AC254" s="338"/>
      <c r="AD254" s="338"/>
      <c r="AE254" s="338"/>
      <c r="AF254" s="338"/>
      <c r="AG254" s="338"/>
      <c r="AH254" s="338"/>
      <c r="AI254" s="338"/>
      <c r="AJ254" s="338"/>
      <c r="AK254" s="338"/>
      <c r="AL254" s="338"/>
      <c r="AM254" s="338"/>
      <c r="AN254" s="338"/>
      <c r="AO254" s="338"/>
      <c r="AP254" s="338"/>
      <c r="AQ254" s="338"/>
      <c r="AR254" s="338"/>
      <c r="AS254" s="338"/>
      <c r="AT254" s="338"/>
      <c r="AU254" s="338"/>
      <c r="AV254" s="338"/>
      <c r="AW254" s="338"/>
      <c r="AX254" s="338"/>
      <c r="AY254" s="338"/>
      <c r="AZ254" s="338"/>
      <c r="BA254" s="506"/>
      <c r="BB254" s="366"/>
      <c r="BC254" s="506"/>
      <c r="BD254" s="506"/>
      <c r="BE254" s="506"/>
      <c r="BF254" s="506"/>
      <c r="BG254" s="506"/>
      <c r="BH254" s="506"/>
      <c r="BI254" s="506"/>
      <c r="BJ254" s="506"/>
      <c r="BK254" s="506"/>
      <c r="BL254" s="506"/>
      <c r="BM254" s="506"/>
      <c r="BN254" s="506"/>
      <c r="BO254" s="506"/>
      <c r="BP254" s="506"/>
      <c r="BQ254" s="506"/>
      <c r="BR254" s="506"/>
      <c r="BS254" s="506"/>
      <c r="BT254" s="506"/>
      <c r="BU254" s="506"/>
      <c r="BV254" s="506"/>
      <c r="BW254" s="506"/>
      <c r="BX254" s="506"/>
      <c r="BY254" s="506"/>
      <c r="BZ254" s="338"/>
      <c r="CA254" s="338"/>
      <c r="CB254" s="338"/>
      <c r="CC254" s="338"/>
      <c r="CD254" s="338"/>
      <c r="CE254" s="338"/>
      <c r="CF254" s="338"/>
      <c r="CG254" s="338"/>
      <c r="CH254" s="338"/>
      <c r="CI254" s="338"/>
      <c r="CJ254" s="338"/>
      <c r="CK254" s="338"/>
      <c r="CL254" s="338"/>
      <c r="CM254" s="338"/>
      <c r="CN254" s="338"/>
      <c r="CO254" s="338"/>
      <c r="CP254" s="338"/>
      <c r="CQ254" s="338"/>
      <c r="CR254" s="338"/>
      <c r="CS254" s="338"/>
      <c r="CT254" s="338"/>
      <c r="CU254" s="338"/>
      <c r="CV254" s="338"/>
      <c r="CW254" s="338"/>
      <c r="CX254" s="338"/>
      <c r="CY254" s="338"/>
      <c r="CZ254" s="338"/>
    </row>
    <row r="255" s="345" customFormat="true" ht="15" customHeight="true" x14ac:dyDescent="0.2">
      <c r="B255" s="508"/>
      <c r="AC255" s="338"/>
      <c r="AD255" s="338"/>
      <c r="AE255" s="338"/>
      <c r="AF255" s="338"/>
      <c r="AG255" s="338"/>
      <c r="AH255" s="338"/>
      <c r="AI255" s="338"/>
      <c r="AJ255" s="338"/>
      <c r="AK255" s="338"/>
      <c r="AL255" s="338"/>
      <c r="AM255" s="338"/>
      <c r="AN255" s="338"/>
      <c r="AO255" s="338"/>
      <c r="AP255" s="338"/>
      <c r="AQ255" s="338"/>
      <c r="AR255" s="338"/>
      <c r="AS255" s="338"/>
      <c r="AT255" s="338"/>
      <c r="AU255" s="338"/>
      <c r="AV255" s="338"/>
      <c r="AW255" s="338"/>
      <c r="AX255" s="338"/>
      <c r="AY255" s="338"/>
      <c r="AZ255" s="338"/>
      <c r="BA255" s="506"/>
      <c r="BB255" s="366"/>
      <c r="BC255" s="506"/>
      <c r="BD255" s="506"/>
      <c r="BE255" s="506"/>
      <c r="BF255" s="506"/>
      <c r="BG255" s="506"/>
      <c r="BH255" s="506"/>
      <c r="BI255" s="506"/>
      <c r="BJ255" s="506"/>
      <c r="BK255" s="506"/>
      <c r="BL255" s="506"/>
      <c r="BM255" s="506"/>
      <c r="BN255" s="506"/>
      <c r="BO255" s="506"/>
      <c r="BP255" s="506"/>
      <c r="BQ255" s="506"/>
      <c r="BR255" s="506"/>
      <c r="BS255" s="506"/>
      <c r="BT255" s="506"/>
      <c r="BU255" s="506"/>
      <c r="BV255" s="506"/>
      <c r="BW255" s="506"/>
      <c r="BX255" s="506"/>
      <c r="BY255" s="506"/>
      <c r="BZ255" s="338"/>
      <c r="CA255" s="338"/>
      <c r="CB255" s="338"/>
      <c r="CC255" s="338"/>
      <c r="CD255" s="338"/>
      <c r="CE255" s="338"/>
      <c r="CF255" s="338"/>
      <c r="CG255" s="338"/>
      <c r="CH255" s="338"/>
      <c r="CI255" s="338"/>
      <c r="CJ255" s="338"/>
      <c r="CK255" s="338"/>
      <c r="CL255" s="338"/>
      <c r="CM255" s="338"/>
      <c r="CN255" s="338"/>
      <c r="CO255" s="338"/>
      <c r="CP255" s="338"/>
      <c r="CQ255" s="338"/>
      <c r="CR255" s="338"/>
      <c r="CS255" s="338"/>
      <c r="CT255" s="338"/>
      <c r="CU255" s="338"/>
      <c r="CV255" s="338"/>
      <c r="CW255" s="338"/>
      <c r="CX255" s="338"/>
      <c r="CY255" s="338"/>
      <c r="CZ255" s="338"/>
    </row>
    <row r="256" s="345" customFormat="true" ht="15" customHeight="true" x14ac:dyDescent="0.2">
      <c r="B256" s="508"/>
      <c r="AC256" s="338"/>
      <c r="AD256" s="338"/>
      <c r="AE256" s="338"/>
      <c r="AF256" s="338"/>
      <c r="AG256" s="338"/>
      <c r="AH256" s="338"/>
      <c r="AI256" s="338"/>
      <c r="AJ256" s="338"/>
      <c r="AK256" s="338"/>
      <c r="AL256" s="338"/>
      <c r="AM256" s="338"/>
      <c r="AN256" s="338"/>
      <c r="AO256" s="338"/>
      <c r="AP256" s="338"/>
      <c r="AQ256" s="338"/>
      <c r="AR256" s="338"/>
      <c r="AS256" s="338"/>
      <c r="AT256" s="338"/>
      <c r="AU256" s="338"/>
      <c r="AV256" s="338"/>
      <c r="AW256" s="338"/>
      <c r="AX256" s="338"/>
      <c r="AY256" s="338"/>
      <c r="AZ256" s="338"/>
      <c r="BA256" s="506"/>
      <c r="BB256" s="366"/>
      <c r="BC256" s="506"/>
      <c r="BD256" s="506"/>
      <c r="BE256" s="506"/>
      <c r="BF256" s="506"/>
      <c r="BG256" s="506"/>
      <c r="BH256" s="506"/>
      <c r="BI256" s="506"/>
      <c r="BJ256" s="506"/>
      <c r="BK256" s="506"/>
      <c r="BL256" s="506"/>
      <c r="BM256" s="506"/>
      <c r="BN256" s="506"/>
      <c r="BO256" s="506"/>
      <c r="BP256" s="506"/>
      <c r="BQ256" s="506"/>
      <c r="BR256" s="506"/>
      <c r="BS256" s="506"/>
      <c r="BT256" s="506"/>
      <c r="BU256" s="506"/>
      <c r="BV256" s="506"/>
      <c r="BW256" s="506"/>
      <c r="BX256" s="506"/>
      <c r="BY256" s="506"/>
      <c r="BZ256" s="338"/>
      <c r="CA256" s="338"/>
      <c r="CB256" s="338"/>
      <c r="CC256" s="338"/>
      <c r="CD256" s="338"/>
      <c r="CE256" s="338"/>
      <c r="CF256" s="338"/>
      <c r="CG256" s="338"/>
      <c r="CH256" s="338"/>
      <c r="CI256" s="338"/>
      <c r="CJ256" s="338"/>
      <c r="CK256" s="338"/>
      <c r="CL256" s="338"/>
      <c r="CM256" s="338"/>
      <c r="CN256" s="338"/>
      <c r="CO256" s="338"/>
      <c r="CP256" s="338"/>
      <c r="CQ256" s="338"/>
      <c r="CR256" s="338"/>
      <c r="CS256" s="338"/>
      <c r="CT256" s="338"/>
      <c r="CU256" s="338"/>
      <c r="CV256" s="338"/>
      <c r="CW256" s="338"/>
      <c r="CX256" s="338"/>
      <c r="CY256" s="338"/>
      <c r="CZ256" s="338"/>
    </row>
    <row r="257" s="345" customFormat="true" ht="18" customHeight="true" x14ac:dyDescent="0.2">
      <c r="B257" s="508"/>
      <c r="AC257" s="338"/>
      <c r="AD257" s="338"/>
      <c r="AE257" s="338"/>
      <c r="AF257" s="338"/>
      <c r="AG257" s="338"/>
      <c r="AH257" s="338"/>
      <c r="AI257" s="338"/>
      <c r="AJ257" s="338"/>
      <c r="AK257" s="338"/>
      <c r="AL257" s="338"/>
      <c r="AM257" s="338"/>
      <c r="AN257" s="338"/>
      <c r="AO257" s="338"/>
      <c r="AP257" s="338"/>
      <c r="AQ257" s="338"/>
      <c r="AR257" s="338"/>
      <c r="AS257" s="338"/>
      <c r="AT257" s="338"/>
      <c r="AU257" s="338"/>
      <c r="AV257" s="338"/>
      <c r="AW257" s="338"/>
      <c r="AX257" s="338"/>
      <c r="AY257" s="338"/>
      <c r="AZ257" s="338"/>
      <c r="BA257" s="506"/>
      <c r="BB257" s="366"/>
      <c r="BC257" s="506"/>
      <c r="BD257" s="506"/>
      <c r="BE257" s="506"/>
      <c r="BF257" s="506"/>
      <c r="BG257" s="506"/>
      <c r="BH257" s="506"/>
      <c r="BI257" s="506"/>
      <c r="BJ257" s="506"/>
      <c r="BK257" s="506"/>
      <c r="BL257" s="506"/>
      <c r="BM257" s="506"/>
      <c r="BN257" s="506"/>
      <c r="BO257" s="506"/>
      <c r="BP257" s="506"/>
      <c r="BQ257" s="506"/>
      <c r="BR257" s="506"/>
      <c r="BS257" s="506"/>
      <c r="BT257" s="506"/>
      <c r="BU257" s="506"/>
      <c r="BV257" s="506"/>
      <c r="BW257" s="506"/>
      <c r="BX257" s="506"/>
      <c r="BY257" s="506"/>
      <c r="BZ257" s="338"/>
      <c r="CA257" s="338"/>
      <c r="CB257" s="338"/>
      <c r="CC257" s="338"/>
      <c r="CD257" s="338"/>
      <c r="CE257" s="338"/>
      <c r="CF257" s="338"/>
      <c r="CG257" s="338"/>
      <c r="CH257" s="338"/>
      <c r="CI257" s="338"/>
      <c r="CJ257" s="338"/>
      <c r="CK257" s="338"/>
      <c r="CL257" s="338"/>
      <c r="CM257" s="338"/>
      <c r="CN257" s="338"/>
      <c r="CO257" s="338"/>
      <c r="CP257" s="338"/>
      <c r="CQ257" s="338"/>
      <c r="CR257" s="338"/>
      <c r="CS257" s="338"/>
      <c r="CT257" s="338"/>
      <c r="CU257" s="338"/>
      <c r="CV257" s="338"/>
      <c r="CW257" s="338"/>
      <c r="CX257" s="338"/>
      <c r="CY257" s="338"/>
      <c r="CZ257" s="338"/>
    </row>
    <row r="258" s="345" customFormat="true" ht="18" customHeight="true" x14ac:dyDescent="0.2">
      <c r="B258" s="508"/>
      <c r="AC258" s="338"/>
      <c r="AD258" s="338"/>
      <c r="AE258" s="338"/>
      <c r="AF258" s="338"/>
      <c r="AG258" s="338"/>
      <c r="AH258" s="338"/>
      <c r="AI258" s="338"/>
      <c r="AJ258" s="338"/>
      <c r="AK258" s="338"/>
      <c r="AL258" s="338"/>
      <c r="AM258" s="338"/>
      <c r="AN258" s="338"/>
      <c r="AO258" s="338"/>
      <c r="AP258" s="338"/>
      <c r="AQ258" s="338"/>
      <c r="AR258" s="338"/>
      <c r="AS258" s="338"/>
      <c r="AT258" s="338"/>
      <c r="AU258" s="338"/>
      <c r="AV258" s="338"/>
      <c r="AW258" s="338"/>
      <c r="AX258" s="338"/>
      <c r="AY258" s="338"/>
      <c r="AZ258" s="338"/>
      <c r="BA258" s="506"/>
      <c r="BB258" s="366"/>
      <c r="BC258" s="506"/>
      <c r="BD258" s="506"/>
      <c r="BE258" s="506"/>
      <c r="BF258" s="506"/>
      <c r="BG258" s="506"/>
      <c r="BH258" s="506"/>
      <c r="BI258" s="506"/>
      <c r="BJ258" s="506"/>
      <c r="BK258" s="506"/>
      <c r="BL258" s="506"/>
      <c r="BM258" s="506"/>
      <c r="BN258" s="506"/>
      <c r="BO258" s="506"/>
      <c r="BP258" s="506"/>
      <c r="BQ258" s="506"/>
      <c r="BR258" s="506"/>
      <c r="BS258" s="506"/>
      <c r="BT258" s="506"/>
      <c r="BU258" s="506"/>
      <c r="BV258" s="506"/>
      <c r="BW258" s="506"/>
      <c r="BX258" s="506"/>
      <c r="BY258" s="506"/>
      <c r="BZ258" s="338"/>
      <c r="CA258" s="338"/>
      <c r="CB258" s="338"/>
      <c r="CC258" s="338"/>
      <c r="CD258" s="338"/>
      <c r="CE258" s="338"/>
      <c r="CF258" s="338"/>
      <c r="CG258" s="338"/>
      <c r="CH258" s="338"/>
      <c r="CI258" s="338"/>
      <c r="CJ258" s="338"/>
      <c r="CK258" s="338"/>
      <c r="CL258" s="338"/>
      <c r="CM258" s="338"/>
      <c r="CN258" s="338"/>
      <c r="CO258" s="338"/>
      <c r="CP258" s="338"/>
      <c r="CQ258" s="338"/>
      <c r="CR258" s="338"/>
      <c r="CS258" s="338"/>
      <c r="CT258" s="338"/>
      <c r="CU258" s="338"/>
      <c r="CV258" s="338"/>
      <c r="CW258" s="338"/>
      <c r="CX258" s="338"/>
      <c r="CY258" s="338"/>
      <c r="CZ258" s="338"/>
    </row>
    <row r="259" s="544" customFormat="true" ht="15" customHeight="true" x14ac:dyDescent="0.2">
      <c r="B259" s="543"/>
      <c r="AC259" s="343"/>
      <c r="AD259" s="343"/>
      <c r="AE259" s="343"/>
      <c r="AF259" s="343"/>
      <c r="AG259" s="343"/>
      <c r="AH259" s="343"/>
      <c r="AI259" s="343"/>
      <c r="AJ259" s="343"/>
      <c r="AK259" s="343"/>
      <c r="AL259" s="343"/>
      <c r="AM259" s="343"/>
      <c r="AN259" s="343"/>
      <c r="AO259" s="343"/>
      <c r="AP259" s="343"/>
      <c r="AQ259" s="343"/>
      <c r="AR259" s="343"/>
      <c r="AS259" s="343"/>
      <c r="AT259" s="343"/>
      <c r="AU259" s="343"/>
      <c r="AV259" s="343"/>
      <c r="AW259" s="343"/>
      <c r="AX259" s="343"/>
      <c r="AY259" s="343"/>
      <c r="AZ259" s="343"/>
      <c r="BA259" s="344" t="s">
        <v>131</v>
      </c>
      <c r="BB259" s="311" t="s">
        <v>85</v>
      </c>
      <c r="BC259" s="973" t="s">
        <v>115</v>
      </c>
      <c r="BD259" s="974"/>
      <c r="BE259" s="974"/>
      <c r="BF259" s="974"/>
      <c r="BG259" s="975"/>
      <c r="BH259" s="973" t="s">
        <v>38</v>
      </c>
      <c r="BI259" s="974"/>
      <c r="BJ259" s="974"/>
      <c r="BK259" s="974"/>
      <c r="BL259" s="975"/>
      <c r="BM259" s="973" t="s">
        <v>37</v>
      </c>
      <c r="BN259" s="974"/>
      <c r="BO259" s="974"/>
      <c r="BP259" s="974"/>
      <c r="BQ259" s="976"/>
      <c r="BR259" s="14" t="s">
        <v>142</v>
      </c>
      <c r="BS259" s="426"/>
      <c r="BT259" s="426"/>
      <c r="BU259" s="426"/>
      <c r="BV259" s="426"/>
      <c r="BW259" s="426"/>
      <c r="BX259" s="426"/>
      <c r="BY259" s="426"/>
      <c r="BZ259" s="440"/>
      <c r="CA259" s="440"/>
      <c r="CB259" s="440"/>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544" customFormat="true" ht="24" x14ac:dyDescent="0.2">
      <c r="B260" s="543"/>
      <c r="AC260" s="343"/>
      <c r="AD260" s="343"/>
      <c r="AE260" s="343"/>
      <c r="AF260" s="343"/>
      <c r="AG260" s="343"/>
      <c r="AH260" s="343"/>
      <c r="AI260" s="343"/>
      <c r="AJ260" s="343"/>
      <c r="AK260" s="343"/>
      <c r="AL260" s="343"/>
      <c r="AM260" s="343"/>
      <c r="AN260" s="343"/>
      <c r="AO260" s="343"/>
      <c r="AP260" s="343"/>
      <c r="AQ260" s="343"/>
      <c r="AR260" s="343"/>
      <c r="AS260" s="343"/>
      <c r="AT260" s="343"/>
      <c r="AU260" s="343"/>
      <c r="AV260" s="343"/>
      <c r="AW260" s="343"/>
      <c r="AX260" s="343"/>
      <c r="AY260" s="343"/>
      <c r="AZ260" s="343"/>
      <c r="BA260" s="329" t="s">
        <v>119</v>
      </c>
      <c r="BB260" s="328"/>
      <c r="BC260" s="457" t="s">
        <v>0</v>
      </c>
      <c r="BD260" s="563" t="s">
        <v>1</v>
      </c>
      <c r="BE260" s="563" t="s">
        <v>2</v>
      </c>
      <c r="BF260" s="563" t="s">
        <v>3</v>
      </c>
      <c r="BG260" s="458" t="s">
        <v>4</v>
      </c>
      <c r="BH260" s="457" t="s">
        <v>0</v>
      </c>
      <c r="BI260" s="563" t="s">
        <v>1</v>
      </c>
      <c r="BJ260" s="563" t="s">
        <v>2</v>
      </c>
      <c r="BK260" s="563" t="s">
        <v>3</v>
      </c>
      <c r="BL260" s="458" t="s">
        <v>4</v>
      </c>
      <c r="BM260" s="457" t="s">
        <v>0</v>
      </c>
      <c r="BN260" s="563" t="s">
        <v>1</v>
      </c>
      <c r="BO260" s="563" t="s">
        <v>2</v>
      </c>
      <c r="BP260" s="563" t="s">
        <v>3</v>
      </c>
      <c r="BQ260" s="458" t="s">
        <v>4</v>
      </c>
      <c r="BR260" s="457" t="s">
        <v>260</v>
      </c>
      <c r="BS260" s="563" t="s">
        <v>326</v>
      </c>
      <c r="BT260" s="563" t="s">
        <v>262</v>
      </c>
      <c r="BU260" s="563" t="s">
        <v>327</v>
      </c>
      <c r="BV260" s="563" t="s">
        <v>328</v>
      </c>
      <c r="BW260" s="563" t="s">
        <v>265</v>
      </c>
      <c r="BX260" s="563" t="s">
        <v>266</v>
      </c>
      <c r="BY260" s="564" t="s">
        <v>267</v>
      </c>
      <c r="BZ260" s="564" t="s">
        <v>329</v>
      </c>
      <c r="CA260" s="564" t="s">
        <v>330</v>
      </c>
      <c r="CB260" s="564" t="s">
        <v>331</v>
      </c>
      <c r="CC260" s="173"/>
      <c r="CD260" s="173"/>
      <c r="CE260" s="173"/>
      <c r="CF260" s="173"/>
      <c r="CG260" s="173"/>
      <c r="CH260" s="173"/>
      <c r="CI260" s="173"/>
      <c r="CJ260" s="173"/>
      <c r="CK260" s="173"/>
      <c r="CL260" s="173"/>
      <c r="CM260" s="173"/>
      <c r="CN260" s="173"/>
      <c r="CO260" s="173"/>
      <c r="CP260" s="173"/>
      <c r="CQ260" s="173"/>
      <c r="CR260" s="173"/>
      <c r="CS260" s="173"/>
      <c r="CT260" s="173"/>
      <c r="CU260" s="173"/>
      <c r="CV260" s="173"/>
      <c r="CW260" s="173"/>
      <c r="CX260" s="173"/>
      <c r="CY260" s="173"/>
      <c r="CZ260" s="173"/>
    </row>
    <row r="261" s="544" customFormat="true" ht="15" customHeight="true" x14ac:dyDescent="0.2">
      <c r="B261" s="543"/>
      <c r="AC261" s="343"/>
      <c r="AD261" s="343"/>
      <c r="AE261" s="343"/>
      <c r="AF261" s="343"/>
      <c r="AG261" s="343"/>
      <c r="AH261" s="343"/>
      <c r="AI261" s="343"/>
      <c r="AJ261" s="343"/>
      <c r="AK261" s="343"/>
      <c r="AL261" s="343"/>
      <c r="AM261" s="343"/>
      <c r="AN261" s="343"/>
      <c r="AO261" s="343"/>
      <c r="AP261" s="343"/>
      <c r="AQ261" s="343"/>
      <c r="AR261" s="343"/>
      <c r="AS261" s="343"/>
      <c r="AT261" s="343"/>
      <c r="AU261" s="343"/>
      <c r="AV261" s="343"/>
      <c r="AW261" s="343"/>
      <c r="AX261" s="343"/>
      <c r="AY261" s="343"/>
      <c r="AZ261" s="343"/>
      <c r="BA261" s="977" t="s">
        <v>73</v>
      </c>
      <c r="BB261" s="596" t="s">
        <v>49</v>
      </c>
      <c r="BC261" s="46" t="s">
        <v>35</v>
      </c>
      <c r="BD261" s="42" t="s">
        <v>35</v>
      </c>
      <c r="BE261" s="42" t="s">
        <v>35</v>
      </c>
      <c r="BF261" s="42" t="s">
        <v>35</v>
      </c>
      <c r="BG261" s="37" t="s">
        <v>35</v>
      </c>
      <c r="BH261" s="46" t="s">
        <v>35</v>
      </c>
      <c r="BI261" s="42" t="s">
        <v>35</v>
      </c>
      <c r="BJ261" s="42" t="s">
        <v>35</v>
      </c>
      <c r="BK261" s="42" t="s">
        <v>35</v>
      </c>
      <c r="BL261" s="37" t="s">
        <v>35</v>
      </c>
      <c r="BM261" s="46" t="s">
        <v>35</v>
      </c>
      <c r="BN261" s="42" t="s">
        <v>35</v>
      </c>
      <c r="BO261" s="42" t="s">
        <v>35</v>
      </c>
      <c r="BP261" s="42" t="s">
        <v>35</v>
      </c>
      <c r="BQ261" s="37" t="s">
        <v>35</v>
      </c>
      <c r="BR261" s="46" t="s">
        <v>35</v>
      </c>
      <c r="BS261" s="42" t="s">
        <v>35</v>
      </c>
      <c r="BT261" s="42" t="s">
        <v>35</v>
      </c>
      <c r="BU261" s="42" t="s">
        <v>35</v>
      </c>
      <c r="BV261" s="42" t="s">
        <v>35</v>
      </c>
      <c r="BW261" s="42" t="s">
        <v>35</v>
      </c>
      <c r="BX261" s="42" t="s">
        <v>35</v>
      </c>
      <c r="BY261" s="31" t="s">
        <v>35</v>
      </c>
      <c r="BZ261" s="31" t="s">
        <v>35</v>
      </c>
      <c r="CA261" s="31" t="s">
        <v>35</v>
      </c>
      <c r="CB261" s="31" t="s">
        <v>35</v>
      </c>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544" customFormat="true" ht="15" customHeight="true" x14ac:dyDescent="0.2">
      <c r="B262" s="543"/>
      <c r="AC262" s="343"/>
      <c r="AD262" s="343"/>
      <c r="AE262" s="343"/>
      <c r="AF262" s="343"/>
      <c r="AG262" s="343"/>
      <c r="AH262" s="343"/>
      <c r="AI262" s="343"/>
      <c r="AJ262" s="343"/>
      <c r="AK262" s="343"/>
      <c r="AL262" s="343"/>
      <c r="AM262" s="343"/>
      <c r="AN262" s="343"/>
      <c r="AO262" s="343"/>
      <c r="AP262" s="343"/>
      <c r="AQ262" s="343"/>
      <c r="AR262" s="343"/>
      <c r="AS262" s="343"/>
      <c r="AT262" s="343"/>
      <c r="AU262" s="343"/>
      <c r="AV262" s="343"/>
      <c r="AW262" s="343"/>
      <c r="AX262" s="343"/>
      <c r="AY262" s="343"/>
      <c r="AZ262" s="343"/>
      <c r="BA262" s="970"/>
      <c r="BB262" s="594" t="s">
        <v>48</v>
      </c>
      <c r="BC262" s="45" t="s">
        <v>35</v>
      </c>
      <c r="BD262" s="41" t="s">
        <v>35</v>
      </c>
      <c r="BE262" s="41" t="s">
        <v>35</v>
      </c>
      <c r="BF262" s="41" t="s">
        <v>35</v>
      </c>
      <c r="BG262" s="36" t="s">
        <v>35</v>
      </c>
      <c r="BH262" s="45" t="s">
        <v>35</v>
      </c>
      <c r="BI262" s="41" t="s">
        <v>35</v>
      </c>
      <c r="BJ262" s="41" t="s">
        <v>35</v>
      </c>
      <c r="BK262" s="41" t="s">
        <v>35</v>
      </c>
      <c r="BL262" s="36" t="s">
        <v>35</v>
      </c>
      <c r="BM262" s="45" t="s">
        <v>35</v>
      </c>
      <c r="BN262" s="41" t="s">
        <v>35</v>
      </c>
      <c r="BO262" s="41" t="s">
        <v>35</v>
      </c>
      <c r="BP262" s="41" t="s">
        <v>35</v>
      </c>
      <c r="BQ262" s="36" t="s">
        <v>35</v>
      </c>
      <c r="BR262" s="45" t="s">
        <v>35</v>
      </c>
      <c r="BS262" s="41" t="s">
        <v>35</v>
      </c>
      <c r="BT262" s="41" t="s">
        <v>35</v>
      </c>
      <c r="BU262" s="41" t="s">
        <v>35</v>
      </c>
      <c r="BV262" s="41" t="s">
        <v>35</v>
      </c>
      <c r="BW262" s="41" t="s">
        <v>35</v>
      </c>
      <c r="BX262" s="41" t="s">
        <v>35</v>
      </c>
      <c r="BY262" s="30" t="s">
        <v>35</v>
      </c>
      <c r="BZ262" s="30" t="s">
        <v>35</v>
      </c>
      <c r="CA262" s="30" t="s">
        <v>35</v>
      </c>
      <c r="CB262" s="30" t="s">
        <v>35</v>
      </c>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544" customFormat="true" ht="15" customHeight="true" x14ac:dyDescent="0.2">
      <c r="B263" s="543"/>
      <c r="AC263" s="343"/>
      <c r="AD263" s="343"/>
      <c r="AE263" s="343"/>
      <c r="AF263" s="343"/>
      <c r="AG263" s="343"/>
      <c r="AH263" s="343"/>
      <c r="AI263" s="343"/>
      <c r="AJ263" s="343"/>
      <c r="AK263" s="343"/>
      <c r="AL263" s="343"/>
      <c r="AM263" s="343"/>
      <c r="AN263" s="343"/>
      <c r="AO263" s="343"/>
      <c r="AP263" s="343"/>
      <c r="AQ263" s="343"/>
      <c r="AR263" s="343"/>
      <c r="AS263" s="343"/>
      <c r="AT263" s="343"/>
      <c r="AU263" s="343"/>
      <c r="AV263" s="343"/>
      <c r="AW263" s="343"/>
      <c r="AX263" s="343"/>
      <c r="AY263" s="343"/>
      <c r="AZ263" s="343"/>
      <c r="BA263" s="970"/>
      <c r="BB263" s="594" t="s">
        <v>113</v>
      </c>
      <c r="BC263" s="45" t="s">
        <v>35</v>
      </c>
      <c r="BD263" s="41" t="s">
        <v>35</v>
      </c>
      <c r="BE263" s="41" t="s">
        <v>35</v>
      </c>
      <c r="BF263" s="41" t="s">
        <v>35</v>
      </c>
      <c r="BG263" s="36" t="s">
        <v>35</v>
      </c>
      <c r="BH263" s="45" t="s">
        <v>35</v>
      </c>
      <c r="BI263" s="41" t="s">
        <v>35</v>
      </c>
      <c r="BJ263" s="41" t="s">
        <v>35</v>
      </c>
      <c r="BK263" s="41" t="s">
        <v>35</v>
      </c>
      <c r="BL263" s="36" t="s">
        <v>35</v>
      </c>
      <c r="BM263" s="45" t="s">
        <v>35</v>
      </c>
      <c r="BN263" s="41" t="s">
        <v>35</v>
      </c>
      <c r="BO263" s="41" t="s">
        <v>35</v>
      </c>
      <c r="BP263" s="41" t="s">
        <v>35</v>
      </c>
      <c r="BQ263" s="36" t="s">
        <v>35</v>
      </c>
      <c r="BR263" s="45" t="s">
        <v>35</v>
      </c>
      <c r="BS263" s="41" t="s">
        <v>35</v>
      </c>
      <c r="BT263" s="41" t="s">
        <v>35</v>
      </c>
      <c r="BU263" s="41" t="s">
        <v>35</v>
      </c>
      <c r="BV263" s="41" t="s">
        <v>35</v>
      </c>
      <c r="BW263" s="41" t="s">
        <v>35</v>
      </c>
      <c r="BX263" s="41" t="s">
        <v>35</v>
      </c>
      <c r="BY263" s="30" t="s">
        <v>35</v>
      </c>
      <c r="BZ263" s="30" t="s">
        <v>35</v>
      </c>
      <c r="CA263" s="30" t="s">
        <v>35</v>
      </c>
      <c r="CB263" s="30" t="s">
        <v>35</v>
      </c>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544" customFormat="true" ht="15" customHeight="true" x14ac:dyDescent="0.2">
      <c r="B264" s="543"/>
      <c r="AC264" s="343"/>
      <c r="AD264" s="343"/>
      <c r="AE264" s="343"/>
      <c r="AF264" s="343"/>
      <c r="AG264" s="343"/>
      <c r="AH264" s="343"/>
      <c r="AI264" s="343"/>
      <c r="AJ264" s="343"/>
      <c r="AK264" s="343"/>
      <c r="AL264" s="343"/>
      <c r="AM264" s="343"/>
      <c r="AN264" s="343"/>
      <c r="AO264" s="343"/>
      <c r="AP264" s="343"/>
      <c r="AQ264" s="343"/>
      <c r="AR264" s="343"/>
      <c r="AS264" s="343"/>
      <c r="AT264" s="343"/>
      <c r="AU264" s="343"/>
      <c r="AV264" s="343"/>
      <c r="AW264" s="343"/>
      <c r="AX264" s="343"/>
      <c r="AY264" s="343"/>
      <c r="AZ264" s="343"/>
      <c r="BA264" s="970" t="s">
        <v>74</v>
      </c>
      <c r="BB264" s="594" t="s">
        <v>89</v>
      </c>
      <c r="BC264" s="45" t="s">
        <v>35</v>
      </c>
      <c r="BD264" s="41" t="s">
        <v>35</v>
      </c>
      <c r="BE264" s="41" t="s">
        <v>35</v>
      </c>
      <c r="BF264" s="41" t="s">
        <v>35</v>
      </c>
      <c r="BG264" s="36" t="s">
        <v>35</v>
      </c>
      <c r="BH264" s="45" t="s">
        <v>35</v>
      </c>
      <c r="BI264" s="41" t="s">
        <v>35</v>
      </c>
      <c r="BJ264" s="41" t="s">
        <v>35</v>
      </c>
      <c r="BK264" s="41" t="s">
        <v>35</v>
      </c>
      <c r="BL264" s="36" t="s">
        <v>35</v>
      </c>
      <c r="BM264" s="45" t="s">
        <v>35</v>
      </c>
      <c r="BN264" s="41" t="s">
        <v>35</v>
      </c>
      <c r="BO264" s="41" t="s">
        <v>35</v>
      </c>
      <c r="BP264" s="41" t="s">
        <v>35</v>
      </c>
      <c r="BQ264" s="36" t="s">
        <v>35</v>
      </c>
      <c r="BR264" s="45" t="s">
        <v>35</v>
      </c>
      <c r="BS264" s="41" t="s">
        <v>35</v>
      </c>
      <c r="BT264" s="41" t="s">
        <v>35</v>
      </c>
      <c r="BU264" s="41" t="s">
        <v>35</v>
      </c>
      <c r="BV264" s="41" t="s">
        <v>35</v>
      </c>
      <c r="BW264" s="41" t="s">
        <v>35</v>
      </c>
      <c r="BX264" s="41" t="s">
        <v>35</v>
      </c>
      <c r="BY264" s="30" t="s">
        <v>35</v>
      </c>
      <c r="BZ264" s="30" t="s">
        <v>35</v>
      </c>
      <c r="CA264" s="30" t="s">
        <v>35</v>
      </c>
      <c r="CB264" s="30" t="s">
        <v>35</v>
      </c>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544" customFormat="true" ht="15" customHeight="true" x14ac:dyDescent="0.2">
      <c r="B265" s="543"/>
      <c r="AC265" s="343"/>
      <c r="AD265" s="343"/>
      <c r="AE265" s="343"/>
      <c r="AF265" s="343"/>
      <c r="AG265" s="343"/>
      <c r="AH265" s="343"/>
      <c r="AI265" s="343"/>
      <c r="AJ265" s="343"/>
      <c r="AK265" s="343"/>
      <c r="AL265" s="343"/>
      <c r="AM265" s="343"/>
      <c r="AN265" s="343"/>
      <c r="AO265" s="343"/>
      <c r="AP265" s="343"/>
      <c r="AQ265" s="343"/>
      <c r="AR265" s="343"/>
      <c r="AS265" s="343"/>
      <c r="AT265" s="343"/>
      <c r="AU265" s="343"/>
      <c r="AV265" s="343"/>
      <c r="AW265" s="343"/>
      <c r="AX265" s="343"/>
      <c r="AY265" s="343"/>
      <c r="AZ265" s="343"/>
      <c r="BA265" s="970"/>
      <c r="BB265" s="594" t="s">
        <v>90</v>
      </c>
      <c r="BC265" s="45" t="s">
        <v>35</v>
      </c>
      <c r="BD265" s="41" t="s">
        <v>35</v>
      </c>
      <c r="BE265" s="41" t="s">
        <v>35</v>
      </c>
      <c r="BF265" s="41" t="s">
        <v>35</v>
      </c>
      <c r="BG265" s="36" t="s">
        <v>35</v>
      </c>
      <c r="BH265" s="45" t="s">
        <v>35</v>
      </c>
      <c r="BI265" s="41" t="s">
        <v>35</v>
      </c>
      <c r="BJ265" s="41" t="s">
        <v>35</v>
      </c>
      <c r="BK265" s="41" t="s">
        <v>35</v>
      </c>
      <c r="BL265" s="36" t="s">
        <v>35</v>
      </c>
      <c r="BM265" s="45" t="s">
        <v>35</v>
      </c>
      <c r="BN265" s="41" t="s">
        <v>35</v>
      </c>
      <c r="BO265" s="41" t="s">
        <v>35</v>
      </c>
      <c r="BP265" s="41" t="s">
        <v>35</v>
      </c>
      <c r="BQ265" s="36" t="s">
        <v>35</v>
      </c>
      <c r="BR265" s="45" t="s">
        <v>35</v>
      </c>
      <c r="BS265" s="41" t="s">
        <v>35</v>
      </c>
      <c r="BT265" s="41" t="s">
        <v>35</v>
      </c>
      <c r="BU265" s="41" t="s">
        <v>35</v>
      </c>
      <c r="BV265" s="41" t="s">
        <v>35</v>
      </c>
      <c r="BW265" s="41" t="s">
        <v>35</v>
      </c>
      <c r="BX265" s="41" t="s">
        <v>35</v>
      </c>
      <c r="BY265" s="30" t="s">
        <v>35</v>
      </c>
      <c r="BZ265" s="30" t="s">
        <v>35</v>
      </c>
      <c r="CA265" s="30" t="s">
        <v>35</v>
      </c>
      <c r="CB265" s="30" t="s">
        <v>35</v>
      </c>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544" customFormat="true" ht="15" customHeight="true" x14ac:dyDescent="0.2">
      <c r="B266" s="543"/>
      <c r="AC266" s="343"/>
      <c r="AD266" s="343"/>
      <c r="AE266" s="343"/>
      <c r="AF266" s="343"/>
      <c r="AG266" s="343"/>
      <c r="AH266" s="343"/>
      <c r="AI266" s="343"/>
      <c r="AJ266" s="343"/>
      <c r="AK266" s="343"/>
      <c r="AL266" s="343"/>
      <c r="AM266" s="343"/>
      <c r="AN266" s="343"/>
      <c r="AO266" s="343"/>
      <c r="AP266" s="343"/>
      <c r="AQ266" s="343"/>
      <c r="AR266" s="343"/>
      <c r="AS266" s="343"/>
      <c r="AT266" s="343"/>
      <c r="AU266" s="343"/>
      <c r="AV266" s="343"/>
      <c r="AW266" s="343"/>
      <c r="AX266" s="343"/>
      <c r="AY266" s="343"/>
      <c r="AZ266" s="343"/>
      <c r="BA266" s="970"/>
      <c r="BB266" s="594" t="s">
        <v>91</v>
      </c>
      <c r="BC266" s="45" t="s">
        <v>35</v>
      </c>
      <c r="BD266" s="41" t="s">
        <v>35</v>
      </c>
      <c r="BE266" s="41" t="s">
        <v>35</v>
      </c>
      <c r="BF266" s="41" t="s">
        <v>35</v>
      </c>
      <c r="BG266" s="36" t="s">
        <v>35</v>
      </c>
      <c r="BH266" s="45" t="s">
        <v>35</v>
      </c>
      <c r="BI266" s="41" t="s">
        <v>35</v>
      </c>
      <c r="BJ266" s="41" t="s">
        <v>35</v>
      </c>
      <c r="BK266" s="41" t="s">
        <v>35</v>
      </c>
      <c r="BL266" s="36" t="s">
        <v>35</v>
      </c>
      <c r="BM266" s="45" t="s">
        <v>35</v>
      </c>
      <c r="BN266" s="41" t="s">
        <v>35</v>
      </c>
      <c r="BO266" s="41" t="s">
        <v>35</v>
      </c>
      <c r="BP266" s="41" t="s">
        <v>35</v>
      </c>
      <c r="BQ266" s="36" t="s">
        <v>35</v>
      </c>
      <c r="BR266" s="45" t="s">
        <v>35</v>
      </c>
      <c r="BS266" s="41" t="s">
        <v>35</v>
      </c>
      <c r="BT266" s="41" t="s">
        <v>35</v>
      </c>
      <c r="BU266" s="41" t="s">
        <v>35</v>
      </c>
      <c r="BV266" s="41" t="s">
        <v>35</v>
      </c>
      <c r="BW266" s="41" t="s">
        <v>35</v>
      </c>
      <c r="BX266" s="41" t="s">
        <v>35</v>
      </c>
      <c r="BY266" s="30" t="s">
        <v>35</v>
      </c>
      <c r="BZ266" s="30" t="s">
        <v>35</v>
      </c>
      <c r="CA266" s="30" t="s">
        <v>35</v>
      </c>
      <c r="CB266" s="30" t="s">
        <v>35</v>
      </c>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544" customFormat="true" ht="15" customHeight="true" x14ac:dyDescent="0.2">
      <c r="B267" s="543"/>
      <c r="AC267" s="343"/>
      <c r="AD267" s="343"/>
      <c r="AE267" s="343"/>
      <c r="AF267" s="343"/>
      <c r="AG267" s="343"/>
      <c r="AH267" s="343"/>
      <c r="AI267" s="343"/>
      <c r="AJ267" s="343"/>
      <c r="AK267" s="343"/>
      <c r="AL267" s="343"/>
      <c r="AM267" s="343"/>
      <c r="AN267" s="343"/>
      <c r="AO267" s="343"/>
      <c r="AP267" s="343"/>
      <c r="AQ267" s="343"/>
      <c r="AR267" s="343"/>
      <c r="AS267" s="343"/>
      <c r="AT267" s="343"/>
      <c r="AU267" s="343"/>
      <c r="AV267" s="343"/>
      <c r="AW267" s="343"/>
      <c r="AX267" s="343"/>
      <c r="AY267" s="343"/>
      <c r="AZ267" s="343"/>
      <c r="BA267" s="970"/>
      <c r="BB267" s="594" t="s">
        <v>113</v>
      </c>
      <c r="BC267" s="45" t="s">
        <v>35</v>
      </c>
      <c r="BD267" s="41" t="s">
        <v>35</v>
      </c>
      <c r="BE267" s="41" t="s">
        <v>35</v>
      </c>
      <c r="BF267" s="41" t="s">
        <v>35</v>
      </c>
      <c r="BG267" s="36" t="s">
        <v>35</v>
      </c>
      <c r="BH267" s="45" t="s">
        <v>35</v>
      </c>
      <c r="BI267" s="41" t="s">
        <v>35</v>
      </c>
      <c r="BJ267" s="41" t="s">
        <v>35</v>
      </c>
      <c r="BK267" s="41" t="s">
        <v>35</v>
      </c>
      <c r="BL267" s="36" t="s">
        <v>35</v>
      </c>
      <c r="BM267" s="45" t="s">
        <v>35</v>
      </c>
      <c r="BN267" s="41" t="s">
        <v>35</v>
      </c>
      <c r="BO267" s="41" t="s">
        <v>35</v>
      </c>
      <c r="BP267" s="41" t="s">
        <v>35</v>
      </c>
      <c r="BQ267" s="36" t="s">
        <v>35</v>
      </c>
      <c r="BR267" s="45" t="s">
        <v>35</v>
      </c>
      <c r="BS267" s="41" t="s">
        <v>35</v>
      </c>
      <c r="BT267" s="41" t="s">
        <v>35</v>
      </c>
      <c r="BU267" s="41" t="s">
        <v>35</v>
      </c>
      <c r="BV267" s="41" t="s">
        <v>35</v>
      </c>
      <c r="BW267" s="41" t="s">
        <v>35</v>
      </c>
      <c r="BX267" s="41" t="s">
        <v>35</v>
      </c>
      <c r="BY267" s="30" t="s">
        <v>35</v>
      </c>
      <c r="BZ267" s="30" t="s">
        <v>35</v>
      </c>
      <c r="CA267" s="30" t="s">
        <v>35</v>
      </c>
      <c r="CB267" s="30" t="s">
        <v>35</v>
      </c>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544" customFormat="true" ht="15" customHeight="true" x14ac:dyDescent="0.2">
      <c r="B268" s="543"/>
      <c r="AC268" s="343"/>
      <c r="AD268" s="343"/>
      <c r="AE268" s="343"/>
      <c r="AF268" s="343"/>
      <c r="AG268" s="343"/>
      <c r="AH268" s="343"/>
      <c r="AI268" s="343"/>
      <c r="AJ268" s="343"/>
      <c r="AK268" s="343"/>
      <c r="AL268" s="343"/>
      <c r="AM268" s="343"/>
      <c r="AN268" s="343"/>
      <c r="AO268" s="343"/>
      <c r="AP268" s="343"/>
      <c r="AQ268" s="343"/>
      <c r="AR268" s="343"/>
      <c r="AS268" s="343"/>
      <c r="AT268" s="343"/>
      <c r="AU268" s="343"/>
      <c r="AV268" s="343"/>
      <c r="AW268" s="343"/>
      <c r="AX268" s="343"/>
      <c r="AY268" s="343"/>
      <c r="AZ268" s="343"/>
      <c r="BA268" s="970" t="s">
        <v>116</v>
      </c>
      <c r="BB268" s="594" t="s">
        <v>89</v>
      </c>
      <c r="BC268" s="45" t="s">
        <v>35</v>
      </c>
      <c r="BD268" s="41" t="s">
        <v>35</v>
      </c>
      <c r="BE268" s="41" t="s">
        <v>35</v>
      </c>
      <c r="BF268" s="41" t="s">
        <v>35</v>
      </c>
      <c r="BG268" s="36" t="s">
        <v>35</v>
      </c>
      <c r="BH268" s="45" t="s">
        <v>35</v>
      </c>
      <c r="BI268" s="41" t="s">
        <v>35</v>
      </c>
      <c r="BJ268" s="41" t="s">
        <v>35</v>
      </c>
      <c r="BK268" s="41" t="s">
        <v>35</v>
      </c>
      <c r="BL268" s="36" t="s">
        <v>35</v>
      </c>
      <c r="BM268" s="45" t="s">
        <v>35</v>
      </c>
      <c r="BN268" s="41" t="s">
        <v>35</v>
      </c>
      <c r="BO268" s="41" t="s">
        <v>35</v>
      </c>
      <c r="BP268" s="41" t="s">
        <v>35</v>
      </c>
      <c r="BQ268" s="36" t="s">
        <v>35</v>
      </c>
      <c r="BR268" s="45" t="s">
        <v>35</v>
      </c>
      <c r="BS268" s="41" t="s">
        <v>35</v>
      </c>
      <c r="BT268" s="41" t="s">
        <v>35</v>
      </c>
      <c r="BU268" s="41" t="s">
        <v>35</v>
      </c>
      <c r="BV268" s="41" t="s">
        <v>35</v>
      </c>
      <c r="BW268" s="41" t="s">
        <v>35</v>
      </c>
      <c r="BX268" s="41" t="s">
        <v>35</v>
      </c>
      <c r="BY268" s="30" t="s">
        <v>35</v>
      </c>
      <c r="BZ268" s="30" t="s">
        <v>35</v>
      </c>
      <c r="CA268" s="30" t="s">
        <v>35</v>
      </c>
      <c r="CB268" s="30" t="s">
        <v>35</v>
      </c>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544" customFormat="true" ht="15" customHeight="true" x14ac:dyDescent="0.2">
      <c r="B269" s="543"/>
      <c r="AC269" s="343"/>
      <c r="AD269" s="343"/>
      <c r="AE269" s="343"/>
      <c r="AF269" s="343"/>
      <c r="AG269" s="343"/>
      <c r="AH269" s="343"/>
      <c r="AI269" s="343"/>
      <c r="AJ269" s="343"/>
      <c r="AK269" s="343"/>
      <c r="AL269" s="343"/>
      <c r="AM269" s="343"/>
      <c r="AN269" s="343"/>
      <c r="AO269" s="343"/>
      <c r="AP269" s="343"/>
      <c r="AQ269" s="343"/>
      <c r="AR269" s="343"/>
      <c r="AS269" s="343"/>
      <c r="AT269" s="343"/>
      <c r="AU269" s="343"/>
      <c r="AV269" s="343"/>
      <c r="AW269" s="343"/>
      <c r="AX269" s="343"/>
      <c r="AY269" s="343"/>
      <c r="AZ269" s="343"/>
      <c r="BA269" s="970"/>
      <c r="BB269" s="594" t="s">
        <v>90</v>
      </c>
      <c r="BC269" s="45" t="s">
        <v>35</v>
      </c>
      <c r="BD269" s="41" t="s">
        <v>35</v>
      </c>
      <c r="BE269" s="41" t="s">
        <v>35</v>
      </c>
      <c r="BF269" s="41" t="s">
        <v>35</v>
      </c>
      <c r="BG269" s="36" t="s">
        <v>35</v>
      </c>
      <c r="BH269" s="45" t="s">
        <v>35</v>
      </c>
      <c r="BI269" s="41" t="s">
        <v>35</v>
      </c>
      <c r="BJ269" s="41" t="s">
        <v>35</v>
      </c>
      <c r="BK269" s="41" t="s">
        <v>35</v>
      </c>
      <c r="BL269" s="36" t="s">
        <v>35</v>
      </c>
      <c r="BM269" s="45" t="s">
        <v>35</v>
      </c>
      <c r="BN269" s="41" t="s">
        <v>35</v>
      </c>
      <c r="BO269" s="41" t="s">
        <v>35</v>
      </c>
      <c r="BP269" s="41" t="s">
        <v>35</v>
      </c>
      <c r="BQ269" s="36" t="s">
        <v>35</v>
      </c>
      <c r="BR269" s="45" t="s">
        <v>35</v>
      </c>
      <c r="BS269" s="41" t="s">
        <v>35</v>
      </c>
      <c r="BT269" s="41" t="s">
        <v>35</v>
      </c>
      <c r="BU269" s="41" t="s">
        <v>35</v>
      </c>
      <c r="BV269" s="41" t="s">
        <v>35</v>
      </c>
      <c r="BW269" s="41" t="s">
        <v>35</v>
      </c>
      <c r="BX269" s="41" t="s">
        <v>35</v>
      </c>
      <c r="BY269" s="30" t="s">
        <v>35</v>
      </c>
      <c r="BZ269" s="30" t="s">
        <v>35</v>
      </c>
      <c r="CA269" s="30" t="s">
        <v>35</v>
      </c>
      <c r="CB269" s="30" t="s">
        <v>35</v>
      </c>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544" customFormat="true" ht="15" customHeight="true" x14ac:dyDescent="0.2">
      <c r="B270" s="543"/>
      <c r="AC270" s="343"/>
      <c r="AD270" s="343"/>
      <c r="AE270" s="343"/>
      <c r="AF270" s="343"/>
      <c r="AG270" s="343"/>
      <c r="AH270" s="343"/>
      <c r="AI270" s="343"/>
      <c r="AJ270" s="343"/>
      <c r="AK270" s="343"/>
      <c r="AL270" s="343"/>
      <c r="AM270" s="343"/>
      <c r="AN270" s="343"/>
      <c r="AO270" s="343"/>
      <c r="AP270" s="343"/>
      <c r="AQ270" s="343"/>
      <c r="AR270" s="343"/>
      <c r="AS270" s="343"/>
      <c r="AT270" s="343"/>
      <c r="AU270" s="343"/>
      <c r="AV270" s="343"/>
      <c r="AW270" s="343"/>
      <c r="AX270" s="343"/>
      <c r="AY270" s="343"/>
      <c r="AZ270" s="343"/>
      <c r="BA270" s="970"/>
      <c r="BB270" s="594" t="s">
        <v>91</v>
      </c>
      <c r="BC270" s="45" t="s">
        <v>35</v>
      </c>
      <c r="BD270" s="41" t="s">
        <v>35</v>
      </c>
      <c r="BE270" s="41" t="s">
        <v>35</v>
      </c>
      <c r="BF270" s="41" t="s">
        <v>35</v>
      </c>
      <c r="BG270" s="36" t="s">
        <v>35</v>
      </c>
      <c r="BH270" s="45" t="s">
        <v>35</v>
      </c>
      <c r="BI270" s="41" t="s">
        <v>35</v>
      </c>
      <c r="BJ270" s="41" t="s">
        <v>35</v>
      </c>
      <c r="BK270" s="41" t="s">
        <v>35</v>
      </c>
      <c r="BL270" s="36" t="s">
        <v>35</v>
      </c>
      <c r="BM270" s="45" t="s">
        <v>35</v>
      </c>
      <c r="BN270" s="41" t="s">
        <v>35</v>
      </c>
      <c r="BO270" s="41" t="s">
        <v>35</v>
      </c>
      <c r="BP270" s="41" t="s">
        <v>35</v>
      </c>
      <c r="BQ270" s="36" t="s">
        <v>35</v>
      </c>
      <c r="BR270" s="45" t="s">
        <v>35</v>
      </c>
      <c r="BS270" s="41" t="s">
        <v>35</v>
      </c>
      <c r="BT270" s="41" t="s">
        <v>35</v>
      </c>
      <c r="BU270" s="41" t="s">
        <v>35</v>
      </c>
      <c r="BV270" s="41" t="s">
        <v>35</v>
      </c>
      <c r="BW270" s="41" t="s">
        <v>35</v>
      </c>
      <c r="BX270" s="41" t="s">
        <v>35</v>
      </c>
      <c r="BY270" s="30" t="s">
        <v>35</v>
      </c>
      <c r="BZ270" s="30" t="s">
        <v>35</v>
      </c>
      <c r="CA270" s="30" t="s">
        <v>35</v>
      </c>
      <c r="CB270" s="30" t="s">
        <v>35</v>
      </c>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544" customFormat="true" ht="15" customHeight="true" x14ac:dyDescent="0.2">
      <c r="B271" s="543"/>
      <c r="AC271" s="343"/>
      <c r="AD271" s="343"/>
      <c r="AE271" s="343"/>
      <c r="AF271" s="343"/>
      <c r="AG271" s="343"/>
      <c r="AH271" s="343"/>
      <c r="AI271" s="343"/>
      <c r="AJ271" s="343"/>
      <c r="AK271" s="343"/>
      <c r="AL271" s="343"/>
      <c r="AM271" s="343"/>
      <c r="AN271" s="343"/>
      <c r="AO271" s="343"/>
      <c r="AP271" s="343"/>
      <c r="AQ271" s="343"/>
      <c r="AR271" s="343"/>
      <c r="AS271" s="343"/>
      <c r="AT271" s="343"/>
      <c r="AU271" s="343"/>
      <c r="AV271" s="343"/>
      <c r="AW271" s="343"/>
      <c r="AX271" s="343"/>
      <c r="AY271" s="343"/>
      <c r="AZ271" s="343"/>
      <c r="BA271" s="970" t="s">
        <v>75</v>
      </c>
      <c r="BB271" s="594" t="s">
        <v>49</v>
      </c>
      <c r="BC271" s="45" t="s">
        <v>35</v>
      </c>
      <c r="BD271" s="38" t="s">
        <v>35</v>
      </c>
      <c r="BE271" s="38" t="s">
        <v>35</v>
      </c>
      <c r="BF271" s="38" t="s">
        <v>35</v>
      </c>
      <c r="BG271" s="33" t="s">
        <v>35</v>
      </c>
      <c r="BH271" s="45" t="s">
        <v>35</v>
      </c>
      <c r="BI271" s="38" t="s">
        <v>35</v>
      </c>
      <c r="BJ271" s="38" t="s">
        <v>35</v>
      </c>
      <c r="BK271" s="38" t="s">
        <v>35</v>
      </c>
      <c r="BL271" s="33" t="s">
        <v>35</v>
      </c>
      <c r="BM271" s="45" t="s">
        <v>35</v>
      </c>
      <c r="BN271" s="38" t="s">
        <v>35</v>
      </c>
      <c r="BO271" s="38" t="s">
        <v>35</v>
      </c>
      <c r="BP271" s="38" t="s">
        <v>35</v>
      </c>
      <c r="BQ271" s="33" t="s">
        <v>35</v>
      </c>
      <c r="BR271" s="45" t="s">
        <v>35</v>
      </c>
      <c r="BS271" s="38" t="s">
        <v>35</v>
      </c>
      <c r="BT271" s="38" t="s">
        <v>35</v>
      </c>
      <c r="BU271" s="38" t="s">
        <v>35</v>
      </c>
      <c r="BV271" s="38" t="s">
        <v>35</v>
      </c>
      <c r="BW271" s="38" t="s">
        <v>35</v>
      </c>
      <c r="BX271" s="38" t="s">
        <v>35</v>
      </c>
      <c r="BY271" s="28" t="s">
        <v>35</v>
      </c>
      <c r="BZ271" s="28" t="s">
        <v>35</v>
      </c>
      <c r="CA271" s="28" t="s">
        <v>35</v>
      </c>
      <c r="CB271" s="28" t="s">
        <v>35</v>
      </c>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544" customFormat="true" ht="15" customHeight="true" x14ac:dyDescent="0.2">
      <c r="B272" s="543"/>
      <c r="AC272" s="343"/>
      <c r="AD272" s="343"/>
      <c r="AE272" s="343"/>
      <c r="AF272" s="343"/>
      <c r="AG272" s="343"/>
      <c r="AH272" s="343"/>
      <c r="AI272" s="343"/>
      <c r="AJ272" s="343"/>
      <c r="AK272" s="343"/>
      <c r="AL272" s="343"/>
      <c r="AM272" s="343"/>
      <c r="AN272" s="343"/>
      <c r="AO272" s="343"/>
      <c r="AP272" s="343"/>
      <c r="AQ272" s="343"/>
      <c r="AR272" s="343"/>
      <c r="AS272" s="343"/>
      <c r="AT272" s="343"/>
      <c r="AU272" s="343"/>
      <c r="AV272" s="343"/>
      <c r="AW272" s="343"/>
      <c r="AX272" s="343"/>
      <c r="AY272" s="343"/>
      <c r="AZ272" s="343"/>
      <c r="BA272" s="970"/>
      <c r="BB272" s="594" t="s">
        <v>48</v>
      </c>
      <c r="BC272" s="45" t="s">
        <v>35</v>
      </c>
      <c r="BD272" s="38" t="s">
        <v>35</v>
      </c>
      <c r="BE272" s="38" t="s">
        <v>35</v>
      </c>
      <c r="BF272" s="38" t="s">
        <v>35</v>
      </c>
      <c r="BG272" s="33" t="s">
        <v>35</v>
      </c>
      <c r="BH272" s="45" t="s">
        <v>35</v>
      </c>
      <c r="BI272" s="38" t="s">
        <v>35</v>
      </c>
      <c r="BJ272" s="38" t="s">
        <v>35</v>
      </c>
      <c r="BK272" s="38" t="s">
        <v>35</v>
      </c>
      <c r="BL272" s="33" t="s">
        <v>35</v>
      </c>
      <c r="BM272" s="45" t="s">
        <v>35</v>
      </c>
      <c r="BN272" s="38" t="s">
        <v>35</v>
      </c>
      <c r="BO272" s="38" t="s">
        <v>35</v>
      </c>
      <c r="BP272" s="38" t="s">
        <v>35</v>
      </c>
      <c r="BQ272" s="33" t="s">
        <v>35</v>
      </c>
      <c r="BR272" s="45" t="s">
        <v>35</v>
      </c>
      <c r="BS272" s="38" t="s">
        <v>35</v>
      </c>
      <c r="BT272" s="38" t="s">
        <v>35</v>
      </c>
      <c r="BU272" s="38" t="s">
        <v>35</v>
      </c>
      <c r="BV272" s="38" t="s">
        <v>35</v>
      </c>
      <c r="BW272" s="38" t="s">
        <v>35</v>
      </c>
      <c r="BX272" s="38" t="s">
        <v>35</v>
      </c>
      <c r="BY272" s="28" t="s">
        <v>35</v>
      </c>
      <c r="BZ272" s="28" t="s">
        <v>35</v>
      </c>
      <c r="CA272" s="28" t="s">
        <v>35</v>
      </c>
      <c r="CB272" s="28" t="s">
        <v>35</v>
      </c>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544" customFormat="true" ht="15" customHeight="true" x14ac:dyDescent="0.2">
      <c r="B273" s="543"/>
      <c r="AC273" s="343"/>
      <c r="AD273" s="343"/>
      <c r="AE273" s="343"/>
      <c r="AF273" s="343"/>
      <c r="AG273" s="343"/>
      <c r="AH273" s="343"/>
      <c r="AI273" s="343"/>
      <c r="AJ273" s="343"/>
      <c r="AK273" s="343"/>
      <c r="AL273" s="343"/>
      <c r="AM273" s="343"/>
      <c r="AN273" s="343"/>
      <c r="AO273" s="343"/>
      <c r="AP273" s="343"/>
      <c r="AQ273" s="343"/>
      <c r="AR273" s="343"/>
      <c r="AS273" s="343"/>
      <c r="AT273" s="343"/>
      <c r="AU273" s="343"/>
      <c r="AV273" s="343"/>
      <c r="AW273" s="343"/>
      <c r="AX273" s="343"/>
      <c r="AY273" s="343"/>
      <c r="AZ273" s="343"/>
      <c r="BA273" s="970"/>
      <c r="BB273" s="594" t="s">
        <v>113</v>
      </c>
      <c r="BC273" s="45" t="s">
        <v>35</v>
      </c>
      <c r="BD273" s="38" t="s">
        <v>35</v>
      </c>
      <c r="BE273" s="38" t="s">
        <v>35</v>
      </c>
      <c r="BF273" s="38" t="s">
        <v>35</v>
      </c>
      <c r="BG273" s="33" t="s">
        <v>35</v>
      </c>
      <c r="BH273" s="45" t="s">
        <v>35</v>
      </c>
      <c r="BI273" s="38" t="s">
        <v>35</v>
      </c>
      <c r="BJ273" s="38" t="s">
        <v>35</v>
      </c>
      <c r="BK273" s="38" t="s">
        <v>35</v>
      </c>
      <c r="BL273" s="33" t="s">
        <v>35</v>
      </c>
      <c r="BM273" s="45" t="s">
        <v>35</v>
      </c>
      <c r="BN273" s="38" t="s">
        <v>35</v>
      </c>
      <c r="BO273" s="38" t="s">
        <v>35</v>
      </c>
      <c r="BP273" s="38" t="s">
        <v>35</v>
      </c>
      <c r="BQ273" s="33" t="s">
        <v>35</v>
      </c>
      <c r="BR273" s="45" t="s">
        <v>35</v>
      </c>
      <c r="BS273" s="38" t="s">
        <v>35</v>
      </c>
      <c r="BT273" s="38" t="s">
        <v>35</v>
      </c>
      <c r="BU273" s="38" t="s">
        <v>35</v>
      </c>
      <c r="BV273" s="38" t="s">
        <v>35</v>
      </c>
      <c r="BW273" s="38" t="s">
        <v>35</v>
      </c>
      <c r="BX273" s="38" t="s">
        <v>35</v>
      </c>
      <c r="BY273" s="28" t="s">
        <v>35</v>
      </c>
      <c r="BZ273" s="28" t="s">
        <v>35</v>
      </c>
      <c r="CA273" s="28" t="s">
        <v>35</v>
      </c>
      <c r="CB273" s="28" t="s">
        <v>35</v>
      </c>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544" customFormat="true" ht="15" customHeight="true" x14ac:dyDescent="0.2">
      <c r="B274" s="543"/>
      <c r="AC274" s="343"/>
      <c r="AD274" s="343"/>
      <c r="AE274" s="343"/>
      <c r="AF274" s="343"/>
      <c r="AG274" s="343"/>
      <c r="AH274" s="343"/>
      <c r="AI274" s="343"/>
      <c r="AJ274" s="343"/>
      <c r="AK274" s="343"/>
      <c r="AL274" s="343"/>
      <c r="AM274" s="343"/>
      <c r="AN274" s="343"/>
      <c r="AO274" s="343"/>
      <c r="AP274" s="343"/>
      <c r="AQ274" s="343"/>
      <c r="AR274" s="343"/>
      <c r="AS274" s="343"/>
      <c r="AT274" s="343"/>
      <c r="AU274" s="343"/>
      <c r="AV274" s="343"/>
      <c r="AW274" s="343"/>
      <c r="AX274" s="343"/>
      <c r="AY274" s="343"/>
      <c r="AZ274" s="343"/>
      <c r="BA274" s="970" t="s">
        <v>76</v>
      </c>
      <c r="BB274" s="594" t="s">
        <v>49</v>
      </c>
      <c r="BC274" s="45" t="s">
        <v>35</v>
      </c>
      <c r="BD274" s="41" t="s">
        <v>35</v>
      </c>
      <c r="BE274" s="41" t="s">
        <v>35</v>
      </c>
      <c r="BF274" s="41" t="s">
        <v>35</v>
      </c>
      <c r="BG274" s="36" t="s">
        <v>35</v>
      </c>
      <c r="BH274" s="45" t="s">
        <v>35</v>
      </c>
      <c r="BI274" s="41" t="s">
        <v>35</v>
      </c>
      <c r="BJ274" s="41" t="s">
        <v>35</v>
      </c>
      <c r="BK274" s="41" t="s">
        <v>35</v>
      </c>
      <c r="BL274" s="36" t="s">
        <v>35</v>
      </c>
      <c r="BM274" s="45" t="s">
        <v>35</v>
      </c>
      <c r="BN274" s="41" t="s">
        <v>35</v>
      </c>
      <c r="BO274" s="41" t="s">
        <v>35</v>
      </c>
      <c r="BP274" s="41" t="s">
        <v>35</v>
      </c>
      <c r="BQ274" s="36" t="s">
        <v>35</v>
      </c>
      <c r="BR274" s="45" t="s">
        <v>35</v>
      </c>
      <c r="BS274" s="41" t="s">
        <v>35</v>
      </c>
      <c r="BT274" s="41" t="s">
        <v>35</v>
      </c>
      <c r="BU274" s="41" t="s">
        <v>35</v>
      </c>
      <c r="BV274" s="41" t="s">
        <v>35</v>
      </c>
      <c r="BW274" s="41" t="s">
        <v>35</v>
      </c>
      <c r="BX274" s="41" t="s">
        <v>35</v>
      </c>
      <c r="BY274" s="30" t="s">
        <v>35</v>
      </c>
      <c r="BZ274" s="30" t="s">
        <v>35</v>
      </c>
      <c r="CA274" s="30" t="s">
        <v>35</v>
      </c>
      <c r="CB274" s="30" t="s">
        <v>35</v>
      </c>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544" customFormat="true" ht="15" customHeight="true" x14ac:dyDescent="0.2">
      <c r="B275" s="543"/>
      <c r="AC275" s="343"/>
      <c r="AD275" s="343"/>
      <c r="AE275" s="343"/>
      <c r="AF275" s="343"/>
      <c r="AG275" s="343"/>
      <c r="AH275" s="343"/>
      <c r="AI275" s="343"/>
      <c r="AJ275" s="343"/>
      <c r="AK275" s="343"/>
      <c r="AL275" s="343"/>
      <c r="AM275" s="343"/>
      <c r="AN275" s="343"/>
      <c r="AO275" s="343"/>
      <c r="AP275" s="343"/>
      <c r="AQ275" s="343"/>
      <c r="AR275" s="343"/>
      <c r="AS275" s="343"/>
      <c r="AT275" s="343"/>
      <c r="AU275" s="343"/>
      <c r="AV275" s="343"/>
      <c r="AW275" s="343"/>
      <c r="AX275" s="343"/>
      <c r="AY275" s="343"/>
      <c r="AZ275" s="343"/>
      <c r="BA275" s="970"/>
      <c r="BB275" s="594" t="s">
        <v>48</v>
      </c>
      <c r="BC275" s="45" t="s">
        <v>35</v>
      </c>
      <c r="BD275" s="41" t="s">
        <v>35</v>
      </c>
      <c r="BE275" s="41" t="s">
        <v>35</v>
      </c>
      <c r="BF275" s="41" t="s">
        <v>35</v>
      </c>
      <c r="BG275" s="36" t="s">
        <v>35</v>
      </c>
      <c r="BH275" s="45" t="s">
        <v>35</v>
      </c>
      <c r="BI275" s="41" t="s">
        <v>35</v>
      </c>
      <c r="BJ275" s="41" t="s">
        <v>35</v>
      </c>
      <c r="BK275" s="41" t="s">
        <v>35</v>
      </c>
      <c r="BL275" s="36" t="s">
        <v>35</v>
      </c>
      <c r="BM275" s="45" t="s">
        <v>35</v>
      </c>
      <c r="BN275" s="41" t="s">
        <v>35</v>
      </c>
      <c r="BO275" s="41" t="s">
        <v>35</v>
      </c>
      <c r="BP275" s="41" t="s">
        <v>35</v>
      </c>
      <c r="BQ275" s="36" t="s">
        <v>35</v>
      </c>
      <c r="BR275" s="45" t="s">
        <v>35</v>
      </c>
      <c r="BS275" s="41" t="s">
        <v>35</v>
      </c>
      <c r="BT275" s="41" t="s">
        <v>35</v>
      </c>
      <c r="BU275" s="41" t="s">
        <v>35</v>
      </c>
      <c r="BV275" s="41" t="s">
        <v>35</v>
      </c>
      <c r="BW275" s="41" t="s">
        <v>35</v>
      </c>
      <c r="BX275" s="41" t="s">
        <v>35</v>
      </c>
      <c r="BY275" s="30" t="s">
        <v>35</v>
      </c>
      <c r="BZ275" s="30" t="s">
        <v>35</v>
      </c>
      <c r="CA275" s="30" t="s">
        <v>35</v>
      </c>
      <c r="CB275" s="30" t="s">
        <v>35</v>
      </c>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544" customFormat="true" ht="15" customHeight="true" x14ac:dyDescent="0.2">
      <c r="B276" s="543"/>
      <c r="AC276" s="343"/>
      <c r="AD276" s="343"/>
      <c r="AE276" s="343"/>
      <c r="AF276" s="343"/>
      <c r="AG276" s="343"/>
      <c r="AH276" s="343"/>
      <c r="AI276" s="343"/>
      <c r="AJ276" s="343"/>
      <c r="AK276" s="343"/>
      <c r="AL276" s="343"/>
      <c r="AM276" s="343"/>
      <c r="AN276" s="343"/>
      <c r="AO276" s="343"/>
      <c r="AP276" s="343"/>
      <c r="AQ276" s="343"/>
      <c r="AR276" s="343"/>
      <c r="AS276" s="343"/>
      <c r="AT276" s="343"/>
      <c r="AU276" s="343"/>
      <c r="AV276" s="343"/>
      <c r="AW276" s="343"/>
      <c r="AX276" s="343"/>
      <c r="AY276" s="343"/>
      <c r="AZ276" s="343"/>
      <c r="BA276" s="970"/>
      <c r="BB276" s="594" t="s">
        <v>114</v>
      </c>
      <c r="BC276" s="45" t="s">
        <v>35</v>
      </c>
      <c r="BD276" s="41" t="s">
        <v>35</v>
      </c>
      <c r="BE276" s="41" t="s">
        <v>35</v>
      </c>
      <c r="BF276" s="41" t="s">
        <v>35</v>
      </c>
      <c r="BG276" s="36" t="s">
        <v>35</v>
      </c>
      <c r="BH276" s="45" t="s">
        <v>35</v>
      </c>
      <c r="BI276" s="41" t="s">
        <v>35</v>
      </c>
      <c r="BJ276" s="41" t="s">
        <v>35</v>
      </c>
      <c r="BK276" s="41" t="s">
        <v>35</v>
      </c>
      <c r="BL276" s="36" t="s">
        <v>35</v>
      </c>
      <c r="BM276" s="45" t="s">
        <v>35</v>
      </c>
      <c r="BN276" s="41" t="s">
        <v>35</v>
      </c>
      <c r="BO276" s="41" t="s">
        <v>35</v>
      </c>
      <c r="BP276" s="41" t="s">
        <v>35</v>
      </c>
      <c r="BQ276" s="36" t="s">
        <v>35</v>
      </c>
      <c r="BR276" s="45" t="s">
        <v>35</v>
      </c>
      <c r="BS276" s="41" t="s">
        <v>35</v>
      </c>
      <c r="BT276" s="41" t="s">
        <v>35</v>
      </c>
      <c r="BU276" s="41" t="s">
        <v>35</v>
      </c>
      <c r="BV276" s="41" t="s">
        <v>35</v>
      </c>
      <c r="BW276" s="41" t="s">
        <v>35</v>
      </c>
      <c r="BX276" s="41" t="s">
        <v>35</v>
      </c>
      <c r="BY276" s="30" t="s">
        <v>35</v>
      </c>
      <c r="BZ276" s="30" t="s">
        <v>35</v>
      </c>
      <c r="CA276" s="30" t="s">
        <v>35</v>
      </c>
      <c r="CB276" s="30" t="s">
        <v>35</v>
      </c>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544" customFormat="true" ht="15" customHeight="true" x14ac:dyDescent="0.2">
      <c r="B277" s="543"/>
      <c r="AC277" s="343"/>
      <c r="AD277" s="343"/>
      <c r="AE277" s="343"/>
      <c r="AF277" s="343"/>
      <c r="AG277" s="343"/>
      <c r="AH277" s="343"/>
      <c r="AI277" s="343"/>
      <c r="AJ277" s="343"/>
      <c r="AK277" s="343"/>
      <c r="AL277" s="343"/>
      <c r="AM277" s="343"/>
      <c r="AN277" s="343"/>
      <c r="AO277" s="343"/>
      <c r="AP277" s="343"/>
      <c r="AQ277" s="343"/>
      <c r="AR277" s="343"/>
      <c r="AS277" s="343"/>
      <c r="AT277" s="343"/>
      <c r="AU277" s="343"/>
      <c r="AV277" s="343"/>
      <c r="AW277" s="343"/>
      <c r="AX277" s="343"/>
      <c r="AY277" s="343"/>
      <c r="AZ277" s="343"/>
      <c r="BA277" s="970" t="s">
        <v>77</v>
      </c>
      <c r="BB277" s="594" t="s">
        <v>78</v>
      </c>
      <c r="BC277" s="45" t="s">
        <v>35</v>
      </c>
      <c r="BD277" s="41" t="s">
        <v>35</v>
      </c>
      <c r="BE277" s="41" t="s">
        <v>35</v>
      </c>
      <c r="BF277" s="41" t="s">
        <v>35</v>
      </c>
      <c r="BG277" s="36" t="s">
        <v>35</v>
      </c>
      <c r="BH277" s="45" t="s">
        <v>35</v>
      </c>
      <c r="BI277" s="41" t="s">
        <v>35</v>
      </c>
      <c r="BJ277" s="41" t="s">
        <v>35</v>
      </c>
      <c r="BK277" s="41" t="s">
        <v>35</v>
      </c>
      <c r="BL277" s="36" t="s">
        <v>35</v>
      </c>
      <c r="BM277" s="45" t="s">
        <v>35</v>
      </c>
      <c r="BN277" s="41" t="s">
        <v>35</v>
      </c>
      <c r="BO277" s="41" t="s">
        <v>35</v>
      </c>
      <c r="BP277" s="41" t="s">
        <v>35</v>
      </c>
      <c r="BQ277" s="36" t="s">
        <v>35</v>
      </c>
      <c r="BR277" s="45" t="s">
        <v>35</v>
      </c>
      <c r="BS277" s="41" t="s">
        <v>35</v>
      </c>
      <c r="BT277" s="41" t="s">
        <v>35</v>
      </c>
      <c r="BU277" s="41" t="s">
        <v>35</v>
      </c>
      <c r="BV277" s="41" t="s">
        <v>35</v>
      </c>
      <c r="BW277" s="41" t="s">
        <v>35</v>
      </c>
      <c r="BX277" s="41" t="s">
        <v>35</v>
      </c>
      <c r="BY277" s="30" t="s">
        <v>35</v>
      </c>
      <c r="BZ277" s="30" t="s">
        <v>35</v>
      </c>
      <c r="CA277" s="30" t="s">
        <v>35</v>
      </c>
      <c r="CB277" s="30" t="s">
        <v>35</v>
      </c>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544" customFormat="true" ht="15" customHeight="true" x14ac:dyDescent="0.2">
      <c r="B278" s="543"/>
      <c r="AC278" s="343"/>
      <c r="AD278" s="343"/>
      <c r="AE278" s="343"/>
      <c r="AF278" s="343"/>
      <c r="AG278" s="343"/>
      <c r="AH278" s="343"/>
      <c r="AI278" s="343"/>
      <c r="AJ278" s="343"/>
      <c r="AK278" s="343"/>
      <c r="AL278" s="343"/>
      <c r="AM278" s="343"/>
      <c r="AN278" s="343"/>
      <c r="AO278" s="343"/>
      <c r="AP278" s="343"/>
      <c r="AQ278" s="343"/>
      <c r="AR278" s="343"/>
      <c r="AS278" s="343"/>
      <c r="AT278" s="343"/>
      <c r="AU278" s="343"/>
      <c r="AV278" s="343"/>
      <c r="AW278" s="343"/>
      <c r="AX278" s="343"/>
      <c r="AY278" s="343"/>
      <c r="AZ278" s="343"/>
      <c r="BA278" s="970"/>
      <c r="BB278" s="594" t="s">
        <v>79</v>
      </c>
      <c r="BC278" s="45" t="s">
        <v>35</v>
      </c>
      <c r="BD278" s="41" t="s">
        <v>35</v>
      </c>
      <c r="BE278" s="41" t="s">
        <v>35</v>
      </c>
      <c r="BF278" s="41" t="s">
        <v>35</v>
      </c>
      <c r="BG278" s="36" t="s">
        <v>35</v>
      </c>
      <c r="BH278" s="45" t="s">
        <v>35</v>
      </c>
      <c r="BI278" s="41" t="s">
        <v>35</v>
      </c>
      <c r="BJ278" s="41" t="s">
        <v>35</v>
      </c>
      <c r="BK278" s="41" t="s">
        <v>35</v>
      </c>
      <c r="BL278" s="36" t="s">
        <v>35</v>
      </c>
      <c r="BM278" s="45" t="s">
        <v>35</v>
      </c>
      <c r="BN278" s="41" t="s">
        <v>35</v>
      </c>
      <c r="BO278" s="41" t="s">
        <v>35</v>
      </c>
      <c r="BP278" s="41" t="s">
        <v>35</v>
      </c>
      <c r="BQ278" s="36" t="s">
        <v>35</v>
      </c>
      <c r="BR278" s="45" t="s">
        <v>35</v>
      </c>
      <c r="BS278" s="41" t="s">
        <v>35</v>
      </c>
      <c r="BT278" s="41" t="s">
        <v>35</v>
      </c>
      <c r="BU278" s="41" t="s">
        <v>35</v>
      </c>
      <c r="BV278" s="41" t="s">
        <v>35</v>
      </c>
      <c r="BW278" s="41" t="s">
        <v>35</v>
      </c>
      <c r="BX278" s="41" t="s">
        <v>35</v>
      </c>
      <c r="BY278" s="30" t="s">
        <v>35</v>
      </c>
      <c r="BZ278" s="30" t="s">
        <v>35</v>
      </c>
      <c r="CA278" s="30" t="s">
        <v>35</v>
      </c>
      <c r="CB278" s="30" t="s">
        <v>35</v>
      </c>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544" customFormat="true" ht="15" customHeight="true" x14ac:dyDescent="0.2">
      <c r="B279" s="543"/>
      <c r="AC279" s="343"/>
      <c r="AD279" s="343"/>
      <c r="AE279" s="343"/>
      <c r="AF279" s="343"/>
      <c r="AG279" s="343"/>
      <c r="AH279" s="343"/>
      <c r="AI279" s="343"/>
      <c r="AJ279" s="343"/>
      <c r="AK279" s="343"/>
      <c r="AL279" s="343"/>
      <c r="AM279" s="343"/>
      <c r="AN279" s="343"/>
      <c r="AO279" s="343"/>
      <c r="AP279" s="343"/>
      <c r="AQ279" s="343"/>
      <c r="AR279" s="343"/>
      <c r="AS279" s="343"/>
      <c r="AT279" s="343"/>
      <c r="AU279" s="343"/>
      <c r="AV279" s="343"/>
      <c r="AW279" s="343"/>
      <c r="AX279" s="343"/>
      <c r="AY279" s="343"/>
      <c r="AZ279" s="343"/>
      <c r="BA279" s="970"/>
      <c r="BB279" s="594" t="s">
        <v>80</v>
      </c>
      <c r="BC279" s="45" t="s">
        <v>35</v>
      </c>
      <c r="BD279" s="38" t="s">
        <v>35</v>
      </c>
      <c r="BE279" s="38" t="s">
        <v>35</v>
      </c>
      <c r="BF279" s="38" t="s">
        <v>35</v>
      </c>
      <c r="BG279" s="33" t="s">
        <v>35</v>
      </c>
      <c r="BH279" s="45" t="s">
        <v>35</v>
      </c>
      <c r="BI279" s="38" t="s">
        <v>35</v>
      </c>
      <c r="BJ279" s="38" t="s">
        <v>35</v>
      </c>
      <c r="BK279" s="38" t="s">
        <v>35</v>
      </c>
      <c r="BL279" s="33" t="s">
        <v>35</v>
      </c>
      <c r="BM279" s="45" t="s">
        <v>35</v>
      </c>
      <c r="BN279" s="38" t="s">
        <v>35</v>
      </c>
      <c r="BO279" s="38" t="s">
        <v>35</v>
      </c>
      <c r="BP279" s="38" t="s">
        <v>35</v>
      </c>
      <c r="BQ279" s="33" t="s">
        <v>35</v>
      </c>
      <c r="BR279" s="45" t="s">
        <v>35</v>
      </c>
      <c r="BS279" s="38" t="s">
        <v>35</v>
      </c>
      <c r="BT279" s="38" t="s">
        <v>35</v>
      </c>
      <c r="BU279" s="38" t="s">
        <v>35</v>
      </c>
      <c r="BV279" s="38" t="s">
        <v>35</v>
      </c>
      <c r="BW279" s="38" t="s">
        <v>35</v>
      </c>
      <c r="BX279" s="38" t="s">
        <v>35</v>
      </c>
      <c r="BY279" s="28" t="s">
        <v>35</v>
      </c>
      <c r="BZ279" s="28" t="s">
        <v>35</v>
      </c>
      <c r="CA279" s="28" t="s">
        <v>35</v>
      </c>
      <c r="CB279" s="28" t="s">
        <v>35</v>
      </c>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544" customFormat="true" ht="15" customHeight="true" x14ac:dyDescent="0.2">
      <c r="B280" s="543"/>
      <c r="AC280" s="343"/>
      <c r="AD280" s="343"/>
      <c r="AE280" s="343"/>
      <c r="AF280" s="343"/>
      <c r="AG280" s="343"/>
      <c r="AH280" s="343"/>
      <c r="AI280" s="343"/>
      <c r="AJ280" s="343"/>
      <c r="AK280" s="343"/>
      <c r="AL280" s="343"/>
      <c r="AM280" s="343"/>
      <c r="AN280" s="343"/>
      <c r="AO280" s="343"/>
      <c r="AP280" s="343"/>
      <c r="AQ280" s="343"/>
      <c r="AR280" s="343"/>
      <c r="AS280" s="343"/>
      <c r="AT280" s="343"/>
      <c r="AU280" s="343"/>
      <c r="AV280" s="343"/>
      <c r="AW280" s="343"/>
      <c r="AX280" s="343"/>
      <c r="AY280" s="343"/>
      <c r="AZ280" s="343"/>
      <c r="BA280" s="970"/>
      <c r="BB280" s="594" t="s">
        <v>81</v>
      </c>
      <c r="BC280" s="45" t="s">
        <v>35</v>
      </c>
      <c r="BD280" s="38" t="s">
        <v>35</v>
      </c>
      <c r="BE280" s="38" t="s">
        <v>35</v>
      </c>
      <c r="BF280" s="38" t="s">
        <v>35</v>
      </c>
      <c r="BG280" s="33" t="s">
        <v>35</v>
      </c>
      <c r="BH280" s="45" t="s">
        <v>35</v>
      </c>
      <c r="BI280" s="38" t="s">
        <v>35</v>
      </c>
      <c r="BJ280" s="38" t="s">
        <v>35</v>
      </c>
      <c r="BK280" s="38" t="s">
        <v>35</v>
      </c>
      <c r="BL280" s="33" t="s">
        <v>35</v>
      </c>
      <c r="BM280" s="45" t="s">
        <v>35</v>
      </c>
      <c r="BN280" s="38" t="s">
        <v>35</v>
      </c>
      <c r="BO280" s="38" t="s">
        <v>35</v>
      </c>
      <c r="BP280" s="38" t="s">
        <v>35</v>
      </c>
      <c r="BQ280" s="33" t="s">
        <v>35</v>
      </c>
      <c r="BR280" s="45" t="s">
        <v>35</v>
      </c>
      <c r="BS280" s="38" t="s">
        <v>35</v>
      </c>
      <c r="BT280" s="38" t="s">
        <v>35</v>
      </c>
      <c r="BU280" s="38" t="s">
        <v>35</v>
      </c>
      <c r="BV280" s="38" t="s">
        <v>35</v>
      </c>
      <c r="BW280" s="38" t="s">
        <v>35</v>
      </c>
      <c r="BX280" s="38" t="s">
        <v>35</v>
      </c>
      <c r="BY280" s="28" t="s">
        <v>35</v>
      </c>
      <c r="BZ280" s="28" t="s">
        <v>35</v>
      </c>
      <c r="CA280" s="28" t="s">
        <v>35</v>
      </c>
      <c r="CB280" s="28" t="s">
        <v>35</v>
      </c>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544" customFormat="true" ht="15" customHeight="true" x14ac:dyDescent="0.2">
      <c r="B281" s="543"/>
      <c r="AC281" s="343"/>
      <c r="AD281" s="343"/>
      <c r="AE281" s="343"/>
      <c r="AF281" s="343"/>
      <c r="AG281" s="343"/>
      <c r="AH281" s="343"/>
      <c r="AI281" s="343"/>
      <c r="AJ281" s="343"/>
      <c r="AK281" s="343"/>
      <c r="AL281" s="343"/>
      <c r="AM281" s="343"/>
      <c r="AN281" s="343"/>
      <c r="AO281" s="343"/>
      <c r="AP281" s="343"/>
      <c r="AQ281" s="343"/>
      <c r="AR281" s="343"/>
      <c r="AS281" s="343"/>
      <c r="AT281" s="343"/>
      <c r="AU281" s="343"/>
      <c r="AV281" s="343"/>
      <c r="AW281" s="343"/>
      <c r="AX281" s="343"/>
      <c r="AY281" s="343"/>
      <c r="AZ281" s="343"/>
      <c r="BA281" s="970"/>
      <c r="BB281" s="594" t="s">
        <v>82</v>
      </c>
      <c r="BC281" s="45" t="s">
        <v>35</v>
      </c>
      <c r="BD281" s="38" t="s">
        <v>35</v>
      </c>
      <c r="BE281" s="38" t="s">
        <v>35</v>
      </c>
      <c r="BF281" s="38" t="s">
        <v>35</v>
      </c>
      <c r="BG281" s="33" t="s">
        <v>35</v>
      </c>
      <c r="BH281" s="45" t="s">
        <v>35</v>
      </c>
      <c r="BI281" s="38" t="s">
        <v>35</v>
      </c>
      <c r="BJ281" s="38" t="s">
        <v>35</v>
      </c>
      <c r="BK281" s="38" t="s">
        <v>35</v>
      </c>
      <c r="BL281" s="33" t="s">
        <v>35</v>
      </c>
      <c r="BM281" s="45" t="s">
        <v>35</v>
      </c>
      <c r="BN281" s="38" t="s">
        <v>35</v>
      </c>
      <c r="BO281" s="38" t="s">
        <v>35</v>
      </c>
      <c r="BP281" s="38" t="s">
        <v>35</v>
      </c>
      <c r="BQ281" s="33" t="s">
        <v>35</v>
      </c>
      <c r="BR281" s="45" t="s">
        <v>35</v>
      </c>
      <c r="BS281" s="38" t="s">
        <v>35</v>
      </c>
      <c r="BT281" s="38" t="s">
        <v>35</v>
      </c>
      <c r="BU281" s="38" t="s">
        <v>35</v>
      </c>
      <c r="BV281" s="38" t="s">
        <v>35</v>
      </c>
      <c r="BW281" s="38" t="s">
        <v>35</v>
      </c>
      <c r="BX281" s="38" t="s">
        <v>35</v>
      </c>
      <c r="BY281" s="28" t="s">
        <v>35</v>
      </c>
      <c r="BZ281" s="28" t="s">
        <v>35</v>
      </c>
      <c r="CA281" s="28" t="s">
        <v>35</v>
      </c>
      <c r="CB281" s="28" t="s">
        <v>35</v>
      </c>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544" customFormat="true" ht="15" customHeight="true" x14ac:dyDescent="0.2">
      <c r="B282" s="543"/>
      <c r="AC282" s="343"/>
      <c r="AD282" s="343"/>
      <c r="AE282" s="343"/>
      <c r="AF282" s="343"/>
      <c r="AG282" s="343"/>
      <c r="AH282" s="343"/>
      <c r="AI282" s="343"/>
      <c r="AJ282" s="343"/>
      <c r="AK282" s="343"/>
      <c r="AL282" s="343"/>
      <c r="AM282" s="343"/>
      <c r="AN282" s="343"/>
      <c r="AO282" s="343"/>
      <c r="AP282" s="343"/>
      <c r="AQ282" s="343"/>
      <c r="AR282" s="343"/>
      <c r="AS282" s="343"/>
      <c r="AT282" s="343"/>
      <c r="AU282" s="343"/>
      <c r="AV282" s="343"/>
      <c r="AW282" s="343"/>
      <c r="AX282" s="343"/>
      <c r="AY282" s="343"/>
      <c r="AZ282" s="343"/>
      <c r="BA282" s="970"/>
      <c r="BB282" s="594" t="s">
        <v>83</v>
      </c>
      <c r="BC282" s="45" t="s">
        <v>35</v>
      </c>
      <c r="BD282" s="38" t="s">
        <v>35</v>
      </c>
      <c r="BE282" s="38" t="s">
        <v>35</v>
      </c>
      <c r="BF282" s="38" t="s">
        <v>35</v>
      </c>
      <c r="BG282" s="33" t="s">
        <v>35</v>
      </c>
      <c r="BH282" s="45" t="s">
        <v>35</v>
      </c>
      <c r="BI282" s="38" t="s">
        <v>35</v>
      </c>
      <c r="BJ282" s="38" t="s">
        <v>35</v>
      </c>
      <c r="BK282" s="38" t="s">
        <v>35</v>
      </c>
      <c r="BL282" s="33" t="s">
        <v>35</v>
      </c>
      <c r="BM282" s="45" t="s">
        <v>35</v>
      </c>
      <c r="BN282" s="38" t="s">
        <v>35</v>
      </c>
      <c r="BO282" s="38" t="s">
        <v>35</v>
      </c>
      <c r="BP282" s="38" t="s">
        <v>35</v>
      </c>
      <c r="BQ282" s="33" t="s">
        <v>35</v>
      </c>
      <c r="BR282" s="45" t="s">
        <v>35</v>
      </c>
      <c r="BS282" s="38" t="s">
        <v>35</v>
      </c>
      <c r="BT282" s="38" t="s">
        <v>35</v>
      </c>
      <c r="BU282" s="38" t="s">
        <v>35</v>
      </c>
      <c r="BV282" s="38" t="s">
        <v>35</v>
      </c>
      <c r="BW282" s="38" t="s">
        <v>35</v>
      </c>
      <c r="BX282" s="38" t="s">
        <v>35</v>
      </c>
      <c r="BY282" s="28" t="s">
        <v>35</v>
      </c>
      <c r="BZ282" s="28" t="s">
        <v>35</v>
      </c>
      <c r="CA282" s="28" t="s">
        <v>35</v>
      </c>
      <c r="CB282" s="28" t="s">
        <v>35</v>
      </c>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544" customFormat="true" ht="15" customHeight="true" x14ac:dyDescent="0.2">
      <c r="B283" s="543"/>
      <c r="AC283" s="343"/>
      <c r="AD283" s="343"/>
      <c r="AE283" s="343"/>
      <c r="AF283" s="343"/>
      <c r="AG283" s="343"/>
      <c r="AH283" s="343"/>
      <c r="AI283" s="343"/>
      <c r="AJ283" s="343"/>
      <c r="AK283" s="343"/>
      <c r="AL283" s="343"/>
      <c r="AM283" s="343"/>
      <c r="AN283" s="343"/>
      <c r="AO283" s="343"/>
      <c r="AP283" s="343"/>
      <c r="AQ283" s="343"/>
      <c r="AR283" s="343"/>
      <c r="AS283" s="343"/>
      <c r="AT283" s="343"/>
      <c r="AU283" s="343"/>
      <c r="AV283" s="343"/>
      <c r="AW283" s="343"/>
      <c r="AX283" s="343"/>
      <c r="AY283" s="343"/>
      <c r="AZ283" s="343"/>
      <c r="BA283" s="970"/>
      <c r="BB283" s="594" t="s">
        <v>84</v>
      </c>
      <c r="BC283" s="45" t="s">
        <v>35</v>
      </c>
      <c r="BD283" s="38" t="s">
        <v>35</v>
      </c>
      <c r="BE283" s="38" t="s">
        <v>35</v>
      </c>
      <c r="BF283" s="38" t="s">
        <v>35</v>
      </c>
      <c r="BG283" s="33" t="s">
        <v>35</v>
      </c>
      <c r="BH283" s="45" t="s">
        <v>35</v>
      </c>
      <c r="BI283" s="38" t="s">
        <v>35</v>
      </c>
      <c r="BJ283" s="38" t="s">
        <v>35</v>
      </c>
      <c r="BK283" s="38" t="s">
        <v>35</v>
      </c>
      <c r="BL283" s="33" t="s">
        <v>35</v>
      </c>
      <c r="BM283" s="45" t="s">
        <v>35</v>
      </c>
      <c r="BN283" s="38" t="s">
        <v>35</v>
      </c>
      <c r="BO283" s="38" t="s">
        <v>35</v>
      </c>
      <c r="BP283" s="38" t="s">
        <v>35</v>
      </c>
      <c r="BQ283" s="33" t="s">
        <v>35</v>
      </c>
      <c r="BR283" s="45" t="s">
        <v>35</v>
      </c>
      <c r="BS283" s="38" t="s">
        <v>35</v>
      </c>
      <c r="BT283" s="38" t="s">
        <v>35</v>
      </c>
      <c r="BU283" s="38" t="s">
        <v>35</v>
      </c>
      <c r="BV283" s="38" t="s">
        <v>35</v>
      </c>
      <c r="BW283" s="38" t="s">
        <v>35</v>
      </c>
      <c r="BX283" s="38" t="s">
        <v>35</v>
      </c>
      <c r="BY283" s="28" t="s">
        <v>35</v>
      </c>
      <c r="BZ283" s="28" t="s">
        <v>35</v>
      </c>
      <c r="CA283" s="28" t="s">
        <v>35</v>
      </c>
      <c r="CB283" s="28" t="s">
        <v>35</v>
      </c>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544" customFormat="true" ht="15" customHeight="true" x14ac:dyDescent="0.2">
      <c r="B284" s="543"/>
      <c r="AC284" s="343"/>
      <c r="AD284" s="343"/>
      <c r="AE284" s="343"/>
      <c r="AF284" s="343"/>
      <c r="AG284" s="343"/>
      <c r="AH284" s="343"/>
      <c r="AI284" s="343"/>
      <c r="AJ284" s="343"/>
      <c r="AK284" s="343"/>
      <c r="AL284" s="343"/>
      <c r="AM284" s="343"/>
      <c r="AN284" s="343"/>
      <c r="AO284" s="343"/>
      <c r="AP284" s="343"/>
      <c r="AQ284" s="343"/>
      <c r="AR284" s="343"/>
      <c r="AS284" s="343"/>
      <c r="AT284" s="343"/>
      <c r="AU284" s="343"/>
      <c r="AV284" s="343"/>
      <c r="AW284" s="343"/>
      <c r="AX284" s="343"/>
      <c r="AY284" s="343"/>
      <c r="AZ284" s="343"/>
      <c r="BA284" s="972"/>
      <c r="BB284" s="597" t="s">
        <v>114</v>
      </c>
      <c r="BC284" s="44" t="s">
        <v>35</v>
      </c>
      <c r="BD284" s="40" t="s">
        <v>35</v>
      </c>
      <c r="BE284" s="40" t="s">
        <v>35</v>
      </c>
      <c r="BF284" s="40" t="s">
        <v>35</v>
      </c>
      <c r="BG284" s="35" t="s">
        <v>35</v>
      </c>
      <c r="BH284" s="44" t="s">
        <v>35</v>
      </c>
      <c r="BI284" s="40" t="s">
        <v>35</v>
      </c>
      <c r="BJ284" s="40" t="s">
        <v>35</v>
      </c>
      <c r="BK284" s="40" t="s">
        <v>35</v>
      </c>
      <c r="BL284" s="35" t="s">
        <v>35</v>
      </c>
      <c r="BM284" s="44" t="s">
        <v>35</v>
      </c>
      <c r="BN284" s="40" t="s">
        <v>35</v>
      </c>
      <c r="BO284" s="40" t="s">
        <v>35</v>
      </c>
      <c r="BP284" s="40" t="s">
        <v>35</v>
      </c>
      <c r="BQ284" s="35" t="s">
        <v>35</v>
      </c>
      <c r="BR284" s="44" t="s">
        <v>35</v>
      </c>
      <c r="BS284" s="40" t="s">
        <v>35</v>
      </c>
      <c r="BT284" s="40" t="s">
        <v>35</v>
      </c>
      <c r="BU284" s="40" t="s">
        <v>35</v>
      </c>
      <c r="BV284" s="40" t="s">
        <v>35</v>
      </c>
      <c r="BW284" s="40" t="s">
        <v>35</v>
      </c>
      <c r="BX284" s="40" t="s">
        <v>35</v>
      </c>
      <c r="BY284" s="29" t="s">
        <v>35</v>
      </c>
      <c r="BZ284" s="29" t="s">
        <v>35</v>
      </c>
      <c r="CA284" s="29" t="s">
        <v>35</v>
      </c>
      <c r="CB284" s="29" t="s">
        <v>35</v>
      </c>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544" customFormat="true" ht="15" customHeight="true" x14ac:dyDescent="0.2">
      <c r="B285" s="543"/>
      <c r="AC285" s="343"/>
      <c r="AD285" s="343"/>
      <c r="AE285" s="343"/>
      <c r="AF285" s="343"/>
      <c r="AG285" s="343"/>
      <c r="AH285" s="343"/>
      <c r="AI285" s="343"/>
      <c r="AJ285" s="343"/>
      <c r="AK285" s="343"/>
      <c r="AL285" s="343"/>
      <c r="AM285" s="343"/>
      <c r="AN285" s="343"/>
      <c r="AO285" s="343"/>
      <c r="AP285" s="343"/>
      <c r="AQ285" s="343"/>
      <c r="AR285" s="343"/>
      <c r="AS285" s="343"/>
      <c r="AT285" s="343"/>
      <c r="AU285" s="343"/>
      <c r="AV285" s="343"/>
      <c r="AW285" s="343"/>
      <c r="AX285" s="343"/>
      <c r="AY285" s="343"/>
      <c r="AZ285" s="343"/>
      <c r="BA285" s="306"/>
      <c r="BB285" s="304"/>
      <c r="BC285" s="304"/>
      <c r="BD285" s="304"/>
      <c r="BE285" s="304"/>
      <c r="BF285" s="304"/>
      <c r="BG285" s="304"/>
      <c r="BH285" s="304"/>
      <c r="BI285" s="304"/>
      <c r="BJ285" s="304"/>
      <c r="BK285" s="304"/>
      <c r="BL285" s="304"/>
      <c r="BM285" s="304"/>
      <c r="BN285" s="304"/>
      <c r="BO285" s="304"/>
      <c r="BP285" s="304"/>
      <c r="BQ285" s="304"/>
      <c r="BR285" s="304"/>
      <c r="BS285" s="304"/>
      <c r="BT285" s="304"/>
      <c r="BU285" s="304"/>
      <c r="BV285" s="304"/>
      <c r="BW285" s="304"/>
      <c r="BX285" s="304"/>
      <c r="BY285" s="306"/>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544" customFormat="true" ht="15" customHeight="true" x14ac:dyDescent="0.2">
      <c r="B286" s="5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AZ286" s="343"/>
      <c r="BA286" s="306"/>
      <c r="BB286" s="304"/>
      <c r="BC286" s="304"/>
      <c r="BD286" s="304"/>
      <c r="BE286" s="304"/>
      <c r="BF286" s="304"/>
      <c r="BG286" s="304"/>
      <c r="BH286" s="304"/>
      <c r="BI286" s="304"/>
      <c r="BJ286" s="304"/>
      <c r="BK286" s="304"/>
      <c r="BL286" s="304"/>
      <c r="BM286" s="304"/>
      <c r="BN286" s="304"/>
      <c r="BO286" s="304"/>
      <c r="BP286" s="304"/>
      <c r="BQ286" s="304"/>
      <c r="BR286" s="304"/>
      <c r="BS286" s="304"/>
      <c r="BT286" s="304"/>
      <c r="BU286" s="304"/>
      <c r="BV286" s="304"/>
      <c r="BW286" s="304"/>
      <c r="BX286" s="304"/>
      <c r="BY286" s="306"/>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544" customFormat="true" ht="15" customHeight="true" x14ac:dyDescent="0.2">
      <c r="B287" s="5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AZ287" s="343"/>
      <c r="BA287" s="306"/>
      <c r="BB287" s="304"/>
      <c r="BC287" s="304"/>
      <c r="BD287" s="304"/>
      <c r="BE287" s="304"/>
      <c r="BF287" s="304"/>
      <c r="BG287" s="304"/>
      <c r="BH287" s="304"/>
      <c r="BI287" s="304"/>
      <c r="BJ287" s="304"/>
      <c r="BK287" s="304"/>
      <c r="BL287" s="304"/>
      <c r="BM287" s="304"/>
      <c r="BN287" s="304"/>
      <c r="BO287" s="304"/>
      <c r="BP287" s="304"/>
      <c r="BQ287" s="304"/>
      <c r="BR287" s="304"/>
      <c r="BS287" s="304"/>
      <c r="BT287" s="304"/>
      <c r="BU287" s="304"/>
      <c r="BV287" s="304"/>
      <c r="BW287" s="304"/>
      <c r="BX287" s="304"/>
      <c r="BY287" s="306"/>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544" customFormat="true" ht="15" customHeight="true" x14ac:dyDescent="0.2">
      <c r="B288" s="5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AZ288" s="343"/>
      <c r="BA288" s="306"/>
      <c r="BB288" s="304"/>
      <c r="BC288" s="304"/>
      <c r="BD288" s="304"/>
      <c r="BE288" s="304"/>
      <c r="BF288" s="304"/>
      <c r="BG288" s="304"/>
      <c r="BH288" s="304"/>
      <c r="BI288" s="304"/>
      <c r="BJ288" s="304"/>
      <c r="BK288" s="304"/>
      <c r="BL288" s="304"/>
      <c r="BM288" s="304"/>
      <c r="BN288" s="304"/>
      <c r="BO288" s="304"/>
      <c r="BP288" s="304"/>
      <c r="BQ288" s="304"/>
      <c r="BR288" s="304"/>
      <c r="BS288" s="304"/>
      <c r="BT288" s="304"/>
      <c r="BU288" s="304"/>
      <c r="BV288" s="304"/>
      <c r="BW288" s="304"/>
      <c r="BX288" s="304"/>
      <c r="BY288" s="306"/>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544" customFormat="true" ht="15" customHeight="true" x14ac:dyDescent="0.2">
      <c r="A289" s="536"/>
      <c r="B289" s="535"/>
      <c r="C289" s="536"/>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AZ289" s="343"/>
      <c r="BA289" s="306"/>
      <c r="BB289" s="304"/>
      <c r="BC289" s="304"/>
      <c r="BD289" s="304"/>
      <c r="BE289" s="304"/>
      <c r="BF289" s="304"/>
      <c r="BG289" s="304"/>
      <c r="BH289" s="304"/>
      <c r="BI289" s="304"/>
      <c r="BJ289" s="304"/>
      <c r="BK289" s="304"/>
      <c r="BL289" s="304"/>
      <c r="BM289" s="304"/>
      <c r="BN289" s="304"/>
      <c r="BO289" s="304"/>
      <c r="BP289" s="304"/>
      <c r="BQ289" s="304"/>
      <c r="BR289" s="304"/>
      <c r="BS289" s="304"/>
      <c r="BT289" s="304"/>
      <c r="BU289" s="304"/>
      <c r="BV289" s="304"/>
      <c r="BW289" s="304"/>
      <c r="BX289" s="304"/>
      <c r="BY289" s="306"/>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544" customFormat="true" ht="15" customHeight="true" x14ac:dyDescent="0.2">
      <c r="A290" s="545"/>
      <c r="B290" s="546"/>
      <c r="C290" s="27"/>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AZ290" s="343"/>
      <c r="BA290" s="306"/>
      <c r="BB290" s="304"/>
      <c r="BC290" s="304"/>
      <c r="BD290" s="304"/>
      <c r="BE290" s="304"/>
      <c r="BF290" s="304"/>
      <c r="BG290" s="304"/>
      <c r="BH290" s="304"/>
      <c r="BI290" s="304"/>
      <c r="BJ290" s="304"/>
      <c r="BK290" s="304"/>
      <c r="BL290" s="304"/>
      <c r="BM290" s="304"/>
      <c r="BN290" s="304"/>
      <c r="BO290" s="304"/>
      <c r="BP290" s="304"/>
      <c r="BQ290" s="304"/>
      <c r="BR290" s="304"/>
      <c r="BS290" s="304"/>
      <c r="BT290" s="304"/>
      <c r="BU290" s="304"/>
      <c r="BV290" s="304"/>
      <c r="BW290" s="304"/>
      <c r="BX290" s="304"/>
      <c r="BY290" s="306"/>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544" customFormat="true" ht="15" customHeight="true" x14ac:dyDescent="0.2">
      <c r="A291" s="545"/>
      <c r="B291" s="546"/>
      <c r="C291" s="27"/>
      <c r="AC291" s="343"/>
      <c r="AD291" s="343"/>
      <c r="AE291" s="343"/>
      <c r="AF291" s="343"/>
      <c r="AG291" s="343"/>
      <c r="AH291" s="343"/>
      <c r="AI291" s="343"/>
      <c r="AJ291" s="343"/>
      <c r="AK291" s="343"/>
      <c r="AL291" s="343"/>
      <c r="AM291" s="343"/>
      <c r="AN291" s="343"/>
      <c r="AO291" s="343"/>
      <c r="AP291" s="343"/>
      <c r="AQ291" s="343"/>
      <c r="AR291" s="343"/>
      <c r="AS291" s="343"/>
      <c r="AT291" s="343"/>
      <c r="AU291" s="343"/>
      <c r="AV291" s="343"/>
      <c r="AW291" s="343"/>
      <c r="AX291" s="343"/>
      <c r="AY291" s="343"/>
      <c r="AZ291" s="343"/>
      <c r="BA291" s="306"/>
      <c r="BB291" s="304"/>
      <c r="BC291" s="304"/>
      <c r="BD291" s="304"/>
      <c r="BE291" s="304"/>
      <c r="BF291" s="304"/>
      <c r="BG291" s="304"/>
      <c r="BH291" s="304"/>
      <c r="BI291" s="304"/>
      <c r="BJ291" s="304"/>
      <c r="BK291" s="304"/>
      <c r="BL291" s="304"/>
      <c r="BM291" s="304"/>
      <c r="BN291" s="304"/>
      <c r="BO291" s="304"/>
      <c r="BP291" s="304"/>
      <c r="BQ291" s="304"/>
      <c r="BR291" s="304"/>
      <c r="BS291" s="304"/>
      <c r="BT291" s="304"/>
      <c r="BU291" s="304"/>
      <c r="BV291" s="304"/>
      <c r="BW291" s="304"/>
      <c r="BX291" s="304"/>
      <c r="BY291" s="306"/>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544" customFormat="true" ht="15" customHeight="true" x14ac:dyDescent="0.2">
      <c r="A292" s="545"/>
      <c r="B292" s="546"/>
      <c r="C292" s="27"/>
      <c r="AC292" s="343"/>
      <c r="AD292" s="343"/>
      <c r="AE292" s="343"/>
      <c r="AF292" s="343"/>
      <c r="AG292" s="343"/>
      <c r="AH292" s="343"/>
      <c r="AI292" s="343"/>
      <c r="AJ292" s="343"/>
      <c r="AK292" s="343"/>
      <c r="AL292" s="343"/>
      <c r="AM292" s="343"/>
      <c r="AN292" s="343"/>
      <c r="AO292" s="343"/>
      <c r="AP292" s="343"/>
      <c r="AQ292" s="343"/>
      <c r="AR292" s="343"/>
      <c r="AS292" s="343"/>
      <c r="AT292" s="343"/>
      <c r="AU292" s="343"/>
      <c r="AV292" s="343"/>
      <c r="AW292" s="343"/>
      <c r="AX292" s="343"/>
      <c r="AY292" s="343"/>
      <c r="AZ292" s="343"/>
      <c r="BA292" s="306"/>
      <c r="BB292" s="304"/>
      <c r="BC292" s="304"/>
      <c r="BD292" s="304"/>
      <c r="BE292" s="304"/>
      <c r="BF292" s="304"/>
      <c r="BG292" s="304"/>
      <c r="BH292" s="304"/>
      <c r="BI292" s="304"/>
      <c r="BJ292" s="304"/>
      <c r="BK292" s="304"/>
      <c r="BL292" s="304"/>
      <c r="BM292" s="304"/>
      <c r="BN292" s="304"/>
      <c r="BO292" s="304"/>
      <c r="BP292" s="304"/>
      <c r="BQ292" s="304"/>
      <c r="BR292" s="304"/>
      <c r="BS292" s="304"/>
      <c r="BT292" s="304"/>
      <c r="BU292" s="304"/>
      <c r="BV292" s="304"/>
      <c r="BW292" s="304"/>
      <c r="BX292" s="304"/>
      <c r="BY292" s="306"/>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544" customFormat="true" ht="15" customHeight="true" x14ac:dyDescent="0.2">
      <c r="A293" s="545"/>
      <c r="B293" s="546"/>
      <c r="C293" s="547"/>
      <c r="AC293" s="343"/>
      <c r="AD293" s="343"/>
      <c r="AE293" s="343"/>
      <c r="AF293" s="343"/>
      <c r="AG293" s="343"/>
      <c r="AH293" s="343"/>
      <c r="AI293" s="343"/>
      <c r="AJ293" s="343"/>
      <c r="AK293" s="343"/>
      <c r="AL293" s="343"/>
      <c r="AM293" s="343"/>
      <c r="AN293" s="343"/>
      <c r="AO293" s="343"/>
      <c r="AP293" s="343"/>
      <c r="AQ293" s="343"/>
      <c r="AR293" s="343"/>
      <c r="AS293" s="343"/>
      <c r="AT293" s="343"/>
      <c r="AU293" s="343"/>
      <c r="AV293" s="343"/>
      <c r="AW293" s="343"/>
      <c r="AX293" s="343"/>
      <c r="AY293" s="343"/>
      <c r="AZ293" s="343"/>
      <c r="BA293" s="306"/>
      <c r="BB293" s="304"/>
      <c r="BC293" s="304"/>
      <c r="BD293" s="304"/>
      <c r="BE293" s="304"/>
      <c r="BF293" s="304"/>
      <c r="BG293" s="304"/>
      <c r="BH293" s="304"/>
      <c r="BI293" s="304"/>
      <c r="BJ293" s="304"/>
      <c r="BK293" s="304"/>
      <c r="BL293" s="304"/>
      <c r="BM293" s="304"/>
      <c r="BN293" s="304"/>
      <c r="BO293" s="304"/>
      <c r="BP293" s="304"/>
      <c r="BQ293" s="304"/>
      <c r="BR293" s="304"/>
      <c r="BS293" s="304"/>
      <c r="BT293" s="304"/>
      <c r="BU293" s="304"/>
      <c r="BV293" s="304"/>
      <c r="BW293" s="304"/>
      <c r="BX293" s="304"/>
      <c r="BY293" s="306"/>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544" customFormat="true" ht="15" customHeight="true" x14ac:dyDescent="0.2">
      <c r="A294" s="545"/>
      <c r="B294" s="546"/>
      <c r="C294" s="547"/>
      <c r="AC294" s="343"/>
      <c r="AD294" s="343"/>
      <c r="AE294" s="343"/>
      <c r="AF294" s="343"/>
      <c r="AG294" s="343"/>
      <c r="AH294" s="343"/>
      <c r="AI294" s="343"/>
      <c r="AJ294" s="343"/>
      <c r="AK294" s="343"/>
      <c r="AL294" s="343"/>
      <c r="AM294" s="343"/>
      <c r="AN294" s="343"/>
      <c r="AO294" s="343"/>
      <c r="AP294" s="343"/>
      <c r="AQ294" s="343"/>
      <c r="AR294" s="343"/>
      <c r="AS294" s="343"/>
      <c r="AT294" s="343"/>
      <c r="AU294" s="343"/>
      <c r="AV294" s="343"/>
      <c r="AW294" s="343"/>
      <c r="AX294" s="343"/>
      <c r="AY294" s="343"/>
      <c r="AZ294" s="343"/>
      <c r="BA294" s="306"/>
      <c r="BB294" s="304"/>
      <c r="BC294" s="304"/>
      <c r="BD294" s="304"/>
      <c r="BE294" s="304"/>
      <c r="BF294" s="304"/>
      <c r="BG294" s="304"/>
      <c r="BH294" s="304"/>
      <c r="BI294" s="304"/>
      <c r="BJ294" s="304"/>
      <c r="BK294" s="304"/>
      <c r="BL294" s="304"/>
      <c r="BM294" s="304"/>
      <c r="BN294" s="304"/>
      <c r="BO294" s="304"/>
      <c r="BP294" s="304"/>
      <c r="BQ294" s="304"/>
      <c r="BR294" s="304"/>
      <c r="BS294" s="304"/>
      <c r="BT294" s="304"/>
      <c r="BU294" s="304"/>
      <c r="BV294" s="304"/>
      <c r="BW294" s="304"/>
      <c r="BX294" s="304"/>
      <c r="BY294" s="306"/>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544" customFormat="true" ht="15" customHeight="true" x14ac:dyDescent="0.2">
      <c r="A295" s="545"/>
      <c r="B295" s="546"/>
      <c r="C295" s="547"/>
      <c r="AC295" s="343"/>
      <c r="AD295" s="343"/>
      <c r="AE295" s="343"/>
      <c r="AF295" s="343"/>
      <c r="AG295" s="343"/>
      <c r="AH295" s="343"/>
      <c r="AI295" s="343"/>
      <c r="AJ295" s="343"/>
      <c r="AK295" s="343"/>
      <c r="AL295" s="343"/>
      <c r="AM295" s="343"/>
      <c r="AN295" s="343"/>
      <c r="AO295" s="343"/>
      <c r="AP295" s="343"/>
      <c r="AQ295" s="343"/>
      <c r="AR295" s="343"/>
      <c r="AS295" s="343"/>
      <c r="AT295" s="343"/>
      <c r="AU295" s="343"/>
      <c r="AV295" s="343"/>
      <c r="AW295" s="343"/>
      <c r="AX295" s="343"/>
      <c r="AY295" s="343"/>
      <c r="AZ295" s="343"/>
      <c r="BA295" s="306"/>
      <c r="BB295" s="304"/>
      <c r="BC295" s="304"/>
      <c r="BD295" s="304"/>
      <c r="BE295" s="304"/>
      <c r="BF295" s="304"/>
      <c r="BG295" s="304"/>
      <c r="BH295" s="304"/>
      <c r="BI295" s="304"/>
      <c r="BJ295" s="304"/>
      <c r="BK295" s="304"/>
      <c r="BL295" s="304"/>
      <c r="BM295" s="304"/>
      <c r="BN295" s="304"/>
      <c r="BO295" s="304"/>
      <c r="BP295" s="304"/>
      <c r="BQ295" s="304"/>
      <c r="BR295" s="304"/>
      <c r="BS295" s="304"/>
      <c r="BT295" s="304"/>
      <c r="BU295" s="304"/>
      <c r="BV295" s="304"/>
      <c r="BW295" s="304"/>
      <c r="BX295" s="304"/>
      <c r="BY295" s="306"/>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544" customFormat="true" ht="15" customHeight="true" x14ac:dyDescent="0.2">
      <c r="A296" s="545"/>
      <c r="B296" s="546"/>
      <c r="C296" s="547"/>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06"/>
      <c r="BB296" s="304"/>
      <c r="BC296" s="304"/>
      <c r="BD296" s="304"/>
      <c r="BE296" s="304"/>
      <c r="BF296" s="304"/>
      <c r="BG296" s="304"/>
      <c r="BH296" s="304"/>
      <c r="BI296" s="304"/>
      <c r="BJ296" s="304"/>
      <c r="BK296" s="304"/>
      <c r="BL296" s="304"/>
      <c r="BM296" s="304"/>
      <c r="BN296" s="304"/>
      <c r="BO296" s="304"/>
      <c r="BP296" s="304"/>
      <c r="BQ296" s="304"/>
      <c r="BR296" s="304"/>
      <c r="BS296" s="304"/>
      <c r="BT296" s="304"/>
      <c r="BU296" s="304"/>
      <c r="BV296" s="304"/>
      <c r="BW296" s="304"/>
      <c r="BX296" s="304"/>
      <c r="BY296" s="306"/>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544" customFormat="true" ht="15" customHeight="true" x14ac:dyDescent="0.2">
      <c r="A297" s="545"/>
      <c r="B297" s="546"/>
      <c r="C297" s="547"/>
      <c r="AC297" s="343"/>
      <c r="AD297" s="343"/>
      <c r="AE297" s="343"/>
      <c r="AF297" s="343"/>
      <c r="AG297" s="343"/>
      <c r="AH297" s="343"/>
      <c r="AI297" s="343"/>
      <c r="AJ297" s="343"/>
      <c r="AK297" s="343"/>
      <c r="AL297" s="343"/>
      <c r="AM297" s="343"/>
      <c r="AN297" s="343"/>
      <c r="AO297" s="343"/>
      <c r="AP297" s="343"/>
      <c r="AQ297" s="343"/>
      <c r="AR297" s="343"/>
      <c r="AS297" s="343"/>
      <c r="AT297" s="343"/>
      <c r="AU297" s="343"/>
      <c r="AV297" s="343"/>
      <c r="AW297" s="343"/>
      <c r="AX297" s="343"/>
      <c r="AY297" s="343"/>
      <c r="AZ297" s="343"/>
      <c r="BA297" s="306"/>
      <c r="BB297" s="304"/>
      <c r="BC297" s="304"/>
      <c r="BD297" s="304"/>
      <c r="BE297" s="304"/>
      <c r="BF297" s="304"/>
      <c r="BG297" s="304"/>
      <c r="BH297" s="304"/>
      <c r="BI297" s="304"/>
      <c r="BJ297" s="304"/>
      <c r="BK297" s="304"/>
      <c r="BL297" s="304"/>
      <c r="BM297" s="304"/>
      <c r="BN297" s="304"/>
      <c r="BO297" s="304"/>
      <c r="BP297" s="304"/>
      <c r="BQ297" s="304"/>
      <c r="BR297" s="304"/>
      <c r="BS297" s="304"/>
      <c r="BT297" s="304"/>
      <c r="BU297" s="304"/>
      <c r="BV297" s="304"/>
      <c r="BW297" s="304"/>
      <c r="BX297" s="304"/>
      <c r="BY297" s="306"/>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544" customFormat="true" ht="15" customHeight="true" x14ac:dyDescent="0.2">
      <c r="B298" s="543"/>
      <c r="AC298" s="343"/>
      <c r="AD298" s="343"/>
      <c r="AE298" s="343"/>
      <c r="AF298" s="343"/>
      <c r="AG298" s="343"/>
      <c r="AH298" s="343"/>
      <c r="AI298" s="343"/>
      <c r="AJ298" s="343"/>
      <c r="AK298" s="343"/>
      <c r="AL298" s="343"/>
      <c r="AM298" s="343"/>
      <c r="AN298" s="343"/>
      <c r="AO298" s="343"/>
      <c r="AP298" s="343"/>
      <c r="AQ298" s="343"/>
      <c r="AR298" s="343"/>
      <c r="AS298" s="343"/>
      <c r="AT298" s="343"/>
      <c r="AU298" s="343"/>
      <c r="AV298" s="343"/>
      <c r="AW298" s="343"/>
      <c r="AX298" s="343"/>
      <c r="AY298" s="343"/>
      <c r="AZ298" s="343"/>
      <c r="BA298" s="306"/>
      <c r="BB298" s="304"/>
      <c r="BC298" s="304"/>
      <c r="BD298" s="304"/>
      <c r="BE298" s="304"/>
      <c r="BF298" s="304"/>
      <c r="BG298" s="304"/>
      <c r="BH298" s="304"/>
      <c r="BI298" s="304"/>
      <c r="BJ298" s="304"/>
      <c r="BK298" s="304"/>
      <c r="BL298" s="304"/>
      <c r="BM298" s="304"/>
      <c r="BN298" s="304"/>
      <c r="BO298" s="304"/>
      <c r="BP298" s="304"/>
      <c r="BQ298" s="304"/>
      <c r="BR298" s="304"/>
      <c r="BS298" s="304"/>
      <c r="BT298" s="304"/>
      <c r="BU298" s="304"/>
      <c r="BV298" s="304"/>
      <c r="BW298" s="304"/>
      <c r="BX298" s="304"/>
      <c r="BY298" s="306"/>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544" customFormat="true" ht="15" customHeight="true" x14ac:dyDescent="0.2">
      <c r="A299" s="536"/>
      <c r="B299" s="535"/>
      <c r="C299" s="536"/>
      <c r="D299" s="536"/>
      <c r="AC299" s="343"/>
      <c r="AD299" s="343"/>
      <c r="AE299" s="343"/>
      <c r="AF299" s="343"/>
      <c r="AG299" s="343"/>
      <c r="AH299" s="343"/>
      <c r="AI299" s="343"/>
      <c r="AJ299" s="343"/>
      <c r="AK299" s="343"/>
      <c r="AL299" s="343"/>
      <c r="AM299" s="343"/>
      <c r="AN299" s="343"/>
      <c r="AO299" s="343"/>
      <c r="AP299" s="343"/>
      <c r="AQ299" s="343"/>
      <c r="AR299" s="343"/>
      <c r="AS299" s="343"/>
      <c r="AT299" s="343"/>
      <c r="AU299" s="343"/>
      <c r="AV299" s="343"/>
      <c r="AW299" s="343"/>
      <c r="AX299" s="343"/>
      <c r="AY299" s="343"/>
      <c r="AZ299" s="343"/>
      <c r="BA299" s="306"/>
      <c r="BB299" s="304"/>
      <c r="BC299" s="304"/>
      <c r="BD299" s="304"/>
      <c r="BE299" s="304"/>
      <c r="BF299" s="304"/>
      <c r="BG299" s="304"/>
      <c r="BH299" s="304"/>
      <c r="BI299" s="304"/>
      <c r="BJ299" s="304"/>
      <c r="BK299" s="304"/>
      <c r="BL299" s="304"/>
      <c r="BM299" s="304"/>
      <c r="BN299" s="304"/>
      <c r="BO299" s="304"/>
      <c r="BP299" s="304"/>
      <c r="BQ299" s="304"/>
      <c r="BR299" s="304"/>
      <c r="BS299" s="304"/>
      <c r="BT299" s="304"/>
      <c r="BU299" s="304"/>
      <c r="BV299" s="304"/>
      <c r="BW299" s="304"/>
      <c r="BX299" s="304"/>
      <c r="BY299" s="306"/>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544" customFormat="true" ht="15" customHeight="true" x14ac:dyDescent="0.2">
      <c r="A300" s="545"/>
      <c r="B300" s="546"/>
      <c r="C300" s="27"/>
      <c r="D300" s="27"/>
      <c r="AC300" s="343"/>
      <c r="AD300" s="343"/>
      <c r="AE300" s="343"/>
      <c r="AF300" s="343"/>
      <c r="AG300" s="343"/>
      <c r="AH300" s="343"/>
      <c r="AI300" s="343"/>
      <c r="AJ300" s="343"/>
      <c r="AK300" s="343"/>
      <c r="AL300" s="343"/>
      <c r="AM300" s="343"/>
      <c r="AN300" s="343"/>
      <c r="AO300" s="343"/>
      <c r="AP300" s="343"/>
      <c r="AQ300" s="343"/>
      <c r="AR300" s="343"/>
      <c r="AS300" s="343"/>
      <c r="AT300" s="343"/>
      <c r="AU300" s="343"/>
      <c r="AV300" s="343"/>
      <c r="AW300" s="343"/>
      <c r="AX300" s="343"/>
      <c r="AY300" s="343"/>
      <c r="AZ300" s="343"/>
      <c r="BA300" s="306"/>
      <c r="BB300" s="304"/>
      <c r="BC300" s="304"/>
      <c r="BD300" s="304"/>
      <c r="BE300" s="304"/>
      <c r="BF300" s="304"/>
      <c r="BG300" s="304"/>
      <c r="BH300" s="304"/>
      <c r="BI300" s="304"/>
      <c r="BJ300" s="304"/>
      <c r="BK300" s="304"/>
      <c r="BL300" s="304"/>
      <c r="BM300" s="304"/>
      <c r="BN300" s="304"/>
      <c r="BO300" s="304"/>
      <c r="BP300" s="304"/>
      <c r="BQ300" s="304"/>
      <c r="BR300" s="304"/>
      <c r="BS300" s="304"/>
      <c r="BT300" s="304"/>
      <c r="BU300" s="304"/>
      <c r="BV300" s="304"/>
      <c r="BW300" s="304"/>
      <c r="BX300" s="304"/>
      <c r="BY300" s="306"/>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544" customFormat="true" ht="15" customHeight="true" x14ac:dyDescent="0.2">
      <c r="A301" s="545"/>
      <c r="B301" s="546"/>
      <c r="C301" s="27"/>
      <c r="D301" s="27"/>
      <c r="AC301" s="343"/>
      <c r="AD301" s="343"/>
      <c r="AE301" s="343"/>
      <c r="AF301" s="343"/>
      <c r="AG301" s="343"/>
      <c r="AH301" s="343"/>
      <c r="AI301" s="343"/>
      <c r="AJ301" s="343"/>
      <c r="AK301" s="343"/>
      <c r="AL301" s="343"/>
      <c r="AM301" s="343"/>
      <c r="AN301" s="343"/>
      <c r="AO301" s="343"/>
      <c r="AP301" s="343"/>
      <c r="AQ301" s="343"/>
      <c r="AR301" s="343"/>
      <c r="AS301" s="343"/>
      <c r="AT301" s="343"/>
      <c r="AU301" s="343"/>
      <c r="AV301" s="343"/>
      <c r="AW301" s="343"/>
      <c r="AX301" s="343"/>
      <c r="AY301" s="343"/>
      <c r="AZ301" s="343"/>
      <c r="BA301" s="306"/>
      <c r="BB301" s="304"/>
      <c r="BC301" s="304"/>
      <c r="BD301" s="304"/>
      <c r="BE301" s="304"/>
      <c r="BF301" s="304"/>
      <c r="BG301" s="304"/>
      <c r="BH301" s="304"/>
      <c r="BI301" s="304"/>
      <c r="BJ301" s="304"/>
      <c r="BK301" s="304"/>
      <c r="BL301" s="304"/>
      <c r="BM301" s="304"/>
      <c r="BN301" s="304"/>
      <c r="BO301" s="304"/>
      <c r="BP301" s="304"/>
      <c r="BQ301" s="304"/>
      <c r="BR301" s="304"/>
      <c r="BS301" s="304"/>
      <c r="BT301" s="304"/>
      <c r="BU301" s="304"/>
      <c r="BV301" s="304"/>
      <c r="BW301" s="304"/>
      <c r="BX301" s="304"/>
      <c r="BY301" s="306"/>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544" customFormat="true" ht="15" customHeight="true" x14ac:dyDescent="0.2">
      <c r="A302" s="545"/>
      <c r="B302" s="546"/>
      <c r="C302" s="27"/>
      <c r="D302" s="27"/>
      <c r="AC302" s="343"/>
      <c r="AD302" s="343"/>
      <c r="AE302" s="343"/>
      <c r="AF302" s="343"/>
      <c r="AG302" s="343"/>
      <c r="AH302" s="343"/>
      <c r="AI302" s="343"/>
      <c r="AJ302" s="343"/>
      <c r="AK302" s="343"/>
      <c r="AL302" s="343"/>
      <c r="AM302" s="343"/>
      <c r="AN302" s="343"/>
      <c r="AO302" s="343"/>
      <c r="AP302" s="343"/>
      <c r="AQ302" s="343"/>
      <c r="AR302" s="343"/>
      <c r="AS302" s="343"/>
      <c r="AT302" s="343"/>
      <c r="AU302" s="343"/>
      <c r="AV302" s="343"/>
      <c r="AW302" s="343"/>
      <c r="AX302" s="343"/>
      <c r="AY302" s="343"/>
      <c r="AZ302" s="343"/>
      <c r="BA302" s="306"/>
      <c r="BB302" s="304"/>
      <c r="BC302" s="304"/>
      <c r="BD302" s="304"/>
      <c r="BE302" s="304"/>
      <c r="BF302" s="304"/>
      <c r="BG302" s="304"/>
      <c r="BH302" s="304"/>
      <c r="BI302" s="304"/>
      <c r="BJ302" s="304"/>
      <c r="BK302" s="304"/>
      <c r="BL302" s="304"/>
      <c r="BM302" s="304"/>
      <c r="BN302" s="304"/>
      <c r="BO302" s="304"/>
      <c r="BP302" s="304"/>
      <c r="BQ302" s="304"/>
      <c r="BR302" s="304"/>
      <c r="BS302" s="304"/>
      <c r="BT302" s="304"/>
      <c r="BU302" s="304"/>
      <c r="BV302" s="304"/>
      <c r="BW302" s="304"/>
      <c r="BX302" s="304"/>
      <c r="BY302" s="306"/>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544" customFormat="true" ht="15" customHeight="true" x14ac:dyDescent="0.2">
      <c r="A303" s="545"/>
      <c r="B303" s="546"/>
      <c r="C303" s="547"/>
      <c r="D303" s="547"/>
      <c r="AC303" s="343"/>
      <c r="AD303" s="343"/>
      <c r="AE303" s="343"/>
      <c r="AF303" s="343"/>
      <c r="AG303" s="343"/>
      <c r="AH303" s="343"/>
      <c r="AI303" s="343"/>
      <c r="AJ303" s="343"/>
      <c r="AK303" s="343"/>
      <c r="AL303" s="343"/>
      <c r="AM303" s="343"/>
      <c r="AN303" s="343"/>
      <c r="AO303" s="343"/>
      <c r="AP303" s="343"/>
      <c r="AQ303" s="343"/>
      <c r="AR303" s="343"/>
      <c r="AS303" s="343"/>
      <c r="AT303" s="343"/>
      <c r="AU303" s="343"/>
      <c r="AV303" s="343"/>
      <c r="AW303" s="343"/>
      <c r="AX303" s="343"/>
      <c r="AY303" s="343"/>
      <c r="AZ303" s="343"/>
      <c r="BA303" s="306"/>
      <c r="BB303" s="304"/>
      <c r="BC303" s="304"/>
      <c r="BD303" s="304"/>
      <c r="BE303" s="304"/>
      <c r="BF303" s="304"/>
      <c r="BG303" s="304"/>
      <c r="BH303" s="304"/>
      <c r="BI303" s="304"/>
      <c r="BJ303" s="304"/>
      <c r="BK303" s="304"/>
      <c r="BL303" s="304"/>
      <c r="BM303" s="304"/>
      <c r="BN303" s="304"/>
      <c r="BO303" s="304"/>
      <c r="BP303" s="304"/>
      <c r="BQ303" s="304"/>
      <c r="BR303" s="304"/>
      <c r="BS303" s="304"/>
      <c r="BT303" s="304"/>
      <c r="BU303" s="304"/>
      <c r="BV303" s="304"/>
      <c r="BW303" s="304"/>
      <c r="BX303" s="304"/>
      <c r="BY303" s="306"/>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544" customFormat="true" ht="15" customHeight="true" x14ac:dyDescent="0.2">
      <c r="A304" s="545"/>
      <c r="B304" s="546"/>
      <c r="C304" s="547"/>
      <c r="D304" s="547"/>
      <c r="AC304" s="343"/>
      <c r="AD304" s="343"/>
      <c r="AE304" s="343"/>
      <c r="AF304" s="343"/>
      <c r="AG304" s="343"/>
      <c r="AH304" s="343"/>
      <c r="AI304" s="343"/>
      <c r="AJ304" s="343"/>
      <c r="AK304" s="343"/>
      <c r="AL304" s="343"/>
      <c r="AM304" s="343"/>
      <c r="AN304" s="343"/>
      <c r="AO304" s="343"/>
      <c r="AP304" s="343"/>
      <c r="AQ304" s="343"/>
      <c r="AR304" s="343"/>
      <c r="AS304" s="343"/>
      <c r="AT304" s="343"/>
      <c r="AU304" s="343"/>
      <c r="AV304" s="343"/>
      <c r="AW304" s="343"/>
      <c r="AX304" s="343"/>
      <c r="AY304" s="343"/>
      <c r="AZ304" s="343"/>
      <c r="BA304" s="306"/>
      <c r="BB304" s="304"/>
      <c r="BC304" s="304"/>
      <c r="BD304" s="304"/>
      <c r="BE304" s="304"/>
      <c r="BF304" s="304"/>
      <c r="BG304" s="304"/>
      <c r="BH304" s="304"/>
      <c r="BI304" s="304"/>
      <c r="BJ304" s="304"/>
      <c r="BK304" s="304"/>
      <c r="BL304" s="304"/>
      <c r="BM304" s="304"/>
      <c r="BN304" s="304"/>
      <c r="BO304" s="304"/>
      <c r="BP304" s="304"/>
      <c r="BQ304" s="304"/>
      <c r="BR304" s="304"/>
      <c r="BS304" s="304"/>
      <c r="BT304" s="304"/>
      <c r="BU304" s="304"/>
      <c r="BV304" s="304"/>
      <c r="BW304" s="304"/>
      <c r="BX304" s="304"/>
      <c r="BY304" s="306"/>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544" customFormat="true" ht="15" customHeight="true" x14ac:dyDescent="0.2">
      <c r="A305" s="545"/>
      <c r="B305" s="546"/>
      <c r="C305" s="547"/>
      <c r="D305" s="547"/>
      <c r="AC305" s="343"/>
      <c r="AD305" s="343"/>
      <c r="AE305" s="343"/>
      <c r="AF305" s="343"/>
      <c r="AG305" s="343"/>
      <c r="AH305" s="343"/>
      <c r="AI305" s="343"/>
      <c r="AJ305" s="343"/>
      <c r="AK305" s="343"/>
      <c r="AL305" s="343"/>
      <c r="AM305" s="343"/>
      <c r="AN305" s="343"/>
      <c r="AO305" s="343"/>
      <c r="AP305" s="343"/>
      <c r="AQ305" s="343"/>
      <c r="AR305" s="343"/>
      <c r="AS305" s="343"/>
      <c r="AT305" s="343"/>
      <c r="AU305" s="343"/>
      <c r="AV305" s="343"/>
      <c r="AW305" s="343"/>
      <c r="AX305" s="343"/>
      <c r="AY305" s="343"/>
      <c r="AZ305" s="343"/>
      <c r="BA305" s="306"/>
      <c r="BB305" s="304"/>
      <c r="BC305" s="304"/>
      <c r="BD305" s="304"/>
      <c r="BE305" s="304"/>
      <c r="BF305" s="304"/>
      <c r="BG305" s="304"/>
      <c r="BH305" s="304"/>
      <c r="BI305" s="304"/>
      <c r="BJ305" s="304"/>
      <c r="BK305" s="304"/>
      <c r="BL305" s="304"/>
      <c r="BM305" s="304"/>
      <c r="BN305" s="304"/>
      <c r="BO305" s="304"/>
      <c r="BP305" s="304"/>
      <c r="BQ305" s="304"/>
      <c r="BR305" s="304"/>
      <c r="BS305" s="304"/>
      <c r="BT305" s="304"/>
      <c r="BU305" s="304"/>
      <c r="BV305" s="304"/>
      <c r="BW305" s="304"/>
      <c r="BX305" s="304"/>
      <c r="BY305" s="306"/>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544" customFormat="true" ht="15" customHeight="true" x14ac:dyDescent="0.2">
      <c r="B306" s="543"/>
      <c r="AC306" s="343"/>
      <c r="AD306" s="343"/>
      <c r="AE306" s="343"/>
      <c r="AF306" s="343"/>
      <c r="AG306" s="343"/>
      <c r="AH306" s="343"/>
      <c r="AI306" s="343"/>
      <c r="AJ306" s="343"/>
      <c r="AK306" s="343"/>
      <c r="AL306" s="343"/>
      <c r="AM306" s="343"/>
      <c r="AN306" s="343"/>
      <c r="AO306" s="343"/>
      <c r="AP306" s="343"/>
      <c r="AQ306" s="343"/>
      <c r="AR306" s="343"/>
      <c r="AS306" s="343"/>
      <c r="AT306" s="343"/>
      <c r="AU306" s="343"/>
      <c r="AV306" s="343"/>
      <c r="AW306" s="343"/>
      <c r="AX306" s="343"/>
      <c r="AY306" s="343"/>
      <c r="AZ306" s="343"/>
      <c r="BA306" s="306"/>
      <c r="BB306" s="304"/>
      <c r="BC306" s="304"/>
      <c r="BD306" s="304"/>
      <c r="BE306" s="304"/>
      <c r="BF306" s="304"/>
      <c r="BG306" s="304"/>
      <c r="BH306" s="304"/>
      <c r="BI306" s="304"/>
      <c r="BJ306" s="304"/>
      <c r="BK306" s="304"/>
      <c r="BL306" s="304"/>
      <c r="BM306" s="304"/>
      <c r="BN306" s="304"/>
      <c r="BO306" s="304"/>
      <c r="BP306" s="304"/>
      <c r="BQ306" s="304"/>
      <c r="BR306" s="304"/>
      <c r="BS306" s="304"/>
      <c r="BT306" s="304"/>
      <c r="BU306" s="304"/>
      <c r="BV306" s="304"/>
      <c r="BW306" s="304"/>
      <c r="BX306" s="304"/>
      <c r="BY306" s="306"/>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544" customFormat="true" ht="15" customHeight="true" x14ac:dyDescent="0.2">
      <c r="B307" s="543"/>
      <c r="AC307" s="343"/>
      <c r="AD307" s="343"/>
      <c r="AE307" s="343"/>
      <c r="AF307" s="343"/>
      <c r="AG307" s="343"/>
      <c r="AH307" s="343"/>
      <c r="AI307" s="343"/>
      <c r="AJ307" s="343"/>
      <c r="AK307" s="343"/>
      <c r="AL307" s="343"/>
      <c r="AM307" s="343"/>
      <c r="AN307" s="343"/>
      <c r="AO307" s="343"/>
      <c r="AP307" s="343"/>
      <c r="AQ307" s="343"/>
      <c r="AR307" s="343"/>
      <c r="AS307" s="343"/>
      <c r="AT307" s="343"/>
      <c r="AU307" s="343"/>
      <c r="AV307" s="343"/>
      <c r="AW307" s="343"/>
      <c r="AX307" s="343"/>
      <c r="AY307" s="343"/>
      <c r="AZ307" s="343"/>
      <c r="BA307" s="306"/>
      <c r="BB307" s="304"/>
      <c r="BC307" s="304"/>
      <c r="BD307" s="304"/>
      <c r="BE307" s="304"/>
      <c r="BF307" s="304"/>
      <c r="BG307" s="304"/>
      <c r="BH307" s="304"/>
      <c r="BI307" s="304"/>
      <c r="BJ307" s="304"/>
      <c r="BK307" s="304"/>
      <c r="BL307" s="304"/>
      <c r="BM307" s="304"/>
      <c r="BN307" s="304"/>
      <c r="BO307" s="304"/>
      <c r="BP307" s="304"/>
      <c r="BQ307" s="304"/>
      <c r="BR307" s="304"/>
      <c r="BS307" s="304"/>
      <c r="BT307" s="304"/>
      <c r="BU307" s="304"/>
      <c r="BV307" s="304"/>
      <c r="BW307" s="304"/>
      <c r="BX307" s="304"/>
      <c r="BY307" s="306"/>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544" customFormat="true" ht="15" customHeight="true" x14ac:dyDescent="0.2">
      <c r="B308" s="543"/>
      <c r="AC308" s="343"/>
      <c r="AD308" s="343"/>
      <c r="AE308" s="343"/>
      <c r="AF308" s="343"/>
      <c r="AG308" s="343"/>
      <c r="AH308" s="343"/>
      <c r="AI308" s="343"/>
      <c r="AJ308" s="343"/>
      <c r="AK308" s="343"/>
      <c r="AL308" s="343"/>
      <c r="AM308" s="343"/>
      <c r="AN308" s="343"/>
      <c r="AO308" s="343"/>
      <c r="AP308" s="343"/>
      <c r="AQ308" s="343"/>
      <c r="AR308" s="343"/>
      <c r="AS308" s="343"/>
      <c r="AT308" s="343"/>
      <c r="AU308" s="343"/>
      <c r="AV308" s="343"/>
      <c r="AW308" s="343"/>
      <c r="AX308" s="343"/>
      <c r="AY308" s="343"/>
      <c r="AZ308" s="343"/>
      <c r="BA308" s="306"/>
      <c r="BB308" s="304"/>
      <c r="BC308" s="304"/>
      <c r="BD308" s="304"/>
      <c r="BE308" s="304"/>
      <c r="BF308" s="304"/>
      <c r="BG308" s="304"/>
      <c r="BH308" s="304"/>
      <c r="BI308" s="304"/>
      <c r="BJ308" s="304"/>
      <c r="BK308" s="304"/>
      <c r="BL308" s="304"/>
      <c r="BM308" s="304"/>
      <c r="BN308" s="304"/>
      <c r="BO308" s="304"/>
      <c r="BP308" s="304"/>
      <c r="BQ308" s="304"/>
      <c r="BR308" s="304"/>
      <c r="BS308" s="304"/>
      <c r="BT308" s="304"/>
      <c r="BU308" s="304"/>
      <c r="BV308" s="304"/>
      <c r="BW308" s="304"/>
      <c r="BX308" s="304"/>
      <c r="BY308" s="306"/>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544" customFormat="true" ht="15" customHeight="true" x14ac:dyDescent="0.2">
      <c r="B309" s="543"/>
      <c r="AC309" s="343"/>
      <c r="AD309" s="343"/>
      <c r="AE309" s="343"/>
      <c r="AF309" s="343"/>
      <c r="AG309" s="343"/>
      <c r="AH309" s="343"/>
      <c r="AI309" s="343"/>
      <c r="AJ309" s="343"/>
      <c r="AK309" s="343"/>
      <c r="AL309" s="343"/>
      <c r="AM309" s="343"/>
      <c r="AN309" s="343"/>
      <c r="AO309" s="343"/>
      <c r="AP309" s="343"/>
      <c r="AQ309" s="343"/>
      <c r="AR309" s="343"/>
      <c r="AS309" s="343"/>
      <c r="AT309" s="343"/>
      <c r="AU309" s="343"/>
      <c r="AV309" s="343"/>
      <c r="AW309" s="343"/>
      <c r="AX309" s="343"/>
      <c r="AY309" s="343"/>
      <c r="AZ309" s="343"/>
      <c r="BA309" s="306"/>
      <c r="BB309" s="304"/>
      <c r="BC309" s="304"/>
      <c r="BD309" s="304"/>
      <c r="BE309" s="304"/>
      <c r="BF309" s="304"/>
      <c r="BG309" s="304"/>
      <c r="BH309" s="304"/>
      <c r="BI309" s="304"/>
      <c r="BJ309" s="304"/>
      <c r="BK309" s="304"/>
      <c r="BL309" s="304"/>
      <c r="BM309" s="304"/>
      <c r="BN309" s="304"/>
      <c r="BO309" s="304"/>
      <c r="BP309" s="304"/>
      <c r="BQ309" s="304"/>
      <c r="BR309" s="304"/>
      <c r="BS309" s="304"/>
      <c r="BT309" s="304"/>
      <c r="BU309" s="304"/>
      <c r="BV309" s="304"/>
      <c r="BW309" s="304"/>
      <c r="BX309" s="304"/>
      <c r="BY309" s="306"/>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544" customFormat="true" ht="15" customHeight="true" x14ac:dyDescent="0.2">
      <c r="B310" s="543"/>
      <c r="AC310" s="343"/>
      <c r="AD310" s="343"/>
      <c r="AE310" s="343"/>
      <c r="AF310" s="343"/>
      <c r="AG310" s="343"/>
      <c r="AH310" s="343"/>
      <c r="AI310" s="343"/>
      <c r="AJ310" s="343"/>
      <c r="AK310" s="343"/>
      <c r="AL310" s="343"/>
      <c r="AM310" s="343"/>
      <c r="AN310" s="343"/>
      <c r="AO310" s="343"/>
      <c r="AP310" s="343"/>
      <c r="AQ310" s="343"/>
      <c r="AR310" s="343"/>
      <c r="AS310" s="343"/>
      <c r="AT310" s="343"/>
      <c r="AU310" s="343"/>
      <c r="AV310" s="343"/>
      <c r="AW310" s="343"/>
      <c r="AX310" s="343"/>
      <c r="AY310" s="343"/>
      <c r="AZ310" s="343"/>
      <c r="BA310" s="306"/>
      <c r="BB310" s="304"/>
      <c r="BC310" s="304"/>
      <c r="BD310" s="304"/>
      <c r="BE310" s="304"/>
      <c r="BF310" s="304"/>
      <c r="BG310" s="304"/>
      <c r="BH310" s="304"/>
      <c r="BI310" s="304"/>
      <c r="BJ310" s="304"/>
      <c r="BK310" s="304"/>
      <c r="BL310" s="304"/>
      <c r="BM310" s="304"/>
      <c r="BN310" s="304"/>
      <c r="BO310" s="304"/>
      <c r="BP310" s="304"/>
      <c r="BQ310" s="304"/>
      <c r="BR310" s="304"/>
      <c r="BS310" s="304"/>
      <c r="BT310" s="304"/>
      <c r="BU310" s="304"/>
      <c r="BV310" s="304"/>
      <c r="BW310" s="304"/>
      <c r="BX310" s="304"/>
      <c r="BY310" s="306"/>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544" customFormat="true" ht="15" customHeight="true" x14ac:dyDescent="0.2">
      <c r="B311" s="543"/>
      <c r="AC311" s="343"/>
      <c r="AD311" s="343"/>
      <c r="AE311" s="343"/>
      <c r="AF311" s="343"/>
      <c r="AG311" s="343"/>
      <c r="AH311" s="343"/>
      <c r="AI311" s="343"/>
      <c r="AJ311" s="343"/>
      <c r="AK311" s="343"/>
      <c r="AL311" s="343"/>
      <c r="AM311" s="343"/>
      <c r="AN311" s="343"/>
      <c r="AO311" s="343"/>
      <c r="AP311" s="343"/>
      <c r="AQ311" s="343"/>
      <c r="AR311" s="343"/>
      <c r="AS311" s="343"/>
      <c r="AT311" s="343"/>
      <c r="AU311" s="343"/>
      <c r="AV311" s="343"/>
      <c r="AW311" s="343"/>
      <c r="AX311" s="343"/>
      <c r="AY311" s="343"/>
      <c r="AZ311" s="343"/>
      <c r="BA311" s="306"/>
      <c r="BB311" s="304"/>
      <c r="BC311" s="304"/>
      <c r="BD311" s="304"/>
      <c r="BE311" s="304"/>
      <c r="BF311" s="304"/>
      <c r="BG311" s="304"/>
      <c r="BH311" s="304"/>
      <c r="BI311" s="304"/>
      <c r="BJ311" s="304"/>
      <c r="BK311" s="304"/>
      <c r="BL311" s="304"/>
      <c r="BM311" s="304"/>
      <c r="BN311" s="304"/>
      <c r="BO311" s="304"/>
      <c r="BP311" s="304"/>
      <c r="BQ311" s="304"/>
      <c r="BR311" s="304"/>
      <c r="BS311" s="304"/>
      <c r="BT311" s="304"/>
      <c r="BU311" s="304"/>
      <c r="BV311" s="304"/>
      <c r="BW311" s="304"/>
      <c r="BX311" s="304"/>
      <c r="BY311" s="306"/>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544" customFormat="true" ht="15" customHeight="true" x14ac:dyDescent="0.2">
      <c r="B312" s="543"/>
      <c r="AC312" s="343"/>
      <c r="AD312" s="343"/>
      <c r="AE312" s="343"/>
      <c r="AF312" s="343"/>
      <c r="AG312" s="343"/>
      <c r="AH312" s="343"/>
      <c r="AI312" s="343"/>
      <c r="AJ312" s="343"/>
      <c r="AK312" s="343"/>
      <c r="AL312" s="343"/>
      <c r="AM312" s="343"/>
      <c r="AN312" s="343"/>
      <c r="AO312" s="343"/>
      <c r="AP312" s="343"/>
      <c r="AQ312" s="343"/>
      <c r="AR312" s="343"/>
      <c r="AS312" s="343"/>
      <c r="AT312" s="343"/>
      <c r="AU312" s="343"/>
      <c r="AV312" s="343"/>
      <c r="AW312" s="343"/>
      <c r="AX312" s="343"/>
      <c r="AY312" s="343"/>
      <c r="AZ312" s="343"/>
      <c r="BA312" s="306"/>
      <c r="BB312" s="304"/>
      <c r="BC312" s="304"/>
      <c r="BD312" s="304"/>
      <c r="BE312" s="304"/>
      <c r="BF312" s="304"/>
      <c r="BG312" s="304"/>
      <c r="BH312" s="304"/>
      <c r="BI312" s="304"/>
      <c r="BJ312" s="304"/>
      <c r="BK312" s="304"/>
      <c r="BL312" s="304"/>
      <c r="BM312" s="304"/>
      <c r="BN312" s="304"/>
      <c r="BO312" s="304"/>
      <c r="BP312" s="304"/>
      <c r="BQ312" s="304"/>
      <c r="BR312" s="304"/>
      <c r="BS312" s="304"/>
      <c r="BT312" s="304"/>
      <c r="BU312" s="304"/>
      <c r="BV312" s="304"/>
      <c r="BW312" s="304"/>
      <c r="BX312" s="304"/>
      <c r="BY312" s="306"/>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544" customFormat="true" ht="15" customHeight="true" x14ac:dyDescent="0.2">
      <c r="B313" s="543"/>
      <c r="AC313" s="343"/>
      <c r="AD313" s="343"/>
      <c r="AE313" s="343"/>
      <c r="AF313" s="343"/>
      <c r="AG313" s="343"/>
      <c r="AH313" s="343"/>
      <c r="AI313" s="343"/>
      <c r="AJ313" s="343"/>
      <c r="AK313" s="343"/>
      <c r="AL313" s="343"/>
      <c r="AM313" s="343"/>
      <c r="AN313" s="343"/>
      <c r="AO313" s="343"/>
      <c r="AP313" s="343"/>
      <c r="AQ313" s="343"/>
      <c r="AR313" s="343"/>
      <c r="AS313" s="343"/>
      <c r="AT313" s="343"/>
      <c r="AU313" s="343"/>
      <c r="AV313" s="343"/>
      <c r="AW313" s="343"/>
      <c r="AX313" s="343"/>
      <c r="AY313" s="343"/>
      <c r="AZ313" s="343"/>
      <c r="BA313" s="306"/>
      <c r="BB313" s="304"/>
      <c r="BC313" s="304"/>
      <c r="BD313" s="304"/>
      <c r="BE313" s="304"/>
      <c r="BF313" s="304"/>
      <c r="BG313" s="304"/>
      <c r="BH313" s="304"/>
      <c r="BI313" s="304"/>
      <c r="BJ313" s="304"/>
      <c r="BK313" s="304"/>
      <c r="BL313" s="304"/>
      <c r="BM313" s="304"/>
      <c r="BN313" s="304"/>
      <c r="BO313" s="304"/>
      <c r="BP313" s="304"/>
      <c r="BQ313" s="304"/>
      <c r="BR313" s="304"/>
      <c r="BS313" s="304"/>
      <c r="BT313" s="304"/>
      <c r="BU313" s="304"/>
      <c r="BV313" s="304"/>
      <c r="BW313" s="304"/>
      <c r="BX313" s="304"/>
      <c r="BY313" s="306"/>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544" customFormat="true" ht="15" customHeight="true" x14ac:dyDescent="0.2">
      <c r="B314" s="543"/>
      <c r="AC314" s="343"/>
      <c r="AD314" s="343"/>
      <c r="AE314" s="343"/>
      <c r="AF314" s="343"/>
      <c r="AG314" s="343"/>
      <c r="AH314" s="343"/>
      <c r="AI314" s="343"/>
      <c r="AJ314" s="343"/>
      <c r="AK314" s="343"/>
      <c r="AL314" s="343"/>
      <c r="AM314" s="343"/>
      <c r="AN314" s="343"/>
      <c r="AO314" s="343"/>
      <c r="AP314" s="343"/>
      <c r="AQ314" s="343"/>
      <c r="AR314" s="343"/>
      <c r="AS314" s="343"/>
      <c r="AT314" s="343"/>
      <c r="AU314" s="343"/>
      <c r="AV314" s="343"/>
      <c r="AW314" s="343"/>
      <c r="AX314" s="343"/>
      <c r="AY314" s="343"/>
      <c r="AZ314" s="343"/>
      <c r="BA314" s="306"/>
      <c r="BB314" s="304"/>
      <c r="BC314" s="304"/>
      <c r="BD314" s="304"/>
      <c r="BE314" s="304"/>
      <c r="BF314" s="304"/>
      <c r="BG314" s="304"/>
      <c r="BH314" s="304"/>
      <c r="BI314" s="304"/>
      <c r="BJ314" s="304"/>
      <c r="BK314" s="304"/>
      <c r="BL314" s="304"/>
      <c r="BM314" s="304"/>
      <c r="BN314" s="304"/>
      <c r="BO314" s="304"/>
      <c r="BP314" s="304"/>
      <c r="BQ314" s="304"/>
      <c r="BR314" s="304"/>
      <c r="BS314" s="304"/>
      <c r="BT314" s="304"/>
      <c r="BU314" s="304"/>
      <c r="BV314" s="304"/>
      <c r="BW314" s="304"/>
      <c r="BX314" s="304"/>
      <c r="BY314" s="306"/>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544" customFormat="true" ht="15" customHeight="true" x14ac:dyDescent="0.2">
      <c r="B315" s="543"/>
      <c r="AC315" s="343"/>
      <c r="AD315" s="343"/>
      <c r="AE315" s="343"/>
      <c r="AF315" s="343"/>
      <c r="AG315" s="343"/>
      <c r="AH315" s="343"/>
      <c r="AI315" s="343"/>
      <c r="AJ315" s="343"/>
      <c r="AK315" s="343"/>
      <c r="AL315" s="343"/>
      <c r="AM315" s="343"/>
      <c r="AN315" s="343"/>
      <c r="AO315" s="343"/>
      <c r="AP315" s="343"/>
      <c r="AQ315" s="343"/>
      <c r="AR315" s="343"/>
      <c r="AS315" s="343"/>
      <c r="AT315" s="343"/>
      <c r="AU315" s="343"/>
      <c r="AV315" s="343"/>
      <c r="AW315" s="343"/>
      <c r="AX315" s="343"/>
      <c r="AY315" s="343"/>
      <c r="AZ315" s="343"/>
      <c r="BA315" s="306"/>
      <c r="BB315" s="304"/>
      <c r="BC315" s="304"/>
      <c r="BD315" s="304"/>
      <c r="BE315" s="304"/>
      <c r="BF315" s="304"/>
      <c r="BG315" s="304"/>
      <c r="BH315" s="304"/>
      <c r="BI315" s="304"/>
      <c r="BJ315" s="304"/>
      <c r="BK315" s="304"/>
      <c r="BL315" s="304"/>
      <c r="BM315" s="304"/>
      <c r="BN315" s="304"/>
      <c r="BO315" s="304"/>
      <c r="BP315" s="304"/>
      <c r="BQ315" s="304"/>
      <c r="BR315" s="304"/>
      <c r="BS315" s="304"/>
      <c r="BT315" s="304"/>
      <c r="BU315" s="304"/>
      <c r="BV315" s="304"/>
      <c r="BW315" s="304"/>
      <c r="BX315" s="304"/>
      <c r="BY315" s="306"/>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544" customFormat="true" ht="15" customHeight="true" x14ac:dyDescent="0.2">
      <c r="B316" s="543"/>
      <c r="AC316" s="343"/>
      <c r="AD316" s="343"/>
      <c r="AE316" s="343"/>
      <c r="AF316" s="343"/>
      <c r="AG316" s="343"/>
      <c r="AH316" s="343"/>
      <c r="AI316" s="343"/>
      <c r="AJ316" s="343"/>
      <c r="AK316" s="343"/>
      <c r="AL316" s="343"/>
      <c r="AM316" s="343"/>
      <c r="AN316" s="343"/>
      <c r="AO316" s="343"/>
      <c r="AP316" s="343"/>
      <c r="AQ316" s="343"/>
      <c r="AR316" s="343"/>
      <c r="AS316" s="343"/>
      <c r="AT316" s="343"/>
      <c r="AU316" s="343"/>
      <c r="AV316" s="343"/>
      <c r="AW316" s="343"/>
      <c r="AX316" s="343"/>
      <c r="AY316" s="343"/>
      <c r="AZ316" s="343"/>
      <c r="BA316" s="306"/>
      <c r="BB316" s="304"/>
      <c r="BC316" s="304"/>
      <c r="BD316" s="304"/>
      <c r="BE316" s="304"/>
      <c r="BF316" s="304"/>
      <c r="BG316" s="304"/>
      <c r="BH316" s="304"/>
      <c r="BI316" s="304"/>
      <c r="BJ316" s="304"/>
      <c r="BK316" s="304"/>
      <c r="BL316" s="304"/>
      <c r="BM316" s="304"/>
      <c r="BN316" s="304"/>
      <c r="BO316" s="304"/>
      <c r="BP316" s="304"/>
      <c r="BQ316" s="304"/>
      <c r="BR316" s="304"/>
      <c r="BS316" s="304"/>
      <c r="BT316" s="304"/>
      <c r="BU316" s="304"/>
      <c r="BV316" s="304"/>
      <c r="BW316" s="304"/>
      <c r="BX316" s="304"/>
      <c r="BY316" s="306"/>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544" customFormat="true" ht="15" customHeight="true" x14ac:dyDescent="0.2">
      <c r="B317" s="543"/>
      <c r="AC317" s="343"/>
      <c r="AD317" s="343"/>
      <c r="AE317" s="343"/>
      <c r="AF317" s="343"/>
      <c r="AG317" s="343"/>
      <c r="AH317" s="343"/>
      <c r="AI317" s="343"/>
      <c r="AJ317" s="343"/>
      <c r="AK317" s="343"/>
      <c r="AL317" s="343"/>
      <c r="AM317" s="343"/>
      <c r="AN317" s="343"/>
      <c r="AO317" s="343"/>
      <c r="AP317" s="343"/>
      <c r="AQ317" s="343"/>
      <c r="AR317" s="343"/>
      <c r="AS317" s="343"/>
      <c r="AT317" s="343"/>
      <c r="AU317" s="343"/>
      <c r="AV317" s="343"/>
      <c r="AW317" s="343"/>
      <c r="AX317" s="343"/>
      <c r="AY317" s="343"/>
      <c r="AZ317" s="343"/>
      <c r="BA317" s="306"/>
      <c r="BB317" s="304"/>
      <c r="BC317" s="304"/>
      <c r="BD317" s="304"/>
      <c r="BE317" s="304"/>
      <c r="BF317" s="304"/>
      <c r="BG317" s="304"/>
      <c r="BH317" s="304"/>
      <c r="BI317" s="304"/>
      <c r="BJ317" s="304"/>
      <c r="BK317" s="304"/>
      <c r="BL317" s="304"/>
      <c r="BM317" s="304"/>
      <c r="BN317" s="304"/>
      <c r="BO317" s="304"/>
      <c r="BP317" s="304"/>
      <c r="BQ317" s="304"/>
      <c r="BR317" s="304"/>
      <c r="BS317" s="304"/>
      <c r="BT317" s="304"/>
      <c r="BU317" s="304"/>
      <c r="BV317" s="304"/>
      <c r="BW317" s="304"/>
      <c r="BX317" s="304"/>
      <c r="BY317" s="306"/>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544" customFormat="true" ht="15" customHeight="true" x14ac:dyDescent="0.2">
      <c r="B318" s="543"/>
      <c r="AC318" s="343"/>
      <c r="AD318" s="343"/>
      <c r="AE318" s="343"/>
      <c r="AF318" s="343"/>
      <c r="AG318" s="343"/>
      <c r="AH318" s="343"/>
      <c r="AI318" s="343"/>
      <c r="AJ318" s="343"/>
      <c r="AK318" s="343"/>
      <c r="AL318" s="343"/>
      <c r="AM318" s="343"/>
      <c r="AN318" s="343"/>
      <c r="AO318" s="343"/>
      <c r="AP318" s="343"/>
      <c r="AQ318" s="343"/>
      <c r="AR318" s="343"/>
      <c r="AS318" s="343"/>
      <c r="AT318" s="343"/>
      <c r="AU318" s="343"/>
      <c r="AV318" s="343"/>
      <c r="AW318" s="343"/>
      <c r="AX318" s="343"/>
      <c r="AY318" s="343"/>
      <c r="AZ318" s="343"/>
      <c r="BA318" s="306"/>
      <c r="BB318" s="304"/>
      <c r="BC318" s="304"/>
      <c r="BD318" s="304"/>
      <c r="BE318" s="304"/>
      <c r="BF318" s="304"/>
      <c r="BG318" s="304"/>
      <c r="BH318" s="304"/>
      <c r="BI318" s="304"/>
      <c r="BJ318" s="304"/>
      <c r="BK318" s="304"/>
      <c r="BL318" s="304"/>
      <c r="BM318" s="304"/>
      <c r="BN318" s="304"/>
      <c r="BO318" s="304"/>
      <c r="BP318" s="304"/>
      <c r="BQ318" s="304"/>
      <c r="BR318" s="304"/>
      <c r="BS318" s="304"/>
      <c r="BT318" s="304"/>
      <c r="BU318" s="304"/>
      <c r="BV318" s="304"/>
      <c r="BW318" s="304"/>
      <c r="BX318" s="304"/>
      <c r="BY318" s="306"/>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544" customFormat="true" ht="15" customHeight="true" x14ac:dyDescent="0.2">
      <c r="B319" s="543"/>
      <c r="AC319" s="343"/>
      <c r="AD319" s="343"/>
      <c r="AE319" s="343"/>
      <c r="AF319" s="343"/>
      <c r="AG319" s="343"/>
      <c r="AH319" s="343"/>
      <c r="AI319" s="343"/>
      <c r="AJ319" s="343"/>
      <c r="AK319" s="343"/>
      <c r="AL319" s="343"/>
      <c r="AM319" s="343"/>
      <c r="AN319" s="343"/>
      <c r="AO319" s="343"/>
      <c r="AP319" s="343"/>
      <c r="AQ319" s="343"/>
      <c r="AR319" s="343"/>
      <c r="AS319" s="343"/>
      <c r="AT319" s="343"/>
      <c r="AU319" s="343"/>
      <c r="AV319" s="343"/>
      <c r="AW319" s="343"/>
      <c r="AX319" s="343"/>
      <c r="AY319" s="343"/>
      <c r="AZ319" s="343"/>
      <c r="BA319" s="306"/>
      <c r="BB319" s="304"/>
      <c r="BC319" s="304"/>
      <c r="BD319" s="304"/>
      <c r="BE319" s="304"/>
      <c r="BF319" s="304"/>
      <c r="BG319" s="304"/>
      <c r="BH319" s="304"/>
      <c r="BI319" s="304"/>
      <c r="BJ319" s="304"/>
      <c r="BK319" s="304"/>
      <c r="BL319" s="304"/>
      <c r="BM319" s="304"/>
      <c r="BN319" s="304"/>
      <c r="BO319" s="304"/>
      <c r="BP319" s="304"/>
      <c r="BQ319" s="304"/>
      <c r="BR319" s="304"/>
      <c r="BS319" s="304"/>
      <c r="BT319" s="304"/>
      <c r="BU319" s="304"/>
      <c r="BV319" s="304"/>
      <c r="BW319" s="304"/>
      <c r="BX319" s="304"/>
      <c r="BY319" s="306"/>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544" customFormat="true" ht="15" customHeight="true" x14ac:dyDescent="0.2">
      <c r="B320" s="543"/>
      <c r="AC320" s="343"/>
      <c r="AD320" s="343"/>
      <c r="AE320" s="343"/>
      <c r="AF320" s="343"/>
      <c r="AG320" s="343"/>
      <c r="AH320" s="343"/>
      <c r="AI320" s="343"/>
      <c r="AJ320" s="343"/>
      <c r="AK320" s="343"/>
      <c r="AL320" s="343"/>
      <c r="AM320" s="343"/>
      <c r="AN320" s="343"/>
      <c r="AO320" s="343"/>
      <c r="AP320" s="343"/>
      <c r="AQ320" s="343"/>
      <c r="AR320" s="343"/>
      <c r="AS320" s="343"/>
      <c r="AT320" s="343"/>
      <c r="AU320" s="343"/>
      <c r="AV320" s="343"/>
      <c r="AW320" s="343"/>
      <c r="AX320" s="343"/>
      <c r="AY320" s="343"/>
      <c r="AZ320" s="343"/>
      <c r="BA320" s="306"/>
      <c r="BB320" s="304"/>
      <c r="BC320" s="304"/>
      <c r="BD320" s="304"/>
      <c r="BE320" s="304"/>
      <c r="BF320" s="304"/>
      <c r="BG320" s="304"/>
      <c r="BH320" s="304"/>
      <c r="BI320" s="304"/>
      <c r="BJ320" s="304"/>
      <c r="BK320" s="304"/>
      <c r="BL320" s="304"/>
      <c r="BM320" s="304"/>
      <c r="BN320" s="304"/>
      <c r="BO320" s="304"/>
      <c r="BP320" s="304"/>
      <c r="BQ320" s="304"/>
      <c r="BR320" s="304"/>
      <c r="BS320" s="304"/>
      <c r="BT320" s="304"/>
      <c r="BU320" s="304"/>
      <c r="BV320" s="304"/>
      <c r="BW320" s="304"/>
      <c r="BX320" s="304"/>
      <c r="BY320" s="306"/>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544" customFormat="true" ht="15" customHeight="true" x14ac:dyDescent="0.2">
      <c r="B321" s="543"/>
      <c r="AC321" s="343"/>
      <c r="AD321" s="343"/>
      <c r="AE321" s="343"/>
      <c r="AF321" s="343"/>
      <c r="AG321" s="343"/>
      <c r="AH321" s="343"/>
      <c r="AI321" s="343"/>
      <c r="AJ321" s="343"/>
      <c r="AK321" s="343"/>
      <c r="AL321" s="343"/>
      <c r="AM321" s="343"/>
      <c r="AN321" s="343"/>
      <c r="AO321" s="343"/>
      <c r="AP321" s="343"/>
      <c r="AQ321" s="343"/>
      <c r="AR321" s="343"/>
      <c r="AS321" s="343"/>
      <c r="AT321" s="343"/>
      <c r="AU321" s="343"/>
      <c r="AV321" s="343"/>
      <c r="AW321" s="343"/>
      <c r="AX321" s="343"/>
      <c r="AY321" s="343"/>
      <c r="AZ321" s="343"/>
      <c r="BA321" s="306"/>
      <c r="BB321" s="304"/>
      <c r="BC321" s="304"/>
      <c r="BD321" s="304"/>
      <c r="BE321" s="304"/>
      <c r="BF321" s="304"/>
      <c r="BG321" s="304"/>
      <c r="BH321" s="304"/>
      <c r="BI321" s="304"/>
      <c r="BJ321" s="304"/>
      <c r="BK321" s="304"/>
      <c r="BL321" s="304"/>
      <c r="BM321" s="304"/>
      <c r="BN321" s="304"/>
      <c r="BO321" s="304"/>
      <c r="BP321" s="304"/>
      <c r="BQ321" s="304"/>
      <c r="BR321" s="304"/>
      <c r="BS321" s="304"/>
      <c r="BT321" s="304"/>
      <c r="BU321" s="304"/>
      <c r="BV321" s="304"/>
      <c r="BW321" s="304"/>
      <c r="BX321" s="304"/>
      <c r="BY321" s="306"/>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544" customFormat="true" ht="15" customHeight="true" x14ac:dyDescent="0.2">
      <c r="B322" s="543"/>
      <c r="AC322" s="343"/>
      <c r="AD322" s="343"/>
      <c r="AE322" s="343"/>
      <c r="AF322" s="343"/>
      <c r="AG322" s="343"/>
      <c r="AH322" s="343"/>
      <c r="AI322" s="343"/>
      <c r="AJ322" s="343"/>
      <c r="AK322" s="343"/>
      <c r="AL322" s="343"/>
      <c r="AM322" s="343"/>
      <c r="AN322" s="343"/>
      <c r="AO322" s="343"/>
      <c r="AP322" s="343"/>
      <c r="AQ322" s="343"/>
      <c r="AR322" s="343"/>
      <c r="AS322" s="343"/>
      <c r="AT322" s="343"/>
      <c r="AU322" s="343"/>
      <c r="AV322" s="343"/>
      <c r="AW322" s="343"/>
      <c r="AX322" s="343"/>
      <c r="AY322" s="343"/>
      <c r="AZ322" s="343"/>
      <c r="BA322" s="306"/>
      <c r="BB322" s="304"/>
      <c r="BC322" s="304"/>
      <c r="BD322" s="304"/>
      <c r="BE322" s="304"/>
      <c r="BF322" s="304"/>
      <c r="BG322" s="304"/>
      <c r="BH322" s="304"/>
      <c r="BI322" s="304"/>
      <c r="BJ322" s="304"/>
      <c r="BK322" s="304"/>
      <c r="BL322" s="304"/>
      <c r="BM322" s="304"/>
      <c r="BN322" s="304"/>
      <c r="BO322" s="304"/>
      <c r="BP322" s="304"/>
      <c r="BQ322" s="304"/>
      <c r="BR322" s="304"/>
      <c r="BS322" s="304"/>
      <c r="BT322" s="304"/>
      <c r="BU322" s="304"/>
      <c r="BV322" s="304"/>
      <c r="BW322" s="304"/>
      <c r="BX322" s="304"/>
      <c r="BY322" s="306"/>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544" customFormat="true" ht="15" customHeight="true" x14ac:dyDescent="0.2">
      <c r="B323" s="543"/>
      <c r="AC323" s="343"/>
      <c r="AD323" s="343"/>
      <c r="AE323" s="343"/>
      <c r="AF323" s="343"/>
      <c r="AG323" s="343"/>
      <c r="AH323" s="343"/>
      <c r="AI323" s="343"/>
      <c r="AJ323" s="343"/>
      <c r="AK323" s="343"/>
      <c r="AL323" s="343"/>
      <c r="AM323" s="343"/>
      <c r="AN323" s="343"/>
      <c r="AO323" s="343"/>
      <c r="AP323" s="343"/>
      <c r="AQ323" s="343"/>
      <c r="AR323" s="343"/>
      <c r="AS323" s="343"/>
      <c r="AT323" s="343"/>
      <c r="AU323" s="343"/>
      <c r="AV323" s="343"/>
      <c r="AW323" s="343"/>
      <c r="AX323" s="343"/>
      <c r="AY323" s="343"/>
      <c r="AZ323" s="343"/>
      <c r="BA323" s="306"/>
      <c r="BB323" s="304"/>
      <c r="BC323" s="304"/>
      <c r="BD323" s="304"/>
      <c r="BE323" s="304"/>
      <c r="BF323" s="304"/>
      <c r="BG323" s="304"/>
      <c r="BH323" s="304"/>
      <c r="BI323" s="304"/>
      <c r="BJ323" s="304"/>
      <c r="BK323" s="304"/>
      <c r="BL323" s="304"/>
      <c r="BM323" s="304"/>
      <c r="BN323" s="304"/>
      <c r="BO323" s="304"/>
      <c r="BP323" s="304"/>
      <c r="BQ323" s="304"/>
      <c r="BR323" s="304"/>
      <c r="BS323" s="304"/>
      <c r="BT323" s="304"/>
      <c r="BU323" s="304"/>
      <c r="BV323" s="304"/>
      <c r="BW323" s="304"/>
      <c r="BX323" s="304"/>
      <c r="BY323" s="306"/>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544" customFormat="true" ht="15" customHeight="true" x14ac:dyDescent="0.2">
      <c r="B324" s="543"/>
      <c r="AC324" s="343"/>
      <c r="AD324" s="343"/>
      <c r="AE324" s="343"/>
      <c r="AF324" s="343"/>
      <c r="AG324" s="343"/>
      <c r="AH324" s="343"/>
      <c r="AI324" s="343"/>
      <c r="AJ324" s="343"/>
      <c r="AK324" s="343"/>
      <c r="AL324" s="343"/>
      <c r="AM324" s="343"/>
      <c r="AN324" s="343"/>
      <c r="AO324" s="343"/>
      <c r="AP324" s="343"/>
      <c r="AQ324" s="343"/>
      <c r="AR324" s="343"/>
      <c r="AS324" s="343"/>
      <c r="AT324" s="343"/>
      <c r="AU324" s="343"/>
      <c r="AV324" s="343"/>
      <c r="AW324" s="343"/>
      <c r="AX324" s="343"/>
      <c r="AY324" s="343"/>
      <c r="AZ324" s="343"/>
      <c r="BA324" s="306"/>
      <c r="BB324" s="304"/>
      <c r="BC324" s="304"/>
      <c r="BD324" s="304"/>
      <c r="BE324" s="304"/>
      <c r="BF324" s="304"/>
      <c r="BG324" s="304"/>
      <c r="BH324" s="304"/>
      <c r="BI324" s="304"/>
      <c r="BJ324" s="304"/>
      <c r="BK324" s="304"/>
      <c r="BL324" s="304"/>
      <c r="BM324" s="304"/>
      <c r="BN324" s="304"/>
      <c r="BO324" s="304"/>
      <c r="BP324" s="304"/>
      <c r="BQ324" s="304"/>
      <c r="BR324" s="304"/>
      <c r="BS324" s="304"/>
      <c r="BT324" s="304"/>
      <c r="BU324" s="304"/>
      <c r="BV324" s="304"/>
      <c r="BW324" s="304"/>
      <c r="BX324" s="304"/>
      <c r="BY324" s="306"/>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544" customFormat="true" ht="15" customHeight="true" x14ac:dyDescent="0.2">
      <c r="B325" s="543"/>
      <c r="AC325" s="343"/>
      <c r="AD325" s="343"/>
      <c r="AE325" s="343"/>
      <c r="AF325" s="343"/>
      <c r="AG325" s="343"/>
      <c r="AH325" s="343"/>
      <c r="AI325" s="343"/>
      <c r="AJ325" s="343"/>
      <c r="AK325" s="343"/>
      <c r="AL325" s="343"/>
      <c r="AM325" s="343"/>
      <c r="AN325" s="343"/>
      <c r="AO325" s="343"/>
      <c r="AP325" s="343"/>
      <c r="AQ325" s="343"/>
      <c r="AR325" s="343"/>
      <c r="AS325" s="343"/>
      <c r="AT325" s="343"/>
      <c r="AU325" s="343"/>
      <c r="AV325" s="343"/>
      <c r="AW325" s="343"/>
      <c r="AX325" s="343"/>
      <c r="AY325" s="343"/>
      <c r="AZ325" s="343"/>
      <c r="BA325" s="306"/>
      <c r="BB325" s="304"/>
      <c r="BC325" s="304"/>
      <c r="BD325" s="304"/>
      <c r="BE325" s="304"/>
      <c r="BF325" s="304"/>
      <c r="BG325" s="304"/>
      <c r="BH325" s="304"/>
      <c r="BI325" s="304"/>
      <c r="BJ325" s="304"/>
      <c r="BK325" s="304"/>
      <c r="BL325" s="304"/>
      <c r="BM325" s="304"/>
      <c r="BN325" s="304"/>
      <c r="BO325" s="304"/>
      <c r="BP325" s="304"/>
      <c r="BQ325" s="304"/>
      <c r="BR325" s="304"/>
      <c r="BS325" s="304"/>
      <c r="BT325" s="304"/>
      <c r="BU325" s="304"/>
      <c r="BV325" s="304"/>
      <c r="BW325" s="304"/>
      <c r="BX325" s="304"/>
      <c r="BY325" s="306"/>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544" customFormat="true" ht="15" customHeight="true" x14ac:dyDescent="0.2">
      <c r="B326" s="543"/>
      <c r="AC326" s="343"/>
      <c r="AD326" s="343"/>
      <c r="AE326" s="343"/>
      <c r="AF326" s="343"/>
      <c r="AG326" s="343"/>
      <c r="AH326" s="343"/>
      <c r="AI326" s="343"/>
      <c r="AJ326" s="343"/>
      <c r="AK326" s="343"/>
      <c r="AL326" s="343"/>
      <c r="AM326" s="343"/>
      <c r="AN326" s="343"/>
      <c r="AO326" s="343"/>
      <c r="AP326" s="343"/>
      <c r="AQ326" s="343"/>
      <c r="AR326" s="343"/>
      <c r="AS326" s="343"/>
      <c r="AT326" s="343"/>
      <c r="AU326" s="343"/>
      <c r="AV326" s="343"/>
      <c r="AW326" s="343"/>
      <c r="AX326" s="343"/>
      <c r="AY326" s="343"/>
      <c r="AZ326" s="343"/>
      <c r="BA326" s="306"/>
      <c r="BB326" s="304"/>
      <c r="BC326" s="304"/>
      <c r="BD326" s="304"/>
      <c r="BE326" s="304"/>
      <c r="BF326" s="304"/>
      <c r="BG326" s="304"/>
      <c r="BH326" s="304"/>
      <c r="BI326" s="304"/>
      <c r="BJ326" s="304"/>
      <c r="BK326" s="304"/>
      <c r="BL326" s="304"/>
      <c r="BM326" s="304"/>
      <c r="BN326" s="304"/>
      <c r="BO326" s="304"/>
      <c r="BP326" s="304"/>
      <c r="BQ326" s="304"/>
      <c r="BR326" s="304"/>
      <c r="BS326" s="304"/>
      <c r="BT326" s="304"/>
      <c r="BU326" s="304"/>
      <c r="BV326" s="304"/>
      <c r="BW326" s="304"/>
      <c r="BX326" s="304"/>
      <c r="BY326" s="306"/>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544" customFormat="true" ht="15" customHeight="true" x14ac:dyDescent="0.2">
      <c r="B327" s="543"/>
      <c r="AC327" s="343"/>
      <c r="AD327" s="343"/>
      <c r="AE327" s="343"/>
      <c r="AF327" s="343"/>
      <c r="AG327" s="343"/>
      <c r="AH327" s="343"/>
      <c r="AI327" s="343"/>
      <c r="AJ327" s="343"/>
      <c r="AK327" s="343"/>
      <c r="AL327" s="343"/>
      <c r="AM327" s="343"/>
      <c r="AN327" s="343"/>
      <c r="AO327" s="343"/>
      <c r="AP327" s="343"/>
      <c r="AQ327" s="343"/>
      <c r="AR327" s="343"/>
      <c r="AS327" s="343"/>
      <c r="AT327" s="343"/>
      <c r="AU327" s="343"/>
      <c r="AV327" s="343"/>
      <c r="AW327" s="343"/>
      <c r="AX327" s="343"/>
      <c r="AY327" s="343"/>
      <c r="AZ327" s="343"/>
      <c r="BA327" s="306"/>
      <c r="BB327" s="304"/>
      <c r="BC327" s="304"/>
      <c r="BD327" s="304"/>
      <c r="BE327" s="304"/>
      <c r="BF327" s="304"/>
      <c r="BG327" s="304"/>
      <c r="BH327" s="304"/>
      <c r="BI327" s="304"/>
      <c r="BJ327" s="304"/>
      <c r="BK327" s="304"/>
      <c r="BL327" s="304"/>
      <c r="BM327" s="304"/>
      <c r="BN327" s="304"/>
      <c r="BO327" s="304"/>
      <c r="BP327" s="304"/>
      <c r="BQ327" s="304"/>
      <c r="BR327" s="304"/>
      <c r="BS327" s="304"/>
      <c r="BT327" s="304"/>
      <c r="BU327" s="304"/>
      <c r="BV327" s="304"/>
      <c r="BW327" s="304"/>
      <c r="BX327" s="304"/>
      <c r="BY327" s="306"/>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544" customFormat="true" ht="15" customHeight="true" x14ac:dyDescent="0.2">
      <c r="B328" s="543"/>
      <c r="AC328" s="343"/>
      <c r="AD328" s="343"/>
      <c r="AE328" s="343"/>
      <c r="AF328" s="343"/>
      <c r="AG328" s="343"/>
      <c r="AH328" s="343"/>
      <c r="AI328" s="343"/>
      <c r="AJ328" s="343"/>
      <c r="AK328" s="343"/>
      <c r="AL328" s="343"/>
      <c r="AM328" s="343"/>
      <c r="AN328" s="343"/>
      <c r="AO328" s="343"/>
      <c r="AP328" s="343"/>
      <c r="AQ328" s="343"/>
      <c r="AR328" s="343"/>
      <c r="AS328" s="343"/>
      <c r="AT328" s="343"/>
      <c r="AU328" s="343"/>
      <c r="AV328" s="343"/>
      <c r="AW328" s="343"/>
      <c r="AX328" s="343"/>
      <c r="AY328" s="343"/>
      <c r="AZ328" s="343"/>
      <c r="BA328" s="306"/>
      <c r="BB328" s="304"/>
      <c r="BC328" s="304"/>
      <c r="BD328" s="304"/>
      <c r="BE328" s="304"/>
      <c r="BF328" s="304"/>
      <c r="BG328" s="304"/>
      <c r="BH328" s="304"/>
      <c r="BI328" s="304"/>
      <c r="BJ328" s="304"/>
      <c r="BK328" s="304"/>
      <c r="BL328" s="304"/>
      <c r="BM328" s="304"/>
      <c r="BN328" s="304"/>
      <c r="BO328" s="304"/>
      <c r="BP328" s="304"/>
      <c r="BQ328" s="304"/>
      <c r="BR328" s="304"/>
      <c r="BS328" s="304"/>
      <c r="BT328" s="304"/>
      <c r="BU328" s="304"/>
      <c r="BV328" s="304"/>
      <c r="BW328" s="304"/>
      <c r="BX328" s="304"/>
      <c r="BY328" s="306"/>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544" customFormat="true" ht="250.15" customHeight="true" x14ac:dyDescent="0.2">
      <c r="B329" s="543"/>
      <c r="AC329" s="343"/>
      <c r="AD329" s="343"/>
      <c r="AE329" s="343"/>
      <c r="AF329" s="343"/>
      <c r="AG329" s="343"/>
      <c r="AH329" s="343"/>
      <c r="AI329" s="343"/>
      <c r="AJ329" s="343"/>
      <c r="AK329" s="343"/>
      <c r="AL329" s="343"/>
      <c r="AM329" s="343"/>
      <c r="AN329" s="343"/>
      <c r="AO329" s="343"/>
      <c r="AP329" s="343"/>
      <c r="AQ329" s="343"/>
      <c r="AR329" s="343"/>
      <c r="AS329" s="343"/>
      <c r="AT329" s="343"/>
      <c r="AU329" s="343"/>
      <c r="AV329" s="343"/>
      <c r="AW329" s="343"/>
      <c r="AX329" s="343"/>
      <c r="AY329" s="343"/>
      <c r="AZ329" s="343"/>
      <c r="BA329" s="306"/>
      <c r="BB329" s="304"/>
      <c r="BC329" s="304"/>
      <c r="BD329" s="304"/>
      <c r="BE329" s="304"/>
      <c r="BF329" s="304"/>
      <c r="BG329" s="304"/>
      <c r="BH329" s="304"/>
      <c r="BI329" s="304"/>
      <c r="BJ329" s="304"/>
      <c r="BK329" s="304"/>
      <c r="BL329" s="304"/>
      <c r="BM329" s="304"/>
      <c r="BN329" s="304"/>
      <c r="BO329" s="304"/>
      <c r="BP329" s="304"/>
      <c r="BQ329" s="304"/>
      <c r="BR329" s="304"/>
      <c r="BS329" s="304"/>
      <c r="BT329" s="304"/>
      <c r="BU329" s="304"/>
      <c r="BV329" s="304"/>
      <c r="BW329" s="304"/>
      <c r="BX329" s="304"/>
      <c r="BY329" s="306"/>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s="345" customFormat="true" ht="19.15" customHeight="true" x14ac:dyDescent="0.2">
      <c r="B330" s="508"/>
      <c r="AC330" s="338"/>
      <c r="AD330" s="338"/>
      <c r="AE330" s="338"/>
      <c r="AF330" s="338"/>
      <c r="AG330" s="338"/>
      <c r="AH330" s="338"/>
      <c r="AI330" s="338"/>
      <c r="AJ330" s="338"/>
      <c r="AK330" s="338"/>
      <c r="AL330" s="338"/>
      <c r="AM330" s="338"/>
      <c r="AN330" s="338"/>
      <c r="AO330" s="338"/>
      <c r="AP330" s="338"/>
      <c r="AQ330" s="338"/>
      <c r="AR330" s="338"/>
      <c r="AS330" s="338"/>
      <c r="AT330" s="338"/>
      <c r="AU330" s="338"/>
      <c r="AV330" s="338"/>
      <c r="AW330" s="338"/>
      <c r="AX330" s="338"/>
      <c r="AY330" s="338"/>
      <c r="AZ330" s="338"/>
      <c r="BA330" s="309"/>
      <c r="BB330" s="309"/>
      <c r="BC330" s="506"/>
      <c r="BD330" s="506"/>
      <c r="BE330" s="506"/>
      <c r="BF330" s="506"/>
      <c r="BG330" s="506"/>
      <c r="BH330" s="506"/>
      <c r="BI330" s="506"/>
      <c r="BJ330" s="506"/>
      <c r="BK330" s="506"/>
      <c r="BL330" s="506"/>
      <c r="BM330" s="506"/>
      <c r="BN330" s="506"/>
      <c r="BO330" s="506"/>
      <c r="BP330" s="506"/>
      <c r="BQ330" s="506"/>
      <c r="BR330" s="506"/>
      <c r="BS330" s="506"/>
      <c r="BT330" s="506"/>
      <c r="BU330" s="506"/>
      <c r="BV330" s="506"/>
      <c r="BW330" s="506"/>
      <c r="BX330" s="506"/>
      <c r="BY330" s="506"/>
      <c r="BZ330" s="338"/>
      <c r="CA330" s="338"/>
      <c r="CB330" s="338"/>
      <c r="CC330" s="338"/>
      <c r="CD330" s="338"/>
      <c r="CE330" s="338"/>
      <c r="CF330" s="338"/>
      <c r="CG330" s="338"/>
      <c r="CH330" s="338"/>
      <c r="CI330" s="338"/>
      <c r="CJ330" s="338"/>
      <c r="CK330" s="338"/>
      <c r="CL330" s="338"/>
      <c r="CM330" s="338"/>
      <c r="CN330" s="338"/>
      <c r="CO330" s="338"/>
      <c r="CP330" s="338"/>
      <c r="CQ330" s="338"/>
      <c r="CR330" s="338"/>
      <c r="CS330" s="338"/>
      <c r="CT330" s="338"/>
      <c r="CU330" s="338"/>
      <c r="CV330" s="338"/>
      <c r="CW330" s="338"/>
      <c r="CX330" s="338"/>
      <c r="CY330" s="338"/>
      <c r="CZ330" s="338"/>
    </row>
    <row r="331" s="345" customFormat="true" ht="15" customHeight="true" x14ac:dyDescent="0.2">
      <c r="B331" s="508"/>
      <c r="AC331" s="338"/>
      <c r="AD331" s="338"/>
      <c r="AE331" s="338"/>
      <c r="AF331" s="338"/>
      <c r="AG331" s="338"/>
      <c r="AH331" s="338"/>
      <c r="AI331" s="338"/>
      <c r="AJ331" s="338"/>
      <c r="AK331" s="338"/>
      <c r="AL331" s="338"/>
      <c r="AM331" s="338"/>
      <c r="AN331" s="338"/>
      <c r="AO331" s="338"/>
      <c r="AP331" s="338"/>
      <c r="AQ331" s="338"/>
      <c r="AR331" s="338"/>
      <c r="AS331" s="338"/>
      <c r="AT331" s="338"/>
      <c r="AU331" s="338"/>
      <c r="AV331" s="338"/>
      <c r="AW331" s="338"/>
      <c r="AX331" s="338"/>
      <c r="AY331" s="338"/>
      <c r="AZ331" s="338"/>
      <c r="BA331" s="309"/>
      <c r="BB331" s="309"/>
      <c r="BC331" s="506"/>
      <c r="BD331" s="506"/>
      <c r="BE331" s="506"/>
      <c r="BF331" s="506"/>
      <c r="BG331" s="506"/>
      <c r="BH331" s="506"/>
      <c r="BI331" s="506"/>
      <c r="BJ331" s="506"/>
      <c r="BK331" s="506"/>
      <c r="BL331" s="506"/>
      <c r="BM331" s="506"/>
      <c r="BN331" s="506"/>
      <c r="BO331" s="506"/>
      <c r="BP331" s="506"/>
      <c r="BQ331" s="506"/>
      <c r="BR331" s="506"/>
      <c r="BS331" s="506"/>
      <c r="BT331" s="506"/>
      <c r="BU331" s="506"/>
      <c r="BV331" s="506"/>
      <c r="BW331" s="506"/>
      <c r="BX331" s="506"/>
      <c r="BY331" s="506"/>
      <c r="BZ331" s="338"/>
      <c r="CA331" s="338"/>
      <c r="CB331" s="338"/>
      <c r="CC331" s="338"/>
      <c r="CD331" s="338"/>
      <c r="CE331" s="338"/>
      <c r="CF331" s="338"/>
      <c r="CG331" s="338"/>
      <c r="CH331" s="338"/>
      <c r="CI331" s="338"/>
      <c r="CJ331" s="338"/>
      <c r="CK331" s="338"/>
      <c r="CL331" s="338"/>
      <c r="CM331" s="338"/>
      <c r="CN331" s="338"/>
      <c r="CO331" s="338"/>
      <c r="CP331" s="338"/>
      <c r="CQ331" s="338"/>
      <c r="CR331" s="338"/>
      <c r="CS331" s="338"/>
      <c r="CT331" s="338"/>
      <c r="CU331" s="338"/>
      <c r="CV331" s="338"/>
      <c r="CW331" s="338"/>
      <c r="CX331" s="338"/>
      <c r="CY331" s="338"/>
      <c r="CZ331" s="338"/>
    </row>
    <row r="332" s="345" customFormat="true" ht="15" customHeight="true" x14ac:dyDescent="0.2">
      <c r="B332" s="508"/>
      <c r="AC332" s="338"/>
      <c r="AD332" s="338"/>
      <c r="AE332" s="338"/>
      <c r="AF332" s="338"/>
      <c r="AG332" s="338"/>
      <c r="AH332" s="338"/>
      <c r="AI332" s="338"/>
      <c r="AJ332" s="338"/>
      <c r="AK332" s="338"/>
      <c r="AL332" s="338"/>
      <c r="AM332" s="338"/>
      <c r="AN332" s="338"/>
      <c r="AO332" s="338"/>
      <c r="AP332" s="338"/>
      <c r="AQ332" s="338"/>
      <c r="AR332" s="338"/>
      <c r="AS332" s="338"/>
      <c r="AT332" s="338"/>
      <c r="AU332" s="338"/>
      <c r="AV332" s="338"/>
      <c r="AW332" s="338"/>
      <c r="AX332" s="338"/>
      <c r="AY332" s="338"/>
      <c r="AZ332" s="338"/>
      <c r="BA332" s="309"/>
      <c r="BB332" s="309"/>
      <c r="BC332" s="506"/>
      <c r="BD332" s="506"/>
      <c r="BE332" s="506"/>
      <c r="BF332" s="506"/>
      <c r="BG332" s="506"/>
      <c r="BH332" s="506"/>
      <c r="BI332" s="506"/>
      <c r="BJ332" s="506"/>
      <c r="BK332" s="506"/>
      <c r="BL332" s="506"/>
      <c r="BM332" s="506"/>
      <c r="BN332" s="506"/>
      <c r="BO332" s="506"/>
      <c r="BP332" s="506"/>
      <c r="BQ332" s="506"/>
      <c r="BR332" s="506"/>
      <c r="BS332" s="506"/>
      <c r="BT332" s="506"/>
      <c r="BU332" s="506"/>
      <c r="BV332" s="506"/>
      <c r="BW332" s="506"/>
      <c r="BX332" s="506"/>
      <c r="BY332" s="506"/>
      <c r="BZ332" s="338"/>
      <c r="CA332" s="338"/>
      <c r="CB332" s="338"/>
      <c r="CC332" s="338"/>
      <c r="CD332" s="338"/>
      <c r="CE332" s="338"/>
      <c r="CF332" s="338"/>
      <c r="CG332" s="338"/>
      <c r="CH332" s="338"/>
      <c r="CI332" s="338"/>
      <c r="CJ332" s="338"/>
      <c r="CK332" s="338"/>
      <c r="CL332" s="338"/>
      <c r="CM332" s="338"/>
      <c r="CN332" s="338"/>
      <c r="CO332" s="338"/>
      <c r="CP332" s="338"/>
      <c r="CQ332" s="338"/>
      <c r="CR332" s="338"/>
      <c r="CS332" s="338"/>
      <c r="CT332" s="338"/>
      <c r="CU332" s="338"/>
      <c r="CV332" s="338"/>
      <c r="CW332" s="338"/>
      <c r="CX332" s="338"/>
      <c r="CY332" s="338"/>
      <c r="CZ332" s="338"/>
    </row>
    <row r="333" s="345" customFormat="true" ht="15" customHeight="true" x14ac:dyDescent="0.2">
      <c r="B333" s="508"/>
      <c r="AC333" s="338"/>
      <c r="AD333" s="338"/>
      <c r="AE333" s="338"/>
      <c r="AF333" s="338"/>
      <c r="AG333" s="338"/>
      <c r="AH333" s="338"/>
      <c r="AI333" s="338"/>
      <c r="AJ333" s="338"/>
      <c r="AK333" s="338"/>
      <c r="AL333" s="338"/>
      <c r="AM333" s="338"/>
      <c r="AN333" s="338"/>
      <c r="AO333" s="338"/>
      <c r="AP333" s="338"/>
      <c r="AQ333" s="338"/>
      <c r="AR333" s="338"/>
      <c r="AS333" s="338"/>
      <c r="AT333" s="338"/>
      <c r="AU333" s="338"/>
      <c r="AV333" s="338"/>
      <c r="AW333" s="338"/>
      <c r="AX333" s="338"/>
      <c r="AY333" s="338"/>
      <c r="AZ333" s="338"/>
      <c r="BA333" s="309"/>
      <c r="BB333" s="309"/>
      <c r="BC333" s="506"/>
      <c r="BD333" s="506"/>
      <c r="BE333" s="506"/>
      <c r="BF333" s="506"/>
      <c r="BG333" s="506"/>
      <c r="BH333" s="506"/>
      <c r="BI333" s="506"/>
      <c r="BJ333" s="506"/>
      <c r="BK333" s="506"/>
      <c r="BL333" s="506"/>
      <c r="BM333" s="506"/>
      <c r="BN333" s="506"/>
      <c r="BO333" s="506"/>
      <c r="BP333" s="506"/>
      <c r="BQ333" s="506"/>
      <c r="BR333" s="506"/>
      <c r="BS333" s="506"/>
      <c r="BT333" s="506"/>
      <c r="BU333" s="506"/>
      <c r="BV333" s="506"/>
      <c r="BW333" s="506"/>
      <c r="BX333" s="506"/>
      <c r="BY333" s="506"/>
      <c r="BZ333" s="338"/>
      <c r="CA333" s="338"/>
      <c r="CB333" s="338"/>
      <c r="CC333" s="338"/>
      <c r="CD333" s="338"/>
      <c r="CE333" s="338"/>
      <c r="CF333" s="338"/>
      <c r="CG333" s="338"/>
      <c r="CH333" s="338"/>
      <c r="CI333" s="338"/>
      <c r="CJ333" s="338"/>
      <c r="CK333" s="338"/>
      <c r="CL333" s="338"/>
      <c r="CM333" s="338"/>
      <c r="CN333" s="338"/>
      <c r="CO333" s="338"/>
      <c r="CP333" s="338"/>
      <c r="CQ333" s="338"/>
      <c r="CR333" s="338"/>
      <c r="CS333" s="338"/>
      <c r="CT333" s="338"/>
      <c r="CU333" s="338"/>
      <c r="CV333" s="338"/>
      <c r="CW333" s="338"/>
      <c r="CX333" s="338"/>
      <c r="CY333" s="338"/>
      <c r="CZ333" s="338"/>
    </row>
    <row r="334" s="345" customFormat="true" ht="15" customHeight="true" x14ac:dyDescent="0.2">
      <c r="B334" s="508"/>
      <c r="AC334" s="338"/>
      <c r="AD334" s="338"/>
      <c r="AE334" s="338"/>
      <c r="AF334" s="338"/>
      <c r="AG334" s="338"/>
      <c r="AH334" s="338"/>
      <c r="AI334" s="338"/>
      <c r="AJ334" s="338"/>
      <c r="AK334" s="338"/>
      <c r="AL334" s="338"/>
      <c r="AM334" s="338"/>
      <c r="AN334" s="338"/>
      <c r="AO334" s="338"/>
      <c r="AP334" s="338"/>
      <c r="AQ334" s="338"/>
      <c r="AR334" s="338"/>
      <c r="AS334" s="338"/>
      <c r="AT334" s="338"/>
      <c r="AU334" s="338"/>
      <c r="AV334" s="338"/>
      <c r="AW334" s="338"/>
      <c r="AX334" s="338"/>
      <c r="AY334" s="338"/>
      <c r="AZ334" s="338"/>
      <c r="BA334" s="309"/>
      <c r="BB334" s="309"/>
      <c r="BC334" s="506"/>
      <c r="BD334" s="506"/>
      <c r="BE334" s="506"/>
      <c r="BF334" s="506"/>
      <c r="BG334" s="506"/>
      <c r="BH334" s="506"/>
      <c r="BI334" s="506"/>
      <c r="BJ334" s="506"/>
      <c r="BK334" s="506"/>
      <c r="BL334" s="506"/>
      <c r="BM334" s="506"/>
      <c r="BN334" s="506"/>
      <c r="BO334" s="506"/>
      <c r="BP334" s="506"/>
      <c r="BQ334" s="506"/>
      <c r="BR334" s="506"/>
      <c r="BS334" s="506"/>
      <c r="BT334" s="506"/>
      <c r="BU334" s="506"/>
      <c r="BV334" s="506"/>
      <c r="BW334" s="506"/>
      <c r="BX334" s="506"/>
      <c r="BY334" s="506"/>
      <c r="BZ334" s="338"/>
      <c r="CA334" s="338"/>
      <c r="CB334" s="338"/>
      <c r="CC334" s="338"/>
      <c r="CD334" s="338"/>
      <c r="CE334" s="338"/>
      <c r="CF334" s="338"/>
      <c r="CG334" s="338"/>
      <c r="CH334" s="338"/>
      <c r="CI334" s="338"/>
      <c r="CJ334" s="338"/>
      <c r="CK334" s="338"/>
      <c r="CL334" s="338"/>
      <c r="CM334" s="338"/>
      <c r="CN334" s="338"/>
      <c r="CO334" s="338"/>
      <c r="CP334" s="338"/>
      <c r="CQ334" s="338"/>
      <c r="CR334" s="338"/>
      <c r="CS334" s="338"/>
      <c r="CT334" s="338"/>
      <c r="CU334" s="338"/>
      <c r="CV334" s="338"/>
      <c r="CW334" s="338"/>
      <c r="CX334" s="338"/>
      <c r="CY334" s="338"/>
      <c r="CZ334" s="338"/>
    </row>
    <row r="335" s="345" customFormat="true" ht="15" customHeight="true" x14ac:dyDescent="0.2">
      <c r="B335" s="508"/>
      <c r="AC335" s="338"/>
      <c r="AD335" s="338"/>
      <c r="AE335" s="338"/>
      <c r="AF335" s="338"/>
      <c r="AG335" s="338"/>
      <c r="AH335" s="338"/>
      <c r="AI335" s="338"/>
      <c r="AJ335" s="338"/>
      <c r="AK335" s="338"/>
      <c r="AL335" s="338"/>
      <c r="AM335" s="338"/>
      <c r="AN335" s="338"/>
      <c r="AO335" s="338"/>
      <c r="AP335" s="338"/>
      <c r="AQ335" s="338"/>
      <c r="AR335" s="338"/>
      <c r="AS335" s="338"/>
      <c r="AT335" s="338"/>
      <c r="AU335" s="338"/>
      <c r="AV335" s="338"/>
      <c r="AW335" s="338"/>
      <c r="AX335" s="338"/>
      <c r="AY335" s="338"/>
      <c r="AZ335" s="338"/>
      <c r="BA335" s="309"/>
      <c r="BB335" s="309"/>
      <c r="BC335" s="506"/>
      <c r="BD335" s="506"/>
      <c r="BE335" s="506"/>
      <c r="BF335" s="506"/>
      <c r="BG335" s="506"/>
      <c r="BH335" s="506"/>
      <c r="BI335" s="506"/>
      <c r="BJ335" s="506"/>
      <c r="BK335" s="506"/>
      <c r="BL335" s="506"/>
      <c r="BM335" s="506"/>
      <c r="BN335" s="506"/>
      <c r="BO335" s="506"/>
      <c r="BP335" s="506"/>
      <c r="BQ335" s="506"/>
      <c r="BR335" s="506"/>
      <c r="BS335" s="506"/>
      <c r="BT335" s="506"/>
      <c r="BU335" s="506"/>
      <c r="BV335" s="506"/>
      <c r="BW335" s="506"/>
      <c r="BX335" s="506"/>
      <c r="BY335" s="506"/>
      <c r="BZ335" s="338"/>
      <c r="CA335" s="338"/>
      <c r="CB335" s="338"/>
      <c r="CC335" s="338"/>
      <c r="CD335" s="338"/>
      <c r="CE335" s="338"/>
      <c r="CF335" s="338"/>
      <c r="CG335" s="338"/>
      <c r="CH335" s="338"/>
      <c r="CI335" s="338"/>
      <c r="CJ335" s="338"/>
      <c r="CK335" s="338"/>
      <c r="CL335" s="338"/>
      <c r="CM335" s="338"/>
      <c r="CN335" s="338"/>
      <c r="CO335" s="338"/>
      <c r="CP335" s="338"/>
      <c r="CQ335" s="338"/>
      <c r="CR335" s="338"/>
      <c r="CS335" s="338"/>
      <c r="CT335" s="338"/>
      <c r="CU335" s="338"/>
      <c r="CV335" s="338"/>
      <c r="CW335" s="338"/>
      <c r="CX335" s="338"/>
      <c r="CY335" s="338"/>
      <c r="CZ335" s="338"/>
    </row>
    <row r="336" s="345" customFormat="true" ht="15" customHeight="true" x14ac:dyDescent="0.2">
      <c r="B336" s="508"/>
      <c r="AC336" s="338"/>
      <c r="AD336" s="338"/>
      <c r="AE336" s="338"/>
      <c r="AF336" s="338"/>
      <c r="AG336" s="338"/>
      <c r="AH336" s="338"/>
      <c r="AI336" s="338"/>
      <c r="AJ336" s="338"/>
      <c r="AK336" s="338"/>
      <c r="AL336" s="338"/>
      <c r="AM336" s="338"/>
      <c r="AN336" s="338"/>
      <c r="AO336" s="338"/>
      <c r="AP336" s="338"/>
      <c r="AQ336" s="338"/>
      <c r="AR336" s="338"/>
      <c r="AS336" s="338"/>
      <c r="AT336" s="338"/>
      <c r="AU336" s="338"/>
      <c r="AV336" s="338"/>
      <c r="AW336" s="338"/>
      <c r="AX336" s="338"/>
      <c r="AY336" s="338"/>
      <c r="AZ336" s="338"/>
      <c r="BA336" s="309"/>
      <c r="BB336" s="309"/>
      <c r="BC336" s="506"/>
      <c r="BD336" s="506"/>
      <c r="BE336" s="506"/>
      <c r="BF336" s="506"/>
      <c r="BG336" s="506"/>
      <c r="BH336" s="506"/>
      <c r="BI336" s="506"/>
      <c r="BJ336" s="506"/>
      <c r="BK336" s="506"/>
      <c r="BL336" s="506"/>
      <c r="BM336" s="506"/>
      <c r="BN336" s="506"/>
      <c r="BO336" s="506"/>
      <c r="BP336" s="506"/>
      <c r="BQ336" s="506"/>
      <c r="BR336" s="506"/>
      <c r="BS336" s="506"/>
      <c r="BT336" s="506"/>
      <c r="BU336" s="506"/>
      <c r="BV336" s="506"/>
      <c r="BW336" s="506"/>
      <c r="BX336" s="506"/>
      <c r="BY336" s="506"/>
      <c r="BZ336" s="338"/>
      <c r="CA336" s="338"/>
      <c r="CB336" s="338"/>
      <c r="CC336" s="338"/>
      <c r="CD336" s="338"/>
      <c r="CE336" s="338"/>
      <c r="CF336" s="338"/>
      <c r="CG336" s="338"/>
      <c r="CH336" s="338"/>
      <c r="CI336" s="338"/>
      <c r="CJ336" s="338"/>
      <c r="CK336" s="338"/>
      <c r="CL336" s="338"/>
      <c r="CM336" s="338"/>
      <c r="CN336" s="338"/>
      <c r="CO336" s="338"/>
      <c r="CP336" s="338"/>
      <c r="CQ336" s="338"/>
      <c r="CR336" s="338"/>
      <c r="CS336" s="338"/>
      <c r="CT336" s="338"/>
      <c r="CU336" s="338"/>
      <c r="CV336" s="338"/>
      <c r="CW336" s="338"/>
      <c r="CX336" s="338"/>
      <c r="CY336" s="338"/>
      <c r="CZ336" s="338"/>
    </row>
    <row r="337" s="345" customFormat="true" ht="18" customHeight="true" x14ac:dyDescent="0.2">
      <c r="B337" s="508"/>
      <c r="AC337" s="338"/>
      <c r="AD337" s="338"/>
      <c r="AE337" s="338"/>
      <c r="AF337" s="338"/>
      <c r="AG337" s="338"/>
      <c r="AH337" s="338"/>
      <c r="AI337" s="338"/>
      <c r="AJ337" s="338"/>
      <c r="AK337" s="338"/>
      <c r="AL337" s="338"/>
      <c r="AM337" s="338"/>
      <c r="AN337" s="338"/>
      <c r="AO337" s="338"/>
      <c r="AP337" s="338"/>
      <c r="AQ337" s="338"/>
      <c r="AR337" s="338"/>
      <c r="AS337" s="338"/>
      <c r="AT337" s="338"/>
      <c r="AU337" s="338"/>
      <c r="AV337" s="338"/>
      <c r="AW337" s="338"/>
      <c r="AX337" s="338"/>
      <c r="AY337" s="338"/>
      <c r="AZ337" s="338"/>
      <c r="BA337" s="309"/>
      <c r="BB337" s="309"/>
      <c r="BC337" s="506"/>
      <c r="BD337" s="506"/>
      <c r="BE337" s="506"/>
      <c r="BF337" s="506"/>
      <c r="BG337" s="506"/>
      <c r="BH337" s="506"/>
      <c r="BI337" s="506"/>
      <c r="BJ337" s="506"/>
      <c r="BK337" s="506"/>
      <c r="BL337" s="506"/>
      <c r="BM337" s="506"/>
      <c r="BN337" s="506"/>
      <c r="BO337" s="506"/>
      <c r="BP337" s="506"/>
      <c r="BQ337" s="506"/>
      <c r="BR337" s="506"/>
      <c r="BS337" s="506"/>
      <c r="BT337" s="506"/>
      <c r="BU337" s="506"/>
      <c r="BV337" s="506"/>
      <c r="BW337" s="506"/>
      <c r="BX337" s="506"/>
      <c r="BY337" s="506"/>
      <c r="BZ337" s="338"/>
      <c r="CA337" s="338"/>
      <c r="CB337" s="338"/>
      <c r="CC337" s="338"/>
      <c r="CD337" s="338"/>
      <c r="CE337" s="338"/>
      <c r="CF337" s="338"/>
      <c r="CG337" s="338"/>
      <c r="CH337" s="338"/>
      <c r="CI337" s="338"/>
      <c r="CJ337" s="338"/>
      <c r="CK337" s="338"/>
      <c r="CL337" s="338"/>
      <c r="CM337" s="338"/>
      <c r="CN337" s="338"/>
      <c r="CO337" s="338"/>
      <c r="CP337" s="338"/>
      <c r="CQ337" s="338"/>
      <c r="CR337" s="338"/>
      <c r="CS337" s="338"/>
      <c r="CT337" s="338"/>
      <c r="CU337" s="338"/>
      <c r="CV337" s="338"/>
      <c r="CW337" s="338"/>
      <c r="CX337" s="338"/>
      <c r="CY337" s="338"/>
      <c r="CZ337" s="338"/>
    </row>
    <row r="338" s="345" customFormat="true" ht="18" customHeight="true" x14ac:dyDescent="0.2">
      <c r="B338" s="508"/>
      <c r="AC338" s="338"/>
      <c r="AD338" s="338"/>
      <c r="AE338" s="338"/>
      <c r="AF338" s="338"/>
      <c r="AG338" s="338"/>
      <c r="AH338" s="338"/>
      <c r="AI338" s="338"/>
      <c r="AJ338" s="338"/>
      <c r="AK338" s="338"/>
      <c r="AL338" s="338"/>
      <c r="AM338" s="338"/>
      <c r="AN338" s="338"/>
      <c r="AO338" s="338"/>
      <c r="AP338" s="338"/>
      <c r="AQ338" s="338"/>
      <c r="AR338" s="338"/>
      <c r="AS338" s="338"/>
      <c r="AT338" s="338"/>
      <c r="AU338" s="338"/>
      <c r="AV338" s="338"/>
      <c r="AW338" s="338"/>
      <c r="AX338" s="338"/>
      <c r="AY338" s="338"/>
      <c r="AZ338" s="338"/>
      <c r="BA338" s="309"/>
      <c r="BB338" s="309"/>
      <c r="BC338" s="506"/>
      <c r="BD338" s="506"/>
      <c r="BE338" s="506"/>
      <c r="BF338" s="506"/>
      <c r="BG338" s="506"/>
      <c r="BH338" s="506"/>
      <c r="BI338" s="506"/>
      <c r="BJ338" s="506"/>
      <c r="BK338" s="506"/>
      <c r="BL338" s="506"/>
      <c r="BM338" s="506"/>
      <c r="BN338" s="506"/>
      <c r="BO338" s="506"/>
      <c r="BP338" s="506"/>
      <c r="BQ338" s="506"/>
      <c r="BR338" s="506"/>
      <c r="BS338" s="506"/>
      <c r="BT338" s="506"/>
      <c r="BU338" s="506"/>
      <c r="BV338" s="506"/>
      <c r="BW338" s="506"/>
      <c r="BX338" s="506"/>
      <c r="BY338" s="506"/>
      <c r="BZ338" s="338"/>
      <c r="CA338" s="338"/>
      <c r="CB338" s="338"/>
      <c r="CC338" s="338"/>
      <c r="CD338" s="338"/>
      <c r="CE338" s="338"/>
      <c r="CF338" s="338"/>
      <c r="CG338" s="338"/>
      <c r="CH338" s="338"/>
      <c r="CI338" s="338"/>
      <c r="CJ338" s="338"/>
      <c r="CK338" s="338"/>
      <c r="CL338" s="338"/>
      <c r="CM338" s="338"/>
      <c r="CN338" s="338"/>
      <c r="CO338" s="338"/>
      <c r="CP338" s="338"/>
      <c r="CQ338" s="338"/>
      <c r="CR338" s="338"/>
      <c r="CS338" s="338"/>
      <c r="CT338" s="338"/>
      <c r="CU338" s="338"/>
      <c r="CV338" s="338"/>
      <c r="CW338" s="338"/>
      <c r="CX338" s="338"/>
      <c r="CY338" s="338"/>
      <c r="CZ338" s="338"/>
    </row>
    <row r="339" s="544" customFormat="true" ht="15" customHeight="true" x14ac:dyDescent="0.2">
      <c r="B339" s="543"/>
      <c r="AC339" s="343"/>
      <c r="AD339" s="343"/>
      <c r="AE339" s="343"/>
      <c r="AF339" s="343"/>
      <c r="AG339" s="343"/>
      <c r="AH339" s="343"/>
      <c r="AI339" s="343"/>
      <c r="AJ339" s="343"/>
      <c r="AK339" s="343"/>
      <c r="AL339" s="343"/>
      <c r="AM339" s="343"/>
      <c r="AN339" s="343"/>
      <c r="AO339" s="343"/>
      <c r="AP339" s="343"/>
      <c r="AQ339" s="343"/>
      <c r="AR339" s="343"/>
      <c r="AS339" s="343"/>
      <c r="AT339" s="343"/>
      <c r="AU339" s="343"/>
      <c r="AV339" s="343"/>
      <c r="AW339" s="343"/>
      <c r="AX339" s="343"/>
      <c r="AY339" s="343"/>
      <c r="AZ339" s="343"/>
      <c r="BA339" s="344" t="s">
        <v>131</v>
      </c>
      <c r="BB339" s="291" t="s">
        <v>130</v>
      </c>
      <c r="BC339" s="973" t="s">
        <v>115</v>
      </c>
      <c r="BD339" s="974"/>
      <c r="BE339" s="974"/>
      <c r="BF339" s="974"/>
      <c r="BG339" s="975"/>
      <c r="BH339" s="973" t="s">
        <v>38</v>
      </c>
      <c r="BI339" s="974"/>
      <c r="BJ339" s="974"/>
      <c r="BK339" s="974"/>
      <c r="BL339" s="975"/>
      <c r="BM339" s="973" t="s">
        <v>37</v>
      </c>
      <c r="BN339" s="974"/>
      <c r="BO339" s="974"/>
      <c r="BP339" s="974"/>
      <c r="BQ339" s="976"/>
      <c r="BR339" s="14" t="s">
        <v>142</v>
      </c>
      <c r="BS339" s="426"/>
      <c r="BT339" s="426"/>
      <c r="BU339" s="426"/>
      <c r="BV339" s="426"/>
      <c r="BW339" s="426"/>
      <c r="BX339" s="426"/>
      <c r="BY339" s="426"/>
      <c r="BZ339" s="440"/>
      <c r="CA339" s="440"/>
      <c r="CB339" s="440"/>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544" customFormat="true" ht="24" x14ac:dyDescent="0.2">
      <c r="B340" s="543"/>
      <c r="AC340" s="343"/>
      <c r="AD340" s="343"/>
      <c r="AE340" s="343"/>
      <c r="AF340" s="343"/>
      <c r="AG340" s="343"/>
      <c r="AH340" s="343"/>
      <c r="AI340" s="343"/>
      <c r="AJ340" s="343"/>
      <c r="AK340" s="343"/>
      <c r="AL340" s="343"/>
      <c r="AM340" s="343"/>
      <c r="AN340" s="343"/>
      <c r="AO340" s="343"/>
      <c r="AP340" s="343"/>
      <c r="AQ340" s="343"/>
      <c r="AR340" s="343"/>
      <c r="AS340" s="343"/>
      <c r="AT340" s="343"/>
      <c r="AU340" s="343"/>
      <c r="AV340" s="343"/>
      <c r="AW340" s="343"/>
      <c r="AX340" s="343"/>
      <c r="AY340" s="343"/>
      <c r="AZ340" s="343"/>
      <c r="BA340" s="329" t="s">
        <v>127</v>
      </c>
      <c r="BB340" s="328"/>
      <c r="BC340" s="457" t="s">
        <v>0</v>
      </c>
      <c r="BD340" s="563" t="s">
        <v>1</v>
      </c>
      <c r="BE340" s="563" t="s">
        <v>2</v>
      </c>
      <c r="BF340" s="563" t="s">
        <v>3</v>
      </c>
      <c r="BG340" s="458" t="s">
        <v>4</v>
      </c>
      <c r="BH340" s="457" t="s">
        <v>0</v>
      </c>
      <c r="BI340" s="563" t="s">
        <v>1</v>
      </c>
      <c r="BJ340" s="563" t="s">
        <v>2</v>
      </c>
      <c r="BK340" s="563" t="s">
        <v>3</v>
      </c>
      <c r="BL340" s="458" t="s">
        <v>4</v>
      </c>
      <c r="BM340" s="457" t="s">
        <v>0</v>
      </c>
      <c r="BN340" s="563" t="s">
        <v>1</v>
      </c>
      <c r="BO340" s="563" t="s">
        <v>2</v>
      </c>
      <c r="BP340" s="563" t="s">
        <v>3</v>
      </c>
      <c r="BQ340" s="458" t="s">
        <v>4</v>
      </c>
      <c r="BR340" s="457" t="s">
        <v>260</v>
      </c>
      <c r="BS340" s="563" t="s">
        <v>326</v>
      </c>
      <c r="BT340" s="563" t="s">
        <v>262</v>
      </c>
      <c r="BU340" s="563" t="s">
        <v>327</v>
      </c>
      <c r="BV340" s="563" t="s">
        <v>328</v>
      </c>
      <c r="BW340" s="563" t="s">
        <v>265</v>
      </c>
      <c r="BX340" s="563" t="s">
        <v>266</v>
      </c>
      <c r="BY340" s="564" t="s">
        <v>267</v>
      </c>
      <c r="BZ340" s="564" t="s">
        <v>329</v>
      </c>
      <c r="CA340" s="564" t="s">
        <v>330</v>
      </c>
      <c r="CB340" s="564" t="s">
        <v>331</v>
      </c>
      <c r="CC340" s="173"/>
      <c r="CD340" s="173"/>
      <c r="CE340" s="173"/>
      <c r="CF340" s="173"/>
      <c r="CG340" s="173"/>
      <c r="CH340" s="173"/>
      <c r="CI340" s="173"/>
      <c r="CJ340" s="173"/>
      <c r="CK340" s="173"/>
      <c r="CL340" s="173"/>
      <c r="CM340" s="173"/>
      <c r="CN340" s="173"/>
      <c r="CO340" s="173"/>
      <c r="CP340" s="173"/>
      <c r="CQ340" s="173"/>
      <c r="CR340" s="173"/>
      <c r="CS340" s="173"/>
      <c r="CT340" s="173"/>
      <c r="CU340" s="173"/>
      <c r="CV340" s="173"/>
      <c r="CW340" s="173"/>
      <c r="CX340" s="173"/>
      <c r="CY340" s="173"/>
      <c r="CZ340" s="173"/>
    </row>
    <row r="341" s="544" customFormat="true" ht="15" customHeight="true" x14ac:dyDescent="0.2">
      <c r="B341" s="543"/>
      <c r="AC341" s="343"/>
      <c r="AD341" s="343"/>
      <c r="AE341" s="343"/>
      <c r="AF341" s="343"/>
      <c r="AG341" s="343"/>
      <c r="AH341" s="343"/>
      <c r="AI341" s="343"/>
      <c r="AJ341" s="343"/>
      <c r="AK341" s="343"/>
      <c r="AL341" s="343"/>
      <c r="AM341" s="343"/>
      <c r="AN341" s="343"/>
      <c r="AO341" s="343"/>
      <c r="AP341" s="343"/>
      <c r="AQ341" s="343"/>
      <c r="AR341" s="343"/>
      <c r="AS341" s="343"/>
      <c r="AT341" s="343"/>
      <c r="AU341" s="343"/>
      <c r="AV341" s="343"/>
      <c r="AW341" s="343"/>
      <c r="AX341" s="343"/>
      <c r="AY341" s="343"/>
      <c r="AZ341" s="343"/>
      <c r="BA341" s="969" t="s">
        <v>155</v>
      </c>
      <c r="BB341" s="596" t="s">
        <v>49</v>
      </c>
      <c r="BC341" s="46" t="s">
        <v>35</v>
      </c>
      <c r="BD341" s="42" t="s">
        <v>35</v>
      </c>
      <c r="BE341" s="42" t="s">
        <v>35</v>
      </c>
      <c r="BF341" s="42" t="s">
        <v>35</v>
      </c>
      <c r="BG341" s="37" t="s">
        <v>35</v>
      </c>
      <c r="BH341" s="46" t="s">
        <v>35</v>
      </c>
      <c r="BI341" s="42" t="s">
        <v>35</v>
      </c>
      <c r="BJ341" s="42" t="s">
        <v>35</v>
      </c>
      <c r="BK341" s="42" t="s">
        <v>35</v>
      </c>
      <c r="BL341" s="37" t="s">
        <v>35</v>
      </c>
      <c r="BM341" s="46" t="s">
        <v>35</v>
      </c>
      <c r="BN341" s="42" t="s">
        <v>35</v>
      </c>
      <c r="BO341" s="42" t="s">
        <v>35</v>
      </c>
      <c r="BP341" s="42" t="s">
        <v>35</v>
      </c>
      <c r="BQ341" s="37" t="s">
        <v>35</v>
      </c>
      <c r="BR341" s="46" t="s">
        <v>35</v>
      </c>
      <c r="BS341" s="42" t="s">
        <v>35</v>
      </c>
      <c r="BT341" s="42" t="s">
        <v>35</v>
      </c>
      <c r="BU341" s="42" t="s">
        <v>35</v>
      </c>
      <c r="BV341" s="42" t="s">
        <v>35</v>
      </c>
      <c r="BW341" s="42" t="s">
        <v>35</v>
      </c>
      <c r="BX341" s="42" t="s">
        <v>35</v>
      </c>
      <c r="BY341" s="31" t="s">
        <v>35</v>
      </c>
      <c r="BZ341" s="31" t="s">
        <v>35</v>
      </c>
      <c r="CA341" s="31" t="s">
        <v>35</v>
      </c>
      <c r="CB341" s="31" t="s">
        <v>35</v>
      </c>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544" customFormat="true" ht="15" customHeight="true" x14ac:dyDescent="0.2">
      <c r="B342" s="543"/>
      <c r="AC342" s="343"/>
      <c r="AD342" s="343"/>
      <c r="AE342" s="343"/>
      <c r="AF342" s="343"/>
      <c r="AG342" s="343"/>
      <c r="AH342" s="343"/>
      <c r="AI342" s="343"/>
      <c r="AJ342" s="343"/>
      <c r="AK342" s="343"/>
      <c r="AL342" s="343"/>
      <c r="AM342" s="343"/>
      <c r="AN342" s="343"/>
      <c r="AO342" s="343"/>
      <c r="AP342" s="343"/>
      <c r="AQ342" s="343"/>
      <c r="AR342" s="343"/>
      <c r="AS342" s="343"/>
      <c r="AT342" s="343"/>
      <c r="AU342" s="343"/>
      <c r="AV342" s="343"/>
      <c r="AW342" s="343"/>
      <c r="AX342" s="343"/>
      <c r="AY342" s="343"/>
      <c r="AZ342" s="343"/>
      <c r="BA342" s="970"/>
      <c r="BB342" s="594" t="s">
        <v>48</v>
      </c>
      <c r="BC342" s="45" t="s">
        <v>35</v>
      </c>
      <c r="BD342" s="41" t="s">
        <v>35</v>
      </c>
      <c r="BE342" s="41" t="s">
        <v>35</v>
      </c>
      <c r="BF342" s="41" t="s">
        <v>35</v>
      </c>
      <c r="BG342" s="36" t="s">
        <v>35</v>
      </c>
      <c r="BH342" s="45" t="s">
        <v>35</v>
      </c>
      <c r="BI342" s="41" t="s">
        <v>35</v>
      </c>
      <c r="BJ342" s="41" t="s">
        <v>35</v>
      </c>
      <c r="BK342" s="41" t="s">
        <v>35</v>
      </c>
      <c r="BL342" s="36" t="s">
        <v>35</v>
      </c>
      <c r="BM342" s="45" t="s">
        <v>35</v>
      </c>
      <c r="BN342" s="41" t="s">
        <v>35</v>
      </c>
      <c r="BO342" s="41" t="s">
        <v>35</v>
      </c>
      <c r="BP342" s="41" t="s">
        <v>35</v>
      </c>
      <c r="BQ342" s="36" t="s">
        <v>35</v>
      </c>
      <c r="BR342" s="45" t="s">
        <v>35</v>
      </c>
      <c r="BS342" s="41" t="s">
        <v>35</v>
      </c>
      <c r="BT342" s="41" t="s">
        <v>35</v>
      </c>
      <c r="BU342" s="41" t="s">
        <v>35</v>
      </c>
      <c r="BV342" s="41" t="s">
        <v>35</v>
      </c>
      <c r="BW342" s="41" t="s">
        <v>35</v>
      </c>
      <c r="BX342" s="41" t="s">
        <v>35</v>
      </c>
      <c r="BY342" s="30" t="s">
        <v>35</v>
      </c>
      <c r="BZ342" s="30" t="s">
        <v>35</v>
      </c>
      <c r="CA342" s="30" t="s">
        <v>35</v>
      </c>
      <c r="CB342" s="30" t="s">
        <v>35</v>
      </c>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544" customFormat="true" ht="15" customHeight="true" x14ac:dyDescent="0.2">
      <c r="B343" s="543"/>
      <c r="AC343" s="343"/>
      <c r="AD343" s="343"/>
      <c r="AE343" s="343"/>
      <c r="AF343" s="343"/>
      <c r="AG343" s="343"/>
      <c r="AH343" s="343"/>
      <c r="AI343" s="343"/>
      <c r="AJ343" s="343"/>
      <c r="AK343" s="343"/>
      <c r="AL343" s="343"/>
      <c r="AM343" s="343"/>
      <c r="AN343" s="343"/>
      <c r="AO343" s="343"/>
      <c r="AP343" s="343"/>
      <c r="AQ343" s="343"/>
      <c r="AR343" s="343"/>
      <c r="AS343" s="343"/>
      <c r="AT343" s="343"/>
      <c r="AU343" s="343"/>
      <c r="AV343" s="343"/>
      <c r="AW343" s="343"/>
      <c r="AX343" s="343"/>
      <c r="AY343" s="343"/>
      <c r="AZ343" s="343"/>
      <c r="BA343" s="971" t="s">
        <v>150</v>
      </c>
      <c r="BB343" s="594" t="s">
        <v>49</v>
      </c>
      <c r="BC343" s="45" t="s">
        <v>35</v>
      </c>
      <c r="BD343" s="41" t="s">
        <v>35</v>
      </c>
      <c r="BE343" s="41" t="s">
        <v>35</v>
      </c>
      <c r="BF343" s="41" t="s">
        <v>35</v>
      </c>
      <c r="BG343" s="36" t="s">
        <v>35</v>
      </c>
      <c r="BH343" s="45" t="s">
        <v>35</v>
      </c>
      <c r="BI343" s="41" t="s">
        <v>35</v>
      </c>
      <c r="BJ343" s="41" t="s">
        <v>35</v>
      </c>
      <c r="BK343" s="41" t="s">
        <v>35</v>
      </c>
      <c r="BL343" s="36" t="s">
        <v>35</v>
      </c>
      <c r="BM343" s="45" t="s">
        <v>35</v>
      </c>
      <c r="BN343" s="41" t="s">
        <v>35</v>
      </c>
      <c r="BO343" s="41" t="s">
        <v>35</v>
      </c>
      <c r="BP343" s="41" t="s">
        <v>35</v>
      </c>
      <c r="BQ343" s="36" t="s">
        <v>35</v>
      </c>
      <c r="BR343" s="45" t="s">
        <v>35</v>
      </c>
      <c r="BS343" s="41" t="s">
        <v>35</v>
      </c>
      <c r="BT343" s="41" t="s">
        <v>35</v>
      </c>
      <c r="BU343" s="41" t="s">
        <v>35</v>
      </c>
      <c r="BV343" s="41" t="s">
        <v>35</v>
      </c>
      <c r="BW343" s="41" t="s">
        <v>35</v>
      </c>
      <c r="BX343" s="41" t="s">
        <v>35</v>
      </c>
      <c r="BY343" s="30" t="s">
        <v>35</v>
      </c>
      <c r="BZ343" s="30" t="s">
        <v>35</v>
      </c>
      <c r="CA343" s="30" t="s">
        <v>35</v>
      </c>
      <c r="CB343" s="30" t="s">
        <v>35</v>
      </c>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544" customFormat="true" ht="15" customHeight="true" x14ac:dyDescent="0.2">
      <c r="B344" s="543"/>
      <c r="AC344" s="343"/>
      <c r="AD344" s="343"/>
      <c r="AE344" s="343"/>
      <c r="AF344" s="343"/>
      <c r="AG344" s="343"/>
      <c r="AH344" s="343"/>
      <c r="AI344" s="343"/>
      <c r="AJ344" s="343"/>
      <c r="AK344" s="343"/>
      <c r="AL344" s="343"/>
      <c r="AM344" s="343"/>
      <c r="AN344" s="343"/>
      <c r="AO344" s="343"/>
      <c r="AP344" s="343"/>
      <c r="AQ344" s="343"/>
      <c r="AR344" s="343"/>
      <c r="AS344" s="343"/>
      <c r="AT344" s="343"/>
      <c r="AU344" s="343"/>
      <c r="AV344" s="343"/>
      <c r="AW344" s="343"/>
      <c r="AX344" s="343"/>
      <c r="AY344" s="343"/>
      <c r="AZ344" s="343"/>
      <c r="BA344" s="970"/>
      <c r="BB344" s="594" t="s">
        <v>48</v>
      </c>
      <c r="BC344" s="45" t="s">
        <v>35</v>
      </c>
      <c r="BD344" s="41" t="s">
        <v>35</v>
      </c>
      <c r="BE344" s="41" t="s">
        <v>35</v>
      </c>
      <c r="BF344" s="41" t="s">
        <v>35</v>
      </c>
      <c r="BG344" s="36" t="s">
        <v>35</v>
      </c>
      <c r="BH344" s="45" t="s">
        <v>35</v>
      </c>
      <c r="BI344" s="41" t="s">
        <v>35</v>
      </c>
      <c r="BJ344" s="41" t="s">
        <v>35</v>
      </c>
      <c r="BK344" s="41" t="s">
        <v>35</v>
      </c>
      <c r="BL344" s="36" t="s">
        <v>35</v>
      </c>
      <c r="BM344" s="45" t="s">
        <v>35</v>
      </c>
      <c r="BN344" s="41" t="s">
        <v>35</v>
      </c>
      <c r="BO344" s="41" t="s">
        <v>35</v>
      </c>
      <c r="BP344" s="41" t="s">
        <v>35</v>
      </c>
      <c r="BQ344" s="36" t="s">
        <v>35</v>
      </c>
      <c r="BR344" s="45" t="s">
        <v>35</v>
      </c>
      <c r="BS344" s="41" t="s">
        <v>35</v>
      </c>
      <c r="BT344" s="41" t="s">
        <v>35</v>
      </c>
      <c r="BU344" s="41" t="s">
        <v>35</v>
      </c>
      <c r="BV344" s="41" t="s">
        <v>35</v>
      </c>
      <c r="BW344" s="41" t="s">
        <v>35</v>
      </c>
      <c r="BX344" s="41" t="s">
        <v>35</v>
      </c>
      <c r="BY344" s="30" t="s">
        <v>35</v>
      </c>
      <c r="BZ344" s="30" t="s">
        <v>35</v>
      </c>
      <c r="CA344" s="30" t="s">
        <v>35</v>
      </c>
      <c r="CB344" s="30" t="s">
        <v>35</v>
      </c>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544" customFormat="true" ht="15" customHeight="true" x14ac:dyDescent="0.2">
      <c r="B345" s="543"/>
      <c r="AC345" s="343"/>
      <c r="AD345" s="343"/>
      <c r="AE345" s="343"/>
      <c r="AF345" s="343"/>
      <c r="AG345" s="343"/>
      <c r="AH345" s="343"/>
      <c r="AI345" s="343"/>
      <c r="AJ345" s="343"/>
      <c r="AK345" s="343"/>
      <c r="AL345" s="343"/>
      <c r="AM345" s="343"/>
      <c r="AN345" s="343"/>
      <c r="AO345" s="343"/>
      <c r="AP345" s="343"/>
      <c r="AQ345" s="343"/>
      <c r="AR345" s="343"/>
      <c r="AS345" s="343"/>
      <c r="AT345" s="343"/>
      <c r="AU345" s="343"/>
      <c r="AV345" s="343"/>
      <c r="AW345" s="343"/>
      <c r="AX345" s="343"/>
      <c r="AY345" s="343"/>
      <c r="AZ345" s="343"/>
      <c r="BA345" s="971" t="s">
        <v>151</v>
      </c>
      <c r="BB345" s="594" t="s">
        <v>49</v>
      </c>
      <c r="BC345" s="45" t="s">
        <v>35</v>
      </c>
      <c r="BD345" s="41" t="s">
        <v>35</v>
      </c>
      <c r="BE345" s="41" t="s">
        <v>35</v>
      </c>
      <c r="BF345" s="41" t="s">
        <v>35</v>
      </c>
      <c r="BG345" s="36" t="s">
        <v>35</v>
      </c>
      <c r="BH345" s="45" t="s">
        <v>35</v>
      </c>
      <c r="BI345" s="41" t="s">
        <v>35</v>
      </c>
      <c r="BJ345" s="41" t="s">
        <v>35</v>
      </c>
      <c r="BK345" s="41" t="s">
        <v>35</v>
      </c>
      <c r="BL345" s="36" t="s">
        <v>35</v>
      </c>
      <c r="BM345" s="45" t="s">
        <v>35</v>
      </c>
      <c r="BN345" s="41" t="s">
        <v>35</v>
      </c>
      <c r="BO345" s="41" t="s">
        <v>35</v>
      </c>
      <c r="BP345" s="41" t="s">
        <v>35</v>
      </c>
      <c r="BQ345" s="36" t="s">
        <v>35</v>
      </c>
      <c r="BR345" s="45" t="s">
        <v>35</v>
      </c>
      <c r="BS345" s="41" t="s">
        <v>35</v>
      </c>
      <c r="BT345" s="41" t="s">
        <v>35</v>
      </c>
      <c r="BU345" s="41" t="s">
        <v>35</v>
      </c>
      <c r="BV345" s="41" t="s">
        <v>35</v>
      </c>
      <c r="BW345" s="41" t="s">
        <v>35</v>
      </c>
      <c r="BX345" s="41" t="s">
        <v>35</v>
      </c>
      <c r="BY345" s="30" t="s">
        <v>35</v>
      </c>
      <c r="BZ345" s="30" t="s">
        <v>35</v>
      </c>
      <c r="CA345" s="30" t="s">
        <v>35</v>
      </c>
      <c r="CB345" s="30" t="s">
        <v>35</v>
      </c>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544" customFormat="true" ht="15" customHeight="true" x14ac:dyDescent="0.2">
      <c r="B346" s="543"/>
      <c r="AC346" s="343"/>
      <c r="AD346" s="343"/>
      <c r="AE346" s="343"/>
      <c r="AF346" s="343"/>
      <c r="AG346" s="343"/>
      <c r="AH346" s="343"/>
      <c r="AI346" s="343"/>
      <c r="AJ346" s="343"/>
      <c r="AK346" s="343"/>
      <c r="AL346" s="343"/>
      <c r="AM346" s="343"/>
      <c r="AN346" s="343"/>
      <c r="AO346" s="343"/>
      <c r="AP346" s="343"/>
      <c r="AQ346" s="343"/>
      <c r="AR346" s="343"/>
      <c r="AS346" s="343"/>
      <c r="AT346" s="343"/>
      <c r="AU346" s="343"/>
      <c r="AV346" s="343"/>
      <c r="AW346" s="343"/>
      <c r="AX346" s="343"/>
      <c r="AY346" s="343"/>
      <c r="AZ346" s="343"/>
      <c r="BA346" s="970"/>
      <c r="BB346" s="594" t="s">
        <v>48</v>
      </c>
      <c r="BC346" s="45" t="s">
        <v>35</v>
      </c>
      <c r="BD346" s="41" t="s">
        <v>35</v>
      </c>
      <c r="BE346" s="41" t="s">
        <v>35</v>
      </c>
      <c r="BF346" s="41" t="s">
        <v>35</v>
      </c>
      <c r="BG346" s="36" t="s">
        <v>35</v>
      </c>
      <c r="BH346" s="45" t="s">
        <v>35</v>
      </c>
      <c r="BI346" s="41" t="s">
        <v>35</v>
      </c>
      <c r="BJ346" s="41" t="s">
        <v>35</v>
      </c>
      <c r="BK346" s="41" t="s">
        <v>35</v>
      </c>
      <c r="BL346" s="36" t="s">
        <v>35</v>
      </c>
      <c r="BM346" s="45" t="s">
        <v>35</v>
      </c>
      <c r="BN346" s="41" t="s">
        <v>35</v>
      </c>
      <c r="BO346" s="41" t="s">
        <v>35</v>
      </c>
      <c r="BP346" s="41" t="s">
        <v>35</v>
      </c>
      <c r="BQ346" s="36" t="s">
        <v>35</v>
      </c>
      <c r="BR346" s="45" t="s">
        <v>35</v>
      </c>
      <c r="BS346" s="41" t="s">
        <v>35</v>
      </c>
      <c r="BT346" s="41" t="s">
        <v>35</v>
      </c>
      <c r="BU346" s="41" t="s">
        <v>35</v>
      </c>
      <c r="BV346" s="41" t="s">
        <v>35</v>
      </c>
      <c r="BW346" s="41" t="s">
        <v>35</v>
      </c>
      <c r="BX346" s="41" t="s">
        <v>35</v>
      </c>
      <c r="BY346" s="30" t="s">
        <v>35</v>
      </c>
      <c r="BZ346" s="30" t="s">
        <v>35</v>
      </c>
      <c r="CA346" s="30" t="s">
        <v>35</v>
      </c>
      <c r="CB346" s="30" t="s">
        <v>35</v>
      </c>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544" customFormat="true" ht="15" customHeight="true" x14ac:dyDescent="0.2">
      <c r="B347" s="543"/>
      <c r="AC347" s="343"/>
      <c r="AD347" s="343"/>
      <c r="AE347" s="343"/>
      <c r="AF347" s="343"/>
      <c r="AG347" s="343"/>
      <c r="AH347" s="343"/>
      <c r="AI347" s="343"/>
      <c r="AJ347" s="343"/>
      <c r="AK347" s="343"/>
      <c r="AL347" s="343"/>
      <c r="AM347" s="343"/>
      <c r="AN347" s="343"/>
      <c r="AO347" s="343"/>
      <c r="AP347" s="343"/>
      <c r="AQ347" s="343"/>
      <c r="AR347" s="343"/>
      <c r="AS347" s="343"/>
      <c r="AT347" s="343"/>
      <c r="AU347" s="343"/>
      <c r="AV347" s="343"/>
      <c r="AW347" s="343"/>
      <c r="AX347" s="343"/>
      <c r="AY347" s="343"/>
      <c r="AZ347" s="343"/>
      <c r="BA347" s="971" t="s">
        <v>152</v>
      </c>
      <c r="BB347" s="594" t="s">
        <v>49</v>
      </c>
      <c r="BC347" s="45" t="s">
        <v>35</v>
      </c>
      <c r="BD347" s="41" t="s">
        <v>35</v>
      </c>
      <c r="BE347" s="41" t="s">
        <v>35</v>
      </c>
      <c r="BF347" s="41" t="s">
        <v>35</v>
      </c>
      <c r="BG347" s="36" t="s">
        <v>35</v>
      </c>
      <c r="BH347" s="45" t="s">
        <v>35</v>
      </c>
      <c r="BI347" s="41" t="s">
        <v>35</v>
      </c>
      <c r="BJ347" s="41" t="s">
        <v>35</v>
      </c>
      <c r="BK347" s="41" t="s">
        <v>35</v>
      </c>
      <c r="BL347" s="36" t="s">
        <v>35</v>
      </c>
      <c r="BM347" s="45" t="s">
        <v>35</v>
      </c>
      <c r="BN347" s="41" t="s">
        <v>35</v>
      </c>
      <c r="BO347" s="41" t="s">
        <v>35</v>
      </c>
      <c r="BP347" s="41" t="s">
        <v>35</v>
      </c>
      <c r="BQ347" s="36" t="s">
        <v>35</v>
      </c>
      <c r="BR347" s="45" t="s">
        <v>35</v>
      </c>
      <c r="BS347" s="41" t="s">
        <v>35</v>
      </c>
      <c r="BT347" s="41" t="s">
        <v>35</v>
      </c>
      <c r="BU347" s="41" t="s">
        <v>35</v>
      </c>
      <c r="BV347" s="41" t="s">
        <v>35</v>
      </c>
      <c r="BW347" s="41" t="s">
        <v>35</v>
      </c>
      <c r="BX347" s="41" t="s">
        <v>35</v>
      </c>
      <c r="BY347" s="30" t="s">
        <v>35</v>
      </c>
      <c r="BZ347" s="30" t="s">
        <v>35</v>
      </c>
      <c r="CA347" s="30" t="s">
        <v>35</v>
      </c>
      <c r="CB347" s="30" t="s">
        <v>35</v>
      </c>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544" customFormat="true" ht="15" customHeight="true" x14ac:dyDescent="0.2">
      <c r="B348" s="543"/>
      <c r="AC348" s="343"/>
      <c r="AD348" s="343"/>
      <c r="AE348" s="343"/>
      <c r="AF348" s="343"/>
      <c r="AG348" s="343"/>
      <c r="AH348" s="343"/>
      <c r="AI348" s="343"/>
      <c r="AJ348" s="343"/>
      <c r="AK348" s="343"/>
      <c r="AL348" s="343"/>
      <c r="AM348" s="343"/>
      <c r="AN348" s="343"/>
      <c r="AO348" s="343"/>
      <c r="AP348" s="343"/>
      <c r="AQ348" s="343"/>
      <c r="AR348" s="343"/>
      <c r="AS348" s="343"/>
      <c r="AT348" s="343"/>
      <c r="AU348" s="343"/>
      <c r="AV348" s="343"/>
      <c r="AW348" s="343"/>
      <c r="AX348" s="343"/>
      <c r="AY348" s="343"/>
      <c r="AZ348" s="343"/>
      <c r="BA348" s="970"/>
      <c r="BB348" s="594" t="s">
        <v>48</v>
      </c>
      <c r="BC348" s="45" t="s">
        <v>35</v>
      </c>
      <c r="BD348" s="41" t="s">
        <v>35</v>
      </c>
      <c r="BE348" s="41" t="s">
        <v>35</v>
      </c>
      <c r="BF348" s="41" t="s">
        <v>35</v>
      </c>
      <c r="BG348" s="36" t="s">
        <v>35</v>
      </c>
      <c r="BH348" s="45" t="s">
        <v>35</v>
      </c>
      <c r="BI348" s="41" t="s">
        <v>35</v>
      </c>
      <c r="BJ348" s="41" t="s">
        <v>35</v>
      </c>
      <c r="BK348" s="41" t="s">
        <v>35</v>
      </c>
      <c r="BL348" s="36" t="s">
        <v>35</v>
      </c>
      <c r="BM348" s="45" t="s">
        <v>35</v>
      </c>
      <c r="BN348" s="41" t="s">
        <v>35</v>
      </c>
      <c r="BO348" s="41" t="s">
        <v>35</v>
      </c>
      <c r="BP348" s="41" t="s">
        <v>35</v>
      </c>
      <c r="BQ348" s="36" t="s">
        <v>35</v>
      </c>
      <c r="BR348" s="45" t="s">
        <v>35</v>
      </c>
      <c r="BS348" s="41" t="s">
        <v>35</v>
      </c>
      <c r="BT348" s="41" t="s">
        <v>35</v>
      </c>
      <c r="BU348" s="41" t="s">
        <v>35</v>
      </c>
      <c r="BV348" s="41" t="s">
        <v>35</v>
      </c>
      <c r="BW348" s="41" t="s">
        <v>35</v>
      </c>
      <c r="BX348" s="41" t="s">
        <v>35</v>
      </c>
      <c r="BY348" s="30" t="s">
        <v>35</v>
      </c>
      <c r="BZ348" s="30" t="s">
        <v>35</v>
      </c>
      <c r="CA348" s="30" t="s">
        <v>35</v>
      </c>
      <c r="CB348" s="30" t="s">
        <v>35</v>
      </c>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544" customFormat="true" ht="15" customHeight="true" x14ac:dyDescent="0.2">
      <c r="B349" s="543"/>
      <c r="AC349" s="343"/>
      <c r="AD349" s="343"/>
      <c r="AE349" s="343"/>
      <c r="AF349" s="343"/>
      <c r="AG349" s="343"/>
      <c r="AH349" s="343"/>
      <c r="AI349" s="343"/>
      <c r="AJ349" s="343"/>
      <c r="AK349" s="343"/>
      <c r="AL349" s="343"/>
      <c r="AM349" s="343"/>
      <c r="AN349" s="343"/>
      <c r="AO349" s="343"/>
      <c r="AP349" s="343"/>
      <c r="AQ349" s="343"/>
      <c r="AR349" s="343"/>
      <c r="AS349" s="343"/>
      <c r="AT349" s="343"/>
      <c r="AU349" s="343"/>
      <c r="AV349" s="343"/>
      <c r="AW349" s="343"/>
      <c r="AX349" s="343"/>
      <c r="AY349" s="343"/>
      <c r="AZ349" s="343"/>
      <c r="BA349" s="971" t="s">
        <v>153</v>
      </c>
      <c r="BB349" s="594" t="s">
        <v>49</v>
      </c>
      <c r="BC349" s="45" t="s">
        <v>35</v>
      </c>
      <c r="BD349" s="41" t="s">
        <v>35</v>
      </c>
      <c r="BE349" s="41" t="s">
        <v>35</v>
      </c>
      <c r="BF349" s="41" t="s">
        <v>35</v>
      </c>
      <c r="BG349" s="36" t="s">
        <v>35</v>
      </c>
      <c r="BH349" s="45" t="s">
        <v>35</v>
      </c>
      <c r="BI349" s="41" t="s">
        <v>35</v>
      </c>
      <c r="BJ349" s="41" t="s">
        <v>35</v>
      </c>
      <c r="BK349" s="41" t="s">
        <v>35</v>
      </c>
      <c r="BL349" s="36" t="s">
        <v>35</v>
      </c>
      <c r="BM349" s="45" t="s">
        <v>35</v>
      </c>
      <c r="BN349" s="41" t="s">
        <v>35</v>
      </c>
      <c r="BO349" s="41" t="s">
        <v>35</v>
      </c>
      <c r="BP349" s="41" t="s">
        <v>35</v>
      </c>
      <c r="BQ349" s="36" t="s">
        <v>35</v>
      </c>
      <c r="BR349" s="45" t="s">
        <v>35</v>
      </c>
      <c r="BS349" s="41" t="s">
        <v>35</v>
      </c>
      <c r="BT349" s="41" t="s">
        <v>35</v>
      </c>
      <c r="BU349" s="41" t="s">
        <v>35</v>
      </c>
      <c r="BV349" s="41" t="s">
        <v>35</v>
      </c>
      <c r="BW349" s="41" t="s">
        <v>35</v>
      </c>
      <c r="BX349" s="41" t="s">
        <v>35</v>
      </c>
      <c r="BY349" s="30" t="s">
        <v>35</v>
      </c>
      <c r="BZ349" s="30" t="s">
        <v>35</v>
      </c>
      <c r="CA349" s="30" t="s">
        <v>35</v>
      </c>
      <c r="CB349" s="30" t="s">
        <v>35</v>
      </c>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544" customFormat="true" ht="15" customHeight="true" x14ac:dyDescent="0.2">
      <c r="B350" s="543"/>
      <c r="AC350" s="343"/>
      <c r="AD350" s="343"/>
      <c r="AE350" s="343"/>
      <c r="AF350" s="343"/>
      <c r="AG350" s="343"/>
      <c r="AH350" s="343"/>
      <c r="AI350" s="343"/>
      <c r="AJ350" s="343"/>
      <c r="AK350" s="343"/>
      <c r="AL350" s="343"/>
      <c r="AM350" s="343"/>
      <c r="AN350" s="343"/>
      <c r="AO350" s="343"/>
      <c r="AP350" s="343"/>
      <c r="AQ350" s="343"/>
      <c r="AR350" s="343"/>
      <c r="AS350" s="343"/>
      <c r="AT350" s="343"/>
      <c r="AU350" s="343"/>
      <c r="AV350" s="343"/>
      <c r="AW350" s="343"/>
      <c r="AX350" s="343"/>
      <c r="AY350" s="343"/>
      <c r="AZ350" s="343"/>
      <c r="BA350" s="970"/>
      <c r="BB350" s="594" t="s">
        <v>48</v>
      </c>
      <c r="BC350" s="45" t="s">
        <v>35</v>
      </c>
      <c r="BD350" s="41" t="s">
        <v>35</v>
      </c>
      <c r="BE350" s="41" t="s">
        <v>35</v>
      </c>
      <c r="BF350" s="41" t="s">
        <v>35</v>
      </c>
      <c r="BG350" s="36" t="s">
        <v>35</v>
      </c>
      <c r="BH350" s="45" t="s">
        <v>35</v>
      </c>
      <c r="BI350" s="41" t="s">
        <v>35</v>
      </c>
      <c r="BJ350" s="41" t="s">
        <v>35</v>
      </c>
      <c r="BK350" s="41" t="s">
        <v>35</v>
      </c>
      <c r="BL350" s="36" t="s">
        <v>35</v>
      </c>
      <c r="BM350" s="45" t="s">
        <v>35</v>
      </c>
      <c r="BN350" s="41" t="s">
        <v>35</v>
      </c>
      <c r="BO350" s="41" t="s">
        <v>35</v>
      </c>
      <c r="BP350" s="41" t="s">
        <v>35</v>
      </c>
      <c r="BQ350" s="36" t="s">
        <v>35</v>
      </c>
      <c r="BR350" s="45" t="s">
        <v>35</v>
      </c>
      <c r="BS350" s="41" t="s">
        <v>35</v>
      </c>
      <c r="BT350" s="41" t="s">
        <v>35</v>
      </c>
      <c r="BU350" s="41" t="s">
        <v>35</v>
      </c>
      <c r="BV350" s="41" t="s">
        <v>35</v>
      </c>
      <c r="BW350" s="41" t="s">
        <v>35</v>
      </c>
      <c r="BX350" s="41" t="s">
        <v>35</v>
      </c>
      <c r="BY350" s="30" t="s">
        <v>35</v>
      </c>
      <c r="BZ350" s="30" t="s">
        <v>35</v>
      </c>
      <c r="CA350" s="30" t="s">
        <v>35</v>
      </c>
      <c r="CB350" s="30" t="s">
        <v>35</v>
      </c>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544" customFormat="true" ht="15" customHeight="true" x14ac:dyDescent="0.2">
      <c r="B351" s="543"/>
      <c r="AC351" s="343"/>
      <c r="AD351" s="343"/>
      <c r="AE351" s="343"/>
      <c r="AF351" s="343"/>
      <c r="AG351" s="343"/>
      <c r="AH351" s="343"/>
      <c r="AI351" s="343"/>
      <c r="AJ351" s="343"/>
      <c r="AK351" s="343"/>
      <c r="AL351" s="343"/>
      <c r="AM351" s="343"/>
      <c r="AN351" s="343"/>
      <c r="AO351" s="343"/>
      <c r="AP351" s="343"/>
      <c r="AQ351" s="343"/>
      <c r="AR351" s="343"/>
      <c r="AS351" s="343"/>
      <c r="AT351" s="343"/>
      <c r="AU351" s="343"/>
      <c r="AV351" s="343"/>
      <c r="AW351" s="343"/>
      <c r="AX351" s="343"/>
      <c r="AY351" s="343"/>
      <c r="AZ351" s="343"/>
      <c r="BA351" s="971" t="s">
        <v>154</v>
      </c>
      <c r="BB351" s="594" t="s">
        <v>49</v>
      </c>
      <c r="BC351" s="45" t="s">
        <v>35</v>
      </c>
      <c r="BD351" s="41" t="s">
        <v>35</v>
      </c>
      <c r="BE351" s="41" t="s">
        <v>35</v>
      </c>
      <c r="BF351" s="41" t="s">
        <v>35</v>
      </c>
      <c r="BG351" s="36" t="s">
        <v>35</v>
      </c>
      <c r="BH351" s="45" t="s">
        <v>35</v>
      </c>
      <c r="BI351" s="41" t="s">
        <v>35</v>
      </c>
      <c r="BJ351" s="41" t="s">
        <v>35</v>
      </c>
      <c r="BK351" s="41" t="s">
        <v>35</v>
      </c>
      <c r="BL351" s="36" t="s">
        <v>35</v>
      </c>
      <c r="BM351" s="45" t="s">
        <v>35</v>
      </c>
      <c r="BN351" s="41" t="s">
        <v>35</v>
      </c>
      <c r="BO351" s="41" t="s">
        <v>35</v>
      </c>
      <c r="BP351" s="41" t="s">
        <v>35</v>
      </c>
      <c r="BQ351" s="36" t="s">
        <v>35</v>
      </c>
      <c r="BR351" s="45" t="s">
        <v>35</v>
      </c>
      <c r="BS351" s="41" t="s">
        <v>35</v>
      </c>
      <c r="BT351" s="41" t="s">
        <v>35</v>
      </c>
      <c r="BU351" s="41" t="s">
        <v>35</v>
      </c>
      <c r="BV351" s="41" t="s">
        <v>35</v>
      </c>
      <c r="BW351" s="41" t="s">
        <v>35</v>
      </c>
      <c r="BX351" s="41" t="s">
        <v>35</v>
      </c>
      <c r="BY351" s="30" t="s">
        <v>35</v>
      </c>
      <c r="BZ351" s="30" t="s">
        <v>35</v>
      </c>
      <c r="CA351" s="30" t="s">
        <v>35</v>
      </c>
      <c r="CB351" s="30" t="s">
        <v>35</v>
      </c>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544" customFormat="true" ht="15" customHeight="true" x14ac:dyDescent="0.2">
      <c r="B352" s="543"/>
      <c r="AC352" s="343"/>
      <c r="AD352" s="343"/>
      <c r="AE352" s="343"/>
      <c r="AF352" s="343"/>
      <c r="AG352" s="343"/>
      <c r="AH352" s="343"/>
      <c r="AI352" s="343"/>
      <c r="AJ352" s="343"/>
      <c r="AK352" s="343"/>
      <c r="AL352" s="343"/>
      <c r="AM352" s="343"/>
      <c r="AN352" s="343"/>
      <c r="AO352" s="343"/>
      <c r="AP352" s="343"/>
      <c r="AQ352" s="343"/>
      <c r="AR352" s="343"/>
      <c r="AS352" s="343"/>
      <c r="AT352" s="343"/>
      <c r="AU352" s="343"/>
      <c r="AV352" s="343"/>
      <c r="AW352" s="343"/>
      <c r="AX352" s="343"/>
      <c r="AY352" s="343"/>
      <c r="AZ352" s="343"/>
      <c r="BA352" s="970"/>
      <c r="BB352" s="594" t="s">
        <v>48</v>
      </c>
      <c r="BC352" s="45" t="s">
        <v>35</v>
      </c>
      <c r="BD352" s="41" t="s">
        <v>35</v>
      </c>
      <c r="BE352" s="41" t="s">
        <v>35</v>
      </c>
      <c r="BF352" s="41" t="s">
        <v>35</v>
      </c>
      <c r="BG352" s="36" t="s">
        <v>35</v>
      </c>
      <c r="BH352" s="45" t="s">
        <v>35</v>
      </c>
      <c r="BI352" s="41" t="s">
        <v>35</v>
      </c>
      <c r="BJ352" s="41" t="s">
        <v>35</v>
      </c>
      <c r="BK352" s="41" t="s">
        <v>35</v>
      </c>
      <c r="BL352" s="36" t="s">
        <v>35</v>
      </c>
      <c r="BM352" s="45" t="s">
        <v>35</v>
      </c>
      <c r="BN352" s="41" t="s">
        <v>35</v>
      </c>
      <c r="BO352" s="41" t="s">
        <v>35</v>
      </c>
      <c r="BP352" s="41" t="s">
        <v>35</v>
      </c>
      <c r="BQ352" s="36" t="s">
        <v>35</v>
      </c>
      <c r="BR352" s="45" t="s">
        <v>35</v>
      </c>
      <c r="BS352" s="41" t="s">
        <v>35</v>
      </c>
      <c r="BT352" s="41" t="s">
        <v>35</v>
      </c>
      <c r="BU352" s="41" t="s">
        <v>35</v>
      </c>
      <c r="BV352" s="41" t="s">
        <v>35</v>
      </c>
      <c r="BW352" s="41" t="s">
        <v>35</v>
      </c>
      <c r="BX352" s="41" t="s">
        <v>35</v>
      </c>
      <c r="BY352" s="30" t="s">
        <v>35</v>
      </c>
      <c r="BZ352" s="30" t="s">
        <v>35</v>
      </c>
      <c r="CA352" s="30" t="s">
        <v>35</v>
      </c>
      <c r="CB352" s="30" t="s">
        <v>35</v>
      </c>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544" customFormat="true" ht="15" customHeight="true" x14ac:dyDescent="0.2">
      <c r="B353" s="543"/>
      <c r="AC353" s="343"/>
      <c r="AD353" s="343"/>
      <c r="AE353" s="343"/>
      <c r="AF353" s="343"/>
      <c r="AG353" s="343"/>
      <c r="AH353" s="343"/>
      <c r="AI353" s="343"/>
      <c r="AJ353" s="343"/>
      <c r="AK353" s="343"/>
      <c r="AL353" s="343"/>
      <c r="AM353" s="343"/>
      <c r="AN353" s="343"/>
      <c r="AO353" s="343"/>
      <c r="AP353" s="343"/>
      <c r="AQ353" s="343"/>
      <c r="AR353" s="343"/>
      <c r="AS353" s="343"/>
      <c r="AT353" s="343"/>
      <c r="AU353" s="343"/>
      <c r="AV353" s="343"/>
      <c r="AW353" s="343"/>
      <c r="AX353" s="343"/>
      <c r="AY353" s="343"/>
      <c r="AZ353" s="343"/>
      <c r="BA353" s="971" t="s">
        <v>143</v>
      </c>
      <c r="BB353" s="594" t="s">
        <v>49</v>
      </c>
      <c r="BC353" s="45" t="s">
        <v>35</v>
      </c>
      <c r="BD353" s="41" t="s">
        <v>35</v>
      </c>
      <c r="BE353" s="41" t="s">
        <v>35</v>
      </c>
      <c r="BF353" s="41" t="s">
        <v>35</v>
      </c>
      <c r="BG353" s="36" t="s">
        <v>35</v>
      </c>
      <c r="BH353" s="45" t="s">
        <v>35</v>
      </c>
      <c r="BI353" s="41" t="s">
        <v>35</v>
      </c>
      <c r="BJ353" s="41" t="s">
        <v>35</v>
      </c>
      <c r="BK353" s="41" t="s">
        <v>35</v>
      </c>
      <c r="BL353" s="36" t="s">
        <v>35</v>
      </c>
      <c r="BM353" s="45" t="s">
        <v>35</v>
      </c>
      <c r="BN353" s="41" t="s">
        <v>35</v>
      </c>
      <c r="BO353" s="41" t="s">
        <v>35</v>
      </c>
      <c r="BP353" s="41" t="s">
        <v>35</v>
      </c>
      <c r="BQ353" s="36" t="s">
        <v>35</v>
      </c>
      <c r="BR353" s="45" t="s">
        <v>35</v>
      </c>
      <c r="BS353" s="41" t="s">
        <v>35</v>
      </c>
      <c r="BT353" s="41" t="s">
        <v>35</v>
      </c>
      <c r="BU353" s="41" t="s">
        <v>35</v>
      </c>
      <c r="BV353" s="41" t="s">
        <v>35</v>
      </c>
      <c r="BW353" s="41" t="s">
        <v>35</v>
      </c>
      <c r="BX353" s="41" t="s">
        <v>35</v>
      </c>
      <c r="BY353" s="30" t="s">
        <v>35</v>
      </c>
      <c r="BZ353" s="30" t="s">
        <v>35</v>
      </c>
      <c r="CA353" s="30" t="s">
        <v>35</v>
      </c>
      <c r="CB353" s="30" t="s">
        <v>35</v>
      </c>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544" customFormat="true" ht="15" customHeight="true" x14ac:dyDescent="0.2">
      <c r="B354" s="543"/>
      <c r="AC354" s="343"/>
      <c r="AD354" s="343"/>
      <c r="AE354" s="343"/>
      <c r="AF354" s="343"/>
      <c r="AG354" s="343"/>
      <c r="AH354" s="343"/>
      <c r="AI354" s="343"/>
      <c r="AJ354" s="343"/>
      <c r="AK354" s="343"/>
      <c r="AL354" s="343"/>
      <c r="AM354" s="343"/>
      <c r="AN354" s="343"/>
      <c r="AO354" s="343"/>
      <c r="AP354" s="343"/>
      <c r="AQ354" s="343"/>
      <c r="AR354" s="343"/>
      <c r="AS354" s="343"/>
      <c r="AT354" s="343"/>
      <c r="AU354" s="343"/>
      <c r="AV354" s="343"/>
      <c r="AW354" s="343"/>
      <c r="AX354" s="343"/>
      <c r="AY354" s="343"/>
      <c r="AZ354" s="343"/>
      <c r="BA354" s="972"/>
      <c r="BB354" s="597" t="s">
        <v>48</v>
      </c>
      <c r="BC354" s="44" t="s">
        <v>35</v>
      </c>
      <c r="BD354" s="40" t="s">
        <v>35</v>
      </c>
      <c r="BE354" s="40" t="s">
        <v>35</v>
      </c>
      <c r="BF354" s="40" t="s">
        <v>35</v>
      </c>
      <c r="BG354" s="35" t="s">
        <v>35</v>
      </c>
      <c r="BH354" s="44" t="s">
        <v>35</v>
      </c>
      <c r="BI354" s="40" t="s">
        <v>35</v>
      </c>
      <c r="BJ354" s="40" t="s">
        <v>35</v>
      </c>
      <c r="BK354" s="40" t="s">
        <v>35</v>
      </c>
      <c r="BL354" s="35" t="s">
        <v>35</v>
      </c>
      <c r="BM354" s="44" t="s">
        <v>35</v>
      </c>
      <c r="BN354" s="40" t="s">
        <v>35</v>
      </c>
      <c r="BO354" s="40" t="s">
        <v>35</v>
      </c>
      <c r="BP354" s="40" t="s">
        <v>35</v>
      </c>
      <c r="BQ354" s="35" t="s">
        <v>35</v>
      </c>
      <c r="BR354" s="44" t="s">
        <v>35</v>
      </c>
      <c r="BS354" s="40" t="s">
        <v>35</v>
      </c>
      <c r="BT354" s="40" t="s">
        <v>35</v>
      </c>
      <c r="BU354" s="40" t="s">
        <v>35</v>
      </c>
      <c r="BV354" s="40" t="s">
        <v>35</v>
      </c>
      <c r="BW354" s="40" t="s">
        <v>35</v>
      </c>
      <c r="BX354" s="40" t="s">
        <v>35</v>
      </c>
      <c r="BY354" s="29" t="s">
        <v>35</v>
      </c>
      <c r="BZ354" s="29" t="s">
        <v>35</v>
      </c>
      <c r="CA354" s="29" t="s">
        <v>35</v>
      </c>
      <c r="CB354" s="29" t="s">
        <v>35</v>
      </c>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544" customFormat="true" ht="15" customHeight="true" x14ac:dyDescent="0.2">
      <c r="B355" s="5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A355" s="370"/>
      <c r="BB355" s="309"/>
      <c r="BC355" s="436"/>
      <c r="BD355" s="436"/>
      <c r="BE355" s="436"/>
      <c r="BF355" s="436"/>
      <c r="BG355" s="436"/>
      <c r="BH355" s="436"/>
      <c r="BI355" s="436"/>
      <c r="BJ355" s="436"/>
      <c r="BK355" s="436"/>
      <c r="BL355" s="436"/>
      <c r="BM355" s="436"/>
      <c r="BN355" s="436"/>
      <c r="BO355" s="436"/>
      <c r="BP355" s="436"/>
      <c r="BQ355" s="436"/>
      <c r="BR355" s="436"/>
      <c r="BS355" s="436"/>
      <c r="BT355" s="436"/>
      <c r="BU355" s="436"/>
      <c r="BV355" s="436"/>
      <c r="BW355" s="436"/>
      <c r="BX355" s="436"/>
      <c r="BY355" s="436"/>
      <c r="BZ355" s="437"/>
      <c r="CA355" s="437"/>
      <c r="CB355" s="437"/>
      <c r="CC355" s="437"/>
      <c r="CD355" s="437"/>
      <c r="CE355" s="437"/>
      <c r="CF355" s="437"/>
      <c r="CG355" s="437"/>
      <c r="CH355" s="437"/>
      <c r="CI355" s="437"/>
      <c r="CJ355" s="437"/>
      <c r="CK355" s="437"/>
      <c r="CL355" s="437"/>
      <c r="CM355" s="437"/>
      <c r="CN355" s="437"/>
      <c r="CO355" s="437"/>
      <c r="CP355" s="437"/>
      <c r="CQ355" s="437"/>
      <c r="CR355" s="437"/>
      <c r="CS355" s="437"/>
      <c r="CT355" s="437"/>
      <c r="CU355" s="437"/>
      <c r="CV355" s="437"/>
      <c r="CW355" s="437"/>
      <c r="CX355" s="437"/>
      <c r="CY355" s="437"/>
      <c r="CZ355" s="437"/>
    </row>
    <row r="356" s="544" customFormat="true" ht="15" customHeight="true" x14ac:dyDescent="0.2">
      <c r="B356" s="5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A356" s="370"/>
      <c r="BB356" s="309"/>
      <c r="BC356" s="370"/>
      <c r="BD356" s="370"/>
      <c r="BE356" s="370"/>
      <c r="BF356" s="370"/>
      <c r="BG356" s="370"/>
      <c r="BH356" s="370"/>
      <c r="BI356" s="370"/>
      <c r="BJ356" s="370"/>
      <c r="BK356" s="370"/>
      <c r="BL356" s="370"/>
      <c r="BM356" s="370"/>
      <c r="BN356" s="370"/>
      <c r="BO356" s="370"/>
      <c r="BP356" s="370"/>
      <c r="BQ356" s="370"/>
      <c r="BR356" s="370"/>
      <c r="BS356" s="370"/>
      <c r="BT356" s="370"/>
      <c r="BU356" s="370"/>
      <c r="BV356" s="370"/>
      <c r="BW356" s="370"/>
      <c r="BX356" s="370"/>
      <c r="BY356" s="370"/>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05" customFormat="true" ht="15" customHeight="true" x14ac:dyDescent="0.2">
      <c r="B357" s="307"/>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A357" s="370"/>
      <c r="BB357" s="309"/>
      <c r="BC357" s="370"/>
      <c r="BD357" s="370"/>
      <c r="BE357" s="370"/>
      <c r="BF357" s="370"/>
      <c r="BG357" s="370"/>
      <c r="BH357" s="370"/>
      <c r="BI357" s="370"/>
      <c r="BJ357" s="370"/>
      <c r="BK357" s="370"/>
      <c r="BL357" s="370"/>
      <c r="BM357" s="370"/>
      <c r="BN357" s="370"/>
      <c r="BO357" s="370"/>
      <c r="BP357" s="370"/>
      <c r="BQ357" s="370"/>
      <c r="BR357" s="370"/>
      <c r="BS357" s="370"/>
      <c r="BT357" s="370"/>
      <c r="BU357" s="370"/>
      <c r="BV357" s="370"/>
      <c r="BW357" s="370"/>
      <c r="BX357" s="370"/>
      <c r="BY357" s="370"/>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05" customFormat="true" ht="15" customHeight="true" x14ac:dyDescent="0.2">
      <c r="B358" s="307"/>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A358" s="370"/>
      <c r="BB358" s="309"/>
      <c r="BC358" s="370"/>
      <c r="BD358" s="370"/>
      <c r="BE358" s="370"/>
      <c r="BF358" s="370"/>
      <c r="BG358" s="370"/>
      <c r="BH358" s="370"/>
      <c r="BI358" s="370"/>
      <c r="BJ358" s="370"/>
      <c r="BK358" s="370"/>
      <c r="BL358" s="370"/>
      <c r="BM358" s="370"/>
      <c r="BN358" s="370"/>
      <c r="BO358" s="370"/>
      <c r="BP358" s="370"/>
      <c r="BQ358" s="370"/>
      <c r="BR358" s="370"/>
      <c r="BS358" s="370"/>
      <c r="BT358" s="370"/>
      <c r="BU358" s="370"/>
      <c r="BV358" s="370"/>
      <c r="BW358" s="370"/>
      <c r="BX358" s="370"/>
      <c r="BY358" s="370"/>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05" customFormat="true" ht="15" customHeight="true" x14ac:dyDescent="0.2">
      <c r="B359" s="307"/>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A359" s="370"/>
      <c r="BB359" s="309"/>
      <c r="BC359" s="370"/>
      <c r="BD359" s="370"/>
      <c r="BE359" s="370"/>
      <c r="BF359" s="370"/>
      <c r="BG359" s="370"/>
      <c r="BH359" s="370"/>
      <c r="BI359" s="370"/>
      <c r="BJ359" s="370"/>
      <c r="BK359" s="370"/>
      <c r="BL359" s="370"/>
      <c r="BM359" s="370"/>
      <c r="BN359" s="370"/>
      <c r="BO359" s="370"/>
      <c r="BP359" s="370"/>
      <c r="BQ359" s="370"/>
      <c r="BR359" s="370"/>
      <c r="BS359" s="370"/>
      <c r="BT359" s="370"/>
      <c r="BU359" s="370"/>
      <c r="BV359" s="370"/>
      <c r="BW359" s="370"/>
      <c r="BX359" s="370"/>
      <c r="BY359" s="370"/>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05" customFormat="true" ht="15" customHeight="true" x14ac:dyDescent="0.2">
      <c r="B360" s="307"/>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A360" s="370"/>
      <c r="BB360" s="309"/>
      <c r="BC360" s="370"/>
      <c r="BD360" s="370"/>
      <c r="BE360" s="370"/>
      <c r="BF360" s="370"/>
      <c r="BG360" s="370"/>
      <c r="BH360" s="370"/>
      <c r="BI360" s="370"/>
      <c r="BJ360" s="370"/>
      <c r="BK360" s="370"/>
      <c r="BL360" s="370"/>
      <c r="BM360" s="370"/>
      <c r="BN360" s="370"/>
      <c r="BO360" s="370"/>
      <c r="BP360" s="370"/>
      <c r="BQ360" s="370"/>
      <c r="BR360" s="370"/>
      <c r="BS360" s="370"/>
      <c r="BT360" s="370"/>
      <c r="BU360" s="370"/>
      <c r="BV360" s="370"/>
      <c r="BW360" s="370"/>
      <c r="BX360" s="370"/>
      <c r="BY360" s="370"/>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05" customFormat="true" ht="15" customHeight="true" x14ac:dyDescent="0.2">
      <c r="B361" s="307"/>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A361" s="370"/>
      <c r="BB361" s="309"/>
      <c r="BC361" s="370"/>
      <c r="BD361" s="370"/>
      <c r="BE361" s="370"/>
      <c r="BF361" s="370"/>
      <c r="BG361" s="370"/>
      <c r="BH361" s="370"/>
      <c r="BI361" s="370"/>
      <c r="BJ361" s="370"/>
      <c r="BK361" s="370"/>
      <c r="BL361" s="370"/>
      <c r="BM361" s="370"/>
      <c r="BN361" s="370"/>
      <c r="BO361" s="370"/>
      <c r="BP361" s="370"/>
      <c r="BQ361" s="370"/>
      <c r="BR361" s="370"/>
      <c r="BS361" s="370"/>
      <c r="BT361" s="370"/>
      <c r="BU361" s="370"/>
      <c r="BV361" s="370"/>
      <c r="BW361" s="370"/>
      <c r="BX361" s="370"/>
      <c r="BY361" s="370"/>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05" customFormat="true" ht="15" customHeight="true" x14ac:dyDescent="0.2">
      <c r="B362" s="307"/>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A362" s="370"/>
      <c r="BB362" s="309"/>
      <c r="BC362" s="370"/>
      <c r="BD362" s="370"/>
      <c r="BE362" s="370"/>
      <c r="BF362" s="370"/>
      <c r="BG362" s="370"/>
      <c r="BH362" s="370"/>
      <c r="BI362" s="370"/>
      <c r="BJ362" s="370"/>
      <c r="BK362" s="370"/>
      <c r="BL362" s="370"/>
      <c r="BM362" s="370"/>
      <c r="BN362" s="370"/>
      <c r="BO362" s="370"/>
      <c r="BP362" s="370"/>
      <c r="BQ362" s="370"/>
      <c r="BR362" s="370"/>
      <c r="BS362" s="370"/>
      <c r="BT362" s="370"/>
      <c r="BU362" s="370"/>
      <c r="BV362" s="370"/>
      <c r="BW362" s="370"/>
      <c r="BX362" s="370"/>
      <c r="BY362" s="370"/>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05" customFormat="true" ht="15" customHeight="true" x14ac:dyDescent="0.2">
      <c r="B363" s="307"/>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A363" s="370"/>
      <c r="BB363" s="309"/>
      <c r="BC363" s="370"/>
      <c r="BD363" s="370"/>
      <c r="BE363" s="370"/>
      <c r="BF363" s="370"/>
      <c r="BG363" s="370"/>
      <c r="BH363" s="370"/>
      <c r="BI363" s="370"/>
      <c r="BJ363" s="370"/>
      <c r="BK363" s="370"/>
      <c r="BL363" s="370"/>
      <c r="BM363" s="370"/>
      <c r="BN363" s="370"/>
      <c r="BO363" s="370"/>
      <c r="BP363" s="370"/>
      <c r="BQ363" s="370"/>
      <c r="BR363" s="370"/>
      <c r="BS363" s="370"/>
      <c r="BT363" s="370"/>
      <c r="BU363" s="370"/>
      <c r="BV363" s="370"/>
      <c r="BW363" s="370"/>
      <c r="BX363" s="370"/>
      <c r="BY363" s="370"/>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05" customFormat="true" ht="15" customHeight="true" x14ac:dyDescent="0.2">
      <c r="B364" s="307"/>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A364" s="370"/>
      <c r="BB364" s="309"/>
      <c r="BC364" s="370"/>
      <c r="BD364" s="370"/>
      <c r="BE364" s="370"/>
      <c r="BF364" s="370"/>
      <c r="BG364" s="370"/>
      <c r="BH364" s="370"/>
      <c r="BI364" s="370"/>
      <c r="BJ364" s="370"/>
      <c r="BK364" s="370"/>
      <c r="BL364" s="370"/>
      <c r="BM364" s="370"/>
      <c r="BN364" s="370"/>
      <c r="BO364" s="370"/>
      <c r="BP364" s="370"/>
      <c r="BQ364" s="370"/>
      <c r="BR364" s="370"/>
      <c r="BS364" s="370"/>
      <c r="BT364" s="370"/>
      <c r="BU364" s="370"/>
      <c r="BV364" s="370"/>
      <c r="BW364" s="370"/>
      <c r="BX364" s="370"/>
      <c r="BY364" s="370"/>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05" customFormat="true" ht="15" customHeight="true" x14ac:dyDescent="0.2">
      <c r="B365" s="307"/>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A365" s="370"/>
      <c r="BB365" s="309"/>
      <c r="BC365" s="370"/>
      <c r="BD365" s="370"/>
      <c r="BE365" s="370"/>
      <c r="BF365" s="370"/>
      <c r="BG365" s="370"/>
      <c r="BH365" s="370"/>
      <c r="BI365" s="370"/>
      <c r="BJ365" s="370"/>
      <c r="BK365" s="370"/>
      <c r="BL365" s="370"/>
      <c r="BM365" s="370"/>
      <c r="BN365" s="370"/>
      <c r="BO365" s="370"/>
      <c r="BP365" s="370"/>
      <c r="BQ365" s="370"/>
      <c r="BR365" s="370"/>
      <c r="BS365" s="370"/>
      <c r="BT365" s="370"/>
      <c r="BU365" s="370"/>
      <c r="BV365" s="370"/>
      <c r="BW365" s="370"/>
      <c r="BX365" s="370"/>
      <c r="BY365" s="370"/>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05" customFormat="true" ht="15" customHeight="true" x14ac:dyDescent="0.2">
      <c r="B366" s="307"/>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A366" s="370"/>
      <c r="BB366" s="309"/>
      <c r="BC366" s="370"/>
      <c r="BD366" s="370"/>
      <c r="BE366" s="370"/>
      <c r="BF366" s="370"/>
      <c r="BG366" s="370"/>
      <c r="BH366" s="370"/>
      <c r="BI366" s="370"/>
      <c r="BJ366" s="370"/>
      <c r="BK366" s="370"/>
      <c r="BL366" s="370"/>
      <c r="BM366" s="370"/>
      <c r="BN366" s="370"/>
      <c r="BO366" s="370"/>
      <c r="BP366" s="370"/>
      <c r="BQ366" s="370"/>
      <c r="BR366" s="370"/>
      <c r="BS366" s="370"/>
      <c r="BT366" s="370"/>
      <c r="BU366" s="370"/>
      <c r="BV366" s="370"/>
      <c r="BW366" s="370"/>
      <c r="BX366" s="370"/>
      <c r="BY366" s="370"/>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05" customFormat="true" ht="15" customHeight="true" x14ac:dyDescent="0.2">
      <c r="B367" s="307"/>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A367" s="370"/>
      <c r="BB367" s="309"/>
      <c r="BC367" s="370"/>
      <c r="BD367" s="370"/>
      <c r="BE367" s="370"/>
      <c r="BF367" s="370"/>
      <c r="BG367" s="370"/>
      <c r="BH367" s="370"/>
      <c r="BI367" s="370"/>
      <c r="BJ367" s="370"/>
      <c r="BK367" s="370"/>
      <c r="BL367" s="370"/>
      <c r="BM367" s="370"/>
      <c r="BN367" s="370"/>
      <c r="BO367" s="370"/>
      <c r="BP367" s="370"/>
      <c r="BQ367" s="370"/>
      <c r="BR367" s="370"/>
      <c r="BS367" s="370"/>
      <c r="BT367" s="370"/>
      <c r="BU367" s="370"/>
      <c r="BV367" s="370"/>
      <c r="BW367" s="370"/>
      <c r="BX367" s="370"/>
      <c r="BY367" s="370"/>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05" customFormat="true" ht="15" customHeight="true" x14ac:dyDescent="0.2">
      <c r="B368" s="307"/>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A368" s="370"/>
      <c r="BB368" s="309"/>
      <c r="BC368" s="370"/>
      <c r="BD368" s="370"/>
      <c r="BE368" s="370"/>
      <c r="BF368" s="370"/>
      <c r="BG368" s="370"/>
      <c r="BH368" s="370"/>
      <c r="BI368" s="370"/>
      <c r="BJ368" s="370"/>
      <c r="BK368" s="370"/>
      <c r="BL368" s="370"/>
      <c r="BM368" s="370"/>
      <c r="BN368" s="370"/>
      <c r="BO368" s="370"/>
      <c r="BP368" s="370"/>
      <c r="BQ368" s="370"/>
      <c r="BR368" s="370"/>
      <c r="BS368" s="370"/>
      <c r="BT368" s="370"/>
      <c r="BU368" s="370"/>
      <c r="BV368" s="370"/>
      <c r="BW368" s="370"/>
      <c r="BX368" s="370"/>
      <c r="BY368" s="370"/>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05" customFormat="true" ht="15" customHeight="true" x14ac:dyDescent="0.2">
      <c r="B369" s="307"/>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A369" s="370"/>
      <c r="BB369" s="309"/>
      <c r="BC369" s="370"/>
      <c r="BD369" s="370"/>
      <c r="BE369" s="370"/>
      <c r="BF369" s="370"/>
      <c r="BG369" s="370"/>
      <c r="BH369" s="370"/>
      <c r="BI369" s="370"/>
      <c r="BJ369" s="370"/>
      <c r="BK369" s="370"/>
      <c r="BL369" s="370"/>
      <c r="BM369" s="370"/>
      <c r="BN369" s="370"/>
      <c r="BO369" s="370"/>
      <c r="BP369" s="370"/>
      <c r="BQ369" s="370"/>
      <c r="BR369" s="370"/>
      <c r="BS369" s="370"/>
      <c r="BT369" s="370"/>
      <c r="BU369" s="370"/>
      <c r="BV369" s="370"/>
      <c r="BW369" s="370"/>
      <c r="BX369" s="370"/>
      <c r="BY369" s="370"/>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05" customFormat="true" ht="15" customHeight="true" x14ac:dyDescent="0.2">
      <c r="B370" s="307"/>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A370" s="370"/>
      <c r="BB370" s="309"/>
      <c r="BC370" s="370"/>
      <c r="BD370" s="370"/>
      <c r="BE370" s="370"/>
      <c r="BF370" s="370"/>
      <c r="BG370" s="370"/>
      <c r="BH370" s="370"/>
      <c r="BI370" s="370"/>
      <c r="BJ370" s="370"/>
      <c r="BK370" s="370"/>
      <c r="BL370" s="370"/>
      <c r="BM370" s="370"/>
      <c r="BN370" s="370"/>
      <c r="BO370" s="370"/>
      <c r="BP370" s="370"/>
      <c r="BQ370" s="370"/>
      <c r="BR370" s="370"/>
      <c r="BS370" s="370"/>
      <c r="BT370" s="370"/>
      <c r="BU370" s="370"/>
      <c r="BV370" s="370"/>
      <c r="BW370" s="370"/>
      <c r="BX370" s="370"/>
      <c r="BY370" s="370"/>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05" customFormat="true" ht="15" customHeight="true" x14ac:dyDescent="0.2">
      <c r="B371" s="307"/>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A371" s="370"/>
      <c r="BB371" s="309"/>
      <c r="BC371" s="370"/>
      <c r="BD371" s="370"/>
      <c r="BE371" s="370"/>
      <c r="BF371" s="370"/>
      <c r="BG371" s="370"/>
      <c r="BH371" s="370"/>
      <c r="BI371" s="370"/>
      <c r="BJ371" s="370"/>
      <c r="BK371" s="370"/>
      <c r="BL371" s="370"/>
      <c r="BM371" s="370"/>
      <c r="BN371" s="370"/>
      <c r="BO371" s="370"/>
      <c r="BP371" s="370"/>
      <c r="BQ371" s="370"/>
      <c r="BR371" s="370"/>
      <c r="BS371" s="370"/>
      <c r="BT371" s="370"/>
      <c r="BU371" s="370"/>
      <c r="BV371" s="370"/>
      <c r="BW371" s="370"/>
      <c r="BX371" s="370"/>
      <c r="BY371" s="370"/>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05" customFormat="true" ht="15" customHeight="true" x14ac:dyDescent="0.2">
      <c r="B372" s="307"/>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A372" s="370"/>
      <c r="BB372" s="309"/>
      <c r="BC372" s="370"/>
      <c r="BD372" s="370"/>
      <c r="BE372" s="370"/>
      <c r="BF372" s="370"/>
      <c r="BG372" s="370"/>
      <c r="BH372" s="370"/>
      <c r="BI372" s="370"/>
      <c r="BJ372" s="370"/>
      <c r="BK372" s="370"/>
      <c r="BL372" s="370"/>
      <c r="BM372" s="370"/>
      <c r="BN372" s="370"/>
      <c r="BO372" s="370"/>
      <c r="BP372" s="370"/>
      <c r="BQ372" s="370"/>
      <c r="BR372" s="370"/>
      <c r="BS372" s="370"/>
      <c r="BT372" s="370"/>
      <c r="BU372" s="370"/>
      <c r="BV372" s="370"/>
      <c r="BW372" s="370"/>
      <c r="BX372" s="370"/>
      <c r="BY372" s="370"/>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05" customFormat="true" ht="15" customHeight="true" x14ac:dyDescent="0.2">
      <c r="B373" s="307"/>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A373" s="370"/>
      <c r="BB373" s="309"/>
      <c r="BC373" s="370"/>
      <c r="BD373" s="370"/>
      <c r="BE373" s="370"/>
      <c r="BF373" s="370"/>
      <c r="BG373" s="370"/>
      <c r="BH373" s="370"/>
      <c r="BI373" s="370"/>
      <c r="BJ373" s="370"/>
      <c r="BK373" s="370"/>
      <c r="BL373" s="370"/>
      <c r="BM373" s="370"/>
      <c r="BN373" s="370"/>
      <c r="BO373" s="370"/>
      <c r="BP373" s="370"/>
      <c r="BQ373" s="370"/>
      <c r="BR373" s="370"/>
      <c r="BS373" s="370"/>
      <c r="BT373" s="370"/>
      <c r="BU373" s="370"/>
      <c r="BV373" s="370"/>
      <c r="BW373" s="370"/>
      <c r="BX373" s="370"/>
      <c r="BY373" s="370"/>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05" customFormat="true" ht="15" customHeight="true" x14ac:dyDescent="0.2">
      <c r="B374" s="307"/>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A374" s="370"/>
      <c r="BB374" s="309"/>
      <c r="BC374" s="370"/>
      <c r="BD374" s="370"/>
      <c r="BE374" s="370"/>
      <c r="BF374" s="370"/>
      <c r="BG374" s="370"/>
      <c r="BH374" s="370"/>
      <c r="BI374" s="370"/>
      <c r="BJ374" s="370"/>
      <c r="BK374" s="370"/>
      <c r="BL374" s="370"/>
      <c r="BM374" s="370"/>
      <c r="BN374" s="370"/>
      <c r="BO374" s="370"/>
      <c r="BP374" s="370"/>
      <c r="BQ374" s="370"/>
      <c r="BR374" s="370"/>
      <c r="BS374" s="370"/>
      <c r="BT374" s="370"/>
      <c r="BU374" s="370"/>
      <c r="BV374" s="370"/>
      <c r="BW374" s="370"/>
      <c r="BX374" s="370"/>
      <c r="BY374" s="370"/>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05" customFormat="true" ht="15" customHeight="true" x14ac:dyDescent="0.2">
      <c r="B375" s="307"/>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AZ375" s="343"/>
      <c r="BA375" s="306"/>
      <c r="BB375" s="304"/>
      <c r="BC375" s="304"/>
      <c r="BD375" s="304"/>
      <c r="BE375" s="304"/>
      <c r="BF375" s="304"/>
      <c r="BG375" s="304"/>
      <c r="BH375" s="304"/>
      <c r="BI375" s="304"/>
      <c r="BJ375" s="304"/>
      <c r="BK375" s="304"/>
      <c r="BL375" s="304"/>
      <c r="BM375" s="304"/>
      <c r="BN375" s="304"/>
      <c r="BO375" s="304"/>
      <c r="BP375" s="304"/>
      <c r="BQ375" s="304"/>
      <c r="BR375" s="304"/>
      <c r="BS375" s="304"/>
      <c r="BT375" s="304"/>
      <c r="BU375" s="304"/>
      <c r="BV375" s="304"/>
      <c r="BW375" s="304"/>
      <c r="BX375" s="304"/>
      <c r="BY375" s="306"/>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05" customFormat="true" ht="15" customHeight="true" x14ac:dyDescent="0.2">
      <c r="B376" s="307"/>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AZ376" s="343"/>
      <c r="BA376" s="306"/>
      <c r="BB376" s="304"/>
      <c r="BC376" s="304"/>
      <c r="BD376" s="304"/>
      <c r="BE376" s="304"/>
      <c r="BF376" s="304"/>
      <c r="BG376" s="304"/>
      <c r="BH376" s="304"/>
      <c r="BI376" s="304"/>
      <c r="BJ376" s="304"/>
      <c r="BK376" s="304"/>
      <c r="BL376" s="304"/>
      <c r="BM376" s="304"/>
      <c r="BN376" s="304"/>
      <c r="BO376" s="304"/>
      <c r="BP376" s="304"/>
      <c r="BQ376" s="304"/>
      <c r="BR376" s="304"/>
      <c r="BS376" s="304"/>
      <c r="BT376" s="304"/>
      <c r="BU376" s="304"/>
      <c r="BV376" s="304"/>
      <c r="BW376" s="304"/>
      <c r="BX376" s="304"/>
      <c r="BY376" s="306"/>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05" customFormat="true" ht="15" customHeight="true" x14ac:dyDescent="0.2">
      <c r="B377" s="307"/>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AZ377" s="343"/>
      <c r="BA377" s="306"/>
      <c r="BB377" s="304"/>
      <c r="BC377" s="304"/>
      <c r="BD377" s="304"/>
      <c r="BE377" s="304"/>
      <c r="BF377" s="304"/>
      <c r="BG377" s="304"/>
      <c r="BH377" s="304"/>
      <c r="BI377" s="304"/>
      <c r="BJ377" s="304"/>
      <c r="BK377" s="304"/>
      <c r="BL377" s="304"/>
      <c r="BM377" s="304"/>
      <c r="BN377" s="304"/>
      <c r="BO377" s="304"/>
      <c r="BP377" s="304"/>
      <c r="BQ377" s="304"/>
      <c r="BR377" s="304"/>
      <c r="BS377" s="304"/>
      <c r="BT377" s="304"/>
      <c r="BU377" s="304"/>
      <c r="BV377" s="304"/>
      <c r="BW377" s="304"/>
      <c r="BX377" s="304"/>
      <c r="BY377" s="306"/>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05" customFormat="true" ht="15" customHeight="true" x14ac:dyDescent="0.2">
      <c r="B378" s="307"/>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AZ378" s="343"/>
      <c r="BA378" s="306"/>
      <c r="BB378" s="304"/>
      <c r="BC378" s="304"/>
      <c r="BD378" s="304"/>
      <c r="BE378" s="304"/>
      <c r="BF378" s="304"/>
      <c r="BG378" s="304"/>
      <c r="BH378" s="304"/>
      <c r="BI378" s="304"/>
      <c r="BJ378" s="304"/>
      <c r="BK378" s="304"/>
      <c r="BL378" s="304"/>
      <c r="BM378" s="304"/>
      <c r="BN378" s="304"/>
      <c r="BO378" s="304"/>
      <c r="BP378" s="304"/>
      <c r="BQ378" s="304"/>
      <c r="BR378" s="304"/>
      <c r="BS378" s="304"/>
      <c r="BT378" s="304"/>
      <c r="BU378" s="304"/>
      <c r="BV378" s="304"/>
      <c r="BW378" s="304"/>
      <c r="BX378" s="304"/>
      <c r="BY378" s="306"/>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05" customFormat="true" ht="15" customHeight="true" x14ac:dyDescent="0.2">
      <c r="B379" s="307"/>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AZ379" s="343"/>
      <c r="BA379" s="306"/>
      <c r="BB379" s="304"/>
      <c r="BC379" s="304"/>
      <c r="BD379" s="304"/>
      <c r="BE379" s="304"/>
      <c r="BF379" s="304"/>
      <c r="BG379" s="304"/>
      <c r="BH379" s="304"/>
      <c r="BI379" s="304"/>
      <c r="BJ379" s="304"/>
      <c r="BK379" s="304"/>
      <c r="BL379" s="304"/>
      <c r="BM379" s="304"/>
      <c r="BN379" s="304"/>
      <c r="BO379" s="304"/>
      <c r="BP379" s="304"/>
      <c r="BQ379" s="304"/>
      <c r="BR379" s="304"/>
      <c r="BS379" s="304"/>
      <c r="BT379" s="304"/>
      <c r="BU379" s="304"/>
      <c r="BV379" s="304"/>
      <c r="BW379" s="304"/>
      <c r="BX379" s="304"/>
      <c r="BY379" s="306"/>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05" customFormat="true" ht="15" customHeight="true" x14ac:dyDescent="0.2">
      <c r="B380" s="307"/>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AZ380" s="343"/>
      <c r="BA380" s="306"/>
      <c r="BB380" s="304"/>
      <c r="BC380" s="304"/>
      <c r="BD380" s="304"/>
      <c r="BE380" s="304"/>
      <c r="BF380" s="304"/>
      <c r="BG380" s="304"/>
      <c r="BH380" s="304"/>
      <c r="BI380" s="304"/>
      <c r="BJ380" s="304"/>
      <c r="BK380" s="304"/>
      <c r="BL380" s="304"/>
      <c r="BM380" s="304"/>
      <c r="BN380" s="304"/>
      <c r="BO380" s="304"/>
      <c r="BP380" s="304"/>
      <c r="BQ380" s="304"/>
      <c r="BR380" s="304"/>
      <c r="BS380" s="304"/>
      <c r="BT380" s="304"/>
      <c r="BU380" s="304"/>
      <c r="BV380" s="304"/>
      <c r="BW380" s="304"/>
      <c r="BX380" s="304"/>
      <c r="BY380" s="306"/>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05" customFormat="true" ht="15" customHeight="true" x14ac:dyDescent="0.2">
      <c r="B381" s="307"/>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AZ381" s="343"/>
      <c r="BA381" s="306"/>
      <c r="BB381" s="304"/>
      <c r="BC381" s="304"/>
      <c r="BD381" s="304"/>
      <c r="BE381" s="304"/>
      <c r="BF381" s="304"/>
      <c r="BG381" s="304"/>
      <c r="BH381" s="304"/>
      <c r="BI381" s="304"/>
      <c r="BJ381" s="304"/>
      <c r="BK381" s="304"/>
      <c r="BL381" s="304"/>
      <c r="BM381" s="304"/>
      <c r="BN381" s="304"/>
      <c r="BO381" s="304"/>
      <c r="BP381" s="304"/>
      <c r="BQ381" s="304"/>
      <c r="BR381" s="304"/>
      <c r="BS381" s="304"/>
      <c r="BT381" s="304"/>
      <c r="BU381" s="304"/>
      <c r="BV381" s="304"/>
      <c r="BW381" s="304"/>
      <c r="BX381" s="304"/>
      <c r="BY381" s="306"/>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05" customFormat="true" ht="15" customHeight="true" x14ac:dyDescent="0.2">
      <c r="B382" s="307"/>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AZ382" s="343"/>
      <c r="BA382" s="306"/>
      <c r="BB382" s="304"/>
      <c r="BC382" s="304"/>
      <c r="BD382" s="304"/>
      <c r="BE382" s="304"/>
      <c r="BF382" s="304"/>
      <c r="BG382" s="304"/>
      <c r="BH382" s="304"/>
      <c r="BI382" s="304"/>
      <c r="BJ382" s="304"/>
      <c r="BK382" s="304"/>
      <c r="BL382" s="304"/>
      <c r="BM382" s="304"/>
      <c r="BN382" s="304"/>
      <c r="BO382" s="304"/>
      <c r="BP382" s="304"/>
      <c r="BQ382" s="304"/>
      <c r="BR382" s="304"/>
      <c r="BS382" s="304"/>
      <c r="BT382" s="304"/>
      <c r="BU382" s="304"/>
      <c r="BV382" s="304"/>
      <c r="BW382" s="304"/>
      <c r="BX382" s="304"/>
      <c r="BY382" s="306"/>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05" customFormat="true" ht="15" customHeight="true" x14ac:dyDescent="0.2">
      <c r="B383" s="307"/>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AZ383" s="343"/>
      <c r="BA383" s="306"/>
      <c r="BB383" s="304"/>
      <c r="BC383" s="304"/>
      <c r="BD383" s="304"/>
      <c r="BE383" s="304"/>
      <c r="BF383" s="304"/>
      <c r="BG383" s="304"/>
      <c r="BH383" s="304"/>
      <c r="BI383" s="304"/>
      <c r="BJ383" s="304"/>
      <c r="BK383" s="304"/>
      <c r="BL383" s="304"/>
      <c r="BM383" s="304"/>
      <c r="BN383" s="304"/>
      <c r="BO383" s="304"/>
      <c r="BP383" s="304"/>
      <c r="BQ383" s="304"/>
      <c r="BR383" s="304"/>
      <c r="BS383" s="304"/>
      <c r="BT383" s="304"/>
      <c r="BU383" s="304"/>
      <c r="BV383" s="304"/>
      <c r="BW383" s="304"/>
      <c r="BX383" s="304"/>
      <c r="BY383" s="306"/>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05" customFormat="true" ht="15" customHeight="true" x14ac:dyDescent="0.2">
      <c r="B384" s="307"/>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AZ384" s="343"/>
      <c r="BA384" s="306"/>
      <c r="BB384" s="304"/>
      <c r="BC384" s="304"/>
      <c r="BD384" s="304"/>
      <c r="BE384" s="304"/>
      <c r="BF384" s="304"/>
      <c r="BG384" s="304"/>
      <c r="BH384" s="304"/>
      <c r="BI384" s="304"/>
      <c r="BJ384" s="304"/>
      <c r="BK384" s="304"/>
      <c r="BL384" s="304"/>
      <c r="BM384" s="304"/>
      <c r="BN384" s="304"/>
      <c r="BO384" s="304"/>
      <c r="BP384" s="304"/>
      <c r="BQ384" s="304"/>
      <c r="BR384" s="304"/>
      <c r="BS384" s="304"/>
      <c r="BT384" s="304"/>
      <c r="BU384" s="304"/>
      <c r="BV384" s="304"/>
      <c r="BW384" s="304"/>
      <c r="BX384" s="304"/>
      <c r="BY384" s="306"/>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05" customFormat="true" ht="15" customHeight="true" x14ac:dyDescent="0.2">
      <c r="B385" s="307"/>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AZ385" s="343"/>
      <c r="BA385" s="306"/>
      <c r="BB385" s="304"/>
      <c r="BC385" s="304"/>
      <c r="BD385" s="304"/>
      <c r="BE385" s="304"/>
      <c r="BF385" s="304"/>
      <c r="BG385" s="304"/>
      <c r="BH385" s="304"/>
      <c r="BI385" s="304"/>
      <c r="BJ385" s="304"/>
      <c r="BK385" s="304"/>
      <c r="BL385" s="304"/>
      <c r="BM385" s="304"/>
      <c r="BN385" s="304"/>
      <c r="BO385" s="304"/>
      <c r="BP385" s="304"/>
      <c r="BQ385" s="304"/>
      <c r="BR385" s="304"/>
      <c r="BS385" s="304"/>
      <c r="BT385" s="304"/>
      <c r="BU385" s="304"/>
      <c r="BV385" s="304"/>
      <c r="BW385" s="304"/>
      <c r="BX385" s="304"/>
      <c r="BY385" s="306"/>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05" customFormat="true" ht="15" customHeight="true" x14ac:dyDescent="0.2">
      <c r="B386" s="307"/>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AZ386" s="343"/>
      <c r="BA386" s="306"/>
      <c r="BB386" s="304"/>
      <c r="BC386" s="304"/>
      <c r="BD386" s="304"/>
      <c r="BE386" s="304"/>
      <c r="BF386" s="304"/>
      <c r="BG386" s="304"/>
      <c r="BH386" s="304"/>
      <c r="BI386" s="304"/>
      <c r="BJ386" s="304"/>
      <c r="BK386" s="304"/>
      <c r="BL386" s="304"/>
      <c r="BM386" s="304"/>
      <c r="BN386" s="304"/>
      <c r="BO386" s="304"/>
      <c r="BP386" s="304"/>
      <c r="BQ386" s="304"/>
      <c r="BR386" s="304"/>
      <c r="BS386" s="304"/>
      <c r="BT386" s="304"/>
      <c r="BU386" s="304"/>
      <c r="BV386" s="304"/>
      <c r="BW386" s="304"/>
      <c r="BX386" s="304"/>
      <c r="BY386" s="306"/>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05" customFormat="true" ht="15" customHeight="true" x14ac:dyDescent="0.2">
      <c r="B387" s="307"/>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AZ387" s="343"/>
      <c r="BA387" s="306"/>
      <c r="BB387" s="304"/>
      <c r="BC387" s="304"/>
      <c r="BD387" s="304"/>
      <c r="BE387" s="304"/>
      <c r="BF387" s="304"/>
      <c r="BG387" s="304"/>
      <c r="BH387" s="304"/>
      <c r="BI387" s="304"/>
      <c r="BJ387" s="304"/>
      <c r="BK387" s="304"/>
      <c r="BL387" s="304"/>
      <c r="BM387" s="304"/>
      <c r="BN387" s="304"/>
      <c r="BO387" s="304"/>
      <c r="BP387" s="304"/>
      <c r="BQ387" s="304"/>
      <c r="BR387" s="304"/>
      <c r="BS387" s="304"/>
      <c r="BT387" s="304"/>
      <c r="BU387" s="304"/>
      <c r="BV387" s="304"/>
      <c r="BW387" s="304"/>
      <c r="BX387" s="304"/>
      <c r="BY387" s="306"/>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05" customFormat="true" ht="15" customHeight="true" x14ac:dyDescent="0.2">
      <c r="B388" s="307"/>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AZ388" s="343"/>
      <c r="BA388" s="306"/>
      <c r="BB388" s="304"/>
      <c r="BC388" s="304"/>
      <c r="BD388" s="304"/>
      <c r="BE388" s="304"/>
      <c r="BF388" s="304"/>
      <c r="BG388" s="304"/>
      <c r="BH388" s="304"/>
      <c r="BI388" s="304"/>
      <c r="BJ388" s="304"/>
      <c r="BK388" s="304"/>
      <c r="BL388" s="304"/>
      <c r="BM388" s="304"/>
      <c r="BN388" s="304"/>
      <c r="BO388" s="304"/>
      <c r="BP388" s="304"/>
      <c r="BQ388" s="304"/>
      <c r="BR388" s="304"/>
      <c r="BS388" s="304"/>
      <c r="BT388" s="304"/>
      <c r="BU388" s="304"/>
      <c r="BV388" s="304"/>
      <c r="BW388" s="304"/>
      <c r="BX388" s="304"/>
      <c r="BY388" s="306"/>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05" customFormat="true" ht="15" customHeight="true" x14ac:dyDescent="0.2">
      <c r="B389" s="307"/>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AZ389" s="343"/>
      <c r="BA389" s="306"/>
      <c r="BB389" s="304"/>
      <c r="BC389" s="304"/>
      <c r="BD389" s="304"/>
      <c r="BE389" s="304"/>
      <c r="BF389" s="304"/>
      <c r="BG389" s="304"/>
      <c r="BH389" s="304"/>
      <c r="BI389" s="304"/>
      <c r="BJ389" s="304"/>
      <c r="BK389" s="304"/>
      <c r="BL389" s="304"/>
      <c r="BM389" s="304"/>
      <c r="BN389" s="304"/>
      <c r="BO389" s="304"/>
      <c r="BP389" s="304"/>
      <c r="BQ389" s="304"/>
      <c r="BR389" s="304"/>
      <c r="BS389" s="304"/>
      <c r="BT389" s="304"/>
      <c r="BU389" s="304"/>
      <c r="BV389" s="304"/>
      <c r="BW389" s="304"/>
      <c r="BX389" s="304"/>
      <c r="BY389" s="306"/>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544" customFormat="true" ht="15" customHeight="true" x14ac:dyDescent="0.2">
      <c r="B390" s="5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AZ390" s="343"/>
      <c r="BA390" s="306"/>
      <c r="BB390" s="304"/>
      <c r="BC390" s="304"/>
      <c r="BD390" s="304"/>
      <c r="BE390" s="304"/>
      <c r="BF390" s="304"/>
      <c r="BG390" s="304"/>
      <c r="BH390" s="304"/>
      <c r="BI390" s="304"/>
      <c r="BJ390" s="304"/>
      <c r="BK390" s="304"/>
      <c r="BL390" s="304"/>
      <c r="BM390" s="304"/>
      <c r="BN390" s="304"/>
      <c r="BO390" s="304"/>
      <c r="BP390" s="304"/>
      <c r="BQ390" s="304"/>
      <c r="BR390" s="304"/>
      <c r="BS390" s="304"/>
      <c r="BT390" s="304"/>
      <c r="BU390" s="304"/>
      <c r="BV390" s="304"/>
      <c r="BW390" s="304"/>
      <c r="BX390" s="304"/>
      <c r="BY390" s="306"/>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544" customFormat="true" ht="15" customHeight="true" x14ac:dyDescent="0.2">
      <c r="B391" s="5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AZ391" s="343"/>
      <c r="BA391" s="306"/>
      <c r="BB391" s="304"/>
      <c r="BC391" s="304"/>
      <c r="BD391" s="304"/>
      <c r="BE391" s="304"/>
      <c r="BF391" s="304"/>
      <c r="BG391" s="304"/>
      <c r="BH391" s="304"/>
      <c r="BI391" s="304"/>
      <c r="BJ391" s="304"/>
      <c r="BK391" s="304"/>
      <c r="BL391" s="304"/>
      <c r="BM391" s="304"/>
      <c r="BN391" s="304"/>
      <c r="BO391" s="304"/>
      <c r="BP391" s="304"/>
      <c r="BQ391" s="304"/>
      <c r="BR391" s="304"/>
      <c r="BS391" s="304"/>
      <c r="BT391" s="304"/>
      <c r="BU391" s="304"/>
      <c r="BV391" s="304"/>
      <c r="BW391" s="304"/>
      <c r="BX391" s="304"/>
      <c r="BY391" s="306"/>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544" customFormat="true" ht="15" customHeight="true" x14ac:dyDescent="0.2">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AZ392" s="343"/>
      <c r="BA392" s="306"/>
      <c r="BB392" s="304"/>
      <c r="BC392" s="304"/>
      <c r="BD392" s="304"/>
      <c r="BE392" s="304"/>
      <c r="BF392" s="304"/>
      <c r="BG392" s="304"/>
      <c r="BH392" s="304"/>
      <c r="BI392" s="304"/>
      <c r="BJ392" s="304"/>
      <c r="BK392" s="304"/>
      <c r="BL392" s="304"/>
      <c r="BM392" s="304"/>
      <c r="BN392" s="304"/>
      <c r="BO392" s="304"/>
      <c r="BP392" s="304"/>
      <c r="BQ392" s="304"/>
      <c r="BR392" s="304"/>
      <c r="BS392" s="304"/>
      <c r="BT392" s="304"/>
      <c r="BU392" s="304"/>
      <c r="BV392" s="304"/>
      <c r="BW392" s="304"/>
      <c r="BX392" s="304"/>
      <c r="BY392" s="306"/>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544" customFormat="true" ht="15" customHeight="true" x14ac:dyDescent="0.2">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AZ393" s="343"/>
      <c r="BA393" s="306"/>
      <c r="BB393" s="304"/>
      <c r="BC393" s="304"/>
      <c r="BD393" s="304"/>
      <c r="BE393" s="304"/>
      <c r="BF393" s="304"/>
      <c r="BG393" s="304"/>
      <c r="BH393" s="304"/>
      <c r="BI393" s="304"/>
      <c r="BJ393" s="304"/>
      <c r="BK393" s="304"/>
      <c r="BL393" s="304"/>
      <c r="BM393" s="304"/>
      <c r="BN393" s="304"/>
      <c r="BO393" s="304"/>
      <c r="BP393" s="304"/>
      <c r="BQ393" s="304"/>
      <c r="BR393" s="304"/>
      <c r="BS393" s="304"/>
      <c r="BT393" s="304"/>
      <c r="BU393" s="304"/>
      <c r="BV393" s="304"/>
      <c r="BW393" s="304"/>
      <c r="BX393" s="304"/>
      <c r="BY393" s="306"/>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544" customFormat="true" ht="15" customHeight="true" x14ac:dyDescent="0.2">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AZ394" s="343"/>
      <c r="BA394" s="306"/>
      <c r="BB394" s="304"/>
      <c r="BC394" s="304"/>
      <c r="BD394" s="304"/>
      <c r="BE394" s="304"/>
      <c r="BF394" s="304"/>
      <c r="BG394" s="304"/>
      <c r="BH394" s="304"/>
      <c r="BI394" s="304"/>
      <c r="BJ394" s="304"/>
      <c r="BK394" s="304"/>
      <c r="BL394" s="304"/>
      <c r="BM394" s="304"/>
      <c r="BN394" s="304"/>
      <c r="BO394" s="304"/>
      <c r="BP394" s="304"/>
      <c r="BQ394" s="304"/>
      <c r="BR394" s="304"/>
      <c r="BS394" s="304"/>
      <c r="BT394" s="304"/>
      <c r="BU394" s="304"/>
      <c r="BV394" s="304"/>
      <c r="BW394" s="304"/>
      <c r="BX394" s="304"/>
      <c r="BY394" s="306"/>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544" customFormat="true" ht="15" customHeight="true" x14ac:dyDescent="0.2">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AZ395" s="343"/>
      <c r="BA395" s="306"/>
      <c r="BB395" s="304"/>
      <c r="BC395" s="304"/>
      <c r="BD395" s="304"/>
      <c r="BE395" s="304"/>
      <c r="BF395" s="304"/>
      <c r="BG395" s="304"/>
      <c r="BH395" s="304"/>
      <c r="BI395" s="304"/>
      <c r="BJ395" s="304"/>
      <c r="BK395" s="304"/>
      <c r="BL395" s="304"/>
      <c r="BM395" s="304"/>
      <c r="BN395" s="304"/>
      <c r="BO395" s="304"/>
      <c r="BP395" s="304"/>
      <c r="BQ395" s="304"/>
      <c r="BR395" s="304"/>
      <c r="BS395" s="304"/>
      <c r="BT395" s="304"/>
      <c r="BU395" s="304"/>
      <c r="BV395" s="304"/>
      <c r="BW395" s="304"/>
      <c r="BX395" s="304"/>
      <c r="BY395" s="306"/>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544" customFormat="true" ht="15" customHeight="true" x14ac:dyDescent="0.2">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AZ396" s="343"/>
      <c r="BA396" s="306"/>
      <c r="BB396" s="304"/>
      <c r="BC396" s="304"/>
      <c r="BD396" s="304"/>
      <c r="BE396" s="304"/>
      <c r="BF396" s="304"/>
      <c r="BG396" s="304"/>
      <c r="BH396" s="304"/>
      <c r="BI396" s="304"/>
      <c r="BJ396" s="304"/>
      <c r="BK396" s="304"/>
      <c r="BL396" s="304"/>
      <c r="BM396" s="304"/>
      <c r="BN396" s="304"/>
      <c r="BO396" s="304"/>
      <c r="BP396" s="304"/>
      <c r="BQ396" s="304"/>
      <c r="BR396" s="304"/>
      <c r="BS396" s="304"/>
      <c r="BT396" s="304"/>
      <c r="BU396" s="304"/>
      <c r="BV396" s="304"/>
      <c r="BW396" s="304"/>
      <c r="BX396" s="304"/>
      <c r="BY396" s="306"/>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544" customFormat="true" ht="15" customHeight="true" x14ac:dyDescent="0.2">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AZ397" s="343"/>
      <c r="BA397" s="306"/>
      <c r="BB397" s="304"/>
      <c r="BC397" s="304"/>
      <c r="BD397" s="304"/>
      <c r="BE397" s="304"/>
      <c r="BF397" s="304"/>
      <c r="BG397" s="304"/>
      <c r="BH397" s="304"/>
      <c r="BI397" s="304"/>
      <c r="BJ397" s="304"/>
      <c r="BK397" s="304"/>
      <c r="BL397" s="304"/>
      <c r="BM397" s="304"/>
      <c r="BN397" s="304"/>
      <c r="BO397" s="304"/>
      <c r="BP397" s="304"/>
      <c r="BQ397" s="304"/>
      <c r="BR397" s="304"/>
      <c r="BS397" s="304"/>
      <c r="BT397" s="304"/>
      <c r="BU397" s="304"/>
      <c r="BV397" s="304"/>
      <c r="BW397" s="304"/>
      <c r="BX397" s="304"/>
      <c r="BY397" s="306"/>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544" customFormat="true" ht="15" customHeight="true" x14ac:dyDescent="0.2">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AZ398" s="343"/>
      <c r="BA398" s="306"/>
      <c r="BB398" s="304"/>
      <c r="BC398" s="304"/>
      <c r="BD398" s="304"/>
      <c r="BE398" s="304"/>
      <c r="BF398" s="304"/>
      <c r="BG398" s="304"/>
      <c r="BH398" s="304"/>
      <c r="BI398" s="304"/>
      <c r="BJ398" s="304"/>
      <c r="BK398" s="304"/>
      <c r="BL398" s="304"/>
      <c r="BM398" s="304"/>
      <c r="BN398" s="304"/>
      <c r="BO398" s="304"/>
      <c r="BP398" s="304"/>
      <c r="BQ398" s="304"/>
      <c r="BR398" s="304"/>
      <c r="BS398" s="304"/>
      <c r="BT398" s="304"/>
      <c r="BU398" s="304"/>
      <c r="BV398" s="304"/>
      <c r="BW398" s="304"/>
      <c r="BX398" s="304"/>
      <c r="BY398" s="306"/>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519" customFormat="true" ht="15" customHeight="true" x14ac:dyDescent="0.25">
      <c r="A399" s="310"/>
      <c r="B399" s="310"/>
      <c r="C399" s="1002" t="s">
        <v>132</v>
      </c>
      <c r="D399" s="1003"/>
      <c r="E399" s="1003"/>
      <c r="F399" s="1003"/>
      <c r="G399" s="310"/>
      <c r="H399" s="1007" t="s">
        <v>133</v>
      </c>
      <c r="I399" s="1008"/>
      <c r="J399" s="1008"/>
      <c r="K399" s="1008"/>
      <c r="M399" s="1007" t="s">
        <v>134</v>
      </c>
      <c r="N399" s="1008"/>
      <c r="O399" s="1008"/>
      <c r="P399" s="1008"/>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10"/>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345" customFormat="true" ht="24" customHeight="true" x14ac:dyDescent="0.2">
      <c r="C400" s="1015" t="s">
        <v>206</v>
      </c>
      <c r="D400" s="887"/>
      <c r="E400" s="887"/>
      <c r="H400" s="1015" t="s">
        <v>206</v>
      </c>
      <c r="I400" s="887"/>
      <c r="J400" s="887"/>
      <c r="M400" s="1015" t="s">
        <v>206</v>
      </c>
      <c r="N400" s="887"/>
      <c r="O400" s="887"/>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A400" s="519"/>
      <c r="BB400" s="310"/>
      <c r="BC400" s="519"/>
      <c r="BD400" s="519"/>
      <c r="BE400" s="519"/>
      <c r="BF400" s="519"/>
      <c r="BG400" s="519"/>
      <c r="BH400" s="519"/>
      <c r="BI400" s="519"/>
      <c r="BJ400" s="519"/>
      <c r="BK400" s="519"/>
      <c r="BL400" s="519"/>
      <c r="BM400" s="519"/>
      <c r="BN400" s="519"/>
      <c r="BO400" s="519"/>
      <c r="BP400" s="519"/>
      <c r="BQ400" s="519"/>
      <c r="BR400" s="519"/>
      <c r="BS400" s="519"/>
      <c r="BT400" s="519"/>
      <c r="BU400" s="519"/>
      <c r="BV400" s="519"/>
      <c r="BW400" s="519"/>
      <c r="BX400" s="519"/>
      <c r="BY400" s="519"/>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345" customFormat="true" ht="25.15" customHeight="true" x14ac:dyDescent="0.2">
      <c r="C401" s="1009"/>
      <c r="D401" s="887"/>
      <c r="E401" s="557" t="s">
        <v>207</v>
      </c>
      <c r="H401" s="1009"/>
      <c r="I401" s="887"/>
      <c r="J401" s="558" t="s">
        <v>207</v>
      </c>
      <c r="M401" s="1009"/>
      <c r="N401" s="887"/>
      <c r="O401" s="559" t="s">
        <v>207</v>
      </c>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A401" s="519"/>
      <c r="BB401" s="310"/>
      <c r="BC401" s="519"/>
      <c r="BD401" s="519"/>
      <c r="BE401" s="519"/>
      <c r="BF401" s="519"/>
      <c r="BG401" s="519"/>
      <c r="BH401" s="519"/>
      <c r="BI401" s="519"/>
      <c r="BJ401" s="519"/>
      <c r="BK401" s="519"/>
      <c r="BL401" s="519"/>
      <c r="BM401" s="519"/>
      <c r="BN401" s="519"/>
      <c r="BO401" s="519"/>
      <c r="BP401" s="519"/>
      <c r="BQ401" s="519"/>
      <c r="BR401" s="519"/>
      <c r="BS401" s="519"/>
      <c r="BT401" s="519"/>
      <c r="BU401" s="519"/>
      <c r="BV401" s="519"/>
      <c r="BW401" s="519"/>
      <c r="BX401" s="519"/>
      <c r="BY401" s="519"/>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345" customFormat="true" ht="25.15" customHeight="true" x14ac:dyDescent="0.2">
      <c r="B402" s="1004" t="s">
        <v>140</v>
      </c>
      <c r="C402" s="887"/>
      <c r="D402" s="887"/>
      <c r="E402" s="560" t="s">
        <v>208</v>
      </c>
      <c r="H402" s="887"/>
      <c r="I402" s="887"/>
      <c r="J402" s="561" t="s">
        <v>208</v>
      </c>
      <c r="M402" s="887"/>
      <c r="N402" s="887"/>
      <c r="O402" s="562" t="s">
        <v>208</v>
      </c>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A402" s="519"/>
      <c r="BB402" s="310"/>
      <c r="BC402" s="519"/>
      <c r="BD402" s="519"/>
      <c r="BE402" s="519"/>
      <c r="BF402" s="519"/>
      <c r="BG402" s="519"/>
      <c r="BH402" s="519"/>
      <c r="BI402" s="519"/>
      <c r="BJ402" s="519"/>
      <c r="BK402" s="519"/>
      <c r="BL402" s="519"/>
      <c r="BM402" s="519"/>
      <c r="BN402" s="519"/>
      <c r="BO402" s="519"/>
      <c r="BP402" s="519"/>
      <c r="BQ402" s="519"/>
      <c r="BR402" s="519"/>
      <c r="BS402" s="519"/>
      <c r="BT402" s="519"/>
      <c r="BU402" s="519"/>
      <c r="BV402" s="519"/>
      <c r="BW402" s="519"/>
      <c r="BX402" s="519"/>
      <c r="BY402" s="519"/>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5" customFormat="true" ht="25.15" customHeight="true" x14ac:dyDescent="0.2">
      <c r="B403" s="887"/>
      <c r="C403" s="1016" t="s">
        <v>225</v>
      </c>
      <c r="D403" s="1006"/>
      <c r="E403" s="699">
        <v>0.79753739285988445</v>
      </c>
      <c r="F403" s="613"/>
      <c r="G403" s="613"/>
      <c r="H403" s="1016" t="s">
        <v>240</v>
      </c>
      <c r="I403" s="1006"/>
      <c r="J403" s="700">
        <v>-0.78939675442586121</v>
      </c>
      <c r="K403" s="613"/>
      <c r="L403" s="613"/>
      <c r="M403" s="1016" t="s">
        <v>372</v>
      </c>
      <c r="N403" s="1006"/>
      <c r="O403" s="701">
        <v>0.59638691959201895</v>
      </c>
      <c r="P403" s="613"/>
      <c r="Q403" s="613"/>
      <c r="AC403" s="338"/>
      <c r="AD403" s="338"/>
      <c r="AE403" s="338"/>
      <c r="AF403" s="338"/>
      <c r="AG403" s="338"/>
      <c r="AH403" s="338"/>
      <c r="AI403" s="338"/>
      <c r="AJ403" s="338"/>
      <c r="AK403" s="338"/>
      <c r="AL403" s="338"/>
      <c r="AM403" s="338"/>
      <c r="AN403" s="338"/>
      <c r="AO403" s="338"/>
      <c r="AP403" s="338"/>
      <c r="AQ403" s="338"/>
      <c r="AR403" s="338"/>
      <c r="AS403" s="338"/>
      <c r="AT403" s="338"/>
      <c r="AU403" s="338"/>
      <c r="AV403" s="338"/>
      <c r="AW403" s="338"/>
      <c r="AX403" s="338"/>
      <c r="AY403" s="338"/>
      <c r="AZ403" s="338"/>
      <c r="BA403" s="340"/>
      <c r="BB403" s="419"/>
      <c r="BC403" s="340"/>
      <c r="BD403" s="340"/>
      <c r="BE403" s="340"/>
      <c r="BF403" s="340"/>
      <c r="BG403" s="340"/>
      <c r="BH403" s="340"/>
      <c r="BI403" s="340"/>
      <c r="BJ403" s="340"/>
      <c r="BK403" s="340"/>
      <c r="BL403" s="340"/>
      <c r="BM403" s="340"/>
      <c r="BN403" s="340"/>
      <c r="BO403" s="340"/>
      <c r="BP403" s="340"/>
      <c r="BQ403" s="340"/>
      <c r="BR403" s="340"/>
      <c r="BS403" s="340"/>
      <c r="BT403" s="340"/>
      <c r="BU403" s="340"/>
      <c r="BV403" s="340"/>
      <c r="BW403" s="340"/>
      <c r="BX403" s="340"/>
      <c r="BY403" s="340"/>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5" customFormat="true" ht="25.15" customHeight="true" x14ac:dyDescent="0.2">
      <c r="B404" s="887"/>
      <c r="C404" s="1016" t="s">
        <v>324</v>
      </c>
      <c r="D404" s="1006"/>
      <c r="E404" s="702">
        <v>0.7906037456536803</v>
      </c>
      <c r="F404" s="613"/>
      <c r="G404" s="613"/>
      <c r="H404" s="1016" t="s">
        <v>324</v>
      </c>
      <c r="I404" s="1006"/>
      <c r="J404" s="703">
        <v>0.73917538019471751</v>
      </c>
      <c r="K404" s="613"/>
      <c r="L404" s="613"/>
      <c r="M404" s="1016" t="s">
        <v>324</v>
      </c>
      <c r="N404" s="1006"/>
      <c r="O404" s="704">
        <v>0.56219062885659743</v>
      </c>
      <c r="P404" s="613"/>
      <c r="Q404" s="613"/>
      <c r="AC404" s="338"/>
      <c r="AD404" s="338"/>
      <c r="AE404" s="338"/>
      <c r="AF404" s="338"/>
      <c r="AG404" s="338"/>
      <c r="AH404" s="338"/>
      <c r="AI404" s="338"/>
      <c r="AJ404" s="338"/>
      <c r="AK404" s="338"/>
      <c r="AL404" s="338"/>
      <c r="AM404" s="338"/>
      <c r="AN404" s="338"/>
      <c r="AO404" s="338"/>
      <c r="AP404" s="338"/>
      <c r="AQ404" s="338"/>
      <c r="AR404" s="338"/>
      <c r="AS404" s="338"/>
      <c r="AT404" s="338"/>
      <c r="AU404" s="338"/>
      <c r="AV404" s="338"/>
      <c r="AW404" s="338"/>
      <c r="AX404" s="338"/>
      <c r="AY404" s="338"/>
      <c r="AZ404" s="338"/>
      <c r="BA404" s="340"/>
      <c r="BB404" s="419"/>
      <c r="BC404" s="340"/>
      <c r="BD404" s="340"/>
      <c r="BE404" s="340"/>
      <c r="BF404" s="340"/>
      <c r="BG404" s="340"/>
      <c r="BH404" s="340"/>
      <c r="BI404" s="340"/>
      <c r="BJ404" s="340"/>
      <c r="BK404" s="340"/>
      <c r="BL404" s="340"/>
      <c r="BM404" s="340"/>
      <c r="BN404" s="340"/>
      <c r="BO404" s="340"/>
      <c r="BP404" s="340"/>
      <c r="BQ404" s="340"/>
      <c r="BR404" s="340"/>
      <c r="BS404" s="340"/>
      <c r="BT404" s="340"/>
      <c r="BU404" s="340"/>
      <c r="BV404" s="340"/>
      <c r="BW404" s="340"/>
      <c r="BX404" s="340"/>
      <c r="BY404" s="340"/>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5" customFormat="true" ht="25.15" customHeight="true" x14ac:dyDescent="0.2">
      <c r="B405" s="887"/>
      <c r="C405" s="1016" t="s">
        <v>240</v>
      </c>
      <c r="D405" s="1006"/>
      <c r="E405" s="702">
        <v>-0.78766275303722288</v>
      </c>
      <c r="F405" s="613"/>
      <c r="G405" s="613"/>
      <c r="H405" s="1016" t="s">
        <v>373</v>
      </c>
      <c r="I405" s="1006"/>
      <c r="J405" s="703">
        <v>-0.72645182833671995</v>
      </c>
      <c r="K405" s="613"/>
      <c r="L405" s="613"/>
      <c r="M405" s="1016" t="s">
        <v>374</v>
      </c>
      <c r="N405" s="1006"/>
      <c r="O405" s="704">
        <v>-0.55302464025560971</v>
      </c>
      <c r="P405" s="613"/>
      <c r="Q405" s="613"/>
      <c r="AC405" s="338"/>
      <c r="AD405" s="338"/>
      <c r="AE405" s="338"/>
      <c r="AF405" s="338"/>
      <c r="AG405" s="338"/>
      <c r="AH405" s="338"/>
      <c r="AI405" s="338"/>
      <c r="AJ405" s="338"/>
      <c r="AK405" s="338"/>
      <c r="AL405" s="338"/>
      <c r="AM405" s="338"/>
      <c r="AN405" s="338"/>
      <c r="AO405" s="338"/>
      <c r="AP405" s="338"/>
      <c r="AQ405" s="338"/>
      <c r="AR405" s="338"/>
      <c r="AS405" s="338"/>
      <c r="AT405" s="338"/>
      <c r="AU405" s="338"/>
      <c r="AV405" s="338"/>
      <c r="AW405" s="338"/>
      <c r="AX405" s="338"/>
      <c r="AY405" s="338"/>
      <c r="AZ405" s="338"/>
      <c r="BA405" s="340"/>
      <c r="BB405" s="419"/>
      <c r="BC405" s="340"/>
      <c r="BD405" s="340"/>
      <c r="BE405" s="340"/>
      <c r="BF405" s="340"/>
      <c r="BG405" s="340"/>
      <c r="BH405" s="340"/>
      <c r="BI405" s="340"/>
      <c r="BJ405" s="340"/>
      <c r="BK405" s="340"/>
      <c r="BL405" s="340"/>
      <c r="BM405" s="340"/>
      <c r="BN405" s="340"/>
      <c r="BO405" s="340"/>
      <c r="BP405" s="340"/>
      <c r="BQ405" s="340"/>
      <c r="BR405" s="340"/>
      <c r="BS405" s="340"/>
      <c r="BT405" s="340"/>
      <c r="BU405" s="340"/>
      <c r="BV405" s="340"/>
      <c r="BW405" s="340"/>
      <c r="BX405" s="340"/>
      <c r="BY405" s="340"/>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5" customFormat="true" ht="25.15" customHeight="true" x14ac:dyDescent="0.2">
      <c r="B406" s="887"/>
      <c r="C406" s="1016" t="s">
        <v>373</v>
      </c>
      <c r="D406" s="1006"/>
      <c r="E406" s="702">
        <v>-0.76330394816114855</v>
      </c>
      <c r="F406" s="613"/>
      <c r="G406" s="613"/>
      <c r="H406" s="1016" t="s">
        <v>225</v>
      </c>
      <c r="I406" s="1006"/>
      <c r="J406" s="703">
        <v>0.71667072179269919</v>
      </c>
      <c r="K406" s="613"/>
      <c r="L406" s="613"/>
      <c r="M406" s="1016" t="s">
        <v>375</v>
      </c>
      <c r="N406" s="1006"/>
      <c r="O406" s="704">
        <v>0.53975066070858846</v>
      </c>
      <c r="P406" s="613"/>
      <c r="Q406" s="613"/>
      <c r="AC406" s="338"/>
      <c r="AD406" s="338"/>
      <c r="AE406" s="338"/>
      <c r="AF406" s="338"/>
      <c r="AG406" s="338"/>
      <c r="AH406" s="338"/>
      <c r="AI406" s="338"/>
      <c r="AJ406" s="338"/>
      <c r="AK406" s="338"/>
      <c r="AL406" s="338"/>
      <c r="AM406" s="338"/>
      <c r="AN406" s="338"/>
      <c r="AO406" s="338"/>
      <c r="AP406" s="338"/>
      <c r="AQ406" s="338"/>
      <c r="AR406" s="338"/>
      <c r="AS406" s="338"/>
      <c r="AT406" s="338"/>
      <c r="AU406" s="338"/>
      <c r="AV406" s="338"/>
      <c r="AW406" s="338"/>
      <c r="AX406" s="338"/>
      <c r="AY406" s="338"/>
      <c r="AZ406" s="338"/>
      <c r="BA406" s="340"/>
      <c r="BB406" s="419"/>
      <c r="BC406" s="340"/>
      <c r="BD406" s="340"/>
      <c r="BE406" s="340"/>
      <c r="BF406" s="340"/>
      <c r="BG406" s="340"/>
      <c r="BH406" s="340"/>
      <c r="BI406" s="340"/>
      <c r="BJ406" s="340"/>
      <c r="BK406" s="340"/>
      <c r="BL406" s="340"/>
      <c r="BM406" s="340"/>
      <c r="BN406" s="340"/>
      <c r="BO406" s="340"/>
      <c r="BP406" s="340"/>
      <c r="BQ406" s="340"/>
      <c r="BR406" s="340"/>
      <c r="BS406" s="340"/>
      <c r="BT406" s="340"/>
      <c r="BU406" s="340"/>
      <c r="BV406" s="340"/>
      <c r="BW406" s="340"/>
      <c r="BX406" s="340"/>
      <c r="BY406" s="340"/>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5" customFormat="true" ht="25.15" customHeight="true" x14ac:dyDescent="0.2">
      <c r="B407" s="887"/>
      <c r="C407" s="1016" t="s">
        <v>217</v>
      </c>
      <c r="D407" s="1006"/>
      <c r="E407" s="702">
        <v>0.74338562588849799</v>
      </c>
      <c r="F407" s="613"/>
      <c r="G407" s="613"/>
      <c r="H407" s="1016" t="s">
        <v>217</v>
      </c>
      <c r="I407" s="1006"/>
      <c r="J407" s="703">
        <v>0.65096018015886148</v>
      </c>
      <c r="K407" s="613"/>
      <c r="L407" s="613"/>
      <c r="M407" s="1016" t="s">
        <v>225</v>
      </c>
      <c r="N407" s="1006"/>
      <c r="O407" s="704">
        <v>0.46976541817466511</v>
      </c>
      <c r="P407" s="613"/>
      <c r="Q407" s="613"/>
      <c r="AC407" s="338"/>
      <c r="AD407" s="338"/>
      <c r="AE407" s="338"/>
      <c r="AF407" s="338"/>
      <c r="AG407" s="338"/>
      <c r="AH407" s="338"/>
      <c r="AI407" s="338"/>
      <c r="AJ407" s="338"/>
      <c r="AK407" s="338"/>
      <c r="AL407" s="338"/>
      <c r="AM407" s="338"/>
      <c r="AN407" s="338"/>
      <c r="AO407" s="338"/>
      <c r="AP407" s="338"/>
      <c r="AQ407" s="338"/>
      <c r="AR407" s="338"/>
      <c r="AS407" s="338"/>
      <c r="AT407" s="338"/>
      <c r="AU407" s="338"/>
      <c r="AV407" s="338"/>
      <c r="AW407" s="338"/>
      <c r="AX407" s="338"/>
      <c r="AY407" s="338"/>
      <c r="AZ407" s="338"/>
      <c r="BA407" s="340"/>
      <c r="BB407" s="419"/>
      <c r="BC407" s="340"/>
      <c r="BD407" s="340"/>
      <c r="BE407" s="340"/>
      <c r="BF407" s="340"/>
      <c r="BG407" s="340"/>
      <c r="BH407" s="340"/>
      <c r="BI407" s="340"/>
      <c r="BJ407" s="340"/>
      <c r="BK407" s="340"/>
      <c r="BL407" s="340"/>
      <c r="BM407" s="340"/>
      <c r="BN407" s="340"/>
      <c r="BO407" s="340"/>
      <c r="BP407" s="340"/>
      <c r="BQ407" s="340"/>
      <c r="BR407" s="340"/>
      <c r="BS407" s="340"/>
      <c r="BT407" s="340"/>
      <c r="BU407" s="340"/>
      <c r="BV407" s="340"/>
      <c r="BW407" s="340"/>
      <c r="BX407" s="340"/>
      <c r="BY407" s="340"/>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5" customFormat="true" ht="25.15" customHeight="true" x14ac:dyDescent="0.2">
      <c r="B408" s="887"/>
      <c r="C408" s="1016" t="s">
        <v>372</v>
      </c>
      <c r="D408" s="1006"/>
      <c r="E408" s="702">
        <v>0.72612060960481684</v>
      </c>
      <c r="F408" s="613"/>
      <c r="G408" s="613"/>
      <c r="H408" s="1016" t="s">
        <v>374</v>
      </c>
      <c r="I408" s="1006"/>
      <c r="J408" s="703">
        <v>-0.61831636185135141</v>
      </c>
      <c r="K408" s="613"/>
      <c r="L408" s="613"/>
      <c r="M408" s="1016" t="s">
        <v>240</v>
      </c>
      <c r="N408" s="1006"/>
      <c r="O408" s="704">
        <v>-0.46428379908224693</v>
      </c>
      <c r="P408" s="613"/>
      <c r="Q408" s="613"/>
      <c r="AC408" s="338"/>
      <c r="AD408" s="338"/>
      <c r="AE408" s="338"/>
      <c r="AF408" s="338"/>
      <c r="AG408" s="338"/>
      <c r="AH408" s="338"/>
      <c r="AI408" s="338"/>
      <c r="AJ408" s="338"/>
      <c r="AK408" s="338"/>
      <c r="AL408" s="338"/>
      <c r="AM408" s="338"/>
      <c r="AN408" s="338"/>
      <c r="AO408" s="338"/>
      <c r="AP408" s="338"/>
      <c r="AQ408" s="338"/>
      <c r="AR408" s="338"/>
      <c r="AS408" s="338"/>
      <c r="AT408" s="338"/>
      <c r="AU408" s="338"/>
      <c r="AV408" s="338"/>
      <c r="AW408" s="338"/>
      <c r="AX408" s="338"/>
      <c r="AY408" s="338"/>
      <c r="AZ408" s="338"/>
      <c r="BA408" s="340"/>
      <c r="BB408" s="419"/>
      <c r="BC408" s="340"/>
      <c r="BD408" s="340"/>
      <c r="BE408" s="340"/>
      <c r="BF408" s="340"/>
      <c r="BG408" s="340"/>
      <c r="BH408" s="340"/>
      <c r="BI408" s="340"/>
      <c r="BJ408" s="340"/>
      <c r="BK408" s="340"/>
      <c r="BL408" s="340"/>
      <c r="BM408" s="340"/>
      <c r="BN408" s="340"/>
      <c r="BO408" s="340"/>
      <c r="BP408" s="340"/>
      <c r="BQ408" s="340"/>
      <c r="BR408" s="340"/>
      <c r="BS408" s="340"/>
      <c r="BT408" s="340"/>
      <c r="BU408" s="340"/>
      <c r="BV408" s="340"/>
      <c r="BW408" s="340"/>
      <c r="BX408" s="340"/>
      <c r="BY408" s="340"/>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5" customFormat="true" ht="25.15" customHeight="true" x14ac:dyDescent="0.2">
      <c r="B409" s="887"/>
      <c r="C409" s="1016" t="s">
        <v>375</v>
      </c>
      <c r="D409" s="1006"/>
      <c r="E409" s="702">
        <v>0.72388536718672503</v>
      </c>
      <c r="F409" s="613"/>
      <c r="G409" s="613"/>
      <c r="H409" s="1016" t="s">
        <v>372</v>
      </c>
      <c r="I409" s="1006"/>
      <c r="J409" s="703">
        <v>0.60828978075979989</v>
      </c>
      <c r="K409" s="613"/>
      <c r="L409" s="613"/>
      <c r="M409" s="1016" t="s">
        <v>231</v>
      </c>
      <c r="N409" s="1006"/>
      <c r="O409" s="704">
        <v>0.44919621405287607</v>
      </c>
      <c r="P409" s="613"/>
      <c r="Q409" s="613"/>
      <c r="AC409" s="338"/>
      <c r="AD409" s="338"/>
      <c r="AE409" s="338"/>
      <c r="AF409" s="338"/>
      <c r="AG409" s="338"/>
      <c r="AH409" s="338"/>
      <c r="AI409" s="338"/>
      <c r="AJ409" s="338"/>
      <c r="AK409" s="338"/>
      <c r="AL409" s="338"/>
      <c r="AM409" s="338"/>
      <c r="AN409" s="338"/>
      <c r="AO409" s="338"/>
      <c r="AP409" s="338"/>
      <c r="AQ409" s="338"/>
      <c r="AR409" s="338"/>
      <c r="AS409" s="338"/>
      <c r="AT409" s="338"/>
      <c r="AU409" s="338"/>
      <c r="AV409" s="338"/>
      <c r="AW409" s="338"/>
      <c r="AX409" s="338"/>
      <c r="AY409" s="338"/>
      <c r="AZ409" s="338"/>
      <c r="BA409" s="340"/>
      <c r="BB409" s="419"/>
      <c r="BC409" s="340"/>
      <c r="BD409" s="340"/>
      <c r="BE409" s="340"/>
      <c r="BF409" s="340"/>
      <c r="BG409" s="340"/>
      <c r="BH409" s="340"/>
      <c r="BI409" s="340"/>
      <c r="BJ409" s="340"/>
      <c r="BK409" s="340"/>
      <c r="BL409" s="340"/>
      <c r="BM409" s="340"/>
      <c r="BN409" s="340"/>
      <c r="BO409" s="340"/>
      <c r="BP409" s="340"/>
      <c r="BQ409" s="340"/>
      <c r="BR409" s="340"/>
      <c r="BS409" s="340"/>
      <c r="BT409" s="340"/>
      <c r="BU409" s="340"/>
      <c r="BV409" s="340"/>
      <c r="BW409" s="340"/>
      <c r="BX409" s="340"/>
      <c r="BY409" s="340"/>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5" customFormat="true" ht="25.15" customHeight="true" x14ac:dyDescent="0.2">
      <c r="B410" s="887"/>
      <c r="C410" s="1016" t="s">
        <v>374</v>
      </c>
      <c r="D410" s="1006"/>
      <c r="E410" s="702">
        <v>-0.68763981729446588</v>
      </c>
      <c r="F410" s="613"/>
      <c r="G410" s="613"/>
      <c r="H410" s="1016" t="s">
        <v>375</v>
      </c>
      <c r="I410" s="1006"/>
      <c r="J410" s="703">
        <v>0.60563622179068721</v>
      </c>
      <c r="K410" s="613"/>
      <c r="L410" s="613"/>
      <c r="M410" s="1016" t="s">
        <v>376</v>
      </c>
      <c r="N410" s="1006"/>
      <c r="O410" s="704">
        <v>0.38741299463620937</v>
      </c>
      <c r="P410" s="613"/>
      <c r="Q410" s="613"/>
      <c r="AC410" s="338"/>
      <c r="AD410" s="338"/>
      <c r="AE410" s="338"/>
      <c r="AF410" s="338"/>
      <c r="AG410" s="338"/>
      <c r="AH410" s="338"/>
      <c r="AI410" s="338"/>
      <c r="AJ410" s="338"/>
      <c r="AK410" s="338"/>
      <c r="AL410" s="338"/>
      <c r="AM410" s="338"/>
      <c r="AN410" s="338"/>
      <c r="AO410" s="338"/>
      <c r="AP410" s="338"/>
      <c r="AQ410" s="338"/>
      <c r="AR410" s="338"/>
      <c r="AS410" s="338"/>
      <c r="AT410" s="338"/>
      <c r="AU410" s="338"/>
      <c r="AV410" s="338"/>
      <c r="AW410" s="338"/>
      <c r="AX410" s="338"/>
      <c r="AY410" s="338"/>
      <c r="AZ410" s="338"/>
      <c r="BA410" s="340"/>
      <c r="BB410" s="419"/>
      <c r="BC410" s="340"/>
      <c r="BD410" s="340"/>
      <c r="BE410" s="340"/>
      <c r="BF410" s="340"/>
      <c r="BG410" s="340"/>
      <c r="BH410" s="340"/>
      <c r="BI410" s="340"/>
      <c r="BJ410" s="340"/>
      <c r="BK410" s="340"/>
      <c r="BL410" s="340"/>
      <c r="BM410" s="340"/>
      <c r="BN410" s="340"/>
      <c r="BO410" s="340"/>
      <c r="BP410" s="340"/>
      <c r="BQ410" s="340"/>
      <c r="BR410" s="340"/>
      <c r="BS410" s="340"/>
      <c r="BT410" s="340"/>
      <c r="BU410" s="340"/>
      <c r="BV410" s="340"/>
      <c r="BW410" s="340"/>
      <c r="BX410" s="340"/>
      <c r="BY410" s="340"/>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5" customFormat="true" ht="25.15" customHeight="true" x14ac:dyDescent="0.2">
      <c r="B411" s="887"/>
      <c r="C411" s="1016" t="s">
        <v>311</v>
      </c>
      <c r="D411" s="1006"/>
      <c r="E411" s="702">
        <v>0.64210276609921857</v>
      </c>
      <c r="F411" s="613"/>
      <c r="G411" s="613"/>
      <c r="H411" s="1016" t="s">
        <v>311</v>
      </c>
      <c r="I411" s="1006"/>
      <c r="J411" s="703">
        <v>0.52057179292457734</v>
      </c>
      <c r="K411" s="613"/>
      <c r="L411" s="613"/>
      <c r="M411" s="1016" t="s">
        <v>377</v>
      </c>
      <c r="N411" s="1006"/>
      <c r="O411" s="704">
        <v>0.38044819215242009</v>
      </c>
      <c r="P411" s="613"/>
      <c r="Q411" s="613"/>
      <c r="AC411" s="338"/>
      <c r="AD411" s="338"/>
      <c r="AE411" s="338"/>
      <c r="AF411" s="338"/>
      <c r="AG411" s="338"/>
      <c r="AH411" s="338"/>
      <c r="AI411" s="338"/>
      <c r="AJ411" s="338"/>
      <c r="AK411" s="338"/>
      <c r="AL411" s="338"/>
      <c r="AM411" s="338"/>
      <c r="AN411" s="338"/>
      <c r="AO411" s="338"/>
      <c r="AP411" s="338"/>
      <c r="AQ411" s="338"/>
      <c r="AR411" s="338"/>
      <c r="AS411" s="338"/>
      <c r="AT411" s="338"/>
      <c r="AU411" s="338"/>
      <c r="AV411" s="338"/>
      <c r="AW411" s="338"/>
      <c r="AX411" s="338"/>
      <c r="AY411" s="338"/>
      <c r="AZ411" s="338"/>
      <c r="BA411" s="340"/>
      <c r="BB411" s="419"/>
      <c r="BC411" s="340"/>
      <c r="BD411" s="340"/>
      <c r="BE411" s="340"/>
      <c r="BF411" s="340"/>
      <c r="BG411" s="340"/>
      <c r="BH411" s="340"/>
      <c r="BI411" s="340"/>
      <c r="BJ411" s="340"/>
      <c r="BK411" s="340"/>
      <c r="BL411" s="340"/>
      <c r="BM411" s="340"/>
      <c r="BN411" s="340"/>
      <c r="BO411" s="340"/>
      <c r="BP411" s="340"/>
      <c r="BQ411" s="340"/>
      <c r="BR411" s="340"/>
      <c r="BS411" s="340"/>
      <c r="BT411" s="340"/>
      <c r="BU411" s="340"/>
      <c r="BV411" s="340"/>
      <c r="BW411" s="340"/>
      <c r="BX411" s="340"/>
      <c r="BY411" s="340"/>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5" customFormat="true" ht="25.15" customHeight="true" x14ac:dyDescent="0.2">
      <c r="B412" s="887"/>
      <c r="C412" s="1016" t="s">
        <v>378</v>
      </c>
      <c r="D412" s="1006"/>
      <c r="E412" s="702">
        <v>0.56822692939558295</v>
      </c>
      <c r="F412" s="613"/>
      <c r="G412" s="613"/>
      <c r="H412" s="1016" t="s">
        <v>378</v>
      </c>
      <c r="I412" s="1006"/>
      <c r="J412" s="703">
        <v>0.50940596636653834</v>
      </c>
      <c r="K412" s="613"/>
      <c r="L412" s="613"/>
      <c r="M412" s="1016" t="s">
        <v>379</v>
      </c>
      <c r="N412" s="1006"/>
      <c r="O412" s="704">
        <v>0.37815221981939823</v>
      </c>
      <c r="P412" s="613"/>
      <c r="Q412" s="613"/>
      <c r="AC412" s="338"/>
      <c r="AD412" s="338"/>
      <c r="AE412" s="338"/>
      <c r="AF412" s="338"/>
      <c r="AG412" s="338"/>
      <c r="AH412" s="338"/>
      <c r="AI412" s="338"/>
      <c r="AJ412" s="338"/>
      <c r="AK412" s="338"/>
      <c r="AL412" s="338"/>
      <c r="AM412" s="338"/>
      <c r="AN412" s="338"/>
      <c r="AO412" s="338"/>
      <c r="AP412" s="338"/>
      <c r="AQ412" s="338"/>
      <c r="AR412" s="338"/>
      <c r="AS412" s="338"/>
      <c r="AT412" s="338"/>
      <c r="AU412" s="338"/>
      <c r="AV412" s="338"/>
      <c r="AW412" s="338"/>
      <c r="AX412" s="338"/>
      <c r="AY412" s="338"/>
      <c r="AZ412" s="338"/>
      <c r="BA412" s="340"/>
      <c r="BB412" s="419"/>
      <c r="BC412" s="340"/>
      <c r="BD412" s="340"/>
      <c r="BE412" s="340"/>
      <c r="BF412" s="340"/>
      <c r="BG412" s="340"/>
      <c r="BH412" s="340"/>
      <c r="BI412" s="340"/>
      <c r="BJ412" s="340"/>
      <c r="BK412" s="340"/>
      <c r="BL412" s="340"/>
      <c r="BM412" s="340"/>
      <c r="BN412" s="340"/>
      <c r="BO412" s="340"/>
      <c r="BP412" s="340"/>
      <c r="BQ412" s="340"/>
      <c r="BR412" s="340"/>
      <c r="BS412" s="340"/>
      <c r="BT412" s="340"/>
      <c r="BU412" s="340"/>
      <c r="BV412" s="340"/>
      <c r="BW412" s="340"/>
      <c r="BX412" s="340"/>
      <c r="BY412" s="340"/>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5" customFormat="true" ht="25.15" customHeight="true" x14ac:dyDescent="0.2">
      <c r="B413" s="887"/>
      <c r="C413" s="1016" t="s">
        <v>380</v>
      </c>
      <c r="D413" s="1006"/>
      <c r="E413" s="702">
        <v>0.52248230469308277</v>
      </c>
      <c r="F413" s="613"/>
      <c r="G413" s="613"/>
      <c r="H413" s="1016" t="s">
        <v>380</v>
      </c>
      <c r="I413" s="1006"/>
      <c r="J413" s="703">
        <v>0.46081607373615435</v>
      </c>
      <c r="K413" s="613"/>
      <c r="L413" s="613"/>
      <c r="M413" s="1016" t="s">
        <v>217</v>
      </c>
      <c r="N413" s="1006"/>
      <c r="O413" s="704">
        <v>0.37356847517750813</v>
      </c>
      <c r="P413" s="613"/>
      <c r="Q413" s="613"/>
      <c r="AC413" s="338"/>
      <c r="AD413" s="338"/>
      <c r="AE413" s="338"/>
      <c r="AF413" s="338"/>
      <c r="AG413" s="338"/>
      <c r="AH413" s="338"/>
      <c r="AI413" s="338"/>
      <c r="AJ413" s="338"/>
      <c r="AK413" s="338"/>
      <c r="AL413" s="338"/>
      <c r="AM413" s="338"/>
      <c r="AN413" s="338"/>
      <c r="AO413" s="338"/>
      <c r="AP413" s="338"/>
      <c r="AQ413" s="338"/>
      <c r="AR413" s="338"/>
      <c r="AS413" s="338"/>
      <c r="AT413" s="338"/>
      <c r="AU413" s="338"/>
      <c r="AV413" s="338"/>
      <c r="AW413" s="338"/>
      <c r="AX413" s="338"/>
      <c r="AY413" s="338"/>
      <c r="AZ413" s="338"/>
      <c r="BA413" s="340"/>
      <c r="BB413" s="419"/>
      <c r="BC413" s="340"/>
      <c r="BD413" s="340"/>
      <c r="BE413" s="340"/>
      <c r="BF413" s="340"/>
      <c r="BG413" s="340"/>
      <c r="BH413" s="340"/>
      <c r="BI413" s="340"/>
      <c r="BJ413" s="340"/>
      <c r="BK413" s="340"/>
      <c r="BL413" s="340"/>
      <c r="BM413" s="340"/>
      <c r="BN413" s="340"/>
      <c r="BO413" s="340"/>
      <c r="BP413" s="340"/>
      <c r="BQ413" s="340"/>
      <c r="BR413" s="340"/>
      <c r="BS413" s="340"/>
      <c r="BT413" s="340"/>
      <c r="BU413" s="340"/>
      <c r="BV413" s="340"/>
      <c r="BW413" s="340"/>
      <c r="BX413" s="340"/>
      <c r="BY413" s="340"/>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5" customFormat="true" ht="25.15" customHeight="true" x14ac:dyDescent="0.2">
      <c r="B414" s="887"/>
      <c r="C414" s="1016" t="s">
        <v>379</v>
      </c>
      <c r="D414" s="1006"/>
      <c r="E414" s="702">
        <v>0.46971744370819235</v>
      </c>
      <c r="F414" s="613"/>
      <c r="G414" s="613"/>
      <c r="H414" s="1016" t="s">
        <v>379</v>
      </c>
      <c r="I414" s="1006"/>
      <c r="J414" s="703">
        <v>0.42953453861944213</v>
      </c>
      <c r="K414" s="613"/>
      <c r="L414" s="613"/>
      <c r="M414" s="1016" t="s">
        <v>378</v>
      </c>
      <c r="N414" s="1006"/>
      <c r="O414" s="704">
        <v>0.32210199300151154</v>
      </c>
      <c r="P414" s="613"/>
      <c r="Q414" s="613"/>
      <c r="AC414" s="338"/>
      <c r="AD414" s="338"/>
      <c r="AE414" s="338"/>
      <c r="AF414" s="338"/>
      <c r="AG414" s="338"/>
      <c r="AH414" s="338"/>
      <c r="AI414" s="338"/>
      <c r="AJ414" s="338"/>
      <c r="AK414" s="338"/>
      <c r="AL414" s="338"/>
      <c r="AM414" s="338"/>
      <c r="AN414" s="338"/>
      <c r="AO414" s="338"/>
      <c r="AP414" s="338"/>
      <c r="AQ414" s="338"/>
      <c r="AR414" s="338"/>
      <c r="AS414" s="338"/>
      <c r="AT414" s="338"/>
      <c r="AU414" s="338"/>
      <c r="AV414" s="338"/>
      <c r="AW414" s="338"/>
      <c r="AX414" s="338"/>
      <c r="AY414" s="338"/>
      <c r="AZ414" s="338"/>
      <c r="BA414" s="340"/>
      <c r="BB414" s="419"/>
      <c r="BC414" s="340"/>
      <c r="BD414" s="340"/>
      <c r="BE414" s="340"/>
      <c r="BF414" s="340"/>
      <c r="BG414" s="340"/>
      <c r="BH414" s="340"/>
      <c r="BI414" s="340"/>
      <c r="BJ414" s="340"/>
      <c r="BK414" s="340"/>
      <c r="BL414" s="340"/>
      <c r="BM414" s="340"/>
      <c r="BN414" s="340"/>
      <c r="BO414" s="340"/>
      <c r="BP414" s="340"/>
      <c r="BQ414" s="340"/>
      <c r="BR414" s="340"/>
      <c r="BS414" s="340"/>
      <c r="BT414" s="340"/>
      <c r="BU414" s="340"/>
      <c r="BV414" s="340"/>
      <c r="BW414" s="340"/>
      <c r="BX414" s="340"/>
      <c r="BY414" s="340"/>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5" customFormat="true" ht="25.15" customHeight="true" x14ac:dyDescent="0.2">
      <c r="B415" s="887"/>
      <c r="C415" s="1016" t="s">
        <v>231</v>
      </c>
      <c r="D415" s="1006"/>
      <c r="E415" s="702">
        <v>0.46739947801737247</v>
      </c>
      <c r="F415" s="613"/>
      <c r="G415" s="613"/>
      <c r="H415" s="1016" t="s">
        <v>381</v>
      </c>
      <c r="I415" s="1006"/>
      <c r="J415" s="703">
        <v>-0.42449499695087378</v>
      </c>
      <c r="K415" s="613"/>
      <c r="L415" s="613"/>
      <c r="M415" s="1016" t="s">
        <v>382</v>
      </c>
      <c r="N415" s="1006"/>
      <c r="O415" s="704">
        <v>0.3106906752570025</v>
      </c>
      <c r="P415" s="613"/>
      <c r="Q415" s="613"/>
      <c r="AC415" s="338"/>
      <c r="AD415" s="338"/>
      <c r="AE415" s="338"/>
      <c r="AF415" s="338"/>
      <c r="AG415" s="338"/>
      <c r="AH415" s="338"/>
      <c r="AI415" s="338"/>
      <c r="AJ415" s="338"/>
      <c r="AK415" s="338"/>
      <c r="AL415" s="338"/>
      <c r="AM415" s="338"/>
      <c r="AN415" s="338"/>
      <c r="AO415" s="338"/>
      <c r="AP415" s="338"/>
      <c r="AQ415" s="338"/>
      <c r="AR415" s="338"/>
      <c r="AS415" s="338"/>
      <c r="AT415" s="338"/>
      <c r="AU415" s="338"/>
      <c r="AV415" s="338"/>
      <c r="AW415" s="338"/>
      <c r="AX415" s="338"/>
      <c r="AY415" s="338"/>
      <c r="AZ415" s="338"/>
      <c r="BA415" s="340"/>
      <c r="BB415" s="419"/>
      <c r="BC415" s="340"/>
      <c r="BD415" s="340"/>
      <c r="BE415" s="340"/>
      <c r="BF415" s="340"/>
      <c r="BG415" s="340"/>
      <c r="BH415" s="340"/>
      <c r="BI415" s="340"/>
      <c r="BJ415" s="340"/>
      <c r="BK415" s="340"/>
      <c r="BL415" s="340"/>
      <c r="BM415" s="340"/>
      <c r="BN415" s="340"/>
      <c r="BO415" s="340"/>
      <c r="BP415" s="340"/>
      <c r="BQ415" s="340"/>
      <c r="BR415" s="340"/>
      <c r="BS415" s="340"/>
      <c r="BT415" s="340"/>
      <c r="BU415" s="340"/>
      <c r="BV415" s="340"/>
      <c r="BW415" s="340"/>
      <c r="BX415" s="340"/>
      <c r="BY415" s="340"/>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5" customFormat="true" ht="25.15" customHeight="true" x14ac:dyDescent="0.2">
      <c r="B416" s="887"/>
      <c r="C416" s="1016" t="s">
        <v>310</v>
      </c>
      <c r="D416" s="1006"/>
      <c r="E416" s="702">
        <v>0.39876208746788128</v>
      </c>
      <c r="F416" s="613"/>
      <c r="G416" s="613"/>
      <c r="H416" s="1016" t="s">
        <v>383</v>
      </c>
      <c r="I416" s="1006"/>
      <c r="J416" s="703">
        <v>0.41412422450457925</v>
      </c>
      <c r="K416" s="613"/>
      <c r="L416" s="613"/>
      <c r="M416" s="1016" t="s">
        <v>373</v>
      </c>
      <c r="N416" s="1006"/>
      <c r="O416" s="704">
        <v>-0.29384056690674659</v>
      </c>
      <c r="P416" s="613"/>
      <c r="Q416" s="613"/>
      <c r="AC416" s="338"/>
      <c r="AD416" s="338"/>
      <c r="AE416" s="338"/>
      <c r="AF416" s="338"/>
      <c r="AG416" s="338"/>
      <c r="AH416" s="338"/>
      <c r="AI416" s="338"/>
      <c r="AJ416" s="338"/>
      <c r="AK416" s="338"/>
      <c r="AL416" s="338"/>
      <c r="AM416" s="338"/>
      <c r="AN416" s="338"/>
      <c r="AO416" s="338"/>
      <c r="AP416" s="338"/>
      <c r="AQ416" s="338"/>
      <c r="AR416" s="338"/>
      <c r="AS416" s="338"/>
      <c r="AT416" s="338"/>
      <c r="AU416" s="338"/>
      <c r="AV416" s="338"/>
      <c r="AW416" s="338"/>
      <c r="AX416" s="338"/>
      <c r="AY416" s="338"/>
      <c r="AZ416" s="338"/>
      <c r="BA416" s="340"/>
      <c r="BB416" s="419"/>
      <c r="BC416" s="340"/>
      <c r="BD416" s="340"/>
      <c r="BE416" s="340"/>
      <c r="BF416" s="340"/>
      <c r="BG416" s="340"/>
      <c r="BH416" s="340"/>
      <c r="BI416" s="340"/>
      <c r="BJ416" s="340"/>
      <c r="BK416" s="340"/>
      <c r="BL416" s="340"/>
      <c r="BM416" s="340"/>
      <c r="BN416" s="340"/>
      <c r="BO416" s="340"/>
      <c r="BP416" s="340"/>
      <c r="BQ416" s="340"/>
      <c r="BR416" s="340"/>
      <c r="BS416" s="340"/>
      <c r="BT416" s="340"/>
      <c r="BU416" s="340"/>
      <c r="BV416" s="340"/>
      <c r="BW416" s="340"/>
      <c r="BX416" s="340"/>
      <c r="BY416" s="340"/>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5" customFormat="true" ht="25.15" customHeight="true" x14ac:dyDescent="0.2">
      <c r="B417" s="887"/>
      <c r="C417" s="1016" t="s">
        <v>376</v>
      </c>
      <c r="D417" s="1006"/>
      <c r="E417" s="702">
        <v>0.36224870761589928</v>
      </c>
      <c r="F417" s="613"/>
      <c r="G417" s="613"/>
      <c r="H417" s="1016" t="s">
        <v>384</v>
      </c>
      <c r="I417" s="1006"/>
      <c r="J417" s="703">
        <v>-0.40519217502653315</v>
      </c>
      <c r="K417" s="613"/>
      <c r="L417" s="613"/>
      <c r="M417" s="1016" t="s">
        <v>311</v>
      </c>
      <c r="N417" s="1006"/>
      <c r="O417" s="704">
        <v>0.29304998554397166</v>
      </c>
      <c r="P417" s="613"/>
      <c r="Q417" s="613"/>
      <c r="AC417" s="338"/>
      <c r="AD417" s="338"/>
      <c r="AE417" s="338"/>
      <c r="AF417" s="338"/>
      <c r="AG417" s="338"/>
      <c r="AH417" s="338"/>
      <c r="AI417" s="338"/>
      <c r="AJ417" s="338"/>
      <c r="AK417" s="338"/>
      <c r="AL417" s="338"/>
      <c r="AM417" s="338"/>
      <c r="AN417" s="338"/>
      <c r="AO417" s="338"/>
      <c r="AP417" s="338"/>
      <c r="AQ417" s="338"/>
      <c r="AR417" s="338"/>
      <c r="AS417" s="338"/>
      <c r="AT417" s="338"/>
      <c r="AU417" s="338"/>
      <c r="AV417" s="338"/>
      <c r="AW417" s="338"/>
      <c r="AX417" s="338"/>
      <c r="AY417" s="338"/>
      <c r="AZ417" s="338"/>
      <c r="BA417" s="340"/>
      <c r="BB417" s="419"/>
      <c r="BC417" s="340"/>
      <c r="BD417" s="340"/>
      <c r="BE417" s="340"/>
      <c r="BF417" s="340"/>
      <c r="BG417" s="340"/>
      <c r="BH417" s="340"/>
      <c r="BI417" s="340"/>
      <c r="BJ417" s="340"/>
      <c r="BK417" s="340"/>
      <c r="BL417" s="340"/>
      <c r="BM417" s="340"/>
      <c r="BN417" s="340"/>
      <c r="BO417" s="340"/>
      <c r="BP417" s="340"/>
      <c r="BQ417" s="340"/>
      <c r="BR417" s="340"/>
      <c r="BS417" s="340"/>
      <c r="BT417" s="340"/>
      <c r="BU417" s="340"/>
      <c r="BV417" s="340"/>
      <c r="BW417" s="340"/>
      <c r="BX417" s="340"/>
      <c r="BY417" s="340"/>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5" customFormat="true" ht="25.15" customHeight="true" x14ac:dyDescent="0.2">
      <c r="B418" s="887"/>
      <c r="C418" s="1016" t="s">
        <v>385</v>
      </c>
      <c r="D418" s="1006"/>
      <c r="E418" s="702">
        <v>0.33781896523284344</v>
      </c>
      <c r="F418" s="613"/>
      <c r="G418" s="613"/>
      <c r="H418" s="1016" t="s">
        <v>226</v>
      </c>
      <c r="I418" s="1006"/>
      <c r="J418" s="703">
        <v>-0.39128683274326392</v>
      </c>
      <c r="K418" s="613"/>
      <c r="L418" s="613"/>
      <c r="M418" s="1016" t="s">
        <v>386</v>
      </c>
      <c r="N418" s="1006"/>
      <c r="O418" s="704">
        <v>0.29271569514863577</v>
      </c>
      <c r="P418" s="613"/>
      <c r="Q418" s="613"/>
      <c r="AC418" s="338"/>
      <c r="AD418" s="338"/>
      <c r="AE418" s="338"/>
      <c r="AF418" s="338"/>
      <c r="AG418" s="338"/>
      <c r="AH418" s="338"/>
      <c r="AI418" s="338"/>
      <c r="AJ418" s="338"/>
      <c r="AK418" s="338"/>
      <c r="AL418" s="338"/>
      <c r="AM418" s="338"/>
      <c r="AN418" s="338"/>
      <c r="AO418" s="338"/>
      <c r="AP418" s="338"/>
      <c r="AQ418" s="338"/>
      <c r="AR418" s="338"/>
      <c r="AS418" s="338"/>
      <c r="AT418" s="338"/>
      <c r="AU418" s="338"/>
      <c r="AV418" s="338"/>
      <c r="AW418" s="338"/>
      <c r="AX418" s="338"/>
      <c r="AY418" s="338"/>
      <c r="AZ418" s="338"/>
      <c r="BA418" s="340"/>
      <c r="BB418" s="419"/>
      <c r="BC418" s="340"/>
      <c r="BD418" s="340"/>
      <c r="BE418" s="340"/>
      <c r="BF418" s="340"/>
      <c r="BG418" s="340"/>
      <c r="BH418" s="340"/>
      <c r="BI418" s="340"/>
      <c r="BJ418" s="340"/>
      <c r="BK418" s="340"/>
      <c r="BL418" s="340"/>
      <c r="BM418" s="340"/>
      <c r="BN418" s="340"/>
      <c r="BO418" s="340"/>
      <c r="BP418" s="340"/>
      <c r="BQ418" s="340"/>
      <c r="BR418" s="340"/>
      <c r="BS418" s="340"/>
      <c r="BT418" s="340"/>
      <c r="BU418" s="340"/>
      <c r="BV418" s="340"/>
      <c r="BW418" s="340"/>
      <c r="BX418" s="340"/>
      <c r="BY418" s="340"/>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5" customFormat="true" ht="25.15" customHeight="true" x14ac:dyDescent="0.2">
      <c r="B419" s="887"/>
      <c r="C419" s="1016" t="s">
        <v>387</v>
      </c>
      <c r="D419" s="1006"/>
      <c r="E419" s="702">
        <v>0.33343808309844347</v>
      </c>
      <c r="F419" s="613"/>
      <c r="G419" s="613"/>
      <c r="H419" s="1016" t="s">
        <v>388</v>
      </c>
      <c r="I419" s="1006"/>
      <c r="J419" s="703">
        <v>-0.38459693516538107</v>
      </c>
      <c r="K419" s="613"/>
      <c r="L419" s="613"/>
      <c r="M419" s="1016" t="s">
        <v>389</v>
      </c>
      <c r="N419" s="1006"/>
      <c r="O419" s="704">
        <v>0.29049597710578756</v>
      </c>
      <c r="P419" s="613"/>
      <c r="Q419" s="613"/>
      <c r="AC419" s="338"/>
      <c r="AD419" s="338"/>
      <c r="AE419" s="338"/>
      <c r="AF419" s="338"/>
      <c r="AG419" s="338"/>
      <c r="AH419" s="338"/>
      <c r="AI419" s="338"/>
      <c r="AJ419" s="338"/>
      <c r="AK419" s="338"/>
      <c r="AL419" s="338"/>
      <c r="AM419" s="338"/>
      <c r="AN419" s="338"/>
      <c r="AO419" s="338"/>
      <c r="AP419" s="338"/>
      <c r="AQ419" s="338"/>
      <c r="AR419" s="338"/>
      <c r="AS419" s="338"/>
      <c r="AT419" s="338"/>
      <c r="AU419" s="338"/>
      <c r="AV419" s="338"/>
      <c r="AW419" s="338"/>
      <c r="AX419" s="338"/>
      <c r="AY419" s="338"/>
      <c r="AZ419" s="338"/>
      <c r="BA419" s="340"/>
      <c r="BB419" s="419"/>
      <c r="BC419" s="340"/>
      <c r="BD419" s="340"/>
      <c r="BE419" s="340"/>
      <c r="BF419" s="340"/>
      <c r="BG419" s="340"/>
      <c r="BH419" s="340"/>
      <c r="BI419" s="340"/>
      <c r="BJ419" s="340"/>
      <c r="BK419" s="340"/>
      <c r="BL419" s="340"/>
      <c r="BM419" s="340"/>
      <c r="BN419" s="340"/>
      <c r="BO419" s="340"/>
      <c r="BP419" s="340"/>
      <c r="BQ419" s="340"/>
      <c r="BR419" s="340"/>
      <c r="BS419" s="340"/>
      <c r="BT419" s="340"/>
      <c r="BU419" s="340"/>
      <c r="BV419" s="340"/>
      <c r="BW419" s="340"/>
      <c r="BX419" s="340"/>
      <c r="BY419" s="340"/>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5" customFormat="true" ht="25.15" customHeight="true" x14ac:dyDescent="0.2">
      <c r="B420" s="887"/>
      <c r="C420" s="1016" t="s">
        <v>377</v>
      </c>
      <c r="D420" s="1006"/>
      <c r="E420" s="702">
        <v>0.33235224597391061</v>
      </c>
      <c r="F420" s="613"/>
      <c r="G420" s="613"/>
      <c r="H420" s="1016" t="s">
        <v>231</v>
      </c>
      <c r="I420" s="1006"/>
      <c r="J420" s="703">
        <v>0.37319789353927646</v>
      </c>
      <c r="K420" s="613"/>
      <c r="L420" s="613"/>
      <c r="M420" s="1016" t="s">
        <v>390</v>
      </c>
      <c r="N420" s="1006"/>
      <c r="O420" s="704">
        <v>0.27699527403731361</v>
      </c>
      <c r="P420" s="613"/>
      <c r="Q420" s="613"/>
      <c r="AC420" s="338"/>
      <c r="AD420" s="338"/>
      <c r="AE420" s="338"/>
      <c r="AF420" s="338"/>
      <c r="AG420" s="338"/>
      <c r="AH420" s="338"/>
      <c r="AI420" s="338"/>
      <c r="AJ420" s="338"/>
      <c r="AK420" s="338"/>
      <c r="AL420" s="338"/>
      <c r="AM420" s="338"/>
      <c r="AN420" s="338"/>
      <c r="AO420" s="338"/>
      <c r="AP420" s="338"/>
      <c r="AQ420" s="338"/>
      <c r="AR420" s="338"/>
      <c r="AS420" s="338"/>
      <c r="AT420" s="338"/>
      <c r="AU420" s="338"/>
      <c r="AV420" s="338"/>
      <c r="AW420" s="338"/>
      <c r="AX420" s="338"/>
      <c r="AY420" s="338"/>
      <c r="AZ420" s="338"/>
      <c r="BA420" s="340"/>
      <c r="BB420" s="419"/>
      <c r="BC420" s="340"/>
      <c r="BD420" s="340"/>
      <c r="BE420" s="340"/>
      <c r="BF420" s="340"/>
      <c r="BG420" s="340"/>
      <c r="BH420" s="340"/>
      <c r="BI420" s="340"/>
      <c r="BJ420" s="340"/>
      <c r="BK420" s="340"/>
      <c r="BL420" s="340"/>
      <c r="BM420" s="340"/>
      <c r="BN420" s="340"/>
      <c r="BO420" s="340"/>
      <c r="BP420" s="340"/>
      <c r="BQ420" s="340"/>
      <c r="BR420" s="340"/>
      <c r="BS420" s="340"/>
      <c r="BT420" s="340"/>
      <c r="BU420" s="340"/>
      <c r="BV420" s="340"/>
      <c r="BW420" s="340"/>
      <c r="BX420" s="340"/>
      <c r="BY420" s="340"/>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5" customFormat="true" ht="25.15" customHeight="true" x14ac:dyDescent="0.2">
      <c r="B421" s="887"/>
      <c r="C421" s="1016" t="s">
        <v>382</v>
      </c>
      <c r="D421" s="1006"/>
      <c r="E421" s="702">
        <v>0.32305188899890647</v>
      </c>
      <c r="F421" s="613"/>
      <c r="G421" s="613"/>
      <c r="H421" s="1016" t="s">
        <v>310</v>
      </c>
      <c r="I421" s="1006"/>
      <c r="J421" s="703">
        <v>0.3393256880406158</v>
      </c>
      <c r="K421" s="613"/>
      <c r="L421" s="613"/>
      <c r="M421" s="1016" t="s">
        <v>380</v>
      </c>
      <c r="N421" s="1006"/>
      <c r="O421" s="704">
        <v>0.27014407908331811</v>
      </c>
      <c r="P421" s="613"/>
      <c r="Q421" s="613"/>
      <c r="AC421" s="338"/>
      <c r="AD421" s="338"/>
      <c r="AE421" s="338"/>
      <c r="AF421" s="338"/>
      <c r="AG421" s="338"/>
      <c r="AH421" s="338"/>
      <c r="AI421" s="338"/>
      <c r="AJ421" s="338"/>
      <c r="AK421" s="338"/>
      <c r="AL421" s="338"/>
      <c r="AM421" s="338"/>
      <c r="AN421" s="338"/>
      <c r="AO421" s="338"/>
      <c r="AP421" s="338"/>
      <c r="AQ421" s="338"/>
      <c r="AR421" s="338"/>
      <c r="AS421" s="338"/>
      <c r="AT421" s="338"/>
      <c r="AU421" s="338"/>
      <c r="AV421" s="338"/>
      <c r="AW421" s="338"/>
      <c r="AX421" s="338"/>
      <c r="AY421" s="338"/>
      <c r="AZ421" s="338"/>
      <c r="BA421" s="340"/>
      <c r="BB421" s="419"/>
      <c r="BC421" s="340"/>
      <c r="BD421" s="340"/>
      <c r="BE421" s="340"/>
      <c r="BF421" s="340"/>
      <c r="BG421" s="340"/>
      <c r="BH421" s="340"/>
      <c r="BI421" s="340"/>
      <c r="BJ421" s="340"/>
      <c r="BK421" s="340"/>
      <c r="BL421" s="340"/>
      <c r="BM421" s="340"/>
      <c r="BN421" s="340"/>
      <c r="BO421" s="340"/>
      <c r="BP421" s="340"/>
      <c r="BQ421" s="340"/>
      <c r="BR421" s="340"/>
      <c r="BS421" s="340"/>
      <c r="BT421" s="340"/>
      <c r="BU421" s="340"/>
      <c r="BV421" s="340"/>
      <c r="BW421" s="340"/>
      <c r="BX421" s="340"/>
      <c r="BY421" s="340"/>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5" customFormat="true" ht="25.15" customHeight="true" x14ac:dyDescent="0.2">
      <c r="B422" s="887"/>
      <c r="C422" s="1016" t="s">
        <v>388</v>
      </c>
      <c r="D422" s="1006"/>
      <c r="E422" s="702">
        <v>-0.31200133134944291</v>
      </c>
      <c r="F422" s="613"/>
      <c r="G422" s="613"/>
      <c r="H422" s="1016" t="s">
        <v>391</v>
      </c>
      <c r="I422" s="1006"/>
      <c r="J422" s="703">
        <v>-0.32660243442812076</v>
      </c>
      <c r="K422" s="613"/>
      <c r="L422" s="613"/>
      <c r="M422" s="1016" t="s">
        <v>392</v>
      </c>
      <c r="N422" s="1006"/>
      <c r="O422" s="704">
        <v>0.26710233475901807</v>
      </c>
      <c r="P422" s="613"/>
      <c r="Q422" s="613"/>
      <c r="AC422" s="338"/>
      <c r="AD422" s="338"/>
      <c r="AE422" s="338"/>
      <c r="AF422" s="338"/>
      <c r="AG422" s="338"/>
      <c r="AH422" s="338"/>
      <c r="AI422" s="338"/>
      <c r="AJ422" s="338"/>
      <c r="AK422" s="338"/>
      <c r="AL422" s="338"/>
      <c r="AM422" s="338"/>
      <c r="AN422" s="338"/>
      <c r="AO422" s="338"/>
      <c r="AP422" s="338"/>
      <c r="AQ422" s="338"/>
      <c r="AR422" s="338"/>
      <c r="AS422" s="338"/>
      <c r="AT422" s="338"/>
      <c r="AU422" s="338"/>
      <c r="AV422" s="338"/>
      <c r="AW422" s="338"/>
      <c r="AX422" s="338"/>
      <c r="AY422" s="338"/>
      <c r="AZ422" s="338"/>
      <c r="BA422" s="340"/>
      <c r="BB422" s="419"/>
      <c r="BC422" s="340"/>
      <c r="BD422" s="340"/>
      <c r="BE422" s="340"/>
      <c r="BF422" s="340"/>
      <c r="BG422" s="340"/>
      <c r="BH422" s="340"/>
      <c r="BI422" s="340"/>
      <c r="BJ422" s="340"/>
      <c r="BK422" s="340"/>
      <c r="BL422" s="340"/>
      <c r="BM422" s="340"/>
      <c r="BN422" s="340"/>
      <c r="BO422" s="340"/>
      <c r="BP422" s="340"/>
      <c r="BQ422" s="340"/>
      <c r="BR422" s="340"/>
      <c r="BS422" s="340"/>
      <c r="BT422" s="340"/>
      <c r="BU422" s="340"/>
      <c r="BV422" s="340"/>
      <c r="BW422" s="340"/>
      <c r="BX422" s="340"/>
      <c r="BY422" s="340"/>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5" customFormat="true" ht="25.15" customHeight="true" x14ac:dyDescent="0.2">
      <c r="B423" s="887"/>
      <c r="C423" s="1016" t="s">
        <v>392</v>
      </c>
      <c r="D423" s="1006"/>
      <c r="E423" s="702">
        <v>0.30432414953835879</v>
      </c>
      <c r="F423" s="613"/>
      <c r="G423" s="613"/>
      <c r="H423" s="1016" t="s">
        <v>382</v>
      </c>
      <c r="I423" s="1006"/>
      <c r="J423" s="703">
        <v>0.31255977879532826</v>
      </c>
      <c r="K423" s="613"/>
      <c r="L423" s="613"/>
      <c r="M423" s="1016" t="s">
        <v>384</v>
      </c>
      <c r="N423" s="1006"/>
      <c r="O423" s="704">
        <v>-0.26328511381848563</v>
      </c>
      <c r="P423" s="613"/>
      <c r="Q423" s="613"/>
      <c r="AC423" s="338"/>
      <c r="AD423" s="338"/>
      <c r="AE423" s="338"/>
      <c r="AF423" s="338"/>
      <c r="AG423" s="338"/>
      <c r="AH423" s="338"/>
      <c r="AI423" s="338"/>
      <c r="AJ423" s="338"/>
      <c r="AK423" s="338"/>
      <c r="AL423" s="338"/>
      <c r="AM423" s="338"/>
      <c r="AN423" s="338"/>
      <c r="AO423" s="338"/>
      <c r="AP423" s="338"/>
      <c r="AQ423" s="338"/>
      <c r="AR423" s="338"/>
      <c r="AS423" s="338"/>
      <c r="AT423" s="338"/>
      <c r="AU423" s="338"/>
      <c r="AV423" s="338"/>
      <c r="AW423" s="338"/>
      <c r="AX423" s="338"/>
      <c r="AY423" s="338"/>
      <c r="AZ423" s="338"/>
      <c r="BA423" s="340"/>
      <c r="BB423" s="419"/>
      <c r="BC423" s="340"/>
      <c r="BD423" s="340"/>
      <c r="BE423" s="340"/>
      <c r="BF423" s="340"/>
      <c r="BG423" s="340"/>
      <c r="BH423" s="340"/>
      <c r="BI423" s="340"/>
      <c r="BJ423" s="340"/>
      <c r="BK423" s="340"/>
      <c r="BL423" s="340"/>
      <c r="BM423" s="340"/>
      <c r="BN423" s="340"/>
      <c r="BO423" s="340"/>
      <c r="BP423" s="340"/>
      <c r="BQ423" s="340"/>
      <c r="BR423" s="340"/>
      <c r="BS423" s="340"/>
      <c r="BT423" s="340"/>
      <c r="BU423" s="340"/>
      <c r="BV423" s="340"/>
      <c r="BW423" s="340"/>
      <c r="BX423" s="340"/>
      <c r="BY423" s="340"/>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5" customFormat="true" ht="25.15" customHeight="true" x14ac:dyDescent="0.2">
      <c r="B424" s="887"/>
      <c r="C424" s="1016" t="s">
        <v>226</v>
      </c>
      <c r="D424" s="1006"/>
      <c r="E424" s="702">
        <v>-0.30330821938375047</v>
      </c>
      <c r="F424" s="613"/>
      <c r="G424" s="613"/>
      <c r="H424" s="1016" t="s">
        <v>385</v>
      </c>
      <c r="I424" s="1006"/>
      <c r="J424" s="703">
        <v>0.28602091135659419</v>
      </c>
      <c r="K424" s="613"/>
      <c r="L424" s="613"/>
      <c r="M424" s="1016" t="s">
        <v>387</v>
      </c>
      <c r="N424" s="1006"/>
      <c r="O424" s="704">
        <v>0.24887015302586124</v>
      </c>
      <c r="P424" s="613"/>
      <c r="Q424" s="613"/>
      <c r="AC424" s="338"/>
      <c r="AD424" s="338"/>
      <c r="AE424" s="338"/>
      <c r="AF424" s="338"/>
      <c r="AG424" s="338"/>
      <c r="AH424" s="338"/>
      <c r="AI424" s="338"/>
      <c r="AJ424" s="338"/>
      <c r="AK424" s="338"/>
      <c r="AL424" s="338"/>
      <c r="AM424" s="338"/>
      <c r="AN424" s="338"/>
      <c r="AO424" s="338"/>
      <c r="AP424" s="338"/>
      <c r="AQ424" s="338"/>
      <c r="AR424" s="338"/>
      <c r="AS424" s="338"/>
      <c r="AT424" s="338"/>
      <c r="AU424" s="338"/>
      <c r="AV424" s="338"/>
      <c r="AW424" s="338"/>
      <c r="AX424" s="338"/>
      <c r="AY424" s="338"/>
      <c r="AZ424" s="338"/>
      <c r="BA424" s="340"/>
      <c r="BB424" s="419"/>
      <c r="BC424" s="340"/>
      <c r="BD424" s="340"/>
      <c r="BE424" s="340"/>
      <c r="BF424" s="340"/>
      <c r="BG424" s="340"/>
      <c r="BH424" s="340"/>
      <c r="BI424" s="340"/>
      <c r="BJ424" s="340"/>
      <c r="BK424" s="340"/>
      <c r="BL424" s="340"/>
      <c r="BM424" s="340"/>
      <c r="BN424" s="340"/>
      <c r="BO424" s="340"/>
      <c r="BP424" s="340"/>
      <c r="BQ424" s="340"/>
      <c r="BR424" s="340"/>
      <c r="BS424" s="340"/>
      <c r="BT424" s="340"/>
      <c r="BU424" s="340"/>
      <c r="BV424" s="340"/>
      <c r="BW424" s="340"/>
      <c r="BX424" s="340"/>
      <c r="BY424" s="340"/>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5" customFormat="true" ht="25.15" customHeight="true" x14ac:dyDescent="0.2">
      <c r="B425" s="887"/>
      <c r="C425" s="1016" t="s">
        <v>393</v>
      </c>
      <c r="D425" s="1006"/>
      <c r="E425" s="702">
        <v>0.28549960225938675</v>
      </c>
      <c r="F425" s="613"/>
      <c r="G425" s="613"/>
      <c r="H425" s="1016" t="s">
        <v>387</v>
      </c>
      <c r="I425" s="1006"/>
      <c r="J425" s="703">
        <v>0.28193529765444014</v>
      </c>
      <c r="K425" s="613"/>
      <c r="L425" s="613"/>
      <c r="M425" s="1016" t="s">
        <v>310</v>
      </c>
      <c r="N425" s="1006"/>
      <c r="O425" s="704">
        <v>0.22670126107244781</v>
      </c>
      <c r="P425" s="613"/>
      <c r="Q425" s="613"/>
      <c r="AC425" s="338"/>
      <c r="AD425" s="338"/>
      <c r="AE425" s="338"/>
      <c r="AF425" s="338"/>
      <c r="AG425" s="338"/>
      <c r="AH425" s="338"/>
      <c r="AI425" s="338"/>
      <c r="AJ425" s="338"/>
      <c r="AK425" s="338"/>
      <c r="AL425" s="338"/>
      <c r="AM425" s="338"/>
      <c r="AN425" s="338"/>
      <c r="AO425" s="338"/>
      <c r="AP425" s="338"/>
      <c r="AQ425" s="338"/>
      <c r="AR425" s="338"/>
      <c r="AS425" s="338"/>
      <c r="AT425" s="338"/>
      <c r="AU425" s="338"/>
      <c r="AV425" s="338"/>
      <c r="AW425" s="338"/>
      <c r="AX425" s="338"/>
      <c r="AY425" s="338"/>
      <c r="AZ425" s="338"/>
      <c r="BA425" s="340"/>
      <c r="BB425" s="419"/>
      <c r="BC425" s="340"/>
      <c r="BD425" s="340"/>
      <c r="BE425" s="340"/>
      <c r="BF425" s="340"/>
      <c r="BG425" s="340"/>
      <c r="BH425" s="340"/>
      <c r="BI425" s="340"/>
      <c r="BJ425" s="340"/>
      <c r="BK425" s="340"/>
      <c r="BL425" s="340"/>
      <c r="BM425" s="340"/>
      <c r="BN425" s="340"/>
      <c r="BO425" s="340"/>
      <c r="BP425" s="340"/>
      <c r="BQ425" s="340"/>
      <c r="BR425" s="340"/>
      <c r="BS425" s="340"/>
      <c r="BT425" s="340"/>
      <c r="BU425" s="340"/>
      <c r="BV425" s="340"/>
      <c r="BW425" s="340"/>
      <c r="BX425" s="340"/>
      <c r="BY425" s="340"/>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5" customFormat="true" ht="25.15" customHeight="true" x14ac:dyDescent="0.2">
      <c r="B426" s="887"/>
      <c r="C426" s="1016" t="s">
        <v>386</v>
      </c>
      <c r="D426" s="1006"/>
      <c r="E426" s="702">
        <v>0.25946485355776849</v>
      </c>
      <c r="F426" s="613"/>
      <c r="G426" s="613"/>
      <c r="H426" s="1016" t="s">
        <v>394</v>
      </c>
      <c r="I426" s="1006"/>
      <c r="J426" s="703">
        <v>-0.25629497688649228</v>
      </c>
      <c r="K426" s="613"/>
      <c r="L426" s="613"/>
      <c r="M426" s="1016" t="s">
        <v>385</v>
      </c>
      <c r="N426" s="1006"/>
      <c r="O426" s="704">
        <v>0.22546246394016684</v>
      </c>
      <c r="P426" s="613"/>
      <c r="Q426" s="613"/>
      <c r="AC426" s="338"/>
      <c r="AD426" s="338"/>
      <c r="AE426" s="338"/>
      <c r="AF426" s="338"/>
      <c r="AG426" s="338"/>
      <c r="AH426" s="338"/>
      <c r="AI426" s="338"/>
      <c r="AJ426" s="338"/>
      <c r="AK426" s="338"/>
      <c r="AL426" s="338"/>
      <c r="AM426" s="338"/>
      <c r="AN426" s="338"/>
      <c r="AO426" s="338"/>
      <c r="AP426" s="338"/>
      <c r="AQ426" s="338"/>
      <c r="AR426" s="338"/>
      <c r="AS426" s="338"/>
      <c r="AT426" s="338"/>
      <c r="AU426" s="338"/>
      <c r="AV426" s="338"/>
      <c r="AW426" s="338"/>
      <c r="AX426" s="338"/>
      <c r="AY426" s="338"/>
      <c r="AZ426" s="338"/>
      <c r="BA426" s="340"/>
      <c r="BB426" s="419"/>
      <c r="BC426" s="340"/>
      <c r="BD426" s="340"/>
      <c r="BE426" s="340"/>
      <c r="BF426" s="340"/>
      <c r="BG426" s="340"/>
      <c r="BH426" s="340"/>
      <c r="BI426" s="340"/>
      <c r="BJ426" s="340"/>
      <c r="BK426" s="340"/>
      <c r="BL426" s="340"/>
      <c r="BM426" s="340"/>
      <c r="BN426" s="340"/>
      <c r="BO426" s="340"/>
      <c r="BP426" s="340"/>
      <c r="BQ426" s="340"/>
      <c r="BR426" s="340"/>
      <c r="BS426" s="340"/>
      <c r="BT426" s="340"/>
      <c r="BU426" s="340"/>
      <c r="BV426" s="340"/>
      <c r="BW426" s="340"/>
      <c r="BX426" s="340"/>
      <c r="BY426" s="340"/>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5" customFormat="true" ht="25.15" customHeight="true" x14ac:dyDescent="0.2">
      <c r="B427" s="887"/>
      <c r="C427" s="1016" t="s">
        <v>395</v>
      </c>
      <c r="D427" s="1006"/>
      <c r="E427" s="702">
        <v>0.2479575387653021</v>
      </c>
      <c r="F427" s="613"/>
      <c r="G427" s="613"/>
      <c r="H427" s="1016" t="s">
        <v>396</v>
      </c>
      <c r="I427" s="1006"/>
      <c r="J427" s="703">
        <v>-0.2395954919208497</v>
      </c>
      <c r="K427" s="613"/>
      <c r="L427" s="613"/>
      <c r="M427" s="1016" t="s">
        <v>383</v>
      </c>
      <c r="N427" s="1006"/>
      <c r="O427" s="704">
        <v>0.22248884744232625</v>
      </c>
      <c r="P427" s="613"/>
      <c r="Q427" s="613"/>
      <c r="AC427" s="338"/>
      <c r="AD427" s="338"/>
      <c r="AE427" s="338"/>
      <c r="AF427" s="338"/>
      <c r="AG427" s="338"/>
      <c r="AH427" s="338"/>
      <c r="AI427" s="338"/>
      <c r="AJ427" s="338"/>
      <c r="AK427" s="338"/>
      <c r="AL427" s="338"/>
      <c r="AM427" s="338"/>
      <c r="AN427" s="338"/>
      <c r="AO427" s="338"/>
      <c r="AP427" s="338"/>
      <c r="AQ427" s="338"/>
      <c r="AR427" s="338"/>
      <c r="AS427" s="338"/>
      <c r="AT427" s="338"/>
      <c r="AU427" s="338"/>
      <c r="AV427" s="338"/>
      <c r="AW427" s="338"/>
      <c r="AX427" s="338"/>
      <c r="AY427" s="338"/>
      <c r="AZ427" s="338"/>
      <c r="BA427" s="340"/>
      <c r="BB427" s="419"/>
      <c r="BC427" s="340"/>
      <c r="BD427" s="340"/>
      <c r="BE427" s="340"/>
      <c r="BF427" s="340"/>
      <c r="BG427" s="340"/>
      <c r="BH427" s="340"/>
      <c r="BI427" s="340"/>
      <c r="BJ427" s="340"/>
      <c r="BK427" s="340"/>
      <c r="BL427" s="340"/>
      <c r="BM427" s="340"/>
      <c r="BN427" s="340"/>
      <c r="BO427" s="340"/>
      <c r="BP427" s="340"/>
      <c r="BQ427" s="340"/>
      <c r="BR427" s="340"/>
      <c r="BS427" s="340"/>
      <c r="BT427" s="340"/>
      <c r="BU427" s="340"/>
      <c r="BV427" s="340"/>
      <c r="BW427" s="340"/>
      <c r="BX427" s="340"/>
      <c r="BY427" s="340"/>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5" customFormat="true" ht="25.15" customHeight="true" x14ac:dyDescent="0.2">
      <c r="B428" s="887"/>
      <c r="C428" s="1016" t="s">
        <v>397</v>
      </c>
      <c r="D428" s="1006"/>
      <c r="E428" s="702">
        <v>-0.24041023813039203</v>
      </c>
      <c r="F428" s="613"/>
      <c r="G428" s="613"/>
      <c r="H428" s="1016" t="s">
        <v>390</v>
      </c>
      <c r="I428" s="1006"/>
      <c r="J428" s="703">
        <v>-0.22753794760569293</v>
      </c>
      <c r="K428" s="613"/>
      <c r="L428" s="613"/>
      <c r="M428" s="1016" t="s">
        <v>393</v>
      </c>
      <c r="N428" s="1006"/>
      <c r="O428" s="704">
        <v>0.21185255250702206</v>
      </c>
      <c r="P428" s="613"/>
      <c r="Q428" s="613"/>
      <c r="AC428" s="338"/>
      <c r="AD428" s="338"/>
      <c r="AE428" s="338"/>
      <c r="AF428" s="338"/>
      <c r="AG428" s="338"/>
      <c r="AH428" s="338"/>
      <c r="AI428" s="338"/>
      <c r="AJ428" s="338"/>
      <c r="AK428" s="338"/>
      <c r="AL428" s="338"/>
      <c r="AM428" s="338"/>
      <c r="AN428" s="338"/>
      <c r="AO428" s="338"/>
      <c r="AP428" s="338"/>
      <c r="AQ428" s="338"/>
      <c r="AR428" s="338"/>
      <c r="AS428" s="338"/>
      <c r="AT428" s="338"/>
      <c r="AU428" s="338"/>
      <c r="AV428" s="338"/>
      <c r="AW428" s="338"/>
      <c r="AX428" s="338"/>
      <c r="AY428" s="338"/>
      <c r="AZ428" s="338"/>
      <c r="BA428" s="340"/>
      <c r="BB428" s="419"/>
      <c r="BC428" s="340"/>
      <c r="BD428" s="340"/>
      <c r="BE428" s="340"/>
      <c r="BF428" s="340"/>
      <c r="BG428" s="340"/>
      <c r="BH428" s="340"/>
      <c r="BI428" s="340"/>
      <c r="BJ428" s="340"/>
      <c r="BK428" s="340"/>
      <c r="BL428" s="340"/>
      <c r="BM428" s="340"/>
      <c r="BN428" s="340"/>
      <c r="BO428" s="340"/>
      <c r="BP428" s="340"/>
      <c r="BQ428" s="340"/>
      <c r="BR428" s="340"/>
      <c r="BS428" s="340"/>
      <c r="BT428" s="340"/>
      <c r="BU428" s="340"/>
      <c r="BV428" s="340"/>
      <c r="BW428" s="340"/>
      <c r="BX428" s="340"/>
      <c r="BY428" s="340"/>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5" customFormat="true" ht="25.15" customHeight="true" x14ac:dyDescent="0.2">
      <c r="B429" s="887"/>
      <c r="C429" s="1016" t="s">
        <v>398</v>
      </c>
      <c r="D429" s="1006"/>
      <c r="E429" s="702">
        <v>0.20774749435332884</v>
      </c>
      <c r="F429" s="613"/>
      <c r="G429" s="613"/>
      <c r="H429" s="1016" t="s">
        <v>377</v>
      </c>
      <c r="I429" s="1006"/>
      <c r="J429" s="703">
        <v>0.21433481279135416</v>
      </c>
      <c r="K429" s="613"/>
      <c r="L429" s="613"/>
      <c r="M429" s="1016" t="s">
        <v>394</v>
      </c>
      <c r="N429" s="1006"/>
      <c r="O429" s="704">
        <v>0.201833102111457</v>
      </c>
      <c r="P429" s="613"/>
      <c r="Q429" s="613"/>
      <c r="AC429" s="338"/>
      <c r="AD429" s="338"/>
      <c r="AE429" s="338"/>
      <c r="AF429" s="338"/>
      <c r="AG429" s="338"/>
      <c r="AH429" s="338"/>
      <c r="AI429" s="338"/>
      <c r="AJ429" s="338"/>
      <c r="AK429" s="338"/>
      <c r="AL429" s="338"/>
      <c r="AM429" s="338"/>
      <c r="AN429" s="338"/>
      <c r="AO429" s="338"/>
      <c r="AP429" s="338"/>
      <c r="AQ429" s="338"/>
      <c r="AR429" s="338"/>
      <c r="AS429" s="338"/>
      <c r="AT429" s="338"/>
      <c r="AU429" s="338"/>
      <c r="AV429" s="338"/>
      <c r="AW429" s="338"/>
      <c r="AX429" s="338"/>
      <c r="AY429" s="338"/>
      <c r="AZ429" s="338"/>
      <c r="BA429" s="340"/>
      <c r="BB429" s="419"/>
      <c r="BC429" s="340"/>
      <c r="BD429" s="340"/>
      <c r="BE429" s="340"/>
      <c r="BF429" s="340"/>
      <c r="BG429" s="340"/>
      <c r="BH429" s="340"/>
      <c r="BI429" s="340"/>
      <c r="BJ429" s="340"/>
      <c r="BK429" s="340"/>
      <c r="BL429" s="340"/>
      <c r="BM429" s="340"/>
      <c r="BN429" s="340"/>
      <c r="BO429" s="340"/>
      <c r="BP429" s="340"/>
      <c r="BQ429" s="340"/>
      <c r="BR429" s="340"/>
      <c r="BS429" s="340"/>
      <c r="BT429" s="340"/>
      <c r="BU429" s="340"/>
      <c r="BV429" s="340"/>
      <c r="BW429" s="340"/>
      <c r="BX429" s="340"/>
      <c r="BY429" s="340"/>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5" customFormat="true" ht="25.15" customHeight="true" x14ac:dyDescent="0.2">
      <c r="B430" s="887"/>
      <c r="C430" s="1016" t="s">
        <v>389</v>
      </c>
      <c r="D430" s="1006"/>
      <c r="E430" s="702">
        <v>0.17899290537006798</v>
      </c>
      <c r="F430" s="613"/>
      <c r="G430" s="613"/>
      <c r="H430" s="1016" t="s">
        <v>393</v>
      </c>
      <c r="I430" s="1006"/>
      <c r="J430" s="703">
        <v>0.21354305833739995</v>
      </c>
      <c r="K430" s="613"/>
      <c r="L430" s="613"/>
      <c r="M430" s="1016" t="s">
        <v>399</v>
      </c>
      <c r="N430" s="1006"/>
      <c r="O430" s="704">
        <v>0.18215400328100917</v>
      </c>
      <c r="P430" s="613"/>
      <c r="Q430" s="613"/>
      <c r="AC430" s="338"/>
      <c r="AD430" s="338"/>
      <c r="AE430" s="338"/>
      <c r="AF430" s="338"/>
      <c r="AG430" s="338"/>
      <c r="AH430" s="338"/>
      <c r="AI430" s="338"/>
      <c r="AJ430" s="338"/>
      <c r="AK430" s="338"/>
      <c r="AL430" s="338"/>
      <c r="AM430" s="338"/>
      <c r="AN430" s="338"/>
      <c r="AO430" s="338"/>
      <c r="AP430" s="338"/>
      <c r="AQ430" s="338"/>
      <c r="AR430" s="338"/>
      <c r="AS430" s="338"/>
      <c r="AT430" s="338"/>
      <c r="AU430" s="338"/>
      <c r="AV430" s="338"/>
      <c r="AW430" s="338"/>
      <c r="AX430" s="338"/>
      <c r="AY430" s="338"/>
      <c r="AZ430" s="338"/>
      <c r="BA430" s="340"/>
      <c r="BB430" s="419"/>
      <c r="BC430" s="340"/>
      <c r="BD430" s="340"/>
      <c r="BE430" s="340"/>
      <c r="BF430" s="340"/>
      <c r="BG430" s="340"/>
      <c r="BH430" s="340"/>
      <c r="BI430" s="340"/>
      <c r="BJ430" s="340"/>
      <c r="BK430" s="340"/>
      <c r="BL430" s="340"/>
      <c r="BM430" s="340"/>
      <c r="BN430" s="340"/>
      <c r="BO430" s="340"/>
      <c r="BP430" s="340"/>
      <c r="BQ430" s="340"/>
      <c r="BR430" s="340"/>
      <c r="BS430" s="340"/>
      <c r="BT430" s="340"/>
      <c r="BU430" s="340"/>
      <c r="BV430" s="340"/>
      <c r="BW430" s="340"/>
      <c r="BX430" s="340"/>
      <c r="BY430" s="340"/>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5" customFormat="true" ht="25.15" customHeight="true" x14ac:dyDescent="0.2">
      <c r="B431" s="887"/>
      <c r="C431" s="1016" t="s">
        <v>400</v>
      </c>
      <c r="D431" s="1006"/>
      <c r="E431" s="702">
        <v>0.14878555788022779</v>
      </c>
      <c r="F431" s="613"/>
      <c r="G431" s="613"/>
      <c r="H431" s="1016" t="s">
        <v>395</v>
      </c>
      <c r="I431" s="1006"/>
      <c r="J431" s="703">
        <v>0.19905505919383759</v>
      </c>
      <c r="K431" s="613"/>
      <c r="L431" s="613"/>
      <c r="M431" s="1016" t="s">
        <v>401</v>
      </c>
      <c r="N431" s="1006"/>
      <c r="O431" s="704">
        <v>0.17740123943366723</v>
      </c>
      <c r="P431" s="613"/>
      <c r="Q431" s="613"/>
      <c r="AC431" s="338"/>
      <c r="AD431" s="338"/>
      <c r="AE431" s="338"/>
      <c r="AF431" s="338"/>
      <c r="AG431" s="338"/>
      <c r="AH431" s="338"/>
      <c r="AI431" s="338"/>
      <c r="AJ431" s="338"/>
      <c r="AK431" s="338"/>
      <c r="AL431" s="338"/>
      <c r="AM431" s="338"/>
      <c r="AN431" s="338"/>
      <c r="AO431" s="338"/>
      <c r="AP431" s="338"/>
      <c r="AQ431" s="338"/>
      <c r="AR431" s="338"/>
      <c r="AS431" s="338"/>
      <c r="AT431" s="338"/>
      <c r="AU431" s="338"/>
      <c r="AV431" s="338"/>
      <c r="AW431" s="338"/>
      <c r="AX431" s="338"/>
      <c r="AY431" s="338"/>
      <c r="AZ431" s="338"/>
      <c r="BA431" s="340"/>
      <c r="BB431" s="419"/>
      <c r="BC431" s="340"/>
      <c r="BD431" s="340"/>
      <c r="BE431" s="340"/>
      <c r="BF431" s="340"/>
      <c r="BG431" s="340"/>
      <c r="BH431" s="340"/>
      <c r="BI431" s="340"/>
      <c r="BJ431" s="340"/>
      <c r="BK431" s="340"/>
      <c r="BL431" s="340"/>
      <c r="BM431" s="340"/>
      <c r="BN431" s="340"/>
      <c r="BO431" s="340"/>
      <c r="BP431" s="340"/>
      <c r="BQ431" s="340"/>
      <c r="BR431" s="340"/>
      <c r="BS431" s="340"/>
      <c r="BT431" s="340"/>
      <c r="BU431" s="340"/>
      <c r="BV431" s="340"/>
      <c r="BW431" s="340"/>
      <c r="BX431" s="340"/>
      <c r="BY431" s="340"/>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5" customFormat="true" ht="25.15" customHeight="true" x14ac:dyDescent="0.2">
      <c r="B432" s="887"/>
      <c r="C432" s="1016" t="s">
        <v>402</v>
      </c>
      <c r="D432" s="1006"/>
      <c r="E432" s="702">
        <v>0.14775645711146485</v>
      </c>
      <c r="F432" s="613"/>
      <c r="G432" s="613"/>
      <c r="H432" s="1016" t="s">
        <v>376</v>
      </c>
      <c r="I432" s="1006"/>
      <c r="J432" s="703">
        <v>0.18190080200554704</v>
      </c>
      <c r="K432" s="613"/>
      <c r="L432" s="613"/>
      <c r="M432" s="1016" t="s">
        <v>402</v>
      </c>
      <c r="N432" s="1006"/>
      <c r="O432" s="704">
        <v>0.16367460646031393</v>
      </c>
      <c r="P432" s="613"/>
      <c r="Q432" s="613"/>
      <c r="AC432" s="338"/>
      <c r="AD432" s="338"/>
      <c r="AE432" s="338"/>
      <c r="AF432" s="338"/>
      <c r="AG432" s="338"/>
      <c r="AH432" s="338"/>
      <c r="AI432" s="338"/>
      <c r="AJ432" s="338"/>
      <c r="AK432" s="338"/>
      <c r="AL432" s="338"/>
      <c r="AM432" s="338"/>
      <c r="AN432" s="338"/>
      <c r="AO432" s="338"/>
      <c r="AP432" s="338"/>
      <c r="AQ432" s="338"/>
      <c r="AR432" s="338"/>
      <c r="AS432" s="338"/>
      <c r="AT432" s="338"/>
      <c r="AU432" s="338"/>
      <c r="AV432" s="338"/>
      <c r="AW432" s="338"/>
      <c r="AX432" s="338"/>
      <c r="AY432" s="338"/>
      <c r="AZ432" s="338"/>
      <c r="BA432" s="340"/>
      <c r="BB432" s="419"/>
      <c r="BC432" s="340"/>
      <c r="BD432" s="340"/>
      <c r="BE432" s="340"/>
      <c r="BF432" s="340"/>
      <c r="BG432" s="340"/>
      <c r="BH432" s="340"/>
      <c r="BI432" s="340"/>
      <c r="BJ432" s="340"/>
      <c r="BK432" s="340"/>
      <c r="BL432" s="340"/>
      <c r="BM432" s="340"/>
      <c r="BN432" s="340"/>
      <c r="BO432" s="340"/>
      <c r="BP432" s="340"/>
      <c r="BQ432" s="340"/>
      <c r="BR432" s="340"/>
      <c r="BS432" s="340"/>
      <c r="BT432" s="340"/>
      <c r="BU432" s="340"/>
      <c r="BV432" s="340"/>
      <c r="BW432" s="340"/>
      <c r="BX432" s="340"/>
      <c r="BY432" s="340"/>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5" customFormat="true" ht="25.15" customHeight="true" x14ac:dyDescent="0.2">
      <c r="B433" s="887"/>
      <c r="C433" s="1016" t="s">
        <v>396</v>
      </c>
      <c r="D433" s="1006"/>
      <c r="E433" s="702">
        <v>-0.11650393759309928</v>
      </c>
      <c r="F433" s="613"/>
      <c r="G433" s="613"/>
      <c r="H433" s="1016" t="s">
        <v>398</v>
      </c>
      <c r="I433" s="1006"/>
      <c r="J433" s="703">
        <v>0.1669906486176663</v>
      </c>
      <c r="K433" s="613"/>
      <c r="L433" s="613"/>
      <c r="M433" s="1016" t="s">
        <v>403</v>
      </c>
      <c r="N433" s="1006"/>
      <c r="O433" s="704">
        <v>0.16103469249043656</v>
      </c>
      <c r="P433" s="613"/>
      <c r="Q433" s="613"/>
      <c r="AC433" s="338"/>
      <c r="AD433" s="338"/>
      <c r="AE433" s="338"/>
      <c r="AF433" s="338"/>
      <c r="AG433" s="338"/>
      <c r="AH433" s="338"/>
      <c r="AI433" s="338"/>
      <c r="AJ433" s="338"/>
      <c r="AK433" s="338"/>
      <c r="AL433" s="338"/>
      <c r="AM433" s="338"/>
      <c r="AN433" s="338"/>
      <c r="AO433" s="338"/>
      <c r="AP433" s="338"/>
      <c r="AQ433" s="338"/>
      <c r="AR433" s="338"/>
      <c r="AS433" s="338"/>
      <c r="AT433" s="338"/>
      <c r="AU433" s="338"/>
      <c r="AV433" s="338"/>
      <c r="AW433" s="338"/>
      <c r="AX433" s="338"/>
      <c r="AY433" s="338"/>
      <c r="AZ433" s="338"/>
      <c r="BA433" s="340"/>
      <c r="BB433" s="419"/>
      <c r="BC433" s="340"/>
      <c r="BD433" s="340"/>
      <c r="BE433" s="340"/>
      <c r="BF433" s="340"/>
      <c r="BG433" s="340"/>
      <c r="BH433" s="340"/>
      <c r="BI433" s="340"/>
      <c r="BJ433" s="340"/>
      <c r="BK433" s="340"/>
      <c r="BL433" s="340"/>
      <c r="BM433" s="340"/>
      <c r="BN433" s="340"/>
      <c r="BO433" s="340"/>
      <c r="BP433" s="340"/>
      <c r="BQ433" s="340"/>
      <c r="BR433" s="340"/>
      <c r="BS433" s="340"/>
      <c r="BT433" s="340"/>
      <c r="BU433" s="340"/>
      <c r="BV433" s="340"/>
      <c r="BW433" s="340"/>
      <c r="BX433" s="340"/>
      <c r="BY433" s="340"/>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5" customFormat="true" ht="25.15" customHeight="true" x14ac:dyDescent="0.2">
      <c r="B434" s="887"/>
      <c r="C434" s="1016" t="s">
        <v>404</v>
      </c>
      <c r="D434" s="1006"/>
      <c r="E434" s="702">
        <v>0.10212157153383669</v>
      </c>
      <c r="F434" s="613"/>
      <c r="G434" s="613"/>
      <c r="H434" s="1016" t="s">
        <v>397</v>
      </c>
      <c r="I434" s="1006"/>
      <c r="J434" s="703">
        <v>-0.15428700203221965</v>
      </c>
      <c r="K434" s="613"/>
      <c r="L434" s="613"/>
      <c r="M434" s="1016" t="s">
        <v>398</v>
      </c>
      <c r="N434" s="1006"/>
      <c r="O434" s="704">
        <v>0.1484170970771824</v>
      </c>
      <c r="P434" s="613"/>
      <c r="Q434" s="613"/>
      <c r="AC434" s="338"/>
      <c r="AD434" s="338"/>
      <c r="AE434" s="338"/>
      <c r="AF434" s="338"/>
      <c r="AG434" s="338"/>
      <c r="AH434" s="338"/>
      <c r="AI434" s="338"/>
      <c r="AJ434" s="338"/>
      <c r="AK434" s="338"/>
      <c r="AL434" s="338"/>
      <c r="AM434" s="338"/>
      <c r="AN434" s="338"/>
      <c r="AO434" s="338"/>
      <c r="AP434" s="338"/>
      <c r="AQ434" s="338"/>
      <c r="AR434" s="338"/>
      <c r="AS434" s="338"/>
      <c r="AT434" s="338"/>
      <c r="AU434" s="338"/>
      <c r="AV434" s="338"/>
      <c r="AW434" s="338"/>
      <c r="AX434" s="338"/>
      <c r="AY434" s="338"/>
      <c r="AZ434" s="338"/>
      <c r="BA434" s="340"/>
      <c r="BB434" s="419"/>
      <c r="BC434" s="340"/>
      <c r="BD434" s="340"/>
      <c r="BE434" s="340"/>
      <c r="BF434" s="340"/>
      <c r="BG434" s="340"/>
      <c r="BH434" s="340"/>
      <c r="BI434" s="340"/>
      <c r="BJ434" s="340"/>
      <c r="BK434" s="340"/>
      <c r="BL434" s="340"/>
      <c r="BM434" s="340"/>
      <c r="BN434" s="340"/>
      <c r="BO434" s="340"/>
      <c r="BP434" s="340"/>
      <c r="BQ434" s="340"/>
      <c r="BR434" s="340"/>
      <c r="BS434" s="340"/>
      <c r="BT434" s="340"/>
      <c r="BU434" s="340"/>
      <c r="BV434" s="340"/>
      <c r="BW434" s="340"/>
      <c r="BX434" s="340"/>
      <c r="BY434" s="340"/>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5" customFormat="true" ht="25.15" customHeight="true" x14ac:dyDescent="0.2">
      <c r="B435" s="887"/>
      <c r="C435" s="1016" t="s">
        <v>405</v>
      </c>
      <c r="D435" s="1006"/>
      <c r="E435" s="702">
        <v>7.515710864975271E-2</v>
      </c>
      <c r="F435" s="613"/>
      <c r="G435" s="613"/>
      <c r="H435" s="1016" t="s">
        <v>386</v>
      </c>
      <c r="I435" s="1006"/>
      <c r="J435" s="703">
        <v>0.14786132251877185</v>
      </c>
      <c r="K435" s="613"/>
      <c r="L435" s="613"/>
      <c r="M435" s="1016" t="s">
        <v>388</v>
      </c>
      <c r="N435" s="1006"/>
      <c r="O435" s="704">
        <v>0.14437758458217628</v>
      </c>
      <c r="P435" s="613"/>
      <c r="Q435" s="613"/>
      <c r="AC435" s="338"/>
      <c r="AD435" s="338"/>
      <c r="AE435" s="338"/>
      <c r="AF435" s="338"/>
      <c r="AG435" s="338"/>
      <c r="AH435" s="338"/>
      <c r="AI435" s="338"/>
      <c r="AJ435" s="338"/>
      <c r="AK435" s="338"/>
      <c r="AL435" s="338"/>
      <c r="AM435" s="338"/>
      <c r="AN435" s="338"/>
      <c r="AO435" s="338"/>
      <c r="AP435" s="338"/>
      <c r="AQ435" s="338"/>
      <c r="AR435" s="338"/>
      <c r="AS435" s="338"/>
      <c r="AT435" s="338"/>
      <c r="AU435" s="338"/>
      <c r="AV435" s="338"/>
      <c r="AW435" s="338"/>
      <c r="AX435" s="338"/>
      <c r="AY435" s="338"/>
      <c r="AZ435" s="338"/>
      <c r="BA435" s="340"/>
      <c r="BB435" s="419"/>
      <c r="BC435" s="340"/>
      <c r="BD435" s="340"/>
      <c r="BE435" s="340"/>
      <c r="BF435" s="340"/>
      <c r="BG435" s="340"/>
      <c r="BH435" s="340"/>
      <c r="BI435" s="340"/>
      <c r="BJ435" s="340"/>
      <c r="BK435" s="340"/>
      <c r="BL435" s="340"/>
      <c r="BM435" s="340"/>
      <c r="BN435" s="340"/>
      <c r="BO435" s="340"/>
      <c r="BP435" s="340"/>
      <c r="BQ435" s="340"/>
      <c r="BR435" s="340"/>
      <c r="BS435" s="340"/>
      <c r="BT435" s="340"/>
      <c r="BU435" s="340"/>
      <c r="BV435" s="340"/>
      <c r="BW435" s="340"/>
      <c r="BX435" s="340"/>
      <c r="BY435" s="340"/>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5" customFormat="true" ht="25.15" customHeight="true" x14ac:dyDescent="0.2">
      <c r="B436" s="887"/>
      <c r="C436" s="1016" t="s">
        <v>406</v>
      </c>
      <c r="D436" s="1006"/>
      <c r="E436" s="702">
        <v>-7.3805865430257855E-2</v>
      </c>
      <c r="F436" s="613"/>
      <c r="G436" s="613"/>
      <c r="H436" s="1016" t="s">
        <v>392</v>
      </c>
      <c r="I436" s="1006"/>
      <c r="J436" s="703">
        <v>0.13534456997049912</v>
      </c>
      <c r="K436" s="613"/>
      <c r="L436" s="613"/>
      <c r="M436" s="1016" t="s">
        <v>400</v>
      </c>
      <c r="N436" s="1006"/>
      <c r="O436" s="704">
        <v>0.14247101243353305</v>
      </c>
      <c r="P436" s="613"/>
      <c r="Q436" s="613"/>
      <c r="AC436" s="338"/>
      <c r="AD436" s="338"/>
      <c r="AE436" s="338"/>
      <c r="AF436" s="338"/>
      <c r="AG436" s="338"/>
      <c r="AH436" s="338"/>
      <c r="AI436" s="338"/>
      <c r="AJ436" s="338"/>
      <c r="AK436" s="338"/>
      <c r="AL436" s="338"/>
      <c r="AM436" s="338"/>
      <c r="AN436" s="338"/>
      <c r="AO436" s="338"/>
      <c r="AP436" s="338"/>
      <c r="AQ436" s="338"/>
      <c r="AR436" s="338"/>
      <c r="AS436" s="338"/>
      <c r="AT436" s="338"/>
      <c r="AU436" s="338"/>
      <c r="AV436" s="338"/>
      <c r="AW436" s="338"/>
      <c r="AX436" s="338"/>
      <c r="AY436" s="338"/>
      <c r="AZ436" s="338"/>
      <c r="BA436" s="340"/>
      <c r="BB436" s="419"/>
      <c r="BC436" s="340"/>
      <c r="BD436" s="340"/>
      <c r="BE436" s="340"/>
      <c r="BF436" s="340"/>
      <c r="BG436" s="340"/>
      <c r="BH436" s="340"/>
      <c r="BI436" s="340"/>
      <c r="BJ436" s="340"/>
      <c r="BK436" s="340"/>
      <c r="BL436" s="340"/>
      <c r="BM436" s="340"/>
      <c r="BN436" s="340"/>
      <c r="BO436" s="340"/>
      <c r="BP436" s="340"/>
      <c r="BQ436" s="340"/>
      <c r="BR436" s="340"/>
      <c r="BS436" s="340"/>
      <c r="BT436" s="340"/>
      <c r="BU436" s="340"/>
      <c r="BV436" s="340"/>
      <c r="BW436" s="340"/>
      <c r="BX436" s="340"/>
      <c r="BY436" s="340"/>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5" customFormat="true" ht="25.15" customHeight="true" x14ac:dyDescent="0.2">
      <c r="B437" s="887"/>
      <c r="C437" s="1016" t="s">
        <v>407</v>
      </c>
      <c r="D437" s="1006"/>
      <c r="E437" s="702">
        <v>6.7335510037666357E-2</v>
      </c>
      <c r="F437" s="613"/>
      <c r="G437" s="613"/>
      <c r="H437" s="1016" t="s">
        <v>403</v>
      </c>
      <c r="I437" s="1006"/>
      <c r="J437" s="703">
        <v>-0.12324831450790394</v>
      </c>
      <c r="K437" s="613"/>
      <c r="L437" s="613"/>
      <c r="M437" s="1016" t="s">
        <v>226</v>
      </c>
      <c r="N437" s="1006"/>
      <c r="O437" s="704">
        <v>-0.13493624691928344</v>
      </c>
      <c r="P437" s="613"/>
      <c r="Q437" s="613"/>
      <c r="AC437" s="338"/>
      <c r="AD437" s="338"/>
      <c r="AE437" s="338"/>
      <c r="AF437" s="338"/>
      <c r="AG437" s="338"/>
      <c r="AH437" s="338"/>
      <c r="AI437" s="338"/>
      <c r="AJ437" s="338"/>
      <c r="AK437" s="338"/>
      <c r="AL437" s="338"/>
      <c r="AM437" s="338"/>
      <c r="AN437" s="338"/>
      <c r="AO437" s="338"/>
      <c r="AP437" s="338"/>
      <c r="AQ437" s="338"/>
      <c r="AR437" s="338"/>
      <c r="AS437" s="338"/>
      <c r="AT437" s="338"/>
      <c r="AU437" s="338"/>
      <c r="AV437" s="338"/>
      <c r="AW437" s="338"/>
      <c r="AX437" s="338"/>
      <c r="AY437" s="338"/>
      <c r="AZ437" s="338"/>
      <c r="BA437" s="340"/>
      <c r="BB437" s="419"/>
      <c r="BC437" s="340"/>
      <c r="BD437" s="340"/>
      <c r="BE437" s="340"/>
      <c r="BF437" s="340"/>
      <c r="BG437" s="340"/>
      <c r="BH437" s="340"/>
      <c r="BI437" s="340"/>
      <c r="BJ437" s="340"/>
      <c r="BK437" s="340"/>
      <c r="BL437" s="340"/>
      <c r="BM437" s="340"/>
      <c r="BN437" s="340"/>
      <c r="BO437" s="340"/>
      <c r="BP437" s="340"/>
      <c r="BQ437" s="340"/>
      <c r="BR437" s="340"/>
      <c r="BS437" s="340"/>
      <c r="BT437" s="340"/>
      <c r="BU437" s="340"/>
      <c r="BV437" s="340"/>
      <c r="BW437" s="340"/>
      <c r="BX437" s="340"/>
      <c r="BY437" s="340"/>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5" customFormat="true" ht="25.15" customHeight="true" x14ac:dyDescent="0.2">
      <c r="B438" s="887"/>
      <c r="C438" s="1016" t="s">
        <v>408</v>
      </c>
      <c r="D438" s="1006"/>
      <c r="E438" s="702">
        <v>5.5212303276765393E-2</v>
      </c>
      <c r="F438" s="613"/>
      <c r="G438" s="613"/>
      <c r="H438" s="1016" t="s">
        <v>409</v>
      </c>
      <c r="I438" s="1006"/>
      <c r="J438" s="703">
        <v>-0.10810609487717018</v>
      </c>
      <c r="K438" s="613"/>
      <c r="L438" s="613"/>
      <c r="M438" s="1016" t="s">
        <v>405</v>
      </c>
      <c r="N438" s="1006"/>
      <c r="O438" s="704">
        <v>0.13358807847994392</v>
      </c>
      <c r="P438" s="613"/>
      <c r="Q438" s="613"/>
      <c r="AC438" s="338"/>
      <c r="AD438" s="338"/>
      <c r="AE438" s="338"/>
      <c r="AF438" s="338"/>
      <c r="AG438" s="338"/>
      <c r="AH438" s="338"/>
      <c r="AI438" s="338"/>
      <c r="AJ438" s="338"/>
      <c r="AK438" s="338"/>
      <c r="AL438" s="338"/>
      <c r="AM438" s="338"/>
      <c r="AN438" s="338"/>
      <c r="AO438" s="338"/>
      <c r="AP438" s="338"/>
      <c r="AQ438" s="338"/>
      <c r="AR438" s="338"/>
      <c r="AS438" s="338"/>
      <c r="AT438" s="338"/>
      <c r="AU438" s="338"/>
      <c r="AV438" s="338"/>
      <c r="AW438" s="338"/>
      <c r="AX438" s="338"/>
      <c r="AY438" s="338"/>
      <c r="AZ438" s="338"/>
      <c r="BA438" s="340"/>
      <c r="BB438" s="419"/>
      <c r="BC438" s="340"/>
      <c r="BD438" s="340"/>
      <c r="BE438" s="340"/>
      <c r="BF438" s="340"/>
      <c r="BG438" s="340"/>
      <c r="BH438" s="340"/>
      <c r="BI438" s="340"/>
      <c r="BJ438" s="340"/>
      <c r="BK438" s="340"/>
      <c r="BL438" s="340"/>
      <c r="BM438" s="340"/>
      <c r="BN438" s="340"/>
      <c r="BO438" s="340"/>
      <c r="BP438" s="340"/>
      <c r="BQ438" s="340"/>
      <c r="BR438" s="340"/>
      <c r="BS438" s="340"/>
      <c r="BT438" s="340"/>
      <c r="BU438" s="340"/>
      <c r="BV438" s="340"/>
      <c r="BW438" s="340"/>
      <c r="BX438" s="340"/>
      <c r="BY438" s="340"/>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5" customFormat="true" ht="25.15" customHeight="true" x14ac:dyDescent="0.2">
      <c r="B439" s="887"/>
      <c r="C439" s="1016" t="s">
        <v>410</v>
      </c>
      <c r="D439" s="1006"/>
      <c r="E439" s="702">
        <v>3.4161667280971364E-2</v>
      </c>
      <c r="F439" s="613"/>
      <c r="G439" s="613"/>
      <c r="H439" s="1016" t="s">
        <v>402</v>
      </c>
      <c r="I439" s="1006"/>
      <c r="J439" s="703">
        <v>0.10306769719039259</v>
      </c>
      <c r="K439" s="613"/>
      <c r="L439" s="613"/>
      <c r="M439" s="1016" t="s">
        <v>391</v>
      </c>
      <c r="N439" s="1006"/>
      <c r="O439" s="704">
        <v>0.13168552641778325</v>
      </c>
      <c r="P439" s="613"/>
      <c r="Q439" s="613"/>
      <c r="AC439" s="338"/>
      <c r="AD439" s="338"/>
      <c r="AE439" s="338"/>
      <c r="AF439" s="338"/>
      <c r="AG439" s="338"/>
      <c r="AH439" s="338"/>
      <c r="AI439" s="338"/>
      <c r="AJ439" s="338"/>
      <c r="AK439" s="338"/>
      <c r="AL439" s="338"/>
      <c r="AM439" s="338"/>
      <c r="AN439" s="338"/>
      <c r="AO439" s="338"/>
      <c r="AP439" s="338"/>
      <c r="AQ439" s="338"/>
      <c r="AR439" s="338"/>
      <c r="AS439" s="338"/>
      <c r="AT439" s="338"/>
      <c r="AU439" s="338"/>
      <c r="AV439" s="338"/>
      <c r="AW439" s="338"/>
      <c r="AX439" s="338"/>
      <c r="AY439" s="338"/>
      <c r="AZ439" s="338"/>
      <c r="BA439" s="340"/>
      <c r="BB439" s="419"/>
      <c r="BC439" s="340"/>
      <c r="BD439" s="340"/>
      <c r="BE439" s="340"/>
      <c r="BF439" s="340"/>
      <c r="BG439" s="340"/>
      <c r="BH439" s="340"/>
      <c r="BI439" s="340"/>
      <c r="BJ439" s="340"/>
      <c r="BK439" s="340"/>
      <c r="BL439" s="340"/>
      <c r="BM439" s="340"/>
      <c r="BN439" s="340"/>
      <c r="BO439" s="340"/>
      <c r="BP439" s="340"/>
      <c r="BQ439" s="340"/>
      <c r="BR439" s="340"/>
      <c r="BS439" s="340"/>
      <c r="BT439" s="340"/>
      <c r="BU439" s="340"/>
      <c r="BV439" s="340"/>
      <c r="BW439" s="340"/>
      <c r="BX439" s="340"/>
      <c r="BY439" s="340"/>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5" customFormat="true" ht="25.15" customHeight="true" x14ac:dyDescent="0.2">
      <c r="B440" s="887"/>
      <c r="C440" s="1016" t="s">
        <v>409</v>
      </c>
      <c r="D440" s="1006"/>
      <c r="E440" s="702">
        <v>-3.1770142834997649E-2</v>
      </c>
      <c r="F440" s="613"/>
      <c r="G440" s="613"/>
      <c r="H440" s="1016" t="s">
        <v>389</v>
      </c>
      <c r="I440" s="1006"/>
      <c r="J440" s="703">
        <v>9.7149101386815553E-2</v>
      </c>
      <c r="K440" s="613"/>
      <c r="L440" s="613"/>
      <c r="M440" s="1016" t="s">
        <v>411</v>
      </c>
      <c r="N440" s="1006"/>
      <c r="O440" s="704">
        <v>0.12207133088797191</v>
      </c>
      <c r="P440" s="613"/>
      <c r="Q440" s="613"/>
      <c r="AC440" s="338"/>
      <c r="AD440" s="338"/>
      <c r="AE440" s="338"/>
      <c r="AF440" s="338"/>
      <c r="AG440" s="338"/>
      <c r="AH440" s="338"/>
      <c r="AI440" s="338"/>
      <c r="AJ440" s="338"/>
      <c r="AK440" s="338"/>
      <c r="AL440" s="338"/>
      <c r="AM440" s="338"/>
      <c r="AN440" s="338"/>
      <c r="AO440" s="338"/>
      <c r="AP440" s="338"/>
      <c r="AQ440" s="338"/>
      <c r="AR440" s="338"/>
      <c r="AS440" s="338"/>
      <c r="AT440" s="338"/>
      <c r="AU440" s="338"/>
      <c r="AV440" s="338"/>
      <c r="AW440" s="338"/>
      <c r="AX440" s="338"/>
      <c r="AY440" s="338"/>
      <c r="AZ440" s="338"/>
      <c r="BA440" s="340"/>
      <c r="BB440" s="419"/>
      <c r="BC440" s="340"/>
      <c r="BD440" s="340"/>
      <c r="BE440" s="340"/>
      <c r="BF440" s="340"/>
      <c r="BG440" s="340"/>
      <c r="BH440" s="340"/>
      <c r="BI440" s="340"/>
      <c r="BJ440" s="340"/>
      <c r="BK440" s="340"/>
      <c r="BL440" s="340"/>
      <c r="BM440" s="340"/>
      <c r="BN440" s="340"/>
      <c r="BO440" s="340"/>
      <c r="BP440" s="340"/>
      <c r="BQ440" s="340"/>
      <c r="BR440" s="340"/>
      <c r="BS440" s="340"/>
      <c r="BT440" s="340"/>
      <c r="BU440" s="340"/>
      <c r="BV440" s="340"/>
      <c r="BW440" s="340"/>
      <c r="BX440" s="340"/>
      <c r="BY440" s="340"/>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5" customFormat="true" ht="25.15" customHeight="true" x14ac:dyDescent="0.2">
      <c r="B441" s="887"/>
      <c r="C441" s="1016" t="s">
        <v>412</v>
      </c>
      <c r="D441" s="1006"/>
      <c r="E441" s="702">
        <v>2.9632103681261766E-2</v>
      </c>
      <c r="F441" s="613"/>
      <c r="G441" s="613"/>
      <c r="H441" s="1016" t="s">
        <v>400</v>
      </c>
      <c r="I441" s="1006"/>
      <c r="J441" s="703">
        <v>9.700966844036725E-2</v>
      </c>
      <c r="K441" s="613"/>
      <c r="L441" s="613"/>
      <c r="M441" s="1016" t="s">
        <v>404</v>
      </c>
      <c r="N441" s="1006"/>
      <c r="O441" s="704">
        <v>0.12041600252762334</v>
      </c>
      <c r="P441" s="613"/>
      <c r="Q441" s="613"/>
      <c r="AC441" s="338"/>
      <c r="AD441" s="338"/>
      <c r="AE441" s="338"/>
      <c r="AF441" s="338"/>
      <c r="AG441" s="338"/>
      <c r="AH441" s="338"/>
      <c r="AI441" s="338"/>
      <c r="AJ441" s="338"/>
      <c r="AK441" s="338"/>
      <c r="AL441" s="338"/>
      <c r="AM441" s="338"/>
      <c r="AN441" s="338"/>
      <c r="AO441" s="338"/>
      <c r="AP441" s="338"/>
      <c r="AQ441" s="338"/>
      <c r="AR441" s="338"/>
      <c r="AS441" s="338"/>
      <c r="AT441" s="338"/>
      <c r="AU441" s="338"/>
      <c r="AV441" s="338"/>
      <c r="AW441" s="338"/>
      <c r="AX441" s="338"/>
      <c r="AY441" s="338"/>
      <c r="AZ441" s="338"/>
      <c r="BA441" s="340"/>
      <c r="BB441" s="419"/>
      <c r="BC441" s="340"/>
      <c r="BD441" s="340"/>
      <c r="BE441" s="340"/>
      <c r="BF441" s="340"/>
      <c r="BG441" s="340"/>
      <c r="BH441" s="340"/>
      <c r="BI441" s="340"/>
      <c r="BJ441" s="340"/>
      <c r="BK441" s="340"/>
      <c r="BL441" s="340"/>
      <c r="BM441" s="340"/>
      <c r="BN441" s="340"/>
      <c r="BO441" s="340"/>
      <c r="BP441" s="340"/>
      <c r="BQ441" s="340"/>
      <c r="BR441" s="340"/>
      <c r="BS441" s="340"/>
      <c r="BT441" s="340"/>
      <c r="BU441" s="340"/>
      <c r="BV441" s="340"/>
      <c r="BW441" s="340"/>
      <c r="BX441" s="340"/>
      <c r="BY441" s="340"/>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5" customFormat="true" ht="25.15" customHeight="true" x14ac:dyDescent="0.2">
      <c r="B442" s="887"/>
      <c r="C442" s="1016" t="s">
        <v>241</v>
      </c>
      <c r="D442" s="1006"/>
      <c r="E442" s="702">
        <v>-2.6801149170485827E-2</v>
      </c>
      <c r="F442" s="613"/>
      <c r="G442" s="613"/>
      <c r="H442" s="1016" t="s">
        <v>401</v>
      </c>
      <c r="I442" s="1006"/>
      <c r="J442" s="703">
        <v>-8.206010224869667E-2</v>
      </c>
      <c r="K442" s="613"/>
      <c r="L442" s="613"/>
      <c r="M442" s="1016" t="s">
        <v>397</v>
      </c>
      <c r="N442" s="1006"/>
      <c r="O442" s="704">
        <v>-0.11279648256759806</v>
      </c>
      <c r="P442" s="613"/>
      <c r="Q442" s="613"/>
      <c r="AC442" s="338"/>
      <c r="AD442" s="338"/>
      <c r="AE442" s="338"/>
      <c r="AF442" s="338"/>
      <c r="AG442" s="338"/>
      <c r="AH442" s="338"/>
      <c r="AI442" s="338"/>
      <c r="AJ442" s="338"/>
      <c r="AK442" s="338"/>
      <c r="AL442" s="338"/>
      <c r="AM442" s="338"/>
      <c r="AN442" s="338"/>
      <c r="AO442" s="338"/>
      <c r="AP442" s="338"/>
      <c r="AQ442" s="338"/>
      <c r="AR442" s="338"/>
      <c r="AS442" s="338"/>
      <c r="AT442" s="338"/>
      <c r="AU442" s="338"/>
      <c r="AV442" s="338"/>
      <c r="AW442" s="338"/>
      <c r="AX442" s="338"/>
      <c r="AY442" s="338"/>
      <c r="AZ442" s="338"/>
      <c r="BA442" s="340"/>
      <c r="BB442" s="419"/>
      <c r="BC442" s="340"/>
      <c r="BD442" s="340"/>
      <c r="BE442" s="340"/>
      <c r="BF442" s="340"/>
      <c r="BG442" s="340"/>
      <c r="BH442" s="340"/>
      <c r="BI442" s="340"/>
      <c r="BJ442" s="340"/>
      <c r="BK442" s="340"/>
      <c r="BL442" s="340"/>
      <c r="BM442" s="340"/>
      <c r="BN442" s="340"/>
      <c r="BO442" s="340"/>
      <c r="BP442" s="340"/>
      <c r="BQ442" s="340"/>
      <c r="BR442" s="340"/>
      <c r="BS442" s="340"/>
      <c r="BT442" s="340"/>
      <c r="BU442" s="340"/>
      <c r="BV442" s="340"/>
      <c r="BW442" s="340"/>
      <c r="BX442" s="340"/>
      <c r="BY442" s="340"/>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5" customFormat="true" ht="25.15" customHeight="true" x14ac:dyDescent="0.2">
      <c r="B443" s="887"/>
      <c r="C443" s="1016" t="s">
        <v>215</v>
      </c>
      <c r="D443" s="1006"/>
      <c r="E443" s="702">
        <v>-2.4786382391898336E-2</v>
      </c>
      <c r="F443" s="613"/>
      <c r="G443" s="613"/>
      <c r="H443" s="1016" t="s">
        <v>404</v>
      </c>
      <c r="I443" s="1006"/>
      <c r="J443" s="703">
        <v>7.7280222826710904E-2</v>
      </c>
      <c r="K443" s="613"/>
      <c r="L443" s="613"/>
      <c r="M443" s="1016" t="s">
        <v>413</v>
      </c>
      <c r="N443" s="1006"/>
      <c r="O443" s="704">
        <v>7.4510649904891132E-2</v>
      </c>
      <c r="P443" s="613"/>
      <c r="Q443" s="613"/>
      <c r="AC443" s="338"/>
      <c r="AD443" s="338"/>
      <c r="AE443" s="338"/>
      <c r="AF443" s="338"/>
      <c r="AG443" s="338"/>
      <c r="AH443" s="338"/>
      <c r="AI443" s="338"/>
      <c r="AJ443" s="338"/>
      <c r="AK443" s="338"/>
      <c r="AL443" s="338"/>
      <c r="AM443" s="338"/>
      <c r="AN443" s="338"/>
      <c r="AO443" s="338"/>
      <c r="AP443" s="338"/>
      <c r="AQ443" s="338"/>
      <c r="AR443" s="338"/>
      <c r="AS443" s="338"/>
      <c r="AT443" s="338"/>
      <c r="AU443" s="338"/>
      <c r="AV443" s="338"/>
      <c r="AW443" s="338"/>
      <c r="AX443" s="338"/>
      <c r="AY443" s="338"/>
      <c r="AZ443" s="338"/>
      <c r="BA443" s="340"/>
      <c r="BB443" s="419"/>
      <c r="BC443" s="340"/>
      <c r="BD443" s="340"/>
      <c r="BE443" s="340"/>
      <c r="BF443" s="340"/>
      <c r="BG443" s="340"/>
      <c r="BH443" s="340"/>
      <c r="BI443" s="340"/>
      <c r="BJ443" s="340"/>
      <c r="BK443" s="340"/>
      <c r="BL443" s="340"/>
      <c r="BM443" s="340"/>
      <c r="BN443" s="340"/>
      <c r="BO443" s="340"/>
      <c r="BP443" s="340"/>
      <c r="BQ443" s="340"/>
      <c r="BR443" s="340"/>
      <c r="BS443" s="340"/>
      <c r="BT443" s="340"/>
      <c r="BU443" s="340"/>
      <c r="BV443" s="340"/>
      <c r="BW443" s="340"/>
      <c r="BX443" s="340"/>
      <c r="BY443" s="340"/>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5" customFormat="true" ht="25.15" customHeight="true" x14ac:dyDescent="0.2">
      <c r="B444" s="887"/>
      <c r="C444" s="1016" t="s">
        <v>414</v>
      </c>
      <c r="D444" s="1006"/>
      <c r="E444" s="702">
        <v>2.1914439515015614E-2</v>
      </c>
      <c r="F444" s="613"/>
      <c r="G444" s="613"/>
      <c r="H444" s="1016" t="s">
        <v>406</v>
      </c>
      <c r="I444" s="1006"/>
      <c r="J444" s="703">
        <v>-6.9821187049728367E-2</v>
      </c>
      <c r="K444" s="613"/>
      <c r="L444" s="613"/>
      <c r="M444" s="1016" t="s">
        <v>215</v>
      </c>
      <c r="N444" s="1006"/>
      <c r="O444" s="704">
        <v>6.2778419715511388E-2</v>
      </c>
      <c r="P444" s="613"/>
      <c r="Q444" s="613"/>
      <c r="AC444" s="338"/>
      <c r="AD444" s="338"/>
      <c r="AE444" s="338"/>
      <c r="AF444" s="338"/>
      <c r="AG444" s="338"/>
      <c r="AH444" s="338"/>
      <c r="AI444" s="338"/>
      <c r="AJ444" s="338"/>
      <c r="AK444" s="338"/>
      <c r="AL444" s="338"/>
      <c r="AM444" s="338"/>
      <c r="AN444" s="338"/>
      <c r="AO444" s="338"/>
      <c r="AP444" s="338"/>
      <c r="AQ444" s="338"/>
      <c r="AR444" s="338"/>
      <c r="AS444" s="338"/>
      <c r="AT444" s="338"/>
      <c r="AU444" s="338"/>
      <c r="AV444" s="338"/>
      <c r="AW444" s="338"/>
      <c r="AX444" s="338"/>
      <c r="AY444" s="338"/>
      <c r="AZ444" s="338"/>
      <c r="BA444" s="340"/>
      <c r="BB444" s="419"/>
      <c r="BC444" s="340"/>
      <c r="BD444" s="340"/>
      <c r="BE444" s="340"/>
      <c r="BF444" s="340"/>
      <c r="BG444" s="340"/>
      <c r="BH444" s="340"/>
      <c r="BI444" s="340"/>
      <c r="BJ444" s="340"/>
      <c r="BK444" s="340"/>
      <c r="BL444" s="340"/>
      <c r="BM444" s="340"/>
      <c r="BN444" s="340"/>
      <c r="BO444" s="340"/>
      <c r="BP444" s="340"/>
      <c r="BQ444" s="340"/>
      <c r="BR444" s="340"/>
      <c r="BS444" s="340"/>
      <c r="BT444" s="340"/>
      <c r="BU444" s="340"/>
      <c r="BV444" s="340"/>
      <c r="BW444" s="340"/>
      <c r="BX444" s="340"/>
      <c r="BY444" s="340"/>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5" customFormat="true" ht="25.15" customHeight="true" x14ac:dyDescent="0.2">
      <c r="B445" s="887"/>
      <c r="C445" s="1016" t="s">
        <v>411</v>
      </c>
      <c r="D445" s="1006"/>
      <c r="E445" s="702">
        <v>-2.1550251815034279E-2</v>
      </c>
      <c r="F445" s="613"/>
      <c r="G445" s="613"/>
      <c r="H445" s="1016" t="s">
        <v>407</v>
      </c>
      <c r="I445" s="1006"/>
      <c r="J445" s="703">
        <v>6.1922630287305984E-2</v>
      </c>
      <c r="K445" s="613"/>
      <c r="L445" s="613"/>
      <c r="M445" s="1016" t="s">
        <v>395</v>
      </c>
      <c r="N445" s="1006"/>
      <c r="O445" s="704">
        <v>6.2722250680057337E-2</v>
      </c>
      <c r="P445" s="613"/>
      <c r="Q445" s="613"/>
      <c r="AC445" s="338"/>
      <c r="AD445" s="338"/>
      <c r="AE445" s="338"/>
      <c r="AF445" s="338"/>
      <c r="AG445" s="338"/>
      <c r="AH445" s="338"/>
      <c r="AI445" s="338"/>
      <c r="AJ445" s="338"/>
      <c r="AK445" s="338"/>
      <c r="AL445" s="338"/>
      <c r="AM445" s="338"/>
      <c r="AN445" s="338"/>
      <c r="AO445" s="338"/>
      <c r="AP445" s="338"/>
      <c r="AQ445" s="338"/>
      <c r="AR445" s="338"/>
      <c r="AS445" s="338"/>
      <c r="AT445" s="338"/>
      <c r="AU445" s="338"/>
      <c r="AV445" s="338"/>
      <c r="AW445" s="338"/>
      <c r="AX445" s="338"/>
      <c r="AY445" s="338"/>
      <c r="AZ445" s="338"/>
      <c r="BA445" s="340"/>
      <c r="BB445" s="419"/>
      <c r="BC445" s="340"/>
      <c r="BD445" s="340"/>
      <c r="BE445" s="340"/>
      <c r="BF445" s="340"/>
      <c r="BG445" s="340"/>
      <c r="BH445" s="340"/>
      <c r="BI445" s="340"/>
      <c r="BJ445" s="340"/>
      <c r="BK445" s="340"/>
      <c r="BL445" s="340"/>
      <c r="BM445" s="340"/>
      <c r="BN445" s="340"/>
      <c r="BO445" s="340"/>
      <c r="BP445" s="340"/>
      <c r="BQ445" s="340"/>
      <c r="BR445" s="340"/>
      <c r="BS445" s="340"/>
      <c r="BT445" s="340"/>
      <c r="BU445" s="340"/>
      <c r="BV445" s="340"/>
      <c r="BW445" s="340"/>
      <c r="BX445" s="340"/>
      <c r="BY445" s="340"/>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5" customFormat="true" ht="25.15" customHeight="true" x14ac:dyDescent="0.2">
      <c r="C446" s="1016" t="s">
        <v>413</v>
      </c>
      <c r="D446" s="1006"/>
      <c r="E446" s="702">
        <v>1.6533154461657415E-2</v>
      </c>
      <c r="F446" s="613"/>
      <c r="G446" s="613"/>
      <c r="H446" s="1016" t="s">
        <v>405</v>
      </c>
      <c r="I446" s="1006"/>
      <c r="J446" s="703">
        <v>5.8054973964762453E-2</v>
      </c>
      <c r="K446" s="613"/>
      <c r="L446" s="613"/>
      <c r="M446" s="1016" t="s">
        <v>241</v>
      </c>
      <c r="N446" s="1006"/>
      <c r="O446" s="704">
        <v>-5.676670058938553E-2</v>
      </c>
      <c r="P446" s="613"/>
      <c r="Q446" s="613"/>
      <c r="AC446" s="338"/>
      <c r="AD446" s="338"/>
      <c r="AE446" s="338"/>
      <c r="AF446" s="338"/>
      <c r="AG446" s="338"/>
      <c r="AH446" s="338"/>
      <c r="AI446" s="338"/>
      <c r="AJ446" s="338"/>
      <c r="AK446" s="338"/>
      <c r="AL446" s="338"/>
      <c r="AM446" s="338"/>
      <c r="AN446" s="338"/>
      <c r="AO446" s="338"/>
      <c r="AP446" s="338"/>
      <c r="AQ446" s="338"/>
      <c r="AR446" s="338"/>
      <c r="AS446" s="338"/>
      <c r="AT446" s="338"/>
      <c r="AU446" s="338"/>
      <c r="AV446" s="338"/>
      <c r="AW446" s="338"/>
      <c r="AX446" s="338"/>
      <c r="AY446" s="338"/>
      <c r="AZ446" s="338"/>
      <c r="BA446" s="340"/>
      <c r="BB446" s="419"/>
      <c r="BC446" s="340"/>
      <c r="BD446" s="340"/>
      <c r="BE446" s="340"/>
      <c r="BF446" s="340"/>
      <c r="BG446" s="340"/>
      <c r="BH446" s="340"/>
      <c r="BI446" s="340"/>
      <c r="BJ446" s="340"/>
      <c r="BK446" s="340"/>
      <c r="BL446" s="340"/>
      <c r="BM446" s="340"/>
      <c r="BN446" s="340"/>
      <c r="BO446" s="340"/>
      <c r="BP446" s="340"/>
      <c r="BQ446" s="340"/>
      <c r="BR446" s="340"/>
      <c r="BS446" s="340"/>
      <c r="BT446" s="340"/>
      <c r="BU446" s="340"/>
      <c r="BV446" s="340"/>
      <c r="BW446" s="340"/>
      <c r="BX446" s="340"/>
      <c r="BY446" s="340"/>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5" customFormat="true" ht="25.15" customHeight="true" x14ac:dyDescent="0.2">
      <c r="C447" s="1016" t="s">
        <v>415</v>
      </c>
      <c r="D447" s="1006"/>
      <c r="E447" s="702">
        <v>1.4137522686112821E-2</v>
      </c>
      <c r="F447" s="613"/>
      <c r="G447" s="613"/>
      <c r="H447" s="1016" t="s">
        <v>411</v>
      </c>
      <c r="I447" s="1006"/>
      <c r="J447" s="703">
        <v>-5.0756295859084137E-2</v>
      </c>
      <c r="K447" s="613"/>
      <c r="L447" s="613"/>
      <c r="M447" s="1016" t="s">
        <v>406</v>
      </c>
      <c r="N447" s="1006"/>
      <c r="O447" s="704">
        <v>-5.6143825910622225E-2</v>
      </c>
      <c r="P447" s="613"/>
      <c r="Q447" s="613"/>
      <c r="AC447" s="338"/>
      <c r="AD447" s="338"/>
      <c r="AE447" s="338"/>
      <c r="AF447" s="338"/>
      <c r="AG447" s="338"/>
      <c r="AH447" s="338"/>
      <c r="AI447" s="338"/>
      <c r="AJ447" s="338"/>
      <c r="AK447" s="338"/>
      <c r="AL447" s="338"/>
      <c r="AM447" s="338"/>
      <c r="AN447" s="338"/>
      <c r="AO447" s="338"/>
      <c r="AP447" s="338"/>
      <c r="AQ447" s="338"/>
      <c r="AR447" s="338"/>
      <c r="AS447" s="338"/>
      <c r="AT447" s="338"/>
      <c r="AU447" s="338"/>
      <c r="AV447" s="338"/>
      <c r="AW447" s="338"/>
      <c r="AX447" s="338"/>
      <c r="AY447" s="338"/>
      <c r="AZ447" s="338"/>
      <c r="BA447" s="340"/>
      <c r="BB447" s="419"/>
      <c r="BC447" s="340"/>
      <c r="BD447" s="340"/>
      <c r="BE447" s="340"/>
      <c r="BF447" s="340"/>
      <c r="BG447" s="340"/>
      <c r="BH447" s="340"/>
      <c r="BI447" s="340"/>
      <c r="BJ447" s="340"/>
      <c r="BK447" s="340"/>
      <c r="BL447" s="340"/>
      <c r="BM447" s="340"/>
      <c r="BN447" s="340"/>
      <c r="BO447" s="340"/>
      <c r="BP447" s="340"/>
      <c r="BQ447" s="340"/>
      <c r="BR447" s="340"/>
      <c r="BS447" s="340"/>
      <c r="BT447" s="340"/>
      <c r="BU447" s="340"/>
      <c r="BV447" s="340"/>
      <c r="BW447" s="340"/>
      <c r="BX447" s="340"/>
      <c r="BY447" s="340"/>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5" customFormat="true" ht="25.15" customHeight="true" x14ac:dyDescent="0.2">
      <c r="C448" s="1016" t="s">
        <v>416</v>
      </c>
      <c r="D448" s="1006"/>
      <c r="E448" s="702">
        <v>1.2177669950754559E-2</v>
      </c>
      <c r="F448" s="613"/>
      <c r="G448" s="613"/>
      <c r="H448" s="1016" t="s">
        <v>228</v>
      </c>
      <c r="I448" s="1006"/>
      <c r="J448" s="703">
        <v>-4.7750994786952126E-2</v>
      </c>
      <c r="K448" s="613"/>
      <c r="L448" s="613"/>
      <c r="M448" s="1016" t="s">
        <v>417</v>
      </c>
      <c r="N448" s="1006"/>
      <c r="O448" s="704">
        <v>3.069154333543981E-2</v>
      </c>
      <c r="P448" s="613"/>
      <c r="Q448" s="613"/>
      <c r="AC448" s="338"/>
      <c r="AD448" s="338"/>
      <c r="AE448" s="338"/>
      <c r="AF448" s="338"/>
      <c r="AG448" s="338"/>
      <c r="AH448" s="338"/>
      <c r="AI448" s="338"/>
      <c r="AJ448" s="338"/>
      <c r="AK448" s="338"/>
      <c r="AL448" s="338"/>
      <c r="AM448" s="338"/>
      <c r="AN448" s="338"/>
      <c r="AO448" s="338"/>
      <c r="AP448" s="338"/>
      <c r="AQ448" s="338"/>
      <c r="AR448" s="338"/>
      <c r="AS448" s="338"/>
      <c r="AT448" s="338"/>
      <c r="AU448" s="338"/>
      <c r="AV448" s="338"/>
      <c r="AW448" s="338"/>
      <c r="AX448" s="338"/>
      <c r="AY448" s="338"/>
      <c r="AZ448" s="338"/>
      <c r="BA448" s="340"/>
      <c r="BB448" s="419"/>
      <c r="BC448" s="340"/>
      <c r="BD448" s="340"/>
      <c r="BE448" s="340"/>
      <c r="BF448" s="340"/>
      <c r="BG448" s="340"/>
      <c r="BH448" s="340"/>
      <c r="BI448" s="340"/>
      <c r="BJ448" s="340"/>
      <c r="BK448" s="340"/>
      <c r="BL448" s="340"/>
      <c r="BM448" s="340"/>
      <c r="BN448" s="340"/>
      <c r="BO448" s="340"/>
      <c r="BP448" s="340"/>
      <c r="BQ448" s="340"/>
      <c r="BR448" s="340"/>
      <c r="BS448" s="340"/>
      <c r="BT448" s="340"/>
      <c r="BU448" s="340"/>
      <c r="BV448" s="340"/>
      <c r="BW448" s="340"/>
      <c r="BX448" s="340"/>
      <c r="BY448" s="340"/>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5" customFormat="true" ht="25.15" customHeight="true" x14ac:dyDescent="0.2">
      <c r="C449" s="1016" t="s">
        <v>418</v>
      </c>
      <c r="D449" s="1006"/>
      <c r="E449" s="702">
        <v>-9.6572612391316714E-3</v>
      </c>
      <c r="F449" s="613"/>
      <c r="G449" s="613"/>
      <c r="H449" s="1016" t="s">
        <v>417</v>
      </c>
      <c r="I449" s="1006"/>
      <c r="J449" s="703">
        <v>-4.7129331919350412E-2</v>
      </c>
      <c r="K449" s="613"/>
      <c r="L449" s="613"/>
      <c r="M449" s="1016" t="s">
        <v>416</v>
      </c>
      <c r="N449" s="1006"/>
      <c r="O449" s="704">
        <v>2.4427052937808603E-2</v>
      </c>
      <c r="P449" s="613"/>
      <c r="Q449" s="613"/>
      <c r="AC449" s="338"/>
      <c r="AD449" s="338"/>
      <c r="AE449" s="338"/>
      <c r="AF449" s="338"/>
      <c r="AG449" s="338"/>
      <c r="AH449" s="338"/>
      <c r="AI449" s="338"/>
      <c r="AJ449" s="338"/>
      <c r="AK449" s="338"/>
      <c r="AL449" s="338"/>
      <c r="AM449" s="338"/>
      <c r="AN449" s="338"/>
      <c r="AO449" s="338"/>
      <c r="AP449" s="338"/>
      <c r="AQ449" s="338"/>
      <c r="AR449" s="338"/>
      <c r="AS449" s="338"/>
      <c r="AT449" s="338"/>
      <c r="AU449" s="338"/>
      <c r="AV449" s="338"/>
      <c r="AW449" s="338"/>
      <c r="AX449" s="338"/>
      <c r="AY449" s="338"/>
      <c r="AZ449" s="338"/>
      <c r="BA449" s="340"/>
      <c r="BB449" s="419"/>
      <c r="BC449" s="340"/>
      <c r="BD449" s="340"/>
      <c r="BE449" s="340"/>
      <c r="BF449" s="340"/>
      <c r="BG449" s="340"/>
      <c r="BH449" s="340"/>
      <c r="BI449" s="340"/>
      <c r="BJ449" s="340"/>
      <c r="BK449" s="340"/>
      <c r="BL449" s="340"/>
      <c r="BM449" s="340"/>
      <c r="BN449" s="340"/>
      <c r="BO449" s="340"/>
      <c r="BP449" s="340"/>
      <c r="BQ449" s="340"/>
      <c r="BR449" s="340"/>
      <c r="BS449" s="340"/>
      <c r="BT449" s="340"/>
      <c r="BU449" s="340"/>
      <c r="BV449" s="340"/>
      <c r="BW449" s="340"/>
      <c r="BX449" s="340"/>
      <c r="BY449" s="340"/>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5" customFormat="true" ht="25.15" customHeight="true" x14ac:dyDescent="0.2">
      <c r="C450" s="1016" t="s">
        <v>390</v>
      </c>
      <c r="D450" s="1006"/>
      <c r="E450" s="702">
        <v>-8.5392255439293262E-3</v>
      </c>
      <c r="F450" s="613"/>
      <c r="G450" s="613"/>
      <c r="H450" s="1016" t="s">
        <v>246</v>
      </c>
      <c r="I450" s="1006"/>
      <c r="J450" s="703">
        <v>3.3227507366730621E-2</v>
      </c>
      <c r="K450" s="613"/>
      <c r="L450" s="613"/>
      <c r="M450" s="1016" t="s">
        <v>228</v>
      </c>
      <c r="N450" s="1006"/>
      <c r="O450" s="704">
        <v>2.1156959880605716E-2</v>
      </c>
      <c r="P450" s="613"/>
      <c r="Q450" s="613"/>
      <c r="AC450" s="338"/>
      <c r="AD450" s="338"/>
      <c r="AE450" s="338"/>
      <c r="AF450" s="338"/>
      <c r="AG450" s="338"/>
      <c r="AH450" s="338"/>
      <c r="AI450" s="338"/>
      <c r="AJ450" s="338"/>
      <c r="AK450" s="338"/>
      <c r="AL450" s="338"/>
      <c r="AM450" s="338"/>
      <c r="AN450" s="338"/>
      <c r="AO450" s="338"/>
      <c r="AP450" s="338"/>
      <c r="AQ450" s="338"/>
      <c r="AR450" s="338"/>
      <c r="AS450" s="338"/>
      <c r="AT450" s="338"/>
      <c r="AU450" s="338"/>
      <c r="AV450" s="338"/>
      <c r="AW450" s="338"/>
      <c r="AX450" s="338"/>
      <c r="AY450" s="338"/>
      <c r="AZ450" s="338"/>
      <c r="BA450" s="340"/>
      <c r="BB450" s="419"/>
      <c r="BC450" s="340"/>
      <c r="BD450" s="340"/>
      <c r="BE450" s="340"/>
      <c r="BF450" s="340"/>
      <c r="BG450" s="340"/>
      <c r="BH450" s="340"/>
      <c r="BI450" s="340"/>
      <c r="BJ450" s="340"/>
      <c r="BK450" s="340"/>
      <c r="BL450" s="340"/>
      <c r="BM450" s="340"/>
      <c r="BN450" s="340"/>
      <c r="BO450" s="340"/>
      <c r="BP450" s="340"/>
      <c r="BQ450" s="340"/>
      <c r="BR450" s="340"/>
      <c r="BS450" s="340"/>
      <c r="BT450" s="340"/>
      <c r="BU450" s="340"/>
      <c r="BV450" s="340"/>
      <c r="BW450" s="340"/>
      <c r="BX450" s="340"/>
      <c r="BY450" s="340"/>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5" customFormat="true" ht="25.15" customHeight="true" x14ac:dyDescent="0.2">
      <c r="C451" s="1016" t="s">
        <v>228</v>
      </c>
      <c r="D451" s="1006"/>
      <c r="E451" s="705">
        <v>-7.8808961112324313E-3</v>
      </c>
      <c r="F451" s="613"/>
      <c r="G451" s="613"/>
      <c r="H451" s="1016" t="s">
        <v>410</v>
      </c>
      <c r="I451" s="1006"/>
      <c r="J451" s="703">
        <v>2.3240535874242713E-2</v>
      </c>
      <c r="K451" s="613"/>
      <c r="L451" s="613"/>
      <c r="M451" s="1016" t="s">
        <v>396</v>
      </c>
      <c r="N451" s="1006"/>
      <c r="O451" s="704">
        <v>1.9624205859349427E-2</v>
      </c>
      <c r="P451" s="613"/>
      <c r="Q451" s="613"/>
      <c r="AC451" s="338"/>
      <c r="AD451" s="338"/>
      <c r="AE451" s="338"/>
      <c r="AF451" s="338"/>
      <c r="AG451" s="338"/>
      <c r="AH451" s="338"/>
      <c r="AI451" s="338"/>
      <c r="AJ451" s="338"/>
      <c r="AK451" s="338"/>
      <c r="AL451" s="338"/>
      <c r="AM451" s="338"/>
      <c r="AN451" s="338"/>
      <c r="AO451" s="338"/>
      <c r="AP451" s="338"/>
      <c r="AQ451" s="338"/>
      <c r="AR451" s="338"/>
      <c r="AS451" s="338"/>
      <c r="AT451" s="338"/>
      <c r="AU451" s="338"/>
      <c r="AV451" s="338"/>
      <c r="AW451" s="338"/>
      <c r="AX451" s="338"/>
      <c r="AY451" s="338"/>
      <c r="AZ451" s="338"/>
      <c r="BA451" s="340"/>
      <c r="BB451" s="419"/>
      <c r="BC451" s="340"/>
      <c r="BD451" s="340"/>
      <c r="BE451" s="340"/>
      <c r="BF451" s="340"/>
      <c r="BG451" s="340"/>
      <c r="BH451" s="340"/>
      <c r="BI451" s="340"/>
      <c r="BJ451" s="340"/>
      <c r="BK451" s="340"/>
      <c r="BL451" s="340"/>
      <c r="BM451" s="340"/>
      <c r="BN451" s="340"/>
      <c r="BO451" s="340"/>
      <c r="BP451" s="340"/>
      <c r="BQ451" s="340"/>
      <c r="BR451" s="340"/>
      <c r="BS451" s="340"/>
      <c r="BT451" s="340"/>
      <c r="BU451" s="340"/>
      <c r="BV451" s="340"/>
      <c r="BW451" s="340"/>
      <c r="BX451" s="340"/>
      <c r="BY451" s="340"/>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5" customFormat="true" ht="25.15" customHeight="true" x14ac:dyDescent="0.2">
      <c r="C452" s="1005"/>
      <c r="D452" s="1006"/>
      <c r="E452" s="614"/>
      <c r="F452" s="613"/>
      <c r="G452" s="613"/>
      <c r="H452" s="1016" t="s">
        <v>413</v>
      </c>
      <c r="I452" s="1006"/>
      <c r="J452" s="703">
        <v>-2.3091314697522933E-2</v>
      </c>
      <c r="K452" s="613"/>
      <c r="L452" s="613"/>
      <c r="M452" s="1016" t="s">
        <v>412</v>
      </c>
      <c r="N452" s="1006"/>
      <c r="O452" s="704">
        <v>1.8421879084070714E-2</v>
      </c>
      <c r="P452" s="613"/>
      <c r="Q452" s="613"/>
      <c r="AC452" s="338"/>
      <c r="AD452" s="338"/>
      <c r="AE452" s="338"/>
      <c r="AF452" s="338"/>
      <c r="AG452" s="338"/>
      <c r="AH452" s="338"/>
      <c r="AI452" s="338"/>
      <c r="AJ452" s="338"/>
      <c r="AK452" s="338"/>
      <c r="AL452" s="338"/>
      <c r="AM452" s="338"/>
      <c r="AN452" s="338"/>
      <c r="AO452" s="338"/>
      <c r="AP452" s="338"/>
      <c r="AQ452" s="338"/>
      <c r="AR452" s="338"/>
      <c r="AS452" s="338"/>
      <c r="AT452" s="338"/>
      <c r="AU452" s="338"/>
      <c r="AV452" s="338"/>
      <c r="AW452" s="338"/>
      <c r="AX452" s="338"/>
      <c r="AY452" s="338"/>
      <c r="AZ452" s="338"/>
      <c r="BA452" s="340"/>
      <c r="BB452" s="419"/>
      <c r="BC452" s="340"/>
      <c r="BD452" s="340"/>
      <c r="BE452" s="340"/>
      <c r="BF452" s="340"/>
      <c r="BG452" s="340"/>
      <c r="BH452" s="340"/>
      <c r="BI452" s="340"/>
      <c r="BJ452" s="340"/>
      <c r="BK452" s="340"/>
      <c r="BL452" s="340"/>
      <c r="BM452" s="340"/>
      <c r="BN452" s="340"/>
      <c r="BO452" s="340"/>
      <c r="BP452" s="340"/>
      <c r="BQ452" s="340"/>
      <c r="BR452" s="340"/>
      <c r="BS452" s="340"/>
      <c r="BT452" s="340"/>
      <c r="BU452" s="340"/>
      <c r="BV452" s="340"/>
      <c r="BW452" s="340"/>
      <c r="BX452" s="340"/>
      <c r="BY452" s="340"/>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5" customFormat="true" ht="25.15" customHeight="true" x14ac:dyDescent="0.2">
      <c r="C453" s="1005"/>
      <c r="D453" s="1006"/>
      <c r="E453" s="614"/>
      <c r="F453" s="613"/>
      <c r="G453" s="613"/>
      <c r="H453" s="1016" t="s">
        <v>415</v>
      </c>
      <c r="I453" s="1006"/>
      <c r="J453" s="703">
        <v>2.1458279811344187E-2</v>
      </c>
      <c r="K453" s="613"/>
      <c r="L453" s="613"/>
      <c r="M453" s="1016" t="s">
        <v>323</v>
      </c>
      <c r="N453" s="1006"/>
      <c r="O453" s="704">
        <v>1.780325262836523E-2</v>
      </c>
      <c r="P453" s="613"/>
      <c r="Q453" s="613"/>
      <c r="AC453" s="338"/>
      <c r="AD453" s="338"/>
      <c r="AE453" s="338"/>
      <c r="AF453" s="338"/>
      <c r="AG453" s="338"/>
      <c r="AH453" s="338"/>
      <c r="AI453" s="338"/>
      <c r="AJ453" s="338"/>
      <c r="AK453" s="338"/>
      <c r="AL453" s="338"/>
      <c r="AM453" s="338"/>
      <c r="AN453" s="338"/>
      <c r="AO453" s="338"/>
      <c r="AP453" s="338"/>
      <c r="AQ453" s="338"/>
      <c r="AR453" s="338"/>
      <c r="AS453" s="338"/>
      <c r="AT453" s="338"/>
      <c r="AU453" s="338"/>
      <c r="AV453" s="338"/>
      <c r="AW453" s="338"/>
      <c r="AX453" s="338"/>
      <c r="AY453" s="338"/>
      <c r="AZ453" s="338"/>
      <c r="BA453" s="340"/>
      <c r="BB453" s="419"/>
      <c r="BC453" s="340"/>
      <c r="BD453" s="340"/>
      <c r="BE453" s="340"/>
      <c r="BF453" s="340"/>
      <c r="BG453" s="340"/>
      <c r="BH453" s="340"/>
      <c r="BI453" s="340"/>
      <c r="BJ453" s="340"/>
      <c r="BK453" s="340"/>
      <c r="BL453" s="340"/>
      <c r="BM453" s="340"/>
      <c r="BN453" s="340"/>
      <c r="BO453" s="340"/>
      <c r="BP453" s="340"/>
      <c r="BQ453" s="340"/>
      <c r="BR453" s="340"/>
      <c r="BS453" s="340"/>
      <c r="BT453" s="340"/>
      <c r="BU453" s="340"/>
      <c r="BV453" s="340"/>
      <c r="BW453" s="340"/>
      <c r="BX453" s="340"/>
      <c r="BY453" s="340"/>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5" customFormat="true" ht="25.15" customHeight="true" x14ac:dyDescent="0.2">
      <c r="C454" s="1005"/>
      <c r="D454" s="1006"/>
      <c r="E454" s="613"/>
      <c r="F454" s="613"/>
      <c r="G454" s="613"/>
      <c r="H454" s="1016" t="s">
        <v>412</v>
      </c>
      <c r="I454" s="1006"/>
      <c r="J454" s="703">
        <v>2.020955630766768E-2</v>
      </c>
      <c r="K454" s="613"/>
      <c r="L454" s="613"/>
      <c r="M454" s="1016" t="s">
        <v>246</v>
      </c>
      <c r="N454" s="1006"/>
      <c r="O454" s="704">
        <v>1.6727023517992191E-2</v>
      </c>
      <c r="P454" s="613"/>
      <c r="Q454" s="613"/>
      <c r="AC454" s="338"/>
      <c r="AD454" s="338"/>
      <c r="AE454" s="338"/>
      <c r="AF454" s="338"/>
      <c r="AG454" s="338"/>
      <c r="AH454" s="338"/>
      <c r="AI454" s="338"/>
      <c r="AJ454" s="338"/>
      <c r="AK454" s="338"/>
      <c r="AL454" s="338"/>
      <c r="AM454" s="338"/>
      <c r="AN454" s="338"/>
      <c r="AO454" s="338"/>
      <c r="AP454" s="338"/>
      <c r="AQ454" s="338"/>
      <c r="AR454" s="338"/>
      <c r="AS454" s="338"/>
      <c r="AT454" s="338"/>
      <c r="AU454" s="338"/>
      <c r="AV454" s="338"/>
      <c r="AW454" s="338"/>
      <c r="AX454" s="338"/>
      <c r="AY454" s="338"/>
      <c r="AZ454" s="338"/>
      <c r="BA454" s="340"/>
      <c r="BB454" s="419"/>
      <c r="BC454" s="340"/>
      <c r="BD454" s="340"/>
      <c r="BE454" s="340"/>
      <c r="BF454" s="340"/>
      <c r="BG454" s="340"/>
      <c r="BH454" s="340"/>
      <c r="BI454" s="340"/>
      <c r="BJ454" s="340"/>
      <c r="BK454" s="340"/>
      <c r="BL454" s="340"/>
      <c r="BM454" s="340"/>
      <c r="BN454" s="340"/>
      <c r="BO454" s="340"/>
      <c r="BP454" s="340"/>
      <c r="BQ454" s="340"/>
      <c r="BR454" s="340"/>
      <c r="BS454" s="340"/>
      <c r="BT454" s="340"/>
      <c r="BU454" s="340"/>
      <c r="BV454" s="340"/>
      <c r="BW454" s="340"/>
      <c r="BX454" s="340"/>
      <c r="BY454" s="340"/>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5" customFormat="true" ht="25.15" customHeight="true" x14ac:dyDescent="0.2">
      <c r="C455" s="1017" t="s">
        <v>252</v>
      </c>
      <c r="D455" s="1006"/>
      <c r="E455" s="1006"/>
      <c r="F455" s="613"/>
      <c r="G455" s="613"/>
      <c r="H455" s="1016" t="s">
        <v>215</v>
      </c>
      <c r="I455" s="1006"/>
      <c r="J455" s="703">
        <v>-1.9982711911912435E-2</v>
      </c>
      <c r="K455" s="613"/>
      <c r="L455" s="613"/>
      <c r="M455" s="1016" t="s">
        <v>414</v>
      </c>
      <c r="N455" s="1006"/>
      <c r="O455" s="704">
        <v>-1.3546322748731861E-2</v>
      </c>
      <c r="P455" s="613"/>
      <c r="Q455" s="613"/>
      <c r="AC455" s="338"/>
      <c r="AD455" s="338"/>
      <c r="AE455" s="338"/>
      <c r="AF455" s="338"/>
      <c r="AG455" s="338"/>
      <c r="AH455" s="338"/>
      <c r="AI455" s="338"/>
      <c r="AJ455" s="338"/>
      <c r="AK455" s="338"/>
      <c r="AL455" s="338"/>
      <c r="AM455" s="338"/>
      <c r="AN455" s="338"/>
      <c r="AO455" s="338"/>
      <c r="AP455" s="338"/>
      <c r="AQ455" s="338"/>
      <c r="AR455" s="338"/>
      <c r="AS455" s="338"/>
      <c r="AT455" s="338"/>
      <c r="AU455" s="338"/>
      <c r="AV455" s="338"/>
      <c r="AW455" s="338"/>
      <c r="AX455" s="338"/>
      <c r="AY455" s="338"/>
      <c r="AZ455" s="338"/>
      <c r="BA455" s="340"/>
      <c r="BB455" s="419"/>
      <c r="BC455" s="340"/>
      <c r="BD455" s="340"/>
      <c r="BE455" s="340"/>
      <c r="BF455" s="340"/>
      <c r="BG455" s="340"/>
      <c r="BH455" s="340"/>
      <c r="BI455" s="340"/>
      <c r="BJ455" s="340"/>
      <c r="BK455" s="340"/>
      <c r="BL455" s="340"/>
      <c r="BM455" s="340"/>
      <c r="BN455" s="340"/>
      <c r="BO455" s="340"/>
      <c r="BP455" s="340"/>
      <c r="BQ455" s="340"/>
      <c r="BR455" s="340"/>
      <c r="BS455" s="340"/>
      <c r="BT455" s="340"/>
      <c r="BU455" s="340"/>
      <c r="BV455" s="340"/>
      <c r="BW455" s="340"/>
      <c r="BX455" s="340"/>
      <c r="BY455" s="340"/>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5" customFormat="true" ht="25.15" customHeight="true" x14ac:dyDescent="0.2">
      <c r="C456" s="1005"/>
      <c r="D456" s="1006"/>
      <c r="E456" s="684" t="s">
        <v>253</v>
      </c>
      <c r="F456" s="613"/>
      <c r="G456" s="613"/>
      <c r="H456" s="1016" t="s">
        <v>408</v>
      </c>
      <c r="I456" s="1006"/>
      <c r="J456" s="703">
        <v>1.7746588192072813E-2</v>
      </c>
      <c r="K456" s="613"/>
      <c r="L456" s="613"/>
      <c r="M456" s="1016" t="s">
        <v>415</v>
      </c>
      <c r="N456" s="1006"/>
      <c r="O456" s="704">
        <v>1.0979755752688294E-2</v>
      </c>
      <c r="P456" s="613"/>
      <c r="Q456" s="613"/>
      <c r="AC456" s="338"/>
      <c r="AD456" s="338"/>
      <c r="AE456" s="338"/>
      <c r="AF456" s="338"/>
      <c r="AG456" s="338"/>
      <c r="AH456" s="338"/>
      <c r="AI456" s="338"/>
      <c r="AJ456" s="338"/>
      <c r="AK456" s="338"/>
      <c r="AL456" s="338"/>
      <c r="AM456" s="338"/>
      <c r="AN456" s="338"/>
      <c r="AO456" s="338"/>
      <c r="AP456" s="338"/>
      <c r="AQ456" s="338"/>
      <c r="AR456" s="338"/>
      <c r="AS456" s="338"/>
      <c r="AT456" s="338"/>
      <c r="AU456" s="338"/>
      <c r="AV456" s="338"/>
      <c r="AW456" s="338"/>
      <c r="AX456" s="338"/>
      <c r="AY456" s="338"/>
      <c r="AZ456" s="338"/>
      <c r="BA456" s="340"/>
      <c r="BB456" s="419"/>
      <c r="BC456" s="340"/>
      <c r="BD456" s="340"/>
      <c r="BE456" s="340"/>
      <c r="BF456" s="340"/>
      <c r="BG456" s="340"/>
      <c r="BH456" s="340"/>
      <c r="BI456" s="340"/>
      <c r="BJ456" s="340"/>
      <c r="BK456" s="340"/>
      <c r="BL456" s="340"/>
      <c r="BM456" s="340"/>
      <c r="BN456" s="340"/>
      <c r="BO456" s="340"/>
      <c r="BP456" s="340"/>
      <c r="BQ456" s="340"/>
      <c r="BR456" s="340"/>
      <c r="BS456" s="340"/>
      <c r="BT456" s="340"/>
      <c r="BU456" s="340"/>
      <c r="BV456" s="340"/>
      <c r="BW456" s="340"/>
      <c r="BX456" s="340"/>
      <c r="BY456" s="340"/>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5" customFormat="true" ht="25.15" customHeight="true" x14ac:dyDescent="0.2">
      <c r="C457" s="1016" t="s">
        <v>241</v>
      </c>
      <c r="D457" s="1006"/>
      <c r="E457" s="699">
        <v>7.1830159685863312E-4</v>
      </c>
      <c r="F457" s="613"/>
      <c r="G457" s="613"/>
      <c r="H457" s="1016" t="s">
        <v>241</v>
      </c>
      <c r="I457" s="1006"/>
      <c r="J457" s="703">
        <v>-1.6620388602598905E-2</v>
      </c>
      <c r="K457" s="613"/>
      <c r="L457" s="613"/>
      <c r="M457" s="1016" t="s">
        <v>409</v>
      </c>
      <c r="N457" s="1006"/>
      <c r="O457" s="704">
        <v>1.0867435956200957E-2</v>
      </c>
      <c r="P457" s="613"/>
      <c r="Q457" s="613"/>
      <c r="AC457" s="338"/>
      <c r="AD457" s="338"/>
      <c r="AE457" s="338"/>
      <c r="AF457" s="338"/>
      <c r="AG457" s="338"/>
      <c r="AH457" s="338"/>
      <c r="AI457" s="338"/>
      <c r="AJ457" s="338"/>
      <c r="AK457" s="338"/>
      <c r="AL457" s="338"/>
      <c r="AM457" s="338"/>
      <c r="AN457" s="338"/>
      <c r="AO457" s="338"/>
      <c r="AP457" s="338"/>
      <c r="AQ457" s="338"/>
      <c r="AR457" s="338"/>
      <c r="AS457" s="338"/>
      <c r="AT457" s="338"/>
      <c r="AU457" s="338"/>
      <c r="AV457" s="338"/>
      <c r="AW457" s="338"/>
      <c r="AX457" s="338"/>
      <c r="AY457" s="338"/>
      <c r="AZ457" s="338"/>
      <c r="BA457" s="340"/>
      <c r="BB457" s="419"/>
      <c r="BC457" s="340"/>
      <c r="BD457" s="340"/>
      <c r="BE457" s="340"/>
      <c r="BF457" s="340"/>
      <c r="BG457" s="340"/>
      <c r="BH457" s="340"/>
      <c r="BI457" s="340"/>
      <c r="BJ457" s="340"/>
      <c r="BK457" s="340"/>
      <c r="BL457" s="340"/>
      <c r="BM457" s="340"/>
      <c r="BN457" s="340"/>
      <c r="BO457" s="340"/>
      <c r="BP457" s="340"/>
      <c r="BQ457" s="340"/>
      <c r="BR457" s="340"/>
      <c r="BS457" s="340"/>
      <c r="BT457" s="340"/>
      <c r="BU457" s="340"/>
      <c r="BV457" s="340"/>
      <c r="BW457" s="340"/>
      <c r="BX457" s="340"/>
      <c r="BY457" s="340"/>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5" customFormat="true" ht="25.15" customHeight="true" x14ac:dyDescent="0.2">
      <c r="C458" s="1016" t="s">
        <v>240</v>
      </c>
      <c r="D458" s="1006"/>
      <c r="E458" s="702">
        <v>0.62041261252217716</v>
      </c>
      <c r="F458" s="613"/>
      <c r="G458" s="613"/>
      <c r="H458" s="1016" t="s">
        <v>416</v>
      </c>
      <c r="I458" s="1006"/>
      <c r="J458" s="703">
        <v>1.2832280114277891E-2</v>
      </c>
      <c r="K458" s="613"/>
      <c r="L458" s="613"/>
      <c r="M458" s="1016" t="s">
        <v>381</v>
      </c>
      <c r="N458" s="1006"/>
      <c r="O458" s="704">
        <v>-8.5938900743218888E-3</v>
      </c>
      <c r="P458" s="613"/>
      <c r="Q458" s="613"/>
      <c r="AC458" s="338"/>
      <c r="AD458" s="338"/>
      <c r="AE458" s="338"/>
      <c r="AF458" s="338"/>
      <c r="AG458" s="338"/>
      <c r="AH458" s="338"/>
      <c r="AI458" s="338"/>
      <c r="AJ458" s="338"/>
      <c r="AK458" s="338"/>
      <c r="AL458" s="338"/>
      <c r="AM458" s="338"/>
      <c r="AN458" s="338"/>
      <c r="AO458" s="338"/>
      <c r="AP458" s="338"/>
      <c r="AQ458" s="338"/>
      <c r="AR458" s="338"/>
      <c r="AS458" s="338"/>
      <c r="AT458" s="338"/>
      <c r="AU458" s="338"/>
      <c r="AV458" s="338"/>
      <c r="AW458" s="338"/>
      <c r="AX458" s="338"/>
      <c r="AY458" s="338"/>
      <c r="AZ458" s="338"/>
      <c r="BA458" s="340"/>
      <c r="BB458" s="419"/>
      <c r="BC458" s="340"/>
      <c r="BD458" s="340"/>
      <c r="BE458" s="340"/>
      <c r="BF458" s="340"/>
      <c r="BG458" s="340"/>
      <c r="BH458" s="340"/>
      <c r="BI458" s="340"/>
      <c r="BJ458" s="340"/>
      <c r="BK458" s="340"/>
      <c r="BL458" s="340"/>
      <c r="BM458" s="340"/>
      <c r="BN458" s="340"/>
      <c r="BO458" s="340"/>
      <c r="BP458" s="340"/>
      <c r="BQ458" s="340"/>
      <c r="BR458" s="340"/>
      <c r="BS458" s="340"/>
      <c r="BT458" s="340"/>
      <c r="BU458" s="340"/>
      <c r="BV458" s="340"/>
      <c r="BW458" s="340"/>
      <c r="BX458" s="340"/>
      <c r="BY458" s="340"/>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5" customFormat="true" ht="25.15" customHeight="true" x14ac:dyDescent="0.2">
      <c r="C459" s="1016" t="s">
        <v>411</v>
      </c>
      <c r="D459" s="1006"/>
      <c r="E459" s="702">
        <v>4.6441335329138822E-4</v>
      </c>
      <c r="F459" s="613"/>
      <c r="G459" s="613"/>
      <c r="H459" s="1016" t="s">
        <v>419</v>
      </c>
      <c r="I459" s="1006"/>
      <c r="J459" s="703">
        <v>-1.2333289607871754E-2</v>
      </c>
      <c r="K459" s="613"/>
      <c r="L459" s="613"/>
      <c r="M459" s="1016" t="s">
        <v>419</v>
      </c>
      <c r="N459" s="1006"/>
      <c r="O459" s="704">
        <v>-5.9300314005458791E-3</v>
      </c>
      <c r="P459" s="613"/>
      <c r="Q459" s="613"/>
      <c r="AC459" s="338"/>
      <c r="AD459" s="338"/>
      <c r="AE459" s="338"/>
      <c r="AF459" s="338"/>
      <c r="AG459" s="338"/>
      <c r="AH459" s="338"/>
      <c r="AI459" s="338"/>
      <c r="AJ459" s="338"/>
      <c r="AK459" s="338"/>
      <c r="AL459" s="338"/>
      <c r="AM459" s="338"/>
      <c r="AN459" s="338"/>
      <c r="AO459" s="338"/>
      <c r="AP459" s="338"/>
      <c r="AQ459" s="338"/>
      <c r="AR459" s="338"/>
      <c r="AS459" s="338"/>
      <c r="AT459" s="338"/>
      <c r="AU459" s="338"/>
      <c r="AV459" s="338"/>
      <c r="AW459" s="338"/>
      <c r="AX459" s="338"/>
      <c r="AY459" s="338"/>
      <c r="AZ459" s="338"/>
      <c r="BA459" s="340"/>
      <c r="BB459" s="419"/>
      <c r="BC459" s="340"/>
      <c r="BD459" s="340"/>
      <c r="BE459" s="340"/>
      <c r="BF459" s="340"/>
      <c r="BG459" s="340"/>
      <c r="BH459" s="340"/>
      <c r="BI459" s="340"/>
      <c r="BJ459" s="340"/>
      <c r="BK459" s="340"/>
      <c r="BL459" s="340"/>
      <c r="BM459" s="340"/>
      <c r="BN459" s="340"/>
      <c r="BO459" s="340"/>
      <c r="BP459" s="340"/>
      <c r="BQ459" s="340"/>
      <c r="BR459" s="340"/>
      <c r="BS459" s="340"/>
      <c r="BT459" s="340"/>
      <c r="BU459" s="340"/>
      <c r="BV459" s="340"/>
      <c r="BW459" s="340"/>
      <c r="BX459" s="340"/>
      <c r="BY459" s="340"/>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5" customFormat="true" ht="25.15" customHeight="true" x14ac:dyDescent="0.2">
      <c r="C460" s="1016" t="s">
        <v>395</v>
      </c>
      <c r="D460" s="1006"/>
      <c r="E460" s="702">
        <v>6.1482941030546294E-2</v>
      </c>
      <c r="F460" s="613"/>
      <c r="G460" s="613"/>
      <c r="H460" s="1016" t="s">
        <v>414</v>
      </c>
      <c r="I460" s="1006"/>
      <c r="J460" s="703">
        <v>9.1973456055037851E-3</v>
      </c>
      <c r="K460" s="613"/>
      <c r="L460" s="613"/>
      <c r="M460" s="1016" t="s">
        <v>408</v>
      </c>
      <c r="N460" s="1006"/>
      <c r="O460" s="704">
        <v>5.2404566456928578E-3</v>
      </c>
      <c r="P460" s="613"/>
      <c r="Q460" s="613"/>
      <c r="AC460" s="338"/>
      <c r="AD460" s="338"/>
      <c r="AE460" s="338"/>
      <c r="AF460" s="338"/>
      <c r="AG460" s="338"/>
      <c r="AH460" s="338"/>
      <c r="AI460" s="338"/>
      <c r="AJ460" s="338"/>
      <c r="AK460" s="338"/>
      <c r="AL460" s="338"/>
      <c r="AM460" s="338"/>
      <c r="AN460" s="338"/>
      <c r="AO460" s="338"/>
      <c r="AP460" s="338"/>
      <c r="AQ460" s="338"/>
      <c r="AR460" s="338"/>
      <c r="AS460" s="338"/>
      <c r="AT460" s="338"/>
      <c r="AU460" s="338"/>
      <c r="AV460" s="338"/>
      <c r="AW460" s="338"/>
      <c r="AX460" s="338"/>
      <c r="AY460" s="338"/>
      <c r="AZ460" s="338"/>
      <c r="BA460" s="340"/>
      <c r="BB460" s="419"/>
      <c r="BC460" s="340"/>
      <c r="BD460" s="340"/>
      <c r="BE460" s="340"/>
      <c r="BF460" s="340"/>
      <c r="BG460" s="340"/>
      <c r="BH460" s="340"/>
      <c r="BI460" s="340"/>
      <c r="BJ460" s="340"/>
      <c r="BK460" s="340"/>
      <c r="BL460" s="340"/>
      <c r="BM460" s="340"/>
      <c r="BN460" s="340"/>
      <c r="BO460" s="340"/>
      <c r="BP460" s="340"/>
      <c r="BQ460" s="340"/>
      <c r="BR460" s="340"/>
      <c r="BS460" s="340"/>
      <c r="BT460" s="340"/>
      <c r="BU460" s="340"/>
      <c r="BV460" s="340"/>
      <c r="BW460" s="340"/>
      <c r="BX460" s="340"/>
      <c r="BY460" s="340"/>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5" customFormat="true" ht="25.15" customHeight="true" x14ac:dyDescent="0.2">
      <c r="C461" s="1016" t="s">
        <v>324</v>
      </c>
      <c r="D461" s="1006"/>
      <c r="E461" s="702">
        <v>0.62505428264162921</v>
      </c>
      <c r="F461" s="613"/>
      <c r="G461" s="613"/>
      <c r="H461" s="1016" t="s">
        <v>239</v>
      </c>
      <c r="I461" s="1006"/>
      <c r="J461" s="703">
        <v>-8.2979319821028692E-3</v>
      </c>
      <c r="K461" s="613"/>
      <c r="L461" s="613"/>
      <c r="M461" s="1016" t="s">
        <v>418</v>
      </c>
      <c r="N461" s="1006"/>
      <c r="O461" s="706">
        <v>-4.0730462189053724E-3</v>
      </c>
      <c r="P461" s="613"/>
      <c r="Q461" s="613"/>
      <c r="AC461" s="338"/>
      <c r="AD461" s="338"/>
      <c r="AE461" s="338"/>
      <c r="AF461" s="338"/>
      <c r="AG461" s="338"/>
      <c r="AH461" s="338"/>
      <c r="AI461" s="338"/>
      <c r="AJ461" s="338"/>
      <c r="AK461" s="338"/>
      <c r="AL461" s="338"/>
      <c r="AM461" s="338"/>
      <c r="AN461" s="338"/>
      <c r="AO461" s="338"/>
      <c r="AP461" s="338"/>
      <c r="AQ461" s="338"/>
      <c r="AR461" s="338"/>
      <c r="AS461" s="338"/>
      <c r="AT461" s="338"/>
      <c r="AU461" s="338"/>
      <c r="AV461" s="338"/>
      <c r="AW461" s="338"/>
      <c r="AX461" s="338"/>
      <c r="AY461" s="338"/>
      <c r="AZ461" s="338"/>
      <c r="BA461" s="340"/>
      <c r="BB461" s="419"/>
      <c r="BC461" s="340"/>
      <c r="BD461" s="340"/>
      <c r="BE461" s="340"/>
      <c r="BF461" s="340"/>
      <c r="BG461" s="340"/>
      <c r="BH461" s="340"/>
      <c r="BI461" s="340"/>
      <c r="BJ461" s="340"/>
      <c r="BK461" s="340"/>
      <c r="BL461" s="340"/>
      <c r="BM461" s="340"/>
      <c r="BN461" s="340"/>
      <c r="BO461" s="340"/>
      <c r="BP461" s="340"/>
      <c r="BQ461" s="340"/>
      <c r="BR461" s="340"/>
      <c r="BS461" s="340"/>
      <c r="BT461" s="340"/>
      <c r="BU461" s="340"/>
      <c r="BV461" s="340"/>
      <c r="BW461" s="340"/>
      <c r="BX461" s="340"/>
      <c r="BY461" s="340"/>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5" customFormat="true" ht="25.15" customHeight="true" x14ac:dyDescent="0.2">
      <c r="C462" s="1016" t="s">
        <v>405</v>
      </c>
      <c r="D462" s="1006"/>
      <c r="E462" s="702">
        <v>5.6485909805907338E-3</v>
      </c>
      <c r="F462" s="613"/>
      <c r="G462" s="613"/>
      <c r="H462" s="1016" t="s">
        <v>323</v>
      </c>
      <c r="I462" s="1006"/>
      <c r="J462" s="703">
        <v>5.5226519658899296E-3</v>
      </c>
      <c r="K462" s="613"/>
      <c r="L462" s="613"/>
      <c r="M462" s="1005"/>
      <c r="N462" s="1006"/>
      <c r="O462" s="614"/>
      <c r="P462" s="613"/>
      <c r="Q462" s="613"/>
      <c r="AC462" s="338"/>
      <c r="AD462" s="338"/>
      <c r="AE462" s="338"/>
      <c r="AF462" s="338"/>
      <c r="AG462" s="338"/>
      <c r="AH462" s="338"/>
      <c r="AI462" s="338"/>
      <c r="AJ462" s="338"/>
      <c r="AK462" s="338"/>
      <c r="AL462" s="338"/>
      <c r="AM462" s="338"/>
      <c r="AN462" s="338"/>
      <c r="AO462" s="338"/>
      <c r="AP462" s="338"/>
      <c r="AQ462" s="338"/>
      <c r="AR462" s="338"/>
      <c r="AS462" s="338"/>
      <c r="AT462" s="338"/>
      <c r="AU462" s="338"/>
      <c r="AV462" s="338"/>
      <c r="AW462" s="338"/>
      <c r="AX462" s="338"/>
      <c r="AY462" s="338"/>
      <c r="AZ462" s="338"/>
      <c r="BA462" s="340"/>
      <c r="BB462" s="419"/>
      <c r="BC462" s="340"/>
      <c r="BD462" s="340"/>
      <c r="BE462" s="340"/>
      <c r="BF462" s="340"/>
      <c r="BG462" s="340"/>
      <c r="BH462" s="340"/>
      <c r="BI462" s="340"/>
      <c r="BJ462" s="340"/>
      <c r="BK462" s="340"/>
      <c r="BL462" s="340"/>
      <c r="BM462" s="340"/>
      <c r="BN462" s="340"/>
      <c r="BO462" s="340"/>
      <c r="BP462" s="340"/>
      <c r="BQ462" s="340"/>
      <c r="BR462" s="340"/>
      <c r="BS462" s="340"/>
      <c r="BT462" s="340"/>
      <c r="BU462" s="340"/>
      <c r="BV462" s="340"/>
      <c r="BW462" s="340"/>
      <c r="BX462" s="340"/>
      <c r="BY462" s="340"/>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5" customFormat="true" ht="25.15" customHeight="true" x14ac:dyDescent="0.2">
      <c r="C463" s="1016" t="s">
        <v>374</v>
      </c>
      <c r="D463" s="1006"/>
      <c r="E463" s="702">
        <v>0.4728485183287664</v>
      </c>
      <c r="F463" s="613"/>
      <c r="G463" s="613"/>
      <c r="H463" s="1016" t="s">
        <v>399</v>
      </c>
      <c r="I463" s="1006"/>
      <c r="J463" s="703">
        <v>-5.2757027119248829E-3</v>
      </c>
      <c r="K463" s="613"/>
      <c r="L463" s="613"/>
      <c r="M463" s="1005"/>
      <c r="N463" s="1006"/>
      <c r="O463" s="614"/>
      <c r="P463" s="613"/>
      <c r="Q463" s="613"/>
      <c r="AC463" s="338"/>
      <c r="AD463" s="338"/>
      <c r="AE463" s="338"/>
      <c r="AF463" s="338"/>
      <c r="AG463" s="338"/>
      <c r="AH463" s="338"/>
      <c r="AI463" s="338"/>
      <c r="AJ463" s="338"/>
      <c r="AK463" s="338"/>
      <c r="AL463" s="338"/>
      <c r="AM463" s="338"/>
      <c r="AN463" s="338"/>
      <c r="AO463" s="338"/>
      <c r="AP463" s="338"/>
      <c r="AQ463" s="338"/>
      <c r="AR463" s="338"/>
      <c r="AS463" s="338"/>
      <c r="AT463" s="338"/>
      <c r="AU463" s="338"/>
      <c r="AV463" s="338"/>
      <c r="AW463" s="338"/>
      <c r="AX463" s="338"/>
      <c r="AY463" s="338"/>
      <c r="AZ463" s="338"/>
      <c r="BA463" s="340"/>
      <c r="BB463" s="419"/>
      <c r="BC463" s="340"/>
      <c r="BD463" s="340"/>
      <c r="BE463" s="340"/>
      <c r="BF463" s="340"/>
      <c r="BG463" s="340"/>
      <c r="BH463" s="340"/>
      <c r="BI463" s="340"/>
      <c r="BJ463" s="340"/>
      <c r="BK463" s="340"/>
      <c r="BL463" s="340"/>
      <c r="BM463" s="340"/>
      <c r="BN463" s="340"/>
      <c r="BO463" s="340"/>
      <c r="BP463" s="340"/>
      <c r="BQ463" s="340"/>
      <c r="BR463" s="340"/>
      <c r="BS463" s="340"/>
      <c r="BT463" s="340"/>
      <c r="BU463" s="340"/>
      <c r="BV463" s="340"/>
      <c r="BW463" s="340"/>
      <c r="BX463" s="340"/>
      <c r="BY463" s="340"/>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5" customFormat="true" ht="25.15" customHeight="true" x14ac:dyDescent="0.2">
      <c r="C464" s="1016" t="s">
        <v>396</v>
      </c>
      <c r="D464" s="1006"/>
      <c r="E464" s="702">
        <v>1.3573167474696772E-2</v>
      </c>
      <c r="F464" s="613"/>
      <c r="G464" s="613"/>
      <c r="H464" s="1016" t="s">
        <v>418</v>
      </c>
      <c r="I464" s="1006"/>
      <c r="J464" s="707">
        <v>-2.276737527141603E-3</v>
      </c>
      <c r="K464" s="613"/>
      <c r="L464" s="613"/>
      <c r="M464" s="1005"/>
      <c r="N464" s="1006"/>
      <c r="O464" s="613"/>
      <c r="P464" s="613"/>
      <c r="Q464" s="613"/>
      <c r="AC464" s="338"/>
      <c r="AD464" s="338"/>
      <c r="AE464" s="338"/>
      <c r="AF464" s="338"/>
      <c r="AG464" s="338"/>
      <c r="AH464" s="338"/>
      <c r="AI464" s="338"/>
      <c r="AJ464" s="338"/>
      <c r="AK464" s="338"/>
      <c r="AL464" s="338"/>
      <c r="AM464" s="338"/>
      <c r="AN464" s="338"/>
      <c r="AO464" s="338"/>
      <c r="AP464" s="338"/>
      <c r="AQ464" s="338"/>
      <c r="AR464" s="338"/>
      <c r="AS464" s="338"/>
      <c r="AT464" s="338"/>
      <c r="AU464" s="338"/>
      <c r="AV464" s="338"/>
      <c r="AW464" s="338"/>
      <c r="AX464" s="338"/>
      <c r="AY464" s="338"/>
      <c r="AZ464" s="338"/>
      <c r="BA464" s="340"/>
      <c r="BB464" s="419"/>
      <c r="BC464" s="340"/>
      <c r="BD464" s="340"/>
      <c r="BE464" s="340"/>
      <c r="BF464" s="340"/>
      <c r="BG464" s="340"/>
      <c r="BH464" s="340"/>
      <c r="BI464" s="340"/>
      <c r="BJ464" s="340"/>
      <c r="BK464" s="340"/>
      <c r="BL464" s="340"/>
      <c r="BM464" s="340"/>
      <c r="BN464" s="340"/>
      <c r="BO464" s="340"/>
      <c r="BP464" s="340"/>
      <c r="BQ464" s="340"/>
      <c r="BR464" s="340"/>
      <c r="BS464" s="340"/>
      <c r="BT464" s="340"/>
      <c r="BU464" s="340"/>
      <c r="BV464" s="340"/>
      <c r="BW464" s="340"/>
      <c r="BX464" s="340"/>
      <c r="BY464" s="340"/>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5" customFormat="true" ht="25.15" customHeight="true" x14ac:dyDescent="0.2">
      <c r="C465" s="1016" t="s">
        <v>215</v>
      </c>
      <c r="D465" s="1006"/>
      <c r="E465" s="702">
        <v>6.1436475207740789E-4</v>
      </c>
      <c r="F465" s="613"/>
      <c r="G465" s="613"/>
      <c r="H465" s="1005"/>
      <c r="I465" s="1006"/>
      <c r="J465" s="614"/>
      <c r="K465" s="613"/>
      <c r="L465" s="613"/>
      <c r="M465" s="1017" t="s">
        <v>252</v>
      </c>
      <c r="N465" s="1006"/>
      <c r="O465" s="1006"/>
      <c r="P465" s="613"/>
      <c r="Q465" s="613"/>
      <c r="AC465" s="338"/>
      <c r="AD465" s="338"/>
      <c r="AE465" s="338"/>
      <c r="AF465" s="338"/>
      <c r="AG465" s="338"/>
      <c r="AH465" s="338"/>
      <c r="AI465" s="338"/>
      <c r="AJ465" s="338"/>
      <c r="AK465" s="338"/>
      <c r="AL465" s="338"/>
      <c r="AM465" s="338"/>
      <c r="AN465" s="338"/>
      <c r="AO465" s="338"/>
      <c r="AP465" s="338"/>
      <c r="AQ465" s="338"/>
      <c r="AR465" s="338"/>
      <c r="AS465" s="338"/>
      <c r="AT465" s="338"/>
      <c r="AU465" s="338"/>
      <c r="AV465" s="338"/>
      <c r="AW465" s="338"/>
      <c r="AX465" s="338"/>
      <c r="AY465" s="338"/>
      <c r="AZ465" s="338"/>
      <c r="BA465" s="340"/>
      <c r="BB465" s="419"/>
      <c r="BC465" s="340"/>
      <c r="BD465" s="340"/>
      <c r="BE465" s="340"/>
      <c r="BF465" s="340"/>
      <c r="BG465" s="340"/>
      <c r="BH465" s="340"/>
      <c r="BI465" s="340"/>
      <c r="BJ465" s="340"/>
      <c r="BK465" s="340"/>
      <c r="BL465" s="340"/>
      <c r="BM465" s="340"/>
      <c r="BN465" s="340"/>
      <c r="BO465" s="340"/>
      <c r="BP465" s="340"/>
      <c r="BQ465" s="340"/>
      <c r="BR465" s="340"/>
      <c r="BS465" s="340"/>
      <c r="BT465" s="340"/>
      <c r="BU465" s="340"/>
      <c r="BV465" s="340"/>
      <c r="BW465" s="340"/>
      <c r="BX465" s="340"/>
      <c r="BY465" s="340"/>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5" customFormat="true" ht="25.15" customHeight="true" x14ac:dyDescent="0.2">
      <c r="C466" s="1016" t="s">
        <v>372</v>
      </c>
      <c r="D466" s="1006"/>
      <c r="E466" s="702">
        <v>0.52725113969287085</v>
      </c>
      <c r="F466" s="613"/>
      <c r="G466" s="613"/>
      <c r="H466" s="1005"/>
      <c r="I466" s="1006"/>
      <c r="J466" s="614"/>
      <c r="K466" s="613"/>
      <c r="L466" s="613"/>
      <c r="M466" s="1005"/>
      <c r="N466" s="1006"/>
      <c r="O466" s="685" t="s">
        <v>253</v>
      </c>
      <c r="P466" s="613"/>
      <c r="Q466" s="613"/>
      <c r="AC466" s="338"/>
      <c r="AD466" s="338"/>
      <c r="AE466" s="338"/>
      <c r="AF466" s="338"/>
      <c r="AG466" s="338"/>
      <c r="AH466" s="338"/>
      <c r="AI466" s="338"/>
      <c r="AJ466" s="338"/>
      <c r="AK466" s="338"/>
      <c r="AL466" s="338"/>
      <c r="AM466" s="338"/>
      <c r="AN466" s="338"/>
      <c r="AO466" s="338"/>
      <c r="AP466" s="338"/>
      <c r="AQ466" s="338"/>
      <c r="AR466" s="338"/>
      <c r="AS466" s="338"/>
      <c r="AT466" s="338"/>
      <c r="AU466" s="338"/>
      <c r="AV466" s="338"/>
      <c r="AW466" s="338"/>
      <c r="AX466" s="338"/>
      <c r="AY466" s="338"/>
      <c r="AZ466" s="338"/>
      <c r="BA466" s="340"/>
      <c r="BB466" s="419"/>
      <c r="BC466" s="340"/>
      <c r="BD466" s="340"/>
      <c r="BE466" s="340"/>
      <c r="BF466" s="340"/>
      <c r="BG466" s="340"/>
      <c r="BH466" s="340"/>
      <c r="BI466" s="340"/>
      <c r="BJ466" s="340"/>
      <c r="BK466" s="340"/>
      <c r="BL466" s="340"/>
      <c r="BM466" s="340"/>
      <c r="BN466" s="340"/>
      <c r="BO466" s="340"/>
      <c r="BP466" s="340"/>
      <c r="BQ466" s="340"/>
      <c r="BR466" s="340"/>
      <c r="BS466" s="340"/>
      <c r="BT466" s="340"/>
      <c r="BU466" s="340"/>
      <c r="BV466" s="340"/>
      <c r="BW466" s="340"/>
      <c r="BX466" s="340"/>
      <c r="BY466" s="340"/>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5" customFormat="true" ht="25.15" customHeight="true" x14ac:dyDescent="0.2">
      <c r="C467" s="1016" t="s">
        <v>408</v>
      </c>
      <c r="D467" s="1006"/>
      <c r="E467" s="702">
        <v>3.0483984331255184E-3</v>
      </c>
      <c r="F467" s="613"/>
      <c r="G467" s="613"/>
      <c r="H467" s="1005"/>
      <c r="I467" s="1006"/>
      <c r="J467" s="613"/>
      <c r="K467" s="613"/>
      <c r="L467" s="613"/>
      <c r="M467" s="1016" t="s">
        <v>241</v>
      </c>
      <c r="N467" s="1006"/>
      <c r="O467" s="701">
        <v>3.2224582958049436E-3</v>
      </c>
      <c r="P467" s="613"/>
      <c r="Q467" s="613"/>
      <c r="AC467" s="338"/>
      <c r="AD467" s="338"/>
      <c r="AE467" s="338"/>
      <c r="AF467" s="338"/>
      <c r="AG467" s="338"/>
      <c r="AH467" s="338"/>
      <c r="AI467" s="338"/>
      <c r="AJ467" s="338"/>
      <c r="AK467" s="338"/>
      <c r="AL467" s="338"/>
      <c r="AM467" s="338"/>
      <c r="AN467" s="338"/>
      <c r="AO467" s="338"/>
      <c r="AP467" s="338"/>
      <c r="AQ467" s="338"/>
      <c r="AR467" s="338"/>
      <c r="AS467" s="338"/>
      <c r="AT467" s="338"/>
      <c r="AU467" s="338"/>
      <c r="AV467" s="338"/>
      <c r="AW467" s="338"/>
      <c r="AX467" s="338"/>
      <c r="AY467" s="338"/>
      <c r="AZ467" s="338"/>
      <c r="BA467" s="340"/>
      <c r="BB467" s="419"/>
      <c r="BC467" s="340"/>
      <c r="BD467" s="340"/>
      <c r="BE467" s="340"/>
      <c r="BF467" s="340"/>
      <c r="BG467" s="340"/>
      <c r="BH467" s="340"/>
      <c r="BI467" s="340"/>
      <c r="BJ467" s="340"/>
      <c r="BK467" s="340"/>
      <c r="BL467" s="340"/>
      <c r="BM467" s="340"/>
      <c r="BN467" s="340"/>
      <c r="BO467" s="340"/>
      <c r="BP467" s="340"/>
      <c r="BQ467" s="340"/>
      <c r="BR467" s="340"/>
      <c r="BS467" s="340"/>
      <c r="BT467" s="340"/>
      <c r="BU467" s="340"/>
      <c r="BV467" s="340"/>
      <c r="BW467" s="340"/>
      <c r="BX467" s="340"/>
      <c r="BY467" s="340"/>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5" customFormat="true" ht="25.15" customHeight="true" x14ac:dyDescent="0.2">
      <c r="C468" s="1016" t="s">
        <v>402</v>
      </c>
      <c r="D468" s="1006"/>
      <c r="E468" s="702">
        <v>2.1831970618132149E-2</v>
      </c>
      <c r="F468" s="613"/>
      <c r="G468" s="613"/>
      <c r="H468" s="1017" t="s">
        <v>252</v>
      </c>
      <c r="I468" s="1006"/>
      <c r="J468" s="1006"/>
      <c r="K468" s="613"/>
      <c r="L468" s="613"/>
      <c r="M468" s="1016" t="s">
        <v>240</v>
      </c>
      <c r="N468" s="1006"/>
      <c r="O468" s="704">
        <v>0.21555944609024424</v>
      </c>
      <c r="P468" s="613"/>
      <c r="Q468" s="613"/>
      <c r="AC468" s="338"/>
      <c r="AD468" s="338"/>
      <c r="AE468" s="338"/>
      <c r="AF468" s="338"/>
      <c r="AG468" s="338"/>
      <c r="AH468" s="338"/>
      <c r="AI468" s="338"/>
      <c r="AJ468" s="338"/>
      <c r="AK468" s="338"/>
      <c r="AL468" s="338"/>
      <c r="AM468" s="338"/>
      <c r="AN468" s="338"/>
      <c r="AO468" s="338"/>
      <c r="AP468" s="338"/>
      <c r="AQ468" s="338"/>
      <c r="AR468" s="338"/>
      <c r="AS468" s="338"/>
      <c r="AT468" s="338"/>
      <c r="AU468" s="338"/>
      <c r="AV468" s="338"/>
      <c r="AW468" s="338"/>
      <c r="AX468" s="338"/>
      <c r="AY468" s="338"/>
      <c r="AZ468" s="338"/>
      <c r="BA468" s="340"/>
      <c r="BB468" s="419"/>
      <c r="BC468" s="340"/>
      <c r="BD468" s="340"/>
      <c r="BE468" s="340"/>
      <c r="BF468" s="340"/>
      <c r="BG468" s="340"/>
      <c r="BH468" s="340"/>
      <c r="BI468" s="340"/>
      <c r="BJ468" s="340"/>
      <c r="BK468" s="340"/>
      <c r="BL468" s="340"/>
      <c r="BM468" s="340"/>
      <c r="BN468" s="340"/>
      <c r="BO468" s="340"/>
      <c r="BP468" s="340"/>
      <c r="BQ468" s="340"/>
      <c r="BR468" s="340"/>
      <c r="BS468" s="340"/>
      <c r="BT468" s="340"/>
      <c r="BU468" s="340"/>
      <c r="BV468" s="340"/>
      <c r="BW468" s="340"/>
      <c r="BX468" s="340"/>
      <c r="BY468" s="340"/>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5" customFormat="true" ht="25.15" customHeight="true" x14ac:dyDescent="0.2">
      <c r="C469" s="1016" t="s">
        <v>404</v>
      </c>
      <c r="D469" s="1006"/>
      <c r="E469" s="702">
        <v>1.0428815372540524E-2</v>
      </c>
      <c r="F469" s="613"/>
      <c r="G469" s="613"/>
      <c r="H469" s="1005"/>
      <c r="I469" s="1006"/>
      <c r="J469" s="686" t="s">
        <v>253</v>
      </c>
      <c r="K469" s="613"/>
      <c r="L469" s="613"/>
      <c r="M469" s="1016" t="s">
        <v>411</v>
      </c>
      <c r="N469" s="1006"/>
      <c r="O469" s="704">
        <v>1.4901409824760724E-2</v>
      </c>
      <c r="P469" s="613"/>
      <c r="Q469" s="613"/>
      <c r="AC469" s="338"/>
      <c r="AD469" s="338"/>
      <c r="AE469" s="338"/>
      <c r="AF469" s="338"/>
      <c r="AG469" s="338"/>
      <c r="AH469" s="338"/>
      <c r="AI469" s="338"/>
      <c r="AJ469" s="338"/>
      <c r="AK469" s="338"/>
      <c r="AL469" s="338"/>
      <c r="AM469" s="338"/>
      <c r="AN469" s="338"/>
      <c r="AO469" s="338"/>
      <c r="AP469" s="338"/>
      <c r="AQ469" s="338"/>
      <c r="AR469" s="338"/>
      <c r="AS469" s="338"/>
      <c r="AT469" s="338"/>
      <c r="AU469" s="338"/>
      <c r="AV469" s="338"/>
      <c r="AW469" s="338"/>
      <c r="AX469" s="338"/>
      <c r="AY469" s="338"/>
      <c r="AZ469" s="338"/>
      <c r="BA469" s="340"/>
      <c r="BB469" s="419"/>
      <c r="BC469" s="340"/>
      <c r="BD469" s="340"/>
      <c r="BE469" s="340"/>
      <c r="BF469" s="340"/>
      <c r="BG469" s="340"/>
      <c r="BH469" s="340"/>
      <c r="BI469" s="340"/>
      <c r="BJ469" s="340"/>
      <c r="BK469" s="340"/>
      <c r="BL469" s="340"/>
      <c r="BM469" s="340"/>
      <c r="BN469" s="340"/>
      <c r="BO469" s="340"/>
      <c r="BP469" s="340"/>
      <c r="BQ469" s="340"/>
      <c r="BR469" s="340"/>
      <c r="BS469" s="340"/>
      <c r="BT469" s="340"/>
      <c r="BU469" s="340"/>
      <c r="BV469" s="340"/>
      <c r="BW469" s="340"/>
      <c r="BX469" s="340"/>
      <c r="BY469" s="340"/>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5" customFormat="true" ht="25.15" customHeight="true" x14ac:dyDescent="0.2">
      <c r="C470" s="1016" t="s">
        <v>416</v>
      </c>
      <c r="D470" s="1006"/>
      <c r="E470" s="702">
        <v>1.4829564542951054E-4</v>
      </c>
      <c r="F470" s="613"/>
      <c r="G470" s="613"/>
      <c r="H470" s="1016" t="s">
        <v>241</v>
      </c>
      <c r="I470" s="1006"/>
      <c r="J470" s="700">
        <v>2.762373173013996E-4</v>
      </c>
      <c r="K470" s="613"/>
      <c r="L470" s="613"/>
      <c r="M470" s="1016" t="s">
        <v>395</v>
      </c>
      <c r="N470" s="1006"/>
      <c r="O470" s="704">
        <v>3.9340807303719534E-3</v>
      </c>
      <c r="P470" s="613"/>
      <c r="Q470" s="613"/>
      <c r="AC470" s="338"/>
      <c r="AD470" s="338"/>
      <c r="AE470" s="338"/>
      <c r="AF470" s="338"/>
      <c r="AG470" s="338"/>
      <c r="AH470" s="338"/>
      <c r="AI470" s="338"/>
      <c r="AJ470" s="338"/>
      <c r="AK470" s="338"/>
      <c r="AL470" s="338"/>
      <c r="AM470" s="338"/>
      <c r="AN470" s="338"/>
      <c r="AO470" s="338"/>
      <c r="AP470" s="338"/>
      <c r="AQ470" s="338"/>
      <c r="AR470" s="338"/>
      <c r="AS470" s="338"/>
      <c r="AT470" s="338"/>
      <c r="AU470" s="338"/>
      <c r="AV470" s="338"/>
      <c r="AW470" s="338"/>
      <c r="AX470" s="338"/>
      <c r="AY470" s="338"/>
      <c r="AZ470" s="338"/>
      <c r="BA470" s="340"/>
      <c r="BB470" s="419"/>
      <c r="BC470" s="340"/>
      <c r="BD470" s="340"/>
      <c r="BE470" s="340"/>
      <c r="BF470" s="340"/>
      <c r="BG470" s="340"/>
      <c r="BH470" s="340"/>
      <c r="BI470" s="340"/>
      <c r="BJ470" s="340"/>
      <c r="BK470" s="340"/>
      <c r="BL470" s="340"/>
      <c r="BM470" s="340"/>
      <c r="BN470" s="340"/>
      <c r="BO470" s="340"/>
      <c r="BP470" s="340"/>
      <c r="BQ470" s="340"/>
      <c r="BR470" s="340"/>
      <c r="BS470" s="340"/>
      <c r="BT470" s="340"/>
      <c r="BU470" s="340"/>
      <c r="BV470" s="340"/>
      <c r="BW470" s="340"/>
      <c r="BX470" s="340"/>
      <c r="BY470" s="340"/>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5" customFormat="true" ht="25.15" customHeight="true" x14ac:dyDescent="0.2">
      <c r="C471" s="1016" t="s">
        <v>406</v>
      </c>
      <c r="D471" s="1006"/>
      <c r="E471" s="702">
        <v>5.447305771909332E-3</v>
      </c>
      <c r="F471" s="613"/>
      <c r="G471" s="613"/>
      <c r="H471" s="1016" t="s">
        <v>240</v>
      </c>
      <c r="I471" s="1006"/>
      <c r="J471" s="703">
        <v>0.62314723589808341</v>
      </c>
      <c r="K471" s="613"/>
      <c r="L471" s="613"/>
      <c r="M471" s="1016" t="s">
        <v>324</v>
      </c>
      <c r="N471" s="1006"/>
      <c r="O471" s="704">
        <v>0.31605830317417649</v>
      </c>
      <c r="P471" s="613"/>
      <c r="Q471" s="613"/>
      <c r="AC471" s="338"/>
      <c r="AD471" s="338"/>
      <c r="AE471" s="338"/>
      <c r="AF471" s="338"/>
      <c r="AG471" s="338"/>
      <c r="AH471" s="338"/>
      <c r="AI471" s="338"/>
      <c r="AJ471" s="338"/>
      <c r="AK471" s="338"/>
      <c r="AL471" s="338"/>
      <c r="AM471" s="338"/>
      <c r="AN471" s="338"/>
      <c r="AO471" s="338"/>
      <c r="AP471" s="338"/>
      <c r="AQ471" s="338"/>
      <c r="AR471" s="338"/>
      <c r="AS471" s="338"/>
      <c r="AT471" s="338"/>
      <c r="AU471" s="338"/>
      <c r="AV471" s="338"/>
      <c r="AW471" s="338"/>
      <c r="AX471" s="338"/>
      <c r="AY471" s="338"/>
      <c r="AZ471" s="338"/>
      <c r="BA471" s="340"/>
      <c r="BB471" s="419"/>
      <c r="BC471" s="340"/>
      <c r="BD471" s="340"/>
      <c r="BE471" s="340"/>
      <c r="BF471" s="340"/>
      <c r="BG471" s="340"/>
      <c r="BH471" s="340"/>
      <c r="BI471" s="340"/>
      <c r="BJ471" s="340"/>
      <c r="BK471" s="340"/>
      <c r="BL471" s="340"/>
      <c r="BM471" s="340"/>
      <c r="BN471" s="340"/>
      <c r="BO471" s="340"/>
      <c r="BP471" s="340"/>
      <c r="BQ471" s="340"/>
      <c r="BR471" s="340"/>
      <c r="BS471" s="340"/>
      <c r="BT471" s="340"/>
      <c r="BU471" s="340"/>
      <c r="BV471" s="340"/>
      <c r="BW471" s="340"/>
      <c r="BX471" s="340"/>
      <c r="BY471" s="340"/>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5" customFormat="true" ht="25.15" customHeight="true" x14ac:dyDescent="0.2">
      <c r="C472" s="1016" t="s">
        <v>397</v>
      </c>
      <c r="D472" s="1006"/>
      <c r="E472" s="702">
        <v>5.7797082597911803E-2</v>
      </c>
      <c r="F472" s="613"/>
      <c r="G472" s="613"/>
      <c r="H472" s="1016" t="s">
        <v>411</v>
      </c>
      <c r="I472" s="1006"/>
      <c r="J472" s="703">
        <v>2.5762015693348815E-3</v>
      </c>
      <c r="K472" s="613"/>
      <c r="L472" s="613"/>
      <c r="M472" s="1016" t="s">
        <v>405</v>
      </c>
      <c r="N472" s="1006"/>
      <c r="O472" s="704">
        <v>1.7845774711963656E-2</v>
      </c>
      <c r="P472" s="613"/>
      <c r="Q472" s="613"/>
      <c r="AC472" s="338"/>
      <c r="AD472" s="338"/>
      <c r="AE472" s="338"/>
      <c r="AF472" s="338"/>
      <c r="AG472" s="338"/>
      <c r="AH472" s="338"/>
      <c r="AI472" s="338"/>
      <c r="AJ472" s="338"/>
      <c r="AK472" s="338"/>
      <c r="AL472" s="338"/>
      <c r="AM472" s="338"/>
      <c r="AN472" s="338"/>
      <c r="AO472" s="338"/>
      <c r="AP472" s="338"/>
      <c r="AQ472" s="338"/>
      <c r="AR472" s="338"/>
      <c r="AS472" s="338"/>
      <c r="AT472" s="338"/>
      <c r="AU472" s="338"/>
      <c r="AV472" s="338"/>
      <c r="AW472" s="338"/>
      <c r="AX472" s="338"/>
      <c r="AY472" s="338"/>
      <c r="AZ472" s="338"/>
      <c r="BA472" s="340"/>
      <c r="BB472" s="419"/>
      <c r="BC472" s="340"/>
      <c r="BD472" s="340"/>
      <c r="BE472" s="340"/>
      <c r="BF472" s="340"/>
      <c r="BG472" s="340"/>
      <c r="BH472" s="340"/>
      <c r="BI472" s="340"/>
      <c r="BJ472" s="340"/>
      <c r="BK472" s="340"/>
      <c r="BL472" s="340"/>
      <c r="BM472" s="340"/>
      <c r="BN472" s="340"/>
      <c r="BO472" s="340"/>
      <c r="BP472" s="340"/>
      <c r="BQ472" s="340"/>
      <c r="BR472" s="340"/>
      <c r="BS472" s="340"/>
      <c r="BT472" s="340"/>
      <c r="BU472" s="340"/>
      <c r="BV472" s="340"/>
      <c r="BW472" s="340"/>
      <c r="BX472" s="340"/>
      <c r="BY472" s="340"/>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5" customFormat="true" ht="25.15" customHeight="true" x14ac:dyDescent="0.2">
      <c r="C473" s="1016" t="s">
        <v>226</v>
      </c>
      <c r="D473" s="1006"/>
      <c r="E473" s="702">
        <v>9.1995875945741296E-2</v>
      </c>
      <c r="F473" s="613"/>
      <c r="G473" s="613"/>
      <c r="H473" s="1016" t="s">
        <v>395</v>
      </c>
      <c r="I473" s="1006"/>
      <c r="J473" s="703">
        <v>3.9622916590662187E-2</v>
      </c>
      <c r="K473" s="613"/>
      <c r="L473" s="613"/>
      <c r="M473" s="1016" t="s">
        <v>246</v>
      </c>
      <c r="N473" s="1006"/>
      <c r="O473" s="704">
        <v>2.7979331577146385E-4</v>
      </c>
      <c r="P473" s="613"/>
      <c r="Q473" s="613"/>
      <c r="AC473" s="338"/>
      <c r="AD473" s="338"/>
      <c r="AE473" s="338"/>
      <c r="AF473" s="338"/>
      <c r="AG473" s="338"/>
      <c r="AH473" s="338"/>
      <c r="AI473" s="338"/>
      <c r="AJ473" s="338"/>
      <c r="AK473" s="338"/>
      <c r="AL473" s="338"/>
      <c r="AM473" s="338"/>
      <c r="AN473" s="338"/>
      <c r="AO473" s="338"/>
      <c r="AP473" s="338"/>
      <c r="AQ473" s="338"/>
      <c r="AR473" s="338"/>
      <c r="AS473" s="338"/>
      <c r="AT473" s="338"/>
      <c r="AU473" s="338"/>
      <c r="AV473" s="338"/>
      <c r="AW473" s="338"/>
      <c r="AX473" s="338"/>
      <c r="AY473" s="338"/>
      <c r="AZ473" s="338"/>
      <c r="BA473" s="340"/>
      <c r="BB473" s="419"/>
      <c r="BC473" s="340"/>
      <c r="BD473" s="340"/>
      <c r="BE473" s="340"/>
      <c r="BF473" s="340"/>
      <c r="BG473" s="340"/>
      <c r="BH473" s="340"/>
      <c r="BI473" s="340"/>
      <c r="BJ473" s="340"/>
      <c r="BK473" s="340"/>
      <c r="BL473" s="340"/>
      <c r="BM473" s="340"/>
      <c r="BN473" s="340"/>
      <c r="BO473" s="340"/>
      <c r="BP473" s="340"/>
      <c r="BQ473" s="340"/>
      <c r="BR473" s="340"/>
      <c r="BS473" s="340"/>
      <c r="BT473" s="340"/>
      <c r="BU473" s="340"/>
      <c r="BV473" s="340"/>
      <c r="BW473" s="340"/>
      <c r="BX473" s="340"/>
      <c r="BY473" s="340"/>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5" customFormat="true" ht="25.15" customHeight="true" x14ac:dyDescent="0.2">
      <c r="C474" s="1016" t="s">
        <v>228</v>
      </c>
      <c r="D474" s="1006"/>
      <c r="E474" s="708">
        <v>6.2108523516038458E-5</v>
      </c>
      <c r="F474" s="613"/>
      <c r="G474" s="613"/>
      <c r="H474" s="1016" t="s">
        <v>324</v>
      </c>
      <c r="I474" s="1006"/>
      <c r="J474" s="703">
        <v>0.54638024268600516</v>
      </c>
      <c r="K474" s="613"/>
      <c r="L474" s="613"/>
      <c r="M474" s="1016" t="s">
        <v>374</v>
      </c>
      <c r="N474" s="1006"/>
      <c r="O474" s="704">
        <v>0.30583625272984655</v>
      </c>
      <c r="P474" s="613"/>
      <c r="Q474" s="613"/>
      <c r="AC474" s="338"/>
      <c r="AD474" s="338"/>
      <c r="AE474" s="338"/>
      <c r="AF474" s="338"/>
      <c r="AG474" s="338"/>
      <c r="AH474" s="338"/>
      <c r="AI474" s="338"/>
      <c r="AJ474" s="338"/>
      <c r="AK474" s="338"/>
      <c r="AL474" s="338"/>
      <c r="AM474" s="338"/>
      <c r="AN474" s="338"/>
      <c r="AO474" s="338"/>
      <c r="AP474" s="338"/>
      <c r="AQ474" s="338"/>
      <c r="AR474" s="338"/>
      <c r="AS474" s="338"/>
      <c r="AT474" s="338"/>
      <c r="AU474" s="338"/>
      <c r="AV474" s="338"/>
      <c r="AW474" s="338"/>
      <c r="AX474" s="338"/>
      <c r="AY474" s="338"/>
      <c r="AZ474" s="338"/>
      <c r="BA474" s="340"/>
      <c r="BB474" s="419"/>
      <c r="BC474" s="340"/>
      <c r="BD474" s="340"/>
      <c r="BE474" s="340"/>
      <c r="BF474" s="340"/>
      <c r="BG474" s="340"/>
      <c r="BH474" s="340"/>
      <c r="BI474" s="340"/>
      <c r="BJ474" s="340"/>
      <c r="BK474" s="340"/>
      <c r="BL474" s="340"/>
      <c r="BM474" s="340"/>
      <c r="BN474" s="340"/>
      <c r="BO474" s="340"/>
      <c r="BP474" s="340"/>
      <c r="BQ474" s="340"/>
      <c r="BR474" s="340"/>
      <c r="BS474" s="340"/>
      <c r="BT474" s="340"/>
      <c r="BU474" s="340"/>
      <c r="BV474" s="340"/>
      <c r="BW474" s="340"/>
      <c r="BX474" s="340"/>
      <c r="BY474" s="340"/>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5" customFormat="true" ht="25.15" customHeight="true" x14ac:dyDescent="0.2">
      <c r="C475" s="1016" t="s">
        <v>418</v>
      </c>
      <c r="D475" s="1006"/>
      <c r="E475" s="708">
        <v>9.3262694640834981E-5</v>
      </c>
      <c r="F475" s="613"/>
      <c r="G475" s="613"/>
      <c r="H475" s="1016" t="s">
        <v>405</v>
      </c>
      <c r="I475" s="1006"/>
      <c r="J475" s="703">
        <v>3.3703800020492463E-3</v>
      </c>
      <c r="K475" s="613"/>
      <c r="L475" s="613"/>
      <c r="M475" s="1016" t="s">
        <v>396</v>
      </c>
      <c r="N475" s="1006"/>
      <c r="O475" s="704">
        <v>3.851094556101244E-4</v>
      </c>
      <c r="P475" s="613"/>
      <c r="Q475" s="613"/>
      <c r="AC475" s="338"/>
      <c r="AD475" s="338"/>
      <c r="AE475" s="338"/>
      <c r="AF475" s="338"/>
      <c r="AG475" s="338"/>
      <c r="AH475" s="338"/>
      <c r="AI475" s="338"/>
      <c r="AJ475" s="338"/>
      <c r="AK475" s="338"/>
      <c r="AL475" s="338"/>
      <c r="AM475" s="338"/>
      <c r="AN475" s="338"/>
      <c r="AO475" s="338"/>
      <c r="AP475" s="338"/>
      <c r="AQ475" s="338"/>
      <c r="AR475" s="338"/>
      <c r="AS475" s="338"/>
      <c r="AT475" s="338"/>
      <c r="AU475" s="338"/>
      <c r="AV475" s="338"/>
      <c r="AW475" s="338"/>
      <c r="AX475" s="338"/>
      <c r="AY475" s="338"/>
      <c r="AZ475" s="338"/>
      <c r="BA475" s="340"/>
      <c r="BB475" s="419"/>
      <c r="BC475" s="340"/>
      <c r="BD475" s="340"/>
      <c r="BE475" s="340"/>
      <c r="BF475" s="340"/>
      <c r="BG475" s="340"/>
      <c r="BH475" s="340"/>
      <c r="BI475" s="340"/>
      <c r="BJ475" s="340"/>
      <c r="BK475" s="340"/>
      <c r="BL475" s="340"/>
      <c r="BM475" s="340"/>
      <c r="BN475" s="340"/>
      <c r="BO475" s="340"/>
      <c r="BP475" s="340"/>
      <c r="BQ475" s="340"/>
      <c r="BR475" s="340"/>
      <c r="BS475" s="340"/>
      <c r="BT475" s="340"/>
      <c r="BU475" s="340"/>
      <c r="BV475" s="340"/>
      <c r="BW475" s="340"/>
      <c r="BX475" s="340"/>
      <c r="BY475" s="340"/>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5" customFormat="true" ht="25.15" customHeight="true" x14ac:dyDescent="0.2">
      <c r="C476" s="1016" t="s">
        <v>378</v>
      </c>
      <c r="D476" s="1006"/>
      <c r="E476" s="702">
        <v>0.32288184329033282</v>
      </c>
      <c r="F476" s="613"/>
      <c r="G476" s="613"/>
      <c r="H476" s="1016" t="s">
        <v>246</v>
      </c>
      <c r="I476" s="1006"/>
      <c r="J476" s="703">
        <v>1.1040672458061376E-3</v>
      </c>
      <c r="K476" s="613"/>
      <c r="L476" s="613"/>
      <c r="M476" s="1016" t="s">
        <v>215</v>
      </c>
      <c r="N476" s="1006"/>
      <c r="O476" s="704">
        <v>3.9411299819769093E-3</v>
      </c>
      <c r="P476" s="613"/>
      <c r="Q476" s="613"/>
      <c r="AC476" s="338"/>
      <c r="AD476" s="338"/>
      <c r="AE476" s="338"/>
      <c r="AF476" s="338"/>
      <c r="AG476" s="338"/>
      <c r="AH476" s="338"/>
      <c r="AI476" s="338"/>
      <c r="AJ476" s="338"/>
      <c r="AK476" s="338"/>
      <c r="AL476" s="338"/>
      <c r="AM476" s="338"/>
      <c r="AN476" s="338"/>
      <c r="AO476" s="338"/>
      <c r="AP476" s="338"/>
      <c r="AQ476" s="338"/>
      <c r="AR476" s="338"/>
      <c r="AS476" s="338"/>
      <c r="AT476" s="338"/>
      <c r="AU476" s="338"/>
      <c r="AV476" s="338"/>
      <c r="AW476" s="338"/>
      <c r="AX476" s="338"/>
      <c r="AY476" s="338"/>
      <c r="AZ476" s="338"/>
      <c r="BA476" s="340"/>
      <c r="BB476" s="419"/>
      <c r="BC476" s="340"/>
      <c r="BD476" s="340"/>
      <c r="BE476" s="340"/>
      <c r="BF476" s="340"/>
      <c r="BG476" s="340"/>
      <c r="BH476" s="340"/>
      <c r="BI476" s="340"/>
      <c r="BJ476" s="340"/>
      <c r="BK476" s="340"/>
      <c r="BL476" s="340"/>
      <c r="BM476" s="340"/>
      <c r="BN476" s="340"/>
      <c r="BO476" s="340"/>
      <c r="BP476" s="340"/>
      <c r="BQ476" s="340"/>
      <c r="BR476" s="340"/>
      <c r="BS476" s="340"/>
      <c r="BT476" s="340"/>
      <c r="BU476" s="340"/>
      <c r="BV476" s="340"/>
      <c r="BW476" s="340"/>
      <c r="BX476" s="340"/>
      <c r="BY476" s="340"/>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5" customFormat="true" ht="25.15" customHeight="true" x14ac:dyDescent="0.2">
      <c r="C477" s="1016" t="s">
        <v>398</v>
      </c>
      <c r="D477" s="1006"/>
      <c r="E477" s="702">
        <v>4.3159021410086401E-2</v>
      </c>
      <c r="F477" s="613"/>
      <c r="G477" s="613"/>
      <c r="H477" s="1016" t="s">
        <v>374</v>
      </c>
      <c r="I477" s="1006"/>
      <c r="J477" s="703">
        <v>0.38231512333309137</v>
      </c>
      <c r="K477" s="613"/>
      <c r="L477" s="613"/>
      <c r="M477" s="1016" t="s">
        <v>372</v>
      </c>
      <c r="N477" s="1006"/>
      <c r="O477" s="704">
        <v>0.35567735786045729</v>
      </c>
      <c r="P477" s="613"/>
      <c r="Q477" s="613"/>
      <c r="AC477" s="338"/>
      <c r="AD477" s="338"/>
      <c r="AE477" s="338"/>
      <c r="AF477" s="338"/>
      <c r="AG477" s="338"/>
      <c r="AH477" s="338"/>
      <c r="AI477" s="338"/>
      <c r="AJ477" s="338"/>
      <c r="AK477" s="338"/>
      <c r="AL477" s="338"/>
      <c r="AM477" s="338"/>
      <c r="AN477" s="338"/>
      <c r="AO477" s="338"/>
      <c r="AP477" s="338"/>
      <c r="AQ477" s="338"/>
      <c r="AR477" s="338"/>
      <c r="AS477" s="338"/>
      <c r="AT477" s="338"/>
      <c r="AU477" s="338"/>
      <c r="AV477" s="338"/>
      <c r="AW477" s="338"/>
      <c r="AX477" s="338"/>
      <c r="AY477" s="338"/>
      <c r="AZ477" s="338"/>
      <c r="BA477" s="340"/>
      <c r="BB477" s="419"/>
      <c r="BC477" s="340"/>
      <c r="BD477" s="340"/>
      <c r="BE477" s="340"/>
      <c r="BF477" s="340"/>
      <c r="BG477" s="340"/>
      <c r="BH477" s="340"/>
      <c r="BI477" s="340"/>
      <c r="BJ477" s="340"/>
      <c r="BK477" s="340"/>
      <c r="BL477" s="340"/>
      <c r="BM477" s="340"/>
      <c r="BN477" s="340"/>
      <c r="BO477" s="340"/>
      <c r="BP477" s="340"/>
      <c r="BQ477" s="340"/>
      <c r="BR477" s="340"/>
      <c r="BS477" s="340"/>
      <c r="BT477" s="340"/>
      <c r="BU477" s="340"/>
      <c r="BV477" s="340"/>
      <c r="BW477" s="340"/>
      <c r="BX477" s="340"/>
      <c r="BY477" s="340"/>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5" customFormat="true" ht="25.15" customHeight="true" x14ac:dyDescent="0.2">
      <c r="C478" s="1016" t="s">
        <v>386</v>
      </c>
      <c r="D478" s="1006"/>
      <c r="E478" s="702">
        <v>6.7322010231754256E-2</v>
      </c>
      <c r="F478" s="613"/>
      <c r="G478" s="613"/>
      <c r="H478" s="1016" t="s">
        <v>396</v>
      </c>
      <c r="I478" s="1006"/>
      <c r="J478" s="703">
        <v>5.740599974879395E-2</v>
      </c>
      <c r="K478" s="613"/>
      <c r="L478" s="613"/>
      <c r="M478" s="1016" t="s">
        <v>323</v>
      </c>
      <c r="N478" s="1006"/>
      <c r="O478" s="704">
        <v>3.1695580414939345E-4</v>
      </c>
      <c r="P478" s="613"/>
      <c r="Q478" s="613"/>
      <c r="AC478" s="338"/>
      <c r="AD478" s="338"/>
      <c r="AE478" s="338"/>
      <c r="AF478" s="338"/>
      <c r="AG478" s="338"/>
      <c r="AH478" s="338"/>
      <c r="AI478" s="338"/>
      <c r="AJ478" s="338"/>
      <c r="AK478" s="338"/>
      <c r="AL478" s="338"/>
      <c r="AM478" s="338"/>
      <c r="AN478" s="338"/>
      <c r="AO478" s="338"/>
      <c r="AP478" s="338"/>
      <c r="AQ478" s="338"/>
      <c r="AR478" s="338"/>
      <c r="AS478" s="338"/>
      <c r="AT478" s="338"/>
      <c r="AU478" s="338"/>
      <c r="AV478" s="338"/>
      <c r="AW478" s="338"/>
      <c r="AX478" s="338"/>
      <c r="AY478" s="338"/>
      <c r="AZ478" s="338"/>
      <c r="BA478" s="340"/>
      <c r="BB478" s="419"/>
      <c r="BC478" s="340"/>
      <c r="BD478" s="340"/>
      <c r="BE478" s="340"/>
      <c r="BF478" s="340"/>
      <c r="BG478" s="340"/>
      <c r="BH478" s="340"/>
      <c r="BI478" s="340"/>
      <c r="BJ478" s="340"/>
      <c r="BK478" s="340"/>
      <c r="BL478" s="340"/>
      <c r="BM478" s="340"/>
      <c r="BN478" s="340"/>
      <c r="BO478" s="340"/>
      <c r="BP478" s="340"/>
      <c r="BQ478" s="340"/>
      <c r="BR478" s="340"/>
      <c r="BS478" s="340"/>
      <c r="BT478" s="340"/>
      <c r="BU478" s="340"/>
      <c r="BV478" s="340"/>
      <c r="BW478" s="340"/>
      <c r="BX478" s="340"/>
      <c r="BY478" s="340"/>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5" customFormat="true" ht="25.15" customHeight="true" x14ac:dyDescent="0.2">
      <c r="C479" s="1016" t="s">
        <v>393</v>
      </c>
      <c r="D479" s="1006"/>
      <c r="E479" s="702">
        <v>8.1510022890268027E-2</v>
      </c>
      <c r="F479" s="613"/>
      <c r="G479" s="613"/>
      <c r="H479" s="1016" t="s">
        <v>239</v>
      </c>
      <c r="I479" s="1006"/>
      <c r="J479" s="709">
        <v>6.8855675179605656E-5</v>
      </c>
      <c r="K479" s="613"/>
      <c r="L479" s="613"/>
      <c r="M479" s="1016" t="s">
        <v>408</v>
      </c>
      <c r="N479" s="1006"/>
      <c r="O479" s="710">
        <v>2.7462385855386439E-5</v>
      </c>
      <c r="P479" s="613"/>
      <c r="Q479" s="613"/>
      <c r="AC479" s="338"/>
      <c r="AD479" s="338"/>
      <c r="AE479" s="338"/>
      <c r="AF479" s="338"/>
      <c r="AG479" s="338"/>
      <c r="AH479" s="338"/>
      <c r="AI479" s="338"/>
      <c r="AJ479" s="338"/>
      <c r="AK479" s="338"/>
      <c r="AL479" s="338"/>
      <c r="AM479" s="338"/>
      <c r="AN479" s="338"/>
      <c r="AO479" s="338"/>
      <c r="AP479" s="338"/>
      <c r="AQ479" s="338"/>
      <c r="AR479" s="338"/>
      <c r="AS479" s="338"/>
      <c r="AT479" s="338"/>
      <c r="AU479" s="338"/>
      <c r="AV479" s="338"/>
      <c r="AW479" s="338"/>
      <c r="AX479" s="338"/>
      <c r="AY479" s="338"/>
      <c r="AZ479" s="338"/>
      <c r="BA479" s="340"/>
      <c r="BB479" s="419"/>
      <c r="BC479" s="340"/>
      <c r="BD479" s="340"/>
      <c r="BE479" s="340"/>
      <c r="BF479" s="340"/>
      <c r="BG479" s="340"/>
      <c r="BH479" s="340"/>
      <c r="BI479" s="340"/>
      <c r="BJ479" s="340"/>
      <c r="BK479" s="340"/>
      <c r="BL479" s="340"/>
      <c r="BM479" s="340"/>
      <c r="BN479" s="340"/>
      <c r="BO479" s="340"/>
      <c r="BP479" s="340"/>
      <c r="BQ479" s="340"/>
      <c r="BR479" s="340"/>
      <c r="BS479" s="340"/>
      <c r="BT479" s="340"/>
      <c r="BU479" s="340"/>
      <c r="BV479" s="340"/>
      <c r="BW479" s="340"/>
      <c r="BX479" s="340"/>
      <c r="BY479" s="340"/>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5" customFormat="true" ht="25.15" customHeight="true" x14ac:dyDescent="0.2">
      <c r="C480" s="1016" t="s">
        <v>310</v>
      </c>
      <c r="D480" s="1006"/>
      <c r="E480" s="702">
        <v>0.15901120240174219</v>
      </c>
      <c r="F480" s="613"/>
      <c r="G480" s="613"/>
      <c r="H480" s="1016" t="s">
        <v>215</v>
      </c>
      <c r="I480" s="1006"/>
      <c r="J480" s="703">
        <v>3.9930877535448712E-4</v>
      </c>
      <c r="K480" s="613"/>
      <c r="L480" s="613"/>
      <c r="M480" s="1016" t="s">
        <v>402</v>
      </c>
      <c r="N480" s="1006"/>
      <c r="O480" s="704">
        <v>2.6789376799938636E-2</v>
      </c>
      <c r="P480" s="613"/>
      <c r="Q480" s="613"/>
      <c r="AC480" s="338"/>
      <c r="AD480" s="338"/>
      <c r="AE480" s="338"/>
      <c r="AF480" s="338"/>
      <c r="AG480" s="338"/>
      <c r="AH480" s="338"/>
      <c r="AI480" s="338"/>
      <c r="AJ480" s="338"/>
      <c r="AK480" s="338"/>
      <c r="AL480" s="338"/>
      <c r="AM480" s="338"/>
      <c r="AN480" s="338"/>
      <c r="AO480" s="338"/>
      <c r="AP480" s="338"/>
      <c r="AQ480" s="338"/>
      <c r="AR480" s="338"/>
      <c r="AS480" s="338"/>
      <c r="AT480" s="338"/>
      <c r="AU480" s="338"/>
      <c r="AV480" s="338"/>
      <c r="AW480" s="338"/>
      <c r="AX480" s="338"/>
      <c r="AY480" s="338"/>
      <c r="AZ480" s="338"/>
      <c r="BA480" s="340"/>
      <c r="BB480" s="419"/>
      <c r="BC480" s="340"/>
      <c r="BD480" s="340"/>
      <c r="BE480" s="340"/>
      <c r="BF480" s="340"/>
      <c r="BG480" s="340"/>
      <c r="BH480" s="340"/>
      <c r="BI480" s="340"/>
      <c r="BJ480" s="340"/>
      <c r="BK480" s="340"/>
      <c r="BL480" s="340"/>
      <c r="BM480" s="340"/>
      <c r="BN480" s="340"/>
      <c r="BO480" s="340"/>
      <c r="BP480" s="340"/>
      <c r="BQ480" s="340"/>
      <c r="BR480" s="340"/>
      <c r="BS480" s="340"/>
      <c r="BT480" s="340"/>
      <c r="BU480" s="340"/>
      <c r="BV480" s="340"/>
      <c r="BW480" s="340"/>
      <c r="BX480" s="340"/>
      <c r="BY480" s="340"/>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5" customFormat="true" ht="25.15" customHeight="true" x14ac:dyDescent="0.2">
      <c r="C481" s="1016" t="s">
        <v>410</v>
      </c>
      <c r="D481" s="1006"/>
      <c r="E481" s="702">
        <v>1.1670195114157893E-3</v>
      </c>
      <c r="F481" s="613"/>
      <c r="G481" s="613"/>
      <c r="H481" s="1016" t="s">
        <v>372</v>
      </c>
      <c r="I481" s="1006"/>
      <c r="J481" s="703">
        <v>0.37001645737680544</v>
      </c>
      <c r="K481" s="613"/>
      <c r="L481" s="613"/>
      <c r="M481" s="1016" t="s">
        <v>404</v>
      </c>
      <c r="N481" s="1006"/>
      <c r="O481" s="704">
        <v>1.4500013664732591E-2</v>
      </c>
      <c r="P481" s="613"/>
      <c r="Q481" s="613"/>
      <c r="AC481" s="338"/>
      <c r="AD481" s="338"/>
      <c r="AE481" s="338"/>
      <c r="AF481" s="338"/>
      <c r="AG481" s="338"/>
      <c r="AH481" s="338"/>
      <c r="AI481" s="338"/>
      <c r="AJ481" s="338"/>
      <c r="AK481" s="338"/>
      <c r="AL481" s="338"/>
      <c r="AM481" s="338"/>
      <c r="AN481" s="338"/>
      <c r="AO481" s="338"/>
      <c r="AP481" s="338"/>
      <c r="AQ481" s="338"/>
      <c r="AR481" s="338"/>
      <c r="AS481" s="338"/>
      <c r="AT481" s="338"/>
      <c r="AU481" s="338"/>
      <c r="AV481" s="338"/>
      <c r="AW481" s="338"/>
      <c r="AX481" s="338"/>
      <c r="AY481" s="338"/>
      <c r="AZ481" s="338"/>
      <c r="BA481" s="340"/>
      <c r="BB481" s="419"/>
      <c r="BC481" s="340"/>
      <c r="BD481" s="340"/>
      <c r="BE481" s="340"/>
      <c r="BF481" s="340"/>
      <c r="BG481" s="340"/>
      <c r="BH481" s="340"/>
      <c r="BI481" s="340"/>
      <c r="BJ481" s="340"/>
      <c r="BK481" s="340"/>
      <c r="BL481" s="340"/>
      <c r="BM481" s="340"/>
      <c r="BN481" s="340"/>
      <c r="BO481" s="340"/>
      <c r="BP481" s="340"/>
      <c r="BQ481" s="340"/>
      <c r="BR481" s="340"/>
      <c r="BS481" s="340"/>
      <c r="BT481" s="340"/>
      <c r="BU481" s="340"/>
      <c r="BV481" s="340"/>
      <c r="BW481" s="340"/>
      <c r="BX481" s="340"/>
      <c r="BY481" s="340"/>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5" customFormat="true" ht="25.15" customHeight="true" x14ac:dyDescent="0.2">
      <c r="C482" s="1016" t="s">
        <v>415</v>
      </c>
      <c r="D482" s="1006"/>
      <c r="E482" s="702">
        <v>1.9986954770035467E-4</v>
      </c>
      <c r="F482" s="613"/>
      <c r="G482" s="613"/>
      <c r="H482" s="1016" t="s">
        <v>323</v>
      </c>
      <c r="I482" s="1006"/>
      <c r="J482" s="709">
        <v>3.0499684736347904E-5</v>
      </c>
      <c r="K482" s="613"/>
      <c r="L482" s="613"/>
      <c r="M482" s="1016" t="s">
        <v>416</v>
      </c>
      <c r="N482" s="1006"/>
      <c r="O482" s="704">
        <v>5.9668091522650389E-4</v>
      </c>
      <c r="P482" s="613"/>
      <c r="Q482" s="613"/>
      <c r="AC482" s="338"/>
      <c r="AD482" s="338"/>
      <c r="AE482" s="338"/>
      <c r="AF482" s="338"/>
      <c r="AG482" s="338"/>
      <c r="AH482" s="338"/>
      <c r="AI482" s="338"/>
      <c r="AJ482" s="338"/>
      <c r="AK482" s="338"/>
      <c r="AL482" s="338"/>
      <c r="AM482" s="338"/>
      <c r="AN482" s="338"/>
      <c r="AO482" s="338"/>
      <c r="AP482" s="338"/>
      <c r="AQ482" s="338"/>
      <c r="AR482" s="338"/>
      <c r="AS482" s="338"/>
      <c r="AT482" s="338"/>
      <c r="AU482" s="338"/>
      <c r="AV482" s="338"/>
      <c r="AW482" s="338"/>
      <c r="AX482" s="338"/>
      <c r="AY482" s="338"/>
      <c r="AZ482" s="338"/>
      <c r="BA482" s="340"/>
      <c r="BB482" s="419"/>
      <c r="BC482" s="340"/>
      <c r="BD482" s="340"/>
      <c r="BE482" s="340"/>
      <c r="BF482" s="340"/>
      <c r="BG482" s="340"/>
      <c r="BH482" s="340"/>
      <c r="BI482" s="340"/>
      <c r="BJ482" s="340"/>
      <c r="BK482" s="340"/>
      <c r="BL482" s="340"/>
      <c r="BM482" s="340"/>
      <c r="BN482" s="340"/>
      <c r="BO482" s="340"/>
      <c r="BP482" s="340"/>
      <c r="BQ482" s="340"/>
      <c r="BR482" s="340"/>
      <c r="BS482" s="340"/>
      <c r="BT482" s="340"/>
      <c r="BU482" s="340"/>
      <c r="BV482" s="340"/>
      <c r="BW482" s="340"/>
      <c r="BX482" s="340"/>
      <c r="BY482" s="340"/>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5" customFormat="true" ht="25.15" customHeight="true" x14ac:dyDescent="0.2">
      <c r="C483" s="1016" t="s">
        <v>407</v>
      </c>
      <c r="D483" s="1006"/>
      <c r="E483" s="702">
        <v>4.5340709120326667E-3</v>
      </c>
      <c r="F483" s="613"/>
      <c r="G483" s="613"/>
      <c r="H483" s="1016" t="s">
        <v>408</v>
      </c>
      <c r="I483" s="1006"/>
      <c r="J483" s="703">
        <v>3.149413924590182E-4</v>
      </c>
      <c r="K483" s="613"/>
      <c r="L483" s="613"/>
      <c r="M483" s="1016" t="s">
        <v>406</v>
      </c>
      <c r="N483" s="1006"/>
      <c r="O483" s="704">
        <v>3.1521291878822554E-3</v>
      </c>
      <c r="P483" s="613"/>
      <c r="Q483" s="613"/>
      <c r="AC483" s="338"/>
      <c r="AD483" s="338"/>
      <c r="AE483" s="338"/>
      <c r="AF483" s="338"/>
      <c r="AG483" s="338"/>
      <c r="AH483" s="338"/>
      <c r="AI483" s="338"/>
      <c r="AJ483" s="338"/>
      <c r="AK483" s="338"/>
      <c r="AL483" s="338"/>
      <c r="AM483" s="338"/>
      <c r="AN483" s="338"/>
      <c r="AO483" s="338"/>
      <c r="AP483" s="338"/>
      <c r="AQ483" s="338"/>
      <c r="AR483" s="338"/>
      <c r="AS483" s="338"/>
      <c r="AT483" s="338"/>
      <c r="AU483" s="338"/>
      <c r="AV483" s="338"/>
      <c r="AW483" s="338"/>
      <c r="AX483" s="338"/>
      <c r="AY483" s="338"/>
      <c r="AZ483" s="338"/>
      <c r="BA483" s="340"/>
      <c r="BB483" s="419"/>
      <c r="BC483" s="340"/>
      <c r="BD483" s="340"/>
      <c r="BE483" s="340"/>
      <c r="BF483" s="340"/>
      <c r="BG483" s="340"/>
      <c r="BH483" s="340"/>
      <c r="BI483" s="340"/>
      <c r="BJ483" s="340"/>
      <c r="BK483" s="340"/>
      <c r="BL483" s="340"/>
      <c r="BM483" s="340"/>
      <c r="BN483" s="340"/>
      <c r="BO483" s="340"/>
      <c r="BP483" s="340"/>
      <c r="BQ483" s="340"/>
      <c r="BR483" s="340"/>
      <c r="BS483" s="340"/>
      <c r="BT483" s="340"/>
      <c r="BU483" s="340"/>
      <c r="BV483" s="340"/>
      <c r="BW483" s="340"/>
      <c r="BX483" s="340"/>
      <c r="BY483" s="340"/>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5" customFormat="true" ht="25.15" customHeight="true" x14ac:dyDescent="0.2">
      <c r="C484" s="1016" t="s">
        <v>412</v>
      </c>
      <c r="D484" s="1006"/>
      <c r="E484" s="702">
        <v>8.7806156857704707E-4</v>
      </c>
      <c r="F484" s="613"/>
      <c r="G484" s="613"/>
      <c r="H484" s="1016" t="s">
        <v>402</v>
      </c>
      <c r="I484" s="1006"/>
      <c r="J484" s="703">
        <v>1.062295020413046E-2</v>
      </c>
      <c r="K484" s="613"/>
      <c r="L484" s="613"/>
      <c r="M484" s="1016" t="s">
        <v>397</v>
      </c>
      <c r="N484" s="1006"/>
      <c r="O484" s="704">
        <v>1.2723046479622451E-2</v>
      </c>
      <c r="P484" s="613"/>
      <c r="Q484" s="613"/>
      <c r="AC484" s="338"/>
      <c r="AD484" s="338"/>
      <c r="AE484" s="338"/>
      <c r="AF484" s="338"/>
      <c r="AG484" s="338"/>
      <c r="AH484" s="338"/>
      <c r="AI484" s="338"/>
      <c r="AJ484" s="338"/>
      <c r="AK484" s="338"/>
      <c r="AL484" s="338"/>
      <c r="AM484" s="338"/>
      <c r="AN484" s="338"/>
      <c r="AO484" s="338"/>
      <c r="AP484" s="338"/>
      <c r="AQ484" s="338"/>
      <c r="AR484" s="338"/>
      <c r="AS484" s="338"/>
      <c r="AT484" s="338"/>
      <c r="AU484" s="338"/>
      <c r="AV484" s="338"/>
      <c r="AW484" s="338"/>
      <c r="AX484" s="338"/>
      <c r="AY484" s="338"/>
      <c r="AZ484" s="338"/>
      <c r="BA484" s="340"/>
      <c r="BB484" s="419"/>
      <c r="BC484" s="340"/>
      <c r="BD484" s="340"/>
      <c r="BE484" s="340"/>
      <c r="BF484" s="340"/>
      <c r="BG484" s="340"/>
      <c r="BH484" s="340"/>
      <c r="BI484" s="340"/>
      <c r="BJ484" s="340"/>
      <c r="BK484" s="340"/>
      <c r="BL484" s="340"/>
      <c r="BM484" s="340"/>
      <c r="BN484" s="340"/>
      <c r="BO484" s="340"/>
      <c r="BP484" s="340"/>
      <c r="BQ484" s="340"/>
      <c r="BR484" s="340"/>
      <c r="BS484" s="340"/>
      <c r="BT484" s="340"/>
      <c r="BU484" s="340"/>
      <c r="BV484" s="340"/>
      <c r="BW484" s="340"/>
      <c r="BX484" s="340"/>
      <c r="BY484" s="340"/>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5" customFormat="true" ht="25.15" customHeight="true" x14ac:dyDescent="0.2">
      <c r="C485" s="1016" t="s">
        <v>311</v>
      </c>
      <c r="D485" s="1006"/>
      <c r="E485" s="702">
        <v>0.41229596223226778</v>
      </c>
      <c r="F485" s="613"/>
      <c r="G485" s="613"/>
      <c r="H485" s="1016" t="s">
        <v>404</v>
      </c>
      <c r="I485" s="1006"/>
      <c r="J485" s="703">
        <v>5.972232840146089E-3</v>
      </c>
      <c r="K485" s="613"/>
      <c r="L485" s="613"/>
      <c r="M485" s="1016" t="s">
        <v>226</v>
      </c>
      <c r="N485" s="1006"/>
      <c r="O485" s="704">
        <v>1.8207790732661829E-2</v>
      </c>
      <c r="P485" s="613"/>
      <c r="Q485" s="613"/>
      <c r="AC485" s="338"/>
      <c r="AD485" s="338"/>
      <c r="AE485" s="338"/>
      <c r="AF485" s="338"/>
      <c r="AG485" s="338"/>
      <c r="AH485" s="338"/>
      <c r="AI485" s="338"/>
      <c r="AJ485" s="338"/>
      <c r="AK485" s="338"/>
      <c r="AL485" s="338"/>
      <c r="AM485" s="338"/>
      <c r="AN485" s="338"/>
      <c r="AO485" s="338"/>
      <c r="AP485" s="338"/>
      <c r="AQ485" s="338"/>
      <c r="AR485" s="338"/>
      <c r="AS485" s="338"/>
      <c r="AT485" s="338"/>
      <c r="AU485" s="338"/>
      <c r="AV485" s="338"/>
      <c r="AW485" s="338"/>
      <c r="AX485" s="338"/>
      <c r="AY485" s="338"/>
      <c r="AZ485" s="338"/>
      <c r="BA485" s="340"/>
      <c r="BB485" s="419"/>
      <c r="BC485" s="340"/>
      <c r="BD485" s="340"/>
      <c r="BE485" s="340"/>
      <c r="BF485" s="340"/>
      <c r="BG485" s="340"/>
      <c r="BH485" s="340"/>
      <c r="BI485" s="340"/>
      <c r="BJ485" s="340"/>
      <c r="BK485" s="340"/>
      <c r="BL485" s="340"/>
      <c r="BM485" s="340"/>
      <c r="BN485" s="340"/>
      <c r="BO485" s="340"/>
      <c r="BP485" s="340"/>
      <c r="BQ485" s="340"/>
      <c r="BR485" s="340"/>
      <c r="BS485" s="340"/>
      <c r="BT485" s="340"/>
      <c r="BU485" s="340"/>
      <c r="BV485" s="340"/>
      <c r="BW485" s="340"/>
      <c r="BX485" s="340"/>
      <c r="BY485" s="340"/>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5" customFormat="true" ht="25.15" customHeight="true" x14ac:dyDescent="0.2">
      <c r="C486" s="1016" t="s">
        <v>373</v>
      </c>
      <c r="D486" s="1006"/>
      <c r="E486" s="702">
        <v>0.58263291727839739</v>
      </c>
      <c r="F486" s="613"/>
      <c r="G486" s="613"/>
      <c r="H486" s="1016" t="s">
        <v>416</v>
      </c>
      <c r="I486" s="1006"/>
      <c r="J486" s="703">
        <v>1.6466741293129179E-4</v>
      </c>
      <c r="K486" s="613"/>
      <c r="L486" s="613"/>
      <c r="M486" s="1016" t="s">
        <v>228</v>
      </c>
      <c r="N486" s="1006"/>
      <c r="O486" s="704">
        <v>4.4761695138955987E-4</v>
      </c>
      <c r="P486" s="613"/>
      <c r="Q486" s="613"/>
      <c r="AC486" s="338"/>
      <c r="AD486" s="338"/>
      <c r="AE486" s="338"/>
      <c r="AF486" s="338"/>
      <c r="AG486" s="338"/>
      <c r="AH486" s="338"/>
      <c r="AI486" s="338"/>
      <c r="AJ486" s="338"/>
      <c r="AK486" s="338"/>
      <c r="AL486" s="338"/>
      <c r="AM486" s="338"/>
      <c r="AN486" s="338"/>
      <c r="AO486" s="338"/>
      <c r="AP486" s="338"/>
      <c r="AQ486" s="338"/>
      <c r="AR486" s="338"/>
      <c r="AS486" s="338"/>
      <c r="AT486" s="338"/>
      <c r="AU486" s="338"/>
      <c r="AV486" s="338"/>
      <c r="AW486" s="338"/>
      <c r="AX486" s="338"/>
      <c r="AY486" s="338"/>
      <c r="AZ486" s="338"/>
      <c r="BA486" s="340"/>
      <c r="BB486" s="419"/>
      <c r="BC486" s="340"/>
      <c r="BD486" s="340"/>
      <c r="BE486" s="340"/>
      <c r="BF486" s="340"/>
      <c r="BG486" s="340"/>
      <c r="BH486" s="340"/>
      <c r="BI486" s="340"/>
      <c r="BJ486" s="340"/>
      <c r="BK486" s="340"/>
      <c r="BL486" s="340"/>
      <c r="BM486" s="340"/>
      <c r="BN486" s="340"/>
      <c r="BO486" s="340"/>
      <c r="BP486" s="340"/>
      <c r="BQ486" s="340"/>
      <c r="BR486" s="340"/>
      <c r="BS486" s="340"/>
      <c r="BT486" s="340"/>
      <c r="BU486" s="340"/>
      <c r="BV486" s="340"/>
      <c r="BW486" s="340"/>
      <c r="BX486" s="340"/>
      <c r="BY486" s="340"/>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5" customFormat="true" ht="25.15" customHeight="true" x14ac:dyDescent="0.2">
      <c r="C487" s="1016" t="s">
        <v>409</v>
      </c>
      <c r="D487" s="1006"/>
      <c r="E487" s="702">
        <v>1.0093419757561525E-3</v>
      </c>
      <c r="F487" s="613"/>
      <c r="G487" s="613"/>
      <c r="H487" s="1016" t="s">
        <v>406</v>
      </c>
      <c r="I487" s="1006"/>
      <c r="J487" s="703">
        <v>4.8749981610331566E-3</v>
      </c>
      <c r="K487" s="613"/>
      <c r="L487" s="613"/>
      <c r="M487" s="1016" t="s">
        <v>418</v>
      </c>
      <c r="N487" s="1006"/>
      <c r="O487" s="710">
        <v>1.6589705501339352E-5</v>
      </c>
      <c r="P487" s="613"/>
      <c r="Q487" s="613"/>
      <c r="AC487" s="338"/>
      <c r="AD487" s="338"/>
      <c r="AE487" s="338"/>
      <c r="AF487" s="338"/>
      <c r="AG487" s="338"/>
      <c r="AH487" s="338"/>
      <c r="AI487" s="338"/>
      <c r="AJ487" s="338"/>
      <c r="AK487" s="338"/>
      <c r="AL487" s="338"/>
      <c r="AM487" s="338"/>
      <c r="AN487" s="338"/>
      <c r="AO487" s="338"/>
      <c r="AP487" s="338"/>
      <c r="AQ487" s="338"/>
      <c r="AR487" s="338"/>
      <c r="AS487" s="338"/>
      <c r="AT487" s="338"/>
      <c r="AU487" s="338"/>
      <c r="AV487" s="338"/>
      <c r="AW487" s="338"/>
      <c r="AX487" s="338"/>
      <c r="AY487" s="338"/>
      <c r="AZ487" s="338"/>
      <c r="BA487" s="340"/>
      <c r="BB487" s="419"/>
      <c r="BC487" s="340"/>
      <c r="BD487" s="340"/>
      <c r="BE487" s="340"/>
      <c r="BF487" s="340"/>
      <c r="BG487" s="340"/>
      <c r="BH487" s="340"/>
      <c r="BI487" s="340"/>
      <c r="BJ487" s="340"/>
      <c r="BK487" s="340"/>
      <c r="BL487" s="340"/>
      <c r="BM487" s="340"/>
      <c r="BN487" s="340"/>
      <c r="BO487" s="340"/>
      <c r="BP487" s="340"/>
      <c r="BQ487" s="340"/>
      <c r="BR487" s="340"/>
      <c r="BS487" s="340"/>
      <c r="BT487" s="340"/>
      <c r="BU487" s="340"/>
      <c r="BV487" s="340"/>
      <c r="BW487" s="340"/>
      <c r="BX487" s="340"/>
      <c r="BY487" s="340"/>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5" customFormat="true" ht="25.15" customHeight="true" x14ac:dyDescent="0.2">
      <c r="C488" s="1016" t="s">
        <v>217</v>
      </c>
      <c r="D488" s="1006"/>
      <c r="E488" s="702">
        <v>0.55262218877763392</v>
      </c>
      <c r="F488" s="613"/>
      <c r="G488" s="613"/>
      <c r="H488" s="1016" t="s">
        <v>397</v>
      </c>
      <c r="I488" s="1006"/>
      <c r="J488" s="703">
        <v>2.3804478996090152E-2</v>
      </c>
      <c r="K488" s="613"/>
      <c r="L488" s="613"/>
      <c r="M488" s="1016" t="s">
        <v>378</v>
      </c>
      <c r="N488" s="1006"/>
      <c r="O488" s="704">
        <v>0.10374969389554579</v>
      </c>
      <c r="P488" s="613"/>
      <c r="Q488" s="613"/>
      <c r="AC488" s="338"/>
      <c r="AD488" s="338"/>
      <c r="AE488" s="338"/>
      <c r="AF488" s="338"/>
      <c r="AG488" s="338"/>
      <c r="AH488" s="338"/>
      <c r="AI488" s="338"/>
      <c r="AJ488" s="338"/>
      <c r="AK488" s="338"/>
      <c r="AL488" s="338"/>
      <c r="AM488" s="338"/>
      <c r="AN488" s="338"/>
      <c r="AO488" s="338"/>
      <c r="AP488" s="338"/>
      <c r="AQ488" s="338"/>
      <c r="AR488" s="338"/>
      <c r="AS488" s="338"/>
      <c r="AT488" s="338"/>
      <c r="AU488" s="338"/>
      <c r="AV488" s="338"/>
      <c r="AW488" s="338"/>
      <c r="AX488" s="338"/>
      <c r="AY488" s="338"/>
      <c r="AZ488" s="338"/>
      <c r="BA488" s="340"/>
      <c r="BB488" s="419"/>
      <c r="BC488" s="340"/>
      <c r="BD488" s="340"/>
      <c r="BE488" s="340"/>
      <c r="BF488" s="340"/>
      <c r="BG488" s="340"/>
      <c r="BH488" s="340"/>
      <c r="BI488" s="340"/>
      <c r="BJ488" s="340"/>
      <c r="BK488" s="340"/>
      <c r="BL488" s="340"/>
      <c r="BM488" s="340"/>
      <c r="BN488" s="340"/>
      <c r="BO488" s="340"/>
      <c r="BP488" s="340"/>
      <c r="BQ488" s="340"/>
      <c r="BR488" s="340"/>
      <c r="BS488" s="340"/>
      <c r="BT488" s="340"/>
      <c r="BU488" s="340"/>
      <c r="BV488" s="340"/>
      <c r="BW488" s="340"/>
      <c r="BX488" s="340"/>
      <c r="BY488" s="340"/>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5" customFormat="true" ht="25.15" customHeight="true" x14ac:dyDescent="0.2">
      <c r="C489" s="1016" t="s">
        <v>231</v>
      </c>
      <c r="D489" s="1006"/>
      <c r="E489" s="702">
        <v>0.21846227205091226</v>
      </c>
      <c r="F489" s="613"/>
      <c r="G489" s="613"/>
      <c r="H489" s="1016" t="s">
        <v>226</v>
      </c>
      <c r="I489" s="1006"/>
      <c r="J489" s="703">
        <v>0.153105385478255</v>
      </c>
      <c r="K489" s="613"/>
      <c r="L489" s="613"/>
      <c r="M489" s="1016" t="s">
        <v>398</v>
      </c>
      <c r="N489" s="1006"/>
      <c r="O489" s="704">
        <v>2.2027634704817785E-2</v>
      </c>
      <c r="P489" s="613"/>
      <c r="Q489" s="613"/>
      <c r="AC489" s="338"/>
      <c r="AD489" s="338"/>
      <c r="AE489" s="338"/>
      <c r="AF489" s="338"/>
      <c r="AG489" s="338"/>
      <c r="AH489" s="338"/>
      <c r="AI489" s="338"/>
      <c r="AJ489" s="338"/>
      <c r="AK489" s="338"/>
      <c r="AL489" s="338"/>
      <c r="AM489" s="338"/>
      <c r="AN489" s="338"/>
      <c r="AO489" s="338"/>
      <c r="AP489" s="338"/>
      <c r="AQ489" s="338"/>
      <c r="AR489" s="338"/>
      <c r="AS489" s="338"/>
      <c r="AT489" s="338"/>
      <c r="AU489" s="338"/>
      <c r="AV489" s="338"/>
      <c r="AW489" s="338"/>
      <c r="AX489" s="338"/>
      <c r="AY489" s="338"/>
      <c r="AZ489" s="338"/>
      <c r="BA489" s="340"/>
      <c r="BB489" s="419"/>
      <c r="BC489" s="340"/>
      <c r="BD489" s="340"/>
      <c r="BE489" s="340"/>
      <c r="BF489" s="340"/>
      <c r="BG489" s="340"/>
      <c r="BH489" s="340"/>
      <c r="BI489" s="340"/>
      <c r="BJ489" s="340"/>
      <c r="BK489" s="340"/>
      <c r="BL489" s="340"/>
      <c r="BM489" s="340"/>
      <c r="BN489" s="340"/>
      <c r="BO489" s="340"/>
      <c r="BP489" s="340"/>
      <c r="BQ489" s="340"/>
      <c r="BR489" s="340"/>
      <c r="BS489" s="340"/>
      <c r="BT489" s="340"/>
      <c r="BU489" s="340"/>
      <c r="BV489" s="340"/>
      <c r="BW489" s="340"/>
      <c r="BX489" s="340"/>
      <c r="BY489" s="340"/>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5" customFormat="true" ht="25.15" customHeight="true" x14ac:dyDescent="0.2">
      <c r="C490" s="1016" t="s">
        <v>225</v>
      </c>
      <c r="D490" s="1006"/>
      <c r="E490" s="702">
        <v>0.6360658930097417</v>
      </c>
      <c r="F490" s="613"/>
      <c r="G490" s="613"/>
      <c r="H490" s="1016" t="s">
        <v>228</v>
      </c>
      <c r="I490" s="1006"/>
      <c r="J490" s="703">
        <v>2.2801575031435291E-3</v>
      </c>
      <c r="K490" s="613"/>
      <c r="L490" s="613"/>
      <c r="M490" s="1016" t="s">
        <v>386</v>
      </c>
      <c r="N490" s="1006"/>
      <c r="O490" s="704">
        <v>8.5682478186349068E-2</v>
      </c>
      <c r="P490" s="613"/>
      <c r="Q490" s="613"/>
      <c r="AC490" s="338"/>
      <c r="AD490" s="338"/>
      <c r="AE490" s="338"/>
      <c r="AF490" s="338"/>
      <c r="AG490" s="338"/>
      <c r="AH490" s="338"/>
      <c r="AI490" s="338"/>
      <c r="AJ490" s="338"/>
      <c r="AK490" s="338"/>
      <c r="AL490" s="338"/>
      <c r="AM490" s="338"/>
      <c r="AN490" s="338"/>
      <c r="AO490" s="338"/>
      <c r="AP490" s="338"/>
      <c r="AQ490" s="338"/>
      <c r="AR490" s="338"/>
      <c r="AS490" s="338"/>
      <c r="AT490" s="338"/>
      <c r="AU490" s="338"/>
      <c r="AV490" s="338"/>
      <c r="AW490" s="338"/>
      <c r="AX490" s="338"/>
      <c r="AY490" s="338"/>
      <c r="AZ490" s="338"/>
      <c r="BA490" s="340"/>
      <c r="BB490" s="419"/>
      <c r="BC490" s="340"/>
      <c r="BD490" s="340"/>
      <c r="BE490" s="340"/>
      <c r="BF490" s="340"/>
      <c r="BG490" s="340"/>
      <c r="BH490" s="340"/>
      <c r="BI490" s="340"/>
      <c r="BJ490" s="340"/>
      <c r="BK490" s="340"/>
      <c r="BL490" s="340"/>
      <c r="BM490" s="340"/>
      <c r="BN490" s="340"/>
      <c r="BO490" s="340"/>
      <c r="BP490" s="340"/>
      <c r="BQ490" s="340"/>
      <c r="BR490" s="340"/>
      <c r="BS490" s="340"/>
      <c r="BT490" s="340"/>
      <c r="BU490" s="340"/>
      <c r="BV490" s="340"/>
      <c r="BW490" s="340"/>
      <c r="BX490" s="340"/>
      <c r="BY490" s="340"/>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5" customFormat="true" ht="25.15" customHeight="true" x14ac:dyDescent="0.2">
      <c r="C491" s="1016" t="s">
        <v>400</v>
      </c>
      <c r="D491" s="1006"/>
      <c r="E491" s="702">
        <v>2.2137142233730613E-2</v>
      </c>
      <c r="F491" s="613"/>
      <c r="G491" s="613"/>
      <c r="H491" s="1016" t="s">
        <v>418</v>
      </c>
      <c r="I491" s="1006"/>
      <c r="J491" s="709">
        <v>5.183533767494861E-6</v>
      </c>
      <c r="K491" s="613"/>
      <c r="L491" s="613"/>
      <c r="M491" s="1016" t="s">
        <v>393</v>
      </c>
      <c r="N491" s="1006"/>
      <c r="O491" s="704">
        <v>4.4881504003740538E-2</v>
      </c>
      <c r="P491" s="613"/>
      <c r="Q491" s="613"/>
      <c r="AC491" s="338"/>
      <c r="AD491" s="338"/>
      <c r="AE491" s="338"/>
      <c r="AF491" s="338"/>
      <c r="AG491" s="338"/>
      <c r="AH491" s="338"/>
      <c r="AI491" s="338"/>
      <c r="AJ491" s="338"/>
      <c r="AK491" s="338"/>
      <c r="AL491" s="338"/>
      <c r="AM491" s="338"/>
      <c r="AN491" s="338"/>
      <c r="AO491" s="338"/>
      <c r="AP491" s="338"/>
      <c r="AQ491" s="338"/>
      <c r="AR491" s="338"/>
      <c r="AS491" s="338"/>
      <c r="AT491" s="338"/>
      <c r="AU491" s="338"/>
      <c r="AV491" s="338"/>
      <c r="AW491" s="338"/>
      <c r="AX491" s="338"/>
      <c r="AY491" s="338"/>
      <c r="AZ491" s="338"/>
      <c r="BA491" s="340"/>
      <c r="BB491" s="419"/>
      <c r="BC491" s="340"/>
      <c r="BD491" s="340"/>
      <c r="BE491" s="340"/>
      <c r="BF491" s="340"/>
      <c r="BG491" s="340"/>
      <c r="BH491" s="340"/>
      <c r="BI491" s="340"/>
      <c r="BJ491" s="340"/>
      <c r="BK491" s="340"/>
      <c r="BL491" s="340"/>
      <c r="BM491" s="340"/>
      <c r="BN491" s="340"/>
      <c r="BO491" s="340"/>
      <c r="BP491" s="340"/>
      <c r="BQ491" s="340"/>
      <c r="BR491" s="340"/>
      <c r="BS491" s="340"/>
      <c r="BT491" s="340"/>
      <c r="BU491" s="340"/>
      <c r="BV491" s="340"/>
      <c r="BW491" s="340"/>
      <c r="BX491" s="340"/>
      <c r="BY491" s="340"/>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5" customFormat="true" ht="25.15" customHeight="true" x14ac:dyDescent="0.2">
      <c r="C492" s="1016" t="s">
        <v>380</v>
      </c>
      <c r="D492" s="1006"/>
      <c r="E492" s="702">
        <v>0.27298775871739539</v>
      </c>
      <c r="F492" s="613"/>
      <c r="G492" s="613"/>
      <c r="H492" s="1016" t="s">
        <v>378</v>
      </c>
      <c r="I492" s="1006"/>
      <c r="J492" s="703">
        <v>0.25949443856982679</v>
      </c>
      <c r="K492" s="613"/>
      <c r="L492" s="613"/>
      <c r="M492" s="1016" t="s">
        <v>310</v>
      </c>
      <c r="N492" s="1006"/>
      <c r="O492" s="704">
        <v>5.1393461771838143E-2</v>
      </c>
      <c r="P492" s="613"/>
      <c r="Q492" s="613"/>
      <c r="AC492" s="338"/>
      <c r="AD492" s="338"/>
      <c r="AE492" s="338"/>
      <c r="AF492" s="338"/>
      <c r="AG492" s="338"/>
      <c r="AH492" s="338"/>
      <c r="AI492" s="338"/>
      <c r="AJ492" s="338"/>
      <c r="AK492" s="338"/>
      <c r="AL492" s="338"/>
      <c r="AM492" s="338"/>
      <c r="AN492" s="338"/>
      <c r="AO492" s="338"/>
      <c r="AP492" s="338"/>
      <c r="AQ492" s="338"/>
      <c r="AR492" s="338"/>
      <c r="AS492" s="338"/>
      <c r="AT492" s="338"/>
      <c r="AU492" s="338"/>
      <c r="AV492" s="338"/>
      <c r="AW492" s="338"/>
      <c r="AX492" s="338"/>
      <c r="AY492" s="338"/>
      <c r="AZ492" s="338"/>
      <c r="BA492" s="340"/>
      <c r="BB492" s="419"/>
      <c r="BC492" s="340"/>
      <c r="BD492" s="340"/>
      <c r="BE492" s="340"/>
      <c r="BF492" s="340"/>
      <c r="BG492" s="340"/>
      <c r="BH492" s="340"/>
      <c r="BI492" s="340"/>
      <c r="BJ492" s="340"/>
      <c r="BK492" s="340"/>
      <c r="BL492" s="340"/>
      <c r="BM492" s="340"/>
      <c r="BN492" s="340"/>
      <c r="BO492" s="340"/>
      <c r="BP492" s="340"/>
      <c r="BQ492" s="340"/>
      <c r="BR492" s="340"/>
      <c r="BS492" s="340"/>
      <c r="BT492" s="340"/>
      <c r="BU492" s="340"/>
      <c r="BV492" s="340"/>
      <c r="BW492" s="340"/>
      <c r="BX492" s="340"/>
      <c r="BY492" s="340"/>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5" customFormat="true" ht="25.15" customHeight="true" x14ac:dyDescent="0.2">
      <c r="C493" s="1016" t="s">
        <v>377</v>
      </c>
      <c r="D493" s="1006"/>
      <c r="E493" s="702">
        <v>0.11045801540390278</v>
      </c>
      <c r="F493" s="613"/>
      <c r="G493" s="613"/>
      <c r="H493" s="1016" t="s">
        <v>398</v>
      </c>
      <c r="I493" s="1006"/>
      <c r="J493" s="703">
        <v>2.7885876725748895E-2</v>
      </c>
      <c r="K493" s="613"/>
      <c r="L493" s="613"/>
      <c r="M493" s="1016" t="s">
        <v>415</v>
      </c>
      <c r="N493" s="1006"/>
      <c r="O493" s="704">
        <v>1.2055503638869169E-4</v>
      </c>
      <c r="P493" s="613"/>
      <c r="Q493" s="613"/>
      <c r="AC493" s="338"/>
      <c r="AD493" s="338"/>
      <c r="AE493" s="338"/>
      <c r="AF493" s="338"/>
      <c r="AG493" s="338"/>
      <c r="AH493" s="338"/>
      <c r="AI493" s="338"/>
      <c r="AJ493" s="338"/>
      <c r="AK493" s="338"/>
      <c r="AL493" s="338"/>
      <c r="AM493" s="338"/>
      <c r="AN493" s="338"/>
      <c r="AO493" s="338"/>
      <c r="AP493" s="338"/>
      <c r="AQ493" s="338"/>
      <c r="AR493" s="338"/>
      <c r="AS493" s="338"/>
      <c r="AT493" s="338"/>
      <c r="AU493" s="338"/>
      <c r="AV493" s="338"/>
      <c r="AW493" s="338"/>
      <c r="AX493" s="338"/>
      <c r="AY493" s="338"/>
      <c r="AZ493" s="338"/>
      <c r="BA493" s="340"/>
      <c r="BB493" s="419"/>
      <c r="BC493" s="340"/>
      <c r="BD493" s="340"/>
      <c r="BE493" s="340"/>
      <c r="BF493" s="340"/>
      <c r="BG493" s="340"/>
      <c r="BH493" s="340"/>
      <c r="BI493" s="340"/>
      <c r="BJ493" s="340"/>
      <c r="BK493" s="340"/>
      <c r="BL493" s="340"/>
      <c r="BM493" s="340"/>
      <c r="BN493" s="340"/>
      <c r="BO493" s="340"/>
      <c r="BP493" s="340"/>
      <c r="BQ493" s="340"/>
      <c r="BR493" s="340"/>
      <c r="BS493" s="340"/>
      <c r="BT493" s="340"/>
      <c r="BU493" s="340"/>
      <c r="BV493" s="340"/>
      <c r="BW493" s="340"/>
      <c r="BX493" s="340"/>
      <c r="BY493" s="340"/>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5" customFormat="true" ht="25.15" customHeight="true" x14ac:dyDescent="0.2">
      <c r="C494" s="1016" t="s">
        <v>382</v>
      </c>
      <c r="D494" s="1006"/>
      <c r="E494" s="702">
        <v>0.10436252298576179</v>
      </c>
      <c r="F494" s="613"/>
      <c r="G494" s="613"/>
      <c r="H494" s="1016" t="s">
        <v>386</v>
      </c>
      <c r="I494" s="1006"/>
      <c r="J494" s="703">
        <v>2.1862970697000265E-2</v>
      </c>
      <c r="K494" s="613"/>
      <c r="L494" s="613"/>
      <c r="M494" s="1016" t="s">
        <v>412</v>
      </c>
      <c r="N494" s="1006"/>
      <c r="O494" s="704">
        <v>3.3936562898812206E-4</v>
      </c>
      <c r="P494" s="613"/>
      <c r="Q494" s="613"/>
      <c r="AC494" s="338"/>
      <c r="AD494" s="338"/>
      <c r="AE494" s="338"/>
      <c r="AF494" s="338"/>
      <c r="AG494" s="338"/>
      <c r="AH494" s="338"/>
      <c r="AI494" s="338"/>
      <c r="AJ494" s="338"/>
      <c r="AK494" s="338"/>
      <c r="AL494" s="338"/>
      <c r="AM494" s="338"/>
      <c r="AN494" s="338"/>
      <c r="AO494" s="338"/>
      <c r="AP494" s="338"/>
      <c r="AQ494" s="338"/>
      <c r="AR494" s="338"/>
      <c r="AS494" s="338"/>
      <c r="AT494" s="338"/>
      <c r="AU494" s="338"/>
      <c r="AV494" s="338"/>
      <c r="AW494" s="338"/>
      <c r="AX494" s="338"/>
      <c r="AY494" s="338"/>
      <c r="AZ494" s="338"/>
      <c r="BA494" s="340"/>
      <c r="BB494" s="419"/>
      <c r="BC494" s="340"/>
      <c r="BD494" s="340"/>
      <c r="BE494" s="340"/>
      <c r="BF494" s="340"/>
      <c r="BG494" s="340"/>
      <c r="BH494" s="340"/>
      <c r="BI494" s="340"/>
      <c r="BJ494" s="340"/>
      <c r="BK494" s="340"/>
      <c r="BL494" s="340"/>
      <c r="BM494" s="340"/>
      <c r="BN494" s="340"/>
      <c r="BO494" s="340"/>
      <c r="BP494" s="340"/>
      <c r="BQ494" s="340"/>
      <c r="BR494" s="340"/>
      <c r="BS494" s="340"/>
      <c r="BT494" s="340"/>
      <c r="BU494" s="340"/>
      <c r="BV494" s="340"/>
      <c r="BW494" s="340"/>
      <c r="BX494" s="340"/>
      <c r="BY494" s="340"/>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5" customFormat="true" ht="25.15" customHeight="true" x14ac:dyDescent="0.2">
      <c r="C495" s="1016" t="s">
        <v>376</v>
      </c>
      <c r="D495" s="1006"/>
      <c r="E495" s="702">
        <v>0.13122412616938928</v>
      </c>
      <c r="F495" s="613"/>
      <c r="G495" s="613"/>
      <c r="H495" s="1016" t="s">
        <v>393</v>
      </c>
      <c r="I495" s="1006"/>
      <c r="J495" s="703">
        <v>4.56006377640902E-2</v>
      </c>
      <c r="K495" s="613"/>
      <c r="L495" s="613"/>
      <c r="M495" s="1016" t="s">
        <v>311</v>
      </c>
      <c r="N495" s="1006"/>
      <c r="O495" s="704">
        <v>8.5878294027322E-2</v>
      </c>
      <c r="P495" s="613"/>
      <c r="Q495" s="613"/>
      <c r="AC495" s="338"/>
      <c r="AD495" s="338"/>
      <c r="AE495" s="338"/>
      <c r="AF495" s="338"/>
      <c r="AG495" s="338"/>
      <c r="AH495" s="338"/>
      <c r="AI495" s="338"/>
      <c r="AJ495" s="338"/>
      <c r="AK495" s="338"/>
      <c r="AL495" s="338"/>
      <c r="AM495" s="338"/>
      <c r="AN495" s="338"/>
      <c r="AO495" s="338"/>
      <c r="AP495" s="338"/>
      <c r="AQ495" s="338"/>
      <c r="AR495" s="338"/>
      <c r="AS495" s="338"/>
      <c r="AT495" s="338"/>
      <c r="AU495" s="338"/>
      <c r="AV495" s="338"/>
      <c r="AW495" s="338"/>
      <c r="AX495" s="338"/>
      <c r="AY495" s="338"/>
      <c r="AZ495" s="338"/>
      <c r="BA495" s="340"/>
      <c r="BB495" s="419"/>
      <c r="BC495" s="340"/>
      <c r="BD495" s="340"/>
      <c r="BE495" s="340"/>
      <c r="BF495" s="340"/>
      <c r="BG495" s="340"/>
      <c r="BH495" s="340"/>
      <c r="BI495" s="340"/>
      <c r="BJ495" s="340"/>
      <c r="BK495" s="340"/>
      <c r="BL495" s="340"/>
      <c r="BM495" s="340"/>
      <c r="BN495" s="340"/>
      <c r="BO495" s="340"/>
      <c r="BP495" s="340"/>
      <c r="BQ495" s="340"/>
      <c r="BR495" s="340"/>
      <c r="BS495" s="340"/>
      <c r="BT495" s="340"/>
      <c r="BU495" s="340"/>
      <c r="BV495" s="340"/>
      <c r="BW495" s="340"/>
      <c r="BX495" s="340"/>
      <c r="BY495" s="340"/>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5" customFormat="true" ht="25.15" customHeight="true" x14ac:dyDescent="0.2">
      <c r="C496" s="1016" t="s">
        <v>388</v>
      </c>
      <c r="D496" s="1006"/>
      <c r="E496" s="702">
        <v>9.7344830763824872E-2</v>
      </c>
      <c r="F496" s="613"/>
      <c r="G496" s="613"/>
      <c r="H496" s="1016" t="s">
        <v>310</v>
      </c>
      <c r="I496" s="1006"/>
      <c r="J496" s="703">
        <v>0.11514192256423732</v>
      </c>
      <c r="K496" s="613"/>
      <c r="L496" s="613"/>
      <c r="M496" s="1016" t="s">
        <v>373</v>
      </c>
      <c r="N496" s="1006"/>
      <c r="O496" s="704">
        <v>8.6342278760078217E-2</v>
      </c>
      <c r="P496" s="613"/>
      <c r="Q496" s="613"/>
      <c r="AC496" s="338"/>
      <c r="AD496" s="338"/>
      <c r="AE496" s="338"/>
      <c r="AF496" s="338"/>
      <c r="AG496" s="338"/>
      <c r="AH496" s="338"/>
      <c r="AI496" s="338"/>
      <c r="AJ496" s="338"/>
      <c r="AK496" s="338"/>
      <c r="AL496" s="338"/>
      <c r="AM496" s="338"/>
      <c r="AN496" s="338"/>
      <c r="AO496" s="338"/>
      <c r="AP496" s="338"/>
      <c r="AQ496" s="338"/>
      <c r="AR496" s="338"/>
      <c r="AS496" s="338"/>
      <c r="AT496" s="338"/>
      <c r="AU496" s="338"/>
      <c r="AV496" s="338"/>
      <c r="AW496" s="338"/>
      <c r="AX496" s="338"/>
      <c r="AY496" s="338"/>
      <c r="AZ496" s="338"/>
      <c r="BA496" s="340"/>
      <c r="BB496" s="419"/>
      <c r="BC496" s="340"/>
      <c r="BD496" s="340"/>
      <c r="BE496" s="340"/>
      <c r="BF496" s="340"/>
      <c r="BG496" s="340"/>
      <c r="BH496" s="340"/>
      <c r="BI496" s="340"/>
      <c r="BJ496" s="340"/>
      <c r="BK496" s="340"/>
      <c r="BL496" s="340"/>
      <c r="BM496" s="340"/>
      <c r="BN496" s="340"/>
      <c r="BO496" s="340"/>
      <c r="BP496" s="340"/>
      <c r="BQ496" s="340"/>
      <c r="BR496" s="340"/>
      <c r="BS496" s="340"/>
      <c r="BT496" s="340"/>
      <c r="BU496" s="340"/>
      <c r="BV496" s="340"/>
      <c r="BW496" s="340"/>
      <c r="BX496" s="340"/>
      <c r="BY496" s="340"/>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5" customFormat="true" ht="25.15" customHeight="true" x14ac:dyDescent="0.2">
      <c r="C497" s="1016" t="s">
        <v>379</v>
      </c>
      <c r="D497" s="1006"/>
      <c r="E497" s="702">
        <v>0.22063447692375884</v>
      </c>
      <c r="F497" s="613"/>
      <c r="G497" s="613"/>
      <c r="H497" s="1016" t="s">
        <v>410</v>
      </c>
      <c r="I497" s="1006"/>
      <c r="J497" s="703">
        <v>5.4012250772196254E-4</v>
      </c>
      <c r="K497" s="613"/>
      <c r="L497" s="613"/>
      <c r="M497" s="1016" t="s">
        <v>409</v>
      </c>
      <c r="N497" s="1006"/>
      <c r="O497" s="704">
        <v>1.1810116426212941E-4</v>
      </c>
      <c r="P497" s="613"/>
      <c r="Q497" s="613"/>
      <c r="AC497" s="338"/>
      <c r="AD497" s="338"/>
      <c r="AE497" s="338"/>
      <c r="AF497" s="338"/>
      <c r="AG497" s="338"/>
      <c r="AH497" s="338"/>
      <c r="AI497" s="338"/>
      <c r="AJ497" s="338"/>
      <c r="AK497" s="338"/>
      <c r="AL497" s="338"/>
      <c r="AM497" s="338"/>
      <c r="AN497" s="338"/>
      <c r="AO497" s="338"/>
      <c r="AP497" s="338"/>
      <c r="AQ497" s="338"/>
      <c r="AR497" s="338"/>
      <c r="AS497" s="338"/>
      <c r="AT497" s="338"/>
      <c r="AU497" s="338"/>
      <c r="AV497" s="338"/>
      <c r="AW497" s="338"/>
      <c r="AX497" s="338"/>
      <c r="AY497" s="338"/>
      <c r="AZ497" s="338"/>
      <c r="BA497" s="340"/>
      <c r="BB497" s="419"/>
      <c r="BC497" s="340"/>
      <c r="BD497" s="340"/>
      <c r="BE497" s="340"/>
      <c r="BF497" s="340"/>
      <c r="BG497" s="340"/>
      <c r="BH497" s="340"/>
      <c r="BI497" s="340"/>
      <c r="BJ497" s="340"/>
      <c r="BK497" s="340"/>
      <c r="BL497" s="340"/>
      <c r="BM497" s="340"/>
      <c r="BN497" s="340"/>
      <c r="BO497" s="340"/>
      <c r="BP497" s="340"/>
      <c r="BQ497" s="340"/>
      <c r="BR497" s="340"/>
      <c r="BS497" s="340"/>
      <c r="BT497" s="340"/>
      <c r="BU497" s="340"/>
      <c r="BV497" s="340"/>
      <c r="BW497" s="340"/>
      <c r="BX497" s="340"/>
      <c r="BY497" s="340"/>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5" customFormat="true" ht="25.15" customHeight="true" x14ac:dyDescent="0.2">
      <c r="C498" s="1016" t="s">
        <v>375</v>
      </c>
      <c r="D498" s="1006"/>
      <c r="E498" s="702">
        <v>0.52401002482705972</v>
      </c>
      <c r="F498" s="613"/>
      <c r="G498" s="613"/>
      <c r="H498" s="1016" t="s">
        <v>415</v>
      </c>
      <c r="I498" s="1006"/>
      <c r="J498" s="703">
        <v>4.6045777246194147E-4</v>
      </c>
      <c r="K498" s="613"/>
      <c r="L498" s="613"/>
      <c r="M498" s="1016" t="s">
        <v>217</v>
      </c>
      <c r="N498" s="1006"/>
      <c r="O498" s="704">
        <v>0.1395534056464485</v>
      </c>
      <c r="P498" s="613"/>
      <c r="Q498" s="613"/>
      <c r="AC498" s="338"/>
      <c r="AD498" s="338"/>
      <c r="AE498" s="338"/>
      <c r="AF498" s="338"/>
      <c r="AG498" s="338"/>
      <c r="AH498" s="338"/>
      <c r="AI498" s="338"/>
      <c r="AJ498" s="338"/>
      <c r="AK498" s="338"/>
      <c r="AL498" s="338"/>
      <c r="AM498" s="338"/>
      <c r="AN498" s="338"/>
      <c r="AO498" s="338"/>
      <c r="AP498" s="338"/>
      <c r="AQ498" s="338"/>
      <c r="AR498" s="338"/>
      <c r="AS498" s="338"/>
      <c r="AT498" s="338"/>
      <c r="AU498" s="338"/>
      <c r="AV498" s="338"/>
      <c r="AW498" s="338"/>
      <c r="AX498" s="338"/>
      <c r="AY498" s="338"/>
      <c r="AZ498" s="338"/>
      <c r="BA498" s="340"/>
      <c r="BB498" s="419"/>
      <c r="BC498" s="340"/>
      <c r="BD498" s="340"/>
      <c r="BE498" s="340"/>
      <c r="BF498" s="340"/>
      <c r="BG498" s="340"/>
      <c r="BH498" s="340"/>
      <c r="BI498" s="340"/>
      <c r="BJ498" s="340"/>
      <c r="BK498" s="340"/>
      <c r="BL498" s="340"/>
      <c r="BM498" s="340"/>
      <c r="BN498" s="340"/>
      <c r="BO498" s="340"/>
      <c r="BP498" s="340"/>
      <c r="BQ498" s="340"/>
      <c r="BR498" s="340"/>
      <c r="BS498" s="340"/>
      <c r="BT498" s="340"/>
      <c r="BU498" s="340"/>
      <c r="BV498" s="340"/>
      <c r="BW498" s="340"/>
      <c r="BX498" s="340"/>
      <c r="BY498" s="340"/>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5" customFormat="true" ht="25.15" customHeight="true" x14ac:dyDescent="0.2">
      <c r="C499" s="1016" t="s">
        <v>390</v>
      </c>
      <c r="D499" s="1006"/>
      <c r="E499" s="708">
        <v>7.2918372890095099E-5</v>
      </c>
      <c r="F499" s="613"/>
      <c r="G499" s="613"/>
      <c r="H499" s="1016" t="s">
        <v>407</v>
      </c>
      <c r="I499" s="1006"/>
      <c r="J499" s="703">
        <v>3.8344121416983845E-3</v>
      </c>
      <c r="K499" s="613"/>
      <c r="L499" s="613"/>
      <c r="M499" s="1016" t="s">
        <v>231</v>
      </c>
      <c r="N499" s="1006"/>
      <c r="O499" s="704">
        <v>0.20177723871943726</v>
      </c>
      <c r="P499" s="613"/>
      <c r="Q499" s="613"/>
      <c r="AC499" s="338"/>
      <c r="AD499" s="338"/>
      <c r="AE499" s="338"/>
      <c r="AF499" s="338"/>
      <c r="AG499" s="338"/>
      <c r="AH499" s="338"/>
      <c r="AI499" s="338"/>
      <c r="AJ499" s="338"/>
      <c r="AK499" s="338"/>
      <c r="AL499" s="338"/>
      <c r="AM499" s="338"/>
      <c r="AN499" s="338"/>
      <c r="AO499" s="338"/>
      <c r="AP499" s="338"/>
      <c r="AQ499" s="338"/>
      <c r="AR499" s="338"/>
      <c r="AS499" s="338"/>
      <c r="AT499" s="338"/>
      <c r="AU499" s="338"/>
      <c r="AV499" s="338"/>
      <c r="AW499" s="338"/>
      <c r="AX499" s="338"/>
      <c r="AY499" s="338"/>
      <c r="AZ499" s="338"/>
      <c r="BA499" s="340"/>
      <c r="BB499" s="419"/>
      <c r="BC499" s="340"/>
      <c r="BD499" s="340"/>
      <c r="BE499" s="340"/>
      <c r="BF499" s="340"/>
      <c r="BG499" s="340"/>
      <c r="BH499" s="340"/>
      <c r="BI499" s="340"/>
      <c r="BJ499" s="340"/>
      <c r="BK499" s="340"/>
      <c r="BL499" s="340"/>
      <c r="BM499" s="340"/>
      <c r="BN499" s="340"/>
      <c r="BO499" s="340"/>
      <c r="BP499" s="340"/>
      <c r="BQ499" s="340"/>
      <c r="BR499" s="340"/>
      <c r="BS499" s="340"/>
      <c r="BT499" s="340"/>
      <c r="BU499" s="340"/>
      <c r="BV499" s="340"/>
      <c r="BW499" s="340"/>
      <c r="BX499" s="340"/>
      <c r="BY499" s="340"/>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5" customFormat="true" ht="25.15" customHeight="true" x14ac:dyDescent="0.2">
      <c r="C500" s="1016" t="s">
        <v>389</v>
      </c>
      <c r="D500" s="1006"/>
      <c r="E500" s="702">
        <v>3.2038460172818112E-2</v>
      </c>
      <c r="F500" s="613"/>
      <c r="G500" s="613"/>
      <c r="H500" s="1016" t="s">
        <v>412</v>
      </c>
      <c r="I500" s="1006"/>
      <c r="J500" s="703">
        <v>4.0842616615279051E-4</v>
      </c>
      <c r="K500" s="613"/>
      <c r="L500" s="613"/>
      <c r="M500" s="1016" t="s">
        <v>225</v>
      </c>
      <c r="N500" s="1006"/>
      <c r="O500" s="704">
        <v>0.22067954811281798</v>
      </c>
      <c r="P500" s="613"/>
      <c r="Q500" s="613"/>
      <c r="AC500" s="338"/>
      <c r="AD500" s="338"/>
      <c r="AE500" s="338"/>
      <c r="AF500" s="338"/>
      <c r="AG500" s="338"/>
      <c r="AH500" s="338"/>
      <c r="AI500" s="338"/>
      <c r="AJ500" s="338"/>
      <c r="AK500" s="338"/>
      <c r="AL500" s="338"/>
      <c r="AM500" s="338"/>
      <c r="AN500" s="338"/>
      <c r="AO500" s="338"/>
      <c r="AP500" s="338"/>
      <c r="AQ500" s="338"/>
      <c r="AR500" s="338"/>
      <c r="AS500" s="338"/>
      <c r="AT500" s="338"/>
      <c r="AU500" s="338"/>
      <c r="AV500" s="338"/>
      <c r="AW500" s="338"/>
      <c r="AX500" s="338"/>
      <c r="AY500" s="338"/>
      <c r="AZ500" s="338"/>
      <c r="BA500" s="340"/>
      <c r="BB500" s="419"/>
      <c r="BC500" s="340"/>
      <c r="BD500" s="340"/>
      <c r="BE500" s="340"/>
      <c r="BF500" s="340"/>
      <c r="BG500" s="340"/>
      <c r="BH500" s="340"/>
      <c r="BI500" s="340"/>
      <c r="BJ500" s="340"/>
      <c r="BK500" s="340"/>
      <c r="BL500" s="340"/>
      <c r="BM500" s="340"/>
      <c r="BN500" s="340"/>
      <c r="BO500" s="340"/>
      <c r="BP500" s="340"/>
      <c r="BQ500" s="340"/>
      <c r="BR500" s="340"/>
      <c r="BS500" s="340"/>
      <c r="BT500" s="340"/>
      <c r="BU500" s="340"/>
      <c r="BV500" s="340"/>
      <c r="BW500" s="340"/>
      <c r="BX500" s="340"/>
      <c r="BY500" s="340"/>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5" customFormat="true" ht="25.15" customHeight="true" x14ac:dyDescent="0.2">
      <c r="C501" s="1016" t="s">
        <v>387</v>
      </c>
      <c r="D501" s="1006"/>
      <c r="E501" s="702">
        <v>0.11118095526036449</v>
      </c>
      <c r="F501" s="613"/>
      <c r="G501" s="613"/>
      <c r="H501" s="1016" t="s">
        <v>311</v>
      </c>
      <c r="I501" s="1006"/>
      <c r="J501" s="703">
        <v>0.27099499158870904</v>
      </c>
      <c r="K501" s="613"/>
      <c r="L501" s="613"/>
      <c r="M501" s="1016" t="s">
        <v>400</v>
      </c>
      <c r="N501" s="1006"/>
      <c r="O501" s="704">
        <v>2.0297989383835931E-2</v>
      </c>
      <c r="P501" s="613"/>
      <c r="Q501" s="613"/>
      <c r="AC501" s="338"/>
      <c r="AD501" s="338"/>
      <c r="AE501" s="338"/>
      <c r="AF501" s="338"/>
      <c r="AG501" s="338"/>
      <c r="AH501" s="338"/>
      <c r="AI501" s="338"/>
      <c r="AJ501" s="338"/>
      <c r="AK501" s="338"/>
      <c r="AL501" s="338"/>
      <c r="AM501" s="338"/>
      <c r="AN501" s="338"/>
      <c r="AO501" s="338"/>
      <c r="AP501" s="338"/>
      <c r="AQ501" s="338"/>
      <c r="AR501" s="338"/>
      <c r="AS501" s="338"/>
      <c r="AT501" s="338"/>
      <c r="AU501" s="338"/>
      <c r="AV501" s="338"/>
      <c r="AW501" s="338"/>
      <c r="AX501" s="338"/>
      <c r="AY501" s="338"/>
      <c r="AZ501" s="338"/>
      <c r="BA501" s="340"/>
      <c r="BB501" s="419"/>
      <c r="BC501" s="340"/>
      <c r="BD501" s="340"/>
      <c r="BE501" s="340"/>
      <c r="BF501" s="340"/>
      <c r="BG501" s="340"/>
      <c r="BH501" s="340"/>
      <c r="BI501" s="340"/>
      <c r="BJ501" s="340"/>
      <c r="BK501" s="340"/>
      <c r="BL501" s="340"/>
      <c r="BM501" s="340"/>
      <c r="BN501" s="340"/>
      <c r="BO501" s="340"/>
      <c r="BP501" s="340"/>
      <c r="BQ501" s="340"/>
      <c r="BR501" s="340"/>
      <c r="BS501" s="340"/>
      <c r="BT501" s="340"/>
      <c r="BU501" s="340"/>
      <c r="BV501" s="340"/>
      <c r="BW501" s="340"/>
      <c r="BX501" s="340"/>
      <c r="BY501" s="340"/>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5" customFormat="true" ht="25.15" customHeight="true" x14ac:dyDescent="0.2">
      <c r="C502" s="1016" t="s">
        <v>414</v>
      </c>
      <c r="D502" s="1006"/>
      <c r="E502" s="702">
        <v>4.8024265925727781E-4</v>
      </c>
      <c r="F502" s="613"/>
      <c r="G502" s="613"/>
      <c r="H502" s="1016" t="s">
        <v>373</v>
      </c>
      <c r="I502" s="1006"/>
      <c r="J502" s="703">
        <v>0.52773225889376318</v>
      </c>
      <c r="K502" s="613"/>
      <c r="L502" s="613"/>
      <c r="M502" s="1016" t="s">
        <v>380</v>
      </c>
      <c r="N502" s="1006"/>
      <c r="O502" s="704">
        <v>7.297782346377403E-2</v>
      </c>
      <c r="P502" s="613"/>
      <c r="Q502" s="613"/>
      <c r="AC502" s="338"/>
      <c r="AD502" s="338"/>
      <c r="AE502" s="338"/>
      <c r="AF502" s="338"/>
      <c r="AG502" s="338"/>
      <c r="AH502" s="338"/>
      <c r="AI502" s="338"/>
      <c r="AJ502" s="338"/>
      <c r="AK502" s="338"/>
      <c r="AL502" s="338"/>
      <c r="AM502" s="338"/>
      <c r="AN502" s="338"/>
      <c r="AO502" s="338"/>
      <c r="AP502" s="338"/>
      <c r="AQ502" s="338"/>
      <c r="AR502" s="338"/>
      <c r="AS502" s="338"/>
      <c r="AT502" s="338"/>
      <c r="AU502" s="338"/>
      <c r="AV502" s="338"/>
      <c r="AW502" s="338"/>
      <c r="AX502" s="338"/>
      <c r="AY502" s="338"/>
      <c r="AZ502" s="338"/>
      <c r="BA502" s="340"/>
      <c r="BB502" s="419"/>
      <c r="BC502" s="340"/>
      <c r="BD502" s="340"/>
      <c r="BE502" s="340"/>
      <c r="BF502" s="340"/>
      <c r="BG502" s="340"/>
      <c r="BH502" s="340"/>
      <c r="BI502" s="340"/>
      <c r="BJ502" s="340"/>
      <c r="BK502" s="340"/>
      <c r="BL502" s="340"/>
      <c r="BM502" s="340"/>
      <c r="BN502" s="340"/>
      <c r="BO502" s="340"/>
      <c r="BP502" s="340"/>
      <c r="BQ502" s="340"/>
      <c r="BR502" s="340"/>
      <c r="BS502" s="340"/>
      <c r="BT502" s="340"/>
      <c r="BU502" s="340"/>
      <c r="BV502" s="340"/>
      <c r="BW502" s="340"/>
      <c r="BX502" s="340"/>
      <c r="BY502" s="340"/>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5" customFormat="true" ht="25.15" customHeight="true" x14ac:dyDescent="0.2">
      <c r="C503" s="1016" t="s">
        <v>413</v>
      </c>
      <c r="D503" s="1006"/>
      <c r="E503" s="702">
        <v>2.733451964530225E-4</v>
      </c>
      <c r="F503" s="613"/>
      <c r="G503" s="613"/>
      <c r="H503" s="1016" t="s">
        <v>409</v>
      </c>
      <c r="I503" s="1006"/>
      <c r="J503" s="703">
        <v>1.1686927749591722E-2</v>
      </c>
      <c r="K503" s="613"/>
      <c r="L503" s="613"/>
      <c r="M503" s="1016" t="s">
        <v>377</v>
      </c>
      <c r="N503" s="1006"/>
      <c r="O503" s="704">
        <v>0.14474082691204476</v>
      </c>
      <c r="P503" s="613"/>
      <c r="Q503" s="613"/>
      <c r="AC503" s="338"/>
      <c r="AD503" s="338"/>
      <c r="AE503" s="338"/>
      <c r="AF503" s="338"/>
      <c r="AG503" s="338"/>
      <c r="AH503" s="338"/>
      <c r="AI503" s="338"/>
      <c r="AJ503" s="338"/>
      <c r="AK503" s="338"/>
      <c r="AL503" s="338"/>
      <c r="AM503" s="338"/>
      <c r="AN503" s="338"/>
      <c r="AO503" s="338"/>
      <c r="AP503" s="338"/>
      <c r="AQ503" s="338"/>
      <c r="AR503" s="338"/>
      <c r="AS503" s="338"/>
      <c r="AT503" s="338"/>
      <c r="AU503" s="338"/>
      <c r="AV503" s="338"/>
      <c r="AW503" s="338"/>
      <c r="AX503" s="338"/>
      <c r="AY503" s="338"/>
      <c r="AZ503" s="338"/>
      <c r="BA503" s="340"/>
      <c r="BB503" s="419"/>
      <c r="BC503" s="340"/>
      <c r="BD503" s="340"/>
      <c r="BE503" s="340"/>
      <c r="BF503" s="340"/>
      <c r="BG503" s="340"/>
      <c r="BH503" s="340"/>
      <c r="BI503" s="340"/>
      <c r="BJ503" s="340"/>
      <c r="BK503" s="340"/>
      <c r="BL503" s="340"/>
      <c r="BM503" s="340"/>
      <c r="BN503" s="340"/>
      <c r="BO503" s="340"/>
      <c r="BP503" s="340"/>
      <c r="BQ503" s="340"/>
      <c r="BR503" s="340"/>
      <c r="BS503" s="340"/>
      <c r="BT503" s="340"/>
      <c r="BU503" s="340"/>
      <c r="BV503" s="340"/>
      <c r="BW503" s="340"/>
      <c r="BX503" s="340"/>
      <c r="BY503" s="340"/>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5" customFormat="true" ht="25.15" customHeight="true" x14ac:dyDescent="0.2">
      <c r="C504" s="1016" t="s">
        <v>385</v>
      </c>
      <c r="D504" s="1006"/>
      <c r="E504" s="702">
        <v>0.11412165327098908</v>
      </c>
      <c r="F504" s="613"/>
      <c r="G504" s="613"/>
      <c r="H504" s="1016" t="s">
        <v>217</v>
      </c>
      <c r="I504" s="1006"/>
      <c r="J504" s="703">
        <v>0.4237491561524574</v>
      </c>
      <c r="K504" s="613"/>
      <c r="L504" s="613"/>
      <c r="M504" s="1016" t="s">
        <v>382</v>
      </c>
      <c r="N504" s="1006"/>
      <c r="O504" s="704">
        <v>9.6528695691652192E-2</v>
      </c>
      <c r="P504" s="613"/>
      <c r="Q504" s="613"/>
      <c r="AC504" s="338"/>
      <c r="AD504" s="338"/>
      <c r="AE504" s="338"/>
      <c r="AF504" s="338"/>
      <c r="AG504" s="338"/>
      <c r="AH504" s="338"/>
      <c r="AI504" s="338"/>
      <c r="AJ504" s="338"/>
      <c r="AK504" s="338"/>
      <c r="AL504" s="338"/>
      <c r="AM504" s="338"/>
      <c r="AN504" s="338"/>
      <c r="AO504" s="338"/>
      <c r="AP504" s="338"/>
      <c r="AQ504" s="338"/>
      <c r="AR504" s="338"/>
      <c r="AS504" s="338"/>
      <c r="AT504" s="338"/>
      <c r="AU504" s="338"/>
      <c r="AV504" s="338"/>
      <c r="AW504" s="338"/>
      <c r="AX504" s="338"/>
      <c r="AY504" s="338"/>
      <c r="AZ504" s="338"/>
      <c r="BA504" s="340"/>
      <c r="BB504" s="419"/>
      <c r="BC504" s="340"/>
      <c r="BD504" s="340"/>
      <c r="BE504" s="340"/>
      <c r="BF504" s="340"/>
      <c r="BG504" s="340"/>
      <c r="BH504" s="340"/>
      <c r="BI504" s="340"/>
      <c r="BJ504" s="340"/>
      <c r="BK504" s="340"/>
      <c r="BL504" s="340"/>
      <c r="BM504" s="340"/>
      <c r="BN504" s="340"/>
      <c r="BO504" s="340"/>
      <c r="BP504" s="340"/>
      <c r="BQ504" s="340"/>
      <c r="BR504" s="340"/>
      <c r="BS504" s="340"/>
      <c r="BT504" s="340"/>
      <c r="BU504" s="340"/>
      <c r="BV504" s="340"/>
      <c r="BW504" s="340"/>
      <c r="BX504" s="340"/>
      <c r="BY504" s="340"/>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5" customFormat="true" ht="25.15" customHeight="true" x14ac:dyDescent="0.2">
      <c r="C505" s="1016" t="s">
        <v>392</v>
      </c>
      <c r="D505" s="1006"/>
      <c r="E505" s="705">
        <v>9.2613187992245369E-2</v>
      </c>
      <c r="F505" s="613"/>
      <c r="G505" s="613"/>
      <c r="H505" s="1016" t="s">
        <v>231</v>
      </c>
      <c r="I505" s="1006"/>
      <c r="J505" s="703">
        <v>0.13927666774215314</v>
      </c>
      <c r="K505" s="613"/>
      <c r="L505" s="613"/>
      <c r="M505" s="1016" t="s">
        <v>376</v>
      </c>
      <c r="N505" s="1006"/>
      <c r="O505" s="704">
        <v>0.15008882841299559</v>
      </c>
      <c r="P505" s="613"/>
      <c r="Q505" s="613"/>
      <c r="AC505" s="338"/>
      <c r="AD505" s="338"/>
      <c r="AE505" s="338"/>
      <c r="AF505" s="338"/>
      <c r="AG505" s="338"/>
      <c r="AH505" s="338"/>
      <c r="AI505" s="338"/>
      <c r="AJ505" s="338"/>
      <c r="AK505" s="338"/>
      <c r="AL505" s="338"/>
      <c r="AM505" s="338"/>
      <c r="AN505" s="338"/>
      <c r="AO505" s="338"/>
      <c r="AP505" s="338"/>
      <c r="AQ505" s="338"/>
      <c r="AR505" s="338"/>
      <c r="AS505" s="338"/>
      <c r="AT505" s="338"/>
      <c r="AU505" s="338"/>
      <c r="AV505" s="338"/>
      <c r="AW505" s="338"/>
      <c r="AX505" s="338"/>
      <c r="AY505" s="338"/>
      <c r="AZ505" s="338"/>
      <c r="BA505" s="340"/>
      <c r="BB505" s="419"/>
      <c r="BC505" s="340"/>
      <c r="BD505" s="340"/>
      <c r="BE505" s="340"/>
      <c r="BF505" s="340"/>
      <c r="BG505" s="340"/>
      <c r="BH505" s="340"/>
      <c r="BI505" s="340"/>
      <c r="BJ505" s="340"/>
      <c r="BK505" s="340"/>
      <c r="BL505" s="340"/>
      <c r="BM505" s="340"/>
      <c r="BN505" s="340"/>
      <c r="BO505" s="340"/>
      <c r="BP505" s="340"/>
      <c r="BQ505" s="340"/>
      <c r="BR505" s="340"/>
      <c r="BS505" s="340"/>
      <c r="BT505" s="340"/>
      <c r="BU505" s="340"/>
      <c r="BV505" s="340"/>
      <c r="BW505" s="340"/>
      <c r="BX505" s="340"/>
      <c r="BY505" s="340"/>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5" customFormat="true" ht="25.15" customHeight="true" x14ac:dyDescent="0.2">
      <c r="C506" s="1005"/>
      <c r="D506" s="1006"/>
      <c r="E506" s="614"/>
      <c r="F506" s="613"/>
      <c r="G506" s="613"/>
      <c r="H506" s="1016" t="s">
        <v>225</v>
      </c>
      <c r="I506" s="1006"/>
      <c r="J506" s="703">
        <v>0.51361692347486843</v>
      </c>
      <c r="K506" s="613"/>
      <c r="L506" s="613"/>
      <c r="M506" s="1016" t="s">
        <v>388</v>
      </c>
      <c r="N506" s="1006"/>
      <c r="O506" s="704">
        <v>2.0844886929783465E-2</v>
      </c>
      <c r="P506" s="613"/>
      <c r="Q506" s="613"/>
      <c r="AC506" s="338"/>
      <c r="AD506" s="338"/>
      <c r="AE506" s="338"/>
      <c r="AF506" s="338"/>
      <c r="AG506" s="338"/>
      <c r="AH506" s="338"/>
      <c r="AI506" s="338"/>
      <c r="AJ506" s="338"/>
      <c r="AK506" s="338"/>
      <c r="AL506" s="338"/>
      <c r="AM506" s="338"/>
      <c r="AN506" s="338"/>
      <c r="AO506" s="338"/>
      <c r="AP506" s="338"/>
      <c r="AQ506" s="338"/>
      <c r="AR506" s="338"/>
      <c r="AS506" s="338"/>
      <c r="AT506" s="338"/>
      <c r="AU506" s="338"/>
      <c r="AV506" s="338"/>
      <c r="AW506" s="338"/>
      <c r="AX506" s="338"/>
      <c r="AY506" s="338"/>
      <c r="AZ506" s="338"/>
      <c r="BA506" s="340"/>
      <c r="BB506" s="419"/>
      <c r="BC506" s="340"/>
      <c r="BD506" s="340"/>
      <c r="BE506" s="340"/>
      <c r="BF506" s="340"/>
      <c r="BG506" s="340"/>
      <c r="BH506" s="340"/>
      <c r="BI506" s="340"/>
      <c r="BJ506" s="340"/>
      <c r="BK506" s="340"/>
      <c r="BL506" s="340"/>
      <c r="BM506" s="340"/>
      <c r="BN506" s="340"/>
      <c r="BO506" s="340"/>
      <c r="BP506" s="340"/>
      <c r="BQ506" s="340"/>
      <c r="BR506" s="340"/>
      <c r="BS506" s="340"/>
      <c r="BT506" s="340"/>
      <c r="BU506" s="340"/>
      <c r="BV506" s="340"/>
      <c r="BW506" s="340"/>
      <c r="BX506" s="340"/>
      <c r="BY506" s="340"/>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5" customFormat="true" ht="25.15" customHeight="true" x14ac:dyDescent="0.2">
      <c r="C507" s="1005"/>
      <c r="D507" s="1006"/>
      <c r="E507" s="613"/>
      <c r="F507" s="613"/>
      <c r="G507" s="613"/>
      <c r="H507" s="1016" t="s">
        <v>400</v>
      </c>
      <c r="I507" s="1006"/>
      <c r="J507" s="703">
        <v>9.410875770909986E-3</v>
      </c>
      <c r="K507" s="613"/>
      <c r="L507" s="613"/>
      <c r="M507" s="1016" t="s">
        <v>379</v>
      </c>
      <c r="N507" s="1006"/>
      <c r="O507" s="704">
        <v>0.14299910135433846</v>
      </c>
      <c r="P507" s="613"/>
      <c r="Q507" s="613"/>
      <c r="AC507" s="338"/>
      <c r="AD507" s="338"/>
      <c r="AE507" s="338"/>
      <c r="AF507" s="338"/>
      <c r="AG507" s="338"/>
      <c r="AH507" s="338"/>
      <c r="AI507" s="338"/>
      <c r="AJ507" s="338"/>
      <c r="AK507" s="338"/>
      <c r="AL507" s="338"/>
      <c r="AM507" s="338"/>
      <c r="AN507" s="338"/>
      <c r="AO507" s="338"/>
      <c r="AP507" s="338"/>
      <c r="AQ507" s="338"/>
      <c r="AR507" s="338"/>
      <c r="AS507" s="338"/>
      <c r="AT507" s="338"/>
      <c r="AU507" s="338"/>
      <c r="AV507" s="338"/>
      <c r="AW507" s="338"/>
      <c r="AX507" s="338"/>
      <c r="AY507" s="338"/>
      <c r="AZ507" s="338"/>
      <c r="BA507" s="340"/>
      <c r="BB507" s="419"/>
      <c r="BC507" s="340"/>
      <c r="BD507" s="340"/>
      <c r="BE507" s="340"/>
      <c r="BF507" s="340"/>
      <c r="BG507" s="340"/>
      <c r="BH507" s="340"/>
      <c r="BI507" s="340"/>
      <c r="BJ507" s="340"/>
      <c r="BK507" s="340"/>
      <c r="BL507" s="340"/>
      <c r="BM507" s="340"/>
      <c r="BN507" s="340"/>
      <c r="BO507" s="340"/>
      <c r="BP507" s="340"/>
      <c r="BQ507" s="340"/>
      <c r="BR507" s="340"/>
      <c r="BS507" s="340"/>
      <c r="BT507" s="340"/>
      <c r="BU507" s="340"/>
      <c r="BV507" s="340"/>
      <c r="BW507" s="340"/>
      <c r="BX507" s="340"/>
      <c r="BY507" s="340"/>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5" customFormat="true" ht="25.15" customHeight="true" x14ac:dyDescent="0.2">
      <c r="C508" s="1017" t="s">
        <v>254</v>
      </c>
      <c r="D508" s="1006"/>
      <c r="E508" s="1006"/>
      <c r="F508" s="1006"/>
      <c r="G508" s="1006"/>
      <c r="H508" s="1016" t="s">
        <v>380</v>
      </c>
      <c r="I508" s="1006"/>
      <c r="J508" s="703">
        <v>0.21235145381360485</v>
      </c>
      <c r="K508" s="613"/>
      <c r="L508" s="613"/>
      <c r="M508" s="1016" t="s">
        <v>375</v>
      </c>
      <c r="N508" s="1006"/>
      <c r="O508" s="704">
        <v>0.29133077573535776</v>
      </c>
      <c r="P508" s="613"/>
      <c r="Q508" s="613"/>
      <c r="AC508" s="338"/>
      <c r="AD508" s="338"/>
      <c r="AE508" s="338"/>
      <c r="AF508" s="338"/>
      <c r="AG508" s="338"/>
      <c r="AH508" s="338"/>
      <c r="AI508" s="338"/>
      <c r="AJ508" s="338"/>
      <c r="AK508" s="338"/>
      <c r="AL508" s="338"/>
      <c r="AM508" s="338"/>
      <c r="AN508" s="338"/>
      <c r="AO508" s="338"/>
      <c r="AP508" s="338"/>
      <c r="AQ508" s="338"/>
      <c r="AR508" s="338"/>
      <c r="AS508" s="338"/>
      <c r="AT508" s="338"/>
      <c r="AU508" s="338"/>
      <c r="AV508" s="338"/>
      <c r="AW508" s="338"/>
      <c r="AX508" s="338"/>
      <c r="AY508" s="338"/>
      <c r="AZ508" s="338"/>
      <c r="BA508" s="340"/>
      <c r="BB508" s="419"/>
      <c r="BC508" s="340"/>
      <c r="BD508" s="340"/>
      <c r="BE508" s="340"/>
      <c r="BF508" s="340"/>
      <c r="BG508" s="340"/>
      <c r="BH508" s="340"/>
      <c r="BI508" s="340"/>
      <c r="BJ508" s="340"/>
      <c r="BK508" s="340"/>
      <c r="BL508" s="340"/>
      <c r="BM508" s="340"/>
      <c r="BN508" s="340"/>
      <c r="BO508" s="340"/>
      <c r="BP508" s="340"/>
      <c r="BQ508" s="340"/>
      <c r="BR508" s="340"/>
      <c r="BS508" s="340"/>
      <c r="BT508" s="340"/>
      <c r="BU508" s="340"/>
      <c r="BV508" s="340"/>
      <c r="BW508" s="340"/>
      <c r="BX508" s="340"/>
      <c r="BY508" s="340"/>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5" customFormat="true" ht="25.15" customHeight="true" x14ac:dyDescent="0.2">
      <c r="C509" s="1011" t="s">
        <v>207</v>
      </c>
      <c r="D509" s="1006"/>
      <c r="E509" s="1011" t="s">
        <v>255</v>
      </c>
      <c r="F509" s="1012"/>
      <c r="G509" s="1013"/>
      <c r="H509" s="1016" t="s">
        <v>377</v>
      </c>
      <c r="I509" s="1006"/>
      <c r="J509" s="703">
        <v>4.5939411974304838E-2</v>
      </c>
      <c r="K509" s="613"/>
      <c r="L509" s="613"/>
      <c r="M509" s="1016" t="s">
        <v>390</v>
      </c>
      <c r="N509" s="1006"/>
      <c r="O509" s="704">
        <v>7.6726381839006458E-2</v>
      </c>
      <c r="P509" s="613"/>
      <c r="Q509" s="613"/>
      <c r="AC509" s="338"/>
      <c r="AD509" s="338"/>
      <c r="AE509" s="338"/>
      <c r="AF509" s="338"/>
      <c r="AG509" s="338"/>
      <c r="AH509" s="338"/>
      <c r="AI509" s="338"/>
      <c r="AJ509" s="338"/>
      <c r="AK509" s="338"/>
      <c r="AL509" s="338"/>
      <c r="AM509" s="338"/>
      <c r="AN509" s="338"/>
      <c r="AO509" s="338"/>
      <c r="AP509" s="338"/>
      <c r="AQ509" s="338"/>
      <c r="AR509" s="338"/>
      <c r="AS509" s="338"/>
      <c r="AT509" s="338"/>
      <c r="AU509" s="338"/>
      <c r="AV509" s="338"/>
      <c r="AW509" s="338"/>
      <c r="AX509" s="338"/>
      <c r="AY509" s="338"/>
      <c r="AZ509" s="338"/>
      <c r="BA509" s="340"/>
      <c r="BB509" s="419"/>
      <c r="BC509" s="340"/>
      <c r="BD509" s="340"/>
      <c r="BE509" s="340"/>
      <c r="BF509" s="340"/>
      <c r="BG509" s="340"/>
      <c r="BH509" s="340"/>
      <c r="BI509" s="340"/>
      <c r="BJ509" s="340"/>
      <c r="BK509" s="340"/>
      <c r="BL509" s="340"/>
      <c r="BM509" s="340"/>
      <c r="BN509" s="340"/>
      <c r="BO509" s="340"/>
      <c r="BP509" s="340"/>
      <c r="BQ509" s="340"/>
      <c r="BR509" s="340"/>
      <c r="BS509" s="340"/>
      <c r="BT509" s="340"/>
      <c r="BU509" s="340"/>
      <c r="BV509" s="340"/>
      <c r="BW509" s="340"/>
      <c r="BX509" s="340"/>
      <c r="BY509" s="340"/>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5" customFormat="true" ht="25.15" customHeight="true" x14ac:dyDescent="0.2">
      <c r="C510" s="1006"/>
      <c r="D510" s="1006"/>
      <c r="E510" s="687" t="s">
        <v>190</v>
      </c>
      <c r="F510" s="688" t="s">
        <v>256</v>
      </c>
      <c r="G510" s="689" t="s">
        <v>257</v>
      </c>
      <c r="H510" s="1016" t="s">
        <v>382</v>
      </c>
      <c r="I510" s="1006"/>
      <c r="J510" s="703">
        <v>9.7693615320584529E-2</v>
      </c>
      <c r="K510" s="613"/>
      <c r="L510" s="613"/>
      <c r="M510" s="1016" t="s">
        <v>389</v>
      </c>
      <c r="N510" s="1006"/>
      <c r="O510" s="704">
        <v>8.4387912714646254E-2</v>
      </c>
      <c r="P510" s="613"/>
      <c r="Q510" s="613"/>
      <c r="AC510" s="338"/>
      <c r="AD510" s="338"/>
      <c r="AE510" s="338"/>
      <c r="AF510" s="338"/>
      <c r="AG510" s="338"/>
      <c r="AH510" s="338"/>
      <c r="AI510" s="338"/>
      <c r="AJ510" s="338"/>
      <c r="AK510" s="338"/>
      <c r="AL510" s="338"/>
      <c r="AM510" s="338"/>
      <c r="AN510" s="338"/>
      <c r="AO510" s="338"/>
      <c r="AP510" s="338"/>
      <c r="AQ510" s="338"/>
      <c r="AR510" s="338"/>
      <c r="AS510" s="338"/>
      <c r="AT510" s="338"/>
      <c r="AU510" s="338"/>
      <c r="AV510" s="338"/>
      <c r="AW510" s="338"/>
      <c r="AX510" s="338"/>
      <c r="AY510" s="338"/>
      <c r="AZ510" s="338"/>
      <c r="BA510" s="340"/>
      <c r="BB510" s="419"/>
      <c r="BC510" s="340"/>
      <c r="BD510" s="340"/>
      <c r="BE510" s="340"/>
      <c r="BF510" s="340"/>
      <c r="BG510" s="340"/>
      <c r="BH510" s="340"/>
      <c r="BI510" s="340"/>
      <c r="BJ510" s="340"/>
      <c r="BK510" s="340"/>
      <c r="BL510" s="340"/>
      <c r="BM510" s="340"/>
      <c r="BN510" s="340"/>
      <c r="BO510" s="340"/>
      <c r="BP510" s="340"/>
      <c r="BQ510" s="340"/>
      <c r="BR510" s="340"/>
      <c r="BS510" s="340"/>
      <c r="BT510" s="340"/>
      <c r="BU510" s="340"/>
      <c r="BV510" s="340"/>
      <c r="BW510" s="340"/>
      <c r="BX510" s="340"/>
      <c r="BY510" s="340"/>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5" customFormat="true" ht="25.15" customHeight="true" x14ac:dyDescent="0.2">
      <c r="C511" s="1016" t="s">
        <v>208</v>
      </c>
      <c r="D511" s="1006"/>
      <c r="E511" s="711">
        <v>7.4366128060149101</v>
      </c>
      <c r="F511" s="712">
        <v>15.176760828601857</v>
      </c>
      <c r="G511" s="713">
        <v>15.176760828601857</v>
      </c>
      <c r="H511" s="1016" t="s">
        <v>376</v>
      </c>
      <c r="I511" s="1006"/>
      <c r="J511" s="703">
        <v>3.3087901770261226E-2</v>
      </c>
      <c r="K511" s="613"/>
      <c r="L511" s="613"/>
      <c r="M511" s="1016" t="s">
        <v>419</v>
      </c>
      <c r="N511" s="1006"/>
      <c r="O511" s="710">
        <v>3.5165272411460122E-5</v>
      </c>
      <c r="P511" s="613"/>
      <c r="Q511" s="613"/>
      <c r="AC511" s="338"/>
      <c r="AD511" s="338"/>
      <c r="AE511" s="338"/>
      <c r="AF511" s="338"/>
      <c r="AG511" s="338"/>
      <c r="AH511" s="338"/>
      <c r="AI511" s="338"/>
      <c r="AJ511" s="338"/>
      <c r="AK511" s="338"/>
      <c r="AL511" s="338"/>
      <c r="AM511" s="338"/>
      <c r="AN511" s="338"/>
      <c r="AO511" s="338"/>
      <c r="AP511" s="338"/>
      <c r="AQ511" s="338"/>
      <c r="AR511" s="338"/>
      <c r="AS511" s="338"/>
      <c r="AT511" s="338"/>
      <c r="AU511" s="338"/>
      <c r="AV511" s="338"/>
      <c r="AW511" s="338"/>
      <c r="AX511" s="338"/>
      <c r="AY511" s="338"/>
      <c r="AZ511" s="338"/>
      <c r="BA511" s="340"/>
      <c r="BB511" s="419"/>
      <c r="BC511" s="340"/>
      <c r="BD511" s="340"/>
      <c r="BE511" s="340"/>
      <c r="BF511" s="340"/>
      <c r="BG511" s="340"/>
      <c r="BH511" s="340"/>
      <c r="BI511" s="340"/>
      <c r="BJ511" s="340"/>
      <c r="BK511" s="340"/>
      <c r="BL511" s="340"/>
      <c r="BM511" s="340"/>
      <c r="BN511" s="340"/>
      <c r="BO511" s="340"/>
      <c r="BP511" s="340"/>
      <c r="BQ511" s="340"/>
      <c r="BR511" s="340"/>
      <c r="BS511" s="340"/>
      <c r="BT511" s="340"/>
      <c r="BU511" s="340"/>
      <c r="BV511" s="340"/>
      <c r="BW511" s="340"/>
      <c r="BX511" s="340"/>
      <c r="BY511" s="340"/>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5" customFormat="true" ht="25.15" customHeight="true" x14ac:dyDescent="0.2">
      <c r="C512" s="1005"/>
      <c r="D512" s="1006"/>
      <c r="E512" s="614"/>
      <c r="F512" s="614"/>
      <c r="G512" s="614"/>
      <c r="H512" s="1016" t="s">
        <v>388</v>
      </c>
      <c r="I512" s="1006"/>
      <c r="J512" s="703">
        <v>0.14791480253860434</v>
      </c>
      <c r="K512" s="613"/>
      <c r="L512" s="613"/>
      <c r="M512" s="1016" t="s">
        <v>387</v>
      </c>
      <c r="N512" s="1006"/>
      <c r="O512" s="704">
        <v>6.193635306711559E-2</v>
      </c>
      <c r="P512" s="613"/>
      <c r="Q512" s="613"/>
      <c r="AC512" s="338"/>
      <c r="AD512" s="338"/>
      <c r="AE512" s="338"/>
      <c r="AF512" s="338"/>
      <c r="AG512" s="338"/>
      <c r="AH512" s="338"/>
      <c r="AI512" s="338"/>
      <c r="AJ512" s="338"/>
      <c r="AK512" s="338"/>
      <c r="AL512" s="338"/>
      <c r="AM512" s="338"/>
      <c r="AN512" s="338"/>
      <c r="AO512" s="338"/>
      <c r="AP512" s="338"/>
      <c r="AQ512" s="338"/>
      <c r="AR512" s="338"/>
      <c r="AS512" s="338"/>
      <c r="AT512" s="338"/>
      <c r="AU512" s="338"/>
      <c r="AV512" s="338"/>
      <c r="AW512" s="338"/>
      <c r="AX512" s="338"/>
      <c r="AY512" s="338"/>
      <c r="AZ512" s="338"/>
      <c r="BA512" s="340"/>
      <c r="BB512" s="419"/>
      <c r="BC512" s="340"/>
      <c r="BD512" s="340"/>
      <c r="BE512" s="340"/>
      <c r="BF512" s="340"/>
      <c r="BG512" s="340"/>
      <c r="BH512" s="340"/>
      <c r="BI512" s="340"/>
      <c r="BJ512" s="340"/>
      <c r="BK512" s="340"/>
      <c r="BL512" s="340"/>
      <c r="BM512" s="340"/>
      <c r="BN512" s="340"/>
      <c r="BO512" s="340"/>
      <c r="BP512" s="340"/>
      <c r="BQ512" s="340"/>
      <c r="BR512" s="340"/>
      <c r="BS512" s="340"/>
      <c r="BT512" s="340"/>
      <c r="BU512" s="340"/>
      <c r="BV512" s="340"/>
      <c r="BW512" s="340"/>
      <c r="BX512" s="340"/>
      <c r="BY512" s="340"/>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5" customFormat="true" ht="25.15" customHeight="true" x14ac:dyDescent="0.2">
      <c r="C513" s="1005"/>
      <c r="D513" s="1006"/>
      <c r="E513" s="613"/>
      <c r="F513" s="613"/>
      <c r="G513" s="613"/>
      <c r="H513" s="1016" t="s">
        <v>379</v>
      </c>
      <c r="I513" s="1006"/>
      <c r="J513" s="703">
        <v>0.18449991986701703</v>
      </c>
      <c r="K513" s="613"/>
      <c r="L513" s="613"/>
      <c r="M513" s="1016" t="s">
        <v>414</v>
      </c>
      <c r="N513" s="1006"/>
      <c r="O513" s="704">
        <v>1.8350286001281031E-4</v>
      </c>
      <c r="P513" s="613"/>
      <c r="Q513" s="613"/>
      <c r="AC513" s="338"/>
      <c r="AD513" s="338"/>
      <c r="AE513" s="338"/>
      <c r="AF513" s="338"/>
      <c r="AG513" s="338"/>
      <c r="AH513" s="338"/>
      <c r="AI513" s="338"/>
      <c r="AJ513" s="338"/>
      <c r="AK513" s="338"/>
      <c r="AL513" s="338"/>
      <c r="AM513" s="338"/>
      <c r="AN513" s="338"/>
      <c r="AO513" s="338"/>
      <c r="AP513" s="338"/>
      <c r="AQ513" s="338"/>
      <c r="AR513" s="338"/>
      <c r="AS513" s="338"/>
      <c r="AT513" s="338"/>
      <c r="AU513" s="338"/>
      <c r="AV513" s="338"/>
      <c r="AW513" s="338"/>
      <c r="AX513" s="338"/>
      <c r="AY513" s="338"/>
      <c r="AZ513" s="338"/>
      <c r="BA513" s="340"/>
      <c r="BB513" s="419"/>
      <c r="BC513" s="340"/>
      <c r="BD513" s="340"/>
      <c r="BE513" s="340"/>
      <c r="BF513" s="340"/>
      <c r="BG513" s="340"/>
      <c r="BH513" s="340"/>
      <c r="BI513" s="340"/>
      <c r="BJ513" s="340"/>
      <c r="BK513" s="340"/>
      <c r="BL513" s="340"/>
      <c r="BM513" s="340"/>
      <c r="BN513" s="340"/>
      <c r="BO513" s="340"/>
      <c r="BP513" s="340"/>
      <c r="BQ513" s="340"/>
      <c r="BR513" s="340"/>
      <c r="BS513" s="340"/>
      <c r="BT513" s="340"/>
      <c r="BU513" s="340"/>
      <c r="BV513" s="340"/>
      <c r="BW513" s="340"/>
      <c r="BX513" s="340"/>
      <c r="BY513" s="340"/>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5" customFormat="true" ht="25.15" customHeight="true" x14ac:dyDescent="0.2">
      <c r="C514" s="1017" t="s">
        <v>258</v>
      </c>
      <c r="D514" s="1006"/>
      <c r="E514" s="1006"/>
      <c r="F514" s="613"/>
      <c r="G514" s="613"/>
      <c r="H514" s="1016" t="s">
        <v>375</v>
      </c>
      <c r="I514" s="1006"/>
      <c r="J514" s="703">
        <v>0.36679523314489848</v>
      </c>
      <c r="K514" s="613"/>
      <c r="L514" s="613"/>
      <c r="M514" s="1016" t="s">
        <v>413</v>
      </c>
      <c r="N514" s="1006"/>
      <c r="O514" s="704">
        <v>5.5518369492492531E-3</v>
      </c>
      <c r="P514" s="613"/>
      <c r="Q514" s="613"/>
      <c r="AC514" s="338"/>
      <c r="AD514" s="338"/>
      <c r="AE514" s="338"/>
      <c r="AF514" s="338"/>
      <c r="AG514" s="338"/>
      <c r="AH514" s="338"/>
      <c r="AI514" s="338"/>
      <c r="AJ514" s="338"/>
      <c r="AK514" s="338"/>
      <c r="AL514" s="338"/>
      <c r="AM514" s="338"/>
      <c r="AN514" s="338"/>
      <c r="AO514" s="338"/>
      <c r="AP514" s="338"/>
      <c r="AQ514" s="338"/>
      <c r="AR514" s="338"/>
      <c r="AS514" s="338"/>
      <c r="AT514" s="338"/>
      <c r="AU514" s="338"/>
      <c r="AV514" s="338"/>
      <c r="AW514" s="338"/>
      <c r="AX514" s="338"/>
      <c r="AY514" s="338"/>
      <c r="AZ514" s="338"/>
      <c r="BA514" s="340"/>
      <c r="BB514" s="419"/>
      <c r="BC514" s="340"/>
      <c r="BD514" s="340"/>
      <c r="BE514" s="340"/>
      <c r="BF514" s="340"/>
      <c r="BG514" s="340"/>
      <c r="BH514" s="340"/>
      <c r="BI514" s="340"/>
      <c r="BJ514" s="340"/>
      <c r="BK514" s="340"/>
      <c r="BL514" s="340"/>
      <c r="BM514" s="340"/>
      <c r="BN514" s="340"/>
      <c r="BO514" s="340"/>
      <c r="BP514" s="340"/>
      <c r="BQ514" s="340"/>
      <c r="BR514" s="340"/>
      <c r="BS514" s="340"/>
      <c r="BT514" s="340"/>
      <c r="BU514" s="340"/>
      <c r="BV514" s="340"/>
      <c r="BW514" s="340"/>
      <c r="BX514" s="340"/>
      <c r="BY514" s="340"/>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5" customFormat="true" ht="25.15" customHeight="true" x14ac:dyDescent="0.2">
      <c r="C515" s="1005"/>
      <c r="D515" s="1006"/>
      <c r="E515" s="690" t="s">
        <v>207</v>
      </c>
      <c r="F515" s="613"/>
      <c r="G515" s="613"/>
      <c r="H515" s="1016" t="s">
        <v>390</v>
      </c>
      <c r="I515" s="1006"/>
      <c r="J515" s="703">
        <v>5.1773517600611059E-2</v>
      </c>
      <c r="K515" s="613"/>
      <c r="L515" s="613"/>
      <c r="M515" s="1016" t="s">
        <v>385</v>
      </c>
      <c r="N515" s="1006"/>
      <c r="O515" s="704">
        <v>5.0833322645971034E-2</v>
      </c>
      <c r="P515" s="613"/>
      <c r="Q515" s="613"/>
      <c r="AC515" s="338"/>
      <c r="AD515" s="338"/>
      <c r="AE515" s="338"/>
      <c r="AF515" s="338"/>
      <c r="AG515" s="338"/>
      <c r="AH515" s="338"/>
      <c r="AI515" s="338"/>
      <c r="AJ515" s="338"/>
      <c r="AK515" s="338"/>
      <c r="AL515" s="338"/>
      <c r="AM515" s="338"/>
      <c r="AN515" s="338"/>
      <c r="AO515" s="338"/>
      <c r="AP515" s="338"/>
      <c r="AQ515" s="338"/>
      <c r="AR515" s="338"/>
      <c r="AS515" s="338"/>
      <c r="AT515" s="338"/>
      <c r="AU515" s="338"/>
      <c r="AV515" s="338"/>
      <c r="AW515" s="338"/>
      <c r="AX515" s="338"/>
      <c r="AY515" s="338"/>
      <c r="AZ515" s="338"/>
      <c r="BA515" s="340"/>
      <c r="BB515" s="419"/>
      <c r="BC515" s="340"/>
      <c r="BD515" s="340"/>
      <c r="BE515" s="340"/>
      <c r="BF515" s="340"/>
      <c r="BG515" s="340"/>
      <c r="BH515" s="340"/>
      <c r="BI515" s="340"/>
      <c r="BJ515" s="340"/>
      <c r="BK515" s="340"/>
      <c r="BL515" s="340"/>
      <c r="BM515" s="340"/>
      <c r="BN515" s="340"/>
      <c r="BO515" s="340"/>
      <c r="BP515" s="340"/>
      <c r="BQ515" s="340"/>
      <c r="BR515" s="340"/>
      <c r="BS515" s="340"/>
      <c r="BT515" s="340"/>
      <c r="BU515" s="340"/>
      <c r="BV515" s="340"/>
      <c r="BW515" s="340"/>
      <c r="BX515" s="340"/>
      <c r="BY515" s="340"/>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5" customFormat="true" ht="25.15" customHeight="true" x14ac:dyDescent="0.2">
      <c r="C516" s="1006"/>
      <c r="D516" s="1006"/>
      <c r="E516" s="714" t="s">
        <v>208</v>
      </c>
      <c r="F516" s="613"/>
      <c r="G516" s="613"/>
      <c r="H516" s="1016" t="s">
        <v>389</v>
      </c>
      <c r="I516" s="1006"/>
      <c r="J516" s="703">
        <v>9.4379479002657685E-3</v>
      </c>
      <c r="K516" s="613"/>
      <c r="L516" s="613"/>
      <c r="M516" s="1016" t="s">
        <v>392</v>
      </c>
      <c r="N516" s="1006"/>
      <c r="O516" s="704">
        <v>7.1343657233718549E-2</v>
      </c>
      <c r="P516" s="613"/>
      <c r="Q516" s="613"/>
      <c r="AC516" s="338"/>
      <c r="AD516" s="338"/>
      <c r="AE516" s="338"/>
      <c r="AF516" s="338"/>
      <c r="AG516" s="338"/>
      <c r="AH516" s="338"/>
      <c r="AI516" s="338"/>
      <c r="AJ516" s="338"/>
      <c r="AK516" s="338"/>
      <c r="AL516" s="338"/>
      <c r="AM516" s="338"/>
      <c r="AN516" s="338"/>
      <c r="AO516" s="338"/>
      <c r="AP516" s="338"/>
      <c r="AQ516" s="338"/>
      <c r="AR516" s="338"/>
      <c r="AS516" s="338"/>
      <c r="AT516" s="338"/>
      <c r="AU516" s="338"/>
      <c r="AV516" s="338"/>
      <c r="AW516" s="338"/>
      <c r="AX516" s="338"/>
      <c r="AY516" s="338"/>
      <c r="AZ516" s="338"/>
      <c r="BA516" s="340"/>
      <c r="BB516" s="419"/>
      <c r="BC516" s="340"/>
      <c r="BD516" s="340"/>
      <c r="BE516" s="340"/>
      <c r="BF516" s="340"/>
      <c r="BG516" s="340"/>
      <c r="BH516" s="340"/>
      <c r="BI516" s="340"/>
      <c r="BJ516" s="340"/>
      <c r="BK516" s="340"/>
      <c r="BL516" s="340"/>
      <c r="BM516" s="340"/>
      <c r="BN516" s="340"/>
      <c r="BO516" s="340"/>
      <c r="BP516" s="340"/>
      <c r="BQ516" s="340"/>
      <c r="BR516" s="340"/>
      <c r="BS516" s="340"/>
      <c r="BT516" s="340"/>
      <c r="BU516" s="340"/>
      <c r="BV516" s="340"/>
      <c r="BW516" s="340"/>
      <c r="BX516" s="340"/>
      <c r="BY516" s="340"/>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5" customFormat="true" ht="25.15" customHeight="true" x14ac:dyDescent="0.2">
      <c r="C517" s="1016" t="s">
        <v>241</v>
      </c>
      <c r="D517" s="1006"/>
      <c r="E517" s="699">
        <v>-3.6039457572415784E-3</v>
      </c>
      <c r="F517" s="613"/>
      <c r="G517" s="613"/>
      <c r="H517" s="1016" t="s">
        <v>419</v>
      </c>
      <c r="I517" s="1006"/>
      <c r="J517" s="703">
        <v>1.5211003255163739E-4</v>
      </c>
      <c r="K517" s="613"/>
      <c r="L517" s="613"/>
      <c r="M517" s="1016" t="s">
        <v>384</v>
      </c>
      <c r="N517" s="1006"/>
      <c r="O517" s="704">
        <v>6.9319051158412928E-2</v>
      </c>
      <c r="P517" s="613"/>
      <c r="Q517" s="613"/>
      <c r="AC517" s="338"/>
      <c r="AD517" s="338"/>
      <c r="AE517" s="338"/>
      <c r="AF517" s="338"/>
      <c r="AG517" s="338"/>
      <c r="AH517" s="338"/>
      <c r="AI517" s="338"/>
      <c r="AJ517" s="338"/>
      <c r="AK517" s="338"/>
      <c r="AL517" s="338"/>
      <c r="AM517" s="338"/>
      <c r="AN517" s="338"/>
      <c r="AO517" s="338"/>
      <c r="AP517" s="338"/>
      <c r="AQ517" s="338"/>
      <c r="AR517" s="338"/>
      <c r="AS517" s="338"/>
      <c r="AT517" s="338"/>
      <c r="AU517" s="338"/>
      <c r="AV517" s="338"/>
      <c r="AW517" s="338"/>
      <c r="AX517" s="338"/>
      <c r="AY517" s="338"/>
      <c r="AZ517" s="338"/>
      <c r="BA517" s="340"/>
      <c r="BB517" s="419"/>
      <c r="BC517" s="340"/>
      <c r="BD517" s="340"/>
      <c r="BE517" s="340"/>
      <c r="BF517" s="340"/>
      <c r="BG517" s="340"/>
      <c r="BH517" s="340"/>
      <c r="BI517" s="340"/>
      <c r="BJ517" s="340"/>
      <c r="BK517" s="340"/>
      <c r="BL517" s="340"/>
      <c r="BM517" s="340"/>
      <c r="BN517" s="340"/>
      <c r="BO517" s="340"/>
      <c r="BP517" s="340"/>
      <c r="BQ517" s="340"/>
      <c r="BR517" s="340"/>
      <c r="BS517" s="340"/>
      <c r="BT517" s="340"/>
      <c r="BU517" s="340"/>
      <c r="BV517" s="340"/>
      <c r="BW517" s="340"/>
      <c r="BX517" s="340"/>
      <c r="BY517" s="340"/>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5" customFormat="true" ht="25.15" customHeight="true" x14ac:dyDescent="0.2">
      <c r="C518" s="1016" t="s">
        <v>240</v>
      </c>
      <c r="D518" s="1006"/>
      <c r="E518" s="702">
        <v>-0.10591687016434988</v>
      </c>
      <c r="F518" s="613"/>
      <c r="G518" s="613"/>
      <c r="H518" s="1016" t="s">
        <v>387</v>
      </c>
      <c r="I518" s="1006"/>
      <c r="J518" s="703">
        <v>7.9487512063497759E-2</v>
      </c>
      <c r="K518" s="613"/>
      <c r="L518" s="613"/>
      <c r="M518" s="1016" t="s">
        <v>383</v>
      </c>
      <c r="N518" s="1006"/>
      <c r="O518" s="704">
        <v>4.9501287236214726E-2</v>
      </c>
      <c r="P518" s="613"/>
      <c r="Q518" s="613"/>
      <c r="AC518" s="338"/>
      <c r="AD518" s="338"/>
      <c r="AE518" s="338"/>
      <c r="AF518" s="338"/>
      <c r="AG518" s="338"/>
      <c r="AH518" s="338"/>
      <c r="AI518" s="338"/>
      <c r="AJ518" s="338"/>
      <c r="AK518" s="338"/>
      <c r="AL518" s="338"/>
      <c r="AM518" s="338"/>
      <c r="AN518" s="338"/>
      <c r="AO518" s="338"/>
      <c r="AP518" s="338"/>
      <c r="AQ518" s="338"/>
      <c r="AR518" s="338"/>
      <c r="AS518" s="338"/>
      <c r="AT518" s="338"/>
      <c r="AU518" s="338"/>
      <c r="AV518" s="338"/>
      <c r="AW518" s="338"/>
      <c r="AX518" s="338"/>
      <c r="AY518" s="338"/>
      <c r="AZ518" s="338"/>
      <c r="BA518" s="340"/>
      <c r="BB518" s="419"/>
      <c r="BC518" s="340"/>
      <c r="BD518" s="340"/>
      <c r="BE518" s="340"/>
      <c r="BF518" s="340"/>
      <c r="BG518" s="340"/>
      <c r="BH518" s="340"/>
      <c r="BI518" s="340"/>
      <c r="BJ518" s="340"/>
      <c r="BK518" s="340"/>
      <c r="BL518" s="340"/>
      <c r="BM518" s="340"/>
      <c r="BN518" s="340"/>
      <c r="BO518" s="340"/>
      <c r="BP518" s="340"/>
      <c r="BQ518" s="340"/>
      <c r="BR518" s="340"/>
      <c r="BS518" s="340"/>
      <c r="BT518" s="340"/>
      <c r="BU518" s="340"/>
      <c r="BV518" s="340"/>
      <c r="BW518" s="340"/>
      <c r="BX518" s="340"/>
      <c r="BY518" s="340"/>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5" customFormat="true" ht="25.15" customHeight="true" x14ac:dyDescent="0.2">
      <c r="C519" s="1016" t="s">
        <v>411</v>
      </c>
      <c r="D519" s="1006"/>
      <c r="E519" s="702">
        <v>-2.8978585247310335E-3</v>
      </c>
      <c r="F519" s="613"/>
      <c r="G519" s="613"/>
      <c r="H519" s="1016" t="s">
        <v>414</v>
      </c>
      <c r="I519" s="1006"/>
      <c r="J519" s="709">
        <v>8.4591166187079794E-5</v>
      </c>
      <c r="K519" s="613"/>
      <c r="L519" s="613"/>
      <c r="M519" s="1016" t="s">
        <v>381</v>
      </c>
      <c r="N519" s="1006"/>
      <c r="O519" s="710">
        <v>7.3854946609528272E-5</v>
      </c>
      <c r="P519" s="613"/>
      <c r="Q519" s="613"/>
      <c r="AC519" s="338"/>
      <c r="AD519" s="338"/>
      <c r="AE519" s="338"/>
      <c r="AF519" s="338"/>
      <c r="AG519" s="338"/>
      <c r="AH519" s="338"/>
      <c r="AI519" s="338"/>
      <c r="AJ519" s="338"/>
      <c r="AK519" s="338"/>
      <c r="AL519" s="338"/>
      <c r="AM519" s="338"/>
      <c r="AN519" s="338"/>
      <c r="AO519" s="338"/>
      <c r="AP519" s="338"/>
      <c r="AQ519" s="338"/>
      <c r="AR519" s="338"/>
      <c r="AS519" s="338"/>
      <c r="AT519" s="338"/>
      <c r="AU519" s="338"/>
      <c r="AV519" s="338"/>
      <c r="AW519" s="338"/>
      <c r="AX519" s="338"/>
      <c r="AY519" s="338"/>
      <c r="AZ519" s="338"/>
      <c r="BA519" s="340"/>
      <c r="BB519" s="419"/>
      <c r="BC519" s="340"/>
      <c r="BD519" s="340"/>
      <c r="BE519" s="340"/>
      <c r="BF519" s="340"/>
      <c r="BG519" s="340"/>
      <c r="BH519" s="340"/>
      <c r="BI519" s="340"/>
      <c r="BJ519" s="340"/>
      <c r="BK519" s="340"/>
      <c r="BL519" s="340"/>
      <c r="BM519" s="340"/>
      <c r="BN519" s="340"/>
      <c r="BO519" s="340"/>
      <c r="BP519" s="340"/>
      <c r="BQ519" s="340"/>
      <c r="BR519" s="340"/>
      <c r="BS519" s="340"/>
      <c r="BT519" s="340"/>
      <c r="BU519" s="340"/>
      <c r="BV519" s="340"/>
      <c r="BW519" s="340"/>
      <c r="BX519" s="340"/>
      <c r="BY519" s="340"/>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5" customFormat="true" ht="25.15" customHeight="true" x14ac:dyDescent="0.2">
      <c r="C520" s="1016" t="s">
        <v>395</v>
      </c>
      <c r="D520" s="1006"/>
      <c r="E520" s="702">
        <v>3.334280609106717E-2</v>
      </c>
      <c r="F520" s="613"/>
      <c r="G520" s="613"/>
      <c r="H520" s="1016" t="s">
        <v>413</v>
      </c>
      <c r="I520" s="1006"/>
      <c r="J520" s="703">
        <v>5.3320881446003866E-4</v>
      </c>
      <c r="K520" s="613"/>
      <c r="L520" s="613"/>
      <c r="M520" s="1016" t="s">
        <v>399</v>
      </c>
      <c r="N520" s="1006"/>
      <c r="O520" s="704">
        <v>3.3180080911297899E-2</v>
      </c>
      <c r="P520" s="613"/>
      <c r="Q520" s="613"/>
      <c r="AC520" s="338"/>
      <c r="AD520" s="338"/>
      <c r="AE520" s="338"/>
      <c r="AF520" s="338"/>
      <c r="AG520" s="338"/>
      <c r="AH520" s="338"/>
      <c r="AI520" s="338"/>
      <c r="AJ520" s="338"/>
      <c r="AK520" s="338"/>
      <c r="AL520" s="338"/>
      <c r="AM520" s="338"/>
      <c r="AN520" s="338"/>
      <c r="AO520" s="338"/>
      <c r="AP520" s="338"/>
      <c r="AQ520" s="338"/>
      <c r="AR520" s="338"/>
      <c r="AS520" s="338"/>
      <c r="AT520" s="338"/>
      <c r="AU520" s="338"/>
      <c r="AV520" s="338"/>
      <c r="AW520" s="338"/>
      <c r="AX520" s="338"/>
      <c r="AY520" s="338"/>
      <c r="AZ520" s="338"/>
      <c r="BA520" s="340"/>
      <c r="BB520" s="419"/>
      <c r="BC520" s="340"/>
      <c r="BD520" s="340"/>
      <c r="BE520" s="340"/>
      <c r="BF520" s="340"/>
      <c r="BG520" s="340"/>
      <c r="BH520" s="340"/>
      <c r="BI520" s="340"/>
      <c r="BJ520" s="340"/>
      <c r="BK520" s="340"/>
      <c r="BL520" s="340"/>
      <c r="BM520" s="340"/>
      <c r="BN520" s="340"/>
      <c r="BO520" s="340"/>
      <c r="BP520" s="340"/>
      <c r="BQ520" s="340"/>
      <c r="BR520" s="340"/>
      <c r="BS520" s="340"/>
      <c r="BT520" s="340"/>
      <c r="BU520" s="340"/>
      <c r="BV520" s="340"/>
      <c r="BW520" s="340"/>
      <c r="BX520" s="340"/>
      <c r="BY520" s="340"/>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5" customFormat="true" ht="25.15" customHeight="true" x14ac:dyDescent="0.2">
      <c r="C521" s="1016" t="s">
        <v>324</v>
      </c>
      <c r="D521" s="1006"/>
      <c r="E521" s="702">
        <v>0.10631234491786651</v>
      </c>
      <c r="F521" s="613"/>
      <c r="G521" s="613"/>
      <c r="H521" s="1016" t="s">
        <v>385</v>
      </c>
      <c r="I521" s="1006"/>
      <c r="J521" s="703">
        <v>8.1807961733256704E-2</v>
      </c>
      <c r="K521" s="613"/>
      <c r="L521" s="613"/>
      <c r="M521" s="1016" t="s">
        <v>417</v>
      </c>
      <c r="N521" s="1006"/>
      <c r="O521" s="704">
        <v>9.4197083231117981E-4</v>
      </c>
      <c r="P521" s="613"/>
      <c r="Q521" s="613"/>
      <c r="AC521" s="338"/>
      <c r="AD521" s="338"/>
      <c r="AE521" s="338"/>
      <c r="AF521" s="338"/>
      <c r="AG521" s="338"/>
      <c r="AH521" s="338"/>
      <c r="AI521" s="338"/>
      <c r="AJ521" s="338"/>
      <c r="AK521" s="338"/>
      <c r="AL521" s="338"/>
      <c r="AM521" s="338"/>
      <c r="AN521" s="338"/>
      <c r="AO521" s="338"/>
      <c r="AP521" s="338"/>
      <c r="AQ521" s="338"/>
      <c r="AR521" s="338"/>
      <c r="AS521" s="338"/>
      <c r="AT521" s="338"/>
      <c r="AU521" s="338"/>
      <c r="AV521" s="338"/>
      <c r="AW521" s="338"/>
      <c r="AX521" s="338"/>
      <c r="AY521" s="338"/>
      <c r="AZ521" s="338"/>
      <c r="BA521" s="340"/>
      <c r="BB521" s="419"/>
      <c r="BC521" s="340"/>
      <c r="BD521" s="340"/>
      <c r="BE521" s="340"/>
      <c r="BF521" s="340"/>
      <c r="BG521" s="340"/>
      <c r="BH521" s="340"/>
      <c r="BI521" s="340"/>
      <c r="BJ521" s="340"/>
      <c r="BK521" s="340"/>
      <c r="BL521" s="340"/>
      <c r="BM521" s="340"/>
      <c r="BN521" s="340"/>
      <c r="BO521" s="340"/>
      <c r="BP521" s="340"/>
      <c r="BQ521" s="340"/>
      <c r="BR521" s="340"/>
      <c r="BS521" s="340"/>
      <c r="BT521" s="340"/>
      <c r="BU521" s="340"/>
      <c r="BV521" s="340"/>
      <c r="BW521" s="340"/>
      <c r="BX521" s="340"/>
      <c r="BY521" s="340"/>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5" customFormat="true" ht="25.15" customHeight="true" x14ac:dyDescent="0.2">
      <c r="C522" s="1016" t="s">
        <v>405</v>
      </c>
      <c r="D522" s="1006"/>
      <c r="E522" s="702">
        <v>1.0106363019056718E-2</v>
      </c>
      <c r="F522" s="613"/>
      <c r="G522" s="613"/>
      <c r="H522" s="1016" t="s">
        <v>392</v>
      </c>
      <c r="I522" s="1006"/>
      <c r="J522" s="703">
        <v>1.8318152620499333E-2</v>
      </c>
      <c r="K522" s="613"/>
      <c r="L522" s="613"/>
      <c r="M522" s="1016" t="s">
        <v>394</v>
      </c>
      <c r="N522" s="1006"/>
      <c r="O522" s="704">
        <v>4.0736601107933826E-2</v>
      </c>
      <c r="P522" s="613"/>
      <c r="Q522" s="613"/>
      <c r="AC522" s="338"/>
      <c r="AD522" s="338"/>
      <c r="AE522" s="338"/>
      <c r="AF522" s="338"/>
      <c r="AG522" s="338"/>
      <c r="AH522" s="338"/>
      <c r="AI522" s="338"/>
      <c r="AJ522" s="338"/>
      <c r="AK522" s="338"/>
      <c r="AL522" s="338"/>
      <c r="AM522" s="338"/>
      <c r="AN522" s="338"/>
      <c r="AO522" s="338"/>
      <c r="AP522" s="338"/>
      <c r="AQ522" s="338"/>
      <c r="AR522" s="338"/>
      <c r="AS522" s="338"/>
      <c r="AT522" s="338"/>
      <c r="AU522" s="338"/>
      <c r="AV522" s="338"/>
      <c r="AW522" s="338"/>
      <c r="AX522" s="338"/>
      <c r="AY522" s="338"/>
      <c r="AZ522" s="338"/>
      <c r="BA522" s="340"/>
      <c r="BB522" s="419"/>
      <c r="BC522" s="340"/>
      <c r="BD522" s="340"/>
      <c r="BE522" s="340"/>
      <c r="BF522" s="340"/>
      <c r="BG522" s="340"/>
      <c r="BH522" s="340"/>
      <c r="BI522" s="340"/>
      <c r="BJ522" s="340"/>
      <c r="BK522" s="340"/>
      <c r="BL522" s="340"/>
      <c r="BM522" s="340"/>
      <c r="BN522" s="340"/>
      <c r="BO522" s="340"/>
      <c r="BP522" s="340"/>
      <c r="BQ522" s="340"/>
      <c r="BR522" s="340"/>
      <c r="BS522" s="340"/>
      <c r="BT522" s="340"/>
      <c r="BU522" s="340"/>
      <c r="BV522" s="340"/>
      <c r="BW522" s="340"/>
      <c r="BX522" s="340"/>
      <c r="BY522" s="340"/>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5" customFormat="true" ht="25.15" customHeight="true" x14ac:dyDescent="0.2">
      <c r="C523" s="1016" t="s">
        <v>374</v>
      </c>
      <c r="D523" s="1006"/>
      <c r="E523" s="702">
        <v>-9.2466803803243097E-2</v>
      </c>
      <c r="F523" s="613"/>
      <c r="G523" s="613"/>
      <c r="H523" s="1016" t="s">
        <v>384</v>
      </c>
      <c r="I523" s="1006"/>
      <c r="J523" s="703">
        <v>0.16418069870273266</v>
      </c>
      <c r="K523" s="613"/>
      <c r="L523" s="613"/>
      <c r="M523" s="1016" t="s">
        <v>401</v>
      </c>
      <c r="N523" s="1006"/>
      <c r="O523" s="704">
        <v>3.1471199752601327E-2</v>
      </c>
      <c r="P523" s="613"/>
      <c r="Q523" s="613"/>
      <c r="AC523" s="338"/>
      <c r="AD523" s="338"/>
      <c r="AE523" s="338"/>
      <c r="AF523" s="338"/>
      <c r="AG523" s="338"/>
      <c r="AH523" s="338"/>
      <c r="AI523" s="338"/>
      <c r="AJ523" s="338"/>
      <c r="AK523" s="338"/>
      <c r="AL523" s="338"/>
      <c r="AM523" s="338"/>
      <c r="AN523" s="338"/>
      <c r="AO523" s="338"/>
      <c r="AP523" s="338"/>
      <c r="AQ523" s="338"/>
      <c r="AR523" s="338"/>
      <c r="AS523" s="338"/>
      <c r="AT523" s="338"/>
      <c r="AU523" s="338"/>
      <c r="AV523" s="338"/>
      <c r="AW523" s="338"/>
      <c r="AX523" s="338"/>
      <c r="AY523" s="338"/>
      <c r="AZ523" s="338"/>
      <c r="BA523" s="340"/>
      <c r="BB523" s="419"/>
      <c r="BC523" s="340"/>
      <c r="BD523" s="340"/>
      <c r="BE523" s="340"/>
      <c r="BF523" s="340"/>
      <c r="BG523" s="340"/>
      <c r="BH523" s="340"/>
      <c r="BI523" s="340"/>
      <c r="BJ523" s="340"/>
      <c r="BK523" s="340"/>
      <c r="BL523" s="340"/>
      <c r="BM523" s="340"/>
      <c r="BN523" s="340"/>
      <c r="BO523" s="340"/>
      <c r="BP523" s="340"/>
      <c r="BQ523" s="340"/>
      <c r="BR523" s="340"/>
      <c r="BS523" s="340"/>
      <c r="BT523" s="340"/>
      <c r="BU523" s="340"/>
      <c r="BV523" s="340"/>
      <c r="BW523" s="340"/>
      <c r="BX523" s="340"/>
      <c r="BY523" s="340"/>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5" customFormat="true" ht="25.15" customHeight="true" x14ac:dyDescent="0.2">
      <c r="C524" s="1016" t="s">
        <v>396</v>
      </c>
      <c r="D524" s="1006"/>
      <c r="E524" s="702">
        <v>-1.5666263745621946E-2</v>
      </c>
      <c r="F524" s="613"/>
      <c r="G524" s="613"/>
      <c r="H524" s="1016" t="s">
        <v>383</v>
      </c>
      <c r="I524" s="1006"/>
      <c r="J524" s="703">
        <v>0.17149887332151917</v>
      </c>
      <c r="K524" s="613"/>
      <c r="L524" s="613"/>
      <c r="M524" s="1016" t="s">
        <v>391</v>
      </c>
      <c r="N524" s="1006"/>
      <c r="O524" s="704">
        <v>1.7341077867928691E-2</v>
      </c>
      <c r="P524" s="613"/>
      <c r="Q524" s="613"/>
      <c r="AC524" s="338"/>
      <c r="AD524" s="338"/>
      <c r="AE524" s="338"/>
      <c r="AF524" s="338"/>
      <c r="AG524" s="338"/>
      <c r="AH524" s="338"/>
      <c r="AI524" s="338"/>
      <c r="AJ524" s="338"/>
      <c r="AK524" s="338"/>
      <c r="AL524" s="338"/>
      <c r="AM524" s="338"/>
      <c r="AN524" s="338"/>
      <c r="AO524" s="338"/>
      <c r="AP524" s="338"/>
      <c r="AQ524" s="338"/>
      <c r="AR524" s="338"/>
      <c r="AS524" s="338"/>
      <c r="AT524" s="338"/>
      <c r="AU524" s="338"/>
      <c r="AV524" s="338"/>
      <c r="AW524" s="338"/>
      <c r="AX524" s="338"/>
      <c r="AY524" s="338"/>
      <c r="AZ524" s="338"/>
      <c r="BA524" s="340"/>
      <c r="BB524" s="419"/>
      <c r="BC524" s="340"/>
      <c r="BD524" s="340"/>
      <c r="BE524" s="340"/>
      <c r="BF524" s="340"/>
      <c r="BG524" s="340"/>
      <c r="BH524" s="340"/>
      <c r="BI524" s="340"/>
      <c r="BJ524" s="340"/>
      <c r="BK524" s="340"/>
      <c r="BL524" s="340"/>
      <c r="BM524" s="340"/>
      <c r="BN524" s="340"/>
      <c r="BO524" s="340"/>
      <c r="BP524" s="340"/>
      <c r="BQ524" s="340"/>
      <c r="BR524" s="340"/>
      <c r="BS524" s="340"/>
      <c r="BT524" s="340"/>
      <c r="BU524" s="340"/>
      <c r="BV524" s="340"/>
      <c r="BW524" s="340"/>
      <c r="BX524" s="340"/>
      <c r="BY524" s="340"/>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5" customFormat="true" ht="25.15" customHeight="true" x14ac:dyDescent="0.2">
      <c r="C525" s="1016" t="s">
        <v>215</v>
      </c>
      <c r="D525" s="1006"/>
      <c r="E525" s="702">
        <v>-3.333020427236781E-3</v>
      </c>
      <c r="F525" s="613"/>
      <c r="G525" s="613"/>
      <c r="H525" s="1016" t="s">
        <v>381</v>
      </c>
      <c r="I525" s="1006"/>
      <c r="J525" s="703">
        <v>0.18019600243632233</v>
      </c>
      <c r="K525" s="613"/>
      <c r="L525" s="613"/>
      <c r="M525" s="1016" t="s">
        <v>403</v>
      </c>
      <c r="N525" s="1006"/>
      <c r="O525" s="706">
        <v>2.5932172185489464E-2</v>
      </c>
      <c r="P525" s="613"/>
      <c r="Q525" s="613"/>
      <c r="AC525" s="338"/>
      <c r="AD525" s="338"/>
      <c r="AE525" s="338"/>
      <c r="AF525" s="338"/>
      <c r="AG525" s="338"/>
      <c r="AH525" s="338"/>
      <c r="AI525" s="338"/>
      <c r="AJ525" s="338"/>
      <c r="AK525" s="338"/>
      <c r="AL525" s="338"/>
      <c r="AM525" s="338"/>
      <c r="AN525" s="338"/>
      <c r="AO525" s="338"/>
      <c r="AP525" s="338"/>
      <c r="AQ525" s="338"/>
      <c r="AR525" s="338"/>
      <c r="AS525" s="338"/>
      <c r="AT525" s="338"/>
      <c r="AU525" s="338"/>
      <c r="AV525" s="338"/>
      <c r="AW525" s="338"/>
      <c r="AX525" s="338"/>
      <c r="AY525" s="338"/>
      <c r="AZ525" s="338"/>
      <c r="BA525" s="340"/>
      <c r="BB525" s="419"/>
      <c r="BC525" s="340"/>
      <c r="BD525" s="340"/>
      <c r="BE525" s="340"/>
      <c r="BF525" s="340"/>
      <c r="BG525" s="340"/>
      <c r="BH525" s="340"/>
      <c r="BI525" s="340"/>
      <c r="BJ525" s="340"/>
      <c r="BK525" s="340"/>
      <c r="BL525" s="340"/>
      <c r="BM525" s="340"/>
      <c r="BN525" s="340"/>
      <c r="BO525" s="340"/>
      <c r="BP525" s="340"/>
      <c r="BQ525" s="340"/>
      <c r="BR525" s="340"/>
      <c r="BS525" s="340"/>
      <c r="BT525" s="340"/>
      <c r="BU525" s="340"/>
      <c r="BV525" s="340"/>
      <c r="BW525" s="340"/>
      <c r="BX525" s="340"/>
      <c r="BY525" s="340"/>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5" customFormat="true" ht="25.15" customHeight="true" x14ac:dyDescent="0.2">
      <c r="C526" s="1016" t="s">
        <v>372</v>
      </c>
      <c r="D526" s="1006"/>
      <c r="E526" s="702">
        <v>9.7641309094042533E-2</v>
      </c>
      <c r="F526" s="613"/>
      <c r="G526" s="613"/>
      <c r="H526" s="1016" t="s">
        <v>399</v>
      </c>
      <c r="I526" s="1006"/>
      <c r="J526" s="709">
        <v>2.7833039104611563E-5</v>
      </c>
      <c r="K526" s="613"/>
      <c r="L526" s="613"/>
      <c r="M526" s="1005"/>
      <c r="N526" s="1006"/>
      <c r="O526" s="614"/>
      <c r="P526" s="613"/>
      <c r="Q526" s="613"/>
      <c r="AC526" s="338"/>
      <c r="AD526" s="338"/>
      <c r="AE526" s="338"/>
      <c r="AF526" s="338"/>
      <c r="AG526" s="338"/>
      <c r="AH526" s="338"/>
      <c r="AI526" s="338"/>
      <c r="AJ526" s="338"/>
      <c r="AK526" s="338"/>
      <c r="AL526" s="338"/>
      <c r="AM526" s="338"/>
      <c r="AN526" s="338"/>
      <c r="AO526" s="338"/>
      <c r="AP526" s="338"/>
      <c r="AQ526" s="338"/>
      <c r="AR526" s="338"/>
      <c r="AS526" s="338"/>
      <c r="AT526" s="338"/>
      <c r="AU526" s="338"/>
      <c r="AV526" s="338"/>
      <c r="AW526" s="338"/>
      <c r="AX526" s="338"/>
      <c r="AY526" s="338"/>
      <c r="AZ526" s="338"/>
      <c r="BA526" s="340"/>
      <c r="BB526" s="419"/>
      <c r="BC526" s="340"/>
      <c r="BD526" s="340"/>
      <c r="BE526" s="340"/>
      <c r="BF526" s="340"/>
      <c r="BG526" s="340"/>
      <c r="BH526" s="340"/>
      <c r="BI526" s="340"/>
      <c r="BJ526" s="340"/>
      <c r="BK526" s="340"/>
      <c r="BL526" s="340"/>
      <c r="BM526" s="340"/>
      <c r="BN526" s="340"/>
      <c r="BO526" s="340"/>
      <c r="BP526" s="340"/>
      <c r="BQ526" s="340"/>
      <c r="BR526" s="340"/>
      <c r="BS526" s="340"/>
      <c r="BT526" s="340"/>
      <c r="BU526" s="340"/>
      <c r="BV526" s="340"/>
      <c r="BW526" s="340"/>
      <c r="BX526" s="340"/>
      <c r="BY526" s="340"/>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5" customFormat="true" ht="25.15" customHeight="true" x14ac:dyDescent="0.2">
      <c r="C527" s="1016" t="s">
        <v>408</v>
      </c>
      <c r="D527" s="1006"/>
      <c r="E527" s="702">
        <v>7.4243885915518367E-3</v>
      </c>
      <c r="F527" s="613"/>
      <c r="G527" s="613"/>
      <c r="H527" s="1016" t="s">
        <v>417</v>
      </c>
      <c r="I527" s="1006"/>
      <c r="J527" s="703">
        <v>2.2211739271643014E-3</v>
      </c>
      <c r="K527" s="613"/>
      <c r="L527" s="613"/>
      <c r="M527" s="1005"/>
      <c r="N527" s="1006"/>
      <c r="O527" s="613"/>
      <c r="P527" s="613"/>
      <c r="Q527" s="613"/>
      <c r="AC527" s="338"/>
      <c r="AD527" s="338"/>
      <c r="AE527" s="338"/>
      <c r="AF527" s="338"/>
      <c r="AG527" s="338"/>
      <c r="AH527" s="338"/>
      <c r="AI527" s="338"/>
      <c r="AJ527" s="338"/>
      <c r="AK527" s="338"/>
      <c r="AL527" s="338"/>
      <c r="AM527" s="338"/>
      <c r="AN527" s="338"/>
      <c r="AO527" s="338"/>
      <c r="AP527" s="338"/>
      <c r="AQ527" s="338"/>
      <c r="AR527" s="338"/>
      <c r="AS527" s="338"/>
      <c r="AT527" s="338"/>
      <c r="AU527" s="338"/>
      <c r="AV527" s="338"/>
      <c r="AW527" s="338"/>
      <c r="AX527" s="338"/>
      <c r="AY527" s="338"/>
      <c r="AZ527" s="338"/>
      <c r="BA527" s="340"/>
      <c r="BB527" s="419"/>
      <c r="BC527" s="340"/>
      <c r="BD527" s="340"/>
      <c r="BE527" s="340"/>
      <c r="BF527" s="340"/>
      <c r="BG527" s="340"/>
      <c r="BH527" s="340"/>
      <c r="BI527" s="340"/>
      <c r="BJ527" s="340"/>
      <c r="BK527" s="340"/>
      <c r="BL527" s="340"/>
      <c r="BM527" s="340"/>
      <c r="BN527" s="340"/>
      <c r="BO527" s="340"/>
      <c r="BP527" s="340"/>
      <c r="BQ527" s="340"/>
      <c r="BR527" s="340"/>
      <c r="BS527" s="340"/>
      <c r="BT527" s="340"/>
      <c r="BU527" s="340"/>
      <c r="BV527" s="340"/>
      <c r="BW527" s="340"/>
      <c r="BX527" s="340"/>
      <c r="BY527" s="340"/>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5" customFormat="true" ht="25.15" customHeight="true" x14ac:dyDescent="0.2">
      <c r="C528" s="1016" t="s">
        <v>402</v>
      </c>
      <c r="D528" s="1006"/>
      <c r="E528" s="702">
        <v>1.9868784481014781E-2</v>
      </c>
      <c r="F528" s="613"/>
      <c r="G528" s="613"/>
      <c r="H528" s="1016" t="s">
        <v>394</v>
      </c>
      <c r="I528" s="1006"/>
      <c r="J528" s="703">
        <v>6.568711517724761E-2</v>
      </c>
      <c r="K528" s="613"/>
      <c r="L528" s="613"/>
      <c r="M528" s="1017" t="s">
        <v>254</v>
      </c>
      <c r="N528" s="1006"/>
      <c r="O528" s="1006"/>
      <c r="P528" s="1006"/>
      <c r="Q528" s="1006"/>
      <c r="AC528" s="338"/>
      <c r="AD528" s="338"/>
      <c r="AE528" s="338"/>
      <c r="AF528" s="338"/>
      <c r="AG528" s="338"/>
      <c r="AH528" s="338"/>
      <c r="AI528" s="338"/>
      <c r="AJ528" s="338"/>
      <c r="AK528" s="338"/>
      <c r="AL528" s="338"/>
      <c r="AM528" s="338"/>
      <c r="AN528" s="338"/>
      <c r="AO528" s="338"/>
      <c r="AP528" s="338"/>
      <c r="AQ528" s="338"/>
      <c r="AR528" s="338"/>
      <c r="AS528" s="338"/>
      <c r="AT528" s="338"/>
      <c r="AU528" s="338"/>
      <c r="AV528" s="338"/>
      <c r="AW528" s="338"/>
      <c r="AX528" s="338"/>
      <c r="AY528" s="338"/>
      <c r="AZ528" s="338"/>
      <c r="BA528" s="340"/>
      <c r="BB528" s="419"/>
      <c r="BC528" s="340"/>
      <c r="BD528" s="340"/>
      <c r="BE528" s="340"/>
      <c r="BF528" s="340"/>
      <c r="BG528" s="340"/>
      <c r="BH528" s="340"/>
      <c r="BI528" s="340"/>
      <c r="BJ528" s="340"/>
      <c r="BK528" s="340"/>
      <c r="BL528" s="340"/>
      <c r="BM528" s="340"/>
      <c r="BN528" s="340"/>
      <c r="BO528" s="340"/>
      <c r="BP528" s="340"/>
      <c r="BQ528" s="340"/>
      <c r="BR528" s="340"/>
      <c r="BS528" s="340"/>
      <c r="BT528" s="340"/>
      <c r="BU528" s="340"/>
      <c r="BV528" s="340"/>
      <c r="BW528" s="340"/>
      <c r="BX528" s="340"/>
      <c r="BY528" s="340"/>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5" customFormat="true" ht="25.15" customHeight="true" x14ac:dyDescent="0.2">
      <c r="C529" s="1016" t="s">
        <v>404</v>
      </c>
      <c r="D529" s="1006"/>
      <c r="E529" s="702">
        <v>1.3732269542289241E-2</v>
      </c>
      <c r="F529" s="613"/>
      <c r="G529" s="613"/>
      <c r="H529" s="1016" t="s">
        <v>401</v>
      </c>
      <c r="I529" s="1006"/>
      <c r="J529" s="703">
        <v>6.7338603810665519E-3</v>
      </c>
      <c r="K529" s="613"/>
      <c r="L529" s="613"/>
      <c r="M529" s="1011" t="s">
        <v>207</v>
      </c>
      <c r="N529" s="1006"/>
      <c r="O529" s="1011" t="s">
        <v>255</v>
      </c>
      <c r="P529" s="1012"/>
      <c r="Q529" s="1013"/>
      <c r="AC529" s="338"/>
      <c r="AD529" s="338"/>
      <c r="AE529" s="338"/>
      <c r="AF529" s="338"/>
      <c r="AG529" s="338"/>
      <c r="AH529" s="338"/>
      <c r="AI529" s="338"/>
      <c r="AJ529" s="338"/>
      <c r="AK529" s="338"/>
      <c r="AL529" s="338"/>
      <c r="AM529" s="338"/>
      <c r="AN529" s="338"/>
      <c r="AO529" s="338"/>
      <c r="AP529" s="338"/>
      <c r="AQ529" s="338"/>
      <c r="AR529" s="338"/>
      <c r="AS529" s="338"/>
      <c r="AT529" s="338"/>
      <c r="AU529" s="338"/>
      <c r="AV529" s="338"/>
      <c r="AW529" s="338"/>
      <c r="AX529" s="338"/>
      <c r="AY529" s="338"/>
      <c r="AZ529" s="338"/>
      <c r="BA529" s="340"/>
      <c r="BB529" s="419"/>
      <c r="BC529" s="340"/>
      <c r="BD529" s="340"/>
      <c r="BE529" s="340"/>
      <c r="BF529" s="340"/>
      <c r="BG529" s="340"/>
      <c r="BH529" s="340"/>
      <c r="BI529" s="340"/>
      <c r="BJ529" s="340"/>
      <c r="BK529" s="340"/>
      <c r="BL529" s="340"/>
      <c r="BM529" s="340"/>
      <c r="BN529" s="340"/>
      <c r="BO529" s="340"/>
      <c r="BP529" s="340"/>
      <c r="BQ529" s="340"/>
      <c r="BR529" s="340"/>
      <c r="BS529" s="340"/>
      <c r="BT529" s="340"/>
      <c r="BU529" s="340"/>
      <c r="BV529" s="340"/>
      <c r="BW529" s="340"/>
      <c r="BX529" s="340"/>
      <c r="BY529" s="340"/>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5" customFormat="true" ht="25.15" customHeight="true" x14ac:dyDescent="0.2">
      <c r="C530" s="1016" t="s">
        <v>416</v>
      </c>
      <c r="D530" s="1006"/>
      <c r="E530" s="702">
        <v>1.637529110148772E-3</v>
      </c>
      <c r="F530" s="613"/>
      <c r="G530" s="613"/>
      <c r="H530" s="1016" t="s">
        <v>391</v>
      </c>
      <c r="I530" s="1006"/>
      <c r="J530" s="703">
        <v>0.10666915017437492</v>
      </c>
      <c r="K530" s="613"/>
      <c r="L530" s="613"/>
      <c r="M530" s="1006"/>
      <c r="N530" s="1006"/>
      <c r="O530" s="691" t="s">
        <v>190</v>
      </c>
      <c r="P530" s="692" t="s">
        <v>256</v>
      </c>
      <c r="Q530" s="693" t="s">
        <v>257</v>
      </c>
      <c r="AC530" s="338"/>
      <c r="AD530" s="338"/>
      <c r="AE530" s="338"/>
      <c r="AF530" s="338"/>
      <c r="AG530" s="338"/>
      <c r="AH530" s="338"/>
      <c r="AI530" s="338"/>
      <c r="AJ530" s="338"/>
      <c r="AK530" s="338"/>
      <c r="AL530" s="338"/>
      <c r="AM530" s="338"/>
      <c r="AN530" s="338"/>
      <c r="AO530" s="338"/>
      <c r="AP530" s="338"/>
      <c r="AQ530" s="338"/>
      <c r="AR530" s="338"/>
      <c r="AS530" s="338"/>
      <c r="AT530" s="338"/>
      <c r="AU530" s="338"/>
      <c r="AV530" s="338"/>
      <c r="AW530" s="338"/>
      <c r="AX530" s="338"/>
      <c r="AY530" s="338"/>
      <c r="AZ530" s="338"/>
      <c r="BA530" s="340"/>
      <c r="BB530" s="419"/>
      <c r="BC530" s="340"/>
      <c r="BD530" s="340"/>
      <c r="BE530" s="340"/>
      <c r="BF530" s="340"/>
      <c r="BG530" s="340"/>
      <c r="BH530" s="340"/>
      <c r="BI530" s="340"/>
      <c r="BJ530" s="340"/>
      <c r="BK530" s="340"/>
      <c r="BL530" s="340"/>
      <c r="BM530" s="340"/>
      <c r="BN530" s="340"/>
      <c r="BO530" s="340"/>
      <c r="BP530" s="340"/>
      <c r="BQ530" s="340"/>
      <c r="BR530" s="340"/>
      <c r="BS530" s="340"/>
      <c r="BT530" s="340"/>
      <c r="BU530" s="340"/>
      <c r="BV530" s="340"/>
      <c r="BW530" s="340"/>
      <c r="BX530" s="340"/>
      <c r="BY530" s="340"/>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5" customFormat="true" ht="25.15" customHeight="true" x14ac:dyDescent="0.2">
      <c r="C531" s="1016" t="s">
        <v>406</v>
      </c>
      <c r="D531" s="1006"/>
      <c r="E531" s="702">
        <v>-9.9246615839084559E-3</v>
      </c>
      <c r="F531" s="613"/>
      <c r="G531" s="613"/>
      <c r="H531" s="1016" t="s">
        <v>403</v>
      </c>
      <c r="I531" s="1006"/>
      <c r="J531" s="707">
        <v>1.5190147029039204E-2</v>
      </c>
      <c r="K531" s="613"/>
      <c r="L531" s="613"/>
      <c r="M531" s="1016" t="s">
        <v>208</v>
      </c>
      <c r="N531" s="1006"/>
      <c r="O531" s="715">
        <v>3.916266694920691</v>
      </c>
      <c r="P531" s="716">
        <v>6.6377401608825268</v>
      </c>
      <c r="Q531" s="717">
        <v>6.6377401608825268</v>
      </c>
      <c r="AC531" s="338"/>
      <c r="AD531" s="338"/>
      <c r="AE531" s="338"/>
      <c r="AF531" s="338"/>
      <c r="AG531" s="338"/>
      <c r="AH531" s="338"/>
      <c r="AI531" s="338"/>
      <c r="AJ531" s="338"/>
      <c r="AK531" s="338"/>
      <c r="AL531" s="338"/>
      <c r="AM531" s="338"/>
      <c r="AN531" s="338"/>
      <c r="AO531" s="338"/>
      <c r="AP531" s="338"/>
      <c r="AQ531" s="338"/>
      <c r="AR531" s="338"/>
      <c r="AS531" s="338"/>
      <c r="AT531" s="338"/>
      <c r="AU531" s="338"/>
      <c r="AV531" s="338"/>
      <c r="AW531" s="338"/>
      <c r="AX531" s="338"/>
      <c r="AY531" s="338"/>
      <c r="AZ531" s="338"/>
      <c r="BA531" s="340"/>
      <c r="BB531" s="419"/>
      <c r="BC531" s="340"/>
      <c r="BD531" s="340"/>
      <c r="BE531" s="340"/>
      <c r="BF531" s="340"/>
      <c r="BG531" s="340"/>
      <c r="BH531" s="340"/>
      <c r="BI531" s="340"/>
      <c r="BJ531" s="340"/>
      <c r="BK531" s="340"/>
      <c r="BL531" s="340"/>
      <c r="BM531" s="340"/>
      <c r="BN531" s="340"/>
      <c r="BO531" s="340"/>
      <c r="BP531" s="340"/>
      <c r="BQ531" s="340"/>
      <c r="BR531" s="340"/>
      <c r="BS531" s="340"/>
      <c r="BT531" s="340"/>
      <c r="BU531" s="340"/>
      <c r="BV531" s="340"/>
      <c r="BW531" s="340"/>
      <c r="BX531" s="340"/>
      <c r="BY531" s="340"/>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5" customFormat="true" ht="25.15" customHeight="true" x14ac:dyDescent="0.2">
      <c r="C532" s="1016" t="s">
        <v>397</v>
      </c>
      <c r="D532" s="1006"/>
      <c r="E532" s="702">
        <v>-3.2327921918422653E-2</v>
      </c>
      <c r="F532" s="613"/>
      <c r="G532" s="613"/>
      <c r="H532" s="1005"/>
      <c r="I532" s="1006"/>
      <c r="J532" s="614"/>
      <c r="K532" s="613"/>
      <c r="L532" s="613"/>
      <c r="M532" s="1005"/>
      <c r="N532" s="1006"/>
      <c r="O532" s="614"/>
      <c r="P532" s="614"/>
      <c r="Q532" s="614"/>
      <c r="AC532" s="338"/>
      <c r="AD532" s="338"/>
      <c r="AE532" s="338"/>
      <c r="AF532" s="338"/>
      <c r="AG532" s="338"/>
      <c r="AH532" s="338"/>
      <c r="AI532" s="338"/>
      <c r="AJ532" s="338"/>
      <c r="AK532" s="338"/>
      <c r="AL532" s="338"/>
      <c r="AM532" s="338"/>
      <c r="AN532" s="338"/>
      <c r="AO532" s="338"/>
      <c r="AP532" s="338"/>
      <c r="AQ532" s="338"/>
      <c r="AR532" s="338"/>
      <c r="AS532" s="338"/>
      <c r="AT532" s="338"/>
      <c r="AU532" s="338"/>
      <c r="AV532" s="338"/>
      <c r="AW532" s="338"/>
      <c r="AX532" s="338"/>
      <c r="AY532" s="338"/>
      <c r="AZ532" s="338"/>
      <c r="BA532" s="340"/>
      <c r="BB532" s="419"/>
      <c r="BC532" s="340"/>
      <c r="BD532" s="340"/>
      <c r="BE532" s="340"/>
      <c r="BF532" s="340"/>
      <c r="BG532" s="340"/>
      <c r="BH532" s="340"/>
      <c r="BI532" s="340"/>
      <c r="BJ532" s="340"/>
      <c r="BK532" s="340"/>
      <c r="BL532" s="340"/>
      <c r="BM532" s="340"/>
      <c r="BN532" s="340"/>
      <c r="BO532" s="340"/>
      <c r="BP532" s="340"/>
      <c r="BQ532" s="340"/>
      <c r="BR532" s="340"/>
      <c r="BS532" s="340"/>
      <c r="BT532" s="340"/>
      <c r="BU532" s="340"/>
      <c r="BV532" s="340"/>
      <c r="BW532" s="340"/>
      <c r="BX532" s="340"/>
      <c r="BY532" s="340"/>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5" customFormat="true" ht="25.15" customHeight="true" x14ac:dyDescent="0.2">
      <c r="C533" s="1016" t="s">
        <v>226</v>
      </c>
      <c r="D533" s="1006"/>
      <c r="E533" s="702">
        <v>-4.0785802259118223E-2</v>
      </c>
      <c r="F533" s="613"/>
      <c r="G533" s="613"/>
      <c r="H533" s="1005"/>
      <c r="I533" s="1006"/>
      <c r="J533" s="613"/>
      <c r="K533" s="613"/>
      <c r="L533" s="613"/>
      <c r="M533" s="1005"/>
      <c r="N533" s="1006"/>
      <c r="O533" s="613"/>
      <c r="P533" s="613"/>
      <c r="Q533" s="613"/>
      <c r="AC533" s="338"/>
      <c r="AD533" s="338"/>
      <c r="AE533" s="338"/>
      <c r="AF533" s="338"/>
      <c r="AG533" s="338"/>
      <c r="AH533" s="338"/>
      <c r="AI533" s="338"/>
      <c r="AJ533" s="338"/>
      <c r="AK533" s="338"/>
      <c r="AL533" s="338"/>
      <c r="AM533" s="338"/>
      <c r="AN533" s="338"/>
      <c r="AO533" s="338"/>
      <c r="AP533" s="338"/>
      <c r="AQ533" s="338"/>
      <c r="AR533" s="338"/>
      <c r="AS533" s="338"/>
      <c r="AT533" s="338"/>
      <c r="AU533" s="338"/>
      <c r="AV533" s="338"/>
      <c r="AW533" s="338"/>
      <c r="AX533" s="338"/>
      <c r="AY533" s="338"/>
      <c r="AZ533" s="338"/>
      <c r="BA533" s="340"/>
      <c r="BB533" s="419"/>
      <c r="BC533" s="340"/>
      <c r="BD533" s="340"/>
      <c r="BE533" s="340"/>
      <c r="BF533" s="340"/>
      <c r="BG533" s="340"/>
      <c r="BH533" s="340"/>
      <c r="BI533" s="340"/>
      <c r="BJ533" s="340"/>
      <c r="BK533" s="340"/>
      <c r="BL533" s="340"/>
      <c r="BM533" s="340"/>
      <c r="BN533" s="340"/>
      <c r="BO533" s="340"/>
      <c r="BP533" s="340"/>
      <c r="BQ533" s="340"/>
      <c r="BR533" s="340"/>
      <c r="BS533" s="340"/>
      <c r="BT533" s="340"/>
      <c r="BU533" s="340"/>
      <c r="BV533" s="340"/>
      <c r="BW533" s="340"/>
      <c r="BX533" s="340"/>
      <c r="BY533" s="340"/>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5" customFormat="true" ht="25.15" customHeight="true" x14ac:dyDescent="0.2">
      <c r="C534" s="1016" t="s">
        <v>228</v>
      </c>
      <c r="D534" s="1006"/>
      <c r="E534" s="702">
        <v>-1.059742696951786E-3</v>
      </c>
      <c r="F534" s="613"/>
      <c r="G534" s="613"/>
      <c r="H534" s="1017" t="s">
        <v>254</v>
      </c>
      <c r="I534" s="1006"/>
      <c r="J534" s="1006"/>
      <c r="K534" s="1006"/>
      <c r="L534" s="1006"/>
      <c r="M534" s="1017" t="s">
        <v>258</v>
      </c>
      <c r="N534" s="1006"/>
      <c r="O534" s="1006"/>
      <c r="P534" s="613"/>
      <c r="Q534" s="613"/>
      <c r="AC534" s="338"/>
      <c r="AD534" s="338"/>
      <c r="AE534" s="338"/>
      <c r="AF534" s="338"/>
      <c r="AG534" s="338"/>
      <c r="AH534" s="338"/>
      <c r="AI534" s="338"/>
      <c r="AJ534" s="338"/>
      <c r="AK534" s="338"/>
      <c r="AL534" s="338"/>
      <c r="AM534" s="338"/>
      <c r="AN534" s="338"/>
      <c r="AO534" s="338"/>
      <c r="AP534" s="338"/>
      <c r="AQ534" s="338"/>
      <c r="AR534" s="338"/>
      <c r="AS534" s="338"/>
      <c r="AT534" s="338"/>
      <c r="AU534" s="338"/>
      <c r="AV534" s="338"/>
      <c r="AW534" s="338"/>
      <c r="AX534" s="338"/>
      <c r="AY534" s="338"/>
      <c r="AZ534" s="338"/>
      <c r="BA534" s="340"/>
      <c r="BB534" s="419"/>
      <c r="BC534" s="340"/>
      <c r="BD534" s="340"/>
      <c r="BE534" s="340"/>
      <c r="BF534" s="340"/>
      <c r="BG534" s="340"/>
      <c r="BH534" s="340"/>
      <c r="BI534" s="340"/>
      <c r="BJ534" s="340"/>
      <c r="BK534" s="340"/>
      <c r="BL534" s="340"/>
      <c r="BM534" s="340"/>
      <c r="BN534" s="340"/>
      <c r="BO534" s="340"/>
      <c r="BP534" s="340"/>
      <c r="BQ534" s="340"/>
      <c r="BR534" s="340"/>
      <c r="BS534" s="340"/>
      <c r="BT534" s="340"/>
      <c r="BU534" s="340"/>
      <c r="BV534" s="340"/>
      <c r="BW534" s="340"/>
      <c r="BX534" s="340"/>
      <c r="BY534" s="340"/>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5" customFormat="true" ht="25.15" customHeight="true" x14ac:dyDescent="0.2">
      <c r="C535" s="1016" t="s">
        <v>418</v>
      </c>
      <c r="D535" s="1006"/>
      <c r="E535" s="702">
        <v>-1.2986101994338938E-3</v>
      </c>
      <c r="F535" s="613"/>
      <c r="G535" s="613"/>
      <c r="H535" s="1011" t="s">
        <v>207</v>
      </c>
      <c r="I535" s="1006"/>
      <c r="J535" s="1011" t="s">
        <v>255</v>
      </c>
      <c r="K535" s="1012"/>
      <c r="L535" s="1013"/>
      <c r="M535" s="1005"/>
      <c r="N535" s="1006"/>
      <c r="O535" s="694" t="s">
        <v>207</v>
      </c>
      <c r="P535" s="613"/>
      <c r="Q535" s="613"/>
      <c r="AC535" s="338"/>
      <c r="AD535" s="338"/>
      <c r="AE535" s="338"/>
      <c r="AF535" s="338"/>
      <c r="AG535" s="338"/>
      <c r="AH535" s="338"/>
      <c r="AI535" s="338"/>
      <c r="AJ535" s="338"/>
      <c r="AK535" s="338"/>
      <c r="AL535" s="338"/>
      <c r="AM535" s="338"/>
      <c r="AN535" s="338"/>
      <c r="AO535" s="338"/>
      <c r="AP535" s="338"/>
      <c r="AQ535" s="338"/>
      <c r="AR535" s="338"/>
      <c r="AS535" s="338"/>
      <c r="AT535" s="338"/>
      <c r="AU535" s="338"/>
      <c r="AV535" s="338"/>
      <c r="AW535" s="338"/>
      <c r="AX535" s="338"/>
      <c r="AY535" s="338"/>
      <c r="AZ535" s="338"/>
      <c r="BA535" s="340"/>
      <c r="BB535" s="419"/>
      <c r="BC535" s="340"/>
      <c r="BD535" s="340"/>
      <c r="BE535" s="340"/>
      <c r="BF535" s="340"/>
      <c r="BG535" s="340"/>
      <c r="BH535" s="340"/>
      <c r="BI535" s="340"/>
      <c r="BJ535" s="340"/>
      <c r="BK535" s="340"/>
      <c r="BL535" s="340"/>
      <c r="BM535" s="340"/>
      <c r="BN535" s="340"/>
      <c r="BO535" s="340"/>
      <c r="BP535" s="340"/>
      <c r="BQ535" s="340"/>
      <c r="BR535" s="340"/>
      <c r="BS535" s="340"/>
      <c r="BT535" s="340"/>
      <c r="BU535" s="340"/>
      <c r="BV535" s="340"/>
      <c r="BW535" s="340"/>
      <c r="BX535" s="340"/>
      <c r="BY535" s="340"/>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5" customFormat="true" ht="25.15" customHeight="true" x14ac:dyDescent="0.2">
      <c r="C536" s="1016" t="s">
        <v>378</v>
      </c>
      <c r="D536" s="1006"/>
      <c r="E536" s="702">
        <v>7.6409374027915963E-2</v>
      </c>
      <c r="F536" s="613"/>
      <c r="G536" s="613"/>
      <c r="H536" s="1006"/>
      <c r="I536" s="1006"/>
      <c r="J536" s="695" t="s">
        <v>190</v>
      </c>
      <c r="K536" s="696" t="s">
        <v>256</v>
      </c>
      <c r="L536" s="697" t="s">
        <v>257</v>
      </c>
      <c r="M536" s="1006"/>
      <c r="N536" s="1006"/>
      <c r="O536" s="718" t="s">
        <v>208</v>
      </c>
      <c r="P536" s="613"/>
      <c r="Q536" s="613"/>
      <c r="AC536" s="338"/>
      <c r="AD536" s="338"/>
      <c r="AE536" s="338"/>
      <c r="AF536" s="338"/>
      <c r="AG536" s="338"/>
      <c r="AH536" s="338"/>
      <c r="AI536" s="338"/>
      <c r="AJ536" s="338"/>
      <c r="AK536" s="338"/>
      <c r="AL536" s="338"/>
      <c r="AM536" s="338"/>
      <c r="AN536" s="338"/>
      <c r="AO536" s="338"/>
      <c r="AP536" s="338"/>
      <c r="AQ536" s="338"/>
      <c r="AR536" s="338"/>
      <c r="AS536" s="338"/>
      <c r="AT536" s="338"/>
      <c r="AU536" s="338"/>
      <c r="AV536" s="338"/>
      <c r="AW536" s="338"/>
      <c r="AX536" s="338"/>
      <c r="AY536" s="338"/>
      <c r="AZ536" s="338"/>
      <c r="BA536" s="340"/>
      <c r="BB536" s="419"/>
      <c r="BC536" s="340"/>
      <c r="BD536" s="340"/>
      <c r="BE536" s="340"/>
      <c r="BF536" s="340"/>
      <c r="BG536" s="340"/>
      <c r="BH536" s="340"/>
      <c r="BI536" s="340"/>
      <c r="BJ536" s="340"/>
      <c r="BK536" s="340"/>
      <c r="BL536" s="340"/>
      <c r="BM536" s="340"/>
      <c r="BN536" s="340"/>
      <c r="BO536" s="340"/>
      <c r="BP536" s="340"/>
      <c r="BQ536" s="340"/>
      <c r="BR536" s="340"/>
      <c r="BS536" s="340"/>
      <c r="BT536" s="340"/>
      <c r="BU536" s="340"/>
      <c r="BV536" s="340"/>
      <c r="BW536" s="340"/>
      <c r="BX536" s="340"/>
      <c r="BY536" s="340"/>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5" customFormat="true" ht="25.15" customHeight="true" x14ac:dyDescent="0.2">
      <c r="C537" s="1016" t="s">
        <v>398</v>
      </c>
      <c r="D537" s="1006"/>
      <c r="E537" s="702">
        <v>2.7935768578041024E-2</v>
      </c>
      <c r="F537" s="613"/>
      <c r="G537" s="613"/>
      <c r="H537" s="1016" t="s">
        <v>208</v>
      </c>
      <c r="I537" s="1006"/>
      <c r="J537" s="719">
        <v>6.6418377822557284</v>
      </c>
      <c r="K537" s="720">
        <v>10.712641584283434</v>
      </c>
      <c r="L537" s="721">
        <v>10.712641584283434</v>
      </c>
      <c r="M537" s="1016" t="s">
        <v>241</v>
      </c>
      <c r="N537" s="1006"/>
      <c r="O537" s="701">
        <v>-1.4495105929075425E-2</v>
      </c>
      <c r="P537" s="613"/>
      <c r="Q537" s="613"/>
      <c r="AC537" s="338"/>
      <c r="AD537" s="338"/>
      <c r="AE537" s="338"/>
      <c r="AF537" s="338"/>
      <c r="AG537" s="338"/>
      <c r="AH537" s="338"/>
      <c r="AI537" s="338"/>
      <c r="AJ537" s="338"/>
      <c r="AK537" s="338"/>
      <c r="AL537" s="338"/>
      <c r="AM537" s="338"/>
      <c r="AN537" s="338"/>
      <c r="AO537" s="338"/>
      <c r="AP537" s="338"/>
      <c r="AQ537" s="338"/>
      <c r="AR537" s="338"/>
      <c r="AS537" s="338"/>
      <c r="AT537" s="338"/>
      <c r="AU537" s="338"/>
      <c r="AV537" s="338"/>
      <c r="AW537" s="338"/>
      <c r="AX537" s="338"/>
      <c r="AY537" s="338"/>
      <c r="AZ537" s="338"/>
      <c r="BA537" s="340"/>
      <c r="BB537" s="419"/>
      <c r="BC537" s="340"/>
      <c r="BD537" s="340"/>
      <c r="BE537" s="340"/>
      <c r="BF537" s="340"/>
      <c r="BG537" s="340"/>
      <c r="BH537" s="340"/>
      <c r="BI537" s="340"/>
      <c r="BJ537" s="340"/>
      <c r="BK537" s="340"/>
      <c r="BL537" s="340"/>
      <c r="BM537" s="340"/>
      <c r="BN537" s="340"/>
      <c r="BO537" s="340"/>
      <c r="BP537" s="340"/>
      <c r="BQ537" s="340"/>
      <c r="BR537" s="340"/>
      <c r="BS537" s="340"/>
      <c r="BT537" s="340"/>
      <c r="BU537" s="340"/>
      <c r="BV537" s="340"/>
      <c r="BW537" s="340"/>
      <c r="BX537" s="340"/>
      <c r="BY537" s="340"/>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5" customFormat="true" ht="25.15" customHeight="true" x14ac:dyDescent="0.2">
      <c r="C538" s="1016" t="s">
        <v>386</v>
      </c>
      <c r="D538" s="1006"/>
      <c r="E538" s="702">
        <v>3.4890192662431894E-2</v>
      </c>
      <c r="F538" s="613"/>
      <c r="G538" s="613"/>
      <c r="H538" s="1005"/>
      <c r="I538" s="1006"/>
      <c r="J538" s="614"/>
      <c r="K538" s="614"/>
      <c r="L538" s="614"/>
      <c r="M538" s="1016" t="s">
        <v>240</v>
      </c>
      <c r="N538" s="1006"/>
      <c r="O538" s="704">
        <v>-0.11855265109610959</v>
      </c>
      <c r="P538" s="613"/>
      <c r="Q538" s="613"/>
      <c r="AC538" s="338"/>
      <c r="AD538" s="338"/>
      <c r="AE538" s="338"/>
      <c r="AF538" s="338"/>
      <c r="AG538" s="338"/>
      <c r="AH538" s="338"/>
      <c r="AI538" s="338"/>
      <c r="AJ538" s="338"/>
      <c r="AK538" s="338"/>
      <c r="AL538" s="338"/>
      <c r="AM538" s="338"/>
      <c r="AN538" s="338"/>
      <c r="AO538" s="338"/>
      <c r="AP538" s="338"/>
      <c r="AQ538" s="338"/>
      <c r="AR538" s="338"/>
      <c r="AS538" s="338"/>
      <c r="AT538" s="338"/>
      <c r="AU538" s="338"/>
      <c r="AV538" s="338"/>
      <c r="AW538" s="338"/>
      <c r="AX538" s="338"/>
      <c r="AY538" s="338"/>
      <c r="AZ538" s="338"/>
      <c r="BA538" s="340"/>
      <c r="BB538" s="419"/>
      <c r="BC538" s="340"/>
      <c r="BD538" s="340"/>
      <c r="BE538" s="340"/>
      <c r="BF538" s="340"/>
      <c r="BG538" s="340"/>
      <c r="BH538" s="340"/>
      <c r="BI538" s="340"/>
      <c r="BJ538" s="340"/>
      <c r="BK538" s="340"/>
      <c r="BL538" s="340"/>
      <c r="BM538" s="340"/>
      <c r="BN538" s="340"/>
      <c r="BO538" s="340"/>
      <c r="BP538" s="340"/>
      <c r="BQ538" s="340"/>
      <c r="BR538" s="340"/>
      <c r="BS538" s="340"/>
      <c r="BT538" s="340"/>
      <c r="BU538" s="340"/>
      <c r="BV538" s="340"/>
      <c r="BW538" s="340"/>
      <c r="BX538" s="340"/>
      <c r="BY538" s="340"/>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5" customFormat="true" ht="25.15" customHeight="true" x14ac:dyDescent="0.2">
      <c r="C539" s="1016" t="s">
        <v>393</v>
      </c>
      <c r="D539" s="1006"/>
      <c r="E539" s="702">
        <v>3.8391080685075851E-2</v>
      </c>
      <c r="F539" s="613"/>
      <c r="G539" s="613"/>
      <c r="H539" s="1005"/>
      <c r="I539" s="1006"/>
      <c r="J539" s="613"/>
      <c r="K539" s="613"/>
      <c r="L539" s="613"/>
      <c r="M539" s="1016" t="s">
        <v>411</v>
      </c>
      <c r="N539" s="1006"/>
      <c r="O539" s="704">
        <v>3.1170331439964408E-2</v>
      </c>
      <c r="P539" s="613"/>
      <c r="Q539" s="613"/>
      <c r="AC539" s="338"/>
      <c r="AD539" s="338"/>
      <c r="AE539" s="338"/>
      <c r="AF539" s="338"/>
      <c r="AG539" s="338"/>
      <c r="AH539" s="338"/>
      <c r="AI539" s="338"/>
      <c r="AJ539" s="338"/>
      <c r="AK539" s="338"/>
      <c r="AL539" s="338"/>
      <c r="AM539" s="338"/>
      <c r="AN539" s="338"/>
      <c r="AO539" s="338"/>
      <c r="AP539" s="338"/>
      <c r="AQ539" s="338"/>
      <c r="AR539" s="338"/>
      <c r="AS539" s="338"/>
      <c r="AT539" s="338"/>
      <c r="AU539" s="338"/>
      <c r="AV539" s="338"/>
      <c r="AW539" s="338"/>
      <c r="AX539" s="338"/>
      <c r="AY539" s="338"/>
      <c r="AZ539" s="338"/>
      <c r="BA539" s="340"/>
      <c r="BB539" s="419"/>
      <c r="BC539" s="340"/>
      <c r="BD539" s="340"/>
      <c r="BE539" s="340"/>
      <c r="BF539" s="340"/>
      <c r="BG539" s="340"/>
      <c r="BH539" s="340"/>
      <c r="BI539" s="340"/>
      <c r="BJ539" s="340"/>
      <c r="BK539" s="340"/>
      <c r="BL539" s="340"/>
      <c r="BM539" s="340"/>
      <c r="BN539" s="340"/>
      <c r="BO539" s="340"/>
      <c r="BP539" s="340"/>
      <c r="BQ539" s="340"/>
      <c r="BR539" s="340"/>
      <c r="BS539" s="340"/>
      <c r="BT539" s="340"/>
      <c r="BU539" s="340"/>
      <c r="BV539" s="340"/>
      <c r="BW539" s="340"/>
      <c r="BX539" s="340"/>
      <c r="BY539" s="340"/>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5" customFormat="true" ht="25.15" customHeight="true" x14ac:dyDescent="0.2">
      <c r="C540" s="1016" t="s">
        <v>310</v>
      </c>
      <c r="D540" s="1006"/>
      <c r="E540" s="702">
        <v>5.3621466905652657E-2</v>
      </c>
      <c r="F540" s="613"/>
      <c r="G540" s="613"/>
      <c r="H540" s="1017" t="s">
        <v>258</v>
      </c>
      <c r="I540" s="1006"/>
      <c r="J540" s="1006"/>
      <c r="K540" s="613"/>
      <c r="L540" s="613"/>
      <c r="M540" s="1016" t="s">
        <v>395</v>
      </c>
      <c r="N540" s="1006"/>
      <c r="O540" s="704">
        <v>1.6015827206407235E-2</v>
      </c>
      <c r="P540" s="613"/>
      <c r="Q540" s="613"/>
      <c r="AC540" s="338"/>
      <c r="AD540" s="338"/>
      <c r="AE540" s="338"/>
      <c r="AF540" s="338"/>
      <c r="AG540" s="338"/>
      <c r="AH540" s="338"/>
      <c r="AI540" s="338"/>
      <c r="AJ540" s="338"/>
      <c r="AK540" s="338"/>
      <c r="AL540" s="338"/>
      <c r="AM540" s="338"/>
      <c r="AN540" s="338"/>
      <c r="AO540" s="338"/>
      <c r="AP540" s="338"/>
      <c r="AQ540" s="338"/>
      <c r="AR540" s="338"/>
      <c r="AS540" s="338"/>
      <c r="AT540" s="338"/>
      <c r="AU540" s="338"/>
      <c r="AV540" s="338"/>
      <c r="AW540" s="338"/>
      <c r="AX540" s="338"/>
      <c r="AY540" s="338"/>
      <c r="AZ540" s="338"/>
      <c r="BA540" s="340"/>
      <c r="BB540" s="419"/>
      <c r="BC540" s="340"/>
      <c r="BD540" s="340"/>
      <c r="BE540" s="340"/>
      <c r="BF540" s="340"/>
      <c r="BG540" s="340"/>
      <c r="BH540" s="340"/>
      <c r="BI540" s="340"/>
      <c r="BJ540" s="340"/>
      <c r="BK540" s="340"/>
      <c r="BL540" s="340"/>
      <c r="BM540" s="340"/>
      <c r="BN540" s="340"/>
      <c r="BO540" s="340"/>
      <c r="BP540" s="340"/>
      <c r="BQ540" s="340"/>
      <c r="BR540" s="340"/>
      <c r="BS540" s="340"/>
      <c r="BT540" s="340"/>
      <c r="BU540" s="340"/>
      <c r="BV540" s="340"/>
      <c r="BW540" s="340"/>
      <c r="BX540" s="340"/>
      <c r="BY540" s="340"/>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5" customFormat="true" ht="25.15" customHeight="true" x14ac:dyDescent="0.2">
      <c r="C541" s="1016" t="s">
        <v>410</v>
      </c>
      <c r="D541" s="1006"/>
      <c r="E541" s="702">
        <v>4.5937133170817481E-3</v>
      </c>
      <c r="F541" s="613"/>
      <c r="G541" s="613"/>
      <c r="H541" s="1005"/>
      <c r="I541" s="1006"/>
      <c r="J541" s="698" t="s">
        <v>207</v>
      </c>
      <c r="K541" s="613"/>
      <c r="L541" s="613"/>
      <c r="M541" s="1016" t="s">
        <v>324</v>
      </c>
      <c r="N541" s="1006"/>
      <c r="O541" s="704">
        <v>0.14355269256451456</v>
      </c>
      <c r="P541" s="613"/>
      <c r="Q541" s="613"/>
      <c r="AC541" s="338"/>
      <c r="AD541" s="338"/>
      <c r="AE541" s="338"/>
      <c r="AF541" s="338"/>
      <c r="AG541" s="338"/>
      <c r="AH541" s="338"/>
      <c r="AI541" s="338"/>
      <c r="AJ541" s="338"/>
      <c r="AK541" s="338"/>
      <c r="AL541" s="338"/>
      <c r="AM541" s="338"/>
      <c r="AN541" s="338"/>
      <c r="AO541" s="338"/>
      <c r="AP541" s="338"/>
      <c r="AQ541" s="338"/>
      <c r="AR541" s="338"/>
      <c r="AS541" s="338"/>
      <c r="AT541" s="338"/>
      <c r="AU541" s="338"/>
      <c r="AV541" s="338"/>
      <c r="AW541" s="338"/>
      <c r="AX541" s="338"/>
      <c r="AY541" s="338"/>
      <c r="AZ541" s="338"/>
      <c r="BA541" s="340"/>
      <c r="BB541" s="419"/>
      <c r="BC541" s="340"/>
      <c r="BD541" s="340"/>
      <c r="BE541" s="340"/>
      <c r="BF541" s="340"/>
      <c r="BG541" s="340"/>
      <c r="BH541" s="340"/>
      <c r="BI541" s="340"/>
      <c r="BJ541" s="340"/>
      <c r="BK541" s="340"/>
      <c r="BL541" s="340"/>
      <c r="BM541" s="340"/>
      <c r="BN541" s="340"/>
      <c r="BO541" s="340"/>
      <c r="BP541" s="340"/>
      <c r="BQ541" s="340"/>
      <c r="BR541" s="340"/>
      <c r="BS541" s="340"/>
      <c r="BT541" s="340"/>
      <c r="BU541" s="340"/>
      <c r="BV541" s="340"/>
      <c r="BW541" s="340"/>
      <c r="BX541" s="340"/>
      <c r="BY541" s="340"/>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5" customFormat="true" ht="25.15" customHeight="true" x14ac:dyDescent="0.2">
      <c r="C542" s="1016" t="s">
        <v>415</v>
      </c>
      <c r="D542" s="1006"/>
      <c r="E542" s="702">
        <v>1.9010701585375071E-3</v>
      </c>
      <c r="F542" s="613"/>
      <c r="G542" s="613"/>
      <c r="H542" s="1006"/>
      <c r="I542" s="1006"/>
      <c r="J542" s="722" t="s">
        <v>208</v>
      </c>
      <c r="K542" s="613"/>
      <c r="L542" s="613"/>
      <c r="M542" s="1016" t="s">
        <v>405</v>
      </c>
      <c r="N542" s="1006"/>
      <c r="O542" s="704">
        <v>3.411107794400331E-2</v>
      </c>
      <c r="P542" s="613"/>
      <c r="Q542" s="613"/>
      <c r="AC542" s="338"/>
      <c r="AD542" s="338"/>
      <c r="AE542" s="338"/>
      <c r="AF542" s="338"/>
      <c r="AG542" s="338"/>
      <c r="AH542" s="338"/>
      <c r="AI542" s="338"/>
      <c r="AJ542" s="338"/>
      <c r="AK542" s="338"/>
      <c r="AL542" s="338"/>
      <c r="AM542" s="338"/>
      <c r="AN542" s="338"/>
      <c r="AO542" s="338"/>
      <c r="AP542" s="338"/>
      <c r="AQ542" s="338"/>
      <c r="AR542" s="338"/>
      <c r="AS542" s="338"/>
      <c r="AT542" s="338"/>
      <c r="AU542" s="338"/>
      <c r="AV542" s="338"/>
      <c r="AW542" s="338"/>
      <c r="AX542" s="338"/>
      <c r="AY542" s="338"/>
      <c r="AZ542" s="338"/>
      <c r="BA542" s="340"/>
      <c r="BB542" s="419"/>
      <c r="BC542" s="340"/>
      <c r="BD542" s="340"/>
      <c r="BE542" s="340"/>
      <c r="BF542" s="340"/>
      <c r="BG542" s="340"/>
      <c r="BH542" s="340"/>
      <c r="BI542" s="340"/>
      <c r="BJ542" s="340"/>
      <c r="BK542" s="340"/>
      <c r="BL542" s="340"/>
      <c r="BM542" s="340"/>
      <c r="BN542" s="340"/>
      <c r="BO542" s="340"/>
      <c r="BP542" s="340"/>
      <c r="BQ542" s="340"/>
      <c r="BR542" s="340"/>
      <c r="BS542" s="340"/>
      <c r="BT542" s="340"/>
      <c r="BU542" s="340"/>
      <c r="BV542" s="340"/>
      <c r="BW542" s="340"/>
      <c r="BX542" s="340"/>
      <c r="BY542" s="340"/>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5" customFormat="true" ht="25.15" customHeight="true" x14ac:dyDescent="0.2">
      <c r="C543" s="1016" t="s">
        <v>407</v>
      </c>
      <c r="D543" s="1006"/>
      <c r="E543" s="702">
        <v>9.0545940462576965E-3</v>
      </c>
      <c r="F543" s="613"/>
      <c r="G543" s="613"/>
      <c r="H543" s="1016" t="s">
        <v>241</v>
      </c>
      <c r="I543" s="1006"/>
      <c r="J543" s="700">
        <v>-2.5023779784266609E-3</v>
      </c>
      <c r="K543" s="613"/>
      <c r="L543" s="613"/>
      <c r="M543" s="1016" t="s">
        <v>246</v>
      </c>
      <c r="N543" s="1006"/>
      <c r="O543" s="704">
        <v>4.271165582182327E-3</v>
      </c>
      <c r="P543" s="613"/>
      <c r="Q543" s="613"/>
      <c r="AC543" s="338"/>
      <c r="AD543" s="338"/>
      <c r="AE543" s="338"/>
      <c r="AF543" s="338"/>
      <c r="AG543" s="338"/>
      <c r="AH543" s="338"/>
      <c r="AI543" s="338"/>
      <c r="AJ543" s="338"/>
      <c r="AK543" s="338"/>
      <c r="AL543" s="338"/>
      <c r="AM543" s="338"/>
      <c r="AN543" s="338"/>
      <c r="AO543" s="338"/>
      <c r="AP543" s="338"/>
      <c r="AQ543" s="338"/>
      <c r="AR543" s="338"/>
      <c r="AS543" s="338"/>
      <c r="AT543" s="338"/>
      <c r="AU543" s="338"/>
      <c r="AV543" s="338"/>
      <c r="AW543" s="338"/>
      <c r="AX543" s="338"/>
      <c r="AY543" s="338"/>
      <c r="AZ543" s="338"/>
      <c r="BA543" s="340"/>
      <c r="BB543" s="419"/>
      <c r="BC543" s="340"/>
      <c r="BD543" s="340"/>
      <c r="BE543" s="340"/>
      <c r="BF543" s="340"/>
      <c r="BG543" s="340"/>
      <c r="BH543" s="340"/>
      <c r="BI543" s="340"/>
      <c r="BJ543" s="340"/>
      <c r="BK543" s="340"/>
      <c r="BL543" s="340"/>
      <c r="BM543" s="340"/>
      <c r="BN543" s="340"/>
      <c r="BO543" s="340"/>
      <c r="BP543" s="340"/>
      <c r="BQ543" s="340"/>
      <c r="BR543" s="340"/>
      <c r="BS543" s="340"/>
      <c r="BT543" s="340"/>
      <c r="BU543" s="340"/>
      <c r="BV543" s="340"/>
      <c r="BW543" s="340"/>
      <c r="BX543" s="340"/>
      <c r="BY543" s="340"/>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5" customFormat="true" ht="25.15" customHeight="true" x14ac:dyDescent="0.2">
      <c r="C544" s="1016" t="s">
        <v>412</v>
      </c>
      <c r="D544" s="1006"/>
      <c r="E544" s="702">
        <v>3.9846237062785639E-3</v>
      </c>
      <c r="F544" s="613"/>
      <c r="G544" s="613"/>
      <c r="H544" s="1016" t="s">
        <v>240</v>
      </c>
      <c r="I544" s="1006"/>
      <c r="J544" s="703">
        <v>-0.11885215813834031</v>
      </c>
      <c r="K544" s="613"/>
      <c r="L544" s="613"/>
      <c r="M544" s="1016" t="s">
        <v>374</v>
      </c>
      <c r="N544" s="1006"/>
      <c r="O544" s="704">
        <v>-0.14121220114372449</v>
      </c>
      <c r="P544" s="613"/>
      <c r="Q544" s="613"/>
      <c r="AC544" s="338"/>
      <c r="AD544" s="338"/>
      <c r="AE544" s="338"/>
      <c r="AF544" s="338"/>
      <c r="AG544" s="338"/>
      <c r="AH544" s="338"/>
      <c r="AI544" s="338"/>
      <c r="AJ544" s="338"/>
      <c r="AK544" s="338"/>
      <c r="AL544" s="338"/>
      <c r="AM544" s="338"/>
      <c r="AN544" s="338"/>
      <c r="AO544" s="338"/>
      <c r="AP544" s="338"/>
      <c r="AQ544" s="338"/>
      <c r="AR544" s="338"/>
      <c r="AS544" s="338"/>
      <c r="AT544" s="338"/>
      <c r="AU544" s="338"/>
      <c r="AV544" s="338"/>
      <c r="AW544" s="338"/>
      <c r="AX544" s="338"/>
      <c r="AY544" s="338"/>
      <c r="AZ544" s="338"/>
      <c r="BA544" s="340"/>
      <c r="BB544" s="419"/>
      <c r="BC544" s="340"/>
      <c r="BD544" s="340"/>
      <c r="BE544" s="340"/>
      <c r="BF544" s="340"/>
      <c r="BG544" s="340"/>
      <c r="BH544" s="340"/>
      <c r="BI544" s="340"/>
      <c r="BJ544" s="340"/>
      <c r="BK544" s="340"/>
      <c r="BL544" s="340"/>
      <c r="BM544" s="340"/>
      <c r="BN544" s="340"/>
      <c r="BO544" s="340"/>
      <c r="BP544" s="340"/>
      <c r="BQ544" s="340"/>
      <c r="BR544" s="340"/>
      <c r="BS544" s="340"/>
      <c r="BT544" s="340"/>
      <c r="BU544" s="340"/>
      <c r="BV544" s="340"/>
      <c r="BW544" s="340"/>
      <c r="BX544" s="340"/>
      <c r="BY544" s="340"/>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5" customFormat="true" ht="25.15" customHeight="true" x14ac:dyDescent="0.2">
      <c r="C545" s="1016" t="s">
        <v>311</v>
      </c>
      <c r="D545" s="1006"/>
      <c r="E545" s="702">
        <v>8.6343444636497749E-2</v>
      </c>
      <c r="F545" s="613"/>
      <c r="G545" s="613"/>
      <c r="H545" s="1016" t="s">
        <v>411</v>
      </c>
      <c r="I545" s="1006"/>
      <c r="J545" s="703">
        <v>-7.6419053766540622E-3</v>
      </c>
      <c r="K545" s="613"/>
      <c r="L545" s="613"/>
      <c r="M545" s="1016" t="s">
        <v>396</v>
      </c>
      <c r="N545" s="1006"/>
      <c r="O545" s="704">
        <v>5.0109472587251472E-3</v>
      </c>
      <c r="P545" s="613"/>
      <c r="Q545" s="613"/>
      <c r="AC545" s="338"/>
      <c r="AD545" s="338"/>
      <c r="AE545" s="338"/>
      <c r="AF545" s="338"/>
      <c r="AG545" s="338"/>
      <c r="AH545" s="338"/>
      <c r="AI545" s="338"/>
      <c r="AJ545" s="338"/>
      <c r="AK545" s="338"/>
      <c r="AL545" s="338"/>
      <c r="AM545" s="338"/>
      <c r="AN545" s="338"/>
      <c r="AO545" s="338"/>
      <c r="AP545" s="338"/>
      <c r="AQ545" s="338"/>
      <c r="AR545" s="338"/>
      <c r="AS545" s="338"/>
      <c r="AT545" s="338"/>
      <c r="AU545" s="338"/>
      <c r="AV545" s="338"/>
      <c r="AW545" s="338"/>
      <c r="AX545" s="338"/>
      <c r="AY545" s="338"/>
      <c r="AZ545" s="338"/>
      <c r="BA545" s="340"/>
      <c r="BB545" s="419"/>
      <c r="BC545" s="340"/>
      <c r="BD545" s="340"/>
      <c r="BE545" s="340"/>
      <c r="BF545" s="340"/>
      <c r="BG545" s="340"/>
      <c r="BH545" s="340"/>
      <c r="BI545" s="340"/>
      <c r="BJ545" s="340"/>
      <c r="BK545" s="340"/>
      <c r="BL545" s="340"/>
      <c r="BM545" s="340"/>
      <c r="BN545" s="340"/>
      <c r="BO545" s="340"/>
      <c r="BP545" s="340"/>
      <c r="BQ545" s="340"/>
      <c r="BR545" s="340"/>
      <c r="BS545" s="340"/>
      <c r="BT545" s="340"/>
      <c r="BU545" s="340"/>
      <c r="BV545" s="340"/>
      <c r="BW545" s="340"/>
      <c r="BX545" s="340"/>
      <c r="BY545" s="340"/>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5" customFormat="true" ht="25.15" customHeight="true" x14ac:dyDescent="0.2">
      <c r="C546" s="1016" t="s">
        <v>373</v>
      </c>
      <c r="D546" s="1006"/>
      <c r="E546" s="702">
        <v>-0.10264134600953945</v>
      </c>
      <c r="F546" s="613"/>
      <c r="G546" s="613"/>
      <c r="H546" s="1016" t="s">
        <v>395</v>
      </c>
      <c r="I546" s="1006"/>
      <c r="J546" s="703">
        <v>2.996987666962166E-2</v>
      </c>
      <c r="K546" s="613"/>
      <c r="L546" s="613"/>
      <c r="M546" s="1016" t="s">
        <v>215</v>
      </c>
      <c r="N546" s="1006"/>
      <c r="O546" s="704">
        <v>1.6030169701397909E-2</v>
      </c>
      <c r="P546" s="613"/>
      <c r="Q546" s="613"/>
      <c r="AC546" s="338"/>
      <c r="AD546" s="338"/>
      <c r="AE546" s="338"/>
      <c r="AF546" s="338"/>
      <c r="AG546" s="338"/>
      <c r="AH546" s="338"/>
      <c r="AI546" s="338"/>
      <c r="AJ546" s="338"/>
      <c r="AK546" s="338"/>
      <c r="AL546" s="338"/>
      <c r="AM546" s="338"/>
      <c r="AN546" s="338"/>
      <c r="AO546" s="338"/>
      <c r="AP546" s="338"/>
      <c r="AQ546" s="338"/>
      <c r="AR546" s="338"/>
      <c r="AS546" s="338"/>
      <c r="AT546" s="338"/>
      <c r="AU546" s="338"/>
      <c r="AV546" s="338"/>
      <c r="AW546" s="338"/>
      <c r="AX546" s="338"/>
      <c r="AY546" s="338"/>
      <c r="AZ546" s="338"/>
      <c r="BA546" s="340"/>
      <c r="BB546" s="419"/>
      <c r="BC546" s="340"/>
      <c r="BD546" s="340"/>
      <c r="BE546" s="340"/>
      <c r="BF546" s="340"/>
      <c r="BG546" s="340"/>
      <c r="BH546" s="340"/>
      <c r="BI546" s="340"/>
      <c r="BJ546" s="340"/>
      <c r="BK546" s="340"/>
      <c r="BL546" s="340"/>
      <c r="BM546" s="340"/>
      <c r="BN546" s="340"/>
      <c r="BO546" s="340"/>
      <c r="BP546" s="340"/>
      <c r="BQ546" s="340"/>
      <c r="BR546" s="340"/>
      <c r="BS546" s="340"/>
      <c r="BT546" s="340"/>
      <c r="BU546" s="340"/>
      <c r="BV546" s="340"/>
      <c r="BW546" s="340"/>
      <c r="BX546" s="340"/>
      <c r="BY546" s="340"/>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5" customFormat="true" ht="25.15" customHeight="true" x14ac:dyDescent="0.2">
      <c r="C547" s="1016" t="s">
        <v>409</v>
      </c>
      <c r="D547" s="1006"/>
      <c r="E547" s="702">
        <v>-4.2721254506219815E-3</v>
      </c>
      <c r="F547" s="613"/>
      <c r="G547" s="613"/>
      <c r="H547" s="1016" t="s">
        <v>324</v>
      </c>
      <c r="I547" s="1006"/>
      <c r="J547" s="703">
        <v>0.11129079095690829</v>
      </c>
      <c r="K547" s="613"/>
      <c r="L547" s="613"/>
      <c r="M547" s="1016" t="s">
        <v>372</v>
      </c>
      <c r="N547" s="1006"/>
      <c r="O547" s="704">
        <v>0.15228455211324582</v>
      </c>
      <c r="P547" s="613"/>
      <c r="Q547" s="613"/>
      <c r="AC547" s="338"/>
      <c r="AD547" s="338"/>
      <c r="AE547" s="338"/>
      <c r="AF547" s="338"/>
      <c r="AG547" s="338"/>
      <c r="AH547" s="338"/>
      <c r="AI547" s="338"/>
      <c r="AJ547" s="338"/>
      <c r="AK547" s="338"/>
      <c r="AL547" s="338"/>
      <c r="AM547" s="338"/>
      <c r="AN547" s="338"/>
      <c r="AO547" s="338"/>
      <c r="AP547" s="338"/>
      <c r="AQ547" s="338"/>
      <c r="AR547" s="338"/>
      <c r="AS547" s="338"/>
      <c r="AT547" s="338"/>
      <c r="AU547" s="338"/>
      <c r="AV547" s="338"/>
      <c r="AW547" s="338"/>
      <c r="AX547" s="338"/>
      <c r="AY547" s="338"/>
      <c r="AZ547" s="338"/>
      <c r="BA547" s="340"/>
      <c r="BB547" s="419"/>
      <c r="BC547" s="340"/>
      <c r="BD547" s="340"/>
      <c r="BE547" s="340"/>
      <c r="BF547" s="340"/>
      <c r="BG547" s="340"/>
      <c r="BH547" s="340"/>
      <c r="BI547" s="340"/>
      <c r="BJ547" s="340"/>
      <c r="BK547" s="340"/>
      <c r="BL547" s="340"/>
      <c r="BM547" s="340"/>
      <c r="BN547" s="340"/>
      <c r="BO547" s="340"/>
      <c r="BP547" s="340"/>
      <c r="BQ547" s="340"/>
      <c r="BR547" s="340"/>
      <c r="BS547" s="340"/>
      <c r="BT547" s="340"/>
      <c r="BU547" s="340"/>
      <c r="BV547" s="340"/>
      <c r="BW547" s="340"/>
      <c r="BX547" s="340"/>
      <c r="BY547" s="340"/>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5" customFormat="true" ht="25.15" customHeight="true" x14ac:dyDescent="0.2">
      <c r="C548" s="1016" t="s">
        <v>217</v>
      </c>
      <c r="D548" s="1006"/>
      <c r="E548" s="702">
        <v>9.9962932759821765E-2</v>
      </c>
      <c r="F548" s="613"/>
      <c r="G548" s="613"/>
      <c r="H548" s="1016" t="s">
        <v>405</v>
      </c>
      <c r="I548" s="1006"/>
      <c r="J548" s="703">
        <v>8.7407997406774348E-3</v>
      </c>
      <c r="K548" s="613"/>
      <c r="L548" s="613"/>
      <c r="M548" s="1016" t="s">
        <v>323</v>
      </c>
      <c r="N548" s="1006"/>
      <c r="O548" s="704">
        <v>4.5459755464191563E-3</v>
      </c>
      <c r="P548" s="613"/>
      <c r="Q548" s="613"/>
      <c r="AC548" s="338"/>
      <c r="AD548" s="338"/>
      <c r="AE548" s="338"/>
      <c r="AF548" s="338"/>
      <c r="AG548" s="338"/>
      <c r="AH548" s="338"/>
      <c r="AI548" s="338"/>
      <c r="AJ548" s="338"/>
      <c r="AK548" s="338"/>
      <c r="AL548" s="338"/>
      <c r="AM548" s="338"/>
      <c r="AN548" s="338"/>
      <c r="AO548" s="338"/>
      <c r="AP548" s="338"/>
      <c r="AQ548" s="338"/>
      <c r="AR548" s="338"/>
      <c r="AS548" s="338"/>
      <c r="AT548" s="338"/>
      <c r="AU548" s="338"/>
      <c r="AV548" s="338"/>
      <c r="AW548" s="338"/>
      <c r="AX548" s="338"/>
      <c r="AY548" s="338"/>
      <c r="AZ548" s="338"/>
      <c r="BA548" s="340"/>
      <c r="BB548" s="419"/>
      <c r="BC548" s="340"/>
      <c r="BD548" s="340"/>
      <c r="BE548" s="340"/>
      <c r="BF548" s="340"/>
      <c r="BG548" s="340"/>
      <c r="BH548" s="340"/>
      <c r="BI548" s="340"/>
      <c r="BJ548" s="340"/>
      <c r="BK548" s="340"/>
      <c r="BL548" s="340"/>
      <c r="BM548" s="340"/>
      <c r="BN548" s="340"/>
      <c r="BO548" s="340"/>
      <c r="BP548" s="340"/>
      <c r="BQ548" s="340"/>
      <c r="BR548" s="340"/>
      <c r="BS548" s="340"/>
      <c r="BT548" s="340"/>
      <c r="BU548" s="340"/>
      <c r="BV548" s="340"/>
      <c r="BW548" s="340"/>
      <c r="BX548" s="340"/>
      <c r="BY548" s="340"/>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5" customFormat="true" ht="25.15" customHeight="true" x14ac:dyDescent="0.2">
      <c r="C549" s="1016" t="s">
        <v>231</v>
      </c>
      <c r="D549" s="1006"/>
      <c r="E549" s="702">
        <v>6.2851124592546839E-2</v>
      </c>
      <c r="F549" s="613"/>
      <c r="G549" s="613"/>
      <c r="H549" s="1016" t="s">
        <v>246</v>
      </c>
      <c r="I549" s="1006"/>
      <c r="J549" s="703">
        <v>5.0027580401769108E-3</v>
      </c>
      <c r="K549" s="613"/>
      <c r="L549" s="613"/>
      <c r="M549" s="1016" t="s">
        <v>408</v>
      </c>
      <c r="N549" s="1006"/>
      <c r="O549" s="704">
        <v>1.3381255807960197E-3</v>
      </c>
      <c r="P549" s="613"/>
      <c r="Q549" s="613"/>
      <c r="AC549" s="338"/>
      <c r="AD549" s="338"/>
      <c r="AE549" s="338"/>
      <c r="AF549" s="338"/>
      <c r="AG549" s="338"/>
      <c r="AH549" s="338"/>
      <c r="AI549" s="338"/>
      <c r="AJ549" s="338"/>
      <c r="AK549" s="338"/>
      <c r="AL549" s="338"/>
      <c r="AM549" s="338"/>
      <c r="AN549" s="338"/>
      <c r="AO549" s="338"/>
      <c r="AP549" s="338"/>
      <c r="AQ549" s="338"/>
      <c r="AR549" s="338"/>
      <c r="AS549" s="338"/>
      <c r="AT549" s="338"/>
      <c r="AU549" s="338"/>
      <c r="AV549" s="338"/>
      <c r="AW549" s="338"/>
      <c r="AX549" s="338"/>
      <c r="AY549" s="338"/>
      <c r="AZ549" s="338"/>
      <c r="BA549" s="340"/>
      <c r="BB549" s="419"/>
      <c r="BC549" s="340"/>
      <c r="BD549" s="340"/>
      <c r="BE549" s="340"/>
      <c r="BF549" s="340"/>
      <c r="BG549" s="340"/>
      <c r="BH549" s="340"/>
      <c r="BI549" s="340"/>
      <c r="BJ549" s="340"/>
      <c r="BK549" s="340"/>
      <c r="BL549" s="340"/>
      <c r="BM549" s="340"/>
      <c r="BN549" s="340"/>
      <c r="BO549" s="340"/>
      <c r="BP549" s="340"/>
      <c r="BQ549" s="340"/>
      <c r="BR549" s="340"/>
      <c r="BS549" s="340"/>
      <c r="BT549" s="340"/>
      <c r="BU549" s="340"/>
      <c r="BV549" s="340"/>
      <c r="BW549" s="340"/>
      <c r="BX549" s="340"/>
      <c r="BY549" s="340"/>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5" customFormat="true" ht="25.15" customHeight="true" x14ac:dyDescent="0.2">
      <c r="C550" s="1016" t="s">
        <v>225</v>
      </c>
      <c r="D550" s="1006"/>
      <c r="E550" s="702">
        <v>0.10724471122320865</v>
      </c>
      <c r="F550" s="613"/>
      <c r="G550" s="613"/>
      <c r="H550" s="1016" t="s">
        <v>374</v>
      </c>
      <c r="I550" s="1006"/>
      <c r="J550" s="703">
        <v>-9.3094167927924965E-2</v>
      </c>
      <c r="K550" s="613"/>
      <c r="L550" s="613"/>
      <c r="M550" s="1016" t="s">
        <v>402</v>
      </c>
      <c r="N550" s="1006"/>
      <c r="O550" s="704">
        <v>4.1793529197742374E-2</v>
      </c>
      <c r="P550" s="613"/>
      <c r="Q550" s="613"/>
      <c r="AC550" s="338"/>
      <c r="AD550" s="338"/>
      <c r="AE550" s="338"/>
      <c r="AF550" s="338"/>
      <c r="AG550" s="338"/>
      <c r="AH550" s="338"/>
      <c r="AI550" s="338"/>
      <c r="AJ550" s="338"/>
      <c r="AK550" s="338"/>
      <c r="AL550" s="338"/>
      <c r="AM550" s="338"/>
      <c r="AN550" s="338"/>
      <c r="AO550" s="338"/>
      <c r="AP550" s="338"/>
      <c r="AQ550" s="338"/>
      <c r="AR550" s="338"/>
      <c r="AS550" s="338"/>
      <c r="AT550" s="338"/>
      <c r="AU550" s="338"/>
      <c r="AV550" s="338"/>
      <c r="AW550" s="338"/>
      <c r="AX550" s="338"/>
      <c r="AY550" s="338"/>
      <c r="AZ550" s="338"/>
      <c r="BA550" s="340"/>
      <c r="BB550" s="419"/>
      <c r="BC550" s="340"/>
      <c r="BD550" s="340"/>
      <c r="BE550" s="340"/>
      <c r="BF550" s="340"/>
      <c r="BG550" s="340"/>
      <c r="BH550" s="340"/>
      <c r="BI550" s="340"/>
      <c r="BJ550" s="340"/>
      <c r="BK550" s="340"/>
      <c r="BL550" s="340"/>
      <c r="BM550" s="340"/>
      <c r="BN550" s="340"/>
      <c r="BO550" s="340"/>
      <c r="BP550" s="340"/>
      <c r="BQ550" s="340"/>
      <c r="BR550" s="340"/>
      <c r="BS550" s="340"/>
      <c r="BT550" s="340"/>
      <c r="BU550" s="340"/>
      <c r="BV550" s="340"/>
      <c r="BW550" s="340"/>
      <c r="BX550" s="340"/>
      <c r="BY550" s="340"/>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5" customFormat="true" ht="25.15" customHeight="true" x14ac:dyDescent="0.2">
      <c r="C551" s="1016" t="s">
        <v>400</v>
      </c>
      <c r="D551" s="1006"/>
      <c r="E551" s="702">
        <v>2.000716747816781E-2</v>
      </c>
      <c r="F551" s="613"/>
      <c r="G551" s="613"/>
      <c r="H551" s="1016" t="s">
        <v>396</v>
      </c>
      <c r="I551" s="1006"/>
      <c r="J551" s="703">
        <v>-3.6073674150993391E-2</v>
      </c>
      <c r="K551" s="613"/>
      <c r="L551" s="613"/>
      <c r="M551" s="1016" t="s">
        <v>404</v>
      </c>
      <c r="N551" s="1006"/>
      <c r="O551" s="704">
        <v>3.0747651247500628E-2</v>
      </c>
      <c r="P551" s="613"/>
      <c r="Q551" s="613"/>
      <c r="AC551" s="338"/>
      <c r="AD551" s="338"/>
      <c r="AE551" s="338"/>
      <c r="AF551" s="338"/>
      <c r="AG551" s="338"/>
      <c r="AH551" s="338"/>
      <c r="AI551" s="338"/>
      <c r="AJ551" s="338"/>
      <c r="AK551" s="338"/>
      <c r="AL551" s="338"/>
      <c r="AM551" s="338"/>
      <c r="AN551" s="338"/>
      <c r="AO551" s="338"/>
      <c r="AP551" s="338"/>
      <c r="AQ551" s="338"/>
      <c r="AR551" s="338"/>
      <c r="AS551" s="338"/>
      <c r="AT551" s="338"/>
      <c r="AU551" s="338"/>
      <c r="AV551" s="338"/>
      <c r="AW551" s="338"/>
      <c r="AX551" s="338"/>
      <c r="AY551" s="338"/>
      <c r="AZ551" s="338"/>
      <c r="BA551" s="340"/>
      <c r="BB551" s="419"/>
      <c r="BC551" s="340"/>
      <c r="BD551" s="340"/>
      <c r="BE551" s="340"/>
      <c r="BF551" s="340"/>
      <c r="BG551" s="340"/>
      <c r="BH551" s="340"/>
      <c r="BI551" s="340"/>
      <c r="BJ551" s="340"/>
      <c r="BK551" s="340"/>
      <c r="BL551" s="340"/>
      <c r="BM551" s="340"/>
      <c r="BN551" s="340"/>
      <c r="BO551" s="340"/>
      <c r="BP551" s="340"/>
      <c r="BQ551" s="340"/>
      <c r="BR551" s="340"/>
      <c r="BS551" s="340"/>
      <c r="BT551" s="340"/>
      <c r="BU551" s="340"/>
      <c r="BV551" s="340"/>
      <c r="BW551" s="340"/>
      <c r="BX551" s="340"/>
      <c r="BY551" s="340"/>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5" customFormat="true" ht="25.15" customHeight="true" x14ac:dyDescent="0.2">
      <c r="C552" s="1016" t="s">
        <v>380</v>
      </c>
      <c r="D552" s="1006"/>
      <c r="E552" s="702">
        <v>7.0258102488606991E-2</v>
      </c>
      <c r="F552" s="613"/>
      <c r="G552" s="613"/>
      <c r="H552" s="1016" t="s">
        <v>239</v>
      </c>
      <c r="I552" s="1006"/>
      <c r="J552" s="703">
        <v>-1.2493427653821278E-3</v>
      </c>
      <c r="K552" s="613"/>
      <c r="L552" s="613"/>
      <c r="M552" s="1016" t="s">
        <v>416</v>
      </c>
      <c r="N552" s="1006"/>
      <c r="O552" s="704">
        <v>6.2373313261555796E-3</v>
      </c>
      <c r="P552" s="613"/>
      <c r="Q552" s="613"/>
      <c r="AC552" s="338"/>
      <c r="AD552" s="338"/>
      <c r="AE552" s="338"/>
      <c r="AF552" s="338"/>
      <c r="AG552" s="338"/>
      <c r="AH552" s="338"/>
      <c r="AI552" s="338"/>
      <c r="AJ552" s="338"/>
      <c r="AK552" s="338"/>
      <c r="AL552" s="338"/>
      <c r="AM552" s="338"/>
      <c r="AN552" s="338"/>
      <c r="AO552" s="338"/>
      <c r="AP552" s="338"/>
      <c r="AQ552" s="338"/>
      <c r="AR552" s="338"/>
      <c r="AS552" s="338"/>
      <c r="AT552" s="338"/>
      <c r="AU552" s="338"/>
      <c r="AV552" s="338"/>
      <c r="AW552" s="338"/>
      <c r="AX552" s="338"/>
      <c r="AY552" s="338"/>
      <c r="AZ552" s="338"/>
      <c r="BA552" s="340"/>
      <c r="BB552" s="419"/>
      <c r="BC552" s="340"/>
      <c r="BD552" s="340"/>
      <c r="BE552" s="340"/>
      <c r="BF552" s="340"/>
      <c r="BG552" s="340"/>
      <c r="BH552" s="340"/>
      <c r="BI552" s="340"/>
      <c r="BJ552" s="340"/>
      <c r="BK552" s="340"/>
      <c r="BL552" s="340"/>
      <c r="BM552" s="340"/>
      <c r="BN552" s="340"/>
      <c r="BO552" s="340"/>
      <c r="BP552" s="340"/>
      <c r="BQ552" s="340"/>
      <c r="BR552" s="340"/>
      <c r="BS552" s="340"/>
      <c r="BT552" s="340"/>
      <c r="BU552" s="340"/>
      <c r="BV552" s="340"/>
      <c r="BW552" s="340"/>
      <c r="BX552" s="340"/>
      <c r="BY552" s="340"/>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5" customFormat="true" ht="25.15" customHeight="true" x14ac:dyDescent="0.2">
      <c r="C553" s="1016" t="s">
        <v>377</v>
      </c>
      <c r="D553" s="1006"/>
      <c r="E553" s="702">
        <v>4.4691347343658414E-2</v>
      </c>
      <c r="F553" s="613"/>
      <c r="G553" s="613"/>
      <c r="H553" s="1016" t="s">
        <v>215</v>
      </c>
      <c r="I553" s="1006"/>
      <c r="J553" s="703">
        <v>-3.0086118581965468E-3</v>
      </c>
      <c r="K553" s="613"/>
      <c r="L553" s="613"/>
      <c r="M553" s="1016" t="s">
        <v>406</v>
      </c>
      <c r="N553" s="1006"/>
      <c r="O553" s="704">
        <v>-1.4336057854139375E-2</v>
      </c>
      <c r="P553" s="613"/>
      <c r="Q553" s="613"/>
      <c r="AC553" s="338"/>
      <c r="AD553" s="338"/>
      <c r="AE553" s="338"/>
      <c r="AF553" s="338"/>
      <c r="AG553" s="338"/>
      <c r="AH553" s="338"/>
      <c r="AI553" s="338"/>
      <c r="AJ553" s="338"/>
      <c r="AK553" s="338"/>
      <c r="AL553" s="338"/>
      <c r="AM553" s="338"/>
      <c r="AN553" s="338"/>
      <c r="AO553" s="338"/>
      <c r="AP553" s="338"/>
      <c r="AQ553" s="338"/>
      <c r="AR553" s="338"/>
      <c r="AS553" s="338"/>
      <c r="AT553" s="338"/>
      <c r="AU553" s="338"/>
      <c r="AV553" s="338"/>
      <c r="AW553" s="338"/>
      <c r="AX553" s="338"/>
      <c r="AY553" s="338"/>
      <c r="AZ553" s="338"/>
      <c r="BA553" s="340"/>
      <c r="BB553" s="419"/>
      <c r="BC553" s="340"/>
      <c r="BD553" s="340"/>
      <c r="BE553" s="340"/>
      <c r="BF553" s="340"/>
      <c r="BG553" s="340"/>
      <c r="BH553" s="340"/>
      <c r="BI553" s="340"/>
      <c r="BJ553" s="340"/>
      <c r="BK553" s="340"/>
      <c r="BL553" s="340"/>
      <c r="BM553" s="340"/>
      <c r="BN553" s="340"/>
      <c r="BO553" s="340"/>
      <c r="BP553" s="340"/>
      <c r="BQ553" s="340"/>
      <c r="BR553" s="340"/>
      <c r="BS553" s="340"/>
      <c r="BT553" s="340"/>
      <c r="BU553" s="340"/>
      <c r="BV553" s="340"/>
      <c r="BW553" s="340"/>
      <c r="BX553" s="340"/>
      <c r="BY553" s="340"/>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5" customFormat="true" ht="25.15" customHeight="true" x14ac:dyDescent="0.2">
      <c r="C554" s="1016" t="s">
        <v>382</v>
      </c>
      <c r="D554" s="1006"/>
      <c r="E554" s="702">
        <v>4.3440729997078022E-2</v>
      </c>
      <c r="F554" s="613"/>
      <c r="G554" s="613"/>
      <c r="H554" s="1016" t="s">
        <v>372</v>
      </c>
      <c r="I554" s="1006"/>
      <c r="J554" s="703">
        <v>9.158455847640562E-2</v>
      </c>
      <c r="K554" s="613"/>
      <c r="L554" s="613"/>
      <c r="M554" s="1016" t="s">
        <v>397</v>
      </c>
      <c r="N554" s="1006"/>
      <c r="O554" s="704">
        <v>-2.8802043209644669E-2</v>
      </c>
      <c r="P554" s="613"/>
      <c r="Q554" s="613"/>
      <c r="AC554" s="338"/>
      <c r="AD554" s="338"/>
      <c r="AE554" s="338"/>
      <c r="AF554" s="338"/>
      <c r="AG554" s="338"/>
      <c r="AH554" s="338"/>
      <c r="AI554" s="338"/>
      <c r="AJ554" s="338"/>
      <c r="AK554" s="338"/>
      <c r="AL554" s="338"/>
      <c r="AM554" s="338"/>
      <c r="AN554" s="338"/>
      <c r="AO554" s="338"/>
      <c r="AP554" s="338"/>
      <c r="AQ554" s="338"/>
      <c r="AR554" s="338"/>
      <c r="AS554" s="338"/>
      <c r="AT554" s="338"/>
      <c r="AU554" s="338"/>
      <c r="AV554" s="338"/>
      <c r="AW554" s="338"/>
      <c r="AX554" s="338"/>
      <c r="AY554" s="338"/>
      <c r="AZ554" s="338"/>
      <c r="BA554" s="340"/>
      <c r="BB554" s="419"/>
      <c r="BC554" s="340"/>
      <c r="BD554" s="340"/>
      <c r="BE554" s="340"/>
      <c r="BF554" s="340"/>
      <c r="BG554" s="340"/>
      <c r="BH554" s="340"/>
      <c r="BI554" s="340"/>
      <c r="BJ554" s="340"/>
      <c r="BK554" s="340"/>
      <c r="BL554" s="340"/>
      <c r="BM554" s="340"/>
      <c r="BN554" s="340"/>
      <c r="BO554" s="340"/>
      <c r="BP554" s="340"/>
      <c r="BQ554" s="340"/>
      <c r="BR554" s="340"/>
      <c r="BS554" s="340"/>
      <c r="BT554" s="340"/>
      <c r="BU554" s="340"/>
      <c r="BV554" s="340"/>
      <c r="BW554" s="340"/>
      <c r="BX554" s="340"/>
      <c r="BY554" s="340"/>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5" customFormat="true" ht="25.15" customHeight="true" x14ac:dyDescent="0.2">
      <c r="C555" s="1016" t="s">
        <v>376</v>
      </c>
      <c r="D555" s="1006"/>
      <c r="E555" s="702">
        <v>4.8711519217849268E-2</v>
      </c>
      <c r="F555" s="613"/>
      <c r="G555" s="613"/>
      <c r="H555" s="1016" t="s">
        <v>323</v>
      </c>
      <c r="I555" s="1006"/>
      <c r="J555" s="703">
        <v>8.3149455722092392E-4</v>
      </c>
      <c r="K555" s="613"/>
      <c r="L555" s="613"/>
      <c r="M555" s="1016" t="s">
        <v>226</v>
      </c>
      <c r="N555" s="1006"/>
      <c r="O555" s="704">
        <v>-3.4455326317355428E-2</v>
      </c>
      <c r="P555" s="613"/>
      <c r="Q555" s="613"/>
      <c r="AC555" s="338"/>
      <c r="AD555" s="338"/>
      <c r="AE555" s="338"/>
      <c r="AF555" s="338"/>
      <c r="AG555" s="338"/>
      <c r="AH555" s="338"/>
      <c r="AI555" s="338"/>
      <c r="AJ555" s="338"/>
      <c r="AK555" s="338"/>
      <c r="AL555" s="338"/>
      <c r="AM555" s="338"/>
      <c r="AN555" s="338"/>
      <c r="AO555" s="338"/>
      <c r="AP555" s="338"/>
      <c r="AQ555" s="338"/>
      <c r="AR555" s="338"/>
      <c r="AS555" s="338"/>
      <c r="AT555" s="338"/>
      <c r="AU555" s="338"/>
      <c r="AV555" s="338"/>
      <c r="AW555" s="338"/>
      <c r="AX555" s="338"/>
      <c r="AY555" s="338"/>
      <c r="AZ555" s="338"/>
      <c r="BA555" s="340"/>
      <c r="BB555" s="419"/>
      <c r="BC555" s="340"/>
      <c r="BD555" s="340"/>
      <c r="BE555" s="340"/>
      <c r="BF555" s="340"/>
      <c r="BG555" s="340"/>
      <c r="BH555" s="340"/>
      <c r="BI555" s="340"/>
      <c r="BJ555" s="340"/>
      <c r="BK555" s="340"/>
      <c r="BL555" s="340"/>
      <c r="BM555" s="340"/>
      <c r="BN555" s="340"/>
      <c r="BO555" s="340"/>
      <c r="BP555" s="340"/>
      <c r="BQ555" s="340"/>
      <c r="BR555" s="340"/>
      <c r="BS555" s="340"/>
      <c r="BT555" s="340"/>
      <c r="BU555" s="340"/>
      <c r="BV555" s="340"/>
      <c r="BW555" s="340"/>
      <c r="BX555" s="340"/>
      <c r="BY555" s="340"/>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5" customFormat="true" ht="25.15" customHeight="true" x14ac:dyDescent="0.2">
      <c r="C556" s="1016" t="s">
        <v>388</v>
      </c>
      <c r="D556" s="1006"/>
      <c r="E556" s="702">
        <v>-4.1954763477411214E-2</v>
      </c>
      <c r="F556" s="613"/>
      <c r="G556" s="613"/>
      <c r="H556" s="1016" t="s">
        <v>408</v>
      </c>
      <c r="I556" s="1006"/>
      <c r="J556" s="703">
        <v>2.6719394200629882E-3</v>
      </c>
      <c r="K556" s="613"/>
      <c r="L556" s="613"/>
      <c r="M556" s="1016" t="s">
        <v>228</v>
      </c>
      <c r="N556" s="1006"/>
      <c r="O556" s="704">
        <v>5.402328679005905E-3</v>
      </c>
      <c r="P556" s="613"/>
      <c r="Q556" s="613"/>
      <c r="AC556" s="338"/>
      <c r="AD556" s="338"/>
      <c r="AE556" s="338"/>
      <c r="AF556" s="338"/>
      <c r="AG556" s="338"/>
      <c r="AH556" s="338"/>
      <c r="AI556" s="338"/>
      <c r="AJ556" s="338"/>
      <c r="AK556" s="338"/>
      <c r="AL556" s="338"/>
      <c r="AM556" s="338"/>
      <c r="AN556" s="338"/>
      <c r="AO556" s="338"/>
      <c r="AP556" s="338"/>
      <c r="AQ556" s="338"/>
      <c r="AR556" s="338"/>
      <c r="AS556" s="338"/>
      <c r="AT556" s="338"/>
      <c r="AU556" s="338"/>
      <c r="AV556" s="338"/>
      <c r="AW556" s="338"/>
      <c r="AX556" s="338"/>
      <c r="AY556" s="338"/>
      <c r="AZ556" s="338"/>
      <c r="BA556" s="340"/>
      <c r="BB556" s="419"/>
      <c r="BC556" s="340"/>
      <c r="BD556" s="340"/>
      <c r="BE556" s="340"/>
      <c r="BF556" s="340"/>
      <c r="BG556" s="340"/>
      <c r="BH556" s="340"/>
      <c r="BI556" s="340"/>
      <c r="BJ556" s="340"/>
      <c r="BK556" s="340"/>
      <c r="BL556" s="340"/>
      <c r="BM556" s="340"/>
      <c r="BN556" s="340"/>
      <c r="BO556" s="340"/>
      <c r="BP556" s="340"/>
      <c r="BQ556" s="340"/>
      <c r="BR556" s="340"/>
      <c r="BS556" s="340"/>
      <c r="BT556" s="340"/>
      <c r="BU556" s="340"/>
      <c r="BV556" s="340"/>
      <c r="BW556" s="340"/>
      <c r="BX556" s="340"/>
      <c r="BY556" s="340"/>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5" customFormat="true" ht="25.15" customHeight="true" x14ac:dyDescent="0.2">
      <c r="C557" s="1016" t="s">
        <v>379</v>
      </c>
      <c r="D557" s="1006"/>
      <c r="E557" s="702">
        <v>6.3162821026297569E-2</v>
      </c>
      <c r="F557" s="613"/>
      <c r="G557" s="613"/>
      <c r="H557" s="1016" t="s">
        <v>402</v>
      </c>
      <c r="I557" s="1006"/>
      <c r="J557" s="703">
        <v>1.5517948581301896E-2</v>
      </c>
      <c r="K557" s="613"/>
      <c r="L557" s="613"/>
      <c r="M557" s="1016" t="s">
        <v>418</v>
      </c>
      <c r="N557" s="1006"/>
      <c r="O557" s="704">
        <v>-1.0400329028122678E-3</v>
      </c>
      <c r="P557" s="613"/>
      <c r="Q557" s="613"/>
      <c r="AC557" s="338"/>
      <c r="AD557" s="338"/>
      <c r="AE557" s="338"/>
      <c r="AF557" s="338"/>
      <c r="AG557" s="338"/>
      <c r="AH557" s="338"/>
      <c r="AI557" s="338"/>
      <c r="AJ557" s="338"/>
      <c r="AK557" s="338"/>
      <c r="AL557" s="338"/>
      <c r="AM557" s="338"/>
      <c r="AN557" s="338"/>
      <c r="AO557" s="338"/>
      <c r="AP557" s="338"/>
      <c r="AQ557" s="338"/>
      <c r="AR557" s="338"/>
      <c r="AS557" s="338"/>
      <c r="AT557" s="338"/>
      <c r="AU557" s="338"/>
      <c r="AV557" s="338"/>
      <c r="AW557" s="338"/>
      <c r="AX557" s="338"/>
      <c r="AY557" s="338"/>
      <c r="AZ557" s="338"/>
      <c r="BA557" s="340"/>
      <c r="BB557" s="419"/>
      <c r="BC557" s="340"/>
      <c r="BD557" s="340"/>
      <c r="BE557" s="340"/>
      <c r="BF557" s="340"/>
      <c r="BG557" s="340"/>
      <c r="BH557" s="340"/>
      <c r="BI557" s="340"/>
      <c r="BJ557" s="340"/>
      <c r="BK557" s="340"/>
      <c r="BL557" s="340"/>
      <c r="BM557" s="340"/>
      <c r="BN557" s="340"/>
      <c r="BO557" s="340"/>
      <c r="BP557" s="340"/>
      <c r="BQ557" s="340"/>
      <c r="BR557" s="340"/>
      <c r="BS557" s="340"/>
      <c r="BT557" s="340"/>
      <c r="BU557" s="340"/>
      <c r="BV557" s="340"/>
      <c r="BW557" s="340"/>
      <c r="BX557" s="340"/>
      <c r="BY557" s="340"/>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5" customFormat="true" ht="25.15" customHeight="true" x14ac:dyDescent="0.2">
      <c r="C558" s="1016" t="s">
        <v>375</v>
      </c>
      <c r="D558" s="1006"/>
      <c r="E558" s="702">
        <v>9.7340736444047379E-2</v>
      </c>
      <c r="F558" s="613"/>
      <c r="G558" s="613"/>
      <c r="H558" s="1016" t="s">
        <v>404</v>
      </c>
      <c r="I558" s="1006"/>
      <c r="J558" s="703">
        <v>1.1635367402855281E-2</v>
      </c>
      <c r="K558" s="613"/>
      <c r="L558" s="613"/>
      <c r="M558" s="1016" t="s">
        <v>378</v>
      </c>
      <c r="N558" s="1006"/>
      <c r="O558" s="704">
        <v>8.2247205845115329E-2</v>
      </c>
      <c r="P558" s="613"/>
      <c r="Q558" s="613"/>
      <c r="AC558" s="338"/>
      <c r="AD558" s="338"/>
      <c r="AE558" s="338"/>
      <c r="AF558" s="338"/>
      <c r="AG558" s="338"/>
      <c r="AH558" s="338"/>
      <c r="AI558" s="338"/>
      <c r="AJ558" s="338"/>
      <c r="AK558" s="338"/>
      <c r="AL558" s="338"/>
      <c r="AM558" s="338"/>
      <c r="AN558" s="338"/>
      <c r="AO558" s="338"/>
      <c r="AP558" s="338"/>
      <c r="AQ558" s="338"/>
      <c r="AR558" s="338"/>
      <c r="AS558" s="338"/>
      <c r="AT558" s="338"/>
      <c r="AU558" s="338"/>
      <c r="AV558" s="338"/>
      <c r="AW558" s="338"/>
      <c r="AX558" s="338"/>
      <c r="AY558" s="338"/>
      <c r="AZ558" s="338"/>
      <c r="BA558" s="340"/>
      <c r="BB558" s="419"/>
      <c r="BC558" s="340"/>
      <c r="BD558" s="340"/>
      <c r="BE558" s="340"/>
      <c r="BF558" s="340"/>
      <c r="BG558" s="340"/>
      <c r="BH558" s="340"/>
      <c r="BI558" s="340"/>
      <c r="BJ558" s="340"/>
      <c r="BK558" s="340"/>
      <c r="BL558" s="340"/>
      <c r="BM558" s="340"/>
      <c r="BN558" s="340"/>
      <c r="BO558" s="340"/>
      <c r="BP558" s="340"/>
      <c r="BQ558" s="340"/>
      <c r="BR558" s="340"/>
      <c r="BS558" s="340"/>
      <c r="BT558" s="340"/>
      <c r="BU558" s="340"/>
      <c r="BV558" s="340"/>
      <c r="BW558" s="340"/>
      <c r="BX558" s="340"/>
      <c r="BY558" s="340"/>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5" customFormat="true" ht="25.15" customHeight="true" x14ac:dyDescent="0.2">
      <c r="C559" s="1016" t="s">
        <v>390</v>
      </c>
      <c r="D559" s="1006"/>
      <c r="E559" s="702">
        <v>-1.1482681385566553E-3</v>
      </c>
      <c r="F559" s="613"/>
      <c r="G559" s="613"/>
      <c r="H559" s="1016" t="s">
        <v>416</v>
      </c>
      <c r="I559" s="1006"/>
      <c r="J559" s="703">
        <v>1.932037567758805E-3</v>
      </c>
      <c r="K559" s="613"/>
      <c r="L559" s="613"/>
      <c r="M559" s="1016" t="s">
        <v>398</v>
      </c>
      <c r="N559" s="1006"/>
      <c r="O559" s="704">
        <v>3.7897597032826191E-2</v>
      </c>
      <c r="P559" s="613"/>
      <c r="Q559" s="613"/>
      <c r="AC559" s="338"/>
      <c r="AD559" s="338"/>
      <c r="AE559" s="338"/>
      <c r="AF559" s="338"/>
      <c r="AG559" s="338"/>
      <c r="AH559" s="338"/>
      <c r="AI559" s="338"/>
      <c r="AJ559" s="338"/>
      <c r="AK559" s="338"/>
      <c r="AL559" s="338"/>
      <c r="AM559" s="338"/>
      <c r="AN559" s="338"/>
      <c r="AO559" s="338"/>
      <c r="AP559" s="338"/>
      <c r="AQ559" s="338"/>
      <c r="AR559" s="338"/>
      <c r="AS559" s="338"/>
      <c r="AT559" s="338"/>
      <c r="AU559" s="338"/>
      <c r="AV559" s="338"/>
      <c r="AW559" s="338"/>
      <c r="AX559" s="338"/>
      <c r="AY559" s="338"/>
      <c r="AZ559" s="338"/>
      <c r="BA559" s="340"/>
      <c r="BB559" s="419"/>
      <c r="BC559" s="340"/>
      <c r="BD559" s="340"/>
      <c r="BE559" s="340"/>
      <c r="BF559" s="340"/>
      <c r="BG559" s="340"/>
      <c r="BH559" s="340"/>
      <c r="BI559" s="340"/>
      <c r="BJ559" s="340"/>
      <c r="BK559" s="340"/>
      <c r="BL559" s="340"/>
      <c r="BM559" s="340"/>
      <c r="BN559" s="340"/>
      <c r="BO559" s="340"/>
      <c r="BP559" s="340"/>
      <c r="BQ559" s="340"/>
      <c r="BR559" s="340"/>
      <c r="BS559" s="340"/>
      <c r="BT559" s="340"/>
      <c r="BU559" s="340"/>
      <c r="BV559" s="340"/>
      <c r="BW559" s="340"/>
      <c r="BX559" s="340"/>
      <c r="BY559" s="340"/>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5" customFormat="true" ht="25.15" customHeight="true" x14ac:dyDescent="0.2">
      <c r="C560" s="1016" t="s">
        <v>389</v>
      </c>
      <c r="D560" s="1006"/>
      <c r="E560" s="702">
        <v>2.4069144116968713E-2</v>
      </c>
      <c r="F560" s="613"/>
      <c r="G560" s="613"/>
      <c r="H560" s="1016" t="s">
        <v>406</v>
      </c>
      <c r="I560" s="1006"/>
      <c r="J560" s="703">
        <v>-1.0512329469452266E-2</v>
      </c>
      <c r="K560" s="613"/>
      <c r="L560" s="613"/>
      <c r="M560" s="1016" t="s">
        <v>386</v>
      </c>
      <c r="N560" s="1006"/>
      <c r="O560" s="704">
        <v>7.4743555010766086E-2</v>
      </c>
      <c r="P560" s="613"/>
      <c r="Q560" s="613"/>
      <c r="AC560" s="338"/>
      <c r="AD560" s="338"/>
      <c r="AE560" s="338"/>
      <c r="AF560" s="338"/>
      <c r="AG560" s="338"/>
      <c r="AH560" s="338"/>
      <c r="AI560" s="338"/>
      <c r="AJ560" s="338"/>
      <c r="AK560" s="338"/>
      <c r="AL560" s="338"/>
      <c r="AM560" s="338"/>
      <c r="AN560" s="338"/>
      <c r="AO560" s="338"/>
      <c r="AP560" s="338"/>
      <c r="AQ560" s="338"/>
      <c r="AR560" s="338"/>
      <c r="AS560" s="338"/>
      <c r="AT560" s="338"/>
      <c r="AU560" s="338"/>
      <c r="AV560" s="338"/>
      <c r="AW560" s="338"/>
      <c r="AX560" s="338"/>
      <c r="AY560" s="338"/>
      <c r="AZ560" s="338"/>
      <c r="BA560" s="340"/>
      <c r="BB560" s="419"/>
      <c r="BC560" s="340"/>
      <c r="BD560" s="340"/>
      <c r="BE560" s="340"/>
      <c r="BF560" s="340"/>
      <c r="BG560" s="340"/>
      <c r="BH560" s="340"/>
      <c r="BI560" s="340"/>
      <c r="BJ560" s="340"/>
      <c r="BK560" s="340"/>
      <c r="BL560" s="340"/>
      <c r="BM560" s="340"/>
      <c r="BN560" s="340"/>
      <c r="BO560" s="340"/>
      <c r="BP560" s="340"/>
      <c r="BQ560" s="340"/>
      <c r="BR560" s="340"/>
      <c r="BS560" s="340"/>
      <c r="BT560" s="340"/>
      <c r="BU560" s="340"/>
      <c r="BV560" s="340"/>
      <c r="BW560" s="340"/>
      <c r="BX560" s="340"/>
      <c r="BY560" s="340"/>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5" customFormat="true" ht="25.15" customHeight="true" x14ac:dyDescent="0.2">
      <c r="C561" s="1016" t="s">
        <v>387</v>
      </c>
      <c r="D561" s="1006"/>
      <c r="E561" s="702">
        <v>4.4837359668470404E-2</v>
      </c>
      <c r="F561" s="613"/>
      <c r="G561" s="613"/>
      <c r="H561" s="1016" t="s">
        <v>397</v>
      </c>
      <c r="I561" s="1006"/>
      <c r="J561" s="703">
        <v>-2.3229564932225742E-2</v>
      </c>
      <c r="K561" s="613"/>
      <c r="L561" s="613"/>
      <c r="M561" s="1016" t="s">
        <v>393</v>
      </c>
      <c r="N561" s="1006"/>
      <c r="O561" s="704">
        <v>5.4095537666469448E-2</v>
      </c>
      <c r="P561" s="613"/>
      <c r="Q561" s="613"/>
      <c r="AC561" s="338"/>
      <c r="AD561" s="338"/>
      <c r="AE561" s="338"/>
      <c r="AF561" s="338"/>
      <c r="AG561" s="338"/>
      <c r="AH561" s="338"/>
      <c r="AI561" s="338"/>
      <c r="AJ561" s="338"/>
      <c r="AK561" s="338"/>
      <c r="AL561" s="338"/>
      <c r="AM561" s="338"/>
      <c r="AN561" s="338"/>
      <c r="AO561" s="338"/>
      <c r="AP561" s="338"/>
      <c r="AQ561" s="338"/>
      <c r="AR561" s="338"/>
      <c r="AS561" s="338"/>
      <c r="AT561" s="338"/>
      <c r="AU561" s="338"/>
      <c r="AV561" s="338"/>
      <c r="AW561" s="338"/>
      <c r="AX561" s="338"/>
      <c r="AY561" s="338"/>
      <c r="AZ561" s="338"/>
      <c r="BA561" s="340"/>
      <c r="BB561" s="419"/>
      <c r="BC561" s="340"/>
      <c r="BD561" s="340"/>
      <c r="BE561" s="340"/>
      <c r="BF561" s="340"/>
      <c r="BG561" s="340"/>
      <c r="BH561" s="340"/>
      <c r="BI561" s="340"/>
      <c r="BJ561" s="340"/>
      <c r="BK561" s="340"/>
      <c r="BL561" s="340"/>
      <c r="BM561" s="340"/>
      <c r="BN561" s="340"/>
      <c r="BO561" s="340"/>
      <c r="BP561" s="340"/>
      <c r="BQ561" s="340"/>
      <c r="BR561" s="340"/>
      <c r="BS561" s="340"/>
      <c r="BT561" s="340"/>
      <c r="BU561" s="340"/>
      <c r="BV561" s="340"/>
      <c r="BW561" s="340"/>
      <c r="BX561" s="340"/>
      <c r="BY561" s="340"/>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5" customFormat="true" ht="25.15" customHeight="true" x14ac:dyDescent="0.2">
      <c r="C562" s="1016" t="s">
        <v>414</v>
      </c>
      <c r="D562" s="1006"/>
      <c r="E562" s="702">
        <v>2.9468307799070418E-3</v>
      </c>
      <c r="F562" s="613"/>
      <c r="G562" s="613"/>
      <c r="H562" s="1016" t="s">
        <v>226</v>
      </c>
      <c r="I562" s="1006"/>
      <c r="J562" s="703">
        <v>-5.891243441515874E-2</v>
      </c>
      <c r="K562" s="613"/>
      <c r="L562" s="613"/>
      <c r="M562" s="1016" t="s">
        <v>310</v>
      </c>
      <c r="N562" s="1006"/>
      <c r="O562" s="704">
        <v>5.7887084494647467E-2</v>
      </c>
      <c r="P562" s="613"/>
      <c r="Q562" s="613"/>
      <c r="AC562" s="338"/>
      <c r="AD562" s="338"/>
      <c r="AE562" s="338"/>
      <c r="AF562" s="338"/>
      <c r="AG562" s="338"/>
      <c r="AH562" s="338"/>
      <c r="AI562" s="338"/>
      <c r="AJ562" s="338"/>
      <c r="AK562" s="338"/>
      <c r="AL562" s="338"/>
      <c r="AM562" s="338"/>
      <c r="AN562" s="338"/>
      <c r="AO562" s="338"/>
      <c r="AP562" s="338"/>
      <c r="AQ562" s="338"/>
      <c r="AR562" s="338"/>
      <c r="AS562" s="338"/>
      <c r="AT562" s="338"/>
      <c r="AU562" s="338"/>
      <c r="AV562" s="338"/>
      <c r="AW562" s="338"/>
      <c r="AX562" s="338"/>
      <c r="AY562" s="338"/>
      <c r="AZ562" s="338"/>
      <c r="BA562" s="340"/>
      <c r="BB562" s="419"/>
      <c r="BC562" s="340"/>
      <c r="BD562" s="340"/>
      <c r="BE562" s="340"/>
      <c r="BF562" s="340"/>
      <c r="BG562" s="340"/>
      <c r="BH562" s="340"/>
      <c r="BI562" s="340"/>
      <c r="BJ562" s="340"/>
      <c r="BK562" s="340"/>
      <c r="BL562" s="340"/>
      <c r="BM562" s="340"/>
      <c r="BN562" s="340"/>
      <c r="BO562" s="340"/>
      <c r="BP562" s="340"/>
      <c r="BQ562" s="340"/>
      <c r="BR562" s="340"/>
      <c r="BS562" s="340"/>
      <c r="BT562" s="340"/>
      <c r="BU562" s="340"/>
      <c r="BV562" s="340"/>
      <c r="BW562" s="340"/>
      <c r="BX562" s="340"/>
      <c r="BY562" s="340"/>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5" customFormat="true" ht="25.15" customHeight="true" x14ac:dyDescent="0.2">
      <c r="C563" s="1016" t="s">
        <v>413</v>
      </c>
      <c r="D563" s="1006"/>
      <c r="E563" s="702">
        <v>2.2232103368733953E-3</v>
      </c>
      <c r="F563" s="613"/>
      <c r="G563" s="613"/>
      <c r="H563" s="1016" t="s">
        <v>228</v>
      </c>
      <c r="I563" s="1006"/>
      <c r="J563" s="703">
        <v>-7.1894250284948611E-3</v>
      </c>
      <c r="K563" s="613"/>
      <c r="L563" s="613"/>
      <c r="M563" s="1016" t="s">
        <v>415</v>
      </c>
      <c r="N563" s="1006"/>
      <c r="O563" s="704">
        <v>2.8036282020651934E-3</v>
      </c>
      <c r="P563" s="613"/>
      <c r="Q563" s="613"/>
      <c r="AC563" s="338"/>
      <c r="AD563" s="338"/>
      <c r="AE563" s="338"/>
      <c r="AF563" s="338"/>
      <c r="AG563" s="338"/>
      <c r="AH563" s="338"/>
      <c r="AI563" s="338"/>
      <c r="AJ563" s="338"/>
      <c r="AK563" s="338"/>
      <c r="AL563" s="338"/>
      <c r="AM563" s="338"/>
      <c r="AN563" s="338"/>
      <c r="AO563" s="338"/>
      <c r="AP563" s="338"/>
      <c r="AQ563" s="338"/>
      <c r="AR563" s="338"/>
      <c r="AS563" s="338"/>
      <c r="AT563" s="338"/>
      <c r="AU563" s="338"/>
      <c r="AV563" s="338"/>
      <c r="AW563" s="338"/>
      <c r="AX563" s="338"/>
      <c r="AY563" s="338"/>
      <c r="AZ563" s="338"/>
      <c r="BA563" s="340"/>
      <c r="BB563" s="419"/>
      <c r="BC563" s="340"/>
      <c r="BD563" s="340"/>
      <c r="BE563" s="340"/>
      <c r="BF563" s="340"/>
      <c r="BG563" s="340"/>
      <c r="BH563" s="340"/>
      <c r="BI563" s="340"/>
      <c r="BJ563" s="340"/>
      <c r="BK563" s="340"/>
      <c r="BL563" s="340"/>
      <c r="BM563" s="340"/>
      <c r="BN563" s="340"/>
      <c r="BO563" s="340"/>
      <c r="BP563" s="340"/>
      <c r="BQ563" s="340"/>
      <c r="BR563" s="340"/>
      <c r="BS563" s="340"/>
      <c r="BT563" s="340"/>
      <c r="BU563" s="340"/>
      <c r="BV563" s="340"/>
      <c r="BW563" s="340"/>
      <c r="BX563" s="340"/>
      <c r="BY563" s="340"/>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5" customFormat="true" ht="25.15" customHeight="true" x14ac:dyDescent="0.2">
      <c r="C564" s="1016" t="s">
        <v>385</v>
      </c>
      <c r="D564" s="1006"/>
      <c r="E564" s="702">
        <v>4.5426456109104854E-2</v>
      </c>
      <c r="F564" s="613"/>
      <c r="G564" s="613"/>
      <c r="H564" s="1016" t="s">
        <v>418</v>
      </c>
      <c r="I564" s="1006"/>
      <c r="J564" s="703">
        <v>-3.4278728294510804E-4</v>
      </c>
      <c r="K564" s="613"/>
      <c r="L564" s="613"/>
      <c r="M564" s="1016" t="s">
        <v>412</v>
      </c>
      <c r="N564" s="1006"/>
      <c r="O564" s="704">
        <v>4.7039388578830636E-3</v>
      </c>
      <c r="P564" s="613"/>
      <c r="Q564" s="613"/>
      <c r="AC564" s="338"/>
      <c r="AD564" s="338"/>
      <c r="AE564" s="338"/>
      <c r="AF564" s="338"/>
      <c r="AG564" s="338"/>
      <c r="AH564" s="338"/>
      <c r="AI564" s="338"/>
      <c r="AJ564" s="338"/>
      <c r="AK564" s="338"/>
      <c r="AL564" s="338"/>
      <c r="AM564" s="338"/>
      <c r="AN564" s="338"/>
      <c r="AO564" s="338"/>
      <c r="AP564" s="338"/>
      <c r="AQ564" s="338"/>
      <c r="AR564" s="338"/>
      <c r="AS564" s="338"/>
      <c r="AT564" s="338"/>
      <c r="AU564" s="338"/>
      <c r="AV564" s="338"/>
      <c r="AW564" s="338"/>
      <c r="AX564" s="338"/>
      <c r="AY564" s="338"/>
      <c r="AZ564" s="338"/>
      <c r="BA564" s="340"/>
      <c r="BB564" s="419"/>
      <c r="BC564" s="340"/>
      <c r="BD564" s="340"/>
      <c r="BE564" s="340"/>
      <c r="BF564" s="340"/>
      <c r="BG564" s="340"/>
      <c r="BH564" s="340"/>
      <c r="BI564" s="340"/>
      <c r="BJ564" s="340"/>
      <c r="BK564" s="340"/>
      <c r="BL564" s="340"/>
      <c r="BM564" s="340"/>
      <c r="BN564" s="340"/>
      <c r="BO564" s="340"/>
      <c r="BP564" s="340"/>
      <c r="BQ564" s="340"/>
      <c r="BR564" s="340"/>
      <c r="BS564" s="340"/>
      <c r="BT564" s="340"/>
      <c r="BU564" s="340"/>
      <c r="BV564" s="340"/>
      <c r="BW564" s="340"/>
      <c r="BX564" s="340"/>
      <c r="BY564" s="340"/>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5" customFormat="true" ht="25.15" customHeight="true" x14ac:dyDescent="0.2">
      <c r="C565" s="1016" t="s">
        <v>392</v>
      </c>
      <c r="D565" s="1006"/>
      <c r="E565" s="705">
        <v>4.0922414206130797E-2</v>
      </c>
      <c r="F565" s="613"/>
      <c r="G565" s="613"/>
      <c r="H565" s="1016" t="s">
        <v>378</v>
      </c>
      <c r="I565" s="1006"/>
      <c r="J565" s="703">
        <v>7.6696538377896348E-2</v>
      </c>
      <c r="K565" s="613"/>
      <c r="L565" s="613"/>
      <c r="M565" s="1016" t="s">
        <v>311</v>
      </c>
      <c r="N565" s="1006"/>
      <c r="O565" s="704">
        <v>7.4828914466946506E-2</v>
      </c>
      <c r="P565" s="613"/>
      <c r="Q565" s="613"/>
      <c r="AC565" s="338"/>
      <c r="AD565" s="338"/>
      <c r="AE565" s="338"/>
      <c r="AF565" s="338"/>
      <c r="AG565" s="338"/>
      <c r="AH565" s="338"/>
      <c r="AI565" s="338"/>
      <c r="AJ565" s="338"/>
      <c r="AK565" s="338"/>
      <c r="AL565" s="338"/>
      <c r="AM565" s="338"/>
      <c r="AN565" s="338"/>
      <c r="AO565" s="338"/>
      <c r="AP565" s="338"/>
      <c r="AQ565" s="338"/>
      <c r="AR565" s="338"/>
      <c r="AS565" s="338"/>
      <c r="AT565" s="338"/>
      <c r="AU565" s="338"/>
      <c r="AV565" s="338"/>
      <c r="AW565" s="338"/>
      <c r="AX565" s="338"/>
      <c r="AY565" s="338"/>
      <c r="AZ565" s="338"/>
      <c r="BA565" s="340"/>
      <c r="BB565" s="419"/>
      <c r="BC565" s="340"/>
      <c r="BD565" s="340"/>
      <c r="BE565" s="340"/>
      <c r="BF565" s="340"/>
      <c r="BG565" s="340"/>
      <c r="BH565" s="340"/>
      <c r="BI565" s="340"/>
      <c r="BJ565" s="340"/>
      <c r="BK565" s="340"/>
      <c r="BL565" s="340"/>
      <c r="BM565" s="340"/>
      <c r="BN565" s="340"/>
      <c r="BO565" s="340"/>
      <c r="BP565" s="340"/>
      <c r="BQ565" s="340"/>
      <c r="BR565" s="340"/>
      <c r="BS565" s="340"/>
      <c r="BT565" s="340"/>
      <c r="BU565" s="340"/>
      <c r="BV565" s="340"/>
      <c r="BW565" s="340"/>
      <c r="BX565" s="340"/>
      <c r="BY565" s="340"/>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5" customFormat="true" ht="25.15" customHeight="true" x14ac:dyDescent="0.2">
      <c r="C566" s="1005"/>
      <c r="D566" s="1006"/>
      <c r="E566" s="614"/>
      <c r="F566" s="613"/>
      <c r="G566" s="613"/>
      <c r="H566" s="1016" t="s">
        <v>398</v>
      </c>
      <c r="I566" s="1006"/>
      <c r="J566" s="703">
        <v>2.5142235340916783E-2</v>
      </c>
      <c r="K566" s="613"/>
      <c r="L566" s="613"/>
      <c r="M566" s="1016" t="s">
        <v>373</v>
      </c>
      <c r="N566" s="1006"/>
      <c r="O566" s="704">
        <v>-7.5030785642829473E-2</v>
      </c>
      <c r="P566" s="613"/>
      <c r="Q566" s="613"/>
      <c r="AC566" s="338"/>
      <c r="AD566" s="338"/>
      <c r="AE566" s="338"/>
      <c r="AF566" s="338"/>
      <c r="AG566" s="338"/>
      <c r="AH566" s="338"/>
      <c r="AI566" s="338"/>
      <c r="AJ566" s="338"/>
      <c r="AK566" s="338"/>
      <c r="AL566" s="338"/>
      <c r="AM566" s="338"/>
      <c r="AN566" s="338"/>
      <c r="AO566" s="338"/>
      <c r="AP566" s="338"/>
      <c r="AQ566" s="338"/>
      <c r="AR566" s="338"/>
      <c r="AS566" s="338"/>
      <c r="AT566" s="338"/>
      <c r="AU566" s="338"/>
      <c r="AV566" s="338"/>
      <c r="AW566" s="338"/>
      <c r="AX566" s="338"/>
      <c r="AY566" s="338"/>
      <c r="AZ566" s="338"/>
      <c r="BA566" s="340"/>
      <c r="BB566" s="419"/>
      <c r="BC566" s="340"/>
      <c r="BD566" s="340"/>
      <c r="BE566" s="340"/>
      <c r="BF566" s="340"/>
      <c r="BG566" s="340"/>
      <c r="BH566" s="340"/>
      <c r="BI566" s="340"/>
      <c r="BJ566" s="340"/>
      <c r="BK566" s="340"/>
      <c r="BL566" s="340"/>
      <c r="BM566" s="340"/>
      <c r="BN566" s="340"/>
      <c r="BO566" s="340"/>
      <c r="BP566" s="340"/>
      <c r="BQ566" s="340"/>
      <c r="BR566" s="340"/>
      <c r="BS566" s="340"/>
      <c r="BT566" s="340"/>
      <c r="BU566" s="340"/>
      <c r="BV566" s="340"/>
      <c r="BW566" s="340"/>
      <c r="BX566" s="340"/>
      <c r="BY566" s="340"/>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5" customFormat="true" ht="25.15" customHeight="true" x14ac:dyDescent="0.2">
      <c r="C567" s="1005"/>
      <c r="D567" s="1006"/>
      <c r="E567" s="613"/>
      <c r="F567" s="613"/>
      <c r="G567" s="613"/>
      <c r="H567" s="1016" t="s">
        <v>386</v>
      </c>
      <c r="I567" s="1006"/>
      <c r="J567" s="703">
        <v>2.2262109880761737E-2</v>
      </c>
      <c r="K567" s="613"/>
      <c r="L567" s="613"/>
      <c r="M567" s="1016" t="s">
        <v>409</v>
      </c>
      <c r="N567" s="1006"/>
      <c r="O567" s="704">
        <v>2.7749478783699218E-3</v>
      </c>
      <c r="P567" s="613"/>
      <c r="Q567" s="613"/>
      <c r="AC567" s="338"/>
      <c r="AD567" s="338"/>
      <c r="AE567" s="338"/>
      <c r="AF567" s="338"/>
      <c r="AG567" s="338"/>
      <c r="AH567" s="338"/>
      <c r="AI567" s="338"/>
      <c r="AJ567" s="338"/>
      <c r="AK567" s="338"/>
      <c r="AL567" s="338"/>
      <c r="AM567" s="338"/>
      <c r="AN567" s="338"/>
      <c r="AO567" s="338"/>
      <c r="AP567" s="338"/>
      <c r="AQ567" s="338"/>
      <c r="AR567" s="338"/>
      <c r="AS567" s="338"/>
      <c r="AT567" s="338"/>
      <c r="AU567" s="338"/>
      <c r="AV567" s="338"/>
      <c r="AW567" s="338"/>
      <c r="AX567" s="338"/>
      <c r="AY567" s="338"/>
      <c r="AZ567" s="338"/>
      <c r="BA567" s="340"/>
      <c r="BB567" s="419"/>
      <c r="BC567" s="340"/>
      <c r="BD567" s="340"/>
      <c r="BE567" s="340"/>
      <c r="BF567" s="340"/>
      <c r="BG567" s="340"/>
      <c r="BH567" s="340"/>
      <c r="BI567" s="340"/>
      <c r="BJ567" s="340"/>
      <c r="BK567" s="340"/>
      <c r="BL567" s="340"/>
      <c r="BM567" s="340"/>
      <c r="BN567" s="340"/>
      <c r="BO567" s="340"/>
      <c r="BP567" s="340"/>
      <c r="BQ567" s="340"/>
      <c r="BR567" s="340"/>
      <c r="BS567" s="340"/>
      <c r="BT567" s="340"/>
      <c r="BU567" s="340"/>
      <c r="BV567" s="340"/>
      <c r="BW567" s="340"/>
      <c r="BX567" s="340"/>
      <c r="BY567" s="340"/>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5" customFormat="true" ht="25.15" customHeight="true" x14ac:dyDescent="0.2">
      <c r="C568" s="1017" t="s">
        <v>259</v>
      </c>
      <c r="D568" s="1006"/>
      <c r="E568" s="1006"/>
      <c r="F568" s="613"/>
      <c r="G568" s="613"/>
      <c r="H568" s="1016" t="s">
        <v>393</v>
      </c>
      <c r="I568" s="1006"/>
      <c r="J568" s="703">
        <v>3.21512005168057E-2</v>
      </c>
      <c r="K568" s="613"/>
      <c r="L568" s="613"/>
      <c r="M568" s="1016" t="s">
        <v>217</v>
      </c>
      <c r="N568" s="1006"/>
      <c r="O568" s="704">
        <v>9.5388926311381697E-2</v>
      </c>
      <c r="P568" s="613"/>
      <c r="Q568" s="613"/>
      <c r="AC568" s="338"/>
      <c r="AD568" s="338"/>
      <c r="AE568" s="338"/>
      <c r="AF568" s="338"/>
      <c r="AG568" s="338"/>
      <c r="AH568" s="338"/>
      <c r="AI568" s="338"/>
      <c r="AJ568" s="338"/>
      <c r="AK568" s="338"/>
      <c r="AL568" s="338"/>
      <c r="AM568" s="338"/>
      <c r="AN568" s="338"/>
      <c r="AO568" s="338"/>
      <c r="AP568" s="338"/>
      <c r="AQ568" s="338"/>
      <c r="AR568" s="338"/>
      <c r="AS568" s="338"/>
      <c r="AT568" s="338"/>
      <c r="AU568" s="338"/>
      <c r="AV568" s="338"/>
      <c r="AW568" s="338"/>
      <c r="AX568" s="338"/>
      <c r="AY568" s="338"/>
      <c r="AZ568" s="338"/>
      <c r="BA568" s="340"/>
      <c r="BB568" s="419"/>
      <c r="BC568" s="340"/>
      <c r="BD568" s="340"/>
      <c r="BE568" s="340"/>
      <c r="BF568" s="340"/>
      <c r="BG568" s="340"/>
      <c r="BH568" s="340"/>
      <c r="BI568" s="340"/>
      <c r="BJ568" s="340"/>
      <c r="BK568" s="340"/>
      <c r="BL568" s="340"/>
      <c r="BM568" s="340"/>
      <c r="BN568" s="340"/>
      <c r="BO568" s="340"/>
      <c r="BP568" s="340"/>
      <c r="BQ568" s="340"/>
      <c r="BR568" s="340"/>
      <c r="BS568" s="340"/>
      <c r="BT568" s="340"/>
      <c r="BU568" s="340"/>
      <c r="BV568" s="340"/>
      <c r="BW568" s="340"/>
      <c r="BX568" s="340"/>
      <c r="BY568" s="340"/>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5" customFormat="true" ht="25.15" customHeight="true" x14ac:dyDescent="0.2">
      <c r="C569" s="1011" t="s">
        <v>207</v>
      </c>
      <c r="D569" s="1006"/>
      <c r="E569" s="723" t="s">
        <v>208</v>
      </c>
      <c r="F569" s="613"/>
      <c r="G569" s="613"/>
      <c r="H569" s="1016" t="s">
        <v>310</v>
      </c>
      <c r="I569" s="1006"/>
      <c r="J569" s="703">
        <v>5.1089126107107759E-2</v>
      </c>
      <c r="K569" s="613"/>
      <c r="L569" s="613"/>
      <c r="M569" s="1016" t="s">
        <v>231</v>
      </c>
      <c r="N569" s="1006"/>
      <c r="O569" s="704">
        <v>0.11470010830352115</v>
      </c>
      <c r="P569" s="613"/>
      <c r="Q569" s="613"/>
      <c r="AC569" s="338"/>
      <c r="AD569" s="338"/>
      <c r="AE569" s="338"/>
      <c r="AF569" s="338"/>
      <c r="AG569" s="338"/>
      <c r="AH569" s="338"/>
      <c r="AI569" s="338"/>
      <c r="AJ569" s="338"/>
      <c r="AK569" s="338"/>
      <c r="AL569" s="338"/>
      <c r="AM569" s="338"/>
      <c r="AN569" s="338"/>
      <c r="AO569" s="338"/>
      <c r="AP569" s="338"/>
      <c r="AQ569" s="338"/>
      <c r="AR569" s="338"/>
      <c r="AS569" s="338"/>
      <c r="AT569" s="338"/>
      <c r="AU569" s="338"/>
      <c r="AV569" s="338"/>
      <c r="AW569" s="338"/>
      <c r="AX569" s="338"/>
      <c r="AY569" s="338"/>
      <c r="AZ569" s="338"/>
      <c r="BA569" s="340"/>
      <c r="BB569" s="419"/>
      <c r="BC569" s="340"/>
      <c r="BD569" s="340"/>
      <c r="BE569" s="340"/>
      <c r="BF569" s="340"/>
      <c r="BG569" s="340"/>
      <c r="BH569" s="340"/>
      <c r="BI569" s="340"/>
      <c r="BJ569" s="340"/>
      <c r="BK569" s="340"/>
      <c r="BL569" s="340"/>
      <c r="BM569" s="340"/>
      <c r="BN569" s="340"/>
      <c r="BO569" s="340"/>
      <c r="BP569" s="340"/>
      <c r="BQ569" s="340"/>
      <c r="BR569" s="340"/>
      <c r="BS569" s="340"/>
      <c r="BT569" s="340"/>
      <c r="BU569" s="340"/>
      <c r="BV569" s="340"/>
      <c r="BW569" s="340"/>
      <c r="BX569" s="340"/>
      <c r="BY569" s="340"/>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5" customFormat="true" ht="25.15" customHeight="true" x14ac:dyDescent="0.2">
      <c r="C570" s="1016" t="s">
        <v>208</v>
      </c>
      <c r="D570" s="1006"/>
      <c r="E570" s="724">
        <v>1</v>
      </c>
      <c r="F570" s="613"/>
      <c r="G570" s="613"/>
      <c r="H570" s="1016" t="s">
        <v>410</v>
      </c>
      <c r="I570" s="1006"/>
      <c r="J570" s="703">
        <v>3.499112239135366E-3</v>
      </c>
      <c r="K570" s="613"/>
      <c r="L570" s="613"/>
      <c r="M570" s="1016" t="s">
        <v>225</v>
      </c>
      <c r="N570" s="1006"/>
      <c r="O570" s="704">
        <v>0.11995235635610317</v>
      </c>
      <c r="P570" s="613"/>
      <c r="Q570" s="613"/>
      <c r="AC570" s="338"/>
      <c r="AD570" s="338"/>
      <c r="AE570" s="338"/>
      <c r="AF570" s="338"/>
      <c r="AG570" s="338"/>
      <c r="AH570" s="338"/>
      <c r="AI570" s="338"/>
      <c r="AJ570" s="338"/>
      <c r="AK570" s="338"/>
      <c r="AL570" s="338"/>
      <c r="AM570" s="338"/>
      <c r="AN570" s="338"/>
      <c r="AO570" s="338"/>
      <c r="AP570" s="338"/>
      <c r="AQ570" s="338"/>
      <c r="AR570" s="338"/>
      <c r="AS570" s="338"/>
      <c r="AT570" s="338"/>
      <c r="AU570" s="338"/>
      <c r="AV570" s="338"/>
      <c r="AW570" s="338"/>
      <c r="AX570" s="338"/>
      <c r="AY570" s="338"/>
      <c r="AZ570" s="338"/>
      <c r="BA570" s="340"/>
      <c r="BB570" s="419"/>
      <c r="BC570" s="340"/>
      <c r="BD570" s="340"/>
      <c r="BE570" s="340"/>
      <c r="BF570" s="340"/>
      <c r="BG570" s="340"/>
      <c r="BH570" s="340"/>
      <c r="BI570" s="340"/>
      <c r="BJ570" s="340"/>
      <c r="BK570" s="340"/>
      <c r="BL570" s="340"/>
      <c r="BM570" s="340"/>
      <c r="BN570" s="340"/>
      <c r="BO570" s="340"/>
      <c r="BP570" s="340"/>
      <c r="BQ570" s="340"/>
      <c r="BR570" s="340"/>
      <c r="BS570" s="340"/>
      <c r="BT570" s="340"/>
      <c r="BU570" s="340"/>
      <c r="BV570" s="340"/>
      <c r="BW570" s="340"/>
      <c r="BX570" s="340"/>
      <c r="BY570" s="340"/>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5" customFormat="true" ht="25.15" customHeight="true" x14ac:dyDescent="0.2">
      <c r="C571" s="1005"/>
      <c r="D571" s="1006"/>
      <c r="E571" s="614"/>
      <c r="F571" s="613"/>
      <c r="G571" s="613"/>
      <c r="H571" s="1016" t="s">
        <v>415</v>
      </c>
      <c r="I571" s="1006"/>
      <c r="J571" s="703">
        <v>3.2307744505100573E-3</v>
      </c>
      <c r="K571" s="613"/>
      <c r="L571" s="613"/>
      <c r="M571" s="1016" t="s">
        <v>400</v>
      </c>
      <c r="N571" s="1006"/>
      <c r="O571" s="704">
        <v>3.6379292712193152E-2</v>
      </c>
      <c r="P571" s="613"/>
      <c r="Q571" s="613"/>
      <c r="AC571" s="338"/>
      <c r="AD571" s="338"/>
      <c r="AE571" s="338"/>
      <c r="AF571" s="338"/>
      <c r="AG571" s="338"/>
      <c r="AH571" s="338"/>
      <c r="AI571" s="338"/>
      <c r="AJ571" s="338"/>
      <c r="AK571" s="338"/>
      <c r="AL571" s="338"/>
      <c r="AM571" s="338"/>
      <c r="AN571" s="338"/>
      <c r="AO571" s="338"/>
      <c r="AP571" s="338"/>
      <c r="AQ571" s="338"/>
      <c r="AR571" s="338"/>
      <c r="AS571" s="338"/>
      <c r="AT571" s="338"/>
      <c r="AU571" s="338"/>
      <c r="AV571" s="338"/>
      <c r="AW571" s="338"/>
      <c r="AX571" s="338"/>
      <c r="AY571" s="338"/>
      <c r="AZ571" s="338"/>
      <c r="BA571" s="340"/>
      <c r="BB571" s="419"/>
      <c r="BC571" s="340"/>
      <c r="BD571" s="340"/>
      <c r="BE571" s="340"/>
      <c r="BF571" s="340"/>
      <c r="BG571" s="340"/>
      <c r="BH571" s="340"/>
      <c r="BI571" s="340"/>
      <c r="BJ571" s="340"/>
      <c r="BK571" s="340"/>
      <c r="BL571" s="340"/>
      <c r="BM571" s="340"/>
      <c r="BN571" s="340"/>
      <c r="BO571" s="340"/>
      <c r="BP571" s="340"/>
      <c r="BQ571" s="340"/>
      <c r="BR571" s="340"/>
      <c r="BS571" s="340"/>
      <c r="BT571" s="340"/>
      <c r="BU571" s="340"/>
      <c r="BV571" s="340"/>
      <c r="BW571" s="340"/>
      <c r="BX571" s="340"/>
      <c r="BY571" s="340"/>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5" customFormat="true" ht="25.15" customHeight="true" x14ac:dyDescent="0.2">
      <c r="C572" s="1005"/>
      <c r="D572" s="1006"/>
      <c r="E572" s="613"/>
      <c r="F572" s="613"/>
      <c r="G572" s="613"/>
      <c r="H572" s="1016" t="s">
        <v>407</v>
      </c>
      <c r="I572" s="1006"/>
      <c r="J572" s="703">
        <v>9.3231169319940195E-3</v>
      </c>
      <c r="K572" s="613"/>
      <c r="L572" s="613"/>
      <c r="M572" s="1016" t="s">
        <v>380</v>
      </c>
      <c r="N572" s="1006"/>
      <c r="O572" s="704">
        <v>6.8980000630112559E-2</v>
      </c>
      <c r="P572" s="613"/>
      <c r="Q572" s="613"/>
      <c r="AC572" s="338"/>
      <c r="AD572" s="338"/>
      <c r="AE572" s="338"/>
      <c r="AF572" s="338"/>
      <c r="AG572" s="338"/>
      <c r="AH572" s="338"/>
      <c r="AI572" s="338"/>
      <c r="AJ572" s="338"/>
      <c r="AK572" s="338"/>
      <c r="AL572" s="338"/>
      <c r="AM572" s="338"/>
      <c r="AN572" s="338"/>
      <c r="AO572" s="338"/>
      <c r="AP572" s="338"/>
      <c r="AQ572" s="338"/>
      <c r="AR572" s="338"/>
      <c r="AS572" s="338"/>
      <c r="AT572" s="338"/>
      <c r="AU572" s="338"/>
      <c r="AV572" s="338"/>
      <c r="AW572" s="338"/>
      <c r="AX572" s="338"/>
      <c r="AY572" s="338"/>
      <c r="AZ572" s="338"/>
      <c r="BA572" s="340"/>
      <c r="BB572" s="419"/>
      <c r="BC572" s="340"/>
      <c r="BD572" s="340"/>
      <c r="BE572" s="340"/>
      <c r="BF572" s="340"/>
      <c r="BG572" s="340"/>
      <c r="BH572" s="340"/>
      <c r="BI572" s="340"/>
      <c r="BJ572" s="340"/>
      <c r="BK572" s="340"/>
      <c r="BL572" s="340"/>
      <c r="BM572" s="340"/>
      <c r="BN572" s="340"/>
      <c r="BO572" s="340"/>
      <c r="BP572" s="340"/>
      <c r="BQ572" s="340"/>
      <c r="BR572" s="340"/>
      <c r="BS572" s="340"/>
      <c r="BT572" s="340"/>
      <c r="BU572" s="340"/>
      <c r="BV572" s="340"/>
      <c r="BW572" s="340"/>
      <c r="BX572" s="340"/>
      <c r="BY572" s="340"/>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5" customFormat="true" ht="25.15" customHeight="true" x14ac:dyDescent="0.2">
      <c r="C573" s="1005"/>
      <c r="D573" s="1006"/>
      <c r="E573" s="613"/>
      <c r="F573" s="613"/>
      <c r="G573" s="613"/>
      <c r="H573" s="1016" t="s">
        <v>412</v>
      </c>
      <c r="I573" s="1006"/>
      <c r="J573" s="703">
        <v>3.0427657178950297E-3</v>
      </c>
      <c r="K573" s="613"/>
      <c r="L573" s="613"/>
      <c r="M573" s="1016" t="s">
        <v>377</v>
      </c>
      <c r="N573" s="1006"/>
      <c r="O573" s="704">
        <v>9.7145629189618971E-2</v>
      </c>
      <c r="P573" s="613"/>
      <c r="Q573" s="613"/>
      <c r="AC573" s="338"/>
      <c r="AD573" s="338"/>
      <c r="AE573" s="338"/>
      <c r="AF573" s="338"/>
      <c r="AG573" s="338"/>
      <c r="AH573" s="338"/>
      <c r="AI573" s="338"/>
      <c r="AJ573" s="338"/>
      <c r="AK573" s="338"/>
      <c r="AL573" s="338"/>
      <c r="AM573" s="338"/>
      <c r="AN573" s="338"/>
      <c r="AO573" s="338"/>
      <c r="AP573" s="338"/>
      <c r="AQ573" s="338"/>
      <c r="AR573" s="338"/>
      <c r="AS573" s="338"/>
      <c r="AT573" s="338"/>
      <c r="AU573" s="338"/>
      <c r="AV573" s="338"/>
      <c r="AW573" s="338"/>
      <c r="AX573" s="338"/>
      <c r="AY573" s="338"/>
      <c r="AZ573" s="338"/>
      <c r="BA573" s="340"/>
      <c r="BB573" s="419"/>
      <c r="BC573" s="340"/>
      <c r="BD573" s="340"/>
      <c r="BE573" s="340"/>
      <c r="BF573" s="340"/>
      <c r="BG573" s="340"/>
      <c r="BH573" s="340"/>
      <c r="BI573" s="340"/>
      <c r="BJ573" s="340"/>
      <c r="BK573" s="340"/>
      <c r="BL573" s="340"/>
      <c r="BM573" s="340"/>
      <c r="BN573" s="340"/>
      <c r="BO573" s="340"/>
      <c r="BP573" s="340"/>
      <c r="BQ573" s="340"/>
      <c r="BR573" s="340"/>
      <c r="BS573" s="340"/>
      <c r="BT573" s="340"/>
      <c r="BU573" s="340"/>
      <c r="BV573" s="340"/>
      <c r="BW573" s="340"/>
      <c r="BX573" s="340"/>
      <c r="BY573" s="340"/>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5" customFormat="true" ht="25.15" customHeight="true" x14ac:dyDescent="0.2">
      <c r="C574" s="1005"/>
      <c r="D574" s="1006"/>
      <c r="E574" s="613"/>
      <c r="F574" s="613"/>
      <c r="G574" s="613"/>
      <c r="H574" s="1016" t="s">
        <v>311</v>
      </c>
      <c r="I574" s="1006"/>
      <c r="J574" s="703">
        <v>7.8377673467926623E-2</v>
      </c>
      <c r="K574" s="613"/>
      <c r="L574" s="613"/>
      <c r="M574" s="1016" t="s">
        <v>382</v>
      </c>
      <c r="N574" s="1006"/>
      <c r="O574" s="704">
        <v>7.9333380349188493E-2</v>
      </c>
      <c r="P574" s="613"/>
      <c r="Q574" s="613"/>
      <c r="AC574" s="338"/>
      <c r="AD574" s="338"/>
      <c r="AE574" s="338"/>
      <c r="AF574" s="338"/>
      <c r="AG574" s="338"/>
      <c r="AH574" s="338"/>
      <c r="AI574" s="338"/>
      <c r="AJ574" s="338"/>
      <c r="AK574" s="338"/>
      <c r="AL574" s="338"/>
      <c r="AM574" s="338"/>
      <c r="AN574" s="338"/>
      <c r="AO574" s="338"/>
      <c r="AP574" s="338"/>
      <c r="AQ574" s="338"/>
      <c r="AR574" s="338"/>
      <c r="AS574" s="338"/>
      <c r="AT574" s="338"/>
      <c r="AU574" s="338"/>
      <c r="AV574" s="338"/>
      <c r="AW574" s="338"/>
      <c r="AX574" s="338"/>
      <c r="AY574" s="338"/>
      <c r="AZ574" s="338"/>
      <c r="BA574" s="340"/>
      <c r="BB574" s="419"/>
      <c r="BC574" s="340"/>
      <c r="BD574" s="340"/>
      <c r="BE574" s="340"/>
      <c r="BF574" s="340"/>
      <c r="BG574" s="340"/>
      <c r="BH574" s="340"/>
      <c r="BI574" s="340"/>
      <c r="BJ574" s="340"/>
      <c r="BK574" s="340"/>
      <c r="BL574" s="340"/>
      <c r="BM574" s="340"/>
      <c r="BN574" s="340"/>
      <c r="BO574" s="340"/>
      <c r="BP574" s="340"/>
      <c r="BQ574" s="340"/>
      <c r="BR574" s="340"/>
      <c r="BS574" s="340"/>
      <c r="BT574" s="340"/>
      <c r="BU574" s="340"/>
      <c r="BV574" s="340"/>
      <c r="BW574" s="340"/>
      <c r="BX574" s="340"/>
      <c r="BY574" s="340"/>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5" customFormat="true" ht="25.15" customHeight="true" x14ac:dyDescent="0.2">
      <c r="C575" s="1005"/>
      <c r="D575" s="1006"/>
      <c r="E575" s="613"/>
      <c r="F575" s="613"/>
      <c r="G575" s="613"/>
      <c r="H575" s="1016" t="s">
        <v>373</v>
      </c>
      <c r="I575" s="1006"/>
      <c r="J575" s="703">
        <v>-0.10937512359568642</v>
      </c>
      <c r="K575" s="613"/>
      <c r="L575" s="613"/>
      <c r="M575" s="1016" t="s">
        <v>376</v>
      </c>
      <c r="N575" s="1006"/>
      <c r="O575" s="704">
        <v>9.8924058246256635E-2</v>
      </c>
      <c r="P575" s="613"/>
      <c r="Q575" s="613"/>
      <c r="AC575" s="338"/>
      <c r="AD575" s="338"/>
      <c r="AE575" s="338"/>
      <c r="AF575" s="338"/>
      <c r="AG575" s="338"/>
      <c r="AH575" s="338"/>
      <c r="AI575" s="338"/>
      <c r="AJ575" s="338"/>
      <c r="AK575" s="338"/>
      <c r="AL575" s="338"/>
      <c r="AM575" s="338"/>
      <c r="AN575" s="338"/>
      <c r="AO575" s="338"/>
      <c r="AP575" s="338"/>
      <c r="AQ575" s="338"/>
      <c r="AR575" s="338"/>
      <c r="AS575" s="338"/>
      <c r="AT575" s="338"/>
      <c r="AU575" s="338"/>
      <c r="AV575" s="338"/>
      <c r="AW575" s="338"/>
      <c r="AX575" s="338"/>
      <c r="AY575" s="338"/>
      <c r="AZ575" s="338"/>
      <c r="BA575" s="340"/>
      <c r="BB575" s="419"/>
      <c r="BC575" s="340"/>
      <c r="BD575" s="340"/>
      <c r="BE575" s="340"/>
      <c r="BF575" s="340"/>
      <c r="BG575" s="340"/>
      <c r="BH575" s="340"/>
      <c r="BI575" s="340"/>
      <c r="BJ575" s="340"/>
      <c r="BK575" s="340"/>
      <c r="BL575" s="340"/>
      <c r="BM575" s="340"/>
      <c r="BN575" s="340"/>
      <c r="BO575" s="340"/>
      <c r="BP575" s="340"/>
      <c r="BQ575" s="340"/>
      <c r="BR575" s="340"/>
      <c r="BS575" s="340"/>
      <c r="BT575" s="340"/>
      <c r="BU575" s="340"/>
      <c r="BV575" s="340"/>
      <c r="BW575" s="340"/>
      <c r="BX575" s="340"/>
      <c r="BY575" s="340"/>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5" customFormat="true" ht="25.15" customHeight="true" x14ac:dyDescent="0.2">
      <c r="C576" s="1005"/>
      <c r="D576" s="1006"/>
      <c r="E576" s="613"/>
      <c r="F576" s="613"/>
      <c r="G576" s="613"/>
      <c r="H576" s="1016" t="s">
        <v>409</v>
      </c>
      <c r="I576" s="1006"/>
      <c r="J576" s="703">
        <v>-1.6276533456746779E-2</v>
      </c>
      <c r="K576" s="613"/>
      <c r="L576" s="613"/>
      <c r="M576" s="1016" t="s">
        <v>388</v>
      </c>
      <c r="N576" s="1006"/>
      <c r="O576" s="704">
        <v>3.6866126806284857E-2</v>
      </c>
      <c r="P576" s="613"/>
      <c r="Q576" s="613"/>
      <c r="AC576" s="338"/>
      <c r="AD576" s="338"/>
      <c r="AE576" s="338"/>
      <c r="AF576" s="338"/>
      <c r="AG576" s="338"/>
      <c r="AH576" s="338"/>
      <c r="AI576" s="338"/>
      <c r="AJ576" s="338"/>
      <c r="AK576" s="338"/>
      <c r="AL576" s="338"/>
      <c r="AM576" s="338"/>
      <c r="AN576" s="338"/>
      <c r="AO576" s="338"/>
      <c r="AP576" s="338"/>
      <c r="AQ576" s="338"/>
      <c r="AR576" s="338"/>
      <c r="AS576" s="338"/>
      <c r="AT576" s="338"/>
      <c r="AU576" s="338"/>
      <c r="AV576" s="338"/>
      <c r="AW576" s="338"/>
      <c r="AX576" s="338"/>
      <c r="AY576" s="338"/>
      <c r="AZ576" s="338"/>
      <c r="BA576" s="340"/>
      <c r="BB576" s="419"/>
      <c r="BC576" s="340"/>
      <c r="BD576" s="340"/>
      <c r="BE576" s="340"/>
      <c r="BF576" s="340"/>
      <c r="BG576" s="340"/>
      <c r="BH576" s="340"/>
      <c r="BI576" s="340"/>
      <c r="BJ576" s="340"/>
      <c r="BK576" s="340"/>
      <c r="BL576" s="340"/>
      <c r="BM576" s="340"/>
      <c r="BN576" s="340"/>
      <c r="BO576" s="340"/>
      <c r="BP576" s="340"/>
      <c r="BQ576" s="340"/>
      <c r="BR576" s="340"/>
      <c r="BS576" s="340"/>
      <c r="BT576" s="340"/>
      <c r="BU576" s="340"/>
      <c r="BV576" s="340"/>
      <c r="BW576" s="340"/>
      <c r="BX576" s="340"/>
      <c r="BY576" s="340"/>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5" customFormat="true" ht="25.15" customHeight="true" x14ac:dyDescent="0.2">
      <c r="C577" s="1005"/>
      <c r="D577" s="1006"/>
      <c r="E577" s="613"/>
      <c r="F577" s="613"/>
      <c r="G577" s="613"/>
      <c r="H577" s="1016" t="s">
        <v>217</v>
      </c>
      <c r="I577" s="1006"/>
      <c r="J577" s="703">
        <v>9.8009045312422521E-2</v>
      </c>
      <c r="K577" s="613"/>
      <c r="L577" s="613"/>
      <c r="M577" s="1016" t="s">
        <v>379</v>
      </c>
      <c r="N577" s="1006"/>
      <c r="O577" s="704">
        <v>9.6559363617869307E-2</v>
      </c>
      <c r="P577" s="613"/>
      <c r="Q577" s="613"/>
      <c r="AC577" s="338"/>
      <c r="AD577" s="338"/>
      <c r="AE577" s="338"/>
      <c r="AF577" s="338"/>
      <c r="AG577" s="338"/>
      <c r="AH577" s="338"/>
      <c r="AI577" s="338"/>
      <c r="AJ577" s="338"/>
      <c r="AK577" s="338"/>
      <c r="AL577" s="338"/>
      <c r="AM577" s="338"/>
      <c r="AN577" s="338"/>
      <c r="AO577" s="338"/>
      <c r="AP577" s="338"/>
      <c r="AQ577" s="338"/>
      <c r="AR577" s="338"/>
      <c r="AS577" s="338"/>
      <c r="AT577" s="338"/>
      <c r="AU577" s="338"/>
      <c r="AV577" s="338"/>
      <c r="AW577" s="338"/>
      <c r="AX577" s="338"/>
      <c r="AY577" s="338"/>
      <c r="AZ577" s="338"/>
      <c r="BA577" s="340"/>
      <c r="BB577" s="419"/>
      <c r="BC577" s="340"/>
      <c r="BD577" s="340"/>
      <c r="BE577" s="340"/>
      <c r="BF577" s="340"/>
      <c r="BG577" s="340"/>
      <c r="BH577" s="340"/>
      <c r="BI577" s="340"/>
      <c r="BJ577" s="340"/>
      <c r="BK577" s="340"/>
      <c r="BL577" s="340"/>
      <c r="BM577" s="340"/>
      <c r="BN577" s="340"/>
      <c r="BO577" s="340"/>
      <c r="BP577" s="340"/>
      <c r="BQ577" s="340"/>
      <c r="BR577" s="340"/>
      <c r="BS577" s="340"/>
      <c r="BT577" s="340"/>
      <c r="BU577" s="340"/>
      <c r="BV577" s="340"/>
      <c r="BW577" s="340"/>
      <c r="BX577" s="340"/>
      <c r="BY577" s="340"/>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5" customFormat="true" ht="25.15" customHeight="true" x14ac:dyDescent="0.2">
      <c r="C578" s="1005"/>
      <c r="D578" s="1006"/>
      <c r="E578" s="613"/>
      <c r="F578" s="613"/>
      <c r="G578" s="613"/>
      <c r="H578" s="1016" t="s">
        <v>231</v>
      </c>
      <c r="I578" s="1006"/>
      <c r="J578" s="703">
        <v>5.6188950373992651E-2</v>
      </c>
      <c r="K578" s="613"/>
      <c r="L578" s="613"/>
      <c r="M578" s="1016" t="s">
        <v>375</v>
      </c>
      <c r="N578" s="1006"/>
      <c r="O578" s="704">
        <v>0.13782275385091439</v>
      </c>
      <c r="P578" s="613"/>
      <c r="Q578" s="613"/>
      <c r="AC578" s="338"/>
      <c r="AD578" s="338"/>
      <c r="AE578" s="338"/>
      <c r="AF578" s="338"/>
      <c r="AG578" s="338"/>
      <c r="AH578" s="338"/>
      <c r="AI578" s="338"/>
      <c r="AJ578" s="338"/>
      <c r="AK578" s="338"/>
      <c r="AL578" s="338"/>
      <c r="AM578" s="338"/>
      <c r="AN578" s="338"/>
      <c r="AO578" s="338"/>
      <c r="AP578" s="338"/>
      <c r="AQ578" s="338"/>
      <c r="AR578" s="338"/>
      <c r="AS578" s="338"/>
      <c r="AT578" s="338"/>
      <c r="AU578" s="338"/>
      <c r="AV578" s="338"/>
      <c r="AW578" s="338"/>
      <c r="AX578" s="338"/>
      <c r="AY578" s="338"/>
      <c r="AZ578" s="338"/>
      <c r="BA578" s="340"/>
      <c r="BB578" s="419"/>
      <c r="BC578" s="340"/>
      <c r="BD578" s="340"/>
      <c r="BE578" s="340"/>
      <c r="BF578" s="340"/>
      <c r="BG578" s="340"/>
      <c r="BH578" s="340"/>
      <c r="BI578" s="340"/>
      <c r="BJ578" s="340"/>
      <c r="BK578" s="340"/>
      <c r="BL578" s="340"/>
      <c r="BM578" s="340"/>
      <c r="BN578" s="340"/>
      <c r="BO578" s="340"/>
      <c r="BP578" s="340"/>
      <c r="BQ578" s="340"/>
      <c r="BR578" s="340"/>
      <c r="BS578" s="340"/>
      <c r="BT578" s="340"/>
      <c r="BU578" s="340"/>
      <c r="BV578" s="340"/>
      <c r="BW578" s="340"/>
      <c r="BX578" s="340"/>
      <c r="BY578" s="340"/>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5" customFormat="true" ht="25.15" customHeight="true" x14ac:dyDescent="0.2">
      <c r="C579" s="1005"/>
      <c r="D579" s="1006"/>
      <c r="E579" s="613"/>
      <c r="F579" s="613"/>
      <c r="G579" s="613"/>
      <c r="H579" s="1016" t="s">
        <v>225</v>
      </c>
      <c r="I579" s="1006"/>
      <c r="J579" s="703">
        <v>0.10790247297327106</v>
      </c>
      <c r="K579" s="613"/>
      <c r="L579" s="613"/>
      <c r="M579" s="1016" t="s">
        <v>390</v>
      </c>
      <c r="N579" s="1006"/>
      <c r="O579" s="704">
        <v>7.0729420546504204E-2</v>
      </c>
      <c r="P579" s="613"/>
      <c r="Q579" s="613"/>
      <c r="AC579" s="338"/>
      <c r="AD579" s="338"/>
      <c r="AE579" s="338"/>
      <c r="AF579" s="338"/>
      <c r="AG579" s="338"/>
      <c r="AH579" s="338"/>
      <c r="AI579" s="338"/>
      <c r="AJ579" s="338"/>
      <c r="AK579" s="338"/>
      <c r="AL579" s="338"/>
      <c r="AM579" s="338"/>
      <c r="AN579" s="338"/>
      <c r="AO579" s="338"/>
      <c r="AP579" s="338"/>
      <c r="AQ579" s="338"/>
      <c r="AR579" s="338"/>
      <c r="AS579" s="338"/>
      <c r="AT579" s="338"/>
      <c r="AU579" s="338"/>
      <c r="AV579" s="338"/>
      <c r="AW579" s="338"/>
      <c r="AX579" s="338"/>
      <c r="AY579" s="338"/>
      <c r="AZ579" s="338"/>
      <c r="BA579" s="340"/>
      <c r="BB579" s="419"/>
      <c r="BC579" s="340"/>
      <c r="BD579" s="340"/>
      <c r="BE579" s="340"/>
      <c r="BF579" s="340"/>
      <c r="BG579" s="340"/>
      <c r="BH579" s="340"/>
      <c r="BI579" s="340"/>
      <c r="BJ579" s="340"/>
      <c r="BK579" s="340"/>
      <c r="BL579" s="340"/>
      <c r="BM579" s="340"/>
      <c r="BN579" s="340"/>
      <c r="BO579" s="340"/>
      <c r="BP579" s="340"/>
      <c r="BQ579" s="340"/>
      <c r="BR579" s="340"/>
      <c r="BS579" s="340"/>
      <c r="BT579" s="340"/>
      <c r="BU579" s="340"/>
      <c r="BV579" s="340"/>
      <c r="BW579" s="340"/>
      <c r="BX579" s="340"/>
      <c r="BY579" s="340"/>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5" customFormat="true" ht="25.15" customHeight="true" x14ac:dyDescent="0.2">
      <c r="C580" s="1005"/>
      <c r="D580" s="1006"/>
      <c r="E580" s="613"/>
      <c r="F580" s="613"/>
      <c r="G580" s="613"/>
      <c r="H580" s="1016" t="s">
        <v>400</v>
      </c>
      <c r="I580" s="1006"/>
      <c r="J580" s="703">
        <v>1.4605847300206184E-2</v>
      </c>
      <c r="K580" s="613"/>
      <c r="L580" s="613"/>
      <c r="M580" s="1016" t="s">
        <v>389</v>
      </c>
      <c r="N580" s="1006"/>
      <c r="O580" s="704">
        <v>7.4176760607890732E-2</v>
      </c>
      <c r="P580" s="613"/>
      <c r="Q580" s="613"/>
      <c r="AC580" s="338"/>
      <c r="AD580" s="338"/>
      <c r="AE580" s="338"/>
      <c r="AF580" s="338"/>
      <c r="AG580" s="338"/>
      <c r="AH580" s="338"/>
      <c r="AI580" s="338"/>
      <c r="AJ580" s="338"/>
      <c r="AK580" s="338"/>
      <c r="AL580" s="338"/>
      <c r="AM580" s="338"/>
      <c r="AN580" s="338"/>
      <c r="AO580" s="338"/>
      <c r="AP580" s="338"/>
      <c r="AQ580" s="338"/>
      <c r="AR580" s="338"/>
      <c r="AS580" s="338"/>
      <c r="AT580" s="338"/>
      <c r="AU580" s="338"/>
      <c r="AV580" s="338"/>
      <c r="AW580" s="338"/>
      <c r="AX580" s="338"/>
      <c r="AY580" s="338"/>
      <c r="AZ580" s="338"/>
      <c r="BA580" s="340"/>
      <c r="BB580" s="419"/>
      <c r="BC580" s="340"/>
      <c r="BD580" s="340"/>
      <c r="BE580" s="340"/>
      <c r="BF580" s="340"/>
      <c r="BG580" s="340"/>
      <c r="BH580" s="340"/>
      <c r="BI580" s="340"/>
      <c r="BJ580" s="340"/>
      <c r="BK580" s="340"/>
      <c r="BL580" s="340"/>
      <c r="BM580" s="340"/>
      <c r="BN580" s="340"/>
      <c r="BO580" s="340"/>
      <c r="BP580" s="340"/>
      <c r="BQ580" s="340"/>
      <c r="BR580" s="340"/>
      <c r="BS580" s="340"/>
      <c r="BT580" s="340"/>
      <c r="BU580" s="340"/>
      <c r="BV580" s="340"/>
      <c r="BW580" s="340"/>
      <c r="BX580" s="340"/>
      <c r="BY580" s="340"/>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5" customFormat="true" ht="25.15" customHeight="true" x14ac:dyDescent="0.2">
      <c r="C581" s="1005"/>
      <c r="D581" s="1006"/>
      <c r="E581" s="613"/>
      <c r="F581" s="613"/>
      <c r="G581" s="613"/>
      <c r="H581" s="1016" t="s">
        <v>380</v>
      </c>
      <c r="I581" s="1006"/>
      <c r="J581" s="703">
        <v>6.9380808270756975E-2</v>
      </c>
      <c r="K581" s="613"/>
      <c r="L581" s="613"/>
      <c r="M581" s="1016" t="s">
        <v>419</v>
      </c>
      <c r="N581" s="1006"/>
      <c r="O581" s="704">
        <v>-1.514205201662337E-3</v>
      </c>
      <c r="P581" s="613"/>
      <c r="Q581" s="613"/>
      <c r="AC581" s="338"/>
      <c r="AD581" s="338"/>
      <c r="AE581" s="338"/>
      <c r="AF581" s="338"/>
      <c r="AG581" s="338"/>
      <c r="AH581" s="338"/>
      <c r="AI581" s="338"/>
      <c r="AJ581" s="338"/>
      <c r="AK581" s="338"/>
      <c r="AL581" s="338"/>
      <c r="AM581" s="338"/>
      <c r="AN581" s="338"/>
      <c r="AO581" s="338"/>
      <c r="AP581" s="338"/>
      <c r="AQ581" s="338"/>
      <c r="AR581" s="338"/>
      <c r="AS581" s="338"/>
      <c r="AT581" s="338"/>
      <c r="AU581" s="338"/>
      <c r="AV581" s="338"/>
      <c r="AW581" s="338"/>
      <c r="AX581" s="338"/>
      <c r="AY581" s="338"/>
      <c r="AZ581" s="338"/>
      <c r="BA581" s="340"/>
      <c r="BB581" s="419"/>
      <c r="BC581" s="340"/>
      <c r="BD581" s="340"/>
      <c r="BE581" s="340"/>
      <c r="BF581" s="340"/>
      <c r="BG581" s="340"/>
      <c r="BH581" s="340"/>
      <c r="BI581" s="340"/>
      <c r="BJ581" s="340"/>
      <c r="BK581" s="340"/>
      <c r="BL581" s="340"/>
      <c r="BM581" s="340"/>
      <c r="BN581" s="340"/>
      <c r="BO581" s="340"/>
      <c r="BP581" s="340"/>
      <c r="BQ581" s="340"/>
      <c r="BR581" s="340"/>
      <c r="BS581" s="340"/>
      <c r="BT581" s="340"/>
      <c r="BU581" s="340"/>
      <c r="BV581" s="340"/>
      <c r="BW581" s="340"/>
      <c r="BX581" s="340"/>
      <c r="BY581" s="340"/>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5" customFormat="true" ht="25.15" customHeight="true" x14ac:dyDescent="0.2">
      <c r="C582" s="1005"/>
      <c r="D582" s="1006"/>
      <c r="E582" s="613"/>
      <c r="F582" s="613"/>
      <c r="G582" s="613"/>
      <c r="H582" s="1016" t="s">
        <v>377</v>
      </c>
      <c r="I582" s="1006"/>
      <c r="J582" s="703">
        <v>3.2270407651925653E-2</v>
      </c>
      <c r="K582" s="613"/>
      <c r="L582" s="613"/>
      <c r="M582" s="1016" t="s">
        <v>387</v>
      </c>
      <c r="N582" s="1006"/>
      <c r="O582" s="704">
        <v>6.3547805196372403E-2</v>
      </c>
      <c r="P582" s="613"/>
      <c r="Q582" s="613"/>
      <c r="AC582" s="338"/>
      <c r="AD582" s="338"/>
      <c r="AE582" s="338"/>
      <c r="AF582" s="338"/>
      <c r="AG582" s="338"/>
      <c r="AH582" s="338"/>
      <c r="AI582" s="338"/>
      <c r="AJ582" s="338"/>
      <c r="AK582" s="338"/>
      <c r="AL582" s="338"/>
      <c r="AM582" s="338"/>
      <c r="AN582" s="338"/>
      <c r="AO582" s="338"/>
      <c r="AP582" s="338"/>
      <c r="AQ582" s="338"/>
      <c r="AR582" s="338"/>
      <c r="AS582" s="338"/>
      <c r="AT582" s="338"/>
      <c r="AU582" s="338"/>
      <c r="AV582" s="338"/>
      <c r="AW582" s="338"/>
      <c r="AX582" s="338"/>
      <c r="AY582" s="338"/>
      <c r="AZ582" s="338"/>
      <c r="BA582" s="340"/>
      <c r="BB582" s="419"/>
      <c r="BC582" s="340"/>
      <c r="BD582" s="340"/>
      <c r="BE582" s="340"/>
      <c r="BF582" s="340"/>
      <c r="BG582" s="340"/>
      <c r="BH582" s="340"/>
      <c r="BI582" s="340"/>
      <c r="BJ582" s="340"/>
      <c r="BK582" s="340"/>
      <c r="BL582" s="340"/>
      <c r="BM582" s="340"/>
      <c r="BN582" s="340"/>
      <c r="BO582" s="340"/>
      <c r="BP582" s="340"/>
      <c r="BQ582" s="340"/>
      <c r="BR582" s="340"/>
      <c r="BS582" s="340"/>
      <c r="BT582" s="340"/>
      <c r="BU582" s="340"/>
      <c r="BV582" s="340"/>
      <c r="BW582" s="340"/>
      <c r="BX582" s="340"/>
      <c r="BY582" s="340"/>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5" customFormat="true" ht="25.15" customHeight="true" x14ac:dyDescent="0.2">
      <c r="C583" s="1005"/>
      <c r="D583" s="1006"/>
      <c r="E583" s="613"/>
      <c r="F583" s="613"/>
      <c r="G583" s="613"/>
      <c r="H583" s="1016" t="s">
        <v>382</v>
      </c>
      <c r="I583" s="1006"/>
      <c r="J583" s="703">
        <v>4.7059231050532439E-2</v>
      </c>
      <c r="K583" s="613"/>
      <c r="L583" s="613"/>
      <c r="M583" s="1016" t="s">
        <v>414</v>
      </c>
      <c r="N583" s="1006"/>
      <c r="O583" s="704">
        <v>-3.4589888289020599E-3</v>
      </c>
      <c r="P583" s="613"/>
      <c r="Q583" s="613"/>
      <c r="AC583" s="338"/>
      <c r="AD583" s="338"/>
      <c r="AE583" s="338"/>
      <c r="AF583" s="338"/>
      <c r="AG583" s="338"/>
      <c r="AH583" s="338"/>
      <c r="AI583" s="338"/>
      <c r="AJ583" s="338"/>
      <c r="AK583" s="338"/>
      <c r="AL583" s="338"/>
      <c r="AM583" s="338"/>
      <c r="AN583" s="338"/>
      <c r="AO583" s="338"/>
      <c r="AP583" s="338"/>
      <c r="AQ583" s="338"/>
      <c r="AR583" s="338"/>
      <c r="AS583" s="338"/>
      <c r="AT583" s="338"/>
      <c r="AU583" s="338"/>
      <c r="AV583" s="338"/>
      <c r="AW583" s="338"/>
      <c r="AX583" s="338"/>
      <c r="AY583" s="338"/>
      <c r="AZ583" s="338"/>
      <c r="BA583" s="340"/>
      <c r="BB583" s="419"/>
      <c r="BC583" s="340"/>
      <c r="BD583" s="340"/>
      <c r="BE583" s="340"/>
      <c r="BF583" s="340"/>
      <c r="BG583" s="340"/>
      <c r="BH583" s="340"/>
      <c r="BI583" s="340"/>
      <c r="BJ583" s="340"/>
      <c r="BK583" s="340"/>
      <c r="BL583" s="340"/>
      <c r="BM583" s="340"/>
      <c r="BN583" s="340"/>
      <c r="BO583" s="340"/>
      <c r="BP583" s="340"/>
      <c r="BQ583" s="340"/>
      <c r="BR583" s="340"/>
      <c r="BS583" s="340"/>
      <c r="BT583" s="340"/>
      <c r="BU583" s="340"/>
      <c r="BV583" s="340"/>
      <c r="BW583" s="340"/>
      <c r="BX583" s="340"/>
      <c r="BY583" s="340"/>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5" customFormat="true" ht="25.15" customHeight="true" x14ac:dyDescent="0.2">
      <c r="C584" s="1005"/>
      <c r="D584" s="1006"/>
      <c r="E584" s="613"/>
      <c r="F584" s="613"/>
      <c r="G584" s="613"/>
      <c r="H584" s="1016" t="s">
        <v>376</v>
      </c>
      <c r="I584" s="1006"/>
      <c r="J584" s="703">
        <v>2.7387119042791369E-2</v>
      </c>
      <c r="K584" s="613"/>
      <c r="L584" s="613"/>
      <c r="M584" s="1016" t="s">
        <v>413</v>
      </c>
      <c r="N584" s="1006"/>
      <c r="O584" s="704">
        <v>1.9025938657734866E-2</v>
      </c>
      <c r="P584" s="613"/>
      <c r="Q584" s="613"/>
      <c r="AC584" s="338"/>
      <c r="AD584" s="338"/>
      <c r="AE584" s="338"/>
      <c r="AF584" s="338"/>
      <c r="AG584" s="338"/>
      <c r="AH584" s="338"/>
      <c r="AI584" s="338"/>
      <c r="AJ584" s="338"/>
      <c r="AK584" s="338"/>
      <c r="AL584" s="338"/>
      <c r="AM584" s="338"/>
      <c r="AN584" s="338"/>
      <c r="AO584" s="338"/>
      <c r="AP584" s="338"/>
      <c r="AQ584" s="338"/>
      <c r="AR584" s="338"/>
      <c r="AS584" s="338"/>
      <c r="AT584" s="338"/>
      <c r="AU584" s="338"/>
      <c r="AV584" s="338"/>
      <c r="AW584" s="338"/>
      <c r="AX584" s="338"/>
      <c r="AY584" s="338"/>
      <c r="AZ584" s="338"/>
      <c r="BA584" s="340"/>
      <c r="BB584" s="419"/>
      <c r="BC584" s="340"/>
      <c r="BD584" s="340"/>
      <c r="BE584" s="340"/>
      <c r="BF584" s="340"/>
      <c r="BG584" s="340"/>
      <c r="BH584" s="340"/>
      <c r="BI584" s="340"/>
      <c r="BJ584" s="340"/>
      <c r="BK584" s="340"/>
      <c r="BL584" s="340"/>
      <c r="BM584" s="340"/>
      <c r="BN584" s="340"/>
      <c r="BO584" s="340"/>
      <c r="BP584" s="340"/>
      <c r="BQ584" s="340"/>
      <c r="BR584" s="340"/>
      <c r="BS584" s="340"/>
      <c r="BT584" s="340"/>
      <c r="BU584" s="340"/>
      <c r="BV584" s="340"/>
      <c r="BW584" s="340"/>
      <c r="BX584" s="340"/>
      <c r="BY584" s="340"/>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5" customFormat="true" ht="25.15" customHeight="true" x14ac:dyDescent="0.2">
      <c r="C585" s="1005"/>
      <c r="D585" s="1006"/>
      <c r="E585" s="613"/>
      <c r="F585" s="613"/>
      <c r="G585" s="613"/>
      <c r="H585" s="1016" t="s">
        <v>388</v>
      </c>
      <c r="I585" s="1006"/>
      <c r="J585" s="703">
        <v>-5.7905198496847769E-2</v>
      </c>
      <c r="K585" s="613"/>
      <c r="L585" s="613"/>
      <c r="M585" s="1016" t="s">
        <v>385</v>
      </c>
      <c r="N585" s="1006"/>
      <c r="O585" s="704">
        <v>5.7570763562294298E-2</v>
      </c>
      <c r="P585" s="613"/>
      <c r="Q585" s="613"/>
      <c r="AC585" s="338"/>
      <c r="AD585" s="338"/>
      <c r="AE585" s="338"/>
      <c r="AF585" s="338"/>
      <c r="AG585" s="338"/>
      <c r="AH585" s="338"/>
      <c r="AI585" s="338"/>
      <c r="AJ585" s="338"/>
      <c r="AK585" s="338"/>
      <c r="AL585" s="338"/>
      <c r="AM585" s="338"/>
      <c r="AN585" s="338"/>
      <c r="AO585" s="338"/>
      <c r="AP585" s="338"/>
      <c r="AQ585" s="338"/>
      <c r="AR585" s="338"/>
      <c r="AS585" s="338"/>
      <c r="AT585" s="338"/>
      <c r="AU585" s="338"/>
      <c r="AV585" s="338"/>
      <c r="AW585" s="338"/>
      <c r="AX585" s="338"/>
      <c r="AY585" s="338"/>
      <c r="AZ585" s="338"/>
      <c r="BA585" s="340"/>
      <c r="BB585" s="419"/>
      <c r="BC585" s="340"/>
      <c r="BD585" s="340"/>
      <c r="BE585" s="340"/>
      <c r="BF585" s="340"/>
      <c r="BG585" s="340"/>
      <c r="BH585" s="340"/>
      <c r="BI585" s="340"/>
      <c r="BJ585" s="340"/>
      <c r="BK585" s="340"/>
      <c r="BL585" s="340"/>
      <c r="BM585" s="340"/>
      <c r="BN585" s="340"/>
      <c r="BO585" s="340"/>
      <c r="BP585" s="340"/>
      <c r="BQ585" s="340"/>
      <c r="BR585" s="340"/>
      <c r="BS585" s="340"/>
      <c r="BT585" s="340"/>
      <c r="BU585" s="340"/>
      <c r="BV585" s="340"/>
      <c r="BW585" s="340"/>
      <c r="BX585" s="340"/>
      <c r="BY585" s="340"/>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5" customFormat="true" ht="25.15" customHeight="true" x14ac:dyDescent="0.2">
      <c r="C586" s="1005"/>
      <c r="D586" s="1006"/>
      <c r="E586" s="613"/>
      <c r="F586" s="613"/>
      <c r="G586" s="613"/>
      <c r="H586" s="1016" t="s">
        <v>379</v>
      </c>
      <c r="I586" s="1006"/>
      <c r="J586" s="703">
        <v>6.4671037249205726E-2</v>
      </c>
      <c r="K586" s="613"/>
      <c r="L586" s="613"/>
      <c r="M586" s="1016" t="s">
        <v>392</v>
      </c>
      <c r="N586" s="1006"/>
      <c r="O586" s="704">
        <v>6.8203305741522599E-2</v>
      </c>
      <c r="P586" s="613"/>
      <c r="Q586" s="613"/>
      <c r="AC586" s="338"/>
      <c r="AD586" s="338"/>
      <c r="AE586" s="338"/>
      <c r="AF586" s="338"/>
      <c r="AG586" s="338"/>
      <c r="AH586" s="338"/>
      <c r="AI586" s="338"/>
      <c r="AJ586" s="338"/>
      <c r="AK586" s="338"/>
      <c r="AL586" s="338"/>
      <c r="AM586" s="338"/>
      <c r="AN586" s="338"/>
      <c r="AO586" s="338"/>
      <c r="AP586" s="338"/>
      <c r="AQ586" s="338"/>
      <c r="AR586" s="338"/>
      <c r="AS586" s="338"/>
      <c r="AT586" s="338"/>
      <c r="AU586" s="338"/>
      <c r="AV586" s="338"/>
      <c r="AW586" s="338"/>
      <c r="AX586" s="338"/>
      <c r="AY586" s="338"/>
      <c r="AZ586" s="338"/>
      <c r="BA586" s="340"/>
      <c r="BB586" s="419"/>
      <c r="BC586" s="340"/>
      <c r="BD586" s="340"/>
      <c r="BE586" s="340"/>
      <c r="BF586" s="340"/>
      <c r="BG586" s="340"/>
      <c r="BH586" s="340"/>
      <c r="BI586" s="340"/>
      <c r="BJ586" s="340"/>
      <c r="BK586" s="340"/>
      <c r="BL586" s="340"/>
      <c r="BM586" s="340"/>
      <c r="BN586" s="340"/>
      <c r="BO586" s="340"/>
      <c r="BP586" s="340"/>
      <c r="BQ586" s="340"/>
      <c r="BR586" s="340"/>
      <c r="BS586" s="340"/>
      <c r="BT586" s="340"/>
      <c r="BU586" s="340"/>
      <c r="BV586" s="340"/>
      <c r="BW586" s="340"/>
      <c r="BX586" s="340"/>
      <c r="BY586" s="340"/>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5" customFormat="true" ht="25.15" customHeight="true" x14ac:dyDescent="0.2">
      <c r="C587" s="1005"/>
      <c r="D587" s="1006"/>
      <c r="E587" s="613"/>
      <c r="F587" s="613"/>
      <c r="G587" s="613"/>
      <c r="H587" s="1016" t="s">
        <v>375</v>
      </c>
      <c r="I587" s="1006"/>
      <c r="J587" s="703">
        <v>9.1185036678959455E-2</v>
      </c>
      <c r="K587" s="613"/>
      <c r="L587" s="613"/>
      <c r="M587" s="1016" t="s">
        <v>384</v>
      </c>
      <c r="N587" s="1006"/>
      <c r="O587" s="704">
        <v>-6.7228596601952684E-2</v>
      </c>
      <c r="P587" s="613"/>
      <c r="Q587" s="613"/>
      <c r="AC587" s="338"/>
      <c r="AD587" s="338"/>
      <c r="AE587" s="338"/>
      <c r="AF587" s="338"/>
      <c r="AG587" s="338"/>
      <c r="AH587" s="338"/>
      <c r="AI587" s="338"/>
      <c r="AJ587" s="338"/>
      <c r="AK587" s="338"/>
      <c r="AL587" s="338"/>
      <c r="AM587" s="338"/>
      <c r="AN587" s="338"/>
      <c r="AO587" s="338"/>
      <c r="AP587" s="338"/>
      <c r="AQ587" s="338"/>
      <c r="AR587" s="338"/>
      <c r="AS587" s="338"/>
      <c r="AT587" s="338"/>
      <c r="AU587" s="338"/>
      <c r="AV587" s="338"/>
      <c r="AW587" s="338"/>
      <c r="AX587" s="338"/>
      <c r="AY587" s="338"/>
      <c r="AZ587" s="338"/>
      <c r="BA587" s="340"/>
      <c r="BB587" s="419"/>
      <c r="BC587" s="340"/>
      <c r="BD587" s="340"/>
      <c r="BE587" s="340"/>
      <c r="BF587" s="340"/>
      <c r="BG587" s="340"/>
      <c r="BH587" s="340"/>
      <c r="BI587" s="340"/>
      <c r="BJ587" s="340"/>
      <c r="BK587" s="340"/>
      <c r="BL587" s="340"/>
      <c r="BM587" s="340"/>
      <c r="BN587" s="340"/>
      <c r="BO587" s="340"/>
      <c r="BP587" s="340"/>
      <c r="BQ587" s="340"/>
      <c r="BR587" s="340"/>
      <c r="BS587" s="340"/>
      <c r="BT587" s="340"/>
      <c r="BU587" s="340"/>
      <c r="BV587" s="340"/>
      <c r="BW587" s="340"/>
      <c r="BX587" s="340"/>
      <c r="BY587" s="340"/>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5" customFormat="true" ht="25.15" customHeight="true" x14ac:dyDescent="0.2">
      <c r="C588" s="1005"/>
      <c r="D588" s="1006"/>
      <c r="E588" s="613"/>
      <c r="F588" s="613"/>
      <c r="G588" s="613"/>
      <c r="H588" s="1016" t="s">
        <v>390</v>
      </c>
      <c r="I588" s="1006"/>
      <c r="J588" s="703">
        <v>-3.4258281377118428E-2</v>
      </c>
      <c r="K588" s="613"/>
      <c r="L588" s="613"/>
      <c r="M588" s="1016" t="s">
        <v>383</v>
      </c>
      <c r="N588" s="1006"/>
      <c r="O588" s="704">
        <v>5.6811464788873861E-2</v>
      </c>
      <c r="P588" s="613"/>
      <c r="Q588" s="613"/>
      <c r="AC588" s="338"/>
      <c r="AD588" s="338"/>
      <c r="AE588" s="338"/>
      <c r="AF588" s="338"/>
      <c r="AG588" s="338"/>
      <c r="AH588" s="338"/>
      <c r="AI588" s="338"/>
      <c r="AJ588" s="338"/>
      <c r="AK588" s="338"/>
      <c r="AL588" s="338"/>
      <c r="AM588" s="338"/>
      <c r="AN588" s="338"/>
      <c r="AO588" s="338"/>
      <c r="AP588" s="338"/>
      <c r="AQ588" s="338"/>
      <c r="AR588" s="338"/>
      <c r="AS588" s="338"/>
      <c r="AT588" s="338"/>
      <c r="AU588" s="338"/>
      <c r="AV588" s="338"/>
      <c r="AW588" s="338"/>
      <c r="AX588" s="338"/>
      <c r="AY588" s="338"/>
      <c r="AZ588" s="338"/>
      <c r="BA588" s="340"/>
      <c r="BB588" s="419"/>
      <c r="BC588" s="340"/>
      <c r="BD588" s="340"/>
      <c r="BE588" s="340"/>
      <c r="BF588" s="340"/>
      <c r="BG588" s="340"/>
      <c r="BH588" s="340"/>
      <c r="BI588" s="340"/>
      <c r="BJ588" s="340"/>
      <c r="BK588" s="340"/>
      <c r="BL588" s="340"/>
      <c r="BM588" s="340"/>
      <c r="BN588" s="340"/>
      <c r="BO588" s="340"/>
      <c r="BP588" s="340"/>
      <c r="BQ588" s="340"/>
      <c r="BR588" s="340"/>
      <c r="BS588" s="340"/>
      <c r="BT588" s="340"/>
      <c r="BU588" s="340"/>
      <c r="BV588" s="340"/>
      <c r="BW588" s="340"/>
      <c r="BX588" s="340"/>
      <c r="BY588" s="340"/>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5" customFormat="true" ht="25.15" customHeight="true" x14ac:dyDescent="0.2">
      <c r="C589" s="1005"/>
      <c r="D589" s="1006"/>
      <c r="E589" s="613"/>
      <c r="F589" s="613"/>
      <c r="G589" s="613"/>
      <c r="H589" s="1016" t="s">
        <v>389</v>
      </c>
      <c r="I589" s="1006"/>
      <c r="J589" s="703">
        <v>1.4626840427563317E-2</v>
      </c>
      <c r="K589" s="613"/>
      <c r="L589" s="613"/>
      <c r="M589" s="1016" t="s">
        <v>381</v>
      </c>
      <c r="N589" s="1006"/>
      <c r="O589" s="704">
        <v>-2.1944087938311173E-3</v>
      </c>
      <c r="P589" s="613"/>
      <c r="Q589" s="613"/>
      <c r="AC589" s="338"/>
      <c r="AD589" s="338"/>
      <c r="AE589" s="338"/>
      <c r="AF589" s="338"/>
      <c r="AG589" s="338"/>
      <c r="AH589" s="338"/>
      <c r="AI589" s="338"/>
      <c r="AJ589" s="338"/>
      <c r="AK589" s="338"/>
      <c r="AL589" s="338"/>
      <c r="AM589" s="338"/>
      <c r="AN589" s="338"/>
      <c r="AO589" s="338"/>
      <c r="AP589" s="338"/>
      <c r="AQ589" s="338"/>
      <c r="AR589" s="338"/>
      <c r="AS589" s="338"/>
      <c r="AT589" s="338"/>
      <c r="AU589" s="338"/>
      <c r="AV589" s="338"/>
      <c r="AW589" s="338"/>
      <c r="AX589" s="338"/>
      <c r="AY589" s="338"/>
      <c r="AZ589" s="338"/>
      <c r="BA589" s="340"/>
      <c r="BB589" s="419"/>
      <c r="BC589" s="340"/>
      <c r="BD589" s="340"/>
      <c r="BE589" s="340"/>
      <c r="BF589" s="340"/>
      <c r="BG589" s="340"/>
      <c r="BH589" s="340"/>
      <c r="BI589" s="340"/>
      <c r="BJ589" s="340"/>
      <c r="BK589" s="340"/>
      <c r="BL589" s="340"/>
      <c r="BM589" s="340"/>
      <c r="BN589" s="340"/>
      <c r="BO589" s="340"/>
      <c r="BP589" s="340"/>
      <c r="BQ589" s="340"/>
      <c r="BR589" s="340"/>
      <c r="BS589" s="340"/>
      <c r="BT589" s="340"/>
      <c r="BU589" s="340"/>
      <c r="BV589" s="340"/>
      <c r="BW589" s="340"/>
      <c r="BX589" s="340"/>
      <c r="BY589" s="340"/>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5" customFormat="true" ht="25.15" customHeight="true" x14ac:dyDescent="0.2">
      <c r="C590" s="1005"/>
      <c r="D590" s="1006"/>
      <c r="E590" s="613"/>
      <c r="F590" s="613"/>
      <c r="G590" s="613"/>
      <c r="H590" s="1016" t="s">
        <v>419</v>
      </c>
      <c r="I590" s="1006"/>
      <c r="J590" s="703">
        <v>-1.8569091887220216E-3</v>
      </c>
      <c r="K590" s="613"/>
      <c r="L590" s="613"/>
      <c r="M590" s="1016" t="s">
        <v>399</v>
      </c>
      <c r="N590" s="1006"/>
      <c r="O590" s="704">
        <v>4.6512154935019819E-2</v>
      </c>
      <c r="P590" s="613"/>
      <c r="Q590" s="613"/>
      <c r="AC590" s="338"/>
      <c r="AD590" s="338"/>
      <c r="AE590" s="338"/>
      <c r="AF590" s="338"/>
      <c r="AG590" s="338"/>
      <c r="AH590" s="338"/>
      <c r="AI590" s="338"/>
      <c r="AJ590" s="338"/>
      <c r="AK590" s="338"/>
      <c r="AL590" s="338"/>
      <c r="AM590" s="338"/>
      <c r="AN590" s="338"/>
      <c r="AO590" s="338"/>
      <c r="AP590" s="338"/>
      <c r="AQ590" s="338"/>
      <c r="AR590" s="338"/>
      <c r="AS590" s="338"/>
      <c r="AT590" s="338"/>
      <c r="AU590" s="338"/>
      <c r="AV590" s="338"/>
      <c r="AW590" s="338"/>
      <c r="AX590" s="338"/>
      <c r="AY590" s="338"/>
      <c r="AZ590" s="338"/>
      <c r="BA590" s="340"/>
      <c r="BB590" s="419"/>
      <c r="BC590" s="340"/>
      <c r="BD590" s="340"/>
      <c r="BE590" s="340"/>
      <c r="BF590" s="340"/>
      <c r="BG590" s="340"/>
      <c r="BH590" s="340"/>
      <c r="BI590" s="340"/>
      <c r="BJ590" s="340"/>
      <c r="BK590" s="340"/>
      <c r="BL590" s="340"/>
      <c r="BM590" s="340"/>
      <c r="BN590" s="340"/>
      <c r="BO590" s="340"/>
      <c r="BP590" s="340"/>
      <c r="BQ590" s="340"/>
      <c r="BR590" s="340"/>
      <c r="BS590" s="340"/>
      <c r="BT590" s="340"/>
      <c r="BU590" s="340"/>
      <c r="BV590" s="340"/>
      <c r="BW590" s="340"/>
      <c r="BX590" s="340"/>
      <c r="BY590" s="340"/>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5" customFormat="true" ht="25.15" customHeight="true" x14ac:dyDescent="0.2">
      <c r="C591" s="1005"/>
      <c r="D591" s="1006"/>
      <c r="E591" s="613"/>
      <c r="F591" s="613"/>
      <c r="G591" s="613"/>
      <c r="H591" s="1016" t="s">
        <v>387</v>
      </c>
      <c r="I591" s="1006"/>
      <c r="J591" s="703">
        <v>4.2448386560667871E-2</v>
      </c>
      <c r="K591" s="613"/>
      <c r="L591" s="613"/>
      <c r="M591" s="1016" t="s">
        <v>417</v>
      </c>
      <c r="N591" s="1006"/>
      <c r="O591" s="704">
        <v>7.836939035649958E-3</v>
      </c>
      <c r="P591" s="613"/>
      <c r="Q591" s="613"/>
      <c r="AC591" s="338"/>
      <c r="AD591" s="338"/>
      <c r="AE591" s="338"/>
      <c r="AF591" s="338"/>
      <c r="AG591" s="338"/>
      <c r="AH591" s="338"/>
      <c r="AI591" s="338"/>
      <c r="AJ591" s="338"/>
      <c r="AK591" s="338"/>
      <c r="AL591" s="338"/>
      <c r="AM591" s="338"/>
      <c r="AN591" s="338"/>
      <c r="AO591" s="338"/>
      <c r="AP591" s="338"/>
      <c r="AQ591" s="338"/>
      <c r="AR591" s="338"/>
      <c r="AS591" s="338"/>
      <c r="AT591" s="338"/>
      <c r="AU591" s="338"/>
      <c r="AV591" s="338"/>
      <c r="AW591" s="338"/>
      <c r="AX591" s="338"/>
      <c r="AY591" s="338"/>
      <c r="AZ591" s="338"/>
      <c r="BA591" s="340"/>
      <c r="BB591" s="419"/>
      <c r="BC591" s="340"/>
      <c r="BD591" s="340"/>
      <c r="BE591" s="340"/>
      <c r="BF591" s="340"/>
      <c r="BG591" s="340"/>
      <c r="BH591" s="340"/>
      <c r="BI591" s="340"/>
      <c r="BJ591" s="340"/>
      <c r="BK591" s="340"/>
      <c r="BL591" s="340"/>
      <c r="BM591" s="340"/>
      <c r="BN591" s="340"/>
      <c r="BO591" s="340"/>
      <c r="BP591" s="340"/>
      <c r="BQ591" s="340"/>
      <c r="BR591" s="340"/>
      <c r="BS591" s="340"/>
      <c r="BT591" s="340"/>
      <c r="BU591" s="340"/>
      <c r="BV591" s="340"/>
      <c r="BW591" s="340"/>
      <c r="BX591" s="340"/>
      <c r="BY591" s="340"/>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5" customFormat="true" ht="25.15" customHeight="true" x14ac:dyDescent="0.2">
      <c r="C592" s="1005"/>
      <c r="D592" s="1006"/>
      <c r="E592" s="613"/>
      <c r="F592" s="613"/>
      <c r="G592" s="613"/>
      <c r="H592" s="1016" t="s">
        <v>414</v>
      </c>
      <c r="I592" s="1006"/>
      <c r="J592" s="703">
        <v>1.3847591445360693E-3</v>
      </c>
      <c r="K592" s="613"/>
      <c r="L592" s="613"/>
      <c r="M592" s="1016" t="s">
        <v>394</v>
      </c>
      <c r="N592" s="1006"/>
      <c r="O592" s="704">
        <v>5.1537118851795759E-2</v>
      </c>
      <c r="P592" s="613"/>
      <c r="Q592" s="613"/>
      <c r="AC592" s="338"/>
      <c r="AD592" s="338"/>
      <c r="AE592" s="338"/>
      <c r="AF592" s="338"/>
      <c r="AG592" s="338"/>
      <c r="AH592" s="338"/>
      <c r="AI592" s="338"/>
      <c r="AJ592" s="338"/>
      <c r="AK592" s="338"/>
      <c r="AL592" s="338"/>
      <c r="AM592" s="338"/>
      <c r="AN592" s="338"/>
      <c r="AO592" s="338"/>
      <c r="AP592" s="338"/>
      <c r="AQ592" s="338"/>
      <c r="AR592" s="338"/>
      <c r="AS592" s="338"/>
      <c r="AT592" s="338"/>
      <c r="AU592" s="338"/>
      <c r="AV592" s="338"/>
      <c r="AW592" s="338"/>
      <c r="AX592" s="338"/>
      <c r="AY592" s="338"/>
      <c r="AZ592" s="338"/>
      <c r="BA592" s="340"/>
      <c r="BB592" s="419"/>
      <c r="BC592" s="340"/>
      <c r="BD592" s="340"/>
      <c r="BE592" s="340"/>
      <c r="BF592" s="340"/>
      <c r="BG592" s="340"/>
      <c r="BH592" s="340"/>
      <c r="BI592" s="340"/>
      <c r="BJ592" s="340"/>
      <c r="BK592" s="340"/>
      <c r="BL592" s="340"/>
      <c r="BM592" s="340"/>
      <c r="BN592" s="340"/>
      <c r="BO592" s="340"/>
      <c r="BP592" s="340"/>
      <c r="BQ592" s="340"/>
      <c r="BR592" s="340"/>
      <c r="BS592" s="340"/>
      <c r="BT592" s="340"/>
      <c r="BU592" s="340"/>
      <c r="BV592" s="340"/>
      <c r="BW592" s="340"/>
      <c r="BX592" s="340"/>
      <c r="BY592" s="340"/>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5" customFormat="true" ht="25.15" customHeight="true" x14ac:dyDescent="0.2">
      <c r="C593" s="1005"/>
      <c r="D593" s="1006"/>
      <c r="E593" s="613"/>
      <c r="F593" s="613"/>
      <c r="G593" s="613"/>
      <c r="H593" s="1016" t="s">
        <v>413</v>
      </c>
      <c r="I593" s="1006"/>
      <c r="J593" s="703">
        <v>-3.4766453886021544E-3</v>
      </c>
      <c r="K593" s="613"/>
      <c r="L593" s="613"/>
      <c r="M593" s="1016" t="s">
        <v>401</v>
      </c>
      <c r="N593" s="1006"/>
      <c r="O593" s="704">
        <v>4.5298559381502956E-2</v>
      </c>
      <c r="P593" s="613"/>
      <c r="Q593" s="613"/>
      <c r="AC593" s="338"/>
      <c r="AD593" s="338"/>
      <c r="AE593" s="338"/>
      <c r="AF593" s="338"/>
      <c r="AG593" s="338"/>
      <c r="AH593" s="338"/>
      <c r="AI593" s="338"/>
      <c r="AJ593" s="338"/>
      <c r="AK593" s="338"/>
      <c r="AL593" s="338"/>
      <c r="AM593" s="338"/>
      <c r="AN593" s="338"/>
      <c r="AO593" s="338"/>
      <c r="AP593" s="338"/>
      <c r="AQ593" s="338"/>
      <c r="AR593" s="338"/>
      <c r="AS593" s="338"/>
      <c r="AT593" s="338"/>
      <c r="AU593" s="338"/>
      <c r="AV593" s="338"/>
      <c r="AW593" s="338"/>
      <c r="AX593" s="338"/>
      <c r="AY593" s="338"/>
      <c r="AZ593" s="338"/>
      <c r="BA593" s="340"/>
      <c r="BB593" s="419"/>
      <c r="BC593" s="340"/>
      <c r="BD593" s="340"/>
      <c r="BE593" s="340"/>
      <c r="BF593" s="340"/>
      <c r="BG593" s="340"/>
      <c r="BH593" s="340"/>
      <c r="BI593" s="340"/>
      <c r="BJ593" s="340"/>
      <c r="BK593" s="340"/>
      <c r="BL593" s="340"/>
      <c r="BM593" s="340"/>
      <c r="BN593" s="340"/>
      <c r="BO593" s="340"/>
      <c r="BP593" s="340"/>
      <c r="BQ593" s="340"/>
      <c r="BR593" s="340"/>
      <c r="BS593" s="340"/>
      <c r="BT593" s="340"/>
      <c r="BU593" s="340"/>
      <c r="BV593" s="340"/>
      <c r="BW593" s="340"/>
      <c r="BX593" s="340"/>
      <c r="BY593" s="340"/>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5" customFormat="true" ht="25.15" customHeight="true" x14ac:dyDescent="0.2">
      <c r="C594" s="1005"/>
      <c r="D594" s="1006"/>
      <c r="E594" s="613"/>
      <c r="F594" s="613"/>
      <c r="G594" s="613"/>
      <c r="H594" s="1016" t="s">
        <v>385</v>
      </c>
      <c r="I594" s="1006"/>
      <c r="J594" s="703">
        <v>4.3063519575971126E-2</v>
      </c>
      <c r="K594" s="613"/>
      <c r="L594" s="613"/>
      <c r="M594" s="1016" t="s">
        <v>391</v>
      </c>
      <c r="N594" s="1006"/>
      <c r="O594" s="704">
        <v>3.3625270359798627E-2</v>
      </c>
      <c r="P594" s="613"/>
      <c r="Q594" s="613"/>
      <c r="AC594" s="338"/>
      <c r="AD594" s="338"/>
      <c r="AE594" s="338"/>
      <c r="AF594" s="338"/>
      <c r="AG594" s="338"/>
      <c r="AH594" s="338"/>
      <c r="AI594" s="338"/>
      <c r="AJ594" s="338"/>
      <c r="AK594" s="338"/>
      <c r="AL594" s="338"/>
      <c r="AM594" s="338"/>
      <c r="AN594" s="338"/>
      <c r="AO594" s="338"/>
      <c r="AP594" s="338"/>
      <c r="AQ594" s="338"/>
      <c r="AR594" s="338"/>
      <c r="AS594" s="338"/>
      <c r="AT594" s="338"/>
      <c r="AU594" s="338"/>
      <c r="AV594" s="338"/>
      <c r="AW594" s="338"/>
      <c r="AX594" s="338"/>
      <c r="AY594" s="338"/>
      <c r="AZ594" s="338"/>
      <c r="BA594" s="340"/>
      <c r="BB594" s="419"/>
      <c r="BC594" s="340"/>
      <c r="BD594" s="340"/>
      <c r="BE594" s="340"/>
      <c r="BF594" s="340"/>
      <c r="BG594" s="340"/>
      <c r="BH594" s="340"/>
      <c r="BI594" s="340"/>
      <c r="BJ594" s="340"/>
      <c r="BK594" s="340"/>
      <c r="BL594" s="340"/>
      <c r="BM594" s="340"/>
      <c r="BN594" s="340"/>
      <c r="BO594" s="340"/>
      <c r="BP594" s="340"/>
      <c r="BQ594" s="340"/>
      <c r="BR594" s="340"/>
      <c r="BS594" s="340"/>
      <c r="BT594" s="340"/>
      <c r="BU594" s="340"/>
      <c r="BV594" s="340"/>
      <c r="BW594" s="340"/>
      <c r="BX594" s="340"/>
      <c r="BY594" s="340"/>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5" customFormat="true" ht="25.15" customHeight="true" x14ac:dyDescent="0.2">
      <c r="C595" s="1005"/>
      <c r="D595" s="1006"/>
      <c r="E595" s="613"/>
      <c r="F595" s="613"/>
      <c r="G595" s="613"/>
      <c r="H595" s="1016" t="s">
        <v>392</v>
      </c>
      <c r="I595" s="1006"/>
      <c r="J595" s="703">
        <v>2.0377578376286822E-2</v>
      </c>
      <c r="K595" s="613"/>
      <c r="L595" s="613"/>
      <c r="M595" s="1016" t="s">
        <v>403</v>
      </c>
      <c r="N595" s="1006"/>
      <c r="O595" s="706">
        <v>4.111943977137586E-2</v>
      </c>
      <c r="P595" s="613"/>
      <c r="Q595" s="613"/>
      <c r="AC595" s="338"/>
      <c r="AD595" s="338"/>
      <c r="AE595" s="338"/>
      <c r="AF595" s="338"/>
      <c r="AG595" s="338"/>
      <c r="AH595" s="338"/>
      <c r="AI595" s="338"/>
      <c r="AJ595" s="338"/>
      <c r="AK595" s="338"/>
      <c r="AL595" s="338"/>
      <c r="AM595" s="338"/>
      <c r="AN595" s="338"/>
      <c r="AO595" s="338"/>
      <c r="AP595" s="338"/>
      <c r="AQ595" s="338"/>
      <c r="AR595" s="338"/>
      <c r="AS595" s="338"/>
      <c r="AT595" s="338"/>
      <c r="AU595" s="338"/>
      <c r="AV595" s="338"/>
      <c r="AW595" s="338"/>
      <c r="AX595" s="338"/>
      <c r="AY595" s="338"/>
      <c r="AZ595" s="338"/>
      <c r="BA595" s="340"/>
      <c r="BB595" s="419"/>
      <c r="BC595" s="340"/>
      <c r="BD595" s="340"/>
      <c r="BE595" s="340"/>
      <c r="BF595" s="340"/>
      <c r="BG595" s="340"/>
      <c r="BH595" s="340"/>
      <c r="BI595" s="340"/>
      <c r="BJ595" s="340"/>
      <c r="BK595" s="340"/>
      <c r="BL595" s="340"/>
      <c r="BM595" s="340"/>
      <c r="BN595" s="340"/>
      <c r="BO595" s="340"/>
      <c r="BP595" s="340"/>
      <c r="BQ595" s="340"/>
      <c r="BR595" s="340"/>
      <c r="BS595" s="340"/>
      <c r="BT595" s="340"/>
      <c r="BU595" s="340"/>
      <c r="BV595" s="340"/>
      <c r="BW595" s="340"/>
      <c r="BX595" s="340"/>
      <c r="BY595" s="340"/>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5" customFormat="true" ht="25.15" customHeight="true" x14ac:dyDescent="0.2">
      <c r="C596" s="1005"/>
      <c r="D596" s="1006"/>
      <c r="E596" s="613"/>
      <c r="F596" s="613"/>
      <c r="G596" s="613"/>
      <c r="H596" s="1016" t="s">
        <v>384</v>
      </c>
      <c r="I596" s="1006"/>
      <c r="J596" s="703">
        <v>-6.1006033015295981E-2</v>
      </c>
      <c r="K596" s="613"/>
      <c r="L596" s="613"/>
      <c r="M596" s="1005"/>
      <c r="N596" s="1006"/>
      <c r="O596" s="614"/>
      <c r="P596" s="613"/>
      <c r="Q596" s="613"/>
      <c r="AC596" s="338"/>
      <c r="AD596" s="338"/>
      <c r="AE596" s="338"/>
      <c r="AF596" s="338"/>
      <c r="AG596" s="338"/>
      <c r="AH596" s="338"/>
      <c r="AI596" s="338"/>
      <c r="AJ596" s="338"/>
      <c r="AK596" s="338"/>
      <c r="AL596" s="338"/>
      <c r="AM596" s="338"/>
      <c r="AN596" s="338"/>
      <c r="AO596" s="338"/>
      <c r="AP596" s="338"/>
      <c r="AQ596" s="338"/>
      <c r="AR596" s="338"/>
      <c r="AS596" s="338"/>
      <c r="AT596" s="338"/>
      <c r="AU596" s="338"/>
      <c r="AV596" s="338"/>
      <c r="AW596" s="338"/>
      <c r="AX596" s="338"/>
      <c r="AY596" s="338"/>
      <c r="AZ596" s="338"/>
      <c r="BA596" s="340"/>
      <c r="BB596" s="419"/>
      <c r="BC596" s="340"/>
      <c r="BD596" s="340"/>
      <c r="BE596" s="340"/>
      <c r="BF596" s="340"/>
      <c r="BG596" s="340"/>
      <c r="BH596" s="340"/>
      <c r="BI596" s="340"/>
      <c r="BJ596" s="340"/>
      <c r="BK596" s="340"/>
      <c r="BL596" s="340"/>
      <c r="BM596" s="340"/>
      <c r="BN596" s="340"/>
      <c r="BO596" s="340"/>
      <c r="BP596" s="340"/>
      <c r="BQ596" s="340"/>
      <c r="BR596" s="340"/>
      <c r="BS596" s="340"/>
      <c r="BT596" s="340"/>
      <c r="BU596" s="340"/>
      <c r="BV596" s="340"/>
      <c r="BW596" s="340"/>
      <c r="BX596" s="340"/>
      <c r="BY596" s="340"/>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5" customFormat="true" ht="25.15" customHeight="true" x14ac:dyDescent="0.2">
      <c r="C597" s="1005"/>
      <c r="D597" s="1006"/>
      <c r="E597" s="613"/>
      <c r="F597" s="613"/>
      <c r="G597" s="613"/>
      <c r="H597" s="1016" t="s">
        <v>383</v>
      </c>
      <c r="I597" s="1006"/>
      <c r="J597" s="703">
        <v>6.235084897902049E-2</v>
      </c>
      <c r="K597" s="613"/>
      <c r="L597" s="613"/>
      <c r="M597" s="1005"/>
      <c r="N597" s="1006"/>
      <c r="O597" s="613"/>
      <c r="P597" s="613"/>
      <c r="Q597" s="613"/>
      <c r="AC597" s="338"/>
      <c r="AD597" s="338"/>
      <c r="AE597" s="338"/>
      <c r="AF597" s="338"/>
      <c r="AG597" s="338"/>
      <c r="AH597" s="338"/>
      <c r="AI597" s="338"/>
      <c r="AJ597" s="338"/>
      <c r="AK597" s="338"/>
      <c r="AL597" s="338"/>
      <c r="AM597" s="338"/>
      <c r="AN597" s="338"/>
      <c r="AO597" s="338"/>
      <c r="AP597" s="338"/>
      <c r="AQ597" s="338"/>
      <c r="AR597" s="338"/>
      <c r="AS597" s="338"/>
      <c r="AT597" s="338"/>
      <c r="AU597" s="338"/>
      <c r="AV597" s="338"/>
      <c r="AW597" s="338"/>
      <c r="AX597" s="338"/>
      <c r="AY597" s="338"/>
      <c r="AZ597" s="338"/>
      <c r="BA597" s="340"/>
      <c r="BB597" s="419"/>
      <c r="BC597" s="340"/>
      <c r="BD597" s="340"/>
      <c r="BE597" s="340"/>
      <c r="BF597" s="340"/>
      <c r="BG597" s="340"/>
      <c r="BH597" s="340"/>
      <c r="BI597" s="340"/>
      <c r="BJ597" s="340"/>
      <c r="BK597" s="340"/>
      <c r="BL597" s="340"/>
      <c r="BM597" s="340"/>
      <c r="BN597" s="340"/>
      <c r="BO597" s="340"/>
      <c r="BP597" s="340"/>
      <c r="BQ597" s="340"/>
      <c r="BR597" s="340"/>
      <c r="BS597" s="340"/>
      <c r="BT597" s="340"/>
      <c r="BU597" s="340"/>
      <c r="BV597" s="340"/>
      <c r="BW597" s="340"/>
      <c r="BX597" s="340"/>
      <c r="BY597" s="340"/>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5" customFormat="true" ht="25.15" customHeight="true" x14ac:dyDescent="0.2">
      <c r="C598" s="1005"/>
      <c r="D598" s="1006"/>
      <c r="E598" s="613"/>
      <c r="F598" s="613"/>
      <c r="G598" s="613"/>
      <c r="H598" s="1016" t="s">
        <v>381</v>
      </c>
      <c r="I598" s="1006"/>
      <c r="J598" s="703">
        <v>-6.391228013501786E-2</v>
      </c>
      <c r="K598" s="613"/>
      <c r="L598" s="613"/>
      <c r="M598" s="1017" t="s">
        <v>259</v>
      </c>
      <c r="N598" s="1006"/>
      <c r="O598" s="1006"/>
      <c r="P598" s="613"/>
      <c r="Q598" s="613"/>
      <c r="AC598" s="338"/>
      <c r="AD598" s="338"/>
      <c r="AE598" s="338"/>
      <c r="AF598" s="338"/>
      <c r="AG598" s="338"/>
      <c r="AH598" s="338"/>
      <c r="AI598" s="338"/>
      <c r="AJ598" s="338"/>
      <c r="AK598" s="338"/>
      <c r="AL598" s="338"/>
      <c r="AM598" s="338"/>
      <c r="AN598" s="338"/>
      <c r="AO598" s="338"/>
      <c r="AP598" s="338"/>
      <c r="AQ598" s="338"/>
      <c r="AR598" s="338"/>
      <c r="AS598" s="338"/>
      <c r="AT598" s="338"/>
      <c r="AU598" s="338"/>
      <c r="AV598" s="338"/>
      <c r="AW598" s="338"/>
      <c r="AX598" s="338"/>
      <c r="AY598" s="338"/>
      <c r="AZ598" s="338"/>
      <c r="BA598" s="340"/>
      <c r="BB598" s="419"/>
      <c r="BC598" s="340"/>
      <c r="BD598" s="340"/>
      <c r="BE598" s="340"/>
      <c r="BF598" s="340"/>
      <c r="BG598" s="340"/>
      <c r="BH598" s="340"/>
      <c r="BI598" s="340"/>
      <c r="BJ598" s="340"/>
      <c r="BK598" s="340"/>
      <c r="BL598" s="340"/>
      <c r="BM598" s="340"/>
      <c r="BN598" s="340"/>
      <c r="BO598" s="340"/>
      <c r="BP598" s="340"/>
      <c r="BQ598" s="340"/>
      <c r="BR598" s="340"/>
      <c r="BS598" s="340"/>
      <c r="BT598" s="340"/>
      <c r="BU598" s="340"/>
      <c r="BV598" s="340"/>
      <c r="BW598" s="340"/>
      <c r="BX598" s="340"/>
      <c r="BY598" s="340"/>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5" customFormat="true" ht="25.15" customHeight="true" x14ac:dyDescent="0.2">
      <c r="C599" s="1005"/>
      <c r="D599" s="1006"/>
      <c r="E599" s="613"/>
      <c r="F599" s="613"/>
      <c r="G599" s="613"/>
      <c r="H599" s="1016" t="s">
        <v>399</v>
      </c>
      <c r="I599" s="1006"/>
      <c r="J599" s="703">
        <v>-7.9431369522745671E-4</v>
      </c>
      <c r="K599" s="613"/>
      <c r="L599" s="613"/>
      <c r="M599" s="1011" t="s">
        <v>207</v>
      </c>
      <c r="N599" s="1006"/>
      <c r="O599" s="725" t="s">
        <v>208</v>
      </c>
      <c r="P599" s="613"/>
      <c r="Q599" s="613"/>
      <c r="AC599" s="338"/>
      <c r="AD599" s="338"/>
      <c r="AE599" s="338"/>
      <c r="AF599" s="338"/>
      <c r="AG599" s="338"/>
      <c r="AH599" s="338"/>
      <c r="AI599" s="338"/>
      <c r="AJ599" s="338"/>
      <c r="AK599" s="338"/>
      <c r="AL599" s="338"/>
      <c r="AM599" s="338"/>
      <c r="AN599" s="338"/>
      <c r="AO599" s="338"/>
      <c r="AP599" s="338"/>
      <c r="AQ599" s="338"/>
      <c r="AR599" s="338"/>
      <c r="AS599" s="338"/>
      <c r="AT599" s="338"/>
      <c r="AU599" s="338"/>
      <c r="AV599" s="338"/>
      <c r="AW599" s="338"/>
      <c r="AX599" s="338"/>
      <c r="AY599" s="338"/>
      <c r="AZ599" s="338"/>
      <c r="BA599" s="340"/>
      <c r="BB599" s="419"/>
      <c r="BC599" s="340"/>
      <c r="BD599" s="340"/>
      <c r="BE599" s="340"/>
      <c r="BF599" s="340"/>
      <c r="BG599" s="340"/>
      <c r="BH599" s="340"/>
      <c r="BI599" s="340"/>
      <c r="BJ599" s="340"/>
      <c r="BK599" s="340"/>
      <c r="BL599" s="340"/>
      <c r="BM599" s="340"/>
      <c r="BN599" s="340"/>
      <c r="BO599" s="340"/>
      <c r="BP599" s="340"/>
      <c r="BQ599" s="340"/>
      <c r="BR599" s="340"/>
      <c r="BS599" s="340"/>
      <c r="BT599" s="340"/>
      <c r="BU599" s="340"/>
      <c r="BV599" s="340"/>
      <c r="BW599" s="340"/>
      <c r="BX599" s="340"/>
      <c r="BY599" s="340"/>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5" customFormat="true" ht="25.15" customHeight="true" x14ac:dyDescent="0.2">
      <c r="C600" s="1005"/>
      <c r="D600" s="1006"/>
      <c r="E600" s="613"/>
      <c r="F600" s="613"/>
      <c r="G600" s="613"/>
      <c r="H600" s="1016" t="s">
        <v>417</v>
      </c>
      <c r="I600" s="1006"/>
      <c r="J600" s="703">
        <v>-7.0958270081905193E-3</v>
      </c>
      <c r="K600" s="613"/>
      <c r="L600" s="613"/>
      <c r="M600" s="1016" t="s">
        <v>208</v>
      </c>
      <c r="N600" s="1006"/>
      <c r="O600" s="726">
        <v>1</v>
      </c>
      <c r="P600" s="613"/>
      <c r="Q600" s="613"/>
      <c r="AC600" s="338"/>
      <c r="AD600" s="338"/>
      <c r="AE600" s="338"/>
      <c r="AF600" s="338"/>
      <c r="AG600" s="338"/>
      <c r="AH600" s="338"/>
      <c r="AI600" s="338"/>
      <c r="AJ600" s="338"/>
      <c r="AK600" s="338"/>
      <c r="AL600" s="338"/>
      <c r="AM600" s="338"/>
      <c r="AN600" s="338"/>
      <c r="AO600" s="338"/>
      <c r="AP600" s="338"/>
      <c r="AQ600" s="338"/>
      <c r="AR600" s="338"/>
      <c r="AS600" s="338"/>
      <c r="AT600" s="338"/>
      <c r="AU600" s="338"/>
      <c r="AV600" s="338"/>
      <c r="AW600" s="338"/>
      <c r="AX600" s="338"/>
      <c r="AY600" s="338"/>
      <c r="AZ600" s="338"/>
      <c r="BA600" s="340"/>
      <c r="BB600" s="419"/>
      <c r="BC600" s="340"/>
      <c r="BD600" s="340"/>
      <c r="BE600" s="340"/>
      <c r="BF600" s="340"/>
      <c r="BG600" s="340"/>
      <c r="BH600" s="340"/>
      <c r="BI600" s="340"/>
      <c r="BJ600" s="340"/>
      <c r="BK600" s="340"/>
      <c r="BL600" s="340"/>
      <c r="BM600" s="340"/>
      <c r="BN600" s="340"/>
      <c r="BO600" s="340"/>
      <c r="BP600" s="340"/>
      <c r="BQ600" s="340"/>
      <c r="BR600" s="340"/>
      <c r="BS600" s="340"/>
      <c r="BT600" s="340"/>
      <c r="BU600" s="340"/>
      <c r="BV600" s="340"/>
      <c r="BW600" s="340"/>
      <c r="BX600" s="340"/>
      <c r="BY600" s="340"/>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5" customFormat="true" ht="25.15" customHeight="true" x14ac:dyDescent="0.2">
      <c r="C601" s="1005"/>
      <c r="D601" s="1006"/>
      <c r="E601" s="613"/>
      <c r="F601" s="613"/>
      <c r="G601" s="613"/>
      <c r="H601" s="1016" t="s">
        <v>394</v>
      </c>
      <c r="I601" s="1006"/>
      <c r="J601" s="703">
        <v>-3.8587960936234782E-2</v>
      </c>
      <c r="K601" s="613"/>
      <c r="L601" s="613"/>
      <c r="M601" s="1005"/>
      <c r="N601" s="1006"/>
      <c r="O601" s="614"/>
      <c r="P601" s="613"/>
      <c r="Q601" s="613"/>
      <c r="AC601" s="338"/>
      <c r="AD601" s="338"/>
      <c r="AE601" s="338"/>
      <c r="AF601" s="338"/>
      <c r="AG601" s="338"/>
      <c r="AH601" s="338"/>
      <c r="AI601" s="338"/>
      <c r="AJ601" s="338"/>
      <c r="AK601" s="338"/>
      <c r="AL601" s="338"/>
      <c r="AM601" s="338"/>
      <c r="AN601" s="338"/>
      <c r="AO601" s="338"/>
      <c r="AP601" s="338"/>
      <c r="AQ601" s="338"/>
      <c r="AR601" s="338"/>
      <c r="AS601" s="338"/>
      <c r="AT601" s="338"/>
      <c r="AU601" s="338"/>
      <c r="AV601" s="338"/>
      <c r="AW601" s="338"/>
      <c r="AX601" s="338"/>
      <c r="AY601" s="338"/>
      <c r="AZ601" s="338"/>
      <c r="BA601" s="340"/>
      <c r="BB601" s="419"/>
      <c r="BC601" s="340"/>
      <c r="BD601" s="340"/>
      <c r="BE601" s="340"/>
      <c r="BF601" s="340"/>
      <c r="BG601" s="340"/>
      <c r="BH601" s="340"/>
      <c r="BI601" s="340"/>
      <c r="BJ601" s="340"/>
      <c r="BK601" s="340"/>
      <c r="BL601" s="340"/>
      <c r="BM601" s="340"/>
      <c r="BN601" s="340"/>
      <c r="BO601" s="340"/>
      <c r="BP601" s="340"/>
      <c r="BQ601" s="340"/>
      <c r="BR601" s="340"/>
      <c r="BS601" s="340"/>
      <c r="BT601" s="340"/>
      <c r="BU601" s="340"/>
      <c r="BV601" s="340"/>
      <c r="BW601" s="340"/>
      <c r="BX601" s="340"/>
      <c r="BY601" s="340"/>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5" customFormat="true" ht="25.15" customHeight="true" x14ac:dyDescent="0.2">
      <c r="C602" s="1005"/>
      <c r="D602" s="1006"/>
      <c r="E602" s="613"/>
      <c r="F602" s="613"/>
      <c r="G602" s="613"/>
      <c r="H602" s="1016" t="s">
        <v>401</v>
      </c>
      <c r="I602" s="1006"/>
      <c r="J602" s="703">
        <v>-1.2355029577495506E-2</v>
      </c>
      <c r="K602" s="613"/>
      <c r="L602" s="613"/>
      <c r="M602" s="1005"/>
      <c r="N602" s="1006"/>
      <c r="O602" s="613"/>
      <c r="P602" s="613"/>
      <c r="Q602" s="613"/>
      <c r="AC602" s="338"/>
      <c r="AD602" s="338"/>
      <c r="AE602" s="338"/>
      <c r="AF602" s="338"/>
      <c r="AG602" s="338"/>
      <c r="AH602" s="338"/>
      <c r="AI602" s="338"/>
      <c r="AJ602" s="338"/>
      <c r="AK602" s="338"/>
      <c r="AL602" s="338"/>
      <c r="AM602" s="338"/>
      <c r="AN602" s="338"/>
      <c r="AO602" s="338"/>
      <c r="AP602" s="338"/>
      <c r="AQ602" s="338"/>
      <c r="AR602" s="338"/>
      <c r="AS602" s="338"/>
      <c r="AT602" s="338"/>
      <c r="AU602" s="338"/>
      <c r="AV602" s="338"/>
      <c r="AW602" s="338"/>
      <c r="AX602" s="338"/>
      <c r="AY602" s="338"/>
      <c r="AZ602" s="338"/>
      <c r="BA602" s="340"/>
      <c r="BB602" s="419"/>
      <c r="BC602" s="340"/>
      <c r="BD602" s="340"/>
      <c r="BE602" s="340"/>
      <c r="BF602" s="340"/>
      <c r="BG602" s="340"/>
      <c r="BH602" s="340"/>
      <c r="BI602" s="340"/>
      <c r="BJ602" s="340"/>
      <c r="BK602" s="340"/>
      <c r="BL602" s="340"/>
      <c r="BM602" s="340"/>
      <c r="BN602" s="340"/>
      <c r="BO602" s="340"/>
      <c r="BP602" s="340"/>
      <c r="BQ602" s="340"/>
      <c r="BR602" s="340"/>
      <c r="BS602" s="340"/>
      <c r="BT602" s="340"/>
      <c r="BU602" s="340"/>
      <c r="BV602" s="340"/>
      <c r="BW602" s="340"/>
      <c r="BX602" s="340"/>
      <c r="BY602" s="340"/>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5" customFormat="true" ht="25.15" customHeight="true" x14ac:dyDescent="0.2">
      <c r="C603" s="1005"/>
      <c r="D603" s="1006"/>
      <c r="E603" s="613"/>
      <c r="F603" s="613"/>
      <c r="G603" s="613"/>
      <c r="H603" s="1016" t="s">
        <v>391</v>
      </c>
      <c r="I603" s="1006"/>
      <c r="J603" s="703">
        <v>-4.9173503649948935E-2</v>
      </c>
      <c r="K603" s="613"/>
      <c r="L603" s="613"/>
      <c r="M603" s="1005"/>
      <c r="N603" s="1006"/>
      <c r="O603" s="613"/>
      <c r="P603" s="613"/>
      <c r="Q603" s="613"/>
      <c r="AC603" s="338"/>
      <c r="AD603" s="338"/>
      <c r="AE603" s="338"/>
      <c r="AF603" s="338"/>
      <c r="AG603" s="338"/>
      <c r="AH603" s="338"/>
      <c r="AI603" s="338"/>
      <c r="AJ603" s="338"/>
      <c r="AK603" s="338"/>
      <c r="AL603" s="338"/>
      <c r="AM603" s="338"/>
      <c r="AN603" s="338"/>
      <c r="AO603" s="338"/>
      <c r="AP603" s="338"/>
      <c r="AQ603" s="338"/>
      <c r="AR603" s="338"/>
      <c r="AS603" s="338"/>
      <c r="AT603" s="338"/>
      <c r="AU603" s="338"/>
      <c r="AV603" s="338"/>
      <c r="AW603" s="338"/>
      <c r="AX603" s="338"/>
      <c r="AY603" s="338"/>
      <c r="AZ603" s="338"/>
      <c r="BA603" s="340"/>
      <c r="BB603" s="419"/>
      <c r="BC603" s="340"/>
      <c r="BD603" s="340"/>
      <c r="BE603" s="340"/>
      <c r="BF603" s="340"/>
      <c r="BG603" s="340"/>
      <c r="BH603" s="340"/>
      <c r="BI603" s="340"/>
      <c r="BJ603" s="340"/>
      <c r="BK603" s="340"/>
      <c r="BL603" s="340"/>
      <c r="BM603" s="340"/>
      <c r="BN603" s="340"/>
      <c r="BO603" s="340"/>
      <c r="BP603" s="340"/>
      <c r="BQ603" s="340"/>
      <c r="BR603" s="340"/>
      <c r="BS603" s="340"/>
      <c r="BT603" s="340"/>
      <c r="BU603" s="340"/>
      <c r="BV603" s="340"/>
      <c r="BW603" s="340"/>
      <c r="BX603" s="340"/>
      <c r="BY603" s="340"/>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5" customFormat="true" ht="25.15" customHeight="true" x14ac:dyDescent="0.2">
      <c r="C604" s="1005"/>
      <c r="D604" s="1006"/>
      <c r="E604" s="613"/>
      <c r="F604" s="613"/>
      <c r="G604" s="613"/>
      <c r="H604" s="1016" t="s">
        <v>403</v>
      </c>
      <c r="I604" s="1006"/>
      <c r="J604" s="707">
        <v>-1.8556357223474051E-2</v>
      </c>
      <c r="K604" s="613"/>
      <c r="L604" s="613"/>
      <c r="M604" s="1005"/>
      <c r="N604" s="1006"/>
      <c r="O604" s="613"/>
      <c r="P604" s="613"/>
      <c r="Q604" s="613"/>
      <c r="AC604" s="338"/>
      <c r="AD604" s="338"/>
      <c r="AE604" s="338"/>
      <c r="AF604" s="338"/>
      <c r="AG604" s="338"/>
      <c r="AH604" s="338"/>
      <c r="AI604" s="338"/>
      <c r="AJ604" s="338"/>
      <c r="AK604" s="338"/>
      <c r="AL604" s="338"/>
      <c r="AM604" s="338"/>
      <c r="AN604" s="338"/>
      <c r="AO604" s="338"/>
      <c r="AP604" s="338"/>
      <c r="AQ604" s="338"/>
      <c r="AR604" s="338"/>
      <c r="AS604" s="338"/>
      <c r="AT604" s="338"/>
      <c r="AU604" s="338"/>
      <c r="AV604" s="338"/>
      <c r="AW604" s="338"/>
      <c r="AX604" s="338"/>
      <c r="AY604" s="338"/>
      <c r="AZ604" s="338"/>
      <c r="BA604" s="341"/>
      <c r="BB604" s="420"/>
      <c r="BC604" s="341"/>
      <c r="BD604" s="341"/>
      <c r="BE604" s="341"/>
      <c r="BF604" s="341"/>
      <c r="BG604" s="341"/>
      <c r="BH604" s="341"/>
      <c r="BI604" s="341"/>
      <c r="BJ604" s="341"/>
      <c r="BK604" s="341"/>
      <c r="BL604" s="341"/>
      <c r="BM604" s="341"/>
      <c r="BN604" s="341"/>
      <c r="BO604" s="341"/>
      <c r="BP604" s="341"/>
      <c r="BQ604" s="341"/>
      <c r="BR604" s="341"/>
      <c r="BS604" s="341"/>
      <c r="BT604" s="341"/>
      <c r="BU604" s="341"/>
      <c r="BV604" s="341"/>
      <c r="BW604" s="341"/>
      <c r="BX604" s="341"/>
      <c r="BY604" s="341"/>
      <c r="BZ604" s="341"/>
      <c r="CA604" s="341"/>
      <c r="CB604" s="341"/>
      <c r="CC604" s="341"/>
      <c r="CD604" s="341"/>
      <c r="CE604" s="341"/>
      <c r="CF604" s="341"/>
      <c r="CG604" s="341"/>
      <c r="CH604" s="341"/>
      <c r="CI604" s="341"/>
      <c r="CJ604" s="341"/>
      <c r="CK604" s="341"/>
      <c r="CL604" s="341"/>
      <c r="CM604" s="341"/>
      <c r="CN604" s="341"/>
      <c r="CO604" s="341"/>
      <c r="CP604" s="341"/>
      <c r="CQ604" s="341"/>
      <c r="CR604" s="341"/>
      <c r="CS604" s="341"/>
      <c r="CT604" s="341"/>
      <c r="CU604" s="341"/>
      <c r="CV604" s="341"/>
      <c r="CW604" s="341"/>
      <c r="CX604" s="341"/>
      <c r="CY604" s="341"/>
      <c r="CZ604" s="341"/>
    </row>
    <row r="605" s="345" customFormat="true" ht="25.15" customHeight="true" x14ac:dyDescent="0.2">
      <c r="C605" s="1005"/>
      <c r="D605" s="1006"/>
      <c r="E605" s="613"/>
      <c r="F605" s="613"/>
      <c r="G605" s="613"/>
      <c r="H605" s="1005"/>
      <c r="I605" s="1006"/>
      <c r="J605" s="614"/>
      <c r="K605" s="613"/>
      <c r="L605" s="613"/>
      <c r="M605" s="1005"/>
      <c r="N605" s="1006"/>
      <c r="O605" s="613"/>
      <c r="P605" s="613"/>
      <c r="Q605" s="613"/>
      <c r="AC605" s="338"/>
      <c r="AD605" s="338"/>
      <c r="AE605" s="338"/>
      <c r="AF605" s="338"/>
      <c r="AG605" s="338"/>
      <c r="AH605" s="338"/>
      <c r="AI605" s="338"/>
      <c r="AJ605" s="338"/>
      <c r="AK605" s="338"/>
      <c r="AL605" s="338"/>
      <c r="AM605" s="338"/>
      <c r="AN605" s="338"/>
      <c r="AO605" s="338"/>
      <c r="AP605" s="338"/>
      <c r="AQ605" s="338"/>
      <c r="AR605" s="338"/>
      <c r="AS605" s="338"/>
      <c r="AT605" s="338"/>
      <c r="AU605" s="338"/>
      <c r="AV605" s="338"/>
      <c r="AW605" s="338"/>
      <c r="AX605" s="338"/>
      <c r="AY605" s="338"/>
      <c r="AZ605" s="338"/>
      <c r="BA605" s="341"/>
      <c r="BB605" s="420"/>
      <c r="BC605" s="341"/>
      <c r="BD605" s="341"/>
      <c r="BE605" s="341"/>
      <c r="BF605" s="341"/>
      <c r="BG605" s="341"/>
      <c r="BH605" s="341"/>
      <c r="BI605" s="341"/>
      <c r="BJ605" s="341"/>
      <c r="BK605" s="341"/>
      <c r="BL605" s="341"/>
      <c r="BM605" s="341"/>
      <c r="BN605" s="341"/>
      <c r="BO605" s="341"/>
      <c r="BP605" s="341"/>
      <c r="BQ605" s="341"/>
      <c r="BR605" s="341"/>
      <c r="BS605" s="341"/>
      <c r="BT605" s="341"/>
      <c r="BU605" s="341"/>
      <c r="BV605" s="341"/>
      <c r="BW605" s="341"/>
      <c r="BX605" s="341"/>
      <c r="BY605" s="341"/>
      <c r="BZ605" s="341"/>
      <c r="CA605" s="341"/>
      <c r="CB605" s="341"/>
      <c r="CC605" s="341"/>
      <c r="CD605" s="341"/>
      <c r="CE605" s="341"/>
      <c r="CF605" s="341"/>
      <c r="CG605" s="341"/>
      <c r="CH605" s="341"/>
      <c r="CI605" s="341"/>
      <c r="CJ605" s="341"/>
      <c r="CK605" s="341"/>
      <c r="CL605" s="341"/>
      <c r="CM605" s="341"/>
      <c r="CN605" s="341"/>
      <c r="CO605" s="341"/>
      <c r="CP605" s="341"/>
      <c r="CQ605" s="341"/>
      <c r="CR605" s="341"/>
      <c r="CS605" s="341"/>
      <c r="CT605" s="341"/>
      <c r="CU605" s="341"/>
      <c r="CV605" s="341"/>
      <c r="CW605" s="341"/>
      <c r="CX605" s="341"/>
      <c r="CY605" s="341"/>
      <c r="CZ605" s="341"/>
    </row>
    <row r="606" s="345" customFormat="true" ht="25.15" customHeight="true" x14ac:dyDescent="0.2">
      <c r="C606" s="1005"/>
      <c r="D606" s="1006"/>
      <c r="E606" s="613"/>
      <c r="F606" s="613"/>
      <c r="G606" s="613"/>
      <c r="H606" s="1005"/>
      <c r="I606" s="1006"/>
      <c r="J606" s="613"/>
      <c r="K606" s="613"/>
      <c r="L606" s="613"/>
      <c r="M606" s="1005"/>
      <c r="N606" s="1006"/>
      <c r="O606" s="613"/>
      <c r="P606" s="613"/>
      <c r="Q606" s="613"/>
      <c r="AC606" s="338"/>
      <c r="AD606" s="338"/>
      <c r="AE606" s="338"/>
      <c r="AF606" s="338"/>
      <c r="AG606" s="338"/>
      <c r="AH606" s="338"/>
      <c r="AI606" s="338"/>
      <c r="AJ606" s="338"/>
      <c r="AK606" s="338"/>
      <c r="AL606" s="338"/>
      <c r="AM606" s="338"/>
      <c r="AN606" s="338"/>
      <c r="AO606" s="338"/>
      <c r="AP606" s="338"/>
      <c r="AQ606" s="338"/>
      <c r="AR606" s="338"/>
      <c r="AS606" s="338"/>
      <c r="AT606" s="338"/>
      <c r="AU606" s="338"/>
      <c r="AV606" s="338"/>
      <c r="AW606" s="338"/>
      <c r="AX606" s="338"/>
      <c r="AY606" s="338"/>
      <c r="AZ606" s="338"/>
      <c r="BA606" s="341"/>
      <c r="BB606" s="420"/>
      <c r="BC606" s="341"/>
      <c r="BD606" s="341"/>
      <c r="BE606" s="341"/>
      <c r="BF606" s="341"/>
      <c r="BG606" s="341"/>
      <c r="BH606" s="341"/>
      <c r="BI606" s="341"/>
      <c r="BJ606" s="341"/>
      <c r="BK606" s="341"/>
      <c r="BL606" s="341"/>
      <c r="BM606" s="341"/>
      <c r="BN606" s="341"/>
      <c r="BO606" s="341"/>
      <c r="BP606" s="341"/>
      <c r="BQ606" s="341"/>
      <c r="BR606" s="341"/>
      <c r="BS606" s="341"/>
      <c r="BT606" s="341"/>
      <c r="BU606" s="341"/>
      <c r="BV606" s="341"/>
      <c r="BW606" s="341"/>
      <c r="BX606" s="341"/>
      <c r="BY606" s="341"/>
      <c r="BZ606" s="341"/>
      <c r="CA606" s="341"/>
      <c r="CB606" s="341"/>
      <c r="CC606" s="341"/>
      <c r="CD606" s="341"/>
      <c r="CE606" s="341"/>
      <c r="CF606" s="341"/>
      <c r="CG606" s="341"/>
      <c r="CH606" s="341"/>
      <c r="CI606" s="341"/>
      <c r="CJ606" s="341"/>
      <c r="CK606" s="341"/>
      <c r="CL606" s="341"/>
      <c r="CM606" s="341"/>
      <c r="CN606" s="341"/>
      <c r="CO606" s="341"/>
      <c r="CP606" s="341"/>
      <c r="CQ606" s="341"/>
      <c r="CR606" s="341"/>
      <c r="CS606" s="341"/>
      <c r="CT606" s="341"/>
      <c r="CU606" s="341"/>
      <c r="CV606" s="341"/>
      <c r="CW606" s="341"/>
      <c r="CX606" s="341"/>
      <c r="CY606" s="341"/>
      <c r="CZ606" s="341"/>
    </row>
    <row r="607" s="345" customFormat="true" ht="25.15" customHeight="true" x14ac:dyDescent="0.2">
      <c r="C607" s="1005"/>
      <c r="D607" s="1006"/>
      <c r="E607" s="613"/>
      <c r="F607" s="613"/>
      <c r="G607" s="613"/>
      <c r="H607" s="1017" t="s">
        <v>259</v>
      </c>
      <c r="I607" s="1006"/>
      <c r="J607" s="1006"/>
      <c r="K607" s="613"/>
      <c r="L607" s="613"/>
      <c r="M607" s="1005"/>
      <c r="N607" s="1006"/>
      <c r="O607" s="613"/>
      <c r="P607" s="613"/>
      <c r="Q607" s="613"/>
      <c r="AC607" s="338"/>
      <c r="AD607" s="338"/>
      <c r="AE607" s="338"/>
      <c r="AF607" s="338"/>
      <c r="AG607" s="338"/>
      <c r="AH607" s="338"/>
      <c r="AI607" s="338"/>
      <c r="AJ607" s="338"/>
      <c r="AK607" s="338"/>
      <c r="AL607" s="338"/>
      <c r="AM607" s="338"/>
      <c r="AN607" s="338"/>
      <c r="AO607" s="338"/>
      <c r="AP607" s="338"/>
      <c r="AQ607" s="338"/>
      <c r="AR607" s="338"/>
      <c r="AS607" s="338"/>
      <c r="AT607" s="338"/>
      <c r="AU607" s="338"/>
      <c r="AV607" s="338"/>
      <c r="AW607" s="338"/>
      <c r="AX607" s="338"/>
      <c r="AY607" s="338"/>
      <c r="AZ607" s="338"/>
      <c r="BA607" s="341"/>
      <c r="BB607" s="420"/>
      <c r="BC607" s="341"/>
      <c r="BD607" s="341"/>
      <c r="BE607" s="341"/>
      <c r="BF607" s="341"/>
      <c r="BG607" s="341"/>
      <c r="BH607" s="341"/>
      <c r="BI607" s="341"/>
      <c r="BJ607" s="341"/>
      <c r="BK607" s="341"/>
      <c r="BL607" s="341"/>
      <c r="BM607" s="341"/>
      <c r="BN607" s="341"/>
      <c r="BO607" s="341"/>
      <c r="BP607" s="341"/>
      <c r="BQ607" s="341"/>
      <c r="BR607" s="341"/>
      <c r="BS607" s="341"/>
      <c r="BT607" s="341"/>
      <c r="BU607" s="341"/>
      <c r="BV607" s="341"/>
      <c r="BW607" s="341"/>
      <c r="BX607" s="341"/>
      <c r="BY607" s="341"/>
      <c r="BZ607" s="341"/>
      <c r="CA607" s="341"/>
      <c r="CB607" s="341"/>
      <c r="CC607" s="341"/>
      <c r="CD607" s="341"/>
      <c r="CE607" s="341"/>
      <c r="CF607" s="341"/>
      <c r="CG607" s="341"/>
      <c r="CH607" s="341"/>
      <c r="CI607" s="341"/>
      <c r="CJ607" s="341"/>
      <c r="CK607" s="341"/>
      <c r="CL607" s="341"/>
      <c r="CM607" s="341"/>
      <c r="CN607" s="341"/>
      <c r="CO607" s="341"/>
      <c r="CP607" s="341"/>
      <c r="CQ607" s="341"/>
      <c r="CR607" s="341"/>
      <c r="CS607" s="341"/>
      <c r="CT607" s="341"/>
      <c r="CU607" s="341"/>
      <c r="CV607" s="341"/>
      <c r="CW607" s="341"/>
      <c r="CX607" s="341"/>
      <c r="CY607" s="341"/>
      <c r="CZ607" s="341"/>
    </row>
    <row r="608" s="345" customFormat="true" ht="25.15" customHeight="true" x14ac:dyDescent="0.2">
      <c r="C608" s="1005"/>
      <c r="D608" s="1006"/>
      <c r="E608" s="613"/>
      <c r="F608" s="613"/>
      <c r="G608" s="613"/>
      <c r="H608" s="1011" t="s">
        <v>207</v>
      </c>
      <c r="I608" s="1006"/>
      <c r="J608" s="727" t="s">
        <v>208</v>
      </c>
      <c r="K608" s="613"/>
      <c r="L608" s="613"/>
      <c r="M608" s="1005"/>
      <c r="N608" s="1006"/>
      <c r="O608" s="613"/>
      <c r="P608" s="613"/>
      <c r="Q608" s="613"/>
      <c r="AC608" s="338"/>
      <c r="AD608" s="338"/>
      <c r="AE608" s="338"/>
      <c r="AF608" s="338"/>
      <c r="AG608" s="338"/>
      <c r="AH608" s="338"/>
      <c r="AI608" s="338"/>
      <c r="AJ608" s="338"/>
      <c r="AK608" s="338"/>
      <c r="AL608" s="338"/>
      <c r="AM608" s="338"/>
      <c r="AN608" s="338"/>
      <c r="AO608" s="338"/>
      <c r="AP608" s="338"/>
      <c r="AQ608" s="338"/>
      <c r="AR608" s="338"/>
      <c r="AS608" s="338"/>
      <c r="AT608" s="338"/>
      <c r="AU608" s="338"/>
      <c r="AV608" s="338"/>
      <c r="AW608" s="338"/>
      <c r="AX608" s="338"/>
      <c r="AY608" s="338"/>
      <c r="AZ608" s="338"/>
      <c r="BA608" s="341"/>
      <c r="BB608" s="420"/>
      <c r="BC608" s="341"/>
      <c r="BD608" s="341"/>
      <c r="BE608" s="341"/>
      <c r="BF608" s="341"/>
      <c r="BG608" s="341"/>
      <c r="BH608" s="341"/>
      <c r="BI608" s="341"/>
      <c r="BJ608" s="341"/>
      <c r="BK608" s="341"/>
      <c r="BL608" s="341"/>
      <c r="BM608" s="341"/>
      <c r="BN608" s="341"/>
      <c r="BO608" s="341"/>
      <c r="BP608" s="341"/>
      <c r="BQ608" s="341"/>
      <c r="BR608" s="341"/>
      <c r="BS608" s="341"/>
      <c r="BT608" s="341"/>
      <c r="BU608" s="341"/>
      <c r="BV608" s="341"/>
      <c r="BW608" s="341"/>
      <c r="BX608" s="341"/>
      <c r="BY608" s="341"/>
      <c r="BZ608" s="341"/>
      <c r="CA608" s="341"/>
      <c r="CB608" s="341"/>
      <c r="CC608" s="341"/>
      <c r="CD608" s="341"/>
      <c r="CE608" s="341"/>
      <c r="CF608" s="341"/>
      <c r="CG608" s="341"/>
      <c r="CH608" s="341"/>
      <c r="CI608" s="341"/>
      <c r="CJ608" s="341"/>
      <c r="CK608" s="341"/>
      <c r="CL608" s="341"/>
      <c r="CM608" s="341"/>
      <c r="CN608" s="341"/>
      <c r="CO608" s="341"/>
      <c r="CP608" s="341"/>
      <c r="CQ608" s="341"/>
      <c r="CR608" s="341"/>
      <c r="CS608" s="341"/>
      <c r="CT608" s="341"/>
      <c r="CU608" s="341"/>
      <c r="CV608" s="341"/>
      <c r="CW608" s="341"/>
      <c r="CX608" s="341"/>
      <c r="CY608" s="341"/>
      <c r="CZ608" s="341"/>
    </row>
    <row r="609" s="345" customFormat="true" ht="25.15" customHeight="true" x14ac:dyDescent="0.2">
      <c r="C609" s="1005"/>
      <c r="D609" s="1006"/>
      <c r="E609" s="613"/>
      <c r="F609" s="613"/>
      <c r="G609" s="613"/>
      <c r="H609" s="1016" t="s">
        <v>208</v>
      </c>
      <c r="I609" s="1006"/>
      <c r="J609" s="728">
        <v>0.99999999999999978</v>
      </c>
      <c r="K609" s="613"/>
      <c r="L609" s="613"/>
      <c r="M609" s="1005"/>
      <c r="N609" s="1006"/>
      <c r="O609" s="613"/>
      <c r="P609" s="613"/>
      <c r="Q609" s="613"/>
      <c r="AC609" s="338"/>
      <c r="AD609" s="338"/>
      <c r="AE609" s="338"/>
      <c r="AF609" s="338"/>
      <c r="AG609" s="338"/>
      <c r="AH609" s="338"/>
      <c r="AI609" s="338"/>
      <c r="AJ609" s="338"/>
      <c r="AK609" s="338"/>
      <c r="AL609" s="338"/>
      <c r="AM609" s="338"/>
      <c r="AN609" s="338"/>
      <c r="AO609" s="338"/>
      <c r="AP609" s="338"/>
      <c r="AQ609" s="338"/>
      <c r="AR609" s="338"/>
      <c r="AS609" s="338"/>
      <c r="AT609" s="338"/>
      <c r="AU609" s="338"/>
      <c r="AV609" s="338"/>
      <c r="AW609" s="338"/>
      <c r="AX609" s="338"/>
      <c r="AY609" s="338"/>
      <c r="AZ609" s="338"/>
      <c r="BA609" s="341"/>
      <c r="BB609" s="420"/>
      <c r="BC609" s="341"/>
      <c r="BD609" s="341"/>
      <c r="BE609" s="341"/>
      <c r="BF609" s="341"/>
      <c r="BG609" s="341"/>
      <c r="BH609" s="341"/>
      <c r="BI609" s="341"/>
      <c r="BJ609" s="341"/>
      <c r="BK609" s="341"/>
      <c r="BL609" s="341"/>
      <c r="BM609" s="341"/>
      <c r="BN609" s="341"/>
      <c r="BO609" s="341"/>
      <c r="BP609" s="341"/>
      <c r="BQ609" s="341"/>
      <c r="BR609" s="341"/>
      <c r="BS609" s="341"/>
      <c r="BT609" s="341"/>
      <c r="BU609" s="341"/>
      <c r="BV609" s="341"/>
      <c r="BW609" s="341"/>
      <c r="BX609" s="341"/>
      <c r="BY609" s="341"/>
      <c r="BZ609" s="341"/>
      <c r="CA609" s="341"/>
      <c r="CB609" s="341"/>
      <c r="CC609" s="341"/>
      <c r="CD609" s="341"/>
      <c r="CE609" s="341"/>
      <c r="CF609" s="341"/>
      <c r="CG609" s="341"/>
      <c r="CH609" s="341"/>
      <c r="CI609" s="341"/>
      <c r="CJ609" s="341"/>
      <c r="CK609" s="341"/>
      <c r="CL609" s="341"/>
      <c r="CM609" s="341"/>
      <c r="CN609" s="341"/>
      <c r="CO609" s="341"/>
      <c r="CP609" s="341"/>
      <c r="CQ609" s="341"/>
      <c r="CR609" s="341"/>
      <c r="CS609" s="341"/>
      <c r="CT609" s="341"/>
      <c r="CU609" s="341"/>
      <c r="CV609" s="341"/>
      <c r="CW609" s="341"/>
      <c r="CX609" s="341"/>
      <c r="CY609" s="341"/>
      <c r="CZ609" s="341"/>
    </row>
    <row r="610" s="345" customFormat="true" ht="25.15" customHeight="true" x14ac:dyDescent="0.2">
      <c r="C610" s="1005"/>
      <c r="D610" s="1006"/>
      <c r="E610" s="613"/>
      <c r="F610" s="613"/>
      <c r="G610" s="613"/>
      <c r="H610" s="1005"/>
      <c r="I610" s="1006"/>
      <c r="J610" s="614"/>
      <c r="K610" s="613"/>
      <c r="L610" s="613"/>
      <c r="M610" s="1005"/>
      <c r="N610" s="1006"/>
      <c r="O610" s="613"/>
      <c r="P610" s="613"/>
      <c r="Q610" s="613"/>
      <c r="AC610" s="338"/>
      <c r="AD610" s="338"/>
      <c r="AE610" s="338"/>
      <c r="AF610" s="338"/>
      <c r="AG610" s="338"/>
      <c r="AH610" s="338"/>
      <c r="AI610" s="338"/>
      <c r="AJ610" s="338"/>
      <c r="AK610" s="338"/>
      <c r="AL610" s="338"/>
      <c r="AM610" s="338"/>
      <c r="AN610" s="338"/>
      <c r="AO610" s="338"/>
      <c r="AP610" s="338"/>
      <c r="AQ610" s="338"/>
      <c r="AR610" s="338"/>
      <c r="AS610" s="338"/>
      <c r="AT610" s="338"/>
      <c r="AU610" s="338"/>
      <c r="AV610" s="338"/>
      <c r="AW610" s="338"/>
      <c r="AX610" s="338"/>
      <c r="AY610" s="338"/>
      <c r="AZ610" s="338"/>
      <c r="BA610" s="341"/>
      <c r="BB610" s="420"/>
      <c r="BC610" s="341"/>
      <c r="BD610" s="341"/>
      <c r="BE610" s="341"/>
      <c r="BF610" s="341"/>
      <c r="BG610" s="341"/>
      <c r="BH610" s="341"/>
      <c r="BI610" s="341"/>
      <c r="BJ610" s="341"/>
      <c r="BK610" s="341"/>
      <c r="BL610" s="341"/>
      <c r="BM610" s="341"/>
      <c r="BN610" s="341"/>
      <c r="BO610" s="341"/>
      <c r="BP610" s="341"/>
      <c r="BQ610" s="341"/>
      <c r="BR610" s="341"/>
      <c r="BS610" s="341"/>
      <c r="BT610" s="341"/>
      <c r="BU610" s="341"/>
      <c r="BV610" s="341"/>
      <c r="BW610" s="341"/>
      <c r="BX610" s="341"/>
      <c r="BY610" s="341"/>
      <c r="BZ610" s="341"/>
      <c r="CA610" s="341"/>
      <c r="CB610" s="341"/>
      <c r="CC610" s="341"/>
      <c r="CD610" s="341"/>
      <c r="CE610" s="341"/>
      <c r="CF610" s="341"/>
      <c r="CG610" s="341"/>
      <c r="CH610" s="341"/>
      <c r="CI610" s="341"/>
      <c r="CJ610" s="341"/>
      <c r="CK610" s="341"/>
      <c r="CL610" s="341"/>
      <c r="CM610" s="341"/>
      <c r="CN610" s="341"/>
      <c r="CO610" s="341"/>
      <c r="CP610" s="341"/>
      <c r="CQ610" s="341"/>
      <c r="CR610" s="341"/>
      <c r="CS610" s="341"/>
      <c r="CT610" s="341"/>
      <c r="CU610" s="341"/>
      <c r="CV610" s="341"/>
      <c r="CW610" s="341"/>
      <c r="CX610" s="341"/>
      <c r="CY610" s="341"/>
      <c r="CZ610" s="341"/>
    </row>
    <row r="611" s="345" customFormat="true" ht="25.15" customHeight="true" x14ac:dyDescent="0.2">
      <c r="C611" s="1005"/>
      <c r="D611" s="1006"/>
      <c r="E611" s="613"/>
      <c r="F611" s="613"/>
      <c r="G611" s="613"/>
      <c r="H611" s="1005"/>
      <c r="I611" s="1006"/>
      <c r="J611" s="613"/>
      <c r="K611" s="613"/>
      <c r="L611" s="613"/>
      <c r="M611" s="1005"/>
      <c r="N611" s="1006"/>
      <c r="O611" s="613"/>
      <c r="P611" s="613"/>
      <c r="Q611" s="613"/>
      <c r="AC611" s="338"/>
      <c r="AD611" s="338"/>
      <c r="AE611" s="338"/>
      <c r="AF611" s="338"/>
      <c r="AG611" s="338"/>
      <c r="AH611" s="338"/>
      <c r="AI611" s="338"/>
      <c r="AJ611" s="338"/>
      <c r="AK611" s="338"/>
      <c r="AL611" s="338"/>
      <c r="AM611" s="338"/>
      <c r="AN611" s="338"/>
      <c r="AO611" s="338"/>
      <c r="AP611" s="338"/>
      <c r="AQ611" s="338"/>
      <c r="AR611" s="338"/>
      <c r="AS611" s="338"/>
      <c r="AT611" s="338"/>
      <c r="AU611" s="338"/>
      <c r="AV611" s="338"/>
      <c r="AW611" s="338"/>
      <c r="AX611" s="338"/>
      <c r="AY611" s="338"/>
      <c r="AZ611" s="338"/>
      <c r="BA611" s="341"/>
      <c r="BB611" s="420"/>
      <c r="BC611" s="341"/>
      <c r="BD611" s="341"/>
      <c r="BE611" s="341"/>
      <c r="BF611" s="341"/>
      <c r="BG611" s="341"/>
      <c r="BH611" s="341"/>
      <c r="BI611" s="341"/>
      <c r="BJ611" s="341"/>
      <c r="BK611" s="341"/>
      <c r="BL611" s="341"/>
      <c r="BM611" s="341"/>
      <c r="BN611" s="341"/>
      <c r="BO611" s="341"/>
      <c r="BP611" s="341"/>
      <c r="BQ611" s="341"/>
      <c r="BR611" s="341"/>
      <c r="BS611" s="341"/>
      <c r="BT611" s="341"/>
      <c r="BU611" s="341"/>
      <c r="BV611" s="341"/>
      <c r="BW611" s="341"/>
      <c r="BX611" s="341"/>
      <c r="BY611" s="341"/>
      <c r="BZ611" s="341"/>
      <c r="CA611" s="341"/>
      <c r="CB611" s="341"/>
      <c r="CC611" s="341"/>
      <c r="CD611" s="341"/>
      <c r="CE611" s="341"/>
      <c r="CF611" s="341"/>
      <c r="CG611" s="341"/>
      <c r="CH611" s="341"/>
      <c r="CI611" s="341"/>
      <c r="CJ611" s="341"/>
      <c r="CK611" s="341"/>
      <c r="CL611" s="341"/>
      <c r="CM611" s="341"/>
      <c r="CN611" s="341"/>
      <c r="CO611" s="341"/>
      <c r="CP611" s="341"/>
      <c r="CQ611" s="341"/>
      <c r="CR611" s="341"/>
      <c r="CS611" s="341"/>
      <c r="CT611" s="341"/>
      <c r="CU611" s="341"/>
      <c r="CV611" s="341"/>
      <c r="CW611" s="341"/>
      <c r="CX611" s="341"/>
      <c r="CY611" s="341"/>
      <c r="CZ611" s="341"/>
    </row>
    <row r="612" s="345" customFormat="true" ht="25.15" customHeight="true" x14ac:dyDescent="0.2">
      <c r="C612" s="1005"/>
      <c r="D612" s="1006"/>
      <c r="E612" s="613"/>
      <c r="F612" s="613"/>
      <c r="G612" s="613"/>
      <c r="H612" s="1005"/>
      <c r="I612" s="1006"/>
      <c r="J612" s="613"/>
      <c r="K612" s="613"/>
      <c r="L612" s="613"/>
      <c r="M612" s="1005"/>
      <c r="N612" s="1006"/>
      <c r="O612" s="613"/>
      <c r="P612" s="613"/>
      <c r="Q612" s="613"/>
      <c r="AC612" s="338"/>
      <c r="AD612" s="338"/>
      <c r="AE612" s="338"/>
      <c r="AF612" s="338"/>
      <c r="AG612" s="338"/>
      <c r="AH612" s="338"/>
      <c r="AI612" s="338"/>
      <c r="AJ612" s="338"/>
      <c r="AK612" s="338"/>
      <c r="AL612" s="338"/>
      <c r="AM612" s="338"/>
      <c r="AN612" s="338"/>
      <c r="AO612" s="338"/>
      <c r="AP612" s="338"/>
      <c r="AQ612" s="338"/>
      <c r="AR612" s="338"/>
      <c r="AS612" s="338"/>
      <c r="AT612" s="338"/>
      <c r="AU612" s="338"/>
      <c r="AV612" s="338"/>
      <c r="AW612" s="338"/>
      <c r="AX612" s="338"/>
      <c r="AY612" s="338"/>
      <c r="AZ612" s="338"/>
      <c r="BA612" s="341"/>
      <c r="BB612" s="420"/>
      <c r="BC612" s="341"/>
      <c r="BD612" s="341"/>
      <c r="BE612" s="341"/>
      <c r="BF612" s="341"/>
      <c r="BG612" s="341"/>
      <c r="BH612" s="341"/>
      <c r="BI612" s="341"/>
      <c r="BJ612" s="341"/>
      <c r="BK612" s="341"/>
      <c r="BL612" s="341"/>
      <c r="BM612" s="341"/>
      <c r="BN612" s="341"/>
      <c r="BO612" s="341"/>
      <c r="BP612" s="341"/>
      <c r="BQ612" s="341"/>
      <c r="BR612" s="341"/>
      <c r="BS612" s="341"/>
      <c r="BT612" s="341"/>
      <c r="BU612" s="341"/>
      <c r="BV612" s="341"/>
      <c r="BW612" s="341"/>
      <c r="BX612" s="341"/>
      <c r="BY612" s="341"/>
      <c r="BZ612" s="341"/>
      <c r="CA612" s="341"/>
      <c r="CB612" s="341"/>
      <c r="CC612" s="341"/>
      <c r="CD612" s="341"/>
      <c r="CE612" s="341"/>
      <c r="CF612" s="341"/>
      <c r="CG612" s="341"/>
      <c r="CH612" s="341"/>
      <c r="CI612" s="341"/>
      <c r="CJ612" s="341"/>
      <c r="CK612" s="341"/>
      <c r="CL612" s="341"/>
      <c r="CM612" s="341"/>
      <c r="CN612" s="341"/>
      <c r="CO612" s="341"/>
      <c r="CP612" s="341"/>
      <c r="CQ612" s="341"/>
      <c r="CR612" s="341"/>
      <c r="CS612" s="341"/>
      <c r="CT612" s="341"/>
      <c r="CU612" s="341"/>
      <c r="CV612" s="341"/>
      <c r="CW612" s="341"/>
      <c r="CX612" s="341"/>
      <c r="CY612" s="341"/>
      <c r="CZ612" s="341"/>
    </row>
    <row r="613" s="345" customFormat="true" ht="25.15" customHeight="true" x14ac:dyDescent="0.2">
      <c r="C613" s="1005"/>
      <c r="D613" s="1006"/>
      <c r="E613" s="613"/>
      <c r="F613" s="613"/>
      <c r="G613" s="613"/>
      <c r="H613" s="1005"/>
      <c r="I613" s="1006"/>
      <c r="J613" s="613"/>
      <c r="K613" s="613"/>
      <c r="L613" s="613"/>
      <c r="M613" s="1005"/>
      <c r="N613" s="1006"/>
      <c r="O613" s="613"/>
      <c r="P613" s="613"/>
      <c r="Q613" s="613"/>
      <c r="AC613" s="338"/>
      <c r="AD613" s="338"/>
      <c r="AE613" s="338"/>
      <c r="AF613" s="338"/>
      <c r="AG613" s="338"/>
      <c r="AH613" s="338"/>
      <c r="AI613" s="338"/>
      <c r="AJ613" s="338"/>
      <c r="AK613" s="338"/>
      <c r="AL613" s="338"/>
      <c r="AM613" s="338"/>
      <c r="AN613" s="338"/>
      <c r="AO613" s="338"/>
      <c r="AP613" s="338"/>
      <c r="AQ613" s="338"/>
      <c r="AR613" s="338"/>
      <c r="AS613" s="338"/>
      <c r="AT613" s="338"/>
      <c r="AU613" s="338"/>
      <c r="AV613" s="338"/>
      <c r="AW613" s="338"/>
      <c r="AX613" s="338"/>
      <c r="AY613" s="338"/>
      <c r="AZ613" s="338"/>
      <c r="BA613" s="341"/>
      <c r="BB613" s="420"/>
      <c r="BC613" s="341"/>
      <c r="BD613" s="341"/>
      <c r="BE613" s="341"/>
      <c r="BF613" s="341"/>
      <c r="BG613" s="341"/>
      <c r="BH613" s="341"/>
      <c r="BI613" s="341"/>
      <c r="BJ613" s="341"/>
      <c r="BK613" s="341"/>
      <c r="BL613" s="341"/>
      <c r="BM613" s="341"/>
      <c r="BN613" s="341"/>
      <c r="BO613" s="341"/>
      <c r="BP613" s="341"/>
      <c r="BQ613" s="341"/>
      <c r="BR613" s="341"/>
      <c r="BS613" s="341"/>
      <c r="BT613" s="341"/>
      <c r="BU613" s="341"/>
      <c r="BV613" s="341"/>
      <c r="BW613" s="341"/>
      <c r="BX613" s="341"/>
      <c r="BY613" s="341"/>
      <c r="BZ613" s="341"/>
      <c r="CA613" s="341"/>
      <c r="CB613" s="341"/>
      <c r="CC613" s="341"/>
      <c r="CD613" s="341"/>
      <c r="CE613" s="341"/>
      <c r="CF613" s="341"/>
      <c r="CG613" s="341"/>
      <c r="CH613" s="341"/>
      <c r="CI613" s="341"/>
      <c r="CJ613" s="341"/>
      <c r="CK613" s="341"/>
      <c r="CL613" s="341"/>
      <c r="CM613" s="341"/>
      <c r="CN613" s="341"/>
      <c r="CO613" s="341"/>
      <c r="CP613" s="341"/>
      <c r="CQ613" s="341"/>
      <c r="CR613" s="341"/>
      <c r="CS613" s="341"/>
      <c r="CT613" s="341"/>
      <c r="CU613" s="341"/>
      <c r="CV613" s="341"/>
      <c r="CW613" s="341"/>
      <c r="CX613" s="341"/>
      <c r="CY613" s="341"/>
      <c r="CZ613" s="341"/>
    </row>
    <row r="614" s="345" customFormat="true" ht="25.15" customHeight="true" x14ac:dyDescent="0.2">
      <c r="C614" s="1005"/>
      <c r="D614" s="1006"/>
      <c r="E614" s="613"/>
      <c r="F614" s="613"/>
      <c r="G614" s="613"/>
      <c r="H614" s="1005"/>
      <c r="I614" s="1006"/>
      <c r="J614" s="613"/>
      <c r="K614" s="613"/>
      <c r="L614" s="613"/>
      <c r="M614" s="1005"/>
      <c r="N614" s="1006"/>
      <c r="O614" s="613"/>
      <c r="P614" s="613"/>
      <c r="Q614" s="613"/>
      <c r="AC614" s="338"/>
      <c r="AD614" s="338"/>
      <c r="AE614" s="338"/>
      <c r="AF614" s="338"/>
      <c r="AG614" s="338"/>
      <c r="AH614" s="338"/>
      <c r="AI614" s="338"/>
      <c r="AJ614" s="338"/>
      <c r="AK614" s="338"/>
      <c r="AL614" s="338"/>
      <c r="AM614" s="338"/>
      <c r="AN614" s="338"/>
      <c r="AO614" s="338"/>
      <c r="AP614" s="338"/>
      <c r="AQ614" s="338"/>
      <c r="AR614" s="338"/>
      <c r="AS614" s="338"/>
      <c r="AT614" s="338"/>
      <c r="AU614" s="338"/>
      <c r="AV614" s="338"/>
      <c r="AW614" s="338"/>
      <c r="AX614" s="338"/>
      <c r="AY614" s="338"/>
      <c r="AZ614" s="338"/>
      <c r="BA614" s="341"/>
      <c r="BB614" s="420"/>
      <c r="BC614" s="341"/>
      <c r="BD614" s="341"/>
      <c r="BE614" s="341"/>
      <c r="BF614" s="341"/>
      <c r="BG614" s="341"/>
      <c r="BH614" s="341"/>
      <c r="BI614" s="341"/>
      <c r="BJ614" s="341"/>
      <c r="BK614" s="341"/>
      <c r="BL614" s="341"/>
      <c r="BM614" s="341"/>
      <c r="BN614" s="341"/>
      <c r="BO614" s="341"/>
      <c r="BP614" s="341"/>
      <c r="BQ614" s="341"/>
      <c r="BR614" s="341"/>
      <c r="BS614" s="341"/>
      <c r="BT614" s="341"/>
      <c r="BU614" s="341"/>
      <c r="BV614" s="341"/>
      <c r="BW614" s="341"/>
      <c r="BX614" s="341"/>
      <c r="BY614" s="341"/>
      <c r="BZ614" s="341"/>
      <c r="CA614" s="341"/>
      <c r="CB614" s="341"/>
      <c r="CC614" s="341"/>
      <c r="CD614" s="341"/>
      <c r="CE614" s="341"/>
      <c r="CF614" s="341"/>
      <c r="CG614" s="341"/>
      <c r="CH614" s="341"/>
      <c r="CI614" s="341"/>
      <c r="CJ614" s="341"/>
      <c r="CK614" s="341"/>
      <c r="CL614" s="341"/>
      <c r="CM614" s="341"/>
      <c r="CN614" s="341"/>
      <c r="CO614" s="341"/>
      <c r="CP614" s="341"/>
      <c r="CQ614" s="341"/>
      <c r="CR614" s="341"/>
      <c r="CS614" s="341"/>
      <c r="CT614" s="341"/>
      <c r="CU614" s="341"/>
      <c r="CV614" s="341"/>
      <c r="CW614" s="341"/>
      <c r="CX614" s="341"/>
      <c r="CY614" s="341"/>
      <c r="CZ614" s="341"/>
    </row>
    <row r="615" s="345" customFormat="true" ht="25.15" customHeight="true" x14ac:dyDescent="0.2">
      <c r="C615" s="1005"/>
      <c r="D615" s="1006"/>
      <c r="E615" s="613"/>
      <c r="F615" s="613"/>
      <c r="G615" s="613"/>
      <c r="H615" s="1005"/>
      <c r="I615" s="1006"/>
      <c r="J615" s="613"/>
      <c r="K615" s="613"/>
      <c r="L615" s="613"/>
      <c r="M615" s="1005"/>
      <c r="N615" s="1006"/>
      <c r="O615" s="613"/>
      <c r="P615" s="613"/>
      <c r="Q615" s="613"/>
      <c r="AC615" s="338"/>
      <c r="AD615" s="338"/>
      <c r="AE615" s="338"/>
      <c r="AF615" s="338"/>
      <c r="AG615" s="338"/>
      <c r="AH615" s="338"/>
      <c r="AI615" s="338"/>
      <c r="AJ615" s="338"/>
      <c r="AK615" s="338"/>
      <c r="AL615" s="338"/>
      <c r="AM615" s="338"/>
      <c r="AN615" s="338"/>
      <c r="AO615" s="338"/>
      <c r="AP615" s="338"/>
      <c r="AQ615" s="338"/>
      <c r="AR615" s="338"/>
      <c r="AS615" s="338"/>
      <c r="AT615" s="338"/>
      <c r="AU615" s="338"/>
      <c r="AV615" s="338"/>
      <c r="AW615" s="338"/>
      <c r="AX615" s="338"/>
      <c r="AY615" s="338"/>
      <c r="AZ615" s="338"/>
      <c r="BA615" s="341"/>
      <c r="BB615" s="420"/>
      <c r="BC615" s="341"/>
      <c r="BD615" s="341"/>
      <c r="BE615" s="341"/>
      <c r="BF615" s="341"/>
      <c r="BG615" s="341"/>
      <c r="BH615" s="341"/>
      <c r="BI615" s="341"/>
      <c r="BJ615" s="341"/>
      <c r="BK615" s="341"/>
      <c r="BL615" s="341"/>
      <c r="BM615" s="341"/>
      <c r="BN615" s="341"/>
      <c r="BO615" s="341"/>
      <c r="BP615" s="341"/>
      <c r="BQ615" s="341"/>
      <c r="BR615" s="341"/>
      <c r="BS615" s="341"/>
      <c r="BT615" s="341"/>
      <c r="BU615" s="341"/>
      <c r="BV615" s="341"/>
      <c r="BW615" s="341"/>
      <c r="BX615" s="341"/>
      <c r="BY615" s="341"/>
      <c r="BZ615" s="341"/>
      <c r="CA615" s="341"/>
      <c r="CB615" s="341"/>
      <c r="CC615" s="341"/>
      <c r="CD615" s="341"/>
      <c r="CE615" s="341"/>
      <c r="CF615" s="341"/>
      <c r="CG615" s="341"/>
      <c r="CH615" s="341"/>
      <c r="CI615" s="341"/>
      <c r="CJ615" s="341"/>
      <c r="CK615" s="341"/>
      <c r="CL615" s="341"/>
      <c r="CM615" s="341"/>
      <c r="CN615" s="341"/>
      <c r="CO615" s="341"/>
      <c r="CP615" s="341"/>
      <c r="CQ615" s="341"/>
      <c r="CR615" s="341"/>
      <c r="CS615" s="341"/>
      <c r="CT615" s="341"/>
      <c r="CU615" s="341"/>
      <c r="CV615" s="341"/>
      <c r="CW615" s="341"/>
      <c r="CX615" s="341"/>
      <c r="CY615" s="341"/>
      <c r="CZ615" s="341"/>
    </row>
    <row r="616" s="345" customFormat="true" ht="25.15" customHeight="true" x14ac:dyDescent="0.2">
      <c r="C616" s="1005"/>
      <c r="D616" s="1006"/>
      <c r="E616" s="613"/>
      <c r="F616" s="613"/>
      <c r="G616" s="613"/>
      <c r="H616" s="1005"/>
      <c r="I616" s="1006"/>
      <c r="J616" s="613"/>
      <c r="K616" s="613"/>
      <c r="L616" s="613"/>
      <c r="M616" s="1005"/>
      <c r="N616" s="1006"/>
      <c r="O616" s="613"/>
      <c r="P616" s="613"/>
      <c r="Q616" s="613"/>
      <c r="AC616" s="338"/>
      <c r="AD616" s="338"/>
      <c r="AE616" s="338"/>
      <c r="AF616" s="338"/>
      <c r="AG616" s="338"/>
      <c r="AH616" s="338"/>
      <c r="AI616" s="338"/>
      <c r="AJ616" s="338"/>
      <c r="AK616" s="338"/>
      <c r="AL616" s="338"/>
      <c r="AM616" s="338"/>
      <c r="AN616" s="338"/>
      <c r="AO616" s="338"/>
      <c r="AP616" s="338"/>
      <c r="AQ616" s="338"/>
      <c r="AR616" s="338"/>
      <c r="AS616" s="338"/>
      <c r="AT616" s="338"/>
      <c r="AU616" s="338"/>
      <c r="AV616" s="338"/>
      <c r="AW616" s="338"/>
      <c r="AX616" s="338"/>
      <c r="AY616" s="338"/>
      <c r="AZ616" s="338"/>
      <c r="BA616" s="341"/>
      <c r="BB616" s="420"/>
      <c r="BC616" s="341"/>
      <c r="BD616" s="341"/>
      <c r="BE616" s="341"/>
      <c r="BF616" s="341"/>
      <c r="BG616" s="341"/>
      <c r="BH616" s="341"/>
      <c r="BI616" s="341"/>
      <c r="BJ616" s="341"/>
      <c r="BK616" s="341"/>
      <c r="BL616" s="341"/>
      <c r="BM616" s="341"/>
      <c r="BN616" s="341"/>
      <c r="BO616" s="341"/>
      <c r="BP616" s="341"/>
      <c r="BQ616" s="341"/>
      <c r="BR616" s="341"/>
      <c r="BS616" s="341"/>
      <c r="BT616" s="341"/>
      <c r="BU616" s="341"/>
      <c r="BV616" s="341"/>
      <c r="BW616" s="341"/>
      <c r="BX616" s="341"/>
      <c r="BY616" s="341"/>
      <c r="BZ616" s="341"/>
      <c r="CA616" s="341"/>
      <c r="CB616" s="341"/>
      <c r="CC616" s="341"/>
      <c r="CD616" s="341"/>
      <c r="CE616" s="341"/>
      <c r="CF616" s="341"/>
      <c r="CG616" s="341"/>
      <c r="CH616" s="341"/>
      <c r="CI616" s="341"/>
      <c r="CJ616" s="341"/>
      <c r="CK616" s="341"/>
      <c r="CL616" s="341"/>
      <c r="CM616" s="341"/>
      <c r="CN616" s="341"/>
      <c r="CO616" s="341"/>
      <c r="CP616" s="341"/>
      <c r="CQ616" s="341"/>
      <c r="CR616" s="341"/>
      <c r="CS616" s="341"/>
      <c r="CT616" s="341"/>
      <c r="CU616" s="341"/>
      <c r="CV616" s="341"/>
      <c r="CW616" s="341"/>
      <c r="CX616" s="341"/>
      <c r="CY616" s="341"/>
      <c r="CZ616" s="341"/>
    </row>
    <row r="617" s="345" customFormat="true" ht="25.15" customHeight="true" x14ac:dyDescent="0.2">
      <c r="C617" s="1005"/>
      <c r="D617" s="1006"/>
      <c r="E617" s="613"/>
      <c r="F617" s="613"/>
      <c r="G617" s="613"/>
      <c r="H617" s="1005"/>
      <c r="I617" s="1006"/>
      <c r="J617" s="613"/>
      <c r="K617" s="613"/>
      <c r="L617" s="613"/>
      <c r="M617" s="1005"/>
      <c r="N617" s="1006"/>
      <c r="O617" s="613"/>
      <c r="P617" s="613"/>
      <c r="Q617" s="613"/>
      <c r="AC617" s="338"/>
      <c r="AD617" s="338"/>
      <c r="AE617" s="338"/>
      <c r="AF617" s="338"/>
      <c r="AG617" s="338"/>
      <c r="AH617" s="338"/>
      <c r="AI617" s="338"/>
      <c r="AJ617" s="338"/>
      <c r="AK617" s="338"/>
      <c r="AL617" s="338"/>
      <c r="AM617" s="338"/>
      <c r="AN617" s="338"/>
      <c r="AO617" s="338"/>
      <c r="AP617" s="338"/>
      <c r="AQ617" s="338"/>
      <c r="AR617" s="338"/>
      <c r="AS617" s="338"/>
      <c r="AT617" s="338"/>
      <c r="AU617" s="338"/>
      <c r="AV617" s="338"/>
      <c r="AW617" s="338"/>
      <c r="AX617" s="338"/>
      <c r="AY617" s="338"/>
      <c r="AZ617" s="338"/>
      <c r="BA617" s="341"/>
      <c r="BB617" s="420"/>
      <c r="BC617" s="341"/>
      <c r="BD617" s="341"/>
      <c r="BE617" s="341"/>
      <c r="BF617" s="341"/>
      <c r="BG617" s="341"/>
      <c r="BH617" s="341"/>
      <c r="BI617" s="341"/>
      <c r="BJ617" s="341"/>
      <c r="BK617" s="341"/>
      <c r="BL617" s="341"/>
      <c r="BM617" s="341"/>
      <c r="BN617" s="341"/>
      <c r="BO617" s="341"/>
      <c r="BP617" s="341"/>
      <c r="BQ617" s="341"/>
      <c r="BR617" s="341"/>
      <c r="BS617" s="341"/>
      <c r="BT617" s="341"/>
      <c r="BU617" s="341"/>
      <c r="BV617" s="341"/>
      <c r="BW617" s="341"/>
      <c r="BX617" s="341"/>
      <c r="BY617" s="341"/>
      <c r="BZ617" s="341"/>
      <c r="CA617" s="341"/>
      <c r="CB617" s="341"/>
      <c r="CC617" s="341"/>
      <c r="CD617" s="341"/>
      <c r="CE617" s="341"/>
      <c r="CF617" s="341"/>
      <c r="CG617" s="341"/>
      <c r="CH617" s="341"/>
      <c r="CI617" s="341"/>
      <c r="CJ617" s="341"/>
      <c r="CK617" s="341"/>
      <c r="CL617" s="341"/>
      <c r="CM617" s="341"/>
      <c r="CN617" s="341"/>
      <c r="CO617" s="341"/>
      <c r="CP617" s="341"/>
      <c r="CQ617" s="341"/>
      <c r="CR617" s="341"/>
      <c r="CS617" s="341"/>
      <c r="CT617" s="341"/>
      <c r="CU617" s="341"/>
      <c r="CV617" s="341"/>
      <c r="CW617" s="341"/>
      <c r="CX617" s="341"/>
      <c r="CY617" s="341"/>
      <c r="CZ617" s="341"/>
    </row>
    <row r="618" s="345" customFormat="true" ht="25.15" customHeight="true" x14ac:dyDescent="0.2">
      <c r="C618" s="1005"/>
      <c r="D618" s="1006"/>
      <c r="E618" s="613"/>
      <c r="F618" s="613"/>
      <c r="G618" s="613"/>
      <c r="H618" s="1005"/>
      <c r="I618" s="1006"/>
      <c r="J618" s="613"/>
      <c r="K618" s="613"/>
      <c r="L618" s="613"/>
      <c r="M618" s="1005"/>
      <c r="N618" s="1006"/>
      <c r="O618" s="613"/>
      <c r="P618" s="613"/>
      <c r="Q618" s="613"/>
      <c r="AC618" s="338"/>
      <c r="AD618" s="338"/>
      <c r="AE618" s="338"/>
      <c r="AF618" s="338"/>
      <c r="AG618" s="338"/>
      <c r="AH618" s="338"/>
      <c r="AI618" s="338"/>
      <c r="AJ618" s="338"/>
      <c r="AK618" s="338"/>
      <c r="AL618" s="338"/>
      <c r="AM618" s="338"/>
      <c r="AN618" s="338"/>
      <c r="AO618" s="338"/>
      <c r="AP618" s="338"/>
      <c r="AQ618" s="338"/>
      <c r="AR618" s="338"/>
      <c r="AS618" s="338"/>
      <c r="AT618" s="338"/>
      <c r="AU618" s="338"/>
      <c r="AV618" s="338"/>
      <c r="AW618" s="338"/>
      <c r="AX618" s="338"/>
      <c r="AY618" s="338"/>
      <c r="AZ618" s="338"/>
      <c r="BA618" s="341"/>
      <c r="BB618" s="420"/>
      <c r="BC618" s="341"/>
      <c r="BD618" s="341"/>
      <c r="BE618" s="341"/>
      <c r="BF618" s="341"/>
      <c r="BG618" s="341"/>
      <c r="BH618" s="341"/>
      <c r="BI618" s="341"/>
      <c r="BJ618" s="341"/>
      <c r="BK618" s="341"/>
      <c r="BL618" s="341"/>
      <c r="BM618" s="341"/>
      <c r="BN618" s="341"/>
      <c r="BO618" s="341"/>
      <c r="BP618" s="341"/>
      <c r="BQ618" s="341"/>
      <c r="BR618" s="341"/>
      <c r="BS618" s="341"/>
      <c r="BT618" s="341"/>
      <c r="BU618" s="341"/>
      <c r="BV618" s="341"/>
      <c r="BW618" s="341"/>
      <c r="BX618" s="341"/>
      <c r="BY618" s="341"/>
      <c r="BZ618" s="341"/>
      <c r="CA618" s="341"/>
      <c r="CB618" s="341"/>
      <c r="CC618" s="341"/>
      <c r="CD618" s="341"/>
      <c r="CE618" s="341"/>
      <c r="CF618" s="341"/>
      <c r="CG618" s="341"/>
      <c r="CH618" s="341"/>
      <c r="CI618" s="341"/>
      <c r="CJ618" s="341"/>
      <c r="CK618" s="341"/>
      <c r="CL618" s="341"/>
      <c r="CM618" s="341"/>
      <c r="CN618" s="341"/>
      <c r="CO618" s="341"/>
      <c r="CP618" s="341"/>
      <c r="CQ618" s="341"/>
      <c r="CR618" s="341"/>
      <c r="CS618" s="341"/>
      <c r="CT618" s="341"/>
      <c r="CU618" s="341"/>
      <c r="CV618" s="341"/>
      <c r="CW618" s="341"/>
      <c r="CX618" s="341"/>
      <c r="CY618" s="341"/>
      <c r="CZ618" s="341"/>
    </row>
    <row r="619" s="345" customFormat="true" ht="25.15" customHeight="true" x14ac:dyDescent="0.2">
      <c r="C619" s="1005"/>
      <c r="D619" s="1006"/>
      <c r="E619" s="613"/>
      <c r="F619" s="613"/>
      <c r="G619" s="613"/>
      <c r="H619" s="1005"/>
      <c r="I619" s="1006"/>
      <c r="J619" s="613"/>
      <c r="K619" s="613"/>
      <c r="L619" s="613"/>
      <c r="M619" s="1005"/>
      <c r="N619" s="1006"/>
      <c r="O619" s="613"/>
      <c r="P619" s="613"/>
      <c r="Q619" s="613"/>
      <c r="AC619" s="338"/>
      <c r="AD619" s="338"/>
      <c r="AE619" s="338"/>
      <c r="AF619" s="338"/>
      <c r="AG619" s="338"/>
      <c r="AH619" s="338"/>
      <c r="AI619" s="338"/>
      <c r="AJ619" s="338"/>
      <c r="AK619" s="338"/>
      <c r="AL619" s="338"/>
      <c r="AM619" s="338"/>
      <c r="AN619" s="338"/>
      <c r="AO619" s="338"/>
      <c r="AP619" s="338"/>
      <c r="AQ619" s="338"/>
      <c r="AR619" s="338"/>
      <c r="AS619" s="338"/>
      <c r="AT619" s="338"/>
      <c r="AU619" s="338"/>
      <c r="AV619" s="338"/>
      <c r="AW619" s="338"/>
      <c r="AX619" s="338"/>
      <c r="AY619" s="338"/>
      <c r="AZ619" s="338"/>
      <c r="BA619" s="341"/>
      <c r="BB619" s="420"/>
      <c r="BC619" s="341"/>
      <c r="BD619" s="341"/>
      <c r="BE619" s="341"/>
      <c r="BF619" s="341"/>
      <c r="BG619" s="341"/>
      <c r="BH619" s="341"/>
      <c r="BI619" s="341"/>
      <c r="BJ619" s="341"/>
      <c r="BK619" s="341"/>
      <c r="BL619" s="341"/>
      <c r="BM619" s="341"/>
      <c r="BN619" s="341"/>
      <c r="BO619" s="341"/>
      <c r="BP619" s="341"/>
      <c r="BQ619" s="341"/>
      <c r="BR619" s="341"/>
      <c r="BS619" s="341"/>
      <c r="BT619" s="341"/>
      <c r="BU619" s="341"/>
      <c r="BV619" s="341"/>
      <c r="BW619" s="341"/>
      <c r="BX619" s="341"/>
      <c r="BY619" s="341"/>
      <c r="BZ619" s="341"/>
      <c r="CA619" s="341"/>
      <c r="CB619" s="341"/>
      <c r="CC619" s="341"/>
      <c r="CD619" s="341"/>
      <c r="CE619" s="341"/>
      <c r="CF619" s="341"/>
      <c r="CG619" s="341"/>
      <c r="CH619" s="341"/>
      <c r="CI619" s="341"/>
      <c r="CJ619" s="341"/>
      <c r="CK619" s="341"/>
      <c r="CL619" s="341"/>
      <c r="CM619" s="341"/>
      <c r="CN619" s="341"/>
      <c r="CO619" s="341"/>
      <c r="CP619" s="341"/>
      <c r="CQ619" s="341"/>
      <c r="CR619" s="341"/>
      <c r="CS619" s="341"/>
      <c r="CT619" s="341"/>
      <c r="CU619" s="341"/>
      <c r="CV619" s="341"/>
      <c r="CW619" s="341"/>
      <c r="CX619" s="341"/>
      <c r="CY619" s="341"/>
      <c r="CZ619" s="341"/>
    </row>
    <row r="620" s="345" customFormat="true" ht="25.15" customHeight="true" x14ac:dyDescent="0.2">
      <c r="C620" s="1005"/>
      <c r="D620" s="1006"/>
      <c r="E620" s="613"/>
      <c r="F620" s="613"/>
      <c r="G620" s="613"/>
      <c r="H620" s="1005"/>
      <c r="I620" s="1006"/>
      <c r="J620" s="613"/>
      <c r="K620" s="613"/>
      <c r="L620" s="613"/>
      <c r="M620" s="1005"/>
      <c r="N620" s="1006"/>
      <c r="O620" s="613"/>
      <c r="P620" s="613"/>
      <c r="Q620" s="613"/>
      <c r="AC620" s="338"/>
      <c r="AD620" s="338"/>
      <c r="AE620" s="338"/>
      <c r="AF620" s="338"/>
      <c r="AG620" s="338"/>
      <c r="AH620" s="338"/>
      <c r="AI620" s="338"/>
      <c r="AJ620" s="338"/>
      <c r="AK620" s="338"/>
      <c r="AL620" s="338"/>
      <c r="AM620" s="338"/>
      <c r="AN620" s="338"/>
      <c r="AO620" s="338"/>
      <c r="AP620" s="338"/>
      <c r="AQ620" s="338"/>
      <c r="AR620" s="338"/>
      <c r="AS620" s="338"/>
      <c r="AT620" s="338"/>
      <c r="AU620" s="338"/>
      <c r="AV620" s="338"/>
      <c r="AW620" s="338"/>
      <c r="AX620" s="338"/>
      <c r="AY620" s="338"/>
      <c r="AZ620" s="338"/>
      <c r="BA620" s="341"/>
      <c r="BB620" s="420"/>
      <c r="BC620" s="341"/>
      <c r="BD620" s="341"/>
      <c r="BE620" s="341"/>
      <c r="BF620" s="341"/>
      <c r="BG620" s="341"/>
      <c r="BH620" s="341"/>
      <c r="BI620" s="341"/>
      <c r="BJ620" s="341"/>
      <c r="BK620" s="341"/>
      <c r="BL620" s="341"/>
      <c r="BM620" s="341"/>
      <c r="BN620" s="341"/>
      <c r="BO620" s="341"/>
      <c r="BP620" s="341"/>
      <c r="BQ620" s="341"/>
      <c r="BR620" s="341"/>
      <c r="BS620" s="341"/>
      <c r="BT620" s="341"/>
      <c r="BU620" s="341"/>
      <c r="BV620" s="341"/>
      <c r="BW620" s="341"/>
      <c r="BX620" s="341"/>
      <c r="BY620" s="341"/>
      <c r="BZ620" s="341"/>
      <c r="CA620" s="341"/>
      <c r="CB620" s="341"/>
      <c r="CC620" s="341"/>
      <c r="CD620" s="341"/>
      <c r="CE620" s="341"/>
      <c r="CF620" s="341"/>
      <c r="CG620" s="341"/>
      <c r="CH620" s="341"/>
      <c r="CI620" s="341"/>
      <c r="CJ620" s="341"/>
      <c r="CK620" s="341"/>
      <c r="CL620" s="341"/>
      <c r="CM620" s="341"/>
      <c r="CN620" s="341"/>
      <c r="CO620" s="341"/>
      <c r="CP620" s="341"/>
      <c r="CQ620" s="341"/>
      <c r="CR620" s="341"/>
      <c r="CS620" s="341"/>
      <c r="CT620" s="341"/>
      <c r="CU620" s="341"/>
      <c r="CV620" s="341"/>
      <c r="CW620" s="341"/>
      <c r="CX620" s="341"/>
      <c r="CY620" s="341"/>
      <c r="CZ620" s="341"/>
    </row>
    <row r="621" s="345" customFormat="true" ht="25.15" customHeight="true" x14ac:dyDescent="0.2">
      <c r="C621" s="1005"/>
      <c r="D621" s="1006"/>
      <c r="E621" s="613"/>
      <c r="F621" s="613"/>
      <c r="G621" s="613"/>
      <c r="H621" s="1005"/>
      <c r="I621" s="1006"/>
      <c r="J621" s="613"/>
      <c r="K621" s="613"/>
      <c r="L621" s="613"/>
      <c r="M621" s="1005"/>
      <c r="N621" s="1006"/>
      <c r="O621" s="613"/>
      <c r="P621" s="613"/>
      <c r="Q621" s="613"/>
      <c r="AC621" s="338"/>
      <c r="AD621" s="338"/>
      <c r="AE621" s="338"/>
      <c r="AF621" s="338"/>
      <c r="AG621" s="338"/>
      <c r="AH621" s="338"/>
      <c r="AI621" s="338"/>
      <c r="AJ621" s="338"/>
      <c r="AK621" s="338"/>
      <c r="AL621" s="338"/>
      <c r="AM621" s="338"/>
      <c r="AN621" s="338"/>
      <c r="AO621" s="338"/>
      <c r="AP621" s="338"/>
      <c r="AQ621" s="338"/>
      <c r="AR621" s="338"/>
      <c r="AS621" s="338"/>
      <c r="AT621" s="338"/>
      <c r="AU621" s="338"/>
      <c r="AV621" s="338"/>
      <c r="AW621" s="338"/>
      <c r="AX621" s="338"/>
      <c r="AY621" s="338"/>
      <c r="AZ621" s="338"/>
      <c r="BA621" s="341"/>
      <c r="BB621" s="420"/>
      <c r="BC621" s="341"/>
      <c r="BD621" s="341"/>
      <c r="BE621" s="341"/>
      <c r="BF621" s="341"/>
      <c r="BG621" s="341"/>
      <c r="BH621" s="341"/>
      <c r="BI621" s="341"/>
      <c r="BJ621" s="341"/>
      <c r="BK621" s="341"/>
      <c r="BL621" s="341"/>
      <c r="BM621" s="341"/>
      <c r="BN621" s="341"/>
      <c r="BO621" s="341"/>
      <c r="BP621" s="341"/>
      <c r="BQ621" s="341"/>
      <c r="BR621" s="341"/>
      <c r="BS621" s="341"/>
      <c r="BT621" s="341"/>
      <c r="BU621" s="341"/>
      <c r="BV621" s="341"/>
      <c r="BW621" s="341"/>
      <c r="BX621" s="341"/>
      <c r="BY621" s="341"/>
      <c r="BZ621" s="341"/>
      <c r="CA621" s="341"/>
      <c r="CB621" s="341"/>
      <c r="CC621" s="341"/>
      <c r="CD621" s="341"/>
      <c r="CE621" s="341"/>
      <c r="CF621" s="341"/>
      <c r="CG621" s="341"/>
      <c r="CH621" s="341"/>
      <c r="CI621" s="341"/>
      <c r="CJ621" s="341"/>
      <c r="CK621" s="341"/>
      <c r="CL621" s="341"/>
      <c r="CM621" s="341"/>
      <c r="CN621" s="341"/>
      <c r="CO621" s="341"/>
      <c r="CP621" s="341"/>
      <c r="CQ621" s="341"/>
      <c r="CR621" s="341"/>
      <c r="CS621" s="341"/>
      <c r="CT621" s="341"/>
      <c r="CU621" s="341"/>
      <c r="CV621" s="341"/>
      <c r="CW621" s="341"/>
      <c r="CX621" s="341"/>
      <c r="CY621" s="341"/>
      <c r="CZ621" s="341"/>
    </row>
    <row r="622" s="345" customFormat="true" ht="25.15" customHeight="true" x14ac:dyDescent="0.2">
      <c r="C622" s="1005"/>
      <c r="D622" s="1006"/>
      <c r="E622" s="613"/>
      <c r="F622" s="613"/>
      <c r="G622" s="613"/>
      <c r="H622" s="1005"/>
      <c r="I622" s="1006"/>
      <c r="J622" s="613"/>
      <c r="K622" s="613"/>
      <c r="L622" s="613"/>
      <c r="M622" s="1005"/>
      <c r="N622" s="1006"/>
      <c r="O622" s="613"/>
      <c r="P622" s="613"/>
      <c r="Q622" s="613"/>
      <c r="AC622" s="338"/>
      <c r="AD622" s="338"/>
      <c r="AE622" s="338"/>
      <c r="AF622" s="338"/>
      <c r="AG622" s="338"/>
      <c r="AH622" s="338"/>
      <c r="AI622" s="338"/>
      <c r="AJ622" s="338"/>
      <c r="AK622" s="338"/>
      <c r="AL622" s="338"/>
      <c r="AM622" s="338"/>
      <c r="AN622" s="338"/>
      <c r="AO622" s="338"/>
      <c r="AP622" s="338"/>
      <c r="AQ622" s="338"/>
      <c r="AR622" s="338"/>
      <c r="AS622" s="338"/>
      <c r="AT622" s="338"/>
      <c r="AU622" s="338"/>
      <c r="AV622" s="338"/>
      <c r="AW622" s="338"/>
      <c r="AX622" s="338"/>
      <c r="AY622" s="338"/>
      <c r="AZ622" s="338"/>
      <c r="BA622" s="341"/>
      <c r="BB622" s="420"/>
      <c r="BC622" s="341"/>
      <c r="BD622" s="341"/>
      <c r="BE622" s="341"/>
      <c r="BF622" s="341"/>
      <c r="BG622" s="341"/>
      <c r="BH622" s="341"/>
      <c r="BI622" s="341"/>
      <c r="BJ622" s="341"/>
      <c r="BK622" s="341"/>
      <c r="BL622" s="341"/>
      <c r="BM622" s="341"/>
      <c r="BN622" s="341"/>
      <c r="BO622" s="341"/>
      <c r="BP622" s="341"/>
      <c r="BQ622" s="341"/>
      <c r="BR622" s="341"/>
      <c r="BS622" s="341"/>
      <c r="BT622" s="341"/>
      <c r="BU622" s="341"/>
      <c r="BV622" s="341"/>
      <c r="BW622" s="341"/>
      <c r="BX622" s="341"/>
      <c r="BY622" s="341"/>
      <c r="BZ622" s="341"/>
      <c r="CA622" s="341"/>
      <c r="CB622" s="341"/>
      <c r="CC622" s="341"/>
      <c r="CD622" s="341"/>
      <c r="CE622" s="341"/>
      <c r="CF622" s="341"/>
      <c r="CG622" s="341"/>
      <c r="CH622" s="341"/>
      <c r="CI622" s="341"/>
      <c r="CJ622" s="341"/>
      <c r="CK622" s="341"/>
      <c r="CL622" s="341"/>
      <c r="CM622" s="341"/>
      <c r="CN622" s="341"/>
      <c r="CO622" s="341"/>
      <c r="CP622" s="341"/>
      <c r="CQ622" s="341"/>
      <c r="CR622" s="341"/>
      <c r="CS622" s="341"/>
      <c r="CT622" s="341"/>
      <c r="CU622" s="341"/>
      <c r="CV622" s="341"/>
      <c r="CW622" s="341"/>
      <c r="CX622" s="341"/>
      <c r="CY622" s="341"/>
      <c r="CZ622" s="341"/>
    </row>
    <row r="623" s="345" customFormat="true" ht="25.15" customHeight="true" x14ac:dyDescent="0.2">
      <c r="C623" s="1005"/>
      <c r="D623" s="1006"/>
      <c r="E623" s="613"/>
      <c r="F623" s="613"/>
      <c r="G623" s="613"/>
      <c r="H623" s="1005"/>
      <c r="I623" s="1006"/>
      <c r="J623" s="613"/>
      <c r="K623" s="613"/>
      <c r="L623" s="613"/>
      <c r="M623" s="1005"/>
      <c r="N623" s="1006"/>
      <c r="O623" s="613"/>
      <c r="P623" s="613"/>
      <c r="Q623" s="613"/>
      <c r="AC623" s="338"/>
      <c r="AD623" s="338"/>
      <c r="AE623" s="338"/>
      <c r="AF623" s="338"/>
      <c r="AG623" s="338"/>
      <c r="AH623" s="338"/>
      <c r="AI623" s="338"/>
      <c r="AJ623" s="338"/>
      <c r="AK623" s="338"/>
      <c r="AL623" s="338"/>
      <c r="AM623" s="338"/>
      <c r="AN623" s="338"/>
      <c r="AO623" s="338"/>
      <c r="AP623" s="338"/>
      <c r="AQ623" s="338"/>
      <c r="AR623" s="338"/>
      <c r="AS623" s="338"/>
      <c r="AT623" s="338"/>
      <c r="AU623" s="338"/>
      <c r="AV623" s="338"/>
      <c r="AW623" s="338"/>
      <c r="AX623" s="338"/>
      <c r="AY623" s="338"/>
      <c r="AZ623" s="338"/>
      <c r="BA623" s="341"/>
      <c r="BB623" s="420"/>
      <c r="BC623" s="341"/>
      <c r="BD623" s="341"/>
      <c r="BE623" s="341"/>
      <c r="BF623" s="341"/>
      <c r="BG623" s="341"/>
      <c r="BH623" s="341"/>
      <c r="BI623" s="341"/>
      <c r="BJ623" s="341"/>
      <c r="BK623" s="341"/>
      <c r="BL623" s="341"/>
      <c r="BM623" s="341"/>
      <c r="BN623" s="341"/>
      <c r="BO623" s="341"/>
      <c r="BP623" s="341"/>
      <c r="BQ623" s="341"/>
      <c r="BR623" s="341"/>
      <c r="BS623" s="341"/>
      <c r="BT623" s="341"/>
      <c r="BU623" s="341"/>
      <c r="BV623" s="341"/>
      <c r="BW623" s="341"/>
      <c r="BX623" s="341"/>
      <c r="BY623" s="341"/>
      <c r="BZ623" s="341"/>
      <c r="CA623" s="341"/>
      <c r="CB623" s="341"/>
      <c r="CC623" s="341"/>
      <c r="CD623" s="341"/>
      <c r="CE623" s="341"/>
      <c r="CF623" s="341"/>
      <c r="CG623" s="341"/>
      <c r="CH623" s="341"/>
      <c r="CI623" s="341"/>
      <c r="CJ623" s="341"/>
      <c r="CK623" s="341"/>
      <c r="CL623" s="341"/>
      <c r="CM623" s="341"/>
      <c r="CN623" s="341"/>
      <c r="CO623" s="341"/>
      <c r="CP623" s="341"/>
      <c r="CQ623" s="341"/>
      <c r="CR623" s="341"/>
      <c r="CS623" s="341"/>
      <c r="CT623" s="341"/>
      <c r="CU623" s="341"/>
      <c r="CV623" s="341"/>
      <c r="CW623" s="341"/>
      <c r="CX623" s="341"/>
      <c r="CY623" s="341"/>
      <c r="CZ623" s="341"/>
    </row>
    <row r="624" s="345" customFormat="true" ht="25.15" customHeight="true" x14ac:dyDescent="0.2">
      <c r="C624" s="1005"/>
      <c r="D624" s="1006"/>
      <c r="E624" s="613"/>
      <c r="F624" s="613"/>
      <c r="G624" s="613"/>
      <c r="H624" s="1005"/>
      <c r="I624" s="1006"/>
      <c r="J624" s="613"/>
      <c r="K624" s="613"/>
      <c r="L624" s="613"/>
      <c r="M624" s="1005"/>
      <c r="N624" s="1006"/>
      <c r="O624" s="613"/>
      <c r="P624" s="613"/>
      <c r="Q624" s="613"/>
      <c r="AC624" s="338"/>
      <c r="AD624" s="338"/>
      <c r="AE624" s="338"/>
      <c r="AF624" s="338"/>
      <c r="AG624" s="338"/>
      <c r="AH624" s="338"/>
      <c r="AI624" s="338"/>
      <c r="AJ624" s="338"/>
      <c r="AK624" s="338"/>
      <c r="AL624" s="338"/>
      <c r="AM624" s="338"/>
      <c r="AN624" s="338"/>
      <c r="AO624" s="338"/>
      <c r="AP624" s="338"/>
      <c r="AQ624" s="338"/>
      <c r="AR624" s="338"/>
      <c r="AS624" s="338"/>
      <c r="AT624" s="338"/>
      <c r="AU624" s="338"/>
      <c r="AV624" s="338"/>
      <c r="AW624" s="338"/>
      <c r="AX624" s="338"/>
      <c r="AY624" s="338"/>
      <c r="AZ624" s="338"/>
      <c r="BA624" s="341"/>
      <c r="BB624" s="420"/>
      <c r="BC624" s="341"/>
      <c r="BD624" s="341"/>
      <c r="BE624" s="341"/>
      <c r="BF624" s="341"/>
      <c r="BG624" s="341"/>
      <c r="BH624" s="341"/>
      <c r="BI624" s="341"/>
      <c r="BJ624" s="341"/>
      <c r="BK624" s="341"/>
      <c r="BL624" s="341"/>
      <c r="BM624" s="341"/>
      <c r="BN624" s="341"/>
      <c r="BO624" s="341"/>
      <c r="BP624" s="341"/>
      <c r="BQ624" s="341"/>
      <c r="BR624" s="341"/>
      <c r="BS624" s="341"/>
      <c r="BT624" s="341"/>
      <c r="BU624" s="341"/>
      <c r="BV624" s="341"/>
      <c r="BW624" s="341"/>
      <c r="BX624" s="341"/>
      <c r="BY624" s="341"/>
      <c r="BZ624" s="341"/>
      <c r="CA624" s="341"/>
      <c r="CB624" s="341"/>
      <c r="CC624" s="341"/>
      <c r="CD624" s="341"/>
      <c r="CE624" s="341"/>
      <c r="CF624" s="341"/>
      <c r="CG624" s="341"/>
      <c r="CH624" s="341"/>
      <c r="CI624" s="341"/>
      <c r="CJ624" s="341"/>
      <c r="CK624" s="341"/>
      <c r="CL624" s="341"/>
      <c r="CM624" s="341"/>
      <c r="CN624" s="341"/>
      <c r="CO624" s="341"/>
      <c r="CP624" s="341"/>
      <c r="CQ624" s="341"/>
      <c r="CR624" s="341"/>
      <c r="CS624" s="341"/>
      <c r="CT624" s="341"/>
      <c r="CU624" s="341"/>
      <c r="CV624" s="341"/>
      <c r="CW624" s="341"/>
      <c r="CX624" s="341"/>
      <c r="CY624" s="341"/>
      <c r="CZ624" s="341"/>
    </row>
    <row r="625" s="345" customFormat="true" ht="25.15" customHeight="true" x14ac:dyDescent="0.2">
      <c r="C625" s="1005"/>
      <c r="D625" s="1006"/>
      <c r="E625" s="613"/>
      <c r="F625" s="613"/>
      <c r="G625" s="613"/>
      <c r="H625" s="1005"/>
      <c r="I625" s="1006"/>
      <c r="J625" s="613"/>
      <c r="K625" s="613"/>
      <c r="L625" s="613"/>
      <c r="M625" s="1005"/>
      <c r="N625" s="1006"/>
      <c r="O625" s="613"/>
      <c r="P625" s="613"/>
      <c r="Q625" s="613"/>
      <c r="AC625" s="338"/>
      <c r="AD625" s="338"/>
      <c r="AE625" s="338"/>
      <c r="AF625" s="338"/>
      <c r="AG625" s="338"/>
      <c r="AH625" s="338"/>
      <c r="AI625" s="338"/>
      <c r="AJ625" s="338"/>
      <c r="AK625" s="338"/>
      <c r="AL625" s="338"/>
      <c r="AM625" s="338"/>
      <c r="AN625" s="338"/>
      <c r="AO625" s="338"/>
      <c r="AP625" s="338"/>
      <c r="AQ625" s="338"/>
      <c r="AR625" s="338"/>
      <c r="AS625" s="338"/>
      <c r="AT625" s="338"/>
      <c r="AU625" s="338"/>
      <c r="AV625" s="338"/>
      <c r="AW625" s="338"/>
      <c r="AX625" s="338"/>
      <c r="AY625" s="338"/>
      <c r="AZ625" s="338"/>
      <c r="BA625" s="341"/>
      <c r="BB625" s="420"/>
      <c r="BC625" s="341"/>
      <c r="BD625" s="341"/>
      <c r="BE625" s="341"/>
      <c r="BF625" s="341"/>
      <c r="BG625" s="341"/>
      <c r="BH625" s="341"/>
      <c r="BI625" s="341"/>
      <c r="BJ625" s="341"/>
      <c r="BK625" s="341"/>
      <c r="BL625" s="341"/>
      <c r="BM625" s="341"/>
      <c r="BN625" s="341"/>
      <c r="BO625" s="341"/>
      <c r="BP625" s="341"/>
      <c r="BQ625" s="341"/>
      <c r="BR625" s="341"/>
      <c r="BS625" s="341"/>
      <c r="BT625" s="341"/>
      <c r="BU625" s="341"/>
      <c r="BV625" s="341"/>
      <c r="BW625" s="341"/>
      <c r="BX625" s="341"/>
      <c r="BY625" s="341"/>
      <c r="BZ625" s="341"/>
      <c r="CA625" s="341"/>
      <c r="CB625" s="341"/>
      <c r="CC625" s="341"/>
      <c r="CD625" s="341"/>
      <c r="CE625" s="341"/>
      <c r="CF625" s="341"/>
      <c r="CG625" s="341"/>
      <c r="CH625" s="341"/>
      <c r="CI625" s="341"/>
      <c r="CJ625" s="341"/>
      <c r="CK625" s="341"/>
      <c r="CL625" s="341"/>
      <c r="CM625" s="341"/>
      <c r="CN625" s="341"/>
      <c r="CO625" s="341"/>
      <c r="CP625" s="341"/>
      <c r="CQ625" s="341"/>
      <c r="CR625" s="341"/>
      <c r="CS625" s="341"/>
      <c r="CT625" s="341"/>
      <c r="CU625" s="341"/>
      <c r="CV625" s="341"/>
      <c r="CW625" s="341"/>
      <c r="CX625" s="341"/>
      <c r="CY625" s="341"/>
      <c r="CZ625" s="341"/>
    </row>
    <row r="626" s="345" customFormat="true" ht="25.15" customHeight="true" x14ac:dyDescent="0.2">
      <c r="C626" s="1005"/>
      <c r="D626" s="1006"/>
      <c r="E626" s="613"/>
      <c r="F626" s="613"/>
      <c r="G626" s="613"/>
      <c r="H626" s="1005"/>
      <c r="I626" s="1006"/>
      <c r="J626" s="613"/>
      <c r="K626" s="613"/>
      <c r="L626" s="613"/>
      <c r="M626" s="1005"/>
      <c r="N626" s="1006"/>
      <c r="O626" s="613"/>
      <c r="P626" s="613"/>
      <c r="Q626" s="613"/>
      <c r="AC626" s="338"/>
      <c r="AD626" s="338"/>
      <c r="AE626" s="338"/>
      <c r="AF626" s="338"/>
      <c r="AG626" s="338"/>
      <c r="AH626" s="338"/>
      <c r="AI626" s="338"/>
      <c r="AJ626" s="338"/>
      <c r="AK626" s="338"/>
      <c r="AL626" s="338"/>
      <c r="AM626" s="338"/>
      <c r="AN626" s="338"/>
      <c r="AO626" s="338"/>
      <c r="AP626" s="338"/>
      <c r="AQ626" s="338"/>
      <c r="AR626" s="338"/>
      <c r="AS626" s="338"/>
      <c r="AT626" s="338"/>
      <c r="AU626" s="338"/>
      <c r="AV626" s="338"/>
      <c r="AW626" s="338"/>
      <c r="AX626" s="338"/>
      <c r="AY626" s="338"/>
      <c r="AZ626" s="338"/>
      <c r="BA626" s="341"/>
      <c r="BB626" s="420"/>
      <c r="BC626" s="341"/>
      <c r="BD626" s="341"/>
      <c r="BE626" s="341"/>
      <c r="BF626" s="341"/>
      <c r="BG626" s="341"/>
      <c r="BH626" s="341"/>
      <c r="BI626" s="341"/>
      <c r="BJ626" s="341"/>
      <c r="BK626" s="341"/>
      <c r="BL626" s="341"/>
      <c r="BM626" s="341"/>
      <c r="BN626" s="341"/>
      <c r="BO626" s="341"/>
      <c r="BP626" s="341"/>
      <c r="BQ626" s="341"/>
      <c r="BR626" s="341"/>
      <c r="BS626" s="341"/>
      <c r="BT626" s="341"/>
      <c r="BU626" s="341"/>
      <c r="BV626" s="341"/>
      <c r="BW626" s="341"/>
      <c r="BX626" s="341"/>
      <c r="BY626" s="341"/>
      <c r="BZ626" s="341"/>
      <c r="CA626" s="341"/>
      <c r="CB626" s="341"/>
      <c r="CC626" s="341"/>
      <c r="CD626" s="341"/>
      <c r="CE626" s="341"/>
      <c r="CF626" s="341"/>
      <c r="CG626" s="341"/>
      <c r="CH626" s="341"/>
      <c r="CI626" s="341"/>
      <c r="CJ626" s="341"/>
      <c r="CK626" s="341"/>
      <c r="CL626" s="341"/>
      <c r="CM626" s="341"/>
      <c r="CN626" s="341"/>
      <c r="CO626" s="341"/>
      <c r="CP626" s="341"/>
      <c r="CQ626" s="341"/>
      <c r="CR626" s="341"/>
      <c r="CS626" s="341"/>
      <c r="CT626" s="341"/>
      <c r="CU626" s="341"/>
      <c r="CV626" s="341"/>
      <c r="CW626" s="341"/>
      <c r="CX626" s="341"/>
      <c r="CY626" s="341"/>
      <c r="CZ626" s="341"/>
    </row>
    <row r="627" s="345" customFormat="true" ht="25.15" customHeight="true" x14ac:dyDescent="0.2">
      <c r="C627" s="1005"/>
      <c r="D627" s="1006"/>
      <c r="E627" s="613"/>
      <c r="F627" s="613"/>
      <c r="G627" s="613"/>
      <c r="H627" s="1005"/>
      <c r="I627" s="1006"/>
      <c r="J627" s="613"/>
      <c r="K627" s="613"/>
      <c r="L627" s="613"/>
      <c r="M627" s="1005"/>
      <c r="N627" s="1006"/>
      <c r="O627" s="613"/>
      <c r="P627" s="613"/>
      <c r="Q627" s="613"/>
      <c r="AC627" s="338"/>
      <c r="AD627" s="338"/>
      <c r="AE627" s="338"/>
      <c r="AF627" s="338"/>
      <c r="AG627" s="338"/>
      <c r="AH627" s="338"/>
      <c r="AI627" s="338"/>
      <c r="AJ627" s="338"/>
      <c r="AK627" s="338"/>
      <c r="AL627" s="338"/>
      <c r="AM627" s="338"/>
      <c r="AN627" s="338"/>
      <c r="AO627" s="338"/>
      <c r="AP627" s="338"/>
      <c r="AQ627" s="338"/>
      <c r="AR627" s="338"/>
      <c r="AS627" s="338"/>
      <c r="AT627" s="338"/>
      <c r="AU627" s="338"/>
      <c r="AV627" s="338"/>
      <c r="AW627" s="338"/>
      <c r="AX627" s="338"/>
      <c r="AY627" s="338"/>
      <c r="AZ627" s="338"/>
      <c r="BA627" s="341"/>
      <c r="BB627" s="420"/>
      <c r="BC627" s="341"/>
      <c r="BD627" s="341"/>
      <c r="BE627" s="341"/>
      <c r="BF627" s="341"/>
      <c r="BG627" s="341"/>
      <c r="BH627" s="341"/>
      <c r="BI627" s="341"/>
      <c r="BJ627" s="341"/>
      <c r="BK627" s="341"/>
      <c r="BL627" s="341"/>
      <c r="BM627" s="341"/>
      <c r="BN627" s="341"/>
      <c r="BO627" s="341"/>
      <c r="BP627" s="341"/>
      <c r="BQ627" s="341"/>
      <c r="BR627" s="341"/>
      <c r="BS627" s="341"/>
      <c r="BT627" s="341"/>
      <c r="BU627" s="341"/>
      <c r="BV627" s="341"/>
      <c r="BW627" s="341"/>
      <c r="BX627" s="341"/>
      <c r="BY627" s="341"/>
      <c r="BZ627" s="341"/>
      <c r="CA627" s="341"/>
      <c r="CB627" s="341"/>
      <c r="CC627" s="341"/>
      <c r="CD627" s="341"/>
      <c r="CE627" s="341"/>
      <c r="CF627" s="341"/>
      <c r="CG627" s="341"/>
      <c r="CH627" s="341"/>
      <c r="CI627" s="341"/>
      <c r="CJ627" s="341"/>
      <c r="CK627" s="341"/>
      <c r="CL627" s="341"/>
      <c r="CM627" s="341"/>
      <c r="CN627" s="341"/>
      <c r="CO627" s="341"/>
      <c r="CP627" s="341"/>
      <c r="CQ627" s="341"/>
      <c r="CR627" s="341"/>
      <c r="CS627" s="341"/>
      <c r="CT627" s="341"/>
      <c r="CU627" s="341"/>
      <c r="CV627" s="341"/>
      <c r="CW627" s="341"/>
      <c r="CX627" s="341"/>
      <c r="CY627" s="341"/>
      <c r="CZ627" s="341"/>
    </row>
    <row r="628" s="345" customFormat="true" ht="25.15" customHeight="true" x14ac:dyDescent="0.2">
      <c r="C628" s="1005"/>
      <c r="D628" s="1006"/>
      <c r="E628" s="613"/>
      <c r="F628" s="613"/>
      <c r="G628" s="613"/>
      <c r="H628" s="1005"/>
      <c r="I628" s="1006"/>
      <c r="J628" s="613"/>
      <c r="K628" s="613"/>
      <c r="L628" s="613"/>
      <c r="M628" s="1005"/>
      <c r="N628" s="1006"/>
      <c r="O628" s="613"/>
      <c r="P628" s="613"/>
      <c r="Q628" s="613"/>
      <c r="AC628" s="338"/>
      <c r="AD628" s="338"/>
      <c r="AE628" s="338"/>
      <c r="AF628" s="338"/>
      <c r="AG628" s="338"/>
      <c r="AH628" s="338"/>
      <c r="AI628" s="338"/>
      <c r="AJ628" s="338"/>
      <c r="AK628" s="338"/>
      <c r="AL628" s="338"/>
      <c r="AM628" s="338"/>
      <c r="AN628" s="338"/>
      <c r="AO628" s="338"/>
      <c r="AP628" s="338"/>
      <c r="AQ628" s="338"/>
      <c r="AR628" s="338"/>
      <c r="AS628" s="338"/>
      <c r="AT628" s="338"/>
      <c r="AU628" s="338"/>
      <c r="AV628" s="338"/>
      <c r="AW628" s="338"/>
      <c r="AX628" s="338"/>
      <c r="AY628" s="338"/>
      <c r="AZ628" s="338"/>
      <c r="BA628" s="341"/>
      <c r="BB628" s="420"/>
      <c r="BC628" s="341"/>
      <c r="BD628" s="341"/>
      <c r="BE628" s="341"/>
      <c r="BF628" s="341"/>
      <c r="BG628" s="341"/>
      <c r="BH628" s="341"/>
      <c r="BI628" s="341"/>
      <c r="BJ628" s="341"/>
      <c r="BK628" s="341"/>
      <c r="BL628" s="341"/>
      <c r="BM628" s="341"/>
      <c r="BN628" s="341"/>
      <c r="BO628" s="341"/>
      <c r="BP628" s="341"/>
      <c r="BQ628" s="341"/>
      <c r="BR628" s="341"/>
      <c r="BS628" s="341"/>
      <c r="BT628" s="341"/>
      <c r="BU628" s="341"/>
      <c r="BV628" s="341"/>
      <c r="BW628" s="341"/>
      <c r="BX628" s="341"/>
      <c r="BY628" s="341"/>
      <c r="BZ628" s="341"/>
      <c r="CA628" s="341"/>
      <c r="CB628" s="341"/>
      <c r="CC628" s="341"/>
      <c r="CD628" s="341"/>
      <c r="CE628" s="341"/>
      <c r="CF628" s="341"/>
      <c r="CG628" s="341"/>
      <c r="CH628" s="341"/>
      <c r="CI628" s="341"/>
      <c r="CJ628" s="341"/>
      <c r="CK628" s="341"/>
      <c r="CL628" s="341"/>
      <c r="CM628" s="341"/>
      <c r="CN628" s="341"/>
      <c r="CO628" s="341"/>
      <c r="CP628" s="341"/>
      <c r="CQ628" s="341"/>
      <c r="CR628" s="341"/>
      <c r="CS628" s="341"/>
      <c r="CT628" s="341"/>
      <c r="CU628" s="341"/>
      <c r="CV628" s="341"/>
      <c r="CW628" s="341"/>
      <c r="CX628" s="341"/>
      <c r="CY628" s="341"/>
      <c r="CZ628" s="341"/>
    </row>
    <row r="629" s="345" customFormat="true" ht="25.15" customHeight="true" x14ac:dyDescent="0.2">
      <c r="C629" s="1005"/>
      <c r="D629" s="1006"/>
      <c r="E629" s="613"/>
      <c r="F629" s="613"/>
      <c r="G629" s="613"/>
      <c r="H629" s="1005"/>
      <c r="I629" s="1006"/>
      <c r="J629" s="613"/>
      <c r="K629" s="613"/>
      <c r="L629" s="613"/>
      <c r="M629" s="1005"/>
      <c r="N629" s="1006"/>
      <c r="O629" s="613"/>
      <c r="P629" s="613"/>
      <c r="Q629" s="613"/>
      <c r="AC629" s="338"/>
      <c r="AD629" s="338"/>
      <c r="AE629" s="338"/>
      <c r="AF629" s="338"/>
      <c r="AG629" s="338"/>
      <c r="AH629" s="338"/>
      <c r="AI629" s="338"/>
      <c r="AJ629" s="338"/>
      <c r="AK629" s="338"/>
      <c r="AL629" s="338"/>
      <c r="AM629" s="338"/>
      <c r="AN629" s="338"/>
      <c r="AO629" s="338"/>
      <c r="AP629" s="338"/>
      <c r="AQ629" s="338"/>
      <c r="AR629" s="338"/>
      <c r="AS629" s="338"/>
      <c r="AT629" s="338"/>
      <c r="AU629" s="338"/>
      <c r="AV629" s="338"/>
      <c r="AW629" s="338"/>
      <c r="AX629" s="338"/>
      <c r="AY629" s="338"/>
      <c r="AZ629" s="338"/>
      <c r="BA629" s="341"/>
      <c r="BB629" s="420"/>
      <c r="BC629" s="341"/>
      <c r="BD629" s="341"/>
      <c r="BE629" s="341"/>
      <c r="BF629" s="341"/>
      <c r="BG629" s="341"/>
      <c r="BH629" s="341"/>
      <c r="BI629" s="341"/>
      <c r="BJ629" s="341"/>
      <c r="BK629" s="341"/>
      <c r="BL629" s="341"/>
      <c r="BM629" s="341"/>
      <c r="BN629" s="341"/>
      <c r="BO629" s="341"/>
      <c r="BP629" s="341"/>
      <c r="BQ629" s="341"/>
      <c r="BR629" s="341"/>
      <c r="BS629" s="341"/>
      <c r="BT629" s="341"/>
      <c r="BU629" s="341"/>
      <c r="BV629" s="341"/>
      <c r="BW629" s="341"/>
      <c r="BX629" s="341"/>
      <c r="BY629" s="341"/>
      <c r="BZ629" s="341"/>
      <c r="CA629" s="341"/>
      <c r="CB629" s="341"/>
      <c r="CC629" s="341"/>
      <c r="CD629" s="341"/>
      <c r="CE629" s="341"/>
      <c r="CF629" s="341"/>
      <c r="CG629" s="341"/>
      <c r="CH629" s="341"/>
      <c r="CI629" s="341"/>
      <c r="CJ629" s="341"/>
      <c r="CK629" s="341"/>
      <c r="CL629" s="341"/>
      <c r="CM629" s="341"/>
      <c r="CN629" s="341"/>
      <c r="CO629" s="341"/>
      <c r="CP629" s="341"/>
      <c r="CQ629" s="341"/>
      <c r="CR629" s="341"/>
      <c r="CS629" s="341"/>
      <c r="CT629" s="341"/>
      <c r="CU629" s="341"/>
      <c r="CV629" s="341"/>
      <c r="CW629" s="341"/>
      <c r="CX629" s="341"/>
      <c r="CY629" s="341"/>
      <c r="CZ629" s="341"/>
    </row>
    <row r="630" s="345" customFormat="true" ht="25.15" customHeight="true" x14ac:dyDescent="0.2">
      <c r="C630" s="1005"/>
      <c r="D630" s="1006"/>
      <c r="E630" s="613"/>
      <c r="F630" s="613"/>
      <c r="G630" s="613"/>
      <c r="H630" s="1005"/>
      <c r="I630" s="1006"/>
      <c r="J630" s="613"/>
      <c r="K630" s="613"/>
      <c r="L630" s="613"/>
      <c r="M630" s="1005"/>
      <c r="N630" s="1006"/>
      <c r="O630" s="613"/>
      <c r="P630" s="613"/>
      <c r="Q630" s="613"/>
      <c r="AC630" s="338"/>
      <c r="AD630" s="338"/>
      <c r="AE630" s="338"/>
      <c r="AF630" s="338"/>
      <c r="AG630" s="338"/>
      <c r="AH630" s="338"/>
      <c r="AI630" s="338"/>
      <c r="AJ630" s="338"/>
      <c r="AK630" s="338"/>
      <c r="AL630" s="338"/>
      <c r="AM630" s="338"/>
      <c r="AN630" s="338"/>
      <c r="AO630" s="338"/>
      <c r="AP630" s="338"/>
      <c r="AQ630" s="338"/>
      <c r="AR630" s="338"/>
      <c r="AS630" s="338"/>
      <c r="AT630" s="338"/>
      <c r="AU630" s="338"/>
      <c r="AV630" s="338"/>
      <c r="AW630" s="338"/>
      <c r="AX630" s="338"/>
      <c r="AY630" s="338"/>
      <c r="AZ630" s="338"/>
      <c r="BA630" s="341"/>
      <c r="BB630" s="420"/>
      <c r="BC630" s="341"/>
      <c r="BD630" s="341"/>
      <c r="BE630" s="341"/>
      <c r="BF630" s="341"/>
      <c r="BG630" s="341"/>
      <c r="BH630" s="341"/>
      <c r="BI630" s="341"/>
      <c r="BJ630" s="341"/>
      <c r="BK630" s="341"/>
      <c r="BL630" s="341"/>
      <c r="BM630" s="341"/>
      <c r="BN630" s="341"/>
      <c r="BO630" s="341"/>
      <c r="BP630" s="341"/>
      <c r="BQ630" s="341"/>
      <c r="BR630" s="341"/>
      <c r="BS630" s="341"/>
      <c r="BT630" s="341"/>
      <c r="BU630" s="341"/>
      <c r="BV630" s="341"/>
      <c r="BW630" s="341"/>
      <c r="BX630" s="341"/>
      <c r="BY630" s="341"/>
      <c r="BZ630" s="341"/>
      <c r="CA630" s="341"/>
      <c r="CB630" s="341"/>
      <c r="CC630" s="341"/>
      <c r="CD630" s="341"/>
      <c r="CE630" s="341"/>
      <c r="CF630" s="341"/>
      <c r="CG630" s="341"/>
      <c r="CH630" s="341"/>
      <c r="CI630" s="341"/>
      <c r="CJ630" s="341"/>
      <c r="CK630" s="341"/>
      <c r="CL630" s="341"/>
      <c r="CM630" s="341"/>
      <c r="CN630" s="341"/>
      <c r="CO630" s="341"/>
      <c r="CP630" s="341"/>
      <c r="CQ630" s="341"/>
      <c r="CR630" s="341"/>
      <c r="CS630" s="341"/>
      <c r="CT630" s="341"/>
      <c r="CU630" s="341"/>
      <c r="CV630" s="341"/>
      <c r="CW630" s="341"/>
      <c r="CX630" s="341"/>
      <c r="CY630" s="341"/>
      <c r="CZ630" s="341"/>
    </row>
    <row r="631" s="345" customFormat="true" ht="25.15" customHeight="true" x14ac:dyDescent="0.2">
      <c r="C631" s="1005"/>
      <c r="D631" s="1006"/>
      <c r="E631" s="613"/>
      <c r="F631" s="613"/>
      <c r="G631" s="613"/>
      <c r="H631" s="1005"/>
      <c r="I631" s="1006"/>
      <c r="J631" s="613"/>
      <c r="K631" s="613"/>
      <c r="L631" s="613"/>
      <c r="M631" s="1005"/>
      <c r="N631" s="1006"/>
      <c r="O631" s="613"/>
      <c r="P631" s="613"/>
      <c r="Q631" s="613"/>
      <c r="AC631" s="338"/>
      <c r="AD631" s="338"/>
      <c r="AE631" s="338"/>
      <c r="AF631" s="338"/>
      <c r="AG631" s="338"/>
      <c r="AH631" s="338"/>
      <c r="AI631" s="338"/>
      <c r="AJ631" s="338"/>
      <c r="AK631" s="338"/>
      <c r="AL631" s="338"/>
      <c r="AM631" s="338"/>
      <c r="AN631" s="338"/>
      <c r="AO631" s="338"/>
      <c r="AP631" s="338"/>
      <c r="AQ631" s="338"/>
      <c r="AR631" s="338"/>
      <c r="AS631" s="338"/>
      <c r="AT631" s="338"/>
      <c r="AU631" s="338"/>
      <c r="AV631" s="338"/>
      <c r="AW631" s="338"/>
      <c r="AX631" s="338"/>
      <c r="AY631" s="338"/>
      <c r="AZ631" s="338"/>
      <c r="BA631" s="341"/>
      <c r="BB631" s="420"/>
      <c r="BC631" s="341"/>
      <c r="BD631" s="341"/>
      <c r="BE631" s="341"/>
      <c r="BF631" s="341"/>
      <c r="BG631" s="341"/>
      <c r="BH631" s="341"/>
      <c r="BI631" s="341"/>
      <c r="BJ631" s="341"/>
      <c r="BK631" s="341"/>
      <c r="BL631" s="341"/>
      <c r="BM631" s="341"/>
      <c r="BN631" s="341"/>
      <c r="BO631" s="341"/>
      <c r="BP631" s="341"/>
      <c r="BQ631" s="341"/>
      <c r="BR631" s="341"/>
      <c r="BS631" s="341"/>
      <c r="BT631" s="341"/>
      <c r="BU631" s="341"/>
      <c r="BV631" s="341"/>
      <c r="BW631" s="341"/>
      <c r="BX631" s="341"/>
      <c r="BY631" s="341"/>
      <c r="BZ631" s="341"/>
      <c r="CA631" s="341"/>
      <c r="CB631" s="341"/>
      <c r="CC631" s="341"/>
      <c r="CD631" s="341"/>
      <c r="CE631" s="341"/>
      <c r="CF631" s="341"/>
      <c r="CG631" s="341"/>
      <c r="CH631" s="341"/>
      <c r="CI631" s="341"/>
      <c r="CJ631" s="341"/>
      <c r="CK631" s="341"/>
      <c r="CL631" s="341"/>
      <c r="CM631" s="341"/>
      <c r="CN631" s="341"/>
      <c r="CO631" s="341"/>
      <c r="CP631" s="341"/>
      <c r="CQ631" s="341"/>
      <c r="CR631" s="341"/>
      <c r="CS631" s="341"/>
      <c r="CT631" s="341"/>
      <c r="CU631" s="341"/>
      <c r="CV631" s="341"/>
      <c r="CW631" s="341"/>
      <c r="CX631" s="341"/>
      <c r="CY631" s="341"/>
      <c r="CZ631" s="341"/>
    </row>
    <row r="632" s="345" customFormat="true" ht="25.15" customHeight="true" x14ac:dyDescent="0.2">
      <c r="C632" s="1005"/>
      <c r="D632" s="1006"/>
      <c r="E632" s="613"/>
      <c r="F632" s="613"/>
      <c r="G632" s="613"/>
      <c r="H632" s="1005"/>
      <c r="I632" s="1006"/>
      <c r="J632" s="613"/>
      <c r="K632" s="613"/>
      <c r="L632" s="613"/>
      <c r="M632" s="1005"/>
      <c r="N632" s="1006"/>
      <c r="O632" s="613"/>
      <c r="P632" s="613"/>
      <c r="Q632" s="613"/>
      <c r="AC632" s="338"/>
      <c r="AD632" s="338"/>
      <c r="AE632" s="338"/>
      <c r="AF632" s="338"/>
      <c r="AG632" s="338"/>
      <c r="AH632" s="338"/>
      <c r="AI632" s="338"/>
      <c r="AJ632" s="338"/>
      <c r="AK632" s="338"/>
      <c r="AL632" s="338"/>
      <c r="AM632" s="338"/>
      <c r="AN632" s="338"/>
      <c r="AO632" s="338"/>
      <c r="AP632" s="338"/>
      <c r="AQ632" s="338"/>
      <c r="AR632" s="338"/>
      <c r="AS632" s="338"/>
      <c r="AT632" s="338"/>
      <c r="AU632" s="338"/>
      <c r="AV632" s="338"/>
      <c r="AW632" s="338"/>
      <c r="AX632" s="338"/>
      <c r="AY632" s="338"/>
      <c r="AZ632" s="338"/>
      <c r="BA632" s="341"/>
      <c r="BB632" s="420"/>
      <c r="BC632" s="341"/>
      <c r="BD632" s="341"/>
      <c r="BE632" s="341"/>
      <c r="BF632" s="341"/>
      <c r="BG632" s="341"/>
      <c r="BH632" s="341"/>
      <c r="BI632" s="341"/>
      <c r="BJ632" s="341"/>
      <c r="BK632" s="341"/>
      <c r="BL632" s="341"/>
      <c r="BM632" s="341"/>
      <c r="BN632" s="341"/>
      <c r="BO632" s="341"/>
      <c r="BP632" s="341"/>
      <c r="BQ632" s="341"/>
      <c r="BR632" s="341"/>
      <c r="BS632" s="341"/>
      <c r="BT632" s="341"/>
      <c r="BU632" s="341"/>
      <c r="BV632" s="341"/>
      <c r="BW632" s="341"/>
      <c r="BX632" s="341"/>
      <c r="BY632" s="341"/>
      <c r="BZ632" s="341"/>
      <c r="CA632" s="341"/>
      <c r="CB632" s="341"/>
      <c r="CC632" s="341"/>
      <c r="CD632" s="341"/>
      <c r="CE632" s="341"/>
      <c r="CF632" s="341"/>
      <c r="CG632" s="341"/>
      <c r="CH632" s="341"/>
      <c r="CI632" s="341"/>
      <c r="CJ632" s="341"/>
      <c r="CK632" s="341"/>
      <c r="CL632" s="341"/>
      <c r="CM632" s="341"/>
      <c r="CN632" s="341"/>
      <c r="CO632" s="341"/>
      <c r="CP632" s="341"/>
      <c r="CQ632" s="341"/>
      <c r="CR632" s="341"/>
      <c r="CS632" s="341"/>
      <c r="CT632" s="341"/>
      <c r="CU632" s="341"/>
      <c r="CV632" s="341"/>
      <c r="CW632" s="341"/>
      <c r="CX632" s="341"/>
      <c r="CY632" s="341"/>
      <c r="CZ632" s="341"/>
    </row>
    <row r="633" s="345" customFormat="true" ht="25.15" customHeight="true" x14ac:dyDescent="0.2">
      <c r="C633" s="1005"/>
      <c r="D633" s="1006"/>
      <c r="E633" s="613"/>
      <c r="F633" s="613"/>
      <c r="G633" s="613"/>
      <c r="H633" s="1005"/>
      <c r="I633" s="1006"/>
      <c r="J633" s="613"/>
      <c r="K633" s="613"/>
      <c r="L633" s="613"/>
      <c r="M633" s="1005"/>
      <c r="N633" s="1006"/>
      <c r="O633" s="613"/>
      <c r="P633" s="613"/>
      <c r="Q633" s="613"/>
      <c r="AC633" s="338"/>
      <c r="AD633" s="338"/>
      <c r="AE633" s="338"/>
      <c r="AF633" s="338"/>
      <c r="AG633" s="338"/>
      <c r="AH633" s="338"/>
      <c r="AI633" s="338"/>
      <c r="AJ633" s="338"/>
      <c r="AK633" s="338"/>
      <c r="AL633" s="338"/>
      <c r="AM633" s="338"/>
      <c r="AN633" s="338"/>
      <c r="AO633" s="338"/>
      <c r="AP633" s="338"/>
      <c r="AQ633" s="338"/>
      <c r="AR633" s="338"/>
      <c r="AS633" s="338"/>
      <c r="AT633" s="338"/>
      <c r="AU633" s="338"/>
      <c r="AV633" s="338"/>
      <c r="AW633" s="338"/>
      <c r="AX633" s="338"/>
      <c r="AY633" s="338"/>
      <c r="AZ633" s="338"/>
      <c r="BA633" s="341"/>
      <c r="BB633" s="420"/>
      <c r="BC633" s="341"/>
      <c r="BD633" s="341"/>
      <c r="BE633" s="341"/>
      <c r="BF633" s="341"/>
      <c r="BG633" s="341"/>
      <c r="BH633" s="341"/>
      <c r="BI633" s="341"/>
      <c r="BJ633" s="341"/>
      <c r="BK633" s="341"/>
      <c r="BL633" s="341"/>
      <c r="BM633" s="341"/>
      <c r="BN633" s="341"/>
      <c r="BO633" s="341"/>
      <c r="BP633" s="341"/>
      <c r="BQ633" s="341"/>
      <c r="BR633" s="341"/>
      <c r="BS633" s="341"/>
      <c r="BT633" s="341"/>
      <c r="BU633" s="341"/>
      <c r="BV633" s="341"/>
      <c r="BW633" s="341"/>
      <c r="BX633" s="341"/>
      <c r="BY633" s="341"/>
      <c r="BZ633" s="341"/>
      <c r="CA633" s="341"/>
      <c r="CB633" s="341"/>
      <c r="CC633" s="341"/>
      <c r="CD633" s="341"/>
      <c r="CE633" s="341"/>
      <c r="CF633" s="341"/>
      <c r="CG633" s="341"/>
      <c r="CH633" s="341"/>
      <c r="CI633" s="341"/>
      <c r="CJ633" s="341"/>
      <c r="CK633" s="341"/>
      <c r="CL633" s="341"/>
      <c r="CM633" s="341"/>
      <c r="CN633" s="341"/>
      <c r="CO633" s="341"/>
      <c r="CP633" s="341"/>
      <c r="CQ633" s="341"/>
      <c r="CR633" s="341"/>
      <c r="CS633" s="341"/>
      <c r="CT633" s="341"/>
      <c r="CU633" s="341"/>
      <c r="CV633" s="341"/>
      <c r="CW633" s="341"/>
      <c r="CX633" s="341"/>
      <c r="CY633" s="341"/>
      <c r="CZ633" s="341"/>
    </row>
    <row r="634" s="345" customFormat="true" ht="25.15" customHeight="true" x14ac:dyDescent="0.2">
      <c r="C634" s="613"/>
      <c r="D634" s="613"/>
      <c r="E634" s="613"/>
      <c r="F634" s="613"/>
      <c r="G634" s="613"/>
      <c r="H634" s="613"/>
      <c r="I634" s="613"/>
      <c r="J634" s="613"/>
      <c r="K634" s="613"/>
      <c r="L634" s="613"/>
      <c r="M634" s="613"/>
      <c r="N634" s="613"/>
      <c r="O634" s="613"/>
      <c r="P634" s="613"/>
      <c r="Q634" s="613"/>
      <c r="AC634" s="338"/>
      <c r="AD634" s="338"/>
      <c r="AE634" s="338"/>
      <c r="AF634" s="338"/>
      <c r="AG634" s="338"/>
      <c r="AH634" s="338"/>
      <c r="AI634" s="338"/>
      <c r="AJ634" s="338"/>
      <c r="AK634" s="338"/>
      <c r="AL634" s="338"/>
      <c r="AM634" s="338"/>
      <c r="AN634" s="338"/>
      <c r="AO634" s="338"/>
      <c r="AP634" s="338"/>
      <c r="AQ634" s="338"/>
      <c r="AR634" s="338"/>
      <c r="AS634" s="338"/>
      <c r="AT634" s="338"/>
      <c r="AU634" s="338"/>
      <c r="AV634" s="338"/>
      <c r="AW634" s="338"/>
      <c r="AX634" s="338"/>
      <c r="AY634" s="338"/>
      <c r="AZ634" s="338"/>
      <c r="BA634" s="341"/>
      <c r="BB634" s="420"/>
      <c r="BC634" s="341"/>
      <c r="BD634" s="341"/>
      <c r="BE634" s="341"/>
      <c r="BF634" s="341"/>
      <c r="BG634" s="341"/>
      <c r="BH634" s="341"/>
      <c r="BI634" s="341"/>
      <c r="BJ634" s="341"/>
      <c r="BK634" s="341"/>
      <c r="BL634" s="341"/>
      <c r="BM634" s="341"/>
      <c r="BN634" s="341"/>
      <c r="BO634" s="341"/>
      <c r="BP634" s="341"/>
      <c r="BQ634" s="341"/>
      <c r="BR634" s="341"/>
      <c r="BS634" s="341"/>
      <c r="BT634" s="341"/>
      <c r="BU634" s="341"/>
      <c r="BV634" s="341"/>
      <c r="BW634" s="341"/>
      <c r="BX634" s="341"/>
      <c r="BY634" s="341"/>
      <c r="BZ634" s="341"/>
      <c r="CA634" s="341"/>
      <c r="CB634" s="341"/>
      <c r="CC634" s="341"/>
      <c r="CD634" s="341"/>
      <c r="CE634" s="341"/>
      <c r="CF634" s="341"/>
      <c r="CG634" s="341"/>
      <c r="CH634" s="341"/>
      <c r="CI634" s="341"/>
      <c r="CJ634" s="341"/>
      <c r="CK634" s="341"/>
      <c r="CL634" s="341"/>
      <c r="CM634" s="341"/>
      <c r="CN634" s="341"/>
      <c r="CO634" s="341"/>
      <c r="CP634" s="341"/>
      <c r="CQ634" s="341"/>
      <c r="CR634" s="341"/>
      <c r="CS634" s="341"/>
      <c r="CT634" s="341"/>
      <c r="CU634" s="341"/>
      <c r="CV634" s="341"/>
      <c r="CW634" s="341"/>
      <c r="CX634" s="341"/>
      <c r="CY634" s="341"/>
      <c r="CZ634" s="341"/>
    </row>
    <row r="635" s="345" customFormat="true" ht="25.15" customHeight="true" x14ac:dyDescent="0.2">
      <c r="C635" s="613"/>
      <c r="D635" s="613"/>
      <c r="E635" s="613"/>
      <c r="F635" s="613"/>
      <c r="G635" s="613"/>
      <c r="H635" s="613"/>
      <c r="I635" s="613"/>
      <c r="J635" s="613"/>
      <c r="K635" s="613"/>
      <c r="L635" s="613"/>
      <c r="M635" s="613"/>
      <c r="N635" s="613"/>
      <c r="O635" s="613"/>
      <c r="P635" s="613"/>
      <c r="Q635" s="613"/>
      <c r="AC635" s="338"/>
      <c r="AD635" s="338"/>
      <c r="AE635" s="338"/>
      <c r="AF635" s="338"/>
      <c r="AG635" s="338"/>
      <c r="AH635" s="338"/>
      <c r="AI635" s="338"/>
      <c r="AJ635" s="338"/>
      <c r="AK635" s="338"/>
      <c r="AL635" s="338"/>
      <c r="AM635" s="338"/>
      <c r="AN635" s="338"/>
      <c r="AO635" s="338"/>
      <c r="AP635" s="338"/>
      <c r="AQ635" s="338"/>
      <c r="AR635" s="338"/>
      <c r="AS635" s="338"/>
      <c r="AT635" s="338"/>
      <c r="AU635" s="338"/>
      <c r="AV635" s="338"/>
      <c r="AW635" s="338"/>
      <c r="AX635" s="338"/>
      <c r="AY635" s="338"/>
      <c r="AZ635" s="338"/>
      <c r="BA635" s="341"/>
      <c r="BB635" s="420"/>
      <c r="BC635" s="341"/>
      <c r="BD635" s="341"/>
      <c r="BE635" s="341"/>
      <c r="BF635" s="341"/>
      <c r="BG635" s="341"/>
      <c r="BH635" s="341"/>
      <c r="BI635" s="341"/>
      <c r="BJ635" s="341"/>
      <c r="BK635" s="341"/>
      <c r="BL635" s="341"/>
      <c r="BM635" s="341"/>
      <c r="BN635" s="341"/>
      <c r="BO635" s="341"/>
      <c r="BP635" s="341"/>
      <c r="BQ635" s="341"/>
      <c r="BR635" s="341"/>
      <c r="BS635" s="341"/>
      <c r="BT635" s="341"/>
      <c r="BU635" s="341"/>
      <c r="BV635" s="341"/>
      <c r="BW635" s="341"/>
      <c r="BX635" s="341"/>
      <c r="BY635" s="341"/>
      <c r="BZ635" s="341"/>
      <c r="CA635" s="341"/>
      <c r="CB635" s="341"/>
      <c r="CC635" s="341"/>
      <c r="CD635" s="341"/>
      <c r="CE635" s="341"/>
      <c r="CF635" s="341"/>
      <c r="CG635" s="341"/>
      <c r="CH635" s="341"/>
      <c r="CI635" s="341"/>
      <c r="CJ635" s="341"/>
      <c r="CK635" s="341"/>
      <c r="CL635" s="341"/>
      <c r="CM635" s="341"/>
      <c r="CN635" s="341"/>
      <c r="CO635" s="341"/>
      <c r="CP635" s="341"/>
      <c r="CQ635" s="341"/>
      <c r="CR635" s="341"/>
      <c r="CS635" s="341"/>
      <c r="CT635" s="341"/>
      <c r="CU635" s="341"/>
      <c r="CV635" s="341"/>
      <c r="CW635" s="341"/>
      <c r="CX635" s="341"/>
      <c r="CY635" s="341"/>
      <c r="CZ635" s="341"/>
    </row>
    <row r="636" s="345" customFormat="true" ht="25.15" customHeight="true" x14ac:dyDescent="0.2">
      <c r="C636" s="613"/>
      <c r="D636" s="613"/>
      <c r="E636" s="613"/>
      <c r="F636" s="613"/>
      <c r="G636" s="613"/>
      <c r="H636" s="613"/>
      <c r="I636" s="613"/>
      <c r="J636" s="613"/>
      <c r="K636" s="613"/>
      <c r="L636" s="613"/>
      <c r="M636" s="613"/>
      <c r="N636" s="613"/>
      <c r="O636" s="613"/>
      <c r="P636" s="613"/>
      <c r="Q636" s="613"/>
      <c r="AC636" s="338"/>
      <c r="AD636" s="338"/>
      <c r="AE636" s="338"/>
      <c r="AF636" s="338"/>
      <c r="AG636" s="338"/>
      <c r="AH636" s="338"/>
      <c r="AI636" s="338"/>
      <c r="AJ636" s="338"/>
      <c r="AK636" s="338"/>
      <c r="AL636" s="338"/>
      <c r="AM636" s="338"/>
      <c r="AN636" s="338"/>
      <c r="AO636" s="338"/>
      <c r="AP636" s="338"/>
      <c r="AQ636" s="338"/>
      <c r="AR636" s="338"/>
      <c r="AS636" s="338"/>
      <c r="AT636" s="338"/>
      <c r="AU636" s="338"/>
      <c r="AV636" s="338"/>
      <c r="AW636" s="338"/>
      <c r="AX636" s="338"/>
      <c r="AY636" s="338"/>
      <c r="AZ636" s="338"/>
      <c r="BA636" s="341"/>
      <c r="BB636" s="420"/>
      <c r="BC636" s="341"/>
      <c r="BD636" s="341"/>
      <c r="BE636" s="341"/>
      <c r="BF636" s="341"/>
      <c r="BG636" s="341"/>
      <c r="BH636" s="341"/>
      <c r="BI636" s="341"/>
      <c r="BJ636" s="341"/>
      <c r="BK636" s="341"/>
      <c r="BL636" s="341"/>
      <c r="BM636" s="341"/>
      <c r="BN636" s="341"/>
      <c r="BO636" s="341"/>
      <c r="BP636" s="341"/>
      <c r="BQ636" s="341"/>
      <c r="BR636" s="341"/>
      <c r="BS636" s="341"/>
      <c r="BT636" s="341"/>
      <c r="BU636" s="341"/>
      <c r="BV636" s="341"/>
      <c r="BW636" s="341"/>
      <c r="BX636" s="341"/>
      <c r="BY636" s="341"/>
      <c r="BZ636" s="341"/>
      <c r="CA636" s="341"/>
      <c r="CB636" s="341"/>
      <c r="CC636" s="341"/>
      <c r="CD636" s="341"/>
      <c r="CE636" s="341"/>
      <c r="CF636" s="341"/>
      <c r="CG636" s="341"/>
      <c r="CH636" s="341"/>
      <c r="CI636" s="341"/>
      <c r="CJ636" s="341"/>
      <c r="CK636" s="341"/>
      <c r="CL636" s="341"/>
      <c r="CM636" s="341"/>
      <c r="CN636" s="341"/>
      <c r="CO636" s="341"/>
      <c r="CP636" s="341"/>
      <c r="CQ636" s="341"/>
      <c r="CR636" s="341"/>
      <c r="CS636" s="341"/>
      <c r="CT636" s="341"/>
      <c r="CU636" s="341"/>
      <c r="CV636" s="341"/>
      <c r="CW636" s="341"/>
      <c r="CX636" s="341"/>
      <c r="CY636" s="341"/>
      <c r="CZ636" s="341"/>
    </row>
    <row r="637" s="345" customFormat="true" ht="25.15" customHeight="true" x14ac:dyDescent="0.2">
      <c r="C637" s="613"/>
      <c r="D637" s="613"/>
      <c r="E637" s="613"/>
      <c r="F637" s="613"/>
      <c r="G637" s="613"/>
      <c r="H637" s="613"/>
      <c r="I637" s="613"/>
      <c r="J637" s="613"/>
      <c r="K637" s="613"/>
      <c r="L637" s="613"/>
      <c r="M637" s="613"/>
      <c r="N637" s="613"/>
      <c r="O637" s="613"/>
      <c r="P637" s="613"/>
      <c r="Q637" s="613"/>
      <c r="AC637" s="338"/>
      <c r="AD637" s="338"/>
      <c r="AE637" s="338"/>
      <c r="AF637" s="338"/>
      <c r="AG637" s="338"/>
      <c r="AH637" s="338"/>
      <c r="AI637" s="338"/>
      <c r="AJ637" s="338"/>
      <c r="AK637" s="338"/>
      <c r="AL637" s="338"/>
      <c r="AM637" s="338"/>
      <c r="AN637" s="338"/>
      <c r="AO637" s="338"/>
      <c r="AP637" s="338"/>
      <c r="AQ637" s="338"/>
      <c r="AR637" s="338"/>
      <c r="AS637" s="338"/>
      <c r="AT637" s="338"/>
      <c r="AU637" s="338"/>
      <c r="AV637" s="338"/>
      <c r="AW637" s="338"/>
      <c r="AX637" s="338"/>
      <c r="AY637" s="338"/>
      <c r="AZ637" s="338"/>
      <c r="BA637" s="341"/>
      <c r="BB637" s="420"/>
      <c r="BC637" s="341"/>
      <c r="BD637" s="341"/>
      <c r="BE637" s="341"/>
      <c r="BF637" s="341"/>
      <c r="BG637" s="341"/>
      <c r="BH637" s="341"/>
      <c r="BI637" s="341"/>
      <c r="BJ637" s="341"/>
      <c r="BK637" s="341"/>
      <c r="BL637" s="341"/>
      <c r="BM637" s="341"/>
      <c r="BN637" s="341"/>
      <c r="BO637" s="341"/>
      <c r="BP637" s="341"/>
      <c r="BQ637" s="341"/>
      <c r="BR637" s="341"/>
      <c r="BS637" s="341"/>
      <c r="BT637" s="341"/>
      <c r="BU637" s="341"/>
      <c r="BV637" s="341"/>
      <c r="BW637" s="341"/>
      <c r="BX637" s="341"/>
      <c r="BY637" s="341"/>
      <c r="BZ637" s="341"/>
      <c r="CA637" s="341"/>
      <c r="CB637" s="341"/>
      <c r="CC637" s="341"/>
      <c r="CD637" s="341"/>
      <c r="CE637" s="341"/>
      <c r="CF637" s="341"/>
      <c r="CG637" s="341"/>
      <c r="CH637" s="341"/>
      <c r="CI637" s="341"/>
      <c r="CJ637" s="341"/>
      <c r="CK637" s="341"/>
      <c r="CL637" s="341"/>
      <c r="CM637" s="341"/>
      <c r="CN637" s="341"/>
      <c r="CO637" s="341"/>
      <c r="CP637" s="341"/>
      <c r="CQ637" s="341"/>
      <c r="CR637" s="341"/>
      <c r="CS637" s="341"/>
      <c r="CT637" s="341"/>
      <c r="CU637" s="341"/>
      <c r="CV637" s="341"/>
      <c r="CW637" s="341"/>
      <c r="CX637" s="341"/>
      <c r="CY637" s="341"/>
      <c r="CZ637" s="341"/>
    </row>
    <row r="638" s="345" customFormat="true" ht="25.15" customHeight="true" x14ac:dyDescent="0.2">
      <c r="C638" s="613"/>
      <c r="D638" s="613"/>
      <c r="E638" s="613"/>
      <c r="F638" s="613"/>
      <c r="G638" s="613"/>
      <c r="H638" s="613"/>
      <c r="I638" s="613"/>
      <c r="J638" s="613"/>
      <c r="K638" s="613"/>
      <c r="L638" s="613"/>
      <c r="M638" s="613"/>
      <c r="N638" s="613"/>
      <c r="O638" s="613"/>
      <c r="P638" s="613"/>
      <c r="Q638" s="613"/>
      <c r="AC638" s="338"/>
      <c r="AD638" s="338"/>
      <c r="AE638" s="338"/>
      <c r="AF638" s="338"/>
      <c r="AG638" s="338"/>
      <c r="AH638" s="338"/>
      <c r="AI638" s="338"/>
      <c r="AJ638" s="338"/>
      <c r="AK638" s="338"/>
      <c r="AL638" s="338"/>
      <c r="AM638" s="338"/>
      <c r="AN638" s="338"/>
      <c r="AO638" s="338"/>
      <c r="AP638" s="338"/>
      <c r="AQ638" s="338"/>
      <c r="AR638" s="338"/>
      <c r="AS638" s="338"/>
      <c r="AT638" s="338"/>
      <c r="AU638" s="338"/>
      <c r="AV638" s="338"/>
      <c r="AW638" s="338"/>
      <c r="AX638" s="338"/>
      <c r="AY638" s="338"/>
      <c r="AZ638" s="338"/>
      <c r="BA638" s="341"/>
      <c r="BB638" s="420"/>
      <c r="BC638" s="341"/>
      <c r="BD638" s="341"/>
      <c r="BE638" s="341"/>
      <c r="BF638" s="341"/>
      <c r="BG638" s="341"/>
      <c r="BH638" s="341"/>
      <c r="BI638" s="341"/>
      <c r="BJ638" s="341"/>
      <c r="BK638" s="341"/>
      <c r="BL638" s="341"/>
      <c r="BM638" s="341"/>
      <c r="BN638" s="341"/>
      <c r="BO638" s="341"/>
      <c r="BP638" s="341"/>
      <c r="BQ638" s="341"/>
      <c r="BR638" s="341"/>
      <c r="BS638" s="341"/>
      <c r="BT638" s="341"/>
      <c r="BU638" s="341"/>
      <c r="BV638" s="341"/>
      <c r="BW638" s="341"/>
      <c r="BX638" s="341"/>
      <c r="BY638" s="341"/>
      <c r="BZ638" s="341"/>
      <c r="CA638" s="341"/>
      <c r="CB638" s="341"/>
      <c r="CC638" s="341"/>
      <c r="CD638" s="341"/>
      <c r="CE638" s="341"/>
      <c r="CF638" s="341"/>
      <c r="CG638" s="341"/>
      <c r="CH638" s="341"/>
      <c r="CI638" s="341"/>
      <c r="CJ638" s="341"/>
      <c r="CK638" s="341"/>
      <c r="CL638" s="341"/>
      <c r="CM638" s="341"/>
      <c r="CN638" s="341"/>
      <c r="CO638" s="341"/>
      <c r="CP638" s="341"/>
      <c r="CQ638" s="341"/>
      <c r="CR638" s="341"/>
      <c r="CS638" s="341"/>
      <c r="CT638" s="341"/>
      <c r="CU638" s="341"/>
      <c r="CV638" s="341"/>
      <c r="CW638" s="341"/>
      <c r="CX638" s="341"/>
      <c r="CY638" s="341"/>
      <c r="CZ638" s="341"/>
    </row>
    <row r="639" s="345" customFormat="true" ht="25.15" customHeight="true" x14ac:dyDescent="0.2">
      <c r="C639" s="613"/>
      <c r="D639" s="613"/>
      <c r="E639" s="613"/>
      <c r="F639" s="613"/>
      <c r="G639" s="613"/>
      <c r="H639" s="613"/>
      <c r="I639" s="613"/>
      <c r="J639" s="613"/>
      <c r="K639" s="613"/>
      <c r="L639" s="613"/>
      <c r="M639" s="613"/>
      <c r="N639" s="613"/>
      <c r="O639" s="613"/>
      <c r="P639" s="613"/>
      <c r="Q639" s="613"/>
      <c r="AC639" s="338"/>
      <c r="AD639" s="338"/>
      <c r="AE639" s="338"/>
      <c r="AF639" s="338"/>
      <c r="AG639" s="338"/>
      <c r="AH639" s="338"/>
      <c r="AI639" s="338"/>
      <c r="AJ639" s="338"/>
      <c r="AK639" s="338"/>
      <c r="AL639" s="338"/>
      <c r="AM639" s="338"/>
      <c r="AN639" s="338"/>
      <c r="AO639" s="338"/>
      <c r="AP639" s="338"/>
      <c r="AQ639" s="338"/>
      <c r="AR639" s="338"/>
      <c r="AS639" s="338"/>
      <c r="AT639" s="338"/>
      <c r="AU639" s="338"/>
      <c r="AV639" s="338"/>
      <c r="AW639" s="338"/>
      <c r="AX639" s="338"/>
      <c r="AY639" s="338"/>
      <c r="AZ639" s="338"/>
      <c r="BA639" s="341"/>
      <c r="BB639" s="420"/>
      <c r="BC639" s="341"/>
      <c r="BD639" s="341"/>
      <c r="BE639" s="341"/>
      <c r="BF639" s="341"/>
      <c r="BG639" s="341"/>
      <c r="BH639" s="341"/>
      <c r="BI639" s="341"/>
      <c r="BJ639" s="341"/>
      <c r="BK639" s="341"/>
      <c r="BL639" s="341"/>
      <c r="BM639" s="341"/>
      <c r="BN639" s="341"/>
      <c r="BO639" s="341"/>
      <c r="BP639" s="341"/>
      <c r="BQ639" s="341"/>
      <c r="BR639" s="341"/>
      <c r="BS639" s="341"/>
      <c r="BT639" s="341"/>
      <c r="BU639" s="341"/>
      <c r="BV639" s="341"/>
      <c r="BW639" s="341"/>
      <c r="BX639" s="341"/>
      <c r="BY639" s="341"/>
      <c r="BZ639" s="341"/>
      <c r="CA639" s="341"/>
      <c r="CB639" s="341"/>
      <c r="CC639" s="341"/>
      <c r="CD639" s="341"/>
      <c r="CE639" s="341"/>
      <c r="CF639" s="341"/>
      <c r="CG639" s="341"/>
      <c r="CH639" s="341"/>
      <c r="CI639" s="341"/>
      <c r="CJ639" s="341"/>
      <c r="CK639" s="341"/>
      <c r="CL639" s="341"/>
      <c r="CM639" s="341"/>
      <c r="CN639" s="341"/>
      <c r="CO639" s="341"/>
      <c r="CP639" s="341"/>
      <c r="CQ639" s="341"/>
      <c r="CR639" s="341"/>
      <c r="CS639" s="341"/>
      <c r="CT639" s="341"/>
      <c r="CU639" s="341"/>
      <c r="CV639" s="341"/>
      <c r="CW639" s="341"/>
      <c r="CX639" s="341"/>
      <c r="CY639" s="341"/>
      <c r="CZ639" s="341"/>
    </row>
    <row r="640" s="345" customFormat="true" ht="25.15" customHeight="true" x14ac:dyDescent="0.2">
      <c r="C640" s="613"/>
      <c r="D640" s="613"/>
      <c r="E640" s="613"/>
      <c r="F640" s="613"/>
      <c r="G640" s="613"/>
      <c r="H640" s="613"/>
      <c r="I640" s="613"/>
      <c r="J640" s="613"/>
      <c r="K640" s="613"/>
      <c r="L640" s="613"/>
      <c r="M640" s="613"/>
      <c r="N640" s="613"/>
      <c r="O640" s="613"/>
      <c r="P640" s="613"/>
      <c r="Q640" s="613"/>
      <c r="AC640" s="338"/>
      <c r="AD640" s="338"/>
      <c r="AE640" s="338"/>
      <c r="AF640" s="338"/>
      <c r="AG640" s="338"/>
      <c r="AH640" s="338"/>
      <c r="AI640" s="338"/>
      <c r="AJ640" s="338"/>
      <c r="AK640" s="338"/>
      <c r="AL640" s="338"/>
      <c r="AM640" s="338"/>
      <c r="AN640" s="338"/>
      <c r="AO640" s="338"/>
      <c r="AP640" s="338"/>
      <c r="AQ640" s="338"/>
      <c r="AR640" s="338"/>
      <c r="AS640" s="338"/>
      <c r="AT640" s="338"/>
      <c r="AU640" s="338"/>
      <c r="AV640" s="338"/>
      <c r="AW640" s="338"/>
      <c r="AX640" s="338"/>
      <c r="AY640" s="338"/>
      <c r="AZ640" s="338"/>
      <c r="BA640" s="341"/>
      <c r="BB640" s="420"/>
      <c r="BC640" s="341"/>
      <c r="BD640" s="341"/>
      <c r="BE640" s="341"/>
      <c r="BF640" s="341"/>
      <c r="BG640" s="341"/>
      <c r="BH640" s="341"/>
      <c r="BI640" s="341"/>
      <c r="BJ640" s="341"/>
      <c r="BK640" s="341"/>
      <c r="BL640" s="341"/>
      <c r="BM640" s="341"/>
      <c r="BN640" s="341"/>
      <c r="BO640" s="341"/>
      <c r="BP640" s="341"/>
      <c r="BQ640" s="341"/>
      <c r="BR640" s="341"/>
      <c r="BS640" s="341"/>
      <c r="BT640" s="341"/>
      <c r="BU640" s="341"/>
      <c r="BV640" s="341"/>
      <c r="BW640" s="341"/>
      <c r="BX640" s="341"/>
      <c r="BY640" s="341"/>
      <c r="BZ640" s="341"/>
      <c r="CA640" s="341"/>
      <c r="CB640" s="341"/>
      <c r="CC640" s="341"/>
      <c r="CD640" s="341"/>
      <c r="CE640" s="341"/>
      <c r="CF640" s="341"/>
      <c r="CG640" s="341"/>
      <c r="CH640" s="341"/>
      <c r="CI640" s="341"/>
      <c r="CJ640" s="341"/>
      <c r="CK640" s="341"/>
      <c r="CL640" s="341"/>
      <c r="CM640" s="341"/>
      <c r="CN640" s="341"/>
      <c r="CO640" s="341"/>
      <c r="CP640" s="341"/>
      <c r="CQ640" s="341"/>
      <c r="CR640" s="341"/>
      <c r="CS640" s="341"/>
      <c r="CT640" s="341"/>
      <c r="CU640" s="341"/>
      <c r="CV640" s="341"/>
      <c r="CW640" s="341"/>
      <c r="CX640" s="341"/>
      <c r="CY640" s="341"/>
      <c r="CZ640" s="341"/>
    </row>
    <row r="641" s="345" customFormat="true" ht="25.15" customHeight="true" x14ac:dyDescent="0.2">
      <c r="C641" s="613"/>
      <c r="D641" s="613"/>
      <c r="E641" s="613"/>
      <c r="F641" s="613"/>
      <c r="G641" s="613"/>
      <c r="H641" s="613"/>
      <c r="I641" s="613"/>
      <c r="J641" s="613"/>
      <c r="K641" s="613"/>
      <c r="L641" s="613"/>
      <c r="M641" s="613"/>
      <c r="N641" s="613"/>
      <c r="O641" s="613"/>
      <c r="P641" s="613"/>
      <c r="Q641" s="613"/>
      <c r="AC641" s="338"/>
      <c r="AD641" s="338"/>
      <c r="AE641" s="338"/>
      <c r="AF641" s="338"/>
      <c r="AG641" s="338"/>
      <c r="AH641" s="338"/>
      <c r="AI641" s="338"/>
      <c r="AJ641" s="338"/>
      <c r="AK641" s="338"/>
      <c r="AL641" s="338"/>
      <c r="AM641" s="338"/>
      <c r="AN641" s="338"/>
      <c r="AO641" s="338"/>
      <c r="AP641" s="338"/>
      <c r="AQ641" s="338"/>
      <c r="AR641" s="338"/>
      <c r="AS641" s="338"/>
      <c r="AT641" s="338"/>
      <c r="AU641" s="338"/>
      <c r="AV641" s="338"/>
      <c r="AW641" s="338"/>
      <c r="AX641" s="338"/>
      <c r="AY641" s="338"/>
      <c r="AZ641" s="338"/>
      <c r="BA641" s="341"/>
      <c r="BB641" s="420"/>
      <c r="BC641" s="341"/>
      <c r="BD641" s="341"/>
      <c r="BE641" s="341"/>
      <c r="BF641" s="341"/>
      <c r="BG641" s="341"/>
      <c r="BH641" s="341"/>
      <c r="BI641" s="341"/>
      <c r="BJ641" s="341"/>
      <c r="BK641" s="341"/>
      <c r="BL641" s="341"/>
      <c r="BM641" s="341"/>
      <c r="BN641" s="341"/>
      <c r="BO641" s="341"/>
      <c r="BP641" s="341"/>
      <c r="BQ641" s="341"/>
      <c r="BR641" s="341"/>
      <c r="BS641" s="341"/>
      <c r="BT641" s="341"/>
      <c r="BU641" s="341"/>
      <c r="BV641" s="341"/>
      <c r="BW641" s="341"/>
      <c r="BX641" s="341"/>
      <c r="BY641" s="341"/>
      <c r="BZ641" s="341"/>
      <c r="CA641" s="341"/>
      <c r="CB641" s="341"/>
      <c r="CC641" s="341"/>
      <c r="CD641" s="341"/>
      <c r="CE641" s="341"/>
      <c r="CF641" s="341"/>
      <c r="CG641" s="341"/>
      <c r="CH641" s="341"/>
      <c r="CI641" s="341"/>
      <c r="CJ641" s="341"/>
      <c r="CK641" s="341"/>
      <c r="CL641" s="341"/>
      <c r="CM641" s="341"/>
      <c r="CN641" s="341"/>
      <c r="CO641" s="341"/>
      <c r="CP641" s="341"/>
      <c r="CQ641" s="341"/>
      <c r="CR641" s="341"/>
      <c r="CS641" s="341"/>
      <c r="CT641" s="341"/>
      <c r="CU641" s="341"/>
      <c r="CV641" s="341"/>
      <c r="CW641" s="341"/>
      <c r="CX641" s="341"/>
      <c r="CY641" s="341"/>
      <c r="CZ641" s="341"/>
    </row>
    <row r="642" s="345" customFormat="true" ht="25.15" customHeight="true" x14ac:dyDescent="0.2">
      <c r="C642" s="613"/>
      <c r="D642" s="613"/>
      <c r="E642" s="613"/>
      <c r="F642" s="613"/>
      <c r="G642" s="613"/>
      <c r="H642" s="613"/>
      <c r="I642" s="613"/>
      <c r="J642" s="613"/>
      <c r="K642" s="613"/>
      <c r="L642" s="613"/>
      <c r="M642" s="613"/>
      <c r="N642" s="613"/>
      <c r="O642" s="613"/>
      <c r="P642" s="613"/>
      <c r="Q642" s="613"/>
      <c r="AC642" s="338"/>
      <c r="AD642" s="338"/>
      <c r="AE642" s="338"/>
      <c r="AF642" s="338"/>
      <c r="AG642" s="338"/>
      <c r="AH642" s="338"/>
      <c r="AI642" s="338"/>
      <c r="AJ642" s="338"/>
      <c r="AK642" s="338"/>
      <c r="AL642" s="338"/>
      <c r="AM642" s="338"/>
      <c r="AN642" s="338"/>
      <c r="AO642" s="338"/>
      <c r="AP642" s="338"/>
      <c r="AQ642" s="338"/>
      <c r="AR642" s="338"/>
      <c r="AS642" s="338"/>
      <c r="AT642" s="338"/>
      <c r="AU642" s="338"/>
      <c r="AV642" s="338"/>
      <c r="AW642" s="338"/>
      <c r="AX642" s="338"/>
      <c r="AY642" s="338"/>
      <c r="AZ642" s="338"/>
      <c r="BA642" s="341"/>
      <c r="BB642" s="420"/>
      <c r="BC642" s="341"/>
      <c r="BD642" s="341"/>
      <c r="BE642" s="341"/>
      <c r="BF642" s="341"/>
      <c r="BG642" s="341"/>
      <c r="BH642" s="341"/>
      <c r="BI642" s="341"/>
      <c r="BJ642" s="341"/>
      <c r="BK642" s="341"/>
      <c r="BL642" s="341"/>
      <c r="BM642" s="341"/>
      <c r="BN642" s="341"/>
      <c r="BO642" s="341"/>
      <c r="BP642" s="341"/>
      <c r="BQ642" s="341"/>
      <c r="BR642" s="341"/>
      <c r="BS642" s="341"/>
      <c r="BT642" s="341"/>
      <c r="BU642" s="341"/>
      <c r="BV642" s="341"/>
      <c r="BW642" s="341"/>
      <c r="BX642" s="341"/>
      <c r="BY642" s="341"/>
      <c r="BZ642" s="341"/>
      <c r="CA642" s="341"/>
      <c r="CB642" s="341"/>
      <c r="CC642" s="341"/>
      <c r="CD642" s="341"/>
      <c r="CE642" s="341"/>
      <c r="CF642" s="341"/>
      <c r="CG642" s="341"/>
      <c r="CH642" s="341"/>
      <c r="CI642" s="341"/>
      <c r="CJ642" s="341"/>
      <c r="CK642" s="341"/>
      <c r="CL642" s="341"/>
      <c r="CM642" s="341"/>
      <c r="CN642" s="341"/>
      <c r="CO642" s="341"/>
      <c r="CP642" s="341"/>
      <c r="CQ642" s="341"/>
      <c r="CR642" s="341"/>
      <c r="CS642" s="341"/>
      <c r="CT642" s="341"/>
      <c r="CU642" s="341"/>
      <c r="CV642" s="341"/>
      <c r="CW642" s="341"/>
      <c r="CX642" s="341"/>
      <c r="CY642" s="341"/>
      <c r="CZ642" s="341"/>
    </row>
    <row r="643" s="345" customFormat="true" ht="25.15" customHeight="true" x14ac:dyDescent="0.2">
      <c r="C643" s="613"/>
      <c r="D643" s="613"/>
      <c r="E643" s="613"/>
      <c r="F643" s="613"/>
      <c r="G643" s="613"/>
      <c r="H643" s="613"/>
      <c r="I643" s="613"/>
      <c r="J643" s="613"/>
      <c r="K643" s="613"/>
      <c r="L643" s="613"/>
      <c r="M643" s="613"/>
      <c r="N643" s="613"/>
      <c r="O643" s="613"/>
      <c r="P643" s="613"/>
      <c r="Q643" s="613"/>
      <c r="AC643" s="338"/>
      <c r="AD643" s="338"/>
      <c r="AE643" s="338"/>
      <c r="AF643" s="338"/>
      <c r="AG643" s="338"/>
      <c r="AH643" s="338"/>
      <c r="AI643" s="338"/>
      <c r="AJ643" s="338"/>
      <c r="AK643" s="338"/>
      <c r="AL643" s="338"/>
      <c r="AM643" s="338"/>
      <c r="AN643" s="338"/>
      <c r="AO643" s="338"/>
      <c r="AP643" s="338"/>
      <c r="AQ643" s="338"/>
      <c r="AR643" s="338"/>
      <c r="AS643" s="338"/>
      <c r="AT643" s="338"/>
      <c r="AU643" s="338"/>
      <c r="AV643" s="338"/>
      <c r="AW643" s="338"/>
      <c r="AX643" s="338"/>
      <c r="AY643" s="338"/>
      <c r="AZ643" s="338"/>
      <c r="BA643" s="341"/>
      <c r="BB643" s="420"/>
      <c r="BC643" s="341"/>
      <c r="BD643" s="341"/>
      <c r="BE643" s="341"/>
      <c r="BF643" s="341"/>
      <c r="BG643" s="341"/>
      <c r="BH643" s="341"/>
      <c r="BI643" s="341"/>
      <c r="BJ643" s="341"/>
      <c r="BK643" s="341"/>
      <c r="BL643" s="341"/>
      <c r="BM643" s="341"/>
      <c r="BN643" s="341"/>
      <c r="BO643" s="341"/>
      <c r="BP643" s="341"/>
      <c r="BQ643" s="341"/>
      <c r="BR643" s="341"/>
      <c r="BS643" s="341"/>
      <c r="BT643" s="341"/>
      <c r="BU643" s="341"/>
      <c r="BV643" s="341"/>
      <c r="BW643" s="341"/>
      <c r="BX643" s="341"/>
      <c r="BY643" s="341"/>
      <c r="BZ643" s="341"/>
      <c r="CA643" s="341"/>
      <c r="CB643" s="341"/>
      <c r="CC643" s="341"/>
      <c r="CD643" s="341"/>
      <c r="CE643" s="341"/>
      <c r="CF643" s="341"/>
      <c r="CG643" s="341"/>
      <c r="CH643" s="341"/>
      <c r="CI643" s="341"/>
      <c r="CJ643" s="341"/>
      <c r="CK643" s="341"/>
      <c r="CL643" s="341"/>
      <c r="CM643" s="341"/>
      <c r="CN643" s="341"/>
      <c r="CO643" s="341"/>
      <c r="CP643" s="341"/>
      <c r="CQ643" s="341"/>
      <c r="CR643" s="341"/>
      <c r="CS643" s="341"/>
      <c r="CT643" s="341"/>
      <c r="CU643" s="341"/>
      <c r="CV643" s="341"/>
      <c r="CW643" s="341"/>
      <c r="CX643" s="341"/>
      <c r="CY643" s="341"/>
      <c r="CZ643" s="341"/>
    </row>
    <row r="644" s="345" customFormat="true" ht="25.15" customHeight="true" x14ac:dyDescent="0.2">
      <c r="C644" s="613"/>
      <c r="D644" s="613"/>
      <c r="E644" s="613"/>
      <c r="F644" s="613"/>
      <c r="G644" s="613"/>
      <c r="H644" s="613"/>
      <c r="I644" s="613"/>
      <c r="J644" s="613"/>
      <c r="K644" s="613"/>
      <c r="L644" s="613"/>
      <c r="M644" s="613"/>
      <c r="N644" s="613"/>
      <c r="O644" s="613"/>
      <c r="P644" s="613"/>
      <c r="Q644" s="613"/>
      <c r="AC644" s="338"/>
      <c r="AD644" s="338"/>
      <c r="AE644" s="338"/>
      <c r="AF644" s="338"/>
      <c r="AG644" s="338"/>
      <c r="AH644" s="338"/>
      <c r="AI644" s="338"/>
      <c r="AJ644" s="338"/>
      <c r="AK644" s="338"/>
      <c r="AL644" s="338"/>
      <c r="AM644" s="338"/>
      <c r="AN644" s="338"/>
      <c r="AO644" s="338"/>
      <c r="AP644" s="338"/>
      <c r="AQ644" s="338"/>
      <c r="AR644" s="338"/>
      <c r="AS644" s="338"/>
      <c r="AT644" s="338"/>
      <c r="AU644" s="338"/>
      <c r="AV644" s="338"/>
      <c r="AW644" s="338"/>
      <c r="AX644" s="338"/>
      <c r="AY644" s="338"/>
      <c r="AZ644" s="338"/>
      <c r="BA644" s="341"/>
      <c r="BB644" s="420"/>
      <c r="BC644" s="341"/>
      <c r="BD644" s="341"/>
      <c r="BE644" s="341"/>
      <c r="BF644" s="341"/>
      <c r="BG644" s="341"/>
      <c r="BH644" s="341"/>
      <c r="BI644" s="341"/>
      <c r="BJ644" s="341"/>
      <c r="BK644" s="341"/>
      <c r="BL644" s="341"/>
      <c r="BM644" s="341"/>
      <c r="BN644" s="341"/>
      <c r="BO644" s="341"/>
      <c r="BP644" s="341"/>
      <c r="BQ644" s="341"/>
      <c r="BR644" s="341"/>
      <c r="BS644" s="341"/>
      <c r="BT644" s="341"/>
      <c r="BU644" s="341"/>
      <c r="BV644" s="341"/>
      <c r="BW644" s="341"/>
      <c r="BX644" s="341"/>
      <c r="BY644" s="341"/>
      <c r="BZ644" s="341"/>
      <c r="CA644" s="341"/>
      <c r="CB644" s="341"/>
      <c r="CC644" s="341"/>
      <c r="CD644" s="341"/>
      <c r="CE644" s="341"/>
      <c r="CF644" s="341"/>
      <c r="CG644" s="341"/>
      <c r="CH644" s="341"/>
      <c r="CI644" s="341"/>
      <c r="CJ644" s="341"/>
      <c r="CK644" s="341"/>
      <c r="CL644" s="341"/>
      <c r="CM644" s="341"/>
      <c r="CN644" s="341"/>
      <c r="CO644" s="341"/>
      <c r="CP644" s="341"/>
      <c r="CQ644" s="341"/>
      <c r="CR644" s="341"/>
      <c r="CS644" s="341"/>
      <c r="CT644" s="341"/>
      <c r="CU644" s="341"/>
      <c r="CV644" s="341"/>
      <c r="CW644" s="341"/>
      <c r="CX644" s="341"/>
      <c r="CY644" s="341"/>
      <c r="CZ644" s="341"/>
    </row>
    <row r="645" s="345" customFormat="true" ht="25.15" customHeight="true" x14ac:dyDescent="0.2">
      <c r="C645" s="613"/>
      <c r="D645" s="613"/>
      <c r="E645" s="613"/>
      <c r="F645" s="613"/>
      <c r="G645" s="613"/>
      <c r="H645" s="613"/>
      <c r="I645" s="613"/>
      <c r="J645" s="613"/>
      <c r="K645" s="613"/>
      <c r="L645" s="613"/>
      <c r="M645" s="613"/>
      <c r="N645" s="613"/>
      <c r="O645" s="613"/>
      <c r="P645" s="613"/>
      <c r="Q645" s="613"/>
      <c r="AC645" s="338"/>
      <c r="AD645" s="338"/>
      <c r="AE645" s="338"/>
      <c r="AF645" s="338"/>
      <c r="AG645" s="338"/>
      <c r="AH645" s="338"/>
      <c r="AI645" s="338"/>
      <c r="AJ645" s="338"/>
      <c r="AK645" s="338"/>
      <c r="AL645" s="338"/>
      <c r="AM645" s="338"/>
      <c r="AN645" s="338"/>
      <c r="AO645" s="338"/>
      <c r="AP645" s="338"/>
      <c r="AQ645" s="338"/>
      <c r="AR645" s="338"/>
      <c r="AS645" s="338"/>
      <c r="AT645" s="338"/>
      <c r="AU645" s="338"/>
      <c r="AV645" s="338"/>
      <c r="AW645" s="338"/>
      <c r="AX645" s="338"/>
      <c r="AY645" s="338"/>
      <c r="AZ645" s="338"/>
      <c r="BA645" s="341"/>
      <c r="BB645" s="420"/>
      <c r="BC645" s="341"/>
      <c r="BD645" s="341"/>
      <c r="BE645" s="341"/>
      <c r="BF645" s="341"/>
      <c r="BG645" s="341"/>
      <c r="BH645" s="341"/>
      <c r="BI645" s="341"/>
      <c r="BJ645" s="341"/>
      <c r="BK645" s="341"/>
      <c r="BL645" s="341"/>
      <c r="BM645" s="341"/>
      <c r="BN645" s="341"/>
      <c r="BO645" s="341"/>
      <c r="BP645" s="341"/>
      <c r="BQ645" s="341"/>
      <c r="BR645" s="341"/>
      <c r="BS645" s="341"/>
      <c r="BT645" s="341"/>
      <c r="BU645" s="341"/>
      <c r="BV645" s="341"/>
      <c r="BW645" s="341"/>
      <c r="BX645" s="341"/>
      <c r="BY645" s="341"/>
      <c r="BZ645" s="341"/>
      <c r="CA645" s="341"/>
      <c r="CB645" s="341"/>
      <c r="CC645" s="341"/>
      <c r="CD645" s="341"/>
      <c r="CE645" s="341"/>
      <c r="CF645" s="341"/>
      <c r="CG645" s="341"/>
      <c r="CH645" s="341"/>
      <c r="CI645" s="341"/>
      <c r="CJ645" s="341"/>
      <c r="CK645" s="341"/>
      <c r="CL645" s="341"/>
      <c r="CM645" s="341"/>
      <c r="CN645" s="341"/>
      <c r="CO645" s="341"/>
      <c r="CP645" s="341"/>
      <c r="CQ645" s="341"/>
      <c r="CR645" s="341"/>
      <c r="CS645" s="341"/>
      <c r="CT645" s="341"/>
      <c r="CU645" s="341"/>
      <c r="CV645" s="341"/>
      <c r="CW645" s="341"/>
      <c r="CX645" s="341"/>
      <c r="CY645" s="341"/>
      <c r="CZ645" s="341"/>
    </row>
    <row r="646" s="345" customFormat="true" ht="25.15" customHeight="true" x14ac:dyDescent="0.2">
      <c r="C646" s="613"/>
      <c r="D646" s="613"/>
      <c r="E646" s="613"/>
      <c r="F646" s="613"/>
      <c r="G646" s="613"/>
      <c r="H646" s="613"/>
      <c r="I646" s="613"/>
      <c r="J646" s="613"/>
      <c r="K646" s="613"/>
      <c r="L646" s="613"/>
      <c r="M646" s="613"/>
      <c r="N646" s="613"/>
      <c r="O646" s="613"/>
      <c r="P646" s="613"/>
      <c r="Q646" s="613"/>
      <c r="AC646" s="338"/>
      <c r="AD646" s="338"/>
      <c r="AE646" s="338"/>
      <c r="AF646" s="338"/>
      <c r="AG646" s="338"/>
      <c r="AH646" s="338"/>
      <c r="AI646" s="338"/>
      <c r="AJ646" s="338"/>
      <c r="AK646" s="338"/>
      <c r="AL646" s="338"/>
      <c r="AM646" s="338"/>
      <c r="AN646" s="338"/>
      <c r="AO646" s="338"/>
      <c r="AP646" s="338"/>
      <c r="AQ646" s="338"/>
      <c r="AR646" s="338"/>
      <c r="AS646" s="338"/>
      <c r="AT646" s="338"/>
      <c r="AU646" s="338"/>
      <c r="AV646" s="338"/>
      <c r="AW646" s="338"/>
      <c r="AX646" s="338"/>
      <c r="AY646" s="338"/>
      <c r="AZ646" s="338"/>
      <c r="BA646" s="341"/>
      <c r="BB646" s="420"/>
      <c r="BC646" s="341"/>
      <c r="BD646" s="341"/>
      <c r="BE646" s="341"/>
      <c r="BF646" s="341"/>
      <c r="BG646" s="341"/>
      <c r="BH646" s="341"/>
      <c r="BI646" s="341"/>
      <c r="BJ646" s="341"/>
      <c r="BK646" s="341"/>
      <c r="BL646" s="341"/>
      <c r="BM646" s="341"/>
      <c r="BN646" s="341"/>
      <c r="BO646" s="341"/>
      <c r="BP646" s="341"/>
      <c r="BQ646" s="341"/>
      <c r="BR646" s="341"/>
      <c r="BS646" s="341"/>
      <c r="BT646" s="341"/>
      <c r="BU646" s="341"/>
      <c r="BV646" s="341"/>
      <c r="BW646" s="341"/>
      <c r="BX646" s="341"/>
      <c r="BY646" s="341"/>
      <c r="BZ646" s="341"/>
      <c r="CA646" s="341"/>
      <c r="CB646" s="341"/>
      <c r="CC646" s="341"/>
      <c r="CD646" s="341"/>
      <c r="CE646" s="341"/>
      <c r="CF646" s="341"/>
      <c r="CG646" s="341"/>
      <c r="CH646" s="341"/>
      <c r="CI646" s="341"/>
      <c r="CJ646" s="341"/>
      <c r="CK646" s="341"/>
      <c r="CL646" s="341"/>
      <c r="CM646" s="341"/>
      <c r="CN646" s="341"/>
      <c r="CO646" s="341"/>
      <c r="CP646" s="341"/>
      <c r="CQ646" s="341"/>
      <c r="CR646" s="341"/>
      <c r="CS646" s="341"/>
      <c r="CT646" s="341"/>
      <c r="CU646" s="341"/>
      <c r="CV646" s="341"/>
      <c r="CW646" s="341"/>
      <c r="CX646" s="341"/>
      <c r="CY646" s="341"/>
      <c r="CZ646" s="341"/>
    </row>
    <row r="647" s="345" customFormat="true" ht="25.15" customHeight="true" x14ac:dyDescent="0.2">
      <c r="C647" s="613"/>
      <c r="D647" s="613"/>
      <c r="E647" s="613"/>
      <c r="F647" s="613"/>
      <c r="G647" s="613"/>
      <c r="H647" s="613"/>
      <c r="I647" s="613"/>
      <c r="J647" s="613"/>
      <c r="K647" s="613"/>
      <c r="L647" s="613"/>
      <c r="M647" s="613"/>
      <c r="N647" s="613"/>
      <c r="O647" s="613"/>
      <c r="P647" s="613"/>
      <c r="Q647" s="613"/>
      <c r="AC647" s="338"/>
      <c r="AD647" s="338"/>
      <c r="AE647" s="338"/>
      <c r="AF647" s="338"/>
      <c r="AG647" s="338"/>
      <c r="AH647" s="338"/>
      <c r="AI647" s="338"/>
      <c r="AJ647" s="338"/>
      <c r="AK647" s="338"/>
      <c r="AL647" s="338"/>
      <c r="AM647" s="338"/>
      <c r="AN647" s="338"/>
      <c r="AO647" s="338"/>
      <c r="AP647" s="338"/>
      <c r="AQ647" s="338"/>
      <c r="AR647" s="338"/>
      <c r="AS647" s="338"/>
      <c r="AT647" s="338"/>
      <c r="AU647" s="338"/>
      <c r="AV647" s="338"/>
      <c r="AW647" s="338"/>
      <c r="AX647" s="338"/>
      <c r="AY647" s="338"/>
      <c r="AZ647" s="338"/>
      <c r="BA647" s="341"/>
      <c r="BB647" s="420"/>
      <c r="BC647" s="341"/>
      <c r="BD647" s="341"/>
      <c r="BE647" s="341"/>
      <c r="BF647" s="341"/>
      <c r="BG647" s="341"/>
      <c r="BH647" s="341"/>
      <c r="BI647" s="341"/>
      <c r="BJ647" s="341"/>
      <c r="BK647" s="341"/>
      <c r="BL647" s="341"/>
      <c r="BM647" s="341"/>
      <c r="BN647" s="341"/>
      <c r="BO647" s="341"/>
      <c r="BP647" s="341"/>
      <c r="BQ647" s="341"/>
      <c r="BR647" s="341"/>
      <c r="BS647" s="341"/>
      <c r="BT647" s="341"/>
      <c r="BU647" s="341"/>
      <c r="BV647" s="341"/>
      <c r="BW647" s="341"/>
      <c r="BX647" s="341"/>
      <c r="BY647" s="341"/>
      <c r="BZ647" s="341"/>
      <c r="CA647" s="341"/>
      <c r="CB647" s="341"/>
      <c r="CC647" s="341"/>
      <c r="CD647" s="341"/>
      <c r="CE647" s="341"/>
      <c r="CF647" s="341"/>
      <c r="CG647" s="341"/>
      <c r="CH647" s="341"/>
      <c r="CI647" s="341"/>
      <c r="CJ647" s="341"/>
      <c r="CK647" s="341"/>
      <c r="CL647" s="341"/>
      <c r="CM647" s="341"/>
      <c r="CN647" s="341"/>
      <c r="CO647" s="341"/>
      <c r="CP647" s="341"/>
      <c r="CQ647" s="341"/>
      <c r="CR647" s="341"/>
      <c r="CS647" s="341"/>
      <c r="CT647" s="341"/>
      <c r="CU647" s="341"/>
      <c r="CV647" s="341"/>
      <c r="CW647" s="341"/>
      <c r="CX647" s="341"/>
      <c r="CY647" s="341"/>
      <c r="CZ647" s="341"/>
    </row>
    <row r="648" s="345" customFormat="true" ht="25.15" customHeight="true" x14ac:dyDescent="0.2">
      <c r="C648" s="613"/>
      <c r="D648" s="613"/>
      <c r="E648" s="613"/>
      <c r="F648" s="613"/>
      <c r="G648" s="613"/>
      <c r="H648" s="613"/>
      <c r="I648" s="613"/>
      <c r="J648" s="613"/>
      <c r="K648" s="613"/>
      <c r="L648" s="613"/>
      <c r="M648" s="613"/>
      <c r="N648" s="613"/>
      <c r="O648" s="613"/>
      <c r="P648" s="613"/>
      <c r="Q648" s="613"/>
      <c r="AC648" s="338"/>
      <c r="AD648" s="338"/>
      <c r="AE648" s="338"/>
      <c r="AF648" s="338"/>
      <c r="AG648" s="338"/>
      <c r="AH648" s="338"/>
      <c r="AI648" s="338"/>
      <c r="AJ648" s="338"/>
      <c r="AK648" s="338"/>
      <c r="AL648" s="338"/>
      <c r="AM648" s="338"/>
      <c r="AN648" s="338"/>
      <c r="AO648" s="338"/>
      <c r="AP648" s="338"/>
      <c r="AQ648" s="338"/>
      <c r="AR648" s="338"/>
      <c r="AS648" s="338"/>
      <c r="AT648" s="338"/>
      <c r="AU648" s="338"/>
      <c r="AV648" s="338"/>
      <c r="AW648" s="338"/>
      <c r="AX648" s="338"/>
      <c r="AY648" s="338"/>
      <c r="AZ648" s="338"/>
      <c r="BA648" s="341"/>
      <c r="BB648" s="420"/>
      <c r="BC648" s="341"/>
      <c r="BD648" s="341"/>
      <c r="BE648" s="341"/>
      <c r="BF648" s="341"/>
      <c r="BG648" s="341"/>
      <c r="BH648" s="341"/>
      <c r="BI648" s="341"/>
      <c r="BJ648" s="341"/>
      <c r="BK648" s="341"/>
      <c r="BL648" s="341"/>
      <c r="BM648" s="341"/>
      <c r="BN648" s="341"/>
      <c r="BO648" s="341"/>
      <c r="BP648" s="341"/>
      <c r="BQ648" s="341"/>
      <c r="BR648" s="341"/>
      <c r="BS648" s="341"/>
      <c r="BT648" s="341"/>
      <c r="BU648" s="341"/>
      <c r="BV648" s="341"/>
      <c r="BW648" s="341"/>
      <c r="BX648" s="341"/>
      <c r="BY648" s="341"/>
      <c r="BZ648" s="341"/>
      <c r="CA648" s="341"/>
      <c r="CB648" s="341"/>
      <c r="CC648" s="341"/>
      <c r="CD648" s="341"/>
      <c r="CE648" s="341"/>
      <c r="CF648" s="341"/>
      <c r="CG648" s="341"/>
      <c r="CH648" s="341"/>
      <c r="CI648" s="341"/>
      <c r="CJ648" s="341"/>
      <c r="CK648" s="341"/>
      <c r="CL648" s="341"/>
      <c r="CM648" s="341"/>
      <c r="CN648" s="341"/>
      <c r="CO648" s="341"/>
      <c r="CP648" s="341"/>
      <c r="CQ648" s="341"/>
      <c r="CR648" s="341"/>
      <c r="CS648" s="341"/>
      <c r="CT648" s="341"/>
      <c r="CU648" s="341"/>
      <c r="CV648" s="341"/>
      <c r="CW648" s="341"/>
      <c r="CX648" s="341"/>
      <c r="CY648" s="341"/>
      <c r="CZ648" s="341"/>
    </row>
    <row r="649" s="345" customFormat="true" ht="25.15" customHeight="true" x14ac:dyDescent="0.2">
      <c r="C649" s="613"/>
      <c r="D649" s="613"/>
      <c r="E649" s="613"/>
      <c r="F649" s="613"/>
      <c r="G649" s="613"/>
      <c r="H649" s="613"/>
      <c r="I649" s="613"/>
      <c r="J649" s="613"/>
      <c r="K649" s="613"/>
      <c r="L649" s="613"/>
      <c r="M649" s="613"/>
      <c r="N649" s="613"/>
      <c r="O649" s="613"/>
      <c r="P649" s="613"/>
      <c r="Q649" s="613"/>
      <c r="AC649" s="338"/>
      <c r="AD649" s="338"/>
      <c r="AE649" s="338"/>
      <c r="AF649" s="338"/>
      <c r="AG649" s="338"/>
      <c r="AH649" s="338"/>
      <c r="AI649" s="338"/>
      <c r="AJ649" s="338"/>
      <c r="AK649" s="338"/>
      <c r="AL649" s="338"/>
      <c r="AM649" s="338"/>
      <c r="AN649" s="338"/>
      <c r="AO649" s="338"/>
      <c r="AP649" s="338"/>
      <c r="AQ649" s="338"/>
      <c r="AR649" s="338"/>
      <c r="AS649" s="338"/>
      <c r="AT649" s="338"/>
      <c r="AU649" s="338"/>
      <c r="AV649" s="338"/>
      <c r="AW649" s="338"/>
      <c r="AX649" s="338"/>
      <c r="AY649" s="338"/>
      <c r="AZ649" s="338"/>
      <c r="BA649" s="341"/>
      <c r="BB649" s="420"/>
      <c r="BC649" s="341"/>
      <c r="BD649" s="341"/>
      <c r="BE649" s="341"/>
      <c r="BF649" s="341"/>
      <c r="BG649" s="341"/>
      <c r="BH649" s="341"/>
      <c r="BI649" s="341"/>
      <c r="BJ649" s="341"/>
      <c r="BK649" s="341"/>
      <c r="BL649" s="341"/>
      <c r="BM649" s="341"/>
      <c r="BN649" s="341"/>
      <c r="BO649" s="341"/>
      <c r="BP649" s="341"/>
      <c r="BQ649" s="341"/>
      <c r="BR649" s="341"/>
      <c r="BS649" s="341"/>
      <c r="BT649" s="341"/>
      <c r="BU649" s="341"/>
      <c r="BV649" s="341"/>
      <c r="BW649" s="341"/>
      <c r="BX649" s="341"/>
      <c r="BY649" s="341"/>
      <c r="BZ649" s="341"/>
      <c r="CA649" s="341"/>
      <c r="CB649" s="341"/>
      <c r="CC649" s="341"/>
      <c r="CD649" s="341"/>
      <c r="CE649" s="341"/>
      <c r="CF649" s="341"/>
      <c r="CG649" s="341"/>
      <c r="CH649" s="341"/>
      <c r="CI649" s="341"/>
      <c r="CJ649" s="341"/>
      <c r="CK649" s="341"/>
      <c r="CL649" s="341"/>
      <c r="CM649" s="341"/>
      <c r="CN649" s="341"/>
      <c r="CO649" s="341"/>
      <c r="CP649" s="341"/>
      <c r="CQ649" s="341"/>
      <c r="CR649" s="341"/>
      <c r="CS649" s="341"/>
      <c r="CT649" s="341"/>
      <c r="CU649" s="341"/>
      <c r="CV649" s="341"/>
      <c r="CW649" s="341"/>
      <c r="CX649" s="341"/>
      <c r="CY649" s="341"/>
      <c r="CZ649" s="341"/>
    </row>
    <row r="650" s="345" customFormat="true" ht="25.15" customHeight="true" x14ac:dyDescent="0.2">
      <c r="C650" s="613"/>
      <c r="D650" s="613"/>
      <c r="E650" s="613"/>
      <c r="F650" s="613"/>
      <c r="G650" s="613"/>
      <c r="H650" s="613"/>
      <c r="I650" s="613"/>
      <c r="J650" s="613"/>
      <c r="K650" s="613"/>
      <c r="L650" s="613"/>
      <c r="M650" s="613"/>
      <c r="N650" s="613"/>
      <c r="O650" s="613"/>
      <c r="P650" s="613"/>
      <c r="Q650" s="613"/>
      <c r="AC650" s="338"/>
      <c r="AD650" s="338"/>
      <c r="AE650" s="338"/>
      <c r="AF650" s="338"/>
      <c r="AG650" s="338"/>
      <c r="AH650" s="338"/>
      <c r="AI650" s="338"/>
      <c r="AJ650" s="338"/>
      <c r="AK650" s="338"/>
      <c r="AL650" s="338"/>
      <c r="AM650" s="338"/>
      <c r="AN650" s="338"/>
      <c r="AO650" s="338"/>
      <c r="AP650" s="338"/>
      <c r="AQ650" s="338"/>
      <c r="AR650" s="338"/>
      <c r="AS650" s="338"/>
      <c r="AT650" s="338"/>
      <c r="AU650" s="338"/>
      <c r="AV650" s="338"/>
      <c r="AW650" s="338"/>
      <c r="AX650" s="338"/>
      <c r="AY650" s="338"/>
      <c r="AZ650" s="338"/>
      <c r="BA650" s="341"/>
      <c r="BB650" s="420"/>
      <c r="BC650" s="341"/>
      <c r="BD650" s="341"/>
      <c r="BE650" s="341"/>
      <c r="BF650" s="341"/>
      <c r="BG650" s="341"/>
      <c r="BH650" s="341"/>
      <c r="BI650" s="341"/>
      <c r="BJ650" s="341"/>
      <c r="BK650" s="341"/>
      <c r="BL650" s="341"/>
      <c r="BM650" s="341"/>
      <c r="BN650" s="341"/>
      <c r="BO650" s="341"/>
      <c r="BP650" s="341"/>
      <c r="BQ650" s="341"/>
      <c r="BR650" s="341"/>
      <c r="BS650" s="341"/>
      <c r="BT650" s="341"/>
      <c r="BU650" s="341"/>
      <c r="BV650" s="341"/>
      <c r="BW650" s="341"/>
      <c r="BX650" s="341"/>
      <c r="BY650" s="341"/>
      <c r="BZ650" s="341"/>
      <c r="CA650" s="341"/>
      <c r="CB650" s="341"/>
      <c r="CC650" s="341"/>
      <c r="CD650" s="341"/>
      <c r="CE650" s="341"/>
      <c r="CF650" s="341"/>
      <c r="CG650" s="341"/>
      <c r="CH650" s="341"/>
      <c r="CI650" s="341"/>
      <c r="CJ650" s="341"/>
      <c r="CK650" s="341"/>
      <c r="CL650" s="341"/>
      <c r="CM650" s="341"/>
      <c r="CN650" s="341"/>
      <c r="CO650" s="341"/>
      <c r="CP650" s="341"/>
      <c r="CQ650" s="341"/>
      <c r="CR650" s="341"/>
      <c r="CS650" s="341"/>
      <c r="CT650" s="341"/>
      <c r="CU650" s="341"/>
      <c r="CV650" s="341"/>
      <c r="CW650" s="341"/>
      <c r="CX650" s="341"/>
      <c r="CY650" s="341"/>
      <c r="CZ650" s="341"/>
    </row>
    <row r="651" s="345" customFormat="true" ht="25.15" customHeight="true" x14ac:dyDescent="0.2">
      <c r="C651" s="613"/>
      <c r="D651" s="613"/>
      <c r="E651" s="613"/>
      <c r="F651" s="613"/>
      <c r="G651" s="613"/>
      <c r="H651" s="613"/>
      <c r="I651" s="613"/>
      <c r="J651" s="613"/>
      <c r="K651" s="613"/>
      <c r="L651" s="613"/>
      <c r="M651" s="613"/>
      <c r="N651" s="613"/>
      <c r="O651" s="613"/>
      <c r="P651" s="613"/>
      <c r="Q651" s="613"/>
      <c r="AC651" s="338"/>
      <c r="AD651" s="338"/>
      <c r="AE651" s="338"/>
      <c r="AF651" s="338"/>
      <c r="AG651" s="338"/>
      <c r="AH651" s="338"/>
      <c r="AI651" s="338"/>
      <c r="AJ651" s="338"/>
      <c r="AK651" s="338"/>
      <c r="AL651" s="338"/>
      <c r="AM651" s="338"/>
      <c r="AN651" s="338"/>
      <c r="AO651" s="338"/>
      <c r="AP651" s="338"/>
      <c r="AQ651" s="338"/>
      <c r="AR651" s="338"/>
      <c r="AS651" s="338"/>
      <c r="AT651" s="338"/>
      <c r="AU651" s="338"/>
      <c r="AV651" s="338"/>
      <c r="AW651" s="338"/>
      <c r="AX651" s="338"/>
      <c r="AY651" s="338"/>
      <c r="AZ651" s="338"/>
      <c r="BA651" s="341"/>
      <c r="BB651" s="420"/>
      <c r="BC651" s="341"/>
      <c r="BD651" s="341"/>
      <c r="BE651" s="341"/>
      <c r="BF651" s="341"/>
      <c r="BG651" s="341"/>
      <c r="BH651" s="341"/>
      <c r="BI651" s="341"/>
      <c r="BJ651" s="341"/>
      <c r="BK651" s="341"/>
      <c r="BL651" s="341"/>
      <c r="BM651" s="341"/>
      <c r="BN651" s="341"/>
      <c r="BO651" s="341"/>
      <c r="BP651" s="341"/>
      <c r="BQ651" s="341"/>
      <c r="BR651" s="341"/>
      <c r="BS651" s="341"/>
      <c r="BT651" s="341"/>
      <c r="BU651" s="341"/>
      <c r="BV651" s="341"/>
      <c r="BW651" s="341"/>
      <c r="BX651" s="341"/>
      <c r="BY651" s="341"/>
      <c r="BZ651" s="341"/>
      <c r="CA651" s="341"/>
      <c r="CB651" s="341"/>
      <c r="CC651" s="341"/>
      <c r="CD651" s="341"/>
      <c r="CE651" s="341"/>
      <c r="CF651" s="341"/>
      <c r="CG651" s="341"/>
      <c r="CH651" s="341"/>
      <c r="CI651" s="341"/>
      <c r="CJ651" s="341"/>
      <c r="CK651" s="341"/>
      <c r="CL651" s="341"/>
      <c r="CM651" s="341"/>
      <c r="CN651" s="341"/>
      <c r="CO651" s="341"/>
      <c r="CP651" s="341"/>
      <c r="CQ651" s="341"/>
      <c r="CR651" s="341"/>
      <c r="CS651" s="341"/>
      <c r="CT651" s="341"/>
      <c r="CU651" s="341"/>
      <c r="CV651" s="341"/>
      <c r="CW651" s="341"/>
      <c r="CX651" s="341"/>
      <c r="CY651" s="341"/>
      <c r="CZ651" s="341"/>
    </row>
    <row r="652" s="345" customFormat="true" ht="25.15" customHeight="true" x14ac:dyDescent="0.2">
      <c r="C652" s="613"/>
      <c r="D652" s="613"/>
      <c r="E652" s="613"/>
      <c r="F652" s="613"/>
      <c r="G652" s="613"/>
      <c r="H652" s="613"/>
      <c r="I652" s="613"/>
      <c r="J652" s="613"/>
      <c r="K652" s="613"/>
      <c r="L652" s="613"/>
      <c r="M652" s="613"/>
      <c r="N652" s="613"/>
      <c r="O652" s="613"/>
      <c r="P652" s="613"/>
      <c r="Q652" s="613"/>
      <c r="AC652" s="338"/>
      <c r="AD652" s="338"/>
      <c r="AE652" s="338"/>
      <c r="AF652" s="338"/>
      <c r="AG652" s="338"/>
      <c r="AH652" s="338"/>
      <c r="AI652" s="338"/>
      <c r="AJ652" s="338"/>
      <c r="AK652" s="338"/>
      <c r="AL652" s="338"/>
      <c r="AM652" s="338"/>
      <c r="AN652" s="338"/>
      <c r="AO652" s="338"/>
      <c r="AP652" s="338"/>
      <c r="AQ652" s="338"/>
      <c r="AR652" s="338"/>
      <c r="AS652" s="338"/>
      <c r="AT652" s="338"/>
      <c r="AU652" s="338"/>
      <c r="AV652" s="338"/>
      <c r="AW652" s="338"/>
      <c r="AX652" s="338"/>
      <c r="AY652" s="338"/>
      <c r="AZ652" s="338"/>
      <c r="BA652" s="341"/>
      <c r="BB652" s="420"/>
      <c r="BC652" s="341"/>
      <c r="BD652" s="341"/>
      <c r="BE652" s="341"/>
      <c r="BF652" s="341"/>
      <c r="BG652" s="341"/>
      <c r="BH652" s="341"/>
      <c r="BI652" s="341"/>
      <c r="BJ652" s="341"/>
      <c r="BK652" s="341"/>
      <c r="BL652" s="341"/>
      <c r="BM652" s="341"/>
      <c r="BN652" s="341"/>
      <c r="BO652" s="341"/>
      <c r="BP652" s="341"/>
      <c r="BQ652" s="341"/>
      <c r="BR652" s="341"/>
      <c r="BS652" s="341"/>
      <c r="BT652" s="341"/>
      <c r="BU652" s="341"/>
      <c r="BV652" s="341"/>
      <c r="BW652" s="341"/>
      <c r="BX652" s="341"/>
      <c r="BY652" s="341"/>
      <c r="BZ652" s="341"/>
      <c r="CA652" s="341"/>
      <c r="CB652" s="341"/>
      <c r="CC652" s="341"/>
      <c r="CD652" s="341"/>
      <c r="CE652" s="341"/>
      <c r="CF652" s="341"/>
      <c r="CG652" s="341"/>
      <c r="CH652" s="341"/>
      <c r="CI652" s="341"/>
      <c r="CJ652" s="341"/>
      <c r="CK652" s="341"/>
      <c r="CL652" s="341"/>
      <c r="CM652" s="341"/>
      <c r="CN652" s="341"/>
      <c r="CO652" s="341"/>
      <c r="CP652" s="341"/>
      <c r="CQ652" s="341"/>
      <c r="CR652" s="341"/>
      <c r="CS652" s="341"/>
      <c r="CT652" s="341"/>
      <c r="CU652" s="341"/>
      <c r="CV652" s="341"/>
      <c r="CW652" s="341"/>
      <c r="CX652" s="341"/>
      <c r="CY652" s="341"/>
      <c r="CZ652" s="341"/>
    </row>
    <row r="653" s="345" customFormat="true" ht="25.15" customHeight="true" x14ac:dyDescent="0.2">
      <c r="C653" s="613"/>
      <c r="D653" s="613"/>
      <c r="E653" s="613"/>
      <c r="F653" s="613"/>
      <c r="G653" s="613"/>
      <c r="H653" s="613"/>
      <c r="I653" s="613"/>
      <c r="J653" s="613"/>
      <c r="K653" s="613"/>
      <c r="L653" s="613"/>
      <c r="M653" s="613"/>
      <c r="N653" s="613"/>
      <c r="O653" s="613"/>
      <c r="P653" s="613"/>
      <c r="Q653" s="613"/>
      <c r="AC653" s="338"/>
      <c r="AD653" s="338"/>
      <c r="AE653" s="338"/>
      <c r="AF653" s="338"/>
      <c r="AG653" s="338"/>
      <c r="AH653" s="338"/>
      <c r="AI653" s="338"/>
      <c r="AJ653" s="338"/>
      <c r="AK653" s="338"/>
      <c r="AL653" s="338"/>
      <c r="AM653" s="338"/>
      <c r="AN653" s="338"/>
      <c r="AO653" s="338"/>
      <c r="AP653" s="338"/>
      <c r="AQ653" s="338"/>
      <c r="AR653" s="338"/>
      <c r="AS653" s="338"/>
      <c r="AT653" s="338"/>
      <c r="AU653" s="338"/>
      <c r="AV653" s="338"/>
      <c r="AW653" s="338"/>
      <c r="AX653" s="338"/>
      <c r="AY653" s="338"/>
      <c r="AZ653" s="338"/>
      <c r="BA653" s="341"/>
      <c r="BB653" s="420"/>
      <c r="BC653" s="341"/>
      <c r="BD653" s="341"/>
      <c r="BE653" s="341"/>
      <c r="BF653" s="341"/>
      <c r="BG653" s="341"/>
      <c r="BH653" s="341"/>
      <c r="BI653" s="341"/>
      <c r="BJ653" s="341"/>
      <c r="BK653" s="341"/>
      <c r="BL653" s="341"/>
      <c r="BM653" s="341"/>
      <c r="BN653" s="341"/>
      <c r="BO653" s="341"/>
      <c r="BP653" s="341"/>
      <c r="BQ653" s="341"/>
      <c r="BR653" s="341"/>
      <c r="BS653" s="341"/>
      <c r="BT653" s="341"/>
      <c r="BU653" s="341"/>
      <c r="BV653" s="341"/>
      <c r="BW653" s="341"/>
      <c r="BX653" s="341"/>
      <c r="BY653" s="341"/>
      <c r="BZ653" s="341"/>
      <c r="CA653" s="341"/>
      <c r="CB653" s="341"/>
      <c r="CC653" s="341"/>
      <c r="CD653" s="341"/>
      <c r="CE653" s="341"/>
      <c r="CF653" s="341"/>
      <c r="CG653" s="341"/>
      <c r="CH653" s="341"/>
      <c r="CI653" s="341"/>
      <c r="CJ653" s="341"/>
      <c r="CK653" s="341"/>
      <c r="CL653" s="341"/>
      <c r="CM653" s="341"/>
      <c r="CN653" s="341"/>
      <c r="CO653" s="341"/>
      <c r="CP653" s="341"/>
      <c r="CQ653" s="341"/>
      <c r="CR653" s="341"/>
      <c r="CS653" s="341"/>
      <c r="CT653" s="341"/>
      <c r="CU653" s="341"/>
      <c r="CV653" s="341"/>
      <c r="CW653" s="341"/>
      <c r="CX653" s="341"/>
      <c r="CY653" s="341"/>
      <c r="CZ653" s="341"/>
    </row>
    <row r="654" s="345" customFormat="true" ht="25.15" customHeight="true" x14ac:dyDescent="0.2">
      <c r="C654" s="613"/>
      <c r="D654" s="613"/>
      <c r="E654" s="613"/>
      <c r="F654" s="613"/>
      <c r="G654" s="613"/>
      <c r="H654" s="613"/>
      <c r="I654" s="613"/>
      <c r="J654" s="613"/>
      <c r="K654" s="613"/>
      <c r="L654" s="613"/>
      <c r="M654" s="613"/>
      <c r="N654" s="613"/>
      <c r="O654" s="613"/>
      <c r="P654" s="613"/>
      <c r="Q654" s="613"/>
      <c r="AC654" s="338"/>
      <c r="AD654" s="338"/>
      <c r="AE654" s="338"/>
      <c r="AF654" s="338"/>
      <c r="AG654" s="338"/>
      <c r="AH654" s="338"/>
      <c r="AI654" s="338"/>
      <c r="AJ654" s="338"/>
      <c r="AK654" s="338"/>
      <c r="AL654" s="338"/>
      <c r="AM654" s="338"/>
      <c r="AN654" s="338"/>
      <c r="AO654" s="338"/>
      <c r="AP654" s="338"/>
      <c r="AQ654" s="338"/>
      <c r="AR654" s="338"/>
      <c r="AS654" s="338"/>
      <c r="AT654" s="338"/>
      <c r="AU654" s="338"/>
      <c r="AV654" s="338"/>
      <c r="AW654" s="338"/>
      <c r="AX654" s="338"/>
      <c r="AY654" s="338"/>
      <c r="AZ654" s="338"/>
      <c r="BA654" s="341"/>
      <c r="BB654" s="420"/>
      <c r="BC654" s="341"/>
      <c r="BD654" s="341"/>
      <c r="BE654" s="341"/>
      <c r="BF654" s="341"/>
      <c r="BG654" s="341"/>
      <c r="BH654" s="341"/>
      <c r="BI654" s="341"/>
      <c r="BJ654" s="341"/>
      <c r="BK654" s="341"/>
      <c r="BL654" s="341"/>
      <c r="BM654" s="341"/>
      <c r="BN654" s="341"/>
      <c r="BO654" s="341"/>
      <c r="BP654" s="341"/>
      <c r="BQ654" s="341"/>
      <c r="BR654" s="341"/>
      <c r="BS654" s="341"/>
      <c r="BT654" s="341"/>
      <c r="BU654" s="341"/>
      <c r="BV654" s="341"/>
      <c r="BW654" s="341"/>
      <c r="BX654" s="341"/>
      <c r="BY654" s="341"/>
      <c r="BZ654" s="341"/>
      <c r="CA654" s="341"/>
      <c r="CB654" s="341"/>
      <c r="CC654" s="341"/>
      <c r="CD654" s="341"/>
      <c r="CE654" s="341"/>
      <c r="CF654" s="341"/>
      <c r="CG654" s="341"/>
      <c r="CH654" s="341"/>
      <c r="CI654" s="341"/>
      <c r="CJ654" s="341"/>
      <c r="CK654" s="341"/>
      <c r="CL654" s="341"/>
      <c r="CM654" s="341"/>
      <c r="CN654" s="341"/>
      <c r="CO654" s="341"/>
      <c r="CP654" s="341"/>
      <c r="CQ654" s="341"/>
      <c r="CR654" s="341"/>
      <c r="CS654" s="341"/>
      <c r="CT654" s="341"/>
      <c r="CU654" s="341"/>
      <c r="CV654" s="341"/>
      <c r="CW654" s="341"/>
      <c r="CX654" s="341"/>
      <c r="CY654" s="341"/>
      <c r="CZ654" s="341"/>
    </row>
    <row r="655" s="345" customFormat="true" ht="25.15" customHeight="true" x14ac:dyDescent="0.2">
      <c r="C655" s="613"/>
      <c r="D655" s="613"/>
      <c r="E655" s="613"/>
      <c r="F655" s="613"/>
      <c r="G655" s="613"/>
      <c r="H655" s="613"/>
      <c r="I655" s="613"/>
      <c r="J655" s="613"/>
      <c r="K655" s="613"/>
      <c r="L655" s="613"/>
      <c r="M655" s="613"/>
      <c r="N655" s="613"/>
      <c r="O655" s="613"/>
      <c r="P655" s="613"/>
      <c r="Q655" s="613"/>
      <c r="AC655" s="338"/>
      <c r="AD655" s="338"/>
      <c r="AE655" s="338"/>
      <c r="AF655" s="338"/>
      <c r="AG655" s="338"/>
      <c r="AH655" s="338"/>
      <c r="AI655" s="338"/>
      <c r="AJ655" s="338"/>
      <c r="AK655" s="338"/>
      <c r="AL655" s="338"/>
      <c r="AM655" s="338"/>
      <c r="AN655" s="338"/>
      <c r="AO655" s="338"/>
      <c r="AP655" s="338"/>
      <c r="AQ655" s="338"/>
      <c r="AR655" s="338"/>
      <c r="AS655" s="338"/>
      <c r="AT655" s="338"/>
      <c r="AU655" s="338"/>
      <c r="AV655" s="338"/>
      <c r="AW655" s="338"/>
      <c r="AX655" s="338"/>
      <c r="AY655" s="338"/>
      <c r="AZ655" s="338"/>
      <c r="BA655" s="341"/>
      <c r="BB655" s="420"/>
      <c r="BC655" s="341"/>
      <c r="BD655" s="341"/>
      <c r="BE655" s="341"/>
      <c r="BF655" s="341"/>
      <c r="BG655" s="341"/>
      <c r="BH655" s="341"/>
      <c r="BI655" s="341"/>
      <c r="BJ655" s="341"/>
      <c r="BK655" s="341"/>
      <c r="BL655" s="341"/>
      <c r="BM655" s="341"/>
      <c r="BN655" s="341"/>
      <c r="BO655" s="341"/>
      <c r="BP655" s="341"/>
      <c r="BQ655" s="341"/>
      <c r="BR655" s="341"/>
      <c r="BS655" s="341"/>
      <c r="BT655" s="341"/>
      <c r="BU655" s="341"/>
      <c r="BV655" s="341"/>
      <c r="BW655" s="341"/>
      <c r="BX655" s="341"/>
      <c r="BY655" s="341"/>
      <c r="BZ655" s="341"/>
      <c r="CA655" s="341"/>
      <c r="CB655" s="341"/>
      <c r="CC655" s="341"/>
      <c r="CD655" s="341"/>
      <c r="CE655" s="341"/>
      <c r="CF655" s="341"/>
      <c r="CG655" s="341"/>
      <c r="CH655" s="341"/>
      <c r="CI655" s="341"/>
      <c r="CJ655" s="341"/>
      <c r="CK655" s="341"/>
      <c r="CL655" s="341"/>
      <c r="CM655" s="341"/>
      <c r="CN655" s="341"/>
      <c r="CO655" s="341"/>
      <c r="CP655" s="341"/>
      <c r="CQ655" s="341"/>
      <c r="CR655" s="341"/>
      <c r="CS655" s="341"/>
      <c r="CT655" s="341"/>
      <c r="CU655" s="341"/>
      <c r="CV655" s="341"/>
      <c r="CW655" s="341"/>
      <c r="CX655" s="341"/>
      <c r="CY655" s="341"/>
      <c r="CZ655" s="341"/>
    </row>
    <row r="656" s="345" customFormat="true" ht="25.15" customHeight="true" x14ac:dyDescent="0.2">
      <c r="C656" s="613"/>
      <c r="D656" s="613"/>
      <c r="E656" s="613"/>
      <c r="F656" s="613"/>
      <c r="G656" s="613"/>
      <c r="H656" s="613"/>
      <c r="I656" s="613"/>
      <c r="J656" s="613"/>
      <c r="K656" s="613"/>
      <c r="L656" s="613"/>
      <c r="M656" s="613"/>
      <c r="N656" s="613"/>
      <c r="O656" s="613"/>
      <c r="P656" s="613"/>
      <c r="Q656" s="613"/>
      <c r="AC656" s="338"/>
      <c r="AD656" s="338"/>
      <c r="AE656" s="338"/>
      <c r="AF656" s="338"/>
      <c r="AG656" s="338"/>
      <c r="AH656" s="338"/>
      <c r="AI656" s="338"/>
      <c r="AJ656" s="338"/>
      <c r="AK656" s="338"/>
      <c r="AL656" s="338"/>
      <c r="AM656" s="338"/>
      <c r="AN656" s="338"/>
      <c r="AO656" s="338"/>
      <c r="AP656" s="338"/>
      <c r="AQ656" s="338"/>
      <c r="AR656" s="338"/>
      <c r="AS656" s="338"/>
      <c r="AT656" s="338"/>
      <c r="AU656" s="338"/>
      <c r="AV656" s="338"/>
      <c r="AW656" s="338"/>
      <c r="AX656" s="338"/>
      <c r="AY656" s="338"/>
      <c r="AZ656" s="338"/>
      <c r="BA656" s="341"/>
      <c r="BB656" s="420"/>
      <c r="BC656" s="341"/>
      <c r="BD656" s="341"/>
      <c r="BE656" s="341"/>
      <c r="BF656" s="341"/>
      <c r="BG656" s="341"/>
      <c r="BH656" s="341"/>
      <c r="BI656" s="341"/>
      <c r="BJ656" s="341"/>
      <c r="BK656" s="341"/>
      <c r="BL656" s="341"/>
      <c r="BM656" s="341"/>
      <c r="BN656" s="341"/>
      <c r="BO656" s="341"/>
      <c r="BP656" s="341"/>
      <c r="BQ656" s="341"/>
      <c r="BR656" s="341"/>
      <c r="BS656" s="341"/>
      <c r="BT656" s="341"/>
      <c r="BU656" s="341"/>
      <c r="BV656" s="341"/>
      <c r="BW656" s="341"/>
      <c r="BX656" s="341"/>
      <c r="BY656" s="341"/>
      <c r="BZ656" s="341"/>
      <c r="CA656" s="341"/>
      <c r="CB656" s="341"/>
      <c r="CC656" s="341"/>
      <c r="CD656" s="341"/>
      <c r="CE656" s="341"/>
      <c r="CF656" s="341"/>
      <c r="CG656" s="341"/>
      <c r="CH656" s="341"/>
      <c r="CI656" s="341"/>
      <c r="CJ656" s="341"/>
      <c r="CK656" s="341"/>
      <c r="CL656" s="341"/>
      <c r="CM656" s="341"/>
      <c r="CN656" s="341"/>
      <c r="CO656" s="341"/>
      <c r="CP656" s="341"/>
      <c r="CQ656" s="341"/>
      <c r="CR656" s="341"/>
      <c r="CS656" s="341"/>
      <c r="CT656" s="341"/>
      <c r="CU656" s="341"/>
      <c r="CV656" s="341"/>
      <c r="CW656" s="341"/>
      <c r="CX656" s="341"/>
      <c r="CY656" s="341"/>
      <c r="CZ656" s="341"/>
    </row>
    <row r="657" s="345" customFormat="true" ht="25.15" customHeight="true" x14ac:dyDescent="0.2">
      <c r="C657" s="613"/>
      <c r="D657" s="613"/>
      <c r="E657" s="613"/>
      <c r="F657" s="613"/>
      <c r="G657" s="613"/>
      <c r="H657" s="613"/>
      <c r="I657" s="613"/>
      <c r="J657" s="613"/>
      <c r="K657" s="613"/>
      <c r="L657" s="613"/>
      <c r="M657" s="613"/>
      <c r="N657" s="613"/>
      <c r="O657" s="613"/>
      <c r="P657" s="613"/>
      <c r="Q657" s="613"/>
      <c r="AC657" s="338"/>
      <c r="AD657" s="338"/>
      <c r="AE657" s="338"/>
      <c r="AF657" s="338"/>
      <c r="AG657" s="338"/>
      <c r="AH657" s="338"/>
      <c r="AI657" s="338"/>
      <c r="AJ657" s="338"/>
      <c r="AK657" s="338"/>
      <c r="AL657" s="338"/>
      <c r="AM657" s="338"/>
      <c r="AN657" s="338"/>
      <c r="AO657" s="338"/>
      <c r="AP657" s="338"/>
      <c r="AQ657" s="338"/>
      <c r="AR657" s="338"/>
      <c r="AS657" s="338"/>
      <c r="AT657" s="338"/>
      <c r="AU657" s="338"/>
      <c r="AV657" s="338"/>
      <c r="AW657" s="338"/>
      <c r="AX657" s="338"/>
      <c r="AY657" s="338"/>
      <c r="AZ657" s="338"/>
      <c r="BA657" s="341"/>
      <c r="BB657" s="420"/>
      <c r="BC657" s="341"/>
      <c r="BD657" s="341"/>
      <c r="BE657" s="341"/>
      <c r="BF657" s="341"/>
      <c r="BG657" s="341"/>
      <c r="BH657" s="341"/>
      <c r="BI657" s="341"/>
      <c r="BJ657" s="341"/>
      <c r="BK657" s="341"/>
      <c r="BL657" s="341"/>
      <c r="BM657" s="341"/>
      <c r="BN657" s="341"/>
      <c r="BO657" s="341"/>
      <c r="BP657" s="341"/>
      <c r="BQ657" s="341"/>
      <c r="BR657" s="341"/>
      <c r="BS657" s="341"/>
      <c r="BT657" s="341"/>
      <c r="BU657" s="341"/>
      <c r="BV657" s="341"/>
      <c r="BW657" s="341"/>
      <c r="BX657" s="341"/>
      <c r="BY657" s="341"/>
      <c r="BZ657" s="341"/>
      <c r="CA657" s="341"/>
      <c r="CB657" s="341"/>
      <c r="CC657" s="341"/>
      <c r="CD657" s="341"/>
      <c r="CE657" s="341"/>
      <c r="CF657" s="341"/>
      <c r="CG657" s="341"/>
      <c r="CH657" s="341"/>
      <c r="CI657" s="341"/>
      <c r="CJ657" s="341"/>
      <c r="CK657" s="341"/>
      <c r="CL657" s="341"/>
      <c r="CM657" s="341"/>
      <c r="CN657" s="341"/>
      <c r="CO657" s="341"/>
      <c r="CP657" s="341"/>
      <c r="CQ657" s="341"/>
      <c r="CR657" s="341"/>
      <c r="CS657" s="341"/>
      <c r="CT657" s="341"/>
      <c r="CU657" s="341"/>
      <c r="CV657" s="341"/>
      <c r="CW657" s="341"/>
      <c r="CX657" s="341"/>
      <c r="CY657" s="341"/>
      <c r="CZ657" s="341"/>
    </row>
    <row r="658" s="345" customFormat="true" ht="25.15" customHeight="true" x14ac:dyDescent="0.2">
      <c r="C658" s="613"/>
      <c r="D658" s="613"/>
      <c r="E658" s="613"/>
      <c r="F658" s="613"/>
      <c r="G658" s="613"/>
      <c r="H658" s="613"/>
      <c r="I658" s="613"/>
      <c r="J658" s="613"/>
      <c r="K658" s="613"/>
      <c r="L658" s="613"/>
      <c r="M658" s="613"/>
      <c r="N658" s="613"/>
      <c r="O658" s="613"/>
      <c r="P658" s="613"/>
      <c r="Q658" s="613"/>
      <c r="AC658" s="338"/>
      <c r="AD658" s="338"/>
      <c r="AE658" s="338"/>
      <c r="AF658" s="338"/>
      <c r="AG658" s="338"/>
      <c r="AH658" s="338"/>
      <c r="AI658" s="338"/>
      <c r="AJ658" s="338"/>
      <c r="AK658" s="338"/>
      <c r="AL658" s="338"/>
      <c r="AM658" s="338"/>
      <c r="AN658" s="338"/>
      <c r="AO658" s="338"/>
      <c r="AP658" s="338"/>
      <c r="AQ658" s="338"/>
      <c r="AR658" s="338"/>
      <c r="AS658" s="338"/>
      <c r="AT658" s="338"/>
      <c r="AU658" s="338"/>
      <c r="AV658" s="338"/>
      <c r="AW658" s="338"/>
      <c r="AX658" s="338"/>
      <c r="AY658" s="338"/>
      <c r="AZ658" s="338"/>
      <c r="BA658" s="341"/>
      <c r="BB658" s="420"/>
      <c r="BC658" s="341"/>
      <c r="BD658" s="341"/>
      <c r="BE658" s="341"/>
      <c r="BF658" s="341"/>
      <c r="BG658" s="341"/>
      <c r="BH658" s="341"/>
      <c r="BI658" s="341"/>
      <c r="BJ658" s="341"/>
      <c r="BK658" s="341"/>
      <c r="BL658" s="341"/>
      <c r="BM658" s="341"/>
      <c r="BN658" s="341"/>
      <c r="BO658" s="341"/>
      <c r="BP658" s="341"/>
      <c r="BQ658" s="341"/>
      <c r="BR658" s="341"/>
      <c r="BS658" s="341"/>
      <c r="BT658" s="341"/>
      <c r="BU658" s="341"/>
      <c r="BV658" s="341"/>
      <c r="BW658" s="341"/>
      <c r="BX658" s="341"/>
      <c r="BY658" s="341"/>
      <c r="BZ658" s="341"/>
      <c r="CA658" s="341"/>
      <c r="CB658" s="341"/>
      <c r="CC658" s="341"/>
      <c r="CD658" s="341"/>
      <c r="CE658" s="341"/>
      <c r="CF658" s="341"/>
      <c r="CG658" s="341"/>
      <c r="CH658" s="341"/>
      <c r="CI658" s="341"/>
      <c r="CJ658" s="341"/>
      <c r="CK658" s="341"/>
      <c r="CL658" s="341"/>
      <c r="CM658" s="341"/>
      <c r="CN658" s="341"/>
      <c r="CO658" s="341"/>
      <c r="CP658" s="341"/>
      <c r="CQ658" s="341"/>
      <c r="CR658" s="341"/>
      <c r="CS658" s="341"/>
      <c r="CT658" s="341"/>
      <c r="CU658" s="341"/>
      <c r="CV658" s="341"/>
      <c r="CW658" s="341"/>
      <c r="CX658" s="341"/>
      <c r="CY658" s="341"/>
      <c r="CZ658" s="341"/>
    </row>
    <row r="659" s="345" customFormat="true" ht="25.15" customHeight="true" x14ac:dyDescent="0.2">
      <c r="C659" s="613"/>
      <c r="D659" s="613"/>
      <c r="E659" s="613"/>
      <c r="F659" s="613"/>
      <c r="G659" s="613"/>
      <c r="H659" s="613"/>
      <c r="I659" s="613"/>
      <c r="J659" s="613"/>
      <c r="K659" s="613"/>
      <c r="L659" s="613"/>
      <c r="M659" s="613"/>
      <c r="N659" s="613"/>
      <c r="O659" s="613"/>
      <c r="P659" s="613"/>
      <c r="Q659" s="613"/>
      <c r="AC659" s="338"/>
      <c r="AD659" s="338"/>
      <c r="AE659" s="338"/>
      <c r="AF659" s="338"/>
      <c r="AG659" s="338"/>
      <c r="AH659" s="338"/>
      <c r="AI659" s="338"/>
      <c r="AJ659" s="338"/>
      <c r="AK659" s="338"/>
      <c r="AL659" s="338"/>
      <c r="AM659" s="338"/>
      <c r="AN659" s="338"/>
      <c r="AO659" s="338"/>
      <c r="AP659" s="338"/>
      <c r="AQ659" s="338"/>
      <c r="AR659" s="338"/>
      <c r="AS659" s="338"/>
      <c r="AT659" s="338"/>
      <c r="AU659" s="338"/>
      <c r="AV659" s="338"/>
      <c r="AW659" s="338"/>
      <c r="AX659" s="338"/>
      <c r="AY659" s="338"/>
      <c r="AZ659" s="338"/>
      <c r="BA659" s="341"/>
      <c r="BB659" s="420"/>
      <c r="BC659" s="341"/>
      <c r="BD659" s="341"/>
      <c r="BE659" s="341"/>
      <c r="BF659" s="341"/>
      <c r="BG659" s="341"/>
      <c r="BH659" s="341"/>
      <c r="BI659" s="341"/>
      <c r="BJ659" s="341"/>
      <c r="BK659" s="341"/>
      <c r="BL659" s="341"/>
      <c r="BM659" s="341"/>
      <c r="BN659" s="341"/>
      <c r="BO659" s="341"/>
      <c r="BP659" s="341"/>
      <c r="BQ659" s="341"/>
      <c r="BR659" s="341"/>
      <c r="BS659" s="341"/>
      <c r="BT659" s="341"/>
      <c r="BU659" s="341"/>
      <c r="BV659" s="341"/>
      <c r="BW659" s="341"/>
      <c r="BX659" s="341"/>
      <c r="BY659" s="341"/>
      <c r="BZ659" s="341"/>
      <c r="CA659" s="341"/>
      <c r="CB659" s="341"/>
      <c r="CC659" s="341"/>
      <c r="CD659" s="341"/>
      <c r="CE659" s="341"/>
      <c r="CF659" s="341"/>
      <c r="CG659" s="341"/>
      <c r="CH659" s="341"/>
      <c r="CI659" s="341"/>
      <c r="CJ659" s="341"/>
      <c r="CK659" s="341"/>
      <c r="CL659" s="341"/>
      <c r="CM659" s="341"/>
      <c r="CN659" s="341"/>
      <c r="CO659" s="341"/>
      <c r="CP659" s="341"/>
      <c r="CQ659" s="341"/>
      <c r="CR659" s="341"/>
      <c r="CS659" s="341"/>
      <c r="CT659" s="341"/>
      <c r="CU659" s="341"/>
      <c r="CV659" s="341"/>
      <c r="CW659" s="341"/>
      <c r="CX659" s="341"/>
      <c r="CY659" s="341"/>
      <c r="CZ659" s="341"/>
    </row>
    <row r="660" s="345" customFormat="true" ht="25.15" customHeight="true" x14ac:dyDescent="0.2">
      <c r="C660" s="613"/>
      <c r="D660" s="613"/>
      <c r="E660" s="613"/>
      <c r="F660" s="613"/>
      <c r="G660" s="613"/>
      <c r="H660" s="613"/>
      <c r="I660" s="613"/>
      <c r="J660" s="613"/>
      <c r="K660" s="613"/>
      <c r="L660" s="613"/>
      <c r="M660" s="613"/>
      <c r="N660" s="613"/>
      <c r="O660" s="613"/>
      <c r="P660" s="613"/>
      <c r="Q660" s="613"/>
      <c r="AC660" s="338"/>
      <c r="AD660" s="338"/>
      <c r="AE660" s="338"/>
      <c r="AF660" s="338"/>
      <c r="AG660" s="338"/>
      <c r="AH660" s="338"/>
      <c r="AI660" s="338"/>
      <c r="AJ660" s="338"/>
      <c r="AK660" s="338"/>
      <c r="AL660" s="338"/>
      <c r="AM660" s="338"/>
      <c r="AN660" s="338"/>
      <c r="AO660" s="338"/>
      <c r="AP660" s="338"/>
      <c r="AQ660" s="338"/>
      <c r="AR660" s="338"/>
      <c r="AS660" s="338"/>
      <c r="AT660" s="338"/>
      <c r="AU660" s="338"/>
      <c r="AV660" s="338"/>
      <c r="AW660" s="338"/>
      <c r="AX660" s="338"/>
      <c r="AY660" s="338"/>
      <c r="AZ660" s="338"/>
      <c r="BA660" s="341"/>
      <c r="BB660" s="420"/>
      <c r="BC660" s="341"/>
      <c r="BD660" s="341"/>
      <c r="BE660" s="341"/>
      <c r="BF660" s="341"/>
      <c r="BG660" s="341"/>
      <c r="BH660" s="341"/>
      <c r="BI660" s="341"/>
      <c r="BJ660" s="341"/>
      <c r="BK660" s="341"/>
      <c r="BL660" s="341"/>
      <c r="BM660" s="341"/>
      <c r="BN660" s="341"/>
      <c r="BO660" s="341"/>
      <c r="BP660" s="341"/>
      <c r="BQ660" s="341"/>
      <c r="BR660" s="341"/>
      <c r="BS660" s="341"/>
      <c r="BT660" s="341"/>
      <c r="BU660" s="341"/>
      <c r="BV660" s="341"/>
      <c r="BW660" s="341"/>
      <c r="BX660" s="341"/>
      <c r="BY660" s="341"/>
      <c r="BZ660" s="341"/>
      <c r="CA660" s="341"/>
      <c r="CB660" s="341"/>
      <c r="CC660" s="341"/>
      <c r="CD660" s="341"/>
      <c r="CE660" s="341"/>
      <c r="CF660" s="341"/>
      <c r="CG660" s="341"/>
      <c r="CH660" s="341"/>
      <c r="CI660" s="341"/>
      <c r="CJ660" s="341"/>
      <c r="CK660" s="341"/>
      <c r="CL660" s="341"/>
      <c r="CM660" s="341"/>
      <c r="CN660" s="341"/>
      <c r="CO660" s="341"/>
      <c r="CP660" s="341"/>
      <c r="CQ660" s="341"/>
      <c r="CR660" s="341"/>
      <c r="CS660" s="341"/>
      <c r="CT660" s="341"/>
      <c r="CU660" s="341"/>
      <c r="CV660" s="341"/>
      <c r="CW660" s="341"/>
      <c r="CX660" s="341"/>
      <c r="CY660" s="341"/>
      <c r="CZ660" s="341"/>
    </row>
    <row r="661" s="345" customFormat="true" ht="25.15" customHeight="true" x14ac:dyDescent="0.2">
      <c r="C661" s="613"/>
      <c r="D661" s="613"/>
      <c r="E661" s="613"/>
      <c r="F661" s="613"/>
      <c r="G661" s="613"/>
      <c r="H661" s="613"/>
      <c r="I661" s="613"/>
      <c r="J661" s="613"/>
      <c r="K661" s="613"/>
      <c r="L661" s="613"/>
      <c r="M661" s="613"/>
      <c r="N661" s="613"/>
      <c r="O661" s="613"/>
      <c r="P661" s="613"/>
      <c r="Q661" s="613"/>
      <c r="AC661" s="338"/>
      <c r="AD661" s="338"/>
      <c r="AE661" s="338"/>
      <c r="AF661" s="338"/>
      <c r="AG661" s="338"/>
      <c r="AH661" s="338"/>
      <c r="AI661" s="338"/>
      <c r="AJ661" s="338"/>
      <c r="AK661" s="338"/>
      <c r="AL661" s="338"/>
      <c r="AM661" s="338"/>
      <c r="AN661" s="338"/>
      <c r="AO661" s="338"/>
      <c r="AP661" s="338"/>
      <c r="AQ661" s="338"/>
      <c r="AR661" s="338"/>
      <c r="AS661" s="338"/>
      <c r="AT661" s="338"/>
      <c r="AU661" s="338"/>
      <c r="AV661" s="338"/>
      <c r="AW661" s="338"/>
      <c r="AX661" s="338"/>
      <c r="AY661" s="338"/>
      <c r="AZ661" s="338"/>
      <c r="BA661" s="341"/>
      <c r="BB661" s="420"/>
      <c r="BC661" s="341"/>
      <c r="BD661" s="341"/>
      <c r="BE661" s="341"/>
      <c r="BF661" s="341"/>
      <c r="BG661" s="341"/>
      <c r="BH661" s="341"/>
      <c r="BI661" s="341"/>
      <c r="BJ661" s="341"/>
      <c r="BK661" s="341"/>
      <c r="BL661" s="341"/>
      <c r="BM661" s="341"/>
      <c r="BN661" s="341"/>
      <c r="BO661" s="341"/>
      <c r="BP661" s="341"/>
      <c r="BQ661" s="341"/>
      <c r="BR661" s="341"/>
      <c r="BS661" s="341"/>
      <c r="BT661" s="341"/>
      <c r="BU661" s="341"/>
      <c r="BV661" s="341"/>
      <c r="BW661" s="341"/>
      <c r="BX661" s="341"/>
      <c r="BY661" s="341"/>
      <c r="BZ661" s="341"/>
      <c r="CA661" s="341"/>
      <c r="CB661" s="341"/>
      <c r="CC661" s="341"/>
      <c r="CD661" s="341"/>
      <c r="CE661" s="341"/>
      <c r="CF661" s="341"/>
      <c r="CG661" s="341"/>
      <c r="CH661" s="341"/>
      <c r="CI661" s="341"/>
      <c r="CJ661" s="341"/>
      <c r="CK661" s="341"/>
      <c r="CL661" s="341"/>
      <c r="CM661" s="341"/>
      <c r="CN661" s="341"/>
      <c r="CO661" s="341"/>
      <c r="CP661" s="341"/>
      <c r="CQ661" s="341"/>
      <c r="CR661" s="341"/>
      <c r="CS661" s="341"/>
      <c r="CT661" s="341"/>
      <c r="CU661" s="341"/>
      <c r="CV661" s="341"/>
      <c r="CW661" s="341"/>
      <c r="CX661" s="341"/>
      <c r="CY661" s="341"/>
      <c r="CZ661" s="341"/>
    </row>
    <row r="662" s="345" customFormat="true" ht="25.15" customHeight="true" x14ac:dyDescent="0.2">
      <c r="C662" s="613"/>
      <c r="D662" s="613"/>
      <c r="E662" s="613"/>
      <c r="F662" s="613"/>
      <c r="G662" s="613"/>
      <c r="H662" s="613"/>
      <c r="I662" s="613"/>
      <c r="J662" s="613"/>
      <c r="K662" s="613"/>
      <c r="L662" s="613"/>
      <c r="M662" s="613"/>
      <c r="N662" s="613"/>
      <c r="O662" s="613"/>
      <c r="P662" s="613"/>
      <c r="Q662" s="613"/>
      <c r="AC662" s="338"/>
      <c r="AD662" s="338"/>
      <c r="AE662" s="338"/>
      <c r="AF662" s="338"/>
      <c r="AG662" s="338"/>
      <c r="AH662" s="338"/>
      <c r="AI662" s="338"/>
      <c r="AJ662" s="338"/>
      <c r="AK662" s="338"/>
      <c r="AL662" s="338"/>
      <c r="AM662" s="338"/>
      <c r="AN662" s="338"/>
      <c r="AO662" s="338"/>
      <c r="AP662" s="338"/>
      <c r="AQ662" s="338"/>
      <c r="AR662" s="338"/>
      <c r="AS662" s="338"/>
      <c r="AT662" s="338"/>
      <c r="AU662" s="338"/>
      <c r="AV662" s="338"/>
      <c r="AW662" s="338"/>
      <c r="AX662" s="338"/>
      <c r="AY662" s="338"/>
      <c r="AZ662" s="338"/>
      <c r="BA662" s="341"/>
      <c r="BB662" s="420"/>
      <c r="BC662" s="341"/>
      <c r="BD662" s="341"/>
      <c r="BE662" s="341"/>
      <c r="BF662" s="341"/>
      <c r="BG662" s="341"/>
      <c r="BH662" s="341"/>
      <c r="BI662" s="341"/>
      <c r="BJ662" s="341"/>
      <c r="BK662" s="341"/>
      <c r="BL662" s="341"/>
      <c r="BM662" s="341"/>
      <c r="BN662" s="341"/>
      <c r="BO662" s="341"/>
      <c r="BP662" s="341"/>
      <c r="BQ662" s="341"/>
      <c r="BR662" s="341"/>
      <c r="BS662" s="341"/>
      <c r="BT662" s="341"/>
      <c r="BU662" s="341"/>
      <c r="BV662" s="341"/>
      <c r="BW662" s="341"/>
      <c r="BX662" s="341"/>
      <c r="BY662" s="341"/>
      <c r="BZ662" s="341"/>
      <c r="CA662" s="341"/>
      <c r="CB662" s="341"/>
      <c r="CC662" s="341"/>
      <c r="CD662" s="341"/>
      <c r="CE662" s="341"/>
      <c r="CF662" s="341"/>
      <c r="CG662" s="341"/>
      <c r="CH662" s="341"/>
      <c r="CI662" s="341"/>
      <c r="CJ662" s="341"/>
      <c r="CK662" s="341"/>
      <c r="CL662" s="341"/>
      <c r="CM662" s="341"/>
      <c r="CN662" s="341"/>
      <c r="CO662" s="341"/>
      <c r="CP662" s="341"/>
      <c r="CQ662" s="341"/>
      <c r="CR662" s="341"/>
      <c r="CS662" s="341"/>
      <c r="CT662" s="341"/>
      <c r="CU662" s="341"/>
      <c r="CV662" s="341"/>
      <c r="CW662" s="341"/>
      <c r="CX662" s="341"/>
      <c r="CY662" s="341"/>
      <c r="CZ662" s="341"/>
    </row>
    <row r="663" s="345" customFormat="true" ht="25.15" customHeight="true" x14ac:dyDescent="0.2">
      <c r="C663" s="613"/>
      <c r="D663" s="613"/>
      <c r="E663" s="613"/>
      <c r="F663" s="613"/>
      <c r="G663" s="613"/>
      <c r="H663" s="613"/>
      <c r="I663" s="613"/>
      <c r="J663" s="613"/>
      <c r="K663" s="613"/>
      <c r="L663" s="613"/>
      <c r="M663" s="613"/>
      <c r="N663" s="613"/>
      <c r="O663" s="613"/>
      <c r="P663" s="613"/>
      <c r="Q663" s="613"/>
      <c r="AC663" s="338"/>
      <c r="AD663" s="338"/>
      <c r="AE663" s="338"/>
      <c r="AF663" s="338"/>
      <c r="AG663" s="338"/>
      <c r="AH663" s="338"/>
      <c r="AI663" s="338"/>
      <c r="AJ663" s="338"/>
      <c r="AK663" s="338"/>
      <c r="AL663" s="338"/>
      <c r="AM663" s="338"/>
      <c r="AN663" s="338"/>
      <c r="AO663" s="338"/>
      <c r="AP663" s="338"/>
      <c r="AQ663" s="338"/>
      <c r="AR663" s="338"/>
      <c r="AS663" s="338"/>
      <c r="AT663" s="338"/>
      <c r="AU663" s="338"/>
      <c r="AV663" s="338"/>
      <c r="AW663" s="338"/>
      <c r="AX663" s="338"/>
      <c r="AY663" s="338"/>
      <c r="AZ663" s="338"/>
      <c r="BA663" s="341"/>
      <c r="BB663" s="420"/>
      <c r="BC663" s="341"/>
      <c r="BD663" s="341"/>
      <c r="BE663" s="341"/>
      <c r="BF663" s="341"/>
      <c r="BG663" s="341"/>
      <c r="BH663" s="341"/>
      <c r="BI663" s="341"/>
      <c r="BJ663" s="341"/>
      <c r="BK663" s="341"/>
      <c r="BL663" s="341"/>
      <c r="BM663" s="341"/>
      <c r="BN663" s="341"/>
      <c r="BO663" s="341"/>
      <c r="BP663" s="341"/>
      <c r="BQ663" s="341"/>
      <c r="BR663" s="341"/>
      <c r="BS663" s="341"/>
      <c r="BT663" s="341"/>
      <c r="BU663" s="341"/>
      <c r="BV663" s="341"/>
      <c r="BW663" s="341"/>
      <c r="BX663" s="341"/>
      <c r="BY663" s="341"/>
      <c r="BZ663" s="341"/>
      <c r="CA663" s="341"/>
      <c r="CB663" s="341"/>
      <c r="CC663" s="341"/>
      <c r="CD663" s="341"/>
      <c r="CE663" s="341"/>
      <c r="CF663" s="341"/>
      <c r="CG663" s="341"/>
      <c r="CH663" s="341"/>
      <c r="CI663" s="341"/>
      <c r="CJ663" s="341"/>
      <c r="CK663" s="341"/>
      <c r="CL663" s="341"/>
      <c r="CM663" s="341"/>
      <c r="CN663" s="341"/>
      <c r="CO663" s="341"/>
      <c r="CP663" s="341"/>
      <c r="CQ663" s="341"/>
      <c r="CR663" s="341"/>
      <c r="CS663" s="341"/>
      <c r="CT663" s="341"/>
      <c r="CU663" s="341"/>
      <c r="CV663" s="341"/>
      <c r="CW663" s="341"/>
      <c r="CX663" s="341"/>
      <c r="CY663" s="341"/>
      <c r="CZ663" s="341"/>
    </row>
    <row r="664" s="345" customFormat="true" ht="25.15" customHeight="true" x14ac:dyDescent="0.2">
      <c r="C664" s="613"/>
      <c r="D664" s="613"/>
      <c r="E664" s="613"/>
      <c r="F664" s="613"/>
      <c r="G664" s="613"/>
      <c r="H664" s="613"/>
      <c r="I664" s="613"/>
      <c r="J664" s="613"/>
      <c r="K664" s="613"/>
      <c r="L664" s="613"/>
      <c r="M664" s="613"/>
      <c r="N664" s="613"/>
      <c r="O664" s="613"/>
      <c r="P664" s="613"/>
      <c r="Q664" s="613"/>
      <c r="AC664" s="338"/>
      <c r="AD664" s="338"/>
      <c r="AE664" s="338"/>
      <c r="AF664" s="338"/>
      <c r="AG664" s="338"/>
      <c r="AH664" s="338"/>
      <c r="AI664" s="338"/>
      <c r="AJ664" s="338"/>
      <c r="AK664" s="338"/>
      <c r="AL664" s="338"/>
      <c r="AM664" s="338"/>
      <c r="AN664" s="338"/>
      <c r="AO664" s="338"/>
      <c r="AP664" s="338"/>
      <c r="AQ664" s="338"/>
      <c r="AR664" s="338"/>
      <c r="AS664" s="338"/>
      <c r="AT664" s="338"/>
      <c r="AU664" s="338"/>
      <c r="AV664" s="338"/>
      <c r="AW664" s="338"/>
      <c r="AX664" s="338"/>
      <c r="AY664" s="338"/>
      <c r="AZ664" s="338"/>
      <c r="BA664" s="341"/>
      <c r="BB664" s="420"/>
      <c r="BC664" s="341"/>
      <c r="BD664" s="341"/>
      <c r="BE664" s="341"/>
      <c r="BF664" s="341"/>
      <c r="BG664" s="341"/>
      <c r="BH664" s="341"/>
      <c r="BI664" s="341"/>
      <c r="BJ664" s="341"/>
      <c r="BK664" s="341"/>
      <c r="BL664" s="341"/>
      <c r="BM664" s="341"/>
      <c r="BN664" s="341"/>
      <c r="BO664" s="341"/>
      <c r="BP664" s="341"/>
      <c r="BQ664" s="341"/>
      <c r="BR664" s="341"/>
      <c r="BS664" s="341"/>
      <c r="BT664" s="341"/>
      <c r="BU664" s="341"/>
      <c r="BV664" s="341"/>
      <c r="BW664" s="341"/>
      <c r="BX664" s="341"/>
      <c r="BY664" s="341"/>
      <c r="BZ664" s="341"/>
      <c r="CA664" s="341"/>
      <c r="CB664" s="341"/>
      <c r="CC664" s="341"/>
      <c r="CD664" s="341"/>
      <c r="CE664" s="341"/>
      <c r="CF664" s="341"/>
      <c r="CG664" s="341"/>
      <c r="CH664" s="341"/>
      <c r="CI664" s="341"/>
      <c r="CJ664" s="341"/>
      <c r="CK664" s="341"/>
      <c r="CL664" s="341"/>
      <c r="CM664" s="341"/>
      <c r="CN664" s="341"/>
      <c r="CO664" s="341"/>
      <c r="CP664" s="341"/>
      <c r="CQ664" s="341"/>
      <c r="CR664" s="341"/>
      <c r="CS664" s="341"/>
      <c r="CT664" s="341"/>
      <c r="CU664" s="341"/>
      <c r="CV664" s="341"/>
      <c r="CW664" s="341"/>
      <c r="CX664" s="341"/>
      <c r="CY664" s="341"/>
      <c r="CZ664" s="341"/>
    </row>
    <row r="665" s="345" customFormat="true" ht="25.15" customHeight="true" x14ac:dyDescent="0.2">
      <c r="C665" s="613"/>
      <c r="D665" s="613"/>
      <c r="E665" s="613"/>
      <c r="F665" s="613"/>
      <c r="G665" s="613"/>
      <c r="H665" s="613"/>
      <c r="I665" s="613"/>
      <c r="J665" s="613"/>
      <c r="K665" s="613"/>
      <c r="L665" s="613"/>
      <c r="M665" s="613"/>
      <c r="N665" s="613"/>
      <c r="O665" s="613"/>
      <c r="P665" s="613"/>
      <c r="Q665" s="613"/>
      <c r="AC665" s="338"/>
      <c r="AD665" s="338"/>
      <c r="AE665" s="338"/>
      <c r="AF665" s="338"/>
      <c r="AG665" s="338"/>
      <c r="AH665" s="338"/>
      <c r="AI665" s="338"/>
      <c r="AJ665" s="338"/>
      <c r="AK665" s="338"/>
      <c r="AL665" s="338"/>
      <c r="AM665" s="338"/>
      <c r="AN665" s="338"/>
      <c r="AO665" s="338"/>
      <c r="AP665" s="338"/>
      <c r="AQ665" s="338"/>
      <c r="AR665" s="338"/>
      <c r="AS665" s="338"/>
      <c r="AT665" s="338"/>
      <c r="AU665" s="338"/>
      <c r="AV665" s="338"/>
      <c r="AW665" s="338"/>
      <c r="AX665" s="338"/>
      <c r="AY665" s="338"/>
      <c r="AZ665" s="338"/>
      <c r="BA665" s="341"/>
      <c r="BB665" s="420"/>
      <c r="BC665" s="341"/>
      <c r="BD665" s="341"/>
      <c r="BE665" s="341"/>
      <c r="BF665" s="341"/>
      <c r="BG665" s="341"/>
      <c r="BH665" s="341"/>
      <c r="BI665" s="341"/>
      <c r="BJ665" s="341"/>
      <c r="BK665" s="341"/>
      <c r="BL665" s="341"/>
      <c r="BM665" s="341"/>
      <c r="BN665" s="341"/>
      <c r="BO665" s="341"/>
      <c r="BP665" s="341"/>
      <c r="BQ665" s="341"/>
      <c r="BR665" s="341"/>
      <c r="BS665" s="341"/>
      <c r="BT665" s="341"/>
      <c r="BU665" s="341"/>
      <c r="BV665" s="341"/>
      <c r="BW665" s="341"/>
      <c r="BX665" s="341"/>
      <c r="BY665" s="341"/>
      <c r="BZ665" s="341"/>
      <c r="CA665" s="341"/>
      <c r="CB665" s="341"/>
      <c r="CC665" s="341"/>
      <c r="CD665" s="341"/>
      <c r="CE665" s="341"/>
      <c r="CF665" s="341"/>
      <c r="CG665" s="341"/>
      <c r="CH665" s="341"/>
      <c r="CI665" s="341"/>
      <c r="CJ665" s="341"/>
      <c r="CK665" s="341"/>
      <c r="CL665" s="341"/>
      <c r="CM665" s="341"/>
      <c r="CN665" s="341"/>
      <c r="CO665" s="341"/>
      <c r="CP665" s="341"/>
      <c r="CQ665" s="341"/>
      <c r="CR665" s="341"/>
      <c r="CS665" s="341"/>
      <c r="CT665" s="341"/>
      <c r="CU665" s="341"/>
      <c r="CV665" s="341"/>
      <c r="CW665" s="341"/>
      <c r="CX665" s="341"/>
      <c r="CY665" s="341"/>
      <c r="CZ665" s="341"/>
    </row>
    <row r="666" s="345" customFormat="true" ht="25.15" customHeight="true" x14ac:dyDescent="0.2">
      <c r="C666" s="613"/>
      <c r="D666" s="613"/>
      <c r="E666" s="613"/>
      <c r="F666" s="613"/>
      <c r="G666" s="613"/>
      <c r="H666" s="613"/>
      <c r="I666" s="613"/>
      <c r="J666" s="613"/>
      <c r="K666" s="613"/>
      <c r="L666" s="613"/>
      <c r="M666" s="613"/>
      <c r="N666" s="613"/>
      <c r="O666" s="613"/>
      <c r="P666" s="613"/>
      <c r="Q666" s="613"/>
      <c r="AC666" s="338"/>
      <c r="AD666" s="338"/>
      <c r="AE666" s="338"/>
      <c r="AF666" s="338"/>
      <c r="AG666" s="338"/>
      <c r="AH666" s="338"/>
      <c r="AI666" s="338"/>
      <c r="AJ666" s="338"/>
      <c r="AK666" s="338"/>
      <c r="AL666" s="338"/>
      <c r="AM666" s="338"/>
      <c r="AN666" s="338"/>
      <c r="AO666" s="338"/>
      <c r="AP666" s="338"/>
      <c r="AQ666" s="338"/>
      <c r="AR666" s="338"/>
      <c r="AS666" s="338"/>
      <c r="AT666" s="338"/>
      <c r="AU666" s="338"/>
      <c r="AV666" s="338"/>
      <c r="AW666" s="338"/>
      <c r="AX666" s="338"/>
      <c r="AY666" s="338"/>
      <c r="AZ666" s="338"/>
      <c r="BA666" s="341"/>
      <c r="BB666" s="420"/>
      <c r="BC666" s="341"/>
      <c r="BD666" s="341"/>
      <c r="BE666" s="341"/>
      <c r="BF666" s="341"/>
      <c r="BG666" s="341"/>
      <c r="BH666" s="341"/>
      <c r="BI666" s="341"/>
      <c r="BJ666" s="341"/>
      <c r="BK666" s="341"/>
      <c r="BL666" s="341"/>
      <c r="BM666" s="341"/>
      <c r="BN666" s="341"/>
      <c r="BO666" s="341"/>
      <c r="BP666" s="341"/>
      <c r="BQ666" s="341"/>
      <c r="BR666" s="341"/>
      <c r="BS666" s="341"/>
      <c r="BT666" s="341"/>
      <c r="BU666" s="341"/>
      <c r="BV666" s="341"/>
      <c r="BW666" s="341"/>
      <c r="BX666" s="341"/>
      <c r="BY666" s="341"/>
      <c r="BZ666" s="341"/>
      <c r="CA666" s="341"/>
      <c r="CB666" s="341"/>
      <c r="CC666" s="341"/>
      <c r="CD666" s="341"/>
      <c r="CE666" s="341"/>
      <c r="CF666" s="341"/>
      <c r="CG666" s="341"/>
      <c r="CH666" s="341"/>
      <c r="CI666" s="341"/>
      <c r="CJ666" s="341"/>
      <c r="CK666" s="341"/>
      <c r="CL666" s="341"/>
      <c r="CM666" s="341"/>
      <c r="CN666" s="341"/>
      <c r="CO666" s="341"/>
      <c r="CP666" s="341"/>
      <c r="CQ666" s="341"/>
      <c r="CR666" s="341"/>
      <c r="CS666" s="341"/>
      <c r="CT666" s="341"/>
      <c r="CU666" s="341"/>
      <c r="CV666" s="341"/>
      <c r="CW666" s="341"/>
      <c r="CX666" s="341"/>
      <c r="CY666" s="341"/>
      <c r="CZ666" s="341"/>
    </row>
    <row r="667" s="345" customFormat="true" ht="25.15" customHeight="true" x14ac:dyDescent="0.2">
      <c r="C667" s="613"/>
      <c r="D667" s="613"/>
      <c r="E667" s="613"/>
      <c r="F667" s="613"/>
      <c r="G667" s="613"/>
      <c r="H667" s="613"/>
      <c r="I667" s="613"/>
      <c r="J667" s="613"/>
      <c r="K667" s="613"/>
      <c r="L667" s="613"/>
      <c r="M667" s="613"/>
      <c r="N667" s="613"/>
      <c r="O667" s="613"/>
      <c r="P667" s="613"/>
      <c r="Q667" s="613"/>
      <c r="AC667" s="338"/>
      <c r="AD667" s="338"/>
      <c r="AE667" s="338"/>
      <c r="AF667" s="338"/>
      <c r="AG667" s="338"/>
      <c r="AH667" s="338"/>
      <c r="AI667" s="338"/>
      <c r="AJ667" s="338"/>
      <c r="AK667" s="338"/>
      <c r="AL667" s="338"/>
      <c r="AM667" s="338"/>
      <c r="AN667" s="338"/>
      <c r="AO667" s="338"/>
      <c r="AP667" s="338"/>
      <c r="AQ667" s="338"/>
      <c r="AR667" s="338"/>
      <c r="AS667" s="338"/>
      <c r="AT667" s="338"/>
      <c r="AU667" s="338"/>
      <c r="AV667" s="338"/>
      <c r="AW667" s="338"/>
      <c r="AX667" s="338"/>
      <c r="AY667" s="338"/>
      <c r="AZ667" s="338"/>
      <c r="BA667" s="341"/>
      <c r="BB667" s="420"/>
      <c r="BC667" s="341"/>
      <c r="BD667" s="341"/>
      <c r="BE667" s="341"/>
      <c r="BF667" s="341"/>
      <c r="BG667" s="341"/>
      <c r="BH667" s="341"/>
      <c r="BI667" s="341"/>
      <c r="BJ667" s="341"/>
      <c r="BK667" s="341"/>
      <c r="BL667" s="341"/>
      <c r="BM667" s="341"/>
      <c r="BN667" s="341"/>
      <c r="BO667" s="341"/>
      <c r="BP667" s="341"/>
      <c r="BQ667" s="341"/>
      <c r="BR667" s="341"/>
      <c r="BS667" s="341"/>
      <c r="BT667" s="341"/>
      <c r="BU667" s="341"/>
      <c r="BV667" s="341"/>
      <c r="BW667" s="341"/>
      <c r="BX667" s="341"/>
      <c r="BY667" s="341"/>
      <c r="BZ667" s="341"/>
      <c r="CA667" s="341"/>
      <c r="CB667" s="341"/>
      <c r="CC667" s="341"/>
      <c r="CD667" s="341"/>
      <c r="CE667" s="341"/>
      <c r="CF667" s="341"/>
      <c r="CG667" s="341"/>
      <c r="CH667" s="341"/>
      <c r="CI667" s="341"/>
      <c r="CJ667" s="341"/>
      <c r="CK667" s="341"/>
      <c r="CL667" s="341"/>
      <c r="CM667" s="341"/>
      <c r="CN667" s="341"/>
      <c r="CO667" s="341"/>
      <c r="CP667" s="341"/>
      <c r="CQ667" s="341"/>
      <c r="CR667" s="341"/>
      <c r="CS667" s="341"/>
      <c r="CT667" s="341"/>
      <c r="CU667" s="341"/>
      <c r="CV667" s="341"/>
      <c r="CW667" s="341"/>
      <c r="CX667" s="341"/>
      <c r="CY667" s="341"/>
      <c r="CZ667" s="341"/>
    </row>
    <row r="668" s="345" customFormat="true" ht="25.15" customHeight="true" x14ac:dyDescent="0.2">
      <c r="C668" s="613"/>
      <c r="D668" s="613"/>
      <c r="E668" s="613"/>
      <c r="F668" s="613"/>
      <c r="G668" s="613"/>
      <c r="H668" s="613"/>
      <c r="I668" s="613"/>
      <c r="J668" s="613"/>
      <c r="K668" s="613"/>
      <c r="L668" s="613"/>
      <c r="M668" s="613"/>
      <c r="N668" s="613"/>
      <c r="O668" s="613"/>
      <c r="P668" s="613"/>
      <c r="Q668" s="613"/>
      <c r="AC668" s="338"/>
      <c r="AD668" s="338"/>
      <c r="AE668" s="338"/>
      <c r="AF668" s="338"/>
      <c r="AG668" s="338"/>
      <c r="AH668" s="338"/>
      <c r="AI668" s="338"/>
      <c r="AJ668" s="338"/>
      <c r="AK668" s="338"/>
      <c r="AL668" s="338"/>
      <c r="AM668" s="338"/>
      <c r="AN668" s="338"/>
      <c r="AO668" s="338"/>
      <c r="AP668" s="338"/>
      <c r="AQ668" s="338"/>
      <c r="AR668" s="338"/>
      <c r="AS668" s="338"/>
      <c r="AT668" s="338"/>
      <c r="AU668" s="338"/>
      <c r="AV668" s="338"/>
      <c r="AW668" s="338"/>
      <c r="AX668" s="338"/>
      <c r="AY668" s="338"/>
      <c r="AZ668" s="338"/>
      <c r="BA668" s="341"/>
      <c r="BB668" s="420"/>
      <c r="BC668" s="341"/>
      <c r="BD668" s="341"/>
      <c r="BE668" s="341"/>
      <c r="BF668" s="341"/>
      <c r="BG668" s="341"/>
      <c r="BH668" s="341"/>
      <c r="BI668" s="341"/>
      <c r="BJ668" s="341"/>
      <c r="BK668" s="341"/>
      <c r="BL668" s="341"/>
      <c r="BM668" s="341"/>
      <c r="BN668" s="341"/>
      <c r="BO668" s="341"/>
      <c r="BP668" s="341"/>
      <c r="BQ668" s="341"/>
      <c r="BR668" s="341"/>
      <c r="BS668" s="341"/>
      <c r="BT668" s="341"/>
      <c r="BU668" s="341"/>
      <c r="BV668" s="341"/>
      <c r="BW668" s="341"/>
      <c r="BX668" s="341"/>
      <c r="BY668" s="341"/>
      <c r="BZ668" s="341"/>
      <c r="CA668" s="341"/>
      <c r="CB668" s="341"/>
      <c r="CC668" s="341"/>
      <c r="CD668" s="341"/>
      <c r="CE668" s="341"/>
      <c r="CF668" s="341"/>
      <c r="CG668" s="341"/>
      <c r="CH668" s="341"/>
      <c r="CI668" s="341"/>
      <c r="CJ668" s="341"/>
      <c r="CK668" s="341"/>
      <c r="CL668" s="341"/>
      <c r="CM668" s="341"/>
      <c r="CN668" s="341"/>
      <c r="CO668" s="341"/>
      <c r="CP668" s="341"/>
      <c r="CQ668" s="341"/>
      <c r="CR668" s="341"/>
      <c r="CS668" s="341"/>
      <c r="CT668" s="341"/>
      <c r="CU668" s="341"/>
      <c r="CV668" s="341"/>
      <c r="CW668" s="341"/>
      <c r="CX668" s="341"/>
      <c r="CY668" s="341"/>
      <c r="CZ668" s="341"/>
    </row>
    <row r="669" s="345" customFormat="true" ht="25.15" customHeight="true" x14ac:dyDescent="0.2">
      <c r="C669" s="613"/>
      <c r="D669" s="613"/>
      <c r="E669" s="613"/>
      <c r="F669" s="613"/>
      <c r="G669" s="613"/>
      <c r="H669" s="613"/>
      <c r="I669" s="613"/>
      <c r="J669" s="613"/>
      <c r="K669" s="613"/>
      <c r="L669" s="613"/>
      <c r="M669" s="613"/>
      <c r="N669" s="613"/>
      <c r="O669" s="613"/>
      <c r="P669" s="613"/>
      <c r="Q669" s="613"/>
      <c r="AC669" s="338"/>
      <c r="AD669" s="338"/>
      <c r="AE669" s="338"/>
      <c r="AF669" s="338"/>
      <c r="AG669" s="338"/>
      <c r="AH669" s="338"/>
      <c r="AI669" s="338"/>
      <c r="AJ669" s="338"/>
      <c r="AK669" s="338"/>
      <c r="AL669" s="338"/>
      <c r="AM669" s="338"/>
      <c r="AN669" s="338"/>
      <c r="AO669" s="338"/>
      <c r="AP669" s="338"/>
      <c r="AQ669" s="338"/>
      <c r="AR669" s="338"/>
      <c r="AS669" s="338"/>
      <c r="AT669" s="338"/>
      <c r="AU669" s="338"/>
      <c r="AV669" s="338"/>
      <c r="AW669" s="338"/>
      <c r="AX669" s="338"/>
      <c r="AY669" s="338"/>
      <c r="AZ669" s="338"/>
      <c r="BA669" s="341"/>
      <c r="BB669" s="420"/>
      <c r="BC669" s="341"/>
      <c r="BD669" s="341"/>
      <c r="BE669" s="341"/>
      <c r="BF669" s="341"/>
      <c r="BG669" s="341"/>
      <c r="BH669" s="341"/>
      <c r="BI669" s="341"/>
      <c r="BJ669" s="341"/>
      <c r="BK669" s="341"/>
      <c r="BL669" s="341"/>
      <c r="BM669" s="341"/>
      <c r="BN669" s="341"/>
      <c r="BO669" s="341"/>
      <c r="BP669" s="341"/>
      <c r="BQ669" s="341"/>
      <c r="BR669" s="341"/>
      <c r="BS669" s="341"/>
      <c r="BT669" s="341"/>
      <c r="BU669" s="341"/>
      <c r="BV669" s="341"/>
      <c r="BW669" s="341"/>
      <c r="BX669" s="341"/>
      <c r="BY669" s="341"/>
      <c r="BZ669" s="341"/>
      <c r="CA669" s="341"/>
      <c r="CB669" s="341"/>
      <c r="CC669" s="341"/>
      <c r="CD669" s="341"/>
      <c r="CE669" s="341"/>
      <c r="CF669" s="341"/>
      <c r="CG669" s="341"/>
      <c r="CH669" s="341"/>
      <c r="CI669" s="341"/>
      <c r="CJ669" s="341"/>
      <c r="CK669" s="341"/>
      <c r="CL669" s="341"/>
      <c r="CM669" s="341"/>
      <c r="CN669" s="341"/>
      <c r="CO669" s="341"/>
      <c r="CP669" s="341"/>
      <c r="CQ669" s="341"/>
      <c r="CR669" s="341"/>
      <c r="CS669" s="341"/>
      <c r="CT669" s="341"/>
      <c r="CU669" s="341"/>
      <c r="CV669" s="341"/>
      <c r="CW669" s="341"/>
      <c r="CX669" s="341"/>
      <c r="CY669" s="341"/>
      <c r="CZ669" s="341"/>
    </row>
    <row r="670" s="345" customFormat="true" ht="25.15" customHeight="true" x14ac:dyDescent="0.2">
      <c r="C670" s="613"/>
      <c r="D670" s="613"/>
      <c r="E670" s="613"/>
      <c r="F670" s="613"/>
      <c r="G670" s="613"/>
      <c r="H670" s="613"/>
      <c r="I670" s="613"/>
      <c r="J670" s="613"/>
      <c r="K670" s="613"/>
      <c r="L670" s="613"/>
      <c r="M670" s="613"/>
      <c r="N670" s="613"/>
      <c r="O670" s="613"/>
      <c r="P670" s="613"/>
      <c r="Q670" s="613"/>
      <c r="AC670" s="338"/>
      <c r="AD670" s="338"/>
      <c r="AE670" s="338"/>
      <c r="AF670" s="338"/>
      <c r="AG670" s="338"/>
      <c r="AH670" s="338"/>
      <c r="AI670" s="338"/>
      <c r="AJ670" s="338"/>
      <c r="AK670" s="338"/>
      <c r="AL670" s="338"/>
      <c r="AM670" s="338"/>
      <c r="AN670" s="338"/>
      <c r="AO670" s="338"/>
      <c r="AP670" s="338"/>
      <c r="AQ670" s="338"/>
      <c r="AR670" s="338"/>
      <c r="AS670" s="338"/>
      <c r="AT670" s="338"/>
      <c r="AU670" s="338"/>
      <c r="AV670" s="338"/>
      <c r="AW670" s="338"/>
      <c r="AX670" s="338"/>
      <c r="AY670" s="338"/>
      <c r="AZ670" s="338"/>
      <c r="BA670" s="341"/>
      <c r="BB670" s="420"/>
      <c r="BC670" s="341"/>
      <c r="BD670" s="341"/>
      <c r="BE670" s="341"/>
      <c r="BF670" s="341"/>
      <c r="BG670" s="341"/>
      <c r="BH670" s="341"/>
      <c r="BI670" s="341"/>
      <c r="BJ670" s="341"/>
      <c r="BK670" s="341"/>
      <c r="BL670" s="341"/>
      <c r="BM670" s="341"/>
      <c r="BN670" s="341"/>
      <c r="BO670" s="341"/>
      <c r="BP670" s="341"/>
      <c r="BQ670" s="341"/>
      <c r="BR670" s="341"/>
      <c r="BS670" s="341"/>
      <c r="BT670" s="341"/>
      <c r="BU670" s="341"/>
      <c r="BV670" s="341"/>
      <c r="BW670" s="341"/>
      <c r="BX670" s="341"/>
      <c r="BY670" s="341"/>
      <c r="BZ670" s="341"/>
      <c r="CA670" s="341"/>
      <c r="CB670" s="341"/>
      <c r="CC670" s="341"/>
      <c r="CD670" s="341"/>
      <c r="CE670" s="341"/>
      <c r="CF670" s="341"/>
      <c r="CG670" s="341"/>
      <c r="CH670" s="341"/>
      <c r="CI670" s="341"/>
      <c r="CJ670" s="341"/>
      <c r="CK670" s="341"/>
      <c r="CL670" s="341"/>
      <c r="CM670" s="341"/>
      <c r="CN670" s="341"/>
      <c r="CO670" s="341"/>
      <c r="CP670" s="341"/>
      <c r="CQ670" s="341"/>
      <c r="CR670" s="341"/>
      <c r="CS670" s="341"/>
      <c r="CT670" s="341"/>
      <c r="CU670" s="341"/>
      <c r="CV670" s="341"/>
      <c r="CW670" s="341"/>
      <c r="CX670" s="341"/>
      <c r="CY670" s="341"/>
      <c r="CZ670" s="341"/>
    </row>
    <row r="671" s="345" customFormat="true" ht="25.15" customHeight="true" x14ac:dyDescent="0.2">
      <c r="C671" s="613"/>
      <c r="D671" s="613"/>
      <c r="E671" s="613"/>
      <c r="F671" s="613"/>
      <c r="G671" s="613"/>
      <c r="H671" s="613"/>
      <c r="I671" s="613"/>
      <c r="J671" s="613"/>
      <c r="K671" s="613"/>
      <c r="L671" s="613"/>
      <c r="M671" s="613"/>
      <c r="N671" s="613"/>
      <c r="O671" s="613"/>
      <c r="P671" s="613"/>
      <c r="Q671" s="613"/>
      <c r="AC671" s="338"/>
      <c r="AD671" s="338"/>
      <c r="AE671" s="338"/>
      <c r="AF671" s="338"/>
      <c r="AG671" s="338"/>
      <c r="AH671" s="338"/>
      <c r="AI671" s="338"/>
      <c r="AJ671" s="338"/>
      <c r="AK671" s="338"/>
      <c r="AL671" s="338"/>
      <c r="AM671" s="338"/>
      <c r="AN671" s="338"/>
      <c r="AO671" s="338"/>
      <c r="AP671" s="338"/>
      <c r="AQ671" s="338"/>
      <c r="AR671" s="338"/>
      <c r="AS671" s="338"/>
      <c r="AT671" s="338"/>
      <c r="AU671" s="338"/>
      <c r="AV671" s="338"/>
      <c r="AW671" s="338"/>
      <c r="AX671" s="338"/>
      <c r="AY671" s="338"/>
      <c r="AZ671" s="338"/>
      <c r="BA671" s="341"/>
      <c r="BB671" s="420"/>
      <c r="BC671" s="341"/>
      <c r="BD671" s="341"/>
      <c r="BE671" s="341"/>
      <c r="BF671" s="341"/>
      <c r="BG671" s="341"/>
      <c r="BH671" s="341"/>
      <c r="BI671" s="341"/>
      <c r="BJ671" s="341"/>
      <c r="BK671" s="341"/>
      <c r="BL671" s="341"/>
      <c r="BM671" s="341"/>
      <c r="BN671" s="341"/>
      <c r="BO671" s="341"/>
      <c r="BP671" s="341"/>
      <c r="BQ671" s="341"/>
      <c r="BR671" s="341"/>
      <c r="BS671" s="341"/>
      <c r="BT671" s="341"/>
      <c r="BU671" s="341"/>
      <c r="BV671" s="341"/>
      <c r="BW671" s="341"/>
      <c r="BX671" s="341"/>
      <c r="BY671" s="341"/>
      <c r="BZ671" s="341"/>
      <c r="CA671" s="341"/>
      <c r="CB671" s="341"/>
      <c r="CC671" s="341"/>
      <c r="CD671" s="341"/>
      <c r="CE671" s="341"/>
      <c r="CF671" s="341"/>
      <c r="CG671" s="341"/>
      <c r="CH671" s="341"/>
      <c r="CI671" s="341"/>
      <c r="CJ671" s="341"/>
      <c r="CK671" s="341"/>
      <c r="CL671" s="341"/>
      <c r="CM671" s="341"/>
      <c r="CN671" s="341"/>
      <c r="CO671" s="341"/>
      <c r="CP671" s="341"/>
      <c r="CQ671" s="341"/>
      <c r="CR671" s="341"/>
      <c r="CS671" s="341"/>
      <c r="CT671" s="341"/>
      <c r="CU671" s="341"/>
      <c r="CV671" s="341"/>
      <c r="CW671" s="341"/>
      <c r="CX671" s="341"/>
      <c r="CY671" s="341"/>
      <c r="CZ671" s="341"/>
    </row>
    <row r="672" s="345" customFormat="true" ht="25.15" customHeight="true" x14ac:dyDescent="0.2">
      <c r="C672" s="613"/>
      <c r="D672" s="613"/>
      <c r="E672" s="613"/>
      <c r="F672" s="613"/>
      <c r="G672" s="613"/>
      <c r="H672" s="613"/>
      <c r="I672" s="613"/>
      <c r="J672" s="613"/>
      <c r="K672" s="613"/>
      <c r="L672" s="613"/>
      <c r="M672" s="613"/>
      <c r="N672" s="613"/>
      <c r="O672" s="613"/>
      <c r="P672" s="613"/>
      <c r="Q672" s="613"/>
      <c r="AC672" s="338"/>
      <c r="AD672" s="338"/>
      <c r="AE672" s="338"/>
      <c r="AF672" s="338"/>
      <c r="AG672" s="338"/>
      <c r="AH672" s="338"/>
      <c r="AI672" s="338"/>
      <c r="AJ672" s="338"/>
      <c r="AK672" s="338"/>
      <c r="AL672" s="338"/>
      <c r="AM672" s="338"/>
      <c r="AN672" s="338"/>
      <c r="AO672" s="338"/>
      <c r="AP672" s="338"/>
      <c r="AQ672" s="338"/>
      <c r="AR672" s="338"/>
      <c r="AS672" s="338"/>
      <c r="AT672" s="338"/>
      <c r="AU672" s="338"/>
      <c r="AV672" s="338"/>
      <c r="AW672" s="338"/>
      <c r="AX672" s="338"/>
      <c r="AY672" s="338"/>
      <c r="AZ672" s="338"/>
      <c r="BA672" s="341"/>
      <c r="BB672" s="420"/>
      <c r="BC672" s="341"/>
      <c r="BD672" s="341"/>
      <c r="BE672" s="341"/>
      <c r="BF672" s="341"/>
      <c r="BG672" s="341"/>
      <c r="BH672" s="341"/>
      <c r="BI672" s="341"/>
      <c r="BJ672" s="341"/>
      <c r="BK672" s="341"/>
      <c r="BL672" s="341"/>
      <c r="BM672" s="341"/>
      <c r="BN672" s="341"/>
      <c r="BO672" s="341"/>
      <c r="BP672" s="341"/>
      <c r="BQ672" s="341"/>
      <c r="BR672" s="341"/>
      <c r="BS672" s="341"/>
      <c r="BT672" s="341"/>
      <c r="BU672" s="341"/>
      <c r="BV672" s="341"/>
      <c r="BW672" s="341"/>
      <c r="BX672" s="341"/>
      <c r="BY672" s="341"/>
      <c r="BZ672" s="341"/>
      <c r="CA672" s="341"/>
      <c r="CB672" s="341"/>
      <c r="CC672" s="341"/>
      <c r="CD672" s="341"/>
      <c r="CE672" s="341"/>
      <c r="CF672" s="341"/>
      <c r="CG672" s="341"/>
      <c r="CH672" s="341"/>
      <c r="CI672" s="341"/>
      <c r="CJ672" s="341"/>
      <c r="CK672" s="341"/>
      <c r="CL672" s="341"/>
      <c r="CM672" s="341"/>
      <c r="CN672" s="341"/>
      <c r="CO672" s="341"/>
      <c r="CP672" s="341"/>
      <c r="CQ672" s="341"/>
      <c r="CR672" s="341"/>
      <c r="CS672" s="341"/>
      <c r="CT672" s="341"/>
      <c r="CU672" s="341"/>
      <c r="CV672" s="341"/>
      <c r="CW672" s="341"/>
      <c r="CX672" s="341"/>
      <c r="CY672" s="341"/>
      <c r="CZ672" s="341"/>
    </row>
    <row r="673" s="345" customFormat="true" ht="25.15" customHeight="true" x14ac:dyDescent="0.2">
      <c r="C673" s="613"/>
      <c r="D673" s="613"/>
      <c r="E673" s="613"/>
      <c r="F673" s="613"/>
      <c r="G673" s="613"/>
      <c r="H673" s="613"/>
      <c r="I673" s="613"/>
      <c r="J673" s="613"/>
      <c r="K673" s="613"/>
      <c r="L673" s="613"/>
      <c r="M673" s="613"/>
      <c r="N673" s="613"/>
      <c r="O673" s="613"/>
      <c r="P673" s="613"/>
      <c r="Q673" s="613"/>
      <c r="AC673" s="338"/>
      <c r="AD673" s="338"/>
      <c r="AE673" s="338"/>
      <c r="AF673" s="338"/>
      <c r="AG673" s="338"/>
      <c r="AH673" s="338"/>
      <c r="AI673" s="338"/>
      <c r="AJ673" s="338"/>
      <c r="AK673" s="338"/>
      <c r="AL673" s="338"/>
      <c r="AM673" s="338"/>
      <c r="AN673" s="338"/>
      <c r="AO673" s="338"/>
      <c r="AP673" s="338"/>
      <c r="AQ673" s="338"/>
      <c r="AR673" s="338"/>
      <c r="AS673" s="338"/>
      <c r="AT673" s="338"/>
      <c r="AU673" s="338"/>
      <c r="AV673" s="338"/>
      <c r="AW673" s="338"/>
      <c r="AX673" s="338"/>
      <c r="AY673" s="338"/>
      <c r="AZ673" s="338"/>
      <c r="BA673" s="341"/>
      <c r="BB673" s="420"/>
      <c r="BC673" s="341"/>
      <c r="BD673" s="341"/>
      <c r="BE673" s="341"/>
      <c r="BF673" s="341"/>
      <c r="BG673" s="341"/>
      <c r="BH673" s="341"/>
      <c r="BI673" s="341"/>
      <c r="BJ673" s="341"/>
      <c r="BK673" s="341"/>
      <c r="BL673" s="341"/>
      <c r="BM673" s="341"/>
      <c r="BN673" s="341"/>
      <c r="BO673" s="341"/>
      <c r="BP673" s="341"/>
      <c r="BQ673" s="341"/>
      <c r="BR673" s="341"/>
      <c r="BS673" s="341"/>
      <c r="BT673" s="341"/>
      <c r="BU673" s="341"/>
      <c r="BV673" s="341"/>
      <c r="BW673" s="341"/>
      <c r="BX673" s="341"/>
      <c r="BY673" s="341"/>
      <c r="BZ673" s="341"/>
      <c r="CA673" s="341"/>
      <c r="CB673" s="341"/>
      <c r="CC673" s="341"/>
      <c r="CD673" s="341"/>
      <c r="CE673" s="341"/>
      <c r="CF673" s="341"/>
      <c r="CG673" s="341"/>
      <c r="CH673" s="341"/>
      <c r="CI673" s="341"/>
      <c r="CJ673" s="341"/>
      <c r="CK673" s="341"/>
      <c r="CL673" s="341"/>
      <c r="CM673" s="341"/>
      <c r="CN673" s="341"/>
      <c r="CO673" s="341"/>
      <c r="CP673" s="341"/>
      <c r="CQ673" s="341"/>
      <c r="CR673" s="341"/>
      <c r="CS673" s="341"/>
      <c r="CT673" s="341"/>
      <c r="CU673" s="341"/>
      <c r="CV673" s="341"/>
      <c r="CW673" s="341"/>
      <c r="CX673" s="341"/>
      <c r="CY673" s="341"/>
      <c r="CZ673" s="341"/>
    </row>
    <row r="674" s="345" customFormat="true" ht="25.15" customHeight="true" x14ac:dyDescent="0.2">
      <c r="C674" s="613"/>
      <c r="D674" s="613"/>
      <c r="E674" s="613"/>
      <c r="F674" s="613"/>
      <c r="G674" s="613"/>
      <c r="H674" s="613"/>
      <c r="I674" s="613"/>
      <c r="J674" s="613"/>
      <c r="K674" s="613"/>
      <c r="L674" s="613"/>
      <c r="M674" s="613"/>
      <c r="N674" s="613"/>
      <c r="O674" s="613"/>
      <c r="P674" s="613"/>
      <c r="Q674" s="613"/>
      <c r="AC674" s="338"/>
      <c r="AD674" s="338"/>
      <c r="AE674" s="338"/>
      <c r="AF674" s="338"/>
      <c r="AG674" s="338"/>
      <c r="AH674" s="338"/>
      <c r="AI674" s="338"/>
      <c r="AJ674" s="338"/>
      <c r="AK674" s="338"/>
      <c r="AL674" s="338"/>
      <c r="AM674" s="338"/>
      <c r="AN674" s="338"/>
      <c r="AO674" s="338"/>
      <c r="AP674" s="338"/>
      <c r="AQ674" s="338"/>
      <c r="AR674" s="338"/>
      <c r="AS674" s="338"/>
      <c r="AT674" s="338"/>
      <c r="AU674" s="338"/>
      <c r="AV674" s="338"/>
      <c r="AW674" s="338"/>
      <c r="AX674" s="338"/>
      <c r="AY674" s="338"/>
      <c r="AZ674" s="338"/>
      <c r="BA674" s="341"/>
      <c r="BB674" s="420"/>
      <c r="BC674" s="341"/>
      <c r="BD674" s="341"/>
      <c r="BE674" s="341"/>
      <c r="BF674" s="341"/>
      <c r="BG674" s="341"/>
      <c r="BH674" s="341"/>
      <c r="BI674" s="341"/>
      <c r="BJ674" s="341"/>
      <c r="BK674" s="341"/>
      <c r="BL674" s="341"/>
      <c r="BM674" s="341"/>
      <c r="BN674" s="341"/>
      <c r="BO674" s="341"/>
      <c r="BP674" s="341"/>
      <c r="BQ674" s="341"/>
      <c r="BR674" s="341"/>
      <c r="BS674" s="341"/>
      <c r="BT674" s="341"/>
      <c r="BU674" s="341"/>
      <c r="BV674" s="341"/>
      <c r="BW674" s="341"/>
      <c r="BX674" s="341"/>
      <c r="BY674" s="341"/>
      <c r="BZ674" s="341"/>
      <c r="CA674" s="341"/>
      <c r="CB674" s="341"/>
      <c r="CC674" s="341"/>
      <c r="CD674" s="341"/>
      <c r="CE674" s="341"/>
      <c r="CF674" s="341"/>
      <c r="CG674" s="341"/>
      <c r="CH674" s="341"/>
      <c r="CI674" s="341"/>
      <c r="CJ674" s="341"/>
      <c r="CK674" s="341"/>
      <c r="CL674" s="341"/>
      <c r="CM674" s="341"/>
      <c r="CN674" s="341"/>
      <c r="CO674" s="341"/>
      <c r="CP674" s="341"/>
      <c r="CQ674" s="341"/>
      <c r="CR674" s="341"/>
      <c r="CS674" s="341"/>
      <c r="CT674" s="341"/>
      <c r="CU674" s="341"/>
      <c r="CV674" s="341"/>
      <c r="CW674" s="341"/>
      <c r="CX674" s="341"/>
      <c r="CY674" s="341"/>
      <c r="CZ674" s="341"/>
    </row>
    <row r="675" s="345" customFormat="true" ht="25.15" customHeight="true" x14ac:dyDescent="0.2">
      <c r="C675" s="613"/>
      <c r="D675" s="613"/>
      <c r="E675" s="613"/>
      <c r="F675" s="613"/>
      <c r="G675" s="613"/>
      <c r="H675" s="613"/>
      <c r="I675" s="613"/>
      <c r="J675" s="613"/>
      <c r="K675" s="613"/>
      <c r="L675" s="613"/>
      <c r="M675" s="613"/>
      <c r="N675" s="613"/>
      <c r="O675" s="613"/>
      <c r="P675" s="613"/>
      <c r="Q675" s="613"/>
      <c r="AC675" s="338"/>
      <c r="AD675" s="338"/>
      <c r="AE675" s="338"/>
      <c r="AF675" s="338"/>
      <c r="AG675" s="338"/>
      <c r="AH675" s="338"/>
      <c r="AI675" s="338"/>
      <c r="AJ675" s="338"/>
      <c r="AK675" s="338"/>
      <c r="AL675" s="338"/>
      <c r="AM675" s="338"/>
      <c r="AN675" s="338"/>
      <c r="AO675" s="338"/>
      <c r="AP675" s="338"/>
      <c r="AQ675" s="338"/>
      <c r="AR675" s="338"/>
      <c r="AS675" s="338"/>
      <c r="AT675" s="338"/>
      <c r="AU675" s="338"/>
      <c r="AV675" s="338"/>
      <c r="AW675" s="338"/>
      <c r="AX675" s="338"/>
      <c r="AY675" s="338"/>
      <c r="AZ675" s="338"/>
      <c r="BA675" s="341"/>
      <c r="BB675" s="420"/>
      <c r="BC675" s="341"/>
      <c r="BD675" s="341"/>
      <c r="BE675" s="341"/>
      <c r="BF675" s="341"/>
      <c r="BG675" s="341"/>
      <c r="BH675" s="341"/>
      <c r="BI675" s="341"/>
      <c r="BJ675" s="341"/>
      <c r="BK675" s="341"/>
      <c r="BL675" s="341"/>
      <c r="BM675" s="341"/>
      <c r="BN675" s="341"/>
      <c r="BO675" s="341"/>
      <c r="BP675" s="341"/>
      <c r="BQ675" s="341"/>
      <c r="BR675" s="341"/>
      <c r="BS675" s="341"/>
      <c r="BT675" s="341"/>
      <c r="BU675" s="341"/>
      <c r="BV675" s="341"/>
      <c r="BW675" s="341"/>
      <c r="BX675" s="341"/>
      <c r="BY675" s="341"/>
      <c r="BZ675" s="341"/>
      <c r="CA675" s="341"/>
      <c r="CB675" s="341"/>
      <c r="CC675" s="341"/>
      <c r="CD675" s="341"/>
      <c r="CE675" s="341"/>
      <c r="CF675" s="341"/>
      <c r="CG675" s="341"/>
      <c r="CH675" s="341"/>
      <c r="CI675" s="341"/>
      <c r="CJ675" s="341"/>
      <c r="CK675" s="341"/>
      <c r="CL675" s="341"/>
      <c r="CM675" s="341"/>
      <c r="CN675" s="341"/>
      <c r="CO675" s="341"/>
      <c r="CP675" s="341"/>
      <c r="CQ675" s="341"/>
      <c r="CR675" s="341"/>
      <c r="CS675" s="341"/>
      <c r="CT675" s="341"/>
      <c r="CU675" s="341"/>
      <c r="CV675" s="341"/>
      <c r="CW675" s="341"/>
      <c r="CX675" s="341"/>
      <c r="CY675" s="341"/>
      <c r="CZ675" s="341"/>
    </row>
    <row r="676" s="345" customFormat="true" ht="25.15" customHeight="true" x14ac:dyDescent="0.2">
      <c r="C676" s="613"/>
      <c r="D676" s="613"/>
      <c r="E676" s="613"/>
      <c r="F676" s="613"/>
      <c r="G676" s="613"/>
      <c r="H676" s="613"/>
      <c r="I676" s="613"/>
      <c r="J676" s="613"/>
      <c r="K676" s="613"/>
      <c r="L676" s="613"/>
      <c r="M676" s="613"/>
      <c r="N676" s="613"/>
      <c r="O676" s="613"/>
      <c r="P676" s="613"/>
      <c r="Q676" s="613"/>
      <c r="AC676" s="338"/>
      <c r="AD676" s="338"/>
      <c r="AE676" s="338"/>
      <c r="AF676" s="338"/>
      <c r="AG676" s="338"/>
      <c r="AH676" s="338"/>
      <c r="AI676" s="338"/>
      <c r="AJ676" s="338"/>
      <c r="AK676" s="338"/>
      <c r="AL676" s="338"/>
      <c r="AM676" s="338"/>
      <c r="AN676" s="338"/>
      <c r="AO676" s="338"/>
      <c r="AP676" s="338"/>
      <c r="AQ676" s="338"/>
      <c r="AR676" s="338"/>
      <c r="AS676" s="338"/>
      <c r="AT676" s="338"/>
      <c r="AU676" s="338"/>
      <c r="AV676" s="338"/>
      <c r="AW676" s="338"/>
      <c r="AX676" s="338"/>
      <c r="AY676" s="338"/>
      <c r="AZ676" s="338"/>
      <c r="BA676" s="341"/>
      <c r="BB676" s="420"/>
      <c r="BC676" s="341"/>
      <c r="BD676" s="341"/>
      <c r="BE676" s="341"/>
      <c r="BF676" s="341"/>
      <c r="BG676" s="341"/>
      <c r="BH676" s="341"/>
      <c r="BI676" s="341"/>
      <c r="BJ676" s="341"/>
      <c r="BK676" s="341"/>
      <c r="BL676" s="341"/>
      <c r="BM676" s="341"/>
      <c r="BN676" s="341"/>
      <c r="BO676" s="341"/>
      <c r="BP676" s="341"/>
      <c r="BQ676" s="341"/>
      <c r="BR676" s="341"/>
      <c r="BS676" s="341"/>
      <c r="BT676" s="341"/>
      <c r="BU676" s="341"/>
      <c r="BV676" s="341"/>
      <c r="BW676" s="341"/>
      <c r="BX676" s="341"/>
      <c r="BY676" s="341"/>
      <c r="BZ676" s="341"/>
      <c r="CA676" s="341"/>
      <c r="CB676" s="341"/>
      <c r="CC676" s="341"/>
      <c r="CD676" s="341"/>
      <c r="CE676" s="341"/>
      <c r="CF676" s="341"/>
      <c r="CG676" s="341"/>
      <c r="CH676" s="341"/>
      <c r="CI676" s="341"/>
      <c r="CJ676" s="341"/>
      <c r="CK676" s="341"/>
      <c r="CL676" s="341"/>
      <c r="CM676" s="341"/>
      <c r="CN676" s="341"/>
      <c r="CO676" s="341"/>
      <c r="CP676" s="341"/>
      <c r="CQ676" s="341"/>
      <c r="CR676" s="341"/>
      <c r="CS676" s="341"/>
      <c r="CT676" s="341"/>
      <c r="CU676" s="341"/>
      <c r="CV676" s="341"/>
      <c r="CW676" s="341"/>
      <c r="CX676" s="341"/>
      <c r="CY676" s="341"/>
      <c r="CZ676" s="341"/>
    </row>
    <row r="677" s="345" customFormat="true" ht="25.15" customHeight="true" x14ac:dyDescent="0.2">
      <c r="C677" s="613"/>
      <c r="D677" s="613"/>
      <c r="E677" s="613"/>
      <c r="F677" s="613"/>
      <c r="G677" s="613"/>
      <c r="H677" s="613"/>
      <c r="I677" s="613"/>
      <c r="J677" s="613"/>
      <c r="K677" s="613"/>
      <c r="L677" s="613"/>
      <c r="M677" s="613"/>
      <c r="N677" s="613"/>
      <c r="O677" s="613"/>
      <c r="P677" s="613"/>
      <c r="Q677" s="613"/>
      <c r="AC677" s="338"/>
      <c r="AD677" s="338"/>
      <c r="AE677" s="338"/>
      <c r="AF677" s="338"/>
      <c r="AG677" s="338"/>
      <c r="AH677" s="338"/>
      <c r="AI677" s="338"/>
      <c r="AJ677" s="338"/>
      <c r="AK677" s="338"/>
      <c r="AL677" s="338"/>
      <c r="AM677" s="338"/>
      <c r="AN677" s="338"/>
      <c r="AO677" s="338"/>
      <c r="AP677" s="338"/>
      <c r="AQ677" s="338"/>
      <c r="AR677" s="338"/>
      <c r="AS677" s="338"/>
      <c r="AT677" s="338"/>
      <c r="AU677" s="338"/>
      <c r="AV677" s="338"/>
      <c r="AW677" s="338"/>
      <c r="AX677" s="338"/>
      <c r="AY677" s="338"/>
      <c r="AZ677" s="338"/>
      <c r="BA677" s="341"/>
      <c r="BB677" s="420"/>
      <c r="BC677" s="341"/>
      <c r="BD677" s="341"/>
      <c r="BE677" s="341"/>
      <c r="BF677" s="341"/>
      <c r="BG677" s="341"/>
      <c r="BH677" s="341"/>
      <c r="BI677" s="341"/>
      <c r="BJ677" s="341"/>
      <c r="BK677" s="341"/>
      <c r="BL677" s="341"/>
      <c r="BM677" s="341"/>
      <c r="BN677" s="341"/>
      <c r="BO677" s="341"/>
      <c r="BP677" s="341"/>
      <c r="BQ677" s="341"/>
      <c r="BR677" s="341"/>
      <c r="BS677" s="341"/>
      <c r="BT677" s="341"/>
      <c r="BU677" s="341"/>
      <c r="BV677" s="341"/>
      <c r="BW677" s="341"/>
      <c r="BX677" s="341"/>
      <c r="BY677" s="341"/>
      <c r="BZ677" s="341"/>
      <c r="CA677" s="341"/>
      <c r="CB677" s="341"/>
      <c r="CC677" s="341"/>
      <c r="CD677" s="341"/>
      <c r="CE677" s="341"/>
      <c r="CF677" s="341"/>
      <c r="CG677" s="341"/>
      <c r="CH677" s="341"/>
      <c r="CI677" s="341"/>
      <c r="CJ677" s="341"/>
      <c r="CK677" s="341"/>
      <c r="CL677" s="341"/>
      <c r="CM677" s="341"/>
      <c r="CN677" s="341"/>
      <c r="CO677" s="341"/>
      <c r="CP677" s="341"/>
      <c r="CQ677" s="341"/>
      <c r="CR677" s="341"/>
      <c r="CS677" s="341"/>
      <c r="CT677" s="341"/>
      <c r="CU677" s="341"/>
      <c r="CV677" s="341"/>
      <c r="CW677" s="341"/>
      <c r="CX677" s="341"/>
      <c r="CY677" s="341"/>
      <c r="CZ677" s="341"/>
    </row>
    <row r="678" s="345" customFormat="true" ht="25.15" customHeight="true" x14ac:dyDescent="0.2">
      <c r="C678" s="613"/>
      <c r="D678" s="613"/>
      <c r="E678" s="613"/>
      <c r="F678" s="613"/>
      <c r="G678" s="613"/>
      <c r="H678" s="613"/>
      <c r="I678" s="613"/>
      <c r="J678" s="613"/>
      <c r="K678" s="613"/>
      <c r="L678" s="613"/>
      <c r="M678" s="613"/>
      <c r="N678" s="613"/>
      <c r="O678" s="613"/>
      <c r="P678" s="613"/>
      <c r="Q678" s="613"/>
      <c r="AC678" s="338"/>
      <c r="AD678" s="338"/>
      <c r="AE678" s="338"/>
      <c r="AF678" s="338"/>
      <c r="AG678" s="338"/>
      <c r="AH678" s="338"/>
      <c r="AI678" s="338"/>
      <c r="AJ678" s="338"/>
      <c r="AK678" s="338"/>
      <c r="AL678" s="338"/>
      <c r="AM678" s="338"/>
      <c r="AN678" s="338"/>
      <c r="AO678" s="338"/>
      <c r="AP678" s="338"/>
      <c r="AQ678" s="338"/>
      <c r="AR678" s="338"/>
      <c r="AS678" s="338"/>
      <c r="AT678" s="338"/>
      <c r="AU678" s="338"/>
      <c r="AV678" s="338"/>
      <c r="AW678" s="338"/>
      <c r="AX678" s="338"/>
      <c r="AY678" s="338"/>
      <c r="AZ678" s="338"/>
      <c r="BA678" s="341"/>
      <c r="BB678" s="420"/>
      <c r="BC678" s="341"/>
      <c r="BD678" s="341"/>
      <c r="BE678" s="341"/>
      <c r="BF678" s="341"/>
      <c r="BG678" s="341"/>
      <c r="BH678" s="341"/>
      <c r="BI678" s="341"/>
      <c r="BJ678" s="341"/>
      <c r="BK678" s="341"/>
      <c r="BL678" s="341"/>
      <c r="BM678" s="341"/>
      <c r="BN678" s="341"/>
      <c r="BO678" s="341"/>
      <c r="BP678" s="341"/>
      <c r="BQ678" s="341"/>
      <c r="BR678" s="341"/>
      <c r="BS678" s="341"/>
      <c r="BT678" s="341"/>
      <c r="BU678" s="341"/>
      <c r="BV678" s="341"/>
      <c r="BW678" s="341"/>
      <c r="BX678" s="341"/>
      <c r="BY678" s="341"/>
      <c r="BZ678" s="341"/>
      <c r="CA678" s="341"/>
      <c r="CB678" s="341"/>
      <c r="CC678" s="341"/>
      <c r="CD678" s="341"/>
      <c r="CE678" s="341"/>
      <c r="CF678" s="341"/>
      <c r="CG678" s="341"/>
      <c r="CH678" s="341"/>
      <c r="CI678" s="341"/>
      <c r="CJ678" s="341"/>
      <c r="CK678" s="341"/>
      <c r="CL678" s="341"/>
      <c r="CM678" s="341"/>
      <c r="CN678" s="341"/>
      <c r="CO678" s="341"/>
      <c r="CP678" s="341"/>
      <c r="CQ678" s="341"/>
      <c r="CR678" s="341"/>
      <c r="CS678" s="341"/>
      <c r="CT678" s="341"/>
      <c r="CU678" s="341"/>
      <c r="CV678" s="341"/>
      <c r="CW678" s="341"/>
      <c r="CX678" s="341"/>
      <c r="CY678" s="341"/>
      <c r="CZ678" s="341"/>
    </row>
    <row r="679" s="345" customFormat="true" ht="25.15" customHeight="true" x14ac:dyDescent="0.2">
      <c r="C679" s="613"/>
      <c r="D679" s="613"/>
      <c r="E679" s="613"/>
      <c r="F679" s="613"/>
      <c r="G679" s="613"/>
      <c r="H679" s="613"/>
      <c r="I679" s="613"/>
      <c r="J679" s="613"/>
      <c r="K679" s="613"/>
      <c r="L679" s="613"/>
      <c r="M679" s="613"/>
      <c r="N679" s="613"/>
      <c r="O679" s="613"/>
      <c r="P679" s="613"/>
      <c r="Q679" s="613"/>
      <c r="AC679" s="338"/>
      <c r="AD679" s="338"/>
      <c r="AE679" s="338"/>
      <c r="AF679" s="338"/>
      <c r="AG679" s="338"/>
      <c r="AH679" s="338"/>
      <c r="AI679" s="338"/>
      <c r="AJ679" s="338"/>
      <c r="AK679" s="338"/>
      <c r="AL679" s="338"/>
      <c r="AM679" s="338"/>
      <c r="AN679" s="338"/>
      <c r="AO679" s="338"/>
      <c r="AP679" s="338"/>
      <c r="AQ679" s="338"/>
      <c r="AR679" s="338"/>
      <c r="AS679" s="338"/>
      <c r="AT679" s="338"/>
      <c r="AU679" s="338"/>
      <c r="AV679" s="338"/>
      <c r="AW679" s="338"/>
      <c r="AX679" s="338"/>
      <c r="AY679" s="338"/>
      <c r="AZ679" s="338"/>
      <c r="BA679" s="341"/>
      <c r="BB679" s="420"/>
      <c r="BC679" s="341"/>
      <c r="BD679" s="341"/>
      <c r="BE679" s="341"/>
      <c r="BF679" s="341"/>
      <c r="BG679" s="341"/>
      <c r="BH679" s="341"/>
      <c r="BI679" s="341"/>
      <c r="BJ679" s="341"/>
      <c r="BK679" s="341"/>
      <c r="BL679" s="341"/>
      <c r="BM679" s="341"/>
      <c r="BN679" s="341"/>
      <c r="BO679" s="341"/>
      <c r="BP679" s="341"/>
      <c r="BQ679" s="341"/>
      <c r="BR679" s="341"/>
      <c r="BS679" s="341"/>
      <c r="BT679" s="341"/>
      <c r="BU679" s="341"/>
      <c r="BV679" s="341"/>
      <c r="BW679" s="341"/>
      <c r="BX679" s="341"/>
      <c r="BY679" s="341"/>
      <c r="BZ679" s="341"/>
      <c r="CA679" s="341"/>
      <c r="CB679" s="341"/>
      <c r="CC679" s="341"/>
      <c r="CD679" s="341"/>
      <c r="CE679" s="341"/>
      <c r="CF679" s="341"/>
      <c r="CG679" s="341"/>
      <c r="CH679" s="341"/>
      <c r="CI679" s="341"/>
      <c r="CJ679" s="341"/>
      <c r="CK679" s="341"/>
      <c r="CL679" s="341"/>
      <c r="CM679" s="341"/>
      <c r="CN679" s="341"/>
      <c r="CO679" s="341"/>
      <c r="CP679" s="341"/>
      <c r="CQ679" s="341"/>
      <c r="CR679" s="341"/>
      <c r="CS679" s="341"/>
      <c r="CT679" s="341"/>
      <c r="CU679" s="341"/>
      <c r="CV679" s="341"/>
      <c r="CW679" s="341"/>
      <c r="CX679" s="341"/>
      <c r="CY679" s="341"/>
      <c r="CZ679" s="341"/>
    </row>
    <row r="680" s="345" customFormat="true" ht="25.15" customHeight="true" x14ac:dyDescent="0.2">
      <c r="C680" s="613"/>
      <c r="D680" s="613"/>
      <c r="E680" s="613"/>
      <c r="F680" s="613"/>
      <c r="G680" s="613"/>
      <c r="H680" s="613"/>
      <c r="I680" s="613"/>
      <c r="J680" s="613"/>
      <c r="K680" s="613"/>
      <c r="L680" s="613"/>
      <c r="M680" s="613"/>
      <c r="N680" s="613"/>
      <c r="O680" s="613"/>
      <c r="P680" s="613"/>
      <c r="Q680" s="613"/>
      <c r="AC680" s="338"/>
      <c r="AD680" s="338"/>
      <c r="AE680" s="338"/>
      <c r="AF680" s="338"/>
      <c r="AG680" s="338"/>
      <c r="AH680" s="338"/>
      <c r="AI680" s="338"/>
      <c r="AJ680" s="338"/>
      <c r="AK680" s="338"/>
      <c r="AL680" s="338"/>
      <c r="AM680" s="338"/>
      <c r="AN680" s="338"/>
      <c r="AO680" s="338"/>
      <c r="AP680" s="338"/>
      <c r="AQ680" s="338"/>
      <c r="AR680" s="338"/>
      <c r="AS680" s="338"/>
      <c r="AT680" s="338"/>
      <c r="AU680" s="338"/>
      <c r="AV680" s="338"/>
      <c r="AW680" s="338"/>
      <c r="AX680" s="338"/>
      <c r="AY680" s="338"/>
      <c r="AZ680" s="338"/>
      <c r="BA680" s="341"/>
      <c r="BB680" s="420"/>
      <c r="BC680" s="341"/>
      <c r="BD680" s="341"/>
      <c r="BE680" s="341"/>
      <c r="BF680" s="341"/>
      <c r="BG680" s="341"/>
      <c r="BH680" s="341"/>
      <c r="BI680" s="341"/>
      <c r="BJ680" s="341"/>
      <c r="BK680" s="341"/>
      <c r="BL680" s="341"/>
      <c r="BM680" s="341"/>
      <c r="BN680" s="341"/>
      <c r="BO680" s="341"/>
      <c r="BP680" s="341"/>
      <c r="BQ680" s="341"/>
      <c r="BR680" s="341"/>
      <c r="BS680" s="341"/>
      <c r="BT680" s="341"/>
      <c r="BU680" s="341"/>
      <c r="BV680" s="341"/>
      <c r="BW680" s="341"/>
      <c r="BX680" s="341"/>
      <c r="BY680" s="341"/>
      <c r="BZ680" s="341"/>
      <c r="CA680" s="341"/>
      <c r="CB680" s="341"/>
      <c r="CC680" s="341"/>
      <c r="CD680" s="341"/>
      <c r="CE680" s="341"/>
      <c r="CF680" s="341"/>
      <c r="CG680" s="341"/>
      <c r="CH680" s="341"/>
      <c r="CI680" s="341"/>
      <c r="CJ680" s="341"/>
      <c r="CK680" s="341"/>
      <c r="CL680" s="341"/>
      <c r="CM680" s="341"/>
      <c r="CN680" s="341"/>
      <c r="CO680" s="341"/>
      <c r="CP680" s="341"/>
      <c r="CQ680" s="341"/>
      <c r="CR680" s="341"/>
      <c r="CS680" s="341"/>
      <c r="CT680" s="341"/>
      <c r="CU680" s="341"/>
      <c r="CV680" s="341"/>
      <c r="CW680" s="341"/>
      <c r="CX680" s="341"/>
      <c r="CY680" s="341"/>
      <c r="CZ680" s="341"/>
    </row>
    <row r="681" s="345" customFormat="true" ht="25.15" customHeight="true" x14ac:dyDescent="0.2">
      <c r="C681" s="613"/>
      <c r="D681" s="613"/>
      <c r="E681" s="613"/>
      <c r="F681" s="613"/>
      <c r="G681" s="613"/>
      <c r="H681" s="613"/>
      <c r="I681" s="613"/>
      <c r="J681" s="613"/>
      <c r="K681" s="613"/>
      <c r="L681" s="613"/>
      <c r="M681" s="613"/>
      <c r="N681" s="613"/>
      <c r="O681" s="613"/>
      <c r="P681" s="613"/>
      <c r="Q681" s="613"/>
      <c r="AC681" s="338"/>
      <c r="AD681" s="338"/>
      <c r="AE681" s="338"/>
      <c r="AF681" s="338"/>
      <c r="AG681" s="338"/>
      <c r="AH681" s="338"/>
      <c r="AI681" s="338"/>
      <c r="AJ681" s="338"/>
      <c r="AK681" s="338"/>
      <c r="AL681" s="338"/>
      <c r="AM681" s="338"/>
      <c r="AN681" s="338"/>
      <c r="AO681" s="338"/>
      <c r="AP681" s="338"/>
      <c r="AQ681" s="338"/>
      <c r="AR681" s="338"/>
      <c r="AS681" s="338"/>
      <c r="AT681" s="338"/>
      <c r="AU681" s="338"/>
      <c r="AV681" s="338"/>
      <c r="AW681" s="338"/>
      <c r="AX681" s="338"/>
      <c r="AY681" s="338"/>
      <c r="AZ681" s="338"/>
      <c r="BA681" s="341"/>
      <c r="BB681" s="420"/>
      <c r="BC681" s="341"/>
      <c r="BD681" s="341"/>
      <c r="BE681" s="341"/>
      <c r="BF681" s="341"/>
      <c r="BG681" s="341"/>
      <c r="BH681" s="341"/>
      <c r="BI681" s="341"/>
      <c r="BJ681" s="341"/>
      <c r="BK681" s="341"/>
      <c r="BL681" s="341"/>
      <c r="BM681" s="341"/>
      <c r="BN681" s="341"/>
      <c r="BO681" s="341"/>
      <c r="BP681" s="341"/>
      <c r="BQ681" s="341"/>
      <c r="BR681" s="341"/>
      <c r="BS681" s="341"/>
      <c r="BT681" s="341"/>
      <c r="BU681" s="341"/>
      <c r="BV681" s="341"/>
      <c r="BW681" s="341"/>
      <c r="BX681" s="341"/>
      <c r="BY681" s="341"/>
      <c r="BZ681" s="341"/>
      <c r="CA681" s="341"/>
      <c r="CB681" s="341"/>
      <c r="CC681" s="341"/>
      <c r="CD681" s="341"/>
      <c r="CE681" s="341"/>
      <c r="CF681" s="341"/>
      <c r="CG681" s="341"/>
      <c r="CH681" s="341"/>
      <c r="CI681" s="341"/>
      <c r="CJ681" s="341"/>
      <c r="CK681" s="341"/>
      <c r="CL681" s="341"/>
      <c r="CM681" s="341"/>
      <c r="CN681" s="341"/>
      <c r="CO681" s="341"/>
      <c r="CP681" s="341"/>
      <c r="CQ681" s="341"/>
      <c r="CR681" s="341"/>
      <c r="CS681" s="341"/>
      <c r="CT681" s="341"/>
      <c r="CU681" s="341"/>
      <c r="CV681" s="341"/>
      <c r="CW681" s="341"/>
      <c r="CX681" s="341"/>
      <c r="CY681" s="341"/>
      <c r="CZ681" s="341"/>
    </row>
    <row r="682" s="345" customFormat="true" ht="25.15" customHeight="true" x14ac:dyDescent="0.2">
      <c r="C682" s="613"/>
      <c r="D682" s="613"/>
      <c r="E682" s="613"/>
      <c r="F682" s="613"/>
      <c r="G682" s="613"/>
      <c r="H682" s="613"/>
      <c r="I682" s="613"/>
      <c r="J682" s="613"/>
      <c r="K682" s="613"/>
      <c r="L682" s="613"/>
      <c r="M682" s="613"/>
      <c r="N682" s="613"/>
      <c r="O682" s="613"/>
      <c r="P682" s="613"/>
      <c r="Q682" s="613"/>
      <c r="AC682" s="338"/>
      <c r="AD682" s="338"/>
      <c r="AE682" s="338"/>
      <c r="AF682" s="338"/>
      <c r="AG682" s="338"/>
      <c r="AH682" s="338"/>
      <c r="AI682" s="338"/>
      <c r="AJ682" s="338"/>
      <c r="AK682" s="338"/>
      <c r="AL682" s="338"/>
      <c r="AM682" s="338"/>
      <c r="AN682" s="338"/>
      <c r="AO682" s="338"/>
      <c r="AP682" s="338"/>
      <c r="AQ682" s="338"/>
      <c r="AR682" s="338"/>
      <c r="AS682" s="338"/>
      <c r="AT682" s="338"/>
      <c r="AU682" s="338"/>
      <c r="AV682" s="338"/>
      <c r="AW682" s="338"/>
      <c r="AX682" s="338"/>
      <c r="AY682" s="338"/>
      <c r="AZ682" s="338"/>
      <c r="BA682" s="341"/>
      <c r="BB682" s="420"/>
      <c r="BC682" s="341"/>
      <c r="BD682" s="341"/>
      <c r="BE682" s="341"/>
      <c r="BF682" s="341"/>
      <c r="BG682" s="341"/>
      <c r="BH682" s="341"/>
      <c r="BI682" s="341"/>
      <c r="BJ682" s="341"/>
      <c r="BK682" s="341"/>
      <c r="BL682" s="341"/>
      <c r="BM682" s="341"/>
      <c r="BN682" s="341"/>
      <c r="BO682" s="341"/>
      <c r="BP682" s="341"/>
      <c r="BQ682" s="341"/>
      <c r="BR682" s="341"/>
      <c r="BS682" s="341"/>
      <c r="BT682" s="341"/>
      <c r="BU682" s="341"/>
      <c r="BV682" s="341"/>
      <c r="BW682" s="341"/>
      <c r="BX682" s="341"/>
      <c r="BY682" s="341"/>
      <c r="BZ682" s="341"/>
      <c r="CA682" s="341"/>
      <c r="CB682" s="341"/>
      <c r="CC682" s="341"/>
      <c r="CD682" s="341"/>
      <c r="CE682" s="341"/>
      <c r="CF682" s="341"/>
      <c r="CG682" s="341"/>
      <c r="CH682" s="341"/>
      <c r="CI682" s="341"/>
      <c r="CJ682" s="341"/>
      <c r="CK682" s="341"/>
      <c r="CL682" s="341"/>
      <c r="CM682" s="341"/>
      <c r="CN682" s="341"/>
      <c r="CO682" s="341"/>
      <c r="CP682" s="341"/>
      <c r="CQ682" s="341"/>
      <c r="CR682" s="341"/>
      <c r="CS682" s="341"/>
      <c r="CT682" s="341"/>
      <c r="CU682" s="341"/>
      <c r="CV682" s="341"/>
      <c r="CW682" s="341"/>
      <c r="CX682" s="341"/>
      <c r="CY682" s="341"/>
      <c r="CZ682" s="341"/>
    </row>
    <row r="683" s="345" customFormat="true" ht="25.15" customHeight="true" x14ac:dyDescent="0.2">
      <c r="C683" s="613"/>
      <c r="D683" s="613"/>
      <c r="E683" s="613"/>
      <c r="F683" s="613"/>
      <c r="G683" s="613"/>
      <c r="H683" s="613"/>
      <c r="I683" s="613"/>
      <c r="J683" s="613"/>
      <c r="K683" s="613"/>
      <c r="L683" s="613"/>
      <c r="M683" s="613"/>
      <c r="N683" s="613"/>
      <c r="O683" s="613"/>
      <c r="P683" s="613"/>
      <c r="Q683" s="613"/>
      <c r="AC683" s="338"/>
      <c r="AD683" s="338"/>
      <c r="AE683" s="338"/>
      <c r="AF683" s="338"/>
      <c r="AG683" s="338"/>
      <c r="AH683" s="338"/>
      <c r="AI683" s="338"/>
      <c r="AJ683" s="338"/>
      <c r="AK683" s="338"/>
      <c r="AL683" s="338"/>
      <c r="AM683" s="338"/>
      <c r="AN683" s="338"/>
      <c r="AO683" s="338"/>
      <c r="AP683" s="338"/>
      <c r="AQ683" s="338"/>
      <c r="AR683" s="338"/>
      <c r="AS683" s="338"/>
      <c r="AT683" s="338"/>
      <c r="AU683" s="338"/>
      <c r="AV683" s="338"/>
      <c r="AW683" s="338"/>
      <c r="AX683" s="338"/>
      <c r="AY683" s="338"/>
      <c r="AZ683" s="338"/>
      <c r="BA683" s="341"/>
      <c r="BB683" s="420"/>
      <c r="BC683" s="341"/>
      <c r="BD683" s="341"/>
      <c r="BE683" s="341"/>
      <c r="BF683" s="341"/>
      <c r="BG683" s="341"/>
      <c r="BH683" s="341"/>
      <c r="BI683" s="341"/>
      <c r="BJ683" s="341"/>
      <c r="BK683" s="341"/>
      <c r="BL683" s="341"/>
      <c r="BM683" s="341"/>
      <c r="BN683" s="341"/>
      <c r="BO683" s="341"/>
      <c r="BP683" s="341"/>
      <c r="BQ683" s="341"/>
      <c r="BR683" s="341"/>
      <c r="BS683" s="341"/>
      <c r="BT683" s="341"/>
      <c r="BU683" s="341"/>
      <c r="BV683" s="341"/>
      <c r="BW683" s="341"/>
      <c r="BX683" s="341"/>
      <c r="BY683" s="341"/>
      <c r="BZ683" s="341"/>
      <c r="CA683" s="341"/>
      <c r="CB683" s="341"/>
      <c r="CC683" s="341"/>
      <c r="CD683" s="341"/>
      <c r="CE683" s="341"/>
      <c r="CF683" s="341"/>
      <c r="CG683" s="341"/>
      <c r="CH683" s="341"/>
      <c r="CI683" s="341"/>
      <c r="CJ683" s="341"/>
      <c r="CK683" s="341"/>
      <c r="CL683" s="341"/>
      <c r="CM683" s="341"/>
      <c r="CN683" s="341"/>
      <c r="CO683" s="341"/>
      <c r="CP683" s="341"/>
      <c r="CQ683" s="341"/>
      <c r="CR683" s="341"/>
      <c r="CS683" s="341"/>
      <c r="CT683" s="341"/>
      <c r="CU683" s="341"/>
      <c r="CV683" s="341"/>
      <c r="CW683" s="341"/>
      <c r="CX683" s="341"/>
      <c r="CY683" s="341"/>
      <c r="CZ683" s="341"/>
    </row>
    <row r="684" s="345" customFormat="true" ht="25.15" customHeight="true" x14ac:dyDescent="0.2">
      <c r="C684" s="613"/>
      <c r="D684" s="613"/>
      <c r="E684" s="613"/>
      <c r="F684" s="613"/>
      <c r="G684" s="613"/>
      <c r="H684" s="613"/>
      <c r="I684" s="613"/>
      <c r="J684" s="613"/>
      <c r="K684" s="613"/>
      <c r="L684" s="613"/>
      <c r="M684" s="613"/>
      <c r="N684" s="613"/>
      <c r="O684" s="613"/>
      <c r="P684" s="613"/>
      <c r="Q684" s="613"/>
      <c r="AC684" s="338"/>
      <c r="AD684" s="338"/>
      <c r="AE684" s="338"/>
      <c r="AF684" s="338"/>
      <c r="AG684" s="338"/>
      <c r="AH684" s="338"/>
      <c r="AI684" s="338"/>
      <c r="AJ684" s="338"/>
      <c r="AK684" s="338"/>
      <c r="AL684" s="338"/>
      <c r="AM684" s="338"/>
      <c r="AN684" s="338"/>
      <c r="AO684" s="338"/>
      <c r="AP684" s="338"/>
      <c r="AQ684" s="338"/>
      <c r="AR684" s="338"/>
      <c r="AS684" s="338"/>
      <c r="AT684" s="338"/>
      <c r="AU684" s="338"/>
      <c r="AV684" s="338"/>
      <c r="AW684" s="338"/>
      <c r="AX684" s="338"/>
      <c r="AY684" s="338"/>
      <c r="AZ684" s="338"/>
      <c r="BA684" s="341"/>
      <c r="BB684" s="420"/>
      <c r="BC684" s="341"/>
      <c r="BD684" s="341"/>
      <c r="BE684" s="341"/>
      <c r="BF684" s="341"/>
      <c r="BG684" s="341"/>
      <c r="BH684" s="341"/>
      <c r="BI684" s="341"/>
      <c r="BJ684" s="341"/>
      <c r="BK684" s="341"/>
      <c r="BL684" s="341"/>
      <c r="BM684" s="341"/>
      <c r="BN684" s="341"/>
      <c r="BO684" s="341"/>
      <c r="BP684" s="341"/>
      <c r="BQ684" s="341"/>
      <c r="BR684" s="341"/>
      <c r="BS684" s="341"/>
      <c r="BT684" s="341"/>
      <c r="BU684" s="341"/>
      <c r="BV684" s="341"/>
      <c r="BW684" s="341"/>
      <c r="BX684" s="341"/>
      <c r="BY684" s="341"/>
      <c r="BZ684" s="341"/>
      <c r="CA684" s="341"/>
      <c r="CB684" s="341"/>
      <c r="CC684" s="341"/>
      <c r="CD684" s="341"/>
      <c r="CE684" s="341"/>
      <c r="CF684" s="341"/>
      <c r="CG684" s="341"/>
      <c r="CH684" s="341"/>
      <c r="CI684" s="341"/>
      <c r="CJ684" s="341"/>
      <c r="CK684" s="341"/>
      <c r="CL684" s="341"/>
      <c r="CM684" s="341"/>
      <c r="CN684" s="341"/>
      <c r="CO684" s="341"/>
      <c r="CP684" s="341"/>
      <c r="CQ684" s="341"/>
      <c r="CR684" s="341"/>
      <c r="CS684" s="341"/>
      <c r="CT684" s="341"/>
      <c r="CU684" s="341"/>
      <c r="CV684" s="341"/>
      <c r="CW684" s="341"/>
      <c r="CX684" s="341"/>
      <c r="CY684" s="341"/>
      <c r="CZ684" s="341"/>
    </row>
    <row r="685" s="345" customFormat="true" ht="25.15" customHeight="true" x14ac:dyDescent="0.2">
      <c r="C685" s="613"/>
      <c r="D685" s="613"/>
      <c r="E685" s="613"/>
      <c r="F685" s="613"/>
      <c r="G685" s="613"/>
      <c r="H685" s="613"/>
      <c r="I685" s="613"/>
      <c r="J685" s="613"/>
      <c r="K685" s="613"/>
      <c r="L685" s="613"/>
      <c r="M685" s="613"/>
      <c r="N685" s="613"/>
      <c r="O685" s="613"/>
      <c r="P685" s="613"/>
      <c r="Q685" s="613"/>
      <c r="AC685" s="338"/>
      <c r="AD685" s="338"/>
      <c r="AE685" s="338"/>
      <c r="AF685" s="338"/>
      <c r="AG685" s="338"/>
      <c r="AH685" s="338"/>
      <c r="AI685" s="338"/>
      <c r="AJ685" s="338"/>
      <c r="AK685" s="338"/>
      <c r="AL685" s="338"/>
      <c r="AM685" s="338"/>
      <c r="AN685" s="338"/>
      <c r="AO685" s="338"/>
      <c r="AP685" s="338"/>
      <c r="AQ685" s="338"/>
      <c r="AR685" s="338"/>
      <c r="AS685" s="338"/>
      <c r="AT685" s="338"/>
      <c r="AU685" s="338"/>
      <c r="AV685" s="338"/>
      <c r="AW685" s="338"/>
      <c r="AX685" s="338"/>
      <c r="AY685" s="338"/>
      <c r="AZ685" s="338"/>
      <c r="BA685" s="341"/>
      <c r="BB685" s="420"/>
      <c r="BC685" s="341"/>
      <c r="BD685" s="341"/>
      <c r="BE685" s="341"/>
      <c r="BF685" s="341"/>
      <c r="BG685" s="341"/>
      <c r="BH685" s="341"/>
      <c r="BI685" s="341"/>
      <c r="BJ685" s="341"/>
      <c r="BK685" s="341"/>
      <c r="BL685" s="341"/>
      <c r="BM685" s="341"/>
      <c r="BN685" s="341"/>
      <c r="BO685" s="341"/>
      <c r="BP685" s="341"/>
      <c r="BQ685" s="341"/>
      <c r="BR685" s="341"/>
      <c r="BS685" s="341"/>
      <c r="BT685" s="341"/>
      <c r="BU685" s="341"/>
      <c r="BV685" s="341"/>
      <c r="BW685" s="341"/>
      <c r="BX685" s="341"/>
      <c r="BY685" s="341"/>
      <c r="BZ685" s="341"/>
      <c r="CA685" s="341"/>
      <c r="CB685" s="341"/>
      <c r="CC685" s="341"/>
      <c r="CD685" s="341"/>
      <c r="CE685" s="341"/>
      <c r="CF685" s="341"/>
      <c r="CG685" s="341"/>
      <c r="CH685" s="341"/>
      <c r="CI685" s="341"/>
      <c r="CJ685" s="341"/>
      <c r="CK685" s="341"/>
      <c r="CL685" s="341"/>
      <c r="CM685" s="341"/>
      <c r="CN685" s="341"/>
      <c r="CO685" s="341"/>
      <c r="CP685" s="341"/>
      <c r="CQ685" s="341"/>
      <c r="CR685" s="341"/>
      <c r="CS685" s="341"/>
      <c r="CT685" s="341"/>
      <c r="CU685" s="341"/>
      <c r="CV685" s="341"/>
      <c r="CW685" s="341"/>
      <c r="CX685" s="341"/>
      <c r="CY685" s="341"/>
      <c r="CZ685" s="341"/>
    </row>
    <row r="686" s="345" customFormat="true" ht="25.15" customHeight="true" x14ac:dyDescent="0.2">
      <c r="C686" s="613"/>
      <c r="D686" s="613"/>
      <c r="E686" s="613"/>
      <c r="F686" s="613"/>
      <c r="G686" s="613"/>
      <c r="H686" s="613"/>
      <c r="I686" s="613"/>
      <c r="J686" s="613"/>
      <c r="K686" s="613"/>
      <c r="L686" s="613"/>
      <c r="M686" s="613"/>
      <c r="N686" s="613"/>
      <c r="O686" s="613"/>
      <c r="P686" s="613"/>
      <c r="Q686" s="613"/>
      <c r="AC686" s="338"/>
      <c r="AD686" s="338"/>
      <c r="AE686" s="338"/>
      <c r="AF686" s="338"/>
      <c r="AG686" s="338"/>
      <c r="AH686" s="338"/>
      <c r="AI686" s="338"/>
      <c r="AJ686" s="338"/>
      <c r="AK686" s="338"/>
      <c r="AL686" s="338"/>
      <c r="AM686" s="338"/>
      <c r="AN686" s="338"/>
      <c r="AO686" s="338"/>
      <c r="AP686" s="338"/>
      <c r="AQ686" s="338"/>
      <c r="AR686" s="338"/>
      <c r="AS686" s="338"/>
      <c r="AT686" s="338"/>
      <c r="AU686" s="338"/>
      <c r="AV686" s="338"/>
      <c r="AW686" s="338"/>
      <c r="AX686" s="338"/>
      <c r="AY686" s="338"/>
      <c r="AZ686" s="338"/>
      <c r="BA686" s="341"/>
      <c r="BB686" s="420"/>
      <c r="BC686" s="341"/>
      <c r="BD686" s="341"/>
      <c r="BE686" s="341"/>
      <c r="BF686" s="341"/>
      <c r="BG686" s="341"/>
      <c r="BH686" s="341"/>
      <c r="BI686" s="341"/>
      <c r="BJ686" s="341"/>
      <c r="BK686" s="341"/>
      <c r="BL686" s="341"/>
      <c r="BM686" s="341"/>
      <c r="BN686" s="341"/>
      <c r="BO686" s="341"/>
      <c r="BP686" s="341"/>
      <c r="BQ686" s="341"/>
      <c r="BR686" s="341"/>
      <c r="BS686" s="341"/>
      <c r="BT686" s="341"/>
      <c r="BU686" s="341"/>
      <c r="BV686" s="341"/>
      <c r="BW686" s="341"/>
      <c r="BX686" s="341"/>
      <c r="BY686" s="341"/>
      <c r="BZ686" s="341"/>
      <c r="CA686" s="341"/>
      <c r="CB686" s="341"/>
      <c r="CC686" s="341"/>
      <c r="CD686" s="341"/>
      <c r="CE686" s="341"/>
      <c r="CF686" s="341"/>
      <c r="CG686" s="341"/>
      <c r="CH686" s="341"/>
      <c r="CI686" s="341"/>
      <c r="CJ686" s="341"/>
      <c r="CK686" s="341"/>
      <c r="CL686" s="341"/>
      <c r="CM686" s="341"/>
      <c r="CN686" s="341"/>
      <c r="CO686" s="341"/>
      <c r="CP686" s="341"/>
      <c r="CQ686" s="341"/>
      <c r="CR686" s="341"/>
      <c r="CS686" s="341"/>
      <c r="CT686" s="341"/>
      <c r="CU686" s="341"/>
      <c r="CV686" s="341"/>
      <c r="CW686" s="341"/>
      <c r="CX686" s="341"/>
      <c r="CY686" s="341"/>
      <c r="CZ686" s="341"/>
    </row>
    <row r="687" s="345" customFormat="true" ht="25.15" customHeight="true" x14ac:dyDescent="0.2">
      <c r="C687" s="613"/>
      <c r="D687" s="613"/>
      <c r="E687" s="613"/>
      <c r="F687" s="613"/>
      <c r="G687" s="613"/>
      <c r="H687" s="613"/>
      <c r="I687" s="613"/>
      <c r="J687" s="613"/>
      <c r="K687" s="613"/>
      <c r="L687" s="613"/>
      <c r="M687" s="613"/>
      <c r="N687" s="613"/>
      <c r="O687" s="613"/>
      <c r="P687" s="613"/>
      <c r="Q687" s="613"/>
      <c r="AC687" s="338"/>
      <c r="AD687" s="338"/>
      <c r="AE687" s="338"/>
      <c r="AF687" s="338"/>
      <c r="AG687" s="338"/>
      <c r="AH687" s="338"/>
      <c r="AI687" s="338"/>
      <c r="AJ687" s="338"/>
      <c r="AK687" s="338"/>
      <c r="AL687" s="338"/>
      <c r="AM687" s="338"/>
      <c r="AN687" s="338"/>
      <c r="AO687" s="338"/>
      <c r="AP687" s="338"/>
      <c r="AQ687" s="338"/>
      <c r="AR687" s="338"/>
      <c r="AS687" s="338"/>
      <c r="AT687" s="338"/>
      <c r="AU687" s="338"/>
      <c r="AV687" s="338"/>
      <c r="AW687" s="338"/>
      <c r="AX687" s="338"/>
      <c r="AY687" s="338"/>
      <c r="AZ687" s="338"/>
      <c r="BA687" s="341"/>
      <c r="BB687" s="420"/>
      <c r="BC687" s="341"/>
      <c r="BD687" s="341"/>
      <c r="BE687" s="341"/>
      <c r="BF687" s="341"/>
      <c r="BG687" s="341"/>
      <c r="BH687" s="341"/>
      <c r="BI687" s="341"/>
      <c r="BJ687" s="341"/>
      <c r="BK687" s="341"/>
      <c r="BL687" s="341"/>
      <c r="BM687" s="341"/>
      <c r="BN687" s="341"/>
      <c r="BO687" s="341"/>
      <c r="BP687" s="341"/>
      <c r="BQ687" s="341"/>
      <c r="BR687" s="341"/>
      <c r="BS687" s="341"/>
      <c r="BT687" s="341"/>
      <c r="BU687" s="341"/>
      <c r="BV687" s="341"/>
      <c r="BW687" s="341"/>
      <c r="BX687" s="341"/>
      <c r="BY687" s="341"/>
      <c r="BZ687" s="341"/>
      <c r="CA687" s="341"/>
      <c r="CB687" s="341"/>
      <c r="CC687" s="341"/>
      <c r="CD687" s="341"/>
      <c r="CE687" s="341"/>
      <c r="CF687" s="341"/>
      <c r="CG687" s="341"/>
      <c r="CH687" s="341"/>
      <c r="CI687" s="341"/>
      <c r="CJ687" s="341"/>
      <c r="CK687" s="341"/>
      <c r="CL687" s="341"/>
      <c r="CM687" s="341"/>
      <c r="CN687" s="341"/>
      <c r="CO687" s="341"/>
      <c r="CP687" s="341"/>
      <c r="CQ687" s="341"/>
      <c r="CR687" s="341"/>
      <c r="CS687" s="341"/>
      <c r="CT687" s="341"/>
      <c r="CU687" s="341"/>
      <c r="CV687" s="341"/>
      <c r="CW687" s="341"/>
      <c r="CX687" s="341"/>
      <c r="CY687" s="341"/>
      <c r="CZ687" s="341"/>
    </row>
    <row r="688" s="345" customFormat="true" ht="25.15" customHeight="true" x14ac:dyDescent="0.2">
      <c r="C688" s="613"/>
      <c r="D688" s="613"/>
      <c r="E688" s="613"/>
      <c r="F688" s="613"/>
      <c r="G688" s="613"/>
      <c r="H688" s="613"/>
      <c r="I688" s="613"/>
      <c r="J688" s="613"/>
      <c r="K688" s="613"/>
      <c r="L688" s="613"/>
      <c r="M688" s="613"/>
      <c r="N688" s="613"/>
      <c r="O688" s="613"/>
      <c r="P688" s="613"/>
      <c r="Q688" s="613"/>
      <c r="AC688" s="338"/>
      <c r="AD688" s="338"/>
      <c r="AE688" s="338"/>
      <c r="AF688" s="338"/>
      <c r="AG688" s="338"/>
      <c r="AH688" s="338"/>
      <c r="AI688" s="338"/>
      <c r="AJ688" s="338"/>
      <c r="AK688" s="338"/>
      <c r="AL688" s="338"/>
      <c r="AM688" s="338"/>
      <c r="AN688" s="338"/>
      <c r="AO688" s="338"/>
      <c r="AP688" s="338"/>
      <c r="AQ688" s="338"/>
      <c r="AR688" s="338"/>
      <c r="AS688" s="338"/>
      <c r="AT688" s="338"/>
      <c r="AU688" s="338"/>
      <c r="AV688" s="338"/>
      <c r="AW688" s="338"/>
      <c r="AX688" s="338"/>
      <c r="AY688" s="338"/>
      <c r="AZ688" s="338"/>
      <c r="BA688" s="341"/>
      <c r="BB688" s="420"/>
      <c r="BC688" s="341"/>
      <c r="BD688" s="341"/>
      <c r="BE688" s="341"/>
      <c r="BF688" s="341"/>
      <c r="BG688" s="341"/>
      <c r="BH688" s="341"/>
      <c r="BI688" s="341"/>
      <c r="BJ688" s="341"/>
      <c r="BK688" s="341"/>
      <c r="BL688" s="341"/>
      <c r="BM688" s="341"/>
      <c r="BN688" s="341"/>
      <c r="BO688" s="341"/>
      <c r="BP688" s="341"/>
      <c r="BQ688" s="341"/>
      <c r="BR688" s="341"/>
      <c r="BS688" s="341"/>
      <c r="BT688" s="341"/>
      <c r="BU688" s="341"/>
      <c r="BV688" s="341"/>
      <c r="BW688" s="341"/>
      <c r="BX688" s="341"/>
      <c r="BY688" s="341"/>
      <c r="BZ688" s="341"/>
      <c r="CA688" s="341"/>
      <c r="CB688" s="341"/>
      <c r="CC688" s="341"/>
      <c r="CD688" s="341"/>
      <c r="CE688" s="341"/>
      <c r="CF688" s="341"/>
      <c r="CG688" s="341"/>
      <c r="CH688" s="341"/>
      <c r="CI688" s="341"/>
      <c r="CJ688" s="341"/>
      <c r="CK688" s="341"/>
      <c r="CL688" s="341"/>
      <c r="CM688" s="341"/>
      <c r="CN688" s="341"/>
      <c r="CO688" s="341"/>
      <c r="CP688" s="341"/>
      <c r="CQ688" s="341"/>
      <c r="CR688" s="341"/>
      <c r="CS688" s="341"/>
      <c r="CT688" s="341"/>
      <c r="CU688" s="341"/>
      <c r="CV688" s="341"/>
      <c r="CW688" s="341"/>
      <c r="CX688" s="341"/>
      <c r="CY688" s="341"/>
      <c r="CZ688" s="341"/>
    </row>
    <row r="689" s="345" customFormat="true" ht="25.15" customHeight="true" x14ac:dyDescent="0.2">
      <c r="C689" s="613"/>
      <c r="D689" s="613"/>
      <c r="E689" s="613"/>
      <c r="F689" s="613"/>
      <c r="G689" s="613"/>
      <c r="H689" s="613"/>
      <c r="I689" s="613"/>
      <c r="J689" s="613"/>
      <c r="K689" s="613"/>
      <c r="L689" s="613"/>
      <c r="M689" s="613"/>
      <c r="N689" s="613"/>
      <c r="O689" s="613"/>
      <c r="P689" s="613"/>
      <c r="Q689" s="613"/>
      <c r="AC689" s="338"/>
      <c r="AD689" s="338"/>
      <c r="AE689" s="338"/>
      <c r="AF689" s="338"/>
      <c r="AG689" s="338"/>
      <c r="AH689" s="338"/>
      <c r="AI689" s="338"/>
      <c r="AJ689" s="338"/>
      <c r="AK689" s="338"/>
      <c r="AL689" s="338"/>
      <c r="AM689" s="338"/>
      <c r="AN689" s="338"/>
      <c r="AO689" s="338"/>
      <c r="AP689" s="338"/>
      <c r="AQ689" s="338"/>
      <c r="AR689" s="338"/>
      <c r="AS689" s="338"/>
      <c r="AT689" s="338"/>
      <c r="AU689" s="338"/>
      <c r="AV689" s="338"/>
      <c r="AW689" s="338"/>
      <c r="AX689" s="338"/>
      <c r="AY689" s="338"/>
      <c r="AZ689" s="338"/>
      <c r="BA689" s="341"/>
      <c r="BB689" s="420"/>
      <c r="BC689" s="341"/>
      <c r="BD689" s="341"/>
      <c r="BE689" s="341"/>
      <c r="BF689" s="341"/>
      <c r="BG689" s="341"/>
      <c r="BH689" s="341"/>
      <c r="BI689" s="341"/>
      <c r="BJ689" s="341"/>
      <c r="BK689" s="341"/>
      <c r="BL689" s="341"/>
      <c r="BM689" s="341"/>
      <c r="BN689" s="341"/>
      <c r="BO689" s="341"/>
      <c r="BP689" s="341"/>
      <c r="BQ689" s="341"/>
      <c r="BR689" s="341"/>
      <c r="BS689" s="341"/>
      <c r="BT689" s="341"/>
      <c r="BU689" s="341"/>
      <c r="BV689" s="341"/>
      <c r="BW689" s="341"/>
      <c r="BX689" s="341"/>
      <c r="BY689" s="341"/>
      <c r="BZ689" s="341"/>
      <c r="CA689" s="341"/>
      <c r="CB689" s="341"/>
      <c r="CC689" s="341"/>
      <c r="CD689" s="341"/>
      <c r="CE689" s="341"/>
      <c r="CF689" s="341"/>
      <c r="CG689" s="341"/>
      <c r="CH689" s="341"/>
      <c r="CI689" s="341"/>
      <c r="CJ689" s="341"/>
      <c r="CK689" s="341"/>
      <c r="CL689" s="341"/>
      <c r="CM689" s="341"/>
      <c r="CN689" s="341"/>
      <c r="CO689" s="341"/>
      <c r="CP689" s="341"/>
      <c r="CQ689" s="341"/>
      <c r="CR689" s="341"/>
      <c r="CS689" s="341"/>
      <c r="CT689" s="341"/>
      <c r="CU689" s="341"/>
      <c r="CV689" s="341"/>
      <c r="CW689" s="341"/>
      <c r="CX689" s="341"/>
      <c r="CY689" s="341"/>
      <c r="CZ689" s="341"/>
    </row>
    <row r="690" s="345" customFormat="true" ht="25.15" customHeight="true" x14ac:dyDescent="0.2">
      <c r="C690" s="613"/>
      <c r="D690" s="613"/>
      <c r="E690" s="613"/>
      <c r="F690" s="613"/>
      <c r="G690" s="613"/>
      <c r="H690" s="613"/>
      <c r="I690" s="613"/>
      <c r="J690" s="613"/>
      <c r="K690" s="613"/>
      <c r="L690" s="613"/>
      <c r="M690" s="613"/>
      <c r="N690" s="613"/>
      <c r="O690" s="613"/>
      <c r="P690" s="613"/>
      <c r="Q690" s="613"/>
      <c r="AC690" s="338"/>
      <c r="AD690" s="338"/>
      <c r="AE690" s="338"/>
      <c r="AF690" s="338"/>
      <c r="AG690" s="338"/>
      <c r="AH690" s="338"/>
      <c r="AI690" s="338"/>
      <c r="AJ690" s="338"/>
      <c r="AK690" s="338"/>
      <c r="AL690" s="338"/>
      <c r="AM690" s="338"/>
      <c r="AN690" s="338"/>
      <c r="AO690" s="338"/>
      <c r="AP690" s="338"/>
      <c r="AQ690" s="338"/>
      <c r="AR690" s="338"/>
      <c r="AS690" s="338"/>
      <c r="AT690" s="338"/>
      <c r="AU690" s="338"/>
      <c r="AV690" s="338"/>
      <c r="AW690" s="338"/>
      <c r="AX690" s="338"/>
      <c r="AY690" s="338"/>
      <c r="AZ690" s="338"/>
      <c r="BA690" s="341"/>
      <c r="BB690" s="420"/>
      <c r="BC690" s="341"/>
      <c r="BD690" s="341"/>
      <c r="BE690" s="341"/>
      <c r="BF690" s="341"/>
      <c r="BG690" s="341"/>
      <c r="BH690" s="341"/>
      <c r="BI690" s="341"/>
      <c r="BJ690" s="341"/>
      <c r="BK690" s="341"/>
      <c r="BL690" s="341"/>
      <c r="BM690" s="341"/>
      <c r="BN690" s="341"/>
      <c r="BO690" s="341"/>
      <c r="BP690" s="341"/>
      <c r="BQ690" s="341"/>
      <c r="BR690" s="341"/>
      <c r="BS690" s="341"/>
      <c r="BT690" s="341"/>
      <c r="BU690" s="341"/>
      <c r="BV690" s="341"/>
      <c r="BW690" s="341"/>
      <c r="BX690" s="341"/>
      <c r="BY690" s="341"/>
      <c r="BZ690" s="341"/>
      <c r="CA690" s="341"/>
      <c r="CB690" s="341"/>
      <c r="CC690" s="341"/>
      <c r="CD690" s="341"/>
      <c r="CE690" s="341"/>
      <c r="CF690" s="341"/>
      <c r="CG690" s="341"/>
      <c r="CH690" s="341"/>
      <c r="CI690" s="341"/>
      <c r="CJ690" s="341"/>
      <c r="CK690" s="341"/>
      <c r="CL690" s="341"/>
      <c r="CM690" s="341"/>
      <c r="CN690" s="341"/>
      <c r="CO690" s="341"/>
      <c r="CP690" s="341"/>
      <c r="CQ690" s="341"/>
      <c r="CR690" s="341"/>
      <c r="CS690" s="341"/>
      <c r="CT690" s="341"/>
      <c r="CU690" s="341"/>
      <c r="CV690" s="341"/>
      <c r="CW690" s="341"/>
      <c r="CX690" s="341"/>
      <c r="CY690" s="341"/>
      <c r="CZ690" s="341"/>
    </row>
    <row r="691" s="345" customFormat="true" ht="25.15" customHeight="true" x14ac:dyDescent="0.2">
      <c r="C691" s="613"/>
      <c r="D691" s="613"/>
      <c r="E691" s="613"/>
      <c r="F691" s="613"/>
      <c r="G691" s="613"/>
      <c r="H691" s="613"/>
      <c r="I691" s="613"/>
      <c r="J691" s="613"/>
      <c r="K691" s="613"/>
      <c r="L691" s="613"/>
      <c r="M691" s="613"/>
      <c r="N691" s="613"/>
      <c r="O691" s="613"/>
      <c r="P691" s="613"/>
      <c r="Q691" s="613"/>
      <c r="AC691" s="338"/>
      <c r="AD691" s="338"/>
      <c r="AE691" s="338"/>
      <c r="AF691" s="338"/>
      <c r="AG691" s="338"/>
      <c r="AH691" s="338"/>
      <c r="AI691" s="338"/>
      <c r="AJ691" s="338"/>
      <c r="AK691" s="338"/>
      <c r="AL691" s="338"/>
      <c r="AM691" s="338"/>
      <c r="AN691" s="338"/>
      <c r="AO691" s="338"/>
      <c r="AP691" s="338"/>
      <c r="AQ691" s="338"/>
      <c r="AR691" s="338"/>
      <c r="AS691" s="338"/>
      <c r="AT691" s="338"/>
      <c r="AU691" s="338"/>
      <c r="AV691" s="338"/>
      <c r="AW691" s="338"/>
      <c r="AX691" s="338"/>
      <c r="AY691" s="338"/>
      <c r="AZ691" s="338"/>
      <c r="BA691" s="341"/>
      <c r="BB691" s="420"/>
      <c r="BC691" s="341"/>
      <c r="BD691" s="341"/>
      <c r="BE691" s="341"/>
      <c r="BF691" s="341"/>
      <c r="BG691" s="341"/>
      <c r="BH691" s="341"/>
      <c r="BI691" s="341"/>
      <c r="BJ691" s="341"/>
      <c r="BK691" s="341"/>
      <c r="BL691" s="341"/>
      <c r="BM691" s="341"/>
      <c r="BN691" s="341"/>
      <c r="BO691" s="341"/>
      <c r="BP691" s="341"/>
      <c r="BQ691" s="341"/>
      <c r="BR691" s="341"/>
      <c r="BS691" s="341"/>
      <c r="BT691" s="341"/>
      <c r="BU691" s="341"/>
      <c r="BV691" s="341"/>
      <c r="BW691" s="341"/>
      <c r="BX691" s="341"/>
      <c r="BY691" s="341"/>
      <c r="BZ691" s="341"/>
      <c r="CA691" s="341"/>
      <c r="CB691" s="341"/>
      <c r="CC691" s="341"/>
      <c r="CD691" s="341"/>
      <c r="CE691" s="341"/>
      <c r="CF691" s="341"/>
      <c r="CG691" s="341"/>
      <c r="CH691" s="341"/>
      <c r="CI691" s="341"/>
      <c r="CJ691" s="341"/>
      <c r="CK691" s="341"/>
      <c r="CL691" s="341"/>
      <c r="CM691" s="341"/>
      <c r="CN691" s="341"/>
      <c r="CO691" s="341"/>
      <c r="CP691" s="341"/>
      <c r="CQ691" s="341"/>
      <c r="CR691" s="341"/>
      <c r="CS691" s="341"/>
      <c r="CT691" s="341"/>
      <c r="CU691" s="341"/>
      <c r="CV691" s="341"/>
      <c r="CW691" s="341"/>
      <c r="CX691" s="341"/>
      <c r="CY691" s="341"/>
      <c r="CZ691" s="341"/>
    </row>
    <row r="692" s="345" customFormat="true" ht="25.15" customHeight="true" x14ac:dyDescent="0.2">
      <c r="C692" s="613"/>
      <c r="D692" s="613"/>
      <c r="E692" s="613"/>
      <c r="F692" s="613"/>
      <c r="G692" s="613"/>
      <c r="H692" s="613"/>
      <c r="I692" s="613"/>
      <c r="J692" s="613"/>
      <c r="K692" s="613"/>
      <c r="L692" s="613"/>
      <c r="M692" s="613"/>
      <c r="N692" s="613"/>
      <c r="O692" s="613"/>
      <c r="P692" s="613"/>
      <c r="Q692" s="613"/>
      <c r="AC692" s="338"/>
      <c r="AD692" s="338"/>
      <c r="AE692" s="338"/>
      <c r="AF692" s="338"/>
      <c r="AG692" s="338"/>
      <c r="AH692" s="338"/>
      <c r="AI692" s="338"/>
      <c r="AJ692" s="338"/>
      <c r="AK692" s="338"/>
      <c r="AL692" s="338"/>
      <c r="AM692" s="338"/>
      <c r="AN692" s="338"/>
      <c r="AO692" s="338"/>
      <c r="AP692" s="338"/>
      <c r="AQ692" s="338"/>
      <c r="AR692" s="338"/>
      <c r="AS692" s="338"/>
      <c r="AT692" s="338"/>
      <c r="AU692" s="338"/>
      <c r="AV692" s="338"/>
      <c r="AW692" s="338"/>
      <c r="AX692" s="338"/>
      <c r="AY692" s="338"/>
      <c r="AZ692" s="338"/>
      <c r="BA692" s="341"/>
      <c r="BB692" s="420"/>
      <c r="BC692" s="341"/>
      <c r="BD692" s="341"/>
      <c r="BE692" s="341"/>
      <c r="BF692" s="341"/>
      <c r="BG692" s="341"/>
      <c r="BH692" s="341"/>
      <c r="BI692" s="341"/>
      <c r="BJ692" s="341"/>
      <c r="BK692" s="341"/>
      <c r="BL692" s="341"/>
      <c r="BM692" s="341"/>
      <c r="BN692" s="341"/>
      <c r="BO692" s="341"/>
      <c r="BP692" s="341"/>
      <c r="BQ692" s="341"/>
      <c r="BR692" s="341"/>
      <c r="BS692" s="341"/>
      <c r="BT692" s="341"/>
      <c r="BU692" s="341"/>
      <c r="BV692" s="341"/>
      <c r="BW692" s="341"/>
      <c r="BX692" s="341"/>
      <c r="BY692" s="341"/>
      <c r="BZ692" s="341"/>
      <c r="CA692" s="341"/>
      <c r="CB692" s="341"/>
      <c r="CC692" s="341"/>
      <c r="CD692" s="341"/>
      <c r="CE692" s="341"/>
      <c r="CF692" s="341"/>
      <c r="CG692" s="341"/>
      <c r="CH692" s="341"/>
      <c r="CI692" s="341"/>
      <c r="CJ692" s="341"/>
      <c r="CK692" s="341"/>
      <c r="CL692" s="341"/>
      <c r="CM692" s="341"/>
      <c r="CN692" s="341"/>
      <c r="CO692" s="341"/>
      <c r="CP692" s="341"/>
      <c r="CQ692" s="341"/>
      <c r="CR692" s="341"/>
      <c r="CS692" s="341"/>
      <c r="CT692" s="341"/>
      <c r="CU692" s="341"/>
      <c r="CV692" s="341"/>
      <c r="CW692" s="341"/>
      <c r="CX692" s="341"/>
      <c r="CY692" s="341"/>
      <c r="CZ692" s="341"/>
    </row>
    <row r="693" s="345" customFormat="true" ht="25.15" customHeight="true" x14ac:dyDescent="0.2">
      <c r="C693" s="613"/>
      <c r="D693" s="613"/>
      <c r="E693" s="613"/>
      <c r="F693" s="613"/>
      <c r="G693" s="613"/>
      <c r="H693" s="613"/>
      <c r="I693" s="613"/>
      <c r="J693" s="613"/>
      <c r="K693" s="613"/>
      <c r="L693" s="613"/>
      <c r="M693" s="613"/>
      <c r="N693" s="613"/>
      <c r="O693" s="613"/>
      <c r="P693" s="613"/>
      <c r="Q693" s="613"/>
      <c r="AC693" s="338"/>
      <c r="AD693" s="338"/>
      <c r="AE693" s="338"/>
      <c r="AF693" s="338"/>
      <c r="AG693" s="338"/>
      <c r="AH693" s="338"/>
      <c r="AI693" s="338"/>
      <c r="AJ693" s="338"/>
      <c r="AK693" s="338"/>
      <c r="AL693" s="338"/>
      <c r="AM693" s="338"/>
      <c r="AN693" s="338"/>
      <c r="AO693" s="338"/>
      <c r="AP693" s="338"/>
      <c r="AQ693" s="338"/>
      <c r="AR693" s="338"/>
      <c r="AS693" s="338"/>
      <c r="AT693" s="338"/>
      <c r="AU693" s="338"/>
      <c r="AV693" s="338"/>
      <c r="AW693" s="338"/>
      <c r="AX693" s="338"/>
      <c r="AY693" s="338"/>
      <c r="AZ693" s="338"/>
      <c r="BA693" s="341"/>
      <c r="BB693" s="420"/>
      <c r="BC693" s="341"/>
      <c r="BD693" s="341"/>
      <c r="BE693" s="341"/>
      <c r="BF693" s="341"/>
      <c r="BG693" s="341"/>
      <c r="BH693" s="341"/>
      <c r="BI693" s="341"/>
      <c r="BJ693" s="341"/>
      <c r="BK693" s="341"/>
      <c r="BL693" s="341"/>
      <c r="BM693" s="341"/>
      <c r="BN693" s="341"/>
      <c r="BO693" s="341"/>
      <c r="BP693" s="341"/>
      <c r="BQ693" s="341"/>
      <c r="BR693" s="341"/>
      <c r="BS693" s="341"/>
      <c r="BT693" s="341"/>
      <c r="BU693" s="341"/>
      <c r="BV693" s="341"/>
      <c r="BW693" s="341"/>
      <c r="BX693" s="341"/>
      <c r="BY693" s="341"/>
      <c r="BZ693" s="341"/>
      <c r="CA693" s="341"/>
      <c r="CB693" s="341"/>
      <c r="CC693" s="341"/>
      <c r="CD693" s="341"/>
      <c r="CE693" s="341"/>
      <c r="CF693" s="341"/>
      <c r="CG693" s="341"/>
      <c r="CH693" s="341"/>
      <c r="CI693" s="341"/>
      <c r="CJ693" s="341"/>
      <c r="CK693" s="341"/>
      <c r="CL693" s="341"/>
      <c r="CM693" s="341"/>
      <c r="CN693" s="341"/>
      <c r="CO693" s="341"/>
      <c r="CP693" s="341"/>
      <c r="CQ693" s="341"/>
      <c r="CR693" s="341"/>
      <c r="CS693" s="341"/>
      <c r="CT693" s="341"/>
      <c r="CU693" s="341"/>
      <c r="CV693" s="341"/>
      <c r="CW693" s="341"/>
      <c r="CX693" s="341"/>
      <c r="CY693" s="341"/>
      <c r="CZ693" s="341"/>
    </row>
    <row r="694" s="345" customFormat="true" ht="25.15" customHeight="true" x14ac:dyDescent="0.2">
      <c r="C694" s="613"/>
      <c r="D694" s="613"/>
      <c r="E694" s="613"/>
      <c r="F694" s="613"/>
      <c r="G694" s="613"/>
      <c r="H694" s="613"/>
      <c r="I694" s="613"/>
      <c r="J694" s="613"/>
      <c r="K694" s="613"/>
      <c r="L694" s="613"/>
      <c r="M694" s="613"/>
      <c r="N694" s="613"/>
      <c r="O694" s="613"/>
      <c r="P694" s="613"/>
      <c r="Q694" s="613"/>
      <c r="AC694" s="338"/>
      <c r="AD694" s="338"/>
      <c r="AE694" s="338"/>
      <c r="AF694" s="338"/>
      <c r="AG694" s="338"/>
      <c r="AH694" s="338"/>
      <c r="AI694" s="338"/>
      <c r="AJ694" s="338"/>
      <c r="AK694" s="338"/>
      <c r="AL694" s="338"/>
      <c r="AM694" s="338"/>
      <c r="AN694" s="338"/>
      <c r="AO694" s="338"/>
      <c r="AP694" s="338"/>
      <c r="AQ694" s="338"/>
      <c r="AR694" s="338"/>
      <c r="AS694" s="338"/>
      <c r="AT694" s="338"/>
      <c r="AU694" s="338"/>
      <c r="AV694" s="338"/>
      <c r="AW694" s="338"/>
      <c r="AX694" s="338"/>
      <c r="AY694" s="338"/>
      <c r="AZ694" s="338"/>
      <c r="BA694" s="341"/>
      <c r="BB694" s="420"/>
      <c r="BC694" s="341"/>
      <c r="BD694" s="341"/>
      <c r="BE694" s="341"/>
      <c r="BF694" s="341"/>
      <c r="BG694" s="341"/>
      <c r="BH694" s="341"/>
      <c r="BI694" s="341"/>
      <c r="BJ694" s="341"/>
      <c r="BK694" s="341"/>
      <c r="BL694" s="341"/>
      <c r="BM694" s="341"/>
      <c r="BN694" s="341"/>
      <c r="BO694" s="341"/>
      <c r="BP694" s="341"/>
      <c r="BQ694" s="341"/>
      <c r="BR694" s="341"/>
      <c r="BS694" s="341"/>
      <c r="BT694" s="341"/>
      <c r="BU694" s="341"/>
      <c r="BV694" s="341"/>
      <c r="BW694" s="341"/>
      <c r="BX694" s="341"/>
      <c r="BY694" s="341"/>
      <c r="BZ694" s="341"/>
      <c r="CA694" s="341"/>
      <c r="CB694" s="341"/>
      <c r="CC694" s="341"/>
      <c r="CD694" s="341"/>
      <c r="CE694" s="341"/>
      <c r="CF694" s="341"/>
      <c r="CG694" s="341"/>
      <c r="CH694" s="341"/>
      <c r="CI694" s="341"/>
      <c r="CJ694" s="341"/>
      <c r="CK694" s="341"/>
      <c r="CL694" s="341"/>
      <c r="CM694" s="341"/>
      <c r="CN694" s="341"/>
      <c r="CO694" s="341"/>
      <c r="CP694" s="341"/>
      <c r="CQ694" s="341"/>
      <c r="CR694" s="341"/>
      <c r="CS694" s="341"/>
      <c r="CT694" s="341"/>
      <c r="CU694" s="341"/>
      <c r="CV694" s="341"/>
      <c r="CW694" s="341"/>
      <c r="CX694" s="341"/>
      <c r="CY694" s="341"/>
      <c r="CZ694" s="341"/>
    </row>
    <row r="695" s="345" customFormat="true" ht="25.15" customHeight="true" x14ac:dyDescent="0.2">
      <c r="C695" s="613"/>
      <c r="D695" s="613"/>
      <c r="E695" s="613"/>
      <c r="F695" s="613"/>
      <c r="G695" s="613"/>
      <c r="H695" s="613"/>
      <c r="I695" s="613"/>
      <c r="J695" s="613"/>
      <c r="K695" s="613"/>
      <c r="L695" s="613"/>
      <c r="M695" s="613"/>
      <c r="N695" s="613"/>
      <c r="O695" s="613"/>
      <c r="P695" s="613"/>
      <c r="Q695" s="613"/>
      <c r="AC695" s="338"/>
      <c r="AD695" s="338"/>
      <c r="AE695" s="338"/>
      <c r="AF695" s="338"/>
      <c r="AG695" s="338"/>
      <c r="AH695" s="338"/>
      <c r="AI695" s="338"/>
      <c r="AJ695" s="338"/>
      <c r="AK695" s="338"/>
      <c r="AL695" s="338"/>
      <c r="AM695" s="338"/>
      <c r="AN695" s="338"/>
      <c r="AO695" s="338"/>
      <c r="AP695" s="338"/>
      <c r="AQ695" s="338"/>
      <c r="AR695" s="338"/>
      <c r="AS695" s="338"/>
      <c r="AT695" s="338"/>
      <c r="AU695" s="338"/>
      <c r="AV695" s="338"/>
      <c r="AW695" s="338"/>
      <c r="AX695" s="338"/>
      <c r="AY695" s="338"/>
      <c r="AZ695" s="338"/>
      <c r="BA695" s="341"/>
      <c r="BB695" s="420"/>
      <c r="BC695" s="341"/>
      <c r="BD695" s="341"/>
      <c r="BE695" s="341"/>
      <c r="BF695" s="341"/>
      <c r="BG695" s="341"/>
      <c r="BH695" s="341"/>
      <c r="BI695" s="341"/>
      <c r="BJ695" s="341"/>
      <c r="BK695" s="341"/>
      <c r="BL695" s="341"/>
      <c r="BM695" s="341"/>
      <c r="BN695" s="341"/>
      <c r="BO695" s="341"/>
      <c r="BP695" s="341"/>
      <c r="BQ695" s="341"/>
      <c r="BR695" s="341"/>
      <c r="BS695" s="341"/>
      <c r="BT695" s="341"/>
      <c r="BU695" s="341"/>
      <c r="BV695" s="341"/>
      <c r="BW695" s="341"/>
      <c r="BX695" s="341"/>
      <c r="BY695" s="341"/>
      <c r="BZ695" s="341"/>
      <c r="CA695" s="341"/>
      <c r="CB695" s="341"/>
      <c r="CC695" s="341"/>
      <c r="CD695" s="341"/>
      <c r="CE695" s="341"/>
      <c r="CF695" s="341"/>
      <c r="CG695" s="341"/>
      <c r="CH695" s="341"/>
      <c r="CI695" s="341"/>
      <c r="CJ695" s="341"/>
      <c r="CK695" s="341"/>
      <c r="CL695" s="341"/>
      <c r="CM695" s="341"/>
      <c r="CN695" s="341"/>
      <c r="CO695" s="341"/>
      <c r="CP695" s="341"/>
      <c r="CQ695" s="341"/>
      <c r="CR695" s="341"/>
      <c r="CS695" s="341"/>
      <c r="CT695" s="341"/>
      <c r="CU695" s="341"/>
      <c r="CV695" s="341"/>
      <c r="CW695" s="341"/>
      <c r="CX695" s="341"/>
      <c r="CY695" s="341"/>
      <c r="CZ695" s="341"/>
    </row>
    <row r="696" s="345" customFormat="true" ht="25.15" customHeight="true" x14ac:dyDescent="0.2">
      <c r="C696" s="613"/>
      <c r="D696" s="613"/>
      <c r="E696" s="613"/>
      <c r="F696" s="613"/>
      <c r="G696" s="613"/>
      <c r="H696" s="613"/>
      <c r="I696" s="613"/>
      <c r="J696" s="613"/>
      <c r="K696" s="613"/>
      <c r="L696" s="613"/>
      <c r="M696" s="613"/>
      <c r="N696" s="613"/>
      <c r="O696" s="613"/>
      <c r="P696" s="613"/>
      <c r="Q696" s="613"/>
      <c r="AC696" s="338"/>
      <c r="AD696" s="338"/>
      <c r="AE696" s="338"/>
      <c r="AF696" s="338"/>
      <c r="AG696" s="338"/>
      <c r="AH696" s="338"/>
      <c r="AI696" s="338"/>
      <c r="AJ696" s="338"/>
      <c r="AK696" s="338"/>
      <c r="AL696" s="338"/>
      <c r="AM696" s="338"/>
      <c r="AN696" s="338"/>
      <c r="AO696" s="338"/>
      <c r="AP696" s="338"/>
      <c r="AQ696" s="338"/>
      <c r="AR696" s="338"/>
      <c r="AS696" s="338"/>
      <c r="AT696" s="338"/>
      <c r="AU696" s="338"/>
      <c r="AV696" s="338"/>
      <c r="AW696" s="338"/>
      <c r="AX696" s="338"/>
      <c r="AY696" s="338"/>
      <c r="AZ696" s="338"/>
      <c r="BA696" s="341"/>
      <c r="BB696" s="420"/>
      <c r="BC696" s="341"/>
      <c r="BD696" s="341"/>
      <c r="BE696" s="341"/>
      <c r="BF696" s="341"/>
      <c r="BG696" s="341"/>
      <c r="BH696" s="341"/>
      <c r="BI696" s="341"/>
      <c r="BJ696" s="341"/>
      <c r="BK696" s="341"/>
      <c r="BL696" s="341"/>
      <c r="BM696" s="341"/>
      <c r="BN696" s="341"/>
      <c r="BO696" s="341"/>
      <c r="BP696" s="341"/>
      <c r="BQ696" s="341"/>
      <c r="BR696" s="341"/>
      <c r="BS696" s="341"/>
      <c r="BT696" s="341"/>
      <c r="BU696" s="341"/>
      <c r="BV696" s="341"/>
      <c r="BW696" s="341"/>
      <c r="BX696" s="341"/>
      <c r="BY696" s="341"/>
      <c r="BZ696" s="341"/>
      <c r="CA696" s="341"/>
      <c r="CB696" s="341"/>
      <c r="CC696" s="341"/>
      <c r="CD696" s="341"/>
      <c r="CE696" s="341"/>
      <c r="CF696" s="341"/>
      <c r="CG696" s="341"/>
      <c r="CH696" s="341"/>
      <c r="CI696" s="341"/>
      <c r="CJ696" s="341"/>
      <c r="CK696" s="341"/>
      <c r="CL696" s="341"/>
      <c r="CM696" s="341"/>
      <c r="CN696" s="341"/>
      <c r="CO696" s="341"/>
      <c r="CP696" s="341"/>
      <c r="CQ696" s="341"/>
      <c r="CR696" s="341"/>
      <c r="CS696" s="341"/>
      <c r="CT696" s="341"/>
      <c r="CU696" s="341"/>
      <c r="CV696" s="341"/>
      <c r="CW696" s="341"/>
      <c r="CX696" s="341"/>
      <c r="CY696" s="341"/>
      <c r="CZ696" s="341"/>
    </row>
    <row r="697" s="345" customFormat="true" ht="25.15" customHeight="true" x14ac:dyDescent="0.2">
      <c r="C697" s="613"/>
      <c r="D697" s="613"/>
      <c r="E697" s="613"/>
      <c r="F697" s="613"/>
      <c r="G697" s="613"/>
      <c r="H697" s="613"/>
      <c r="I697" s="613"/>
      <c r="J697" s="613"/>
      <c r="K697" s="613"/>
      <c r="L697" s="613"/>
      <c r="M697" s="613"/>
      <c r="N697" s="613"/>
      <c r="O697" s="613"/>
      <c r="P697" s="613"/>
      <c r="Q697" s="613"/>
      <c r="AC697" s="338"/>
      <c r="AD697" s="338"/>
      <c r="AE697" s="338"/>
      <c r="AF697" s="338"/>
      <c r="AG697" s="338"/>
      <c r="AH697" s="338"/>
      <c r="AI697" s="338"/>
      <c r="AJ697" s="338"/>
      <c r="AK697" s="338"/>
      <c r="AL697" s="338"/>
      <c r="AM697" s="338"/>
      <c r="AN697" s="338"/>
      <c r="AO697" s="338"/>
      <c r="AP697" s="338"/>
      <c r="AQ697" s="338"/>
      <c r="AR697" s="338"/>
      <c r="AS697" s="338"/>
      <c r="AT697" s="338"/>
      <c r="AU697" s="338"/>
      <c r="AV697" s="338"/>
      <c r="AW697" s="338"/>
      <c r="AX697" s="338"/>
      <c r="AY697" s="338"/>
      <c r="AZ697" s="338"/>
      <c r="BA697" s="341"/>
      <c r="BB697" s="420"/>
      <c r="BC697" s="341"/>
      <c r="BD697" s="341"/>
      <c r="BE697" s="341"/>
      <c r="BF697" s="341"/>
      <c r="BG697" s="341"/>
      <c r="BH697" s="341"/>
      <c r="BI697" s="341"/>
      <c r="BJ697" s="341"/>
      <c r="BK697" s="341"/>
      <c r="BL697" s="341"/>
      <c r="BM697" s="341"/>
      <c r="BN697" s="341"/>
      <c r="BO697" s="341"/>
      <c r="BP697" s="341"/>
      <c r="BQ697" s="341"/>
      <c r="BR697" s="341"/>
      <c r="BS697" s="341"/>
      <c r="BT697" s="341"/>
      <c r="BU697" s="341"/>
      <c r="BV697" s="341"/>
      <c r="BW697" s="341"/>
      <c r="BX697" s="341"/>
      <c r="BY697" s="341"/>
      <c r="BZ697" s="341"/>
      <c r="CA697" s="341"/>
      <c r="CB697" s="341"/>
      <c r="CC697" s="341"/>
      <c r="CD697" s="341"/>
      <c r="CE697" s="341"/>
      <c r="CF697" s="341"/>
      <c r="CG697" s="341"/>
      <c r="CH697" s="341"/>
      <c r="CI697" s="341"/>
      <c r="CJ697" s="341"/>
      <c r="CK697" s="341"/>
      <c r="CL697" s="341"/>
      <c r="CM697" s="341"/>
      <c r="CN697" s="341"/>
      <c r="CO697" s="341"/>
      <c r="CP697" s="341"/>
      <c r="CQ697" s="341"/>
      <c r="CR697" s="341"/>
      <c r="CS697" s="341"/>
      <c r="CT697" s="341"/>
      <c r="CU697" s="341"/>
      <c r="CV697" s="341"/>
      <c r="CW697" s="341"/>
      <c r="CX697" s="341"/>
      <c r="CY697" s="341"/>
      <c r="CZ697" s="341"/>
    </row>
    <row r="698" s="345" customFormat="true" ht="25.15" customHeight="true" x14ac:dyDescent="0.2">
      <c r="C698" s="613"/>
      <c r="D698" s="613"/>
      <c r="E698" s="613"/>
      <c r="F698" s="613"/>
      <c r="G698" s="613"/>
      <c r="H698" s="613"/>
      <c r="I698" s="613"/>
      <c r="J698" s="613"/>
      <c r="K698" s="613"/>
      <c r="L698" s="613"/>
      <c r="M698" s="613"/>
      <c r="N698" s="613"/>
      <c r="O698" s="613"/>
      <c r="P698" s="613"/>
      <c r="Q698" s="613"/>
      <c r="AC698" s="338"/>
      <c r="AD698" s="338"/>
      <c r="AE698" s="338"/>
      <c r="AF698" s="338"/>
      <c r="AG698" s="338"/>
      <c r="AH698" s="338"/>
      <c r="AI698" s="338"/>
      <c r="AJ698" s="338"/>
      <c r="AK698" s="338"/>
      <c r="AL698" s="338"/>
      <c r="AM698" s="338"/>
      <c r="AN698" s="338"/>
      <c r="AO698" s="338"/>
      <c r="AP698" s="338"/>
      <c r="AQ698" s="338"/>
      <c r="AR698" s="338"/>
      <c r="AS698" s="338"/>
      <c r="AT698" s="338"/>
      <c r="AU698" s="338"/>
      <c r="AV698" s="338"/>
      <c r="AW698" s="338"/>
      <c r="AX698" s="338"/>
      <c r="AY698" s="338"/>
      <c r="AZ698" s="338"/>
      <c r="BA698" s="341"/>
      <c r="BB698" s="420"/>
      <c r="BC698" s="341"/>
      <c r="BD698" s="341"/>
      <c r="BE698" s="341"/>
      <c r="BF698" s="341"/>
      <c r="BG698" s="341"/>
      <c r="BH698" s="341"/>
      <c r="BI698" s="341"/>
      <c r="BJ698" s="341"/>
      <c r="BK698" s="341"/>
      <c r="BL698" s="341"/>
      <c r="BM698" s="341"/>
      <c r="BN698" s="341"/>
      <c r="BO698" s="341"/>
      <c r="BP698" s="341"/>
      <c r="BQ698" s="341"/>
      <c r="BR698" s="341"/>
      <c r="BS698" s="341"/>
      <c r="BT698" s="341"/>
      <c r="BU698" s="341"/>
      <c r="BV698" s="341"/>
      <c r="BW698" s="341"/>
      <c r="BX698" s="341"/>
      <c r="BY698" s="341"/>
      <c r="BZ698" s="341"/>
      <c r="CA698" s="341"/>
      <c r="CB698" s="341"/>
      <c r="CC698" s="341"/>
      <c r="CD698" s="341"/>
      <c r="CE698" s="341"/>
      <c r="CF698" s="341"/>
      <c r="CG698" s="341"/>
      <c r="CH698" s="341"/>
      <c r="CI698" s="341"/>
      <c r="CJ698" s="341"/>
      <c r="CK698" s="341"/>
      <c r="CL698" s="341"/>
      <c r="CM698" s="341"/>
      <c r="CN698" s="341"/>
      <c r="CO698" s="341"/>
      <c r="CP698" s="341"/>
      <c r="CQ698" s="341"/>
      <c r="CR698" s="341"/>
      <c r="CS698" s="341"/>
      <c r="CT698" s="341"/>
      <c r="CU698" s="341"/>
      <c r="CV698" s="341"/>
      <c r="CW698" s="341"/>
      <c r="CX698" s="341"/>
      <c r="CY698" s="341"/>
      <c r="CZ698" s="341"/>
    </row>
    <row r="699" s="345" customFormat="true" ht="25.15" customHeight="true" x14ac:dyDescent="0.2">
      <c r="C699" s="613"/>
      <c r="D699" s="613"/>
      <c r="E699" s="613"/>
      <c r="F699" s="613"/>
      <c r="G699" s="613"/>
      <c r="H699" s="613"/>
      <c r="I699" s="613"/>
      <c r="J699" s="613"/>
      <c r="K699" s="613"/>
      <c r="L699" s="613"/>
      <c r="M699" s="613"/>
      <c r="N699" s="613"/>
      <c r="O699" s="613"/>
      <c r="P699" s="613"/>
      <c r="Q699" s="613"/>
      <c r="AC699" s="338"/>
      <c r="AD699" s="338"/>
      <c r="AE699" s="338"/>
      <c r="AF699" s="338"/>
      <c r="AG699" s="338"/>
      <c r="AH699" s="338"/>
      <c r="AI699" s="338"/>
      <c r="AJ699" s="338"/>
      <c r="AK699" s="338"/>
      <c r="AL699" s="338"/>
      <c r="AM699" s="338"/>
      <c r="AN699" s="338"/>
      <c r="AO699" s="338"/>
      <c r="AP699" s="338"/>
      <c r="AQ699" s="338"/>
      <c r="AR699" s="338"/>
      <c r="AS699" s="338"/>
      <c r="AT699" s="338"/>
      <c r="AU699" s="338"/>
      <c r="AV699" s="338"/>
      <c r="AW699" s="338"/>
      <c r="AX699" s="338"/>
      <c r="AY699" s="338"/>
      <c r="AZ699" s="338"/>
      <c r="BA699" s="341"/>
      <c r="BB699" s="420"/>
      <c r="BC699" s="341"/>
      <c r="BD699" s="341"/>
      <c r="BE699" s="341"/>
      <c r="BF699" s="341"/>
      <c r="BG699" s="341"/>
      <c r="BH699" s="341"/>
      <c r="BI699" s="341"/>
      <c r="BJ699" s="341"/>
      <c r="BK699" s="341"/>
      <c r="BL699" s="341"/>
      <c r="BM699" s="341"/>
      <c r="BN699" s="341"/>
      <c r="BO699" s="341"/>
      <c r="BP699" s="341"/>
      <c r="BQ699" s="341"/>
      <c r="BR699" s="341"/>
      <c r="BS699" s="341"/>
      <c r="BT699" s="341"/>
      <c r="BU699" s="341"/>
      <c r="BV699" s="341"/>
      <c r="BW699" s="341"/>
      <c r="BX699" s="341"/>
      <c r="BY699" s="341"/>
      <c r="BZ699" s="341"/>
      <c r="CA699" s="341"/>
      <c r="CB699" s="341"/>
      <c r="CC699" s="341"/>
      <c r="CD699" s="341"/>
      <c r="CE699" s="341"/>
      <c r="CF699" s="341"/>
      <c r="CG699" s="341"/>
      <c r="CH699" s="341"/>
      <c r="CI699" s="341"/>
      <c r="CJ699" s="341"/>
      <c r="CK699" s="341"/>
      <c r="CL699" s="341"/>
      <c r="CM699" s="341"/>
      <c r="CN699" s="341"/>
      <c r="CO699" s="341"/>
      <c r="CP699" s="341"/>
      <c r="CQ699" s="341"/>
      <c r="CR699" s="341"/>
      <c r="CS699" s="341"/>
      <c r="CT699" s="341"/>
      <c r="CU699" s="341"/>
      <c r="CV699" s="341"/>
      <c r="CW699" s="341"/>
      <c r="CX699" s="341"/>
      <c r="CY699" s="341"/>
      <c r="CZ699" s="341"/>
    </row>
    <row r="700" s="345" customFormat="true" ht="25.15" customHeight="true" x14ac:dyDescent="0.2">
      <c r="C700" s="613"/>
      <c r="D700" s="613"/>
      <c r="E700" s="613"/>
      <c r="F700" s="613"/>
      <c r="G700" s="613"/>
      <c r="H700" s="613"/>
      <c r="I700" s="613"/>
      <c r="J700" s="613"/>
      <c r="K700" s="613"/>
      <c r="L700" s="613"/>
      <c r="M700" s="613"/>
      <c r="N700" s="613"/>
      <c r="O700" s="613"/>
      <c r="P700" s="613"/>
      <c r="Q700" s="613"/>
      <c r="AC700" s="338"/>
      <c r="AD700" s="338"/>
      <c r="AE700" s="338"/>
      <c r="AF700" s="338"/>
      <c r="AG700" s="338"/>
      <c r="AH700" s="338"/>
      <c r="AI700" s="338"/>
      <c r="AJ700" s="338"/>
      <c r="AK700" s="338"/>
      <c r="AL700" s="338"/>
      <c r="AM700" s="338"/>
      <c r="AN700" s="338"/>
      <c r="AO700" s="338"/>
      <c r="AP700" s="338"/>
      <c r="AQ700" s="338"/>
      <c r="AR700" s="338"/>
      <c r="AS700" s="338"/>
      <c r="AT700" s="338"/>
      <c r="AU700" s="338"/>
      <c r="AV700" s="338"/>
      <c r="AW700" s="338"/>
      <c r="AX700" s="338"/>
      <c r="AY700" s="338"/>
      <c r="AZ700" s="338"/>
      <c r="BA700" s="341"/>
      <c r="BB700" s="420"/>
      <c r="BC700" s="341"/>
      <c r="BD700" s="341"/>
      <c r="BE700" s="341"/>
      <c r="BF700" s="341"/>
      <c r="BG700" s="341"/>
      <c r="BH700" s="341"/>
      <c r="BI700" s="341"/>
      <c r="BJ700" s="341"/>
      <c r="BK700" s="341"/>
      <c r="BL700" s="341"/>
      <c r="BM700" s="341"/>
      <c r="BN700" s="341"/>
      <c r="BO700" s="341"/>
      <c r="BP700" s="341"/>
      <c r="BQ700" s="341"/>
      <c r="BR700" s="341"/>
      <c r="BS700" s="341"/>
      <c r="BT700" s="341"/>
      <c r="BU700" s="341"/>
      <c r="BV700" s="341"/>
      <c r="BW700" s="341"/>
      <c r="BX700" s="341"/>
      <c r="BY700" s="341"/>
      <c r="BZ700" s="341"/>
      <c r="CA700" s="341"/>
      <c r="CB700" s="341"/>
      <c r="CC700" s="341"/>
      <c r="CD700" s="341"/>
      <c r="CE700" s="341"/>
      <c r="CF700" s="341"/>
      <c r="CG700" s="341"/>
      <c r="CH700" s="341"/>
      <c r="CI700" s="341"/>
      <c r="CJ700" s="341"/>
      <c r="CK700" s="341"/>
      <c r="CL700" s="341"/>
      <c r="CM700" s="341"/>
      <c r="CN700" s="341"/>
      <c r="CO700" s="341"/>
      <c r="CP700" s="341"/>
      <c r="CQ700" s="341"/>
      <c r="CR700" s="341"/>
      <c r="CS700" s="341"/>
      <c r="CT700" s="341"/>
      <c r="CU700" s="341"/>
      <c r="CV700" s="341"/>
      <c r="CW700" s="341"/>
      <c r="CX700" s="341"/>
      <c r="CY700" s="341"/>
      <c r="CZ700" s="341"/>
    </row>
    <row r="701" ht="25.15" customHeight="true" x14ac:dyDescent="0.2">
      <c r="C701" s="614"/>
      <c r="D701" s="614"/>
      <c r="E701" s="614"/>
      <c r="F701" s="614"/>
      <c r="G701" s="614"/>
      <c r="H701" s="614"/>
      <c r="I701" s="614"/>
      <c r="J701" s="614"/>
      <c r="K701" s="614"/>
      <c r="L701" s="614"/>
      <c r="M701" s="614"/>
      <c r="N701" s="614"/>
      <c r="O701" s="614"/>
      <c r="P701" s="614"/>
      <c r="Q701" s="614"/>
      <c r="BA701" s="341"/>
      <c r="BB701" s="420"/>
      <c r="BC701" s="341"/>
      <c r="BD701" s="341"/>
      <c r="BE701" s="341"/>
      <c r="BF701" s="341"/>
      <c r="BG701" s="341"/>
      <c r="BH701" s="341"/>
      <c r="BI701" s="341"/>
      <c r="BJ701" s="341"/>
      <c r="BK701" s="341"/>
      <c r="BL701" s="341"/>
      <c r="BM701" s="341"/>
      <c r="BN701" s="341"/>
      <c r="BO701" s="341"/>
      <c r="BP701" s="341"/>
      <c r="BQ701" s="341"/>
      <c r="BR701" s="341"/>
      <c r="BS701" s="341"/>
      <c r="BT701" s="341"/>
      <c r="BU701" s="341"/>
      <c r="BV701" s="341"/>
      <c r="BW701" s="341"/>
      <c r="BX701" s="341"/>
      <c r="BY701" s="341"/>
      <c r="BZ701" s="341"/>
      <c r="CA701" s="341"/>
      <c r="CB701" s="341"/>
      <c r="CC701" s="341"/>
      <c r="CD701" s="341"/>
      <c r="CE701" s="341"/>
      <c r="CF701" s="341"/>
      <c r="CG701" s="341"/>
      <c r="CH701" s="341"/>
      <c r="CI701" s="341"/>
      <c r="CJ701" s="341"/>
      <c r="CK701" s="341"/>
      <c r="CL701" s="341"/>
      <c r="CM701" s="341"/>
      <c r="CN701" s="341"/>
      <c r="CO701" s="341"/>
      <c r="CP701" s="341"/>
      <c r="CQ701" s="341"/>
      <c r="CR701" s="341"/>
      <c r="CS701" s="341"/>
      <c r="CT701" s="341"/>
      <c r="CU701" s="341"/>
      <c r="CV701" s="341"/>
      <c r="CW701" s="341"/>
      <c r="CX701" s="341"/>
      <c r="CY701" s="341"/>
      <c r="CZ701" s="341"/>
    </row>
    <row r="702" ht="25.15" customHeight="true" x14ac:dyDescent="0.2">
      <c r="C702" s="614"/>
      <c r="D702" s="614"/>
      <c r="E702" s="614"/>
      <c r="F702" s="614"/>
      <c r="G702" s="614"/>
      <c r="H702" s="614"/>
      <c r="I702" s="614"/>
      <c r="J702" s="614"/>
      <c r="K702" s="614"/>
      <c r="L702" s="614"/>
      <c r="M702" s="614"/>
      <c r="N702" s="614"/>
      <c r="O702" s="614"/>
      <c r="P702" s="614"/>
      <c r="Q702" s="614"/>
      <c r="BA702" s="341"/>
      <c r="BB702" s="420"/>
      <c r="BC702" s="341"/>
      <c r="BD702" s="341"/>
      <c r="BE702" s="341"/>
      <c r="BF702" s="341"/>
      <c r="BG702" s="341"/>
      <c r="BH702" s="341"/>
      <c r="BI702" s="341"/>
      <c r="BJ702" s="341"/>
      <c r="BK702" s="341"/>
      <c r="BL702" s="341"/>
      <c r="BM702" s="341"/>
      <c r="BN702" s="341"/>
      <c r="BO702" s="341"/>
      <c r="BP702" s="341"/>
      <c r="BQ702" s="341"/>
      <c r="BR702" s="341"/>
      <c r="BS702" s="341"/>
      <c r="BT702" s="341"/>
      <c r="BU702" s="341"/>
      <c r="BV702" s="341"/>
      <c r="BW702" s="341"/>
      <c r="BX702" s="341"/>
      <c r="BY702" s="341"/>
      <c r="BZ702" s="341"/>
      <c r="CA702" s="341"/>
      <c r="CB702" s="341"/>
      <c r="CC702" s="341"/>
      <c r="CD702" s="341"/>
      <c r="CE702" s="341"/>
      <c r="CF702" s="341"/>
      <c r="CG702" s="341"/>
      <c r="CH702" s="341"/>
      <c r="CI702" s="341"/>
      <c r="CJ702" s="341"/>
      <c r="CK702" s="341"/>
      <c r="CL702" s="341"/>
      <c r="CM702" s="341"/>
      <c r="CN702" s="341"/>
      <c r="CO702" s="341"/>
      <c r="CP702" s="341"/>
      <c r="CQ702" s="341"/>
      <c r="CR702" s="341"/>
      <c r="CS702" s="341"/>
      <c r="CT702" s="341"/>
      <c r="CU702" s="341"/>
      <c r="CV702" s="341"/>
      <c r="CW702" s="341"/>
      <c r="CX702" s="341"/>
      <c r="CY702" s="341"/>
      <c r="CZ702" s="341"/>
    </row>
    <row r="703" ht="25.15" customHeight="true" x14ac:dyDescent="0.2">
      <c r="C703" s="614"/>
      <c r="D703" s="614"/>
      <c r="E703" s="614"/>
      <c r="F703" s="614"/>
      <c r="G703" s="614"/>
      <c r="H703" s="614"/>
      <c r="I703" s="614"/>
      <c r="J703" s="614"/>
      <c r="K703" s="614"/>
      <c r="L703" s="614"/>
      <c r="M703" s="614"/>
      <c r="N703" s="614"/>
      <c r="O703" s="614"/>
      <c r="P703" s="614"/>
      <c r="Q703" s="614"/>
      <c r="BA703" s="341"/>
      <c r="BB703" s="420"/>
      <c r="BC703" s="341"/>
      <c r="BD703" s="341"/>
      <c r="BE703" s="341"/>
      <c r="BF703" s="341"/>
      <c r="BG703" s="341"/>
      <c r="BH703" s="341"/>
      <c r="BI703" s="341"/>
      <c r="BJ703" s="341"/>
      <c r="BK703" s="341"/>
      <c r="BL703" s="341"/>
      <c r="BM703" s="341"/>
      <c r="BN703" s="341"/>
      <c r="BO703" s="341"/>
      <c r="BP703" s="341"/>
      <c r="BQ703" s="341"/>
      <c r="BR703" s="341"/>
      <c r="BS703" s="341"/>
      <c r="BT703" s="341"/>
      <c r="BU703" s="341"/>
      <c r="BV703" s="341"/>
      <c r="BW703" s="341"/>
      <c r="BX703" s="341"/>
      <c r="BY703" s="341"/>
      <c r="BZ703" s="341"/>
      <c r="CA703" s="341"/>
      <c r="CB703" s="341"/>
      <c r="CC703" s="341"/>
      <c r="CD703" s="341"/>
      <c r="CE703" s="341"/>
      <c r="CF703" s="341"/>
      <c r="CG703" s="341"/>
      <c r="CH703" s="341"/>
      <c r="CI703" s="341"/>
      <c r="CJ703" s="341"/>
      <c r="CK703" s="341"/>
      <c r="CL703" s="341"/>
      <c r="CM703" s="341"/>
      <c r="CN703" s="341"/>
      <c r="CO703" s="341"/>
      <c r="CP703" s="341"/>
      <c r="CQ703" s="341"/>
      <c r="CR703" s="341"/>
      <c r="CS703" s="341"/>
      <c r="CT703" s="341"/>
      <c r="CU703" s="341"/>
      <c r="CV703" s="341"/>
      <c r="CW703" s="341"/>
      <c r="CX703" s="341"/>
      <c r="CY703" s="341"/>
      <c r="CZ703" s="341"/>
    </row>
    <row r="704" ht="25.15" customHeight="true" x14ac:dyDescent="0.2">
      <c r="C704" s="614"/>
      <c r="D704" s="614"/>
      <c r="E704" s="614"/>
      <c r="F704" s="614"/>
      <c r="G704" s="614"/>
      <c r="H704" s="614"/>
      <c r="I704" s="614"/>
      <c r="J704" s="614"/>
      <c r="K704" s="614"/>
      <c r="L704" s="614"/>
      <c r="M704" s="614"/>
      <c r="N704" s="614"/>
      <c r="O704" s="614"/>
      <c r="P704" s="614"/>
      <c r="Q704" s="614"/>
      <c r="BA704" s="341"/>
      <c r="BB704" s="420"/>
      <c r="BC704" s="341"/>
      <c r="BD704" s="341"/>
      <c r="BE704" s="341"/>
      <c r="BF704" s="341"/>
      <c r="BG704" s="341"/>
      <c r="BH704" s="341"/>
      <c r="BI704" s="341"/>
      <c r="BJ704" s="341"/>
      <c r="BK704" s="341"/>
      <c r="BL704" s="341"/>
      <c r="BM704" s="341"/>
      <c r="BN704" s="341"/>
      <c r="BO704" s="341"/>
      <c r="BP704" s="341"/>
      <c r="BQ704" s="341"/>
      <c r="BR704" s="341"/>
      <c r="BS704" s="341"/>
      <c r="BT704" s="341"/>
      <c r="BU704" s="341"/>
      <c r="BV704" s="341"/>
      <c r="BW704" s="341"/>
      <c r="BX704" s="341"/>
      <c r="BY704" s="341"/>
      <c r="BZ704" s="341"/>
      <c r="CA704" s="341"/>
      <c r="CB704" s="341"/>
      <c r="CC704" s="341"/>
      <c r="CD704" s="341"/>
      <c r="CE704" s="341"/>
      <c r="CF704" s="341"/>
      <c r="CG704" s="341"/>
      <c r="CH704" s="341"/>
      <c r="CI704" s="341"/>
      <c r="CJ704" s="341"/>
      <c r="CK704" s="341"/>
      <c r="CL704" s="341"/>
      <c r="CM704" s="341"/>
      <c r="CN704" s="341"/>
      <c r="CO704" s="341"/>
      <c r="CP704" s="341"/>
      <c r="CQ704" s="341"/>
      <c r="CR704" s="341"/>
      <c r="CS704" s="341"/>
      <c r="CT704" s="341"/>
      <c r="CU704" s="341"/>
      <c r="CV704" s="341"/>
      <c r="CW704" s="341"/>
      <c r="CX704" s="341"/>
      <c r="CY704" s="341"/>
      <c r="CZ704" s="341"/>
    </row>
    <row r="705" ht="25.15" customHeight="true" x14ac:dyDescent="0.2">
      <c r="C705" s="614"/>
      <c r="D705" s="614"/>
      <c r="E705" s="614"/>
      <c r="F705" s="614"/>
      <c r="G705" s="614"/>
      <c r="H705" s="614"/>
      <c r="I705" s="614"/>
      <c r="J705" s="614"/>
      <c r="K705" s="614"/>
      <c r="L705" s="614"/>
      <c r="M705" s="614"/>
      <c r="N705" s="614"/>
      <c r="O705" s="614"/>
      <c r="P705" s="614"/>
      <c r="Q705" s="614"/>
      <c r="BA705" s="341"/>
      <c r="BB705" s="420"/>
      <c r="BC705" s="341"/>
      <c r="BD705" s="341"/>
      <c r="BE705" s="341"/>
      <c r="BF705" s="341"/>
      <c r="BG705" s="341"/>
      <c r="BH705" s="341"/>
      <c r="BI705" s="341"/>
      <c r="BJ705" s="341"/>
      <c r="BK705" s="341"/>
      <c r="BL705" s="341"/>
      <c r="BM705" s="341"/>
      <c r="BN705" s="341"/>
      <c r="BO705" s="341"/>
      <c r="BP705" s="341"/>
      <c r="BQ705" s="341"/>
      <c r="BR705" s="341"/>
      <c r="BS705" s="341"/>
      <c r="BT705" s="341"/>
      <c r="BU705" s="341"/>
      <c r="BV705" s="341"/>
      <c r="BW705" s="341"/>
      <c r="BX705" s="341"/>
      <c r="BY705" s="341"/>
      <c r="BZ705" s="341"/>
      <c r="CA705" s="341"/>
      <c r="CB705" s="341"/>
      <c r="CC705" s="341"/>
      <c r="CD705" s="341"/>
      <c r="CE705" s="341"/>
      <c r="CF705" s="341"/>
      <c r="CG705" s="341"/>
      <c r="CH705" s="341"/>
      <c r="CI705" s="341"/>
      <c r="CJ705" s="341"/>
      <c r="CK705" s="341"/>
      <c r="CL705" s="341"/>
      <c r="CM705" s="341"/>
      <c r="CN705" s="341"/>
      <c r="CO705" s="341"/>
      <c r="CP705" s="341"/>
      <c r="CQ705" s="341"/>
      <c r="CR705" s="341"/>
      <c r="CS705" s="341"/>
      <c r="CT705" s="341"/>
      <c r="CU705" s="341"/>
      <c r="CV705" s="341"/>
      <c r="CW705" s="341"/>
      <c r="CX705" s="341"/>
      <c r="CY705" s="341"/>
      <c r="CZ705" s="341"/>
    </row>
    <row r="706" ht="25.15" customHeight="true" x14ac:dyDescent="0.2">
      <c r="C706" s="614"/>
      <c r="D706" s="614"/>
      <c r="E706" s="614"/>
      <c r="F706" s="614"/>
      <c r="G706" s="614"/>
      <c r="H706" s="614"/>
      <c r="I706" s="614"/>
      <c r="J706" s="614"/>
      <c r="K706" s="614"/>
      <c r="L706" s="614"/>
      <c r="M706" s="614"/>
      <c r="N706" s="614"/>
      <c r="O706" s="614"/>
      <c r="P706" s="614"/>
      <c r="Q706" s="614"/>
      <c r="BA706" s="341"/>
      <c r="BB706" s="420"/>
      <c r="BC706" s="341"/>
      <c r="BD706" s="341"/>
      <c r="BE706" s="341"/>
      <c r="BF706" s="341"/>
      <c r="BG706" s="341"/>
      <c r="BH706" s="341"/>
      <c r="BI706" s="341"/>
      <c r="BJ706" s="341"/>
      <c r="BK706" s="341"/>
      <c r="BL706" s="341"/>
      <c r="BM706" s="341"/>
      <c r="BN706" s="341"/>
      <c r="BO706" s="341"/>
      <c r="BP706" s="341"/>
      <c r="BQ706" s="341"/>
      <c r="BR706" s="341"/>
      <c r="BS706" s="341"/>
      <c r="BT706" s="341"/>
      <c r="BU706" s="341"/>
      <c r="BV706" s="341"/>
      <c r="BW706" s="341"/>
      <c r="BX706" s="341"/>
      <c r="BY706" s="341"/>
      <c r="BZ706" s="341"/>
      <c r="CA706" s="341"/>
      <c r="CB706" s="341"/>
      <c r="CC706" s="341"/>
      <c r="CD706" s="341"/>
      <c r="CE706" s="341"/>
      <c r="CF706" s="341"/>
      <c r="CG706" s="341"/>
      <c r="CH706" s="341"/>
      <c r="CI706" s="341"/>
      <c r="CJ706" s="341"/>
      <c r="CK706" s="341"/>
      <c r="CL706" s="341"/>
      <c r="CM706" s="341"/>
      <c r="CN706" s="341"/>
      <c r="CO706" s="341"/>
      <c r="CP706" s="341"/>
      <c r="CQ706" s="341"/>
      <c r="CR706" s="341"/>
      <c r="CS706" s="341"/>
      <c r="CT706" s="341"/>
      <c r="CU706" s="341"/>
      <c r="CV706" s="341"/>
      <c r="CW706" s="341"/>
      <c r="CX706" s="341"/>
      <c r="CY706" s="341"/>
      <c r="CZ706" s="341"/>
    </row>
    <row r="707" ht="25.15" customHeight="true" x14ac:dyDescent="0.2">
      <c r="C707" s="614"/>
      <c r="D707" s="614"/>
      <c r="E707" s="614"/>
      <c r="F707" s="614"/>
      <c r="G707" s="614"/>
      <c r="H707" s="614"/>
      <c r="I707" s="614"/>
      <c r="J707" s="614"/>
      <c r="K707" s="614"/>
      <c r="L707" s="614"/>
      <c r="M707" s="614"/>
      <c r="N707" s="614"/>
      <c r="O707" s="614"/>
      <c r="P707" s="614"/>
      <c r="Q707" s="614"/>
      <c r="BA707" s="341"/>
      <c r="BB707" s="420"/>
      <c r="BC707" s="341"/>
      <c r="BD707" s="341"/>
      <c r="BE707" s="341"/>
      <c r="BF707" s="341"/>
      <c r="BG707" s="341"/>
      <c r="BH707" s="341"/>
      <c r="BI707" s="341"/>
      <c r="BJ707" s="341"/>
      <c r="BK707" s="341"/>
      <c r="BL707" s="341"/>
      <c r="BM707" s="341"/>
      <c r="BN707" s="341"/>
      <c r="BO707" s="341"/>
      <c r="BP707" s="341"/>
      <c r="BQ707" s="341"/>
      <c r="BR707" s="341"/>
      <c r="BS707" s="341"/>
      <c r="BT707" s="341"/>
      <c r="BU707" s="341"/>
      <c r="BV707" s="341"/>
      <c r="BW707" s="341"/>
      <c r="BX707" s="341"/>
      <c r="BY707" s="341"/>
      <c r="BZ707" s="341"/>
      <c r="CA707" s="341"/>
      <c r="CB707" s="341"/>
      <c r="CC707" s="341"/>
      <c r="CD707" s="341"/>
      <c r="CE707" s="341"/>
      <c r="CF707" s="341"/>
      <c r="CG707" s="341"/>
      <c r="CH707" s="341"/>
      <c r="CI707" s="341"/>
      <c r="CJ707" s="341"/>
      <c r="CK707" s="341"/>
      <c r="CL707" s="341"/>
      <c r="CM707" s="341"/>
      <c r="CN707" s="341"/>
      <c r="CO707" s="341"/>
      <c r="CP707" s="341"/>
      <c r="CQ707" s="341"/>
      <c r="CR707" s="341"/>
      <c r="CS707" s="341"/>
      <c r="CT707" s="341"/>
      <c r="CU707" s="341"/>
      <c r="CV707" s="341"/>
      <c r="CW707" s="341"/>
      <c r="CX707" s="341"/>
      <c r="CY707" s="341"/>
      <c r="CZ707" s="341"/>
    </row>
    <row r="708" ht="25.15" customHeight="true" x14ac:dyDescent="0.2">
      <c r="C708" s="614"/>
      <c r="D708" s="614"/>
      <c r="E708" s="614"/>
      <c r="F708" s="614"/>
      <c r="G708" s="614"/>
      <c r="H708" s="614"/>
      <c r="I708" s="614"/>
      <c r="J708" s="614"/>
      <c r="K708" s="614"/>
      <c r="L708" s="614"/>
      <c r="M708" s="614"/>
      <c r="N708" s="614"/>
      <c r="O708" s="614"/>
      <c r="P708" s="614"/>
      <c r="Q708" s="614"/>
      <c r="BA708" s="341"/>
      <c r="BB708" s="420"/>
      <c r="BC708" s="341"/>
      <c r="BD708" s="341"/>
      <c r="BE708" s="341"/>
      <c r="BF708" s="341"/>
      <c r="BG708" s="341"/>
      <c r="BH708" s="341"/>
      <c r="BI708" s="341"/>
      <c r="BJ708" s="341"/>
      <c r="BK708" s="341"/>
      <c r="BL708" s="341"/>
      <c r="BM708" s="341"/>
      <c r="BN708" s="341"/>
      <c r="BO708" s="341"/>
      <c r="BP708" s="341"/>
      <c r="BQ708" s="341"/>
      <c r="BR708" s="341"/>
      <c r="BS708" s="341"/>
      <c r="BT708" s="341"/>
      <c r="BU708" s="341"/>
      <c r="BV708" s="341"/>
      <c r="BW708" s="341"/>
      <c r="BX708" s="341"/>
      <c r="BY708" s="341"/>
      <c r="BZ708" s="341"/>
      <c r="CA708" s="341"/>
      <c r="CB708" s="341"/>
      <c r="CC708" s="341"/>
      <c r="CD708" s="341"/>
      <c r="CE708" s="341"/>
      <c r="CF708" s="341"/>
      <c r="CG708" s="341"/>
      <c r="CH708" s="341"/>
      <c r="CI708" s="341"/>
      <c r="CJ708" s="341"/>
      <c r="CK708" s="341"/>
      <c r="CL708" s="341"/>
      <c r="CM708" s="341"/>
      <c r="CN708" s="341"/>
      <c r="CO708" s="341"/>
      <c r="CP708" s="341"/>
      <c r="CQ708" s="341"/>
      <c r="CR708" s="341"/>
      <c r="CS708" s="341"/>
      <c r="CT708" s="341"/>
      <c r="CU708" s="341"/>
      <c r="CV708" s="341"/>
      <c r="CW708" s="341"/>
      <c r="CX708" s="341"/>
      <c r="CY708" s="341"/>
      <c r="CZ708" s="341"/>
    </row>
    <row r="709" ht="25.15" customHeight="true" x14ac:dyDescent="0.2">
      <c r="C709" s="614"/>
      <c r="D709" s="614"/>
      <c r="E709" s="614"/>
      <c r="F709" s="614"/>
      <c r="G709" s="614"/>
      <c r="H709" s="614"/>
      <c r="I709" s="614"/>
      <c r="J709" s="614"/>
      <c r="K709" s="614"/>
      <c r="L709" s="614"/>
      <c r="M709" s="614"/>
      <c r="N709" s="614"/>
      <c r="O709" s="614"/>
      <c r="P709" s="614"/>
      <c r="Q709" s="614"/>
      <c r="BA709" s="341"/>
      <c r="BB709" s="420"/>
      <c r="BC709" s="341"/>
      <c r="BD709" s="341"/>
      <c r="BE709" s="341"/>
      <c r="BF709" s="341"/>
      <c r="BG709" s="341"/>
      <c r="BH709" s="341"/>
      <c r="BI709" s="341"/>
      <c r="BJ709" s="341"/>
      <c r="BK709" s="341"/>
      <c r="BL709" s="341"/>
      <c r="BM709" s="341"/>
      <c r="BN709" s="341"/>
      <c r="BO709" s="341"/>
      <c r="BP709" s="341"/>
      <c r="BQ709" s="341"/>
      <c r="BR709" s="341"/>
      <c r="BS709" s="341"/>
      <c r="BT709" s="341"/>
      <c r="BU709" s="341"/>
      <c r="BV709" s="341"/>
      <c r="BW709" s="341"/>
      <c r="BX709" s="341"/>
      <c r="BY709" s="341"/>
      <c r="BZ709" s="341"/>
      <c r="CA709" s="341"/>
      <c r="CB709" s="341"/>
      <c r="CC709" s="341"/>
      <c r="CD709" s="341"/>
      <c r="CE709" s="341"/>
      <c r="CF709" s="341"/>
      <c r="CG709" s="341"/>
      <c r="CH709" s="341"/>
      <c r="CI709" s="341"/>
      <c r="CJ709" s="341"/>
      <c r="CK709" s="341"/>
      <c r="CL709" s="341"/>
      <c r="CM709" s="341"/>
      <c r="CN709" s="341"/>
      <c r="CO709" s="341"/>
      <c r="CP709" s="341"/>
      <c r="CQ709" s="341"/>
      <c r="CR709" s="341"/>
      <c r="CS709" s="341"/>
      <c r="CT709" s="341"/>
      <c r="CU709" s="341"/>
      <c r="CV709" s="341"/>
      <c r="CW709" s="341"/>
      <c r="CX709" s="341"/>
      <c r="CY709" s="341"/>
      <c r="CZ709" s="341"/>
    </row>
    <row r="710" ht="25.15" customHeight="true" x14ac:dyDescent="0.2">
      <c r="C710" s="614"/>
      <c r="D710" s="614"/>
      <c r="E710" s="614"/>
      <c r="F710" s="614"/>
      <c r="G710" s="614"/>
      <c r="H710" s="614"/>
      <c r="I710" s="614"/>
      <c r="J710" s="614"/>
      <c r="K710" s="614"/>
      <c r="L710" s="614"/>
      <c r="M710" s="614"/>
      <c r="N710" s="614"/>
      <c r="O710" s="614"/>
      <c r="P710" s="614"/>
      <c r="Q710" s="614"/>
      <c r="BA710" s="341"/>
      <c r="BB710" s="420"/>
      <c r="BC710" s="341"/>
      <c r="BD710" s="341"/>
      <c r="BE710" s="341"/>
      <c r="BF710" s="341"/>
      <c r="BG710" s="341"/>
      <c r="BH710" s="341"/>
      <c r="BI710" s="341"/>
      <c r="BJ710" s="341"/>
      <c r="BK710" s="341"/>
      <c r="BL710" s="341"/>
      <c r="BM710" s="341"/>
      <c r="BN710" s="341"/>
      <c r="BO710" s="341"/>
      <c r="BP710" s="341"/>
      <c r="BQ710" s="341"/>
      <c r="BR710" s="341"/>
      <c r="BS710" s="341"/>
      <c r="BT710" s="341"/>
      <c r="BU710" s="341"/>
      <c r="BV710" s="341"/>
      <c r="BW710" s="341"/>
      <c r="BX710" s="341"/>
      <c r="BY710" s="341"/>
      <c r="BZ710" s="341"/>
      <c r="CA710" s="341"/>
      <c r="CB710" s="341"/>
      <c r="CC710" s="341"/>
      <c r="CD710" s="341"/>
      <c r="CE710" s="341"/>
      <c r="CF710" s="341"/>
      <c r="CG710" s="341"/>
      <c r="CH710" s="341"/>
      <c r="CI710" s="341"/>
      <c r="CJ710" s="341"/>
      <c r="CK710" s="341"/>
      <c r="CL710" s="341"/>
      <c r="CM710" s="341"/>
      <c r="CN710" s="341"/>
      <c r="CO710" s="341"/>
      <c r="CP710" s="341"/>
      <c r="CQ710" s="341"/>
      <c r="CR710" s="341"/>
      <c r="CS710" s="341"/>
      <c r="CT710" s="341"/>
      <c r="CU710" s="341"/>
      <c r="CV710" s="341"/>
      <c r="CW710" s="341"/>
      <c r="CX710" s="341"/>
      <c r="CY710" s="341"/>
      <c r="CZ710" s="341"/>
    </row>
    <row r="711" ht="25.15" customHeight="true" x14ac:dyDescent="0.2">
      <c r="C711" s="614"/>
      <c r="D711" s="614"/>
      <c r="E711" s="614"/>
      <c r="F711" s="614"/>
      <c r="G711" s="614"/>
      <c r="H711" s="614"/>
      <c r="I711" s="614"/>
      <c r="J711" s="614"/>
      <c r="K711" s="614"/>
      <c r="L711" s="614"/>
      <c r="M711" s="614"/>
      <c r="N711" s="614"/>
      <c r="O711" s="614"/>
      <c r="P711" s="614"/>
      <c r="Q711" s="614"/>
      <c r="BA711" s="341"/>
      <c r="BB711" s="420"/>
      <c r="BC711" s="341"/>
      <c r="BD711" s="341"/>
      <c r="BE711" s="341"/>
      <c r="BF711" s="341"/>
      <c r="BG711" s="341"/>
      <c r="BH711" s="341"/>
      <c r="BI711" s="341"/>
      <c r="BJ711" s="341"/>
      <c r="BK711" s="341"/>
      <c r="BL711" s="341"/>
      <c r="BM711" s="341"/>
      <c r="BN711" s="341"/>
      <c r="BO711" s="341"/>
      <c r="BP711" s="341"/>
      <c r="BQ711" s="341"/>
      <c r="BR711" s="341"/>
      <c r="BS711" s="341"/>
      <c r="BT711" s="341"/>
      <c r="BU711" s="341"/>
      <c r="BV711" s="341"/>
      <c r="BW711" s="341"/>
      <c r="BX711" s="341"/>
      <c r="BY711" s="341"/>
      <c r="BZ711" s="341"/>
      <c r="CA711" s="341"/>
      <c r="CB711" s="341"/>
      <c r="CC711" s="341"/>
      <c r="CD711" s="341"/>
      <c r="CE711" s="341"/>
      <c r="CF711" s="341"/>
      <c r="CG711" s="341"/>
      <c r="CH711" s="341"/>
      <c r="CI711" s="341"/>
      <c r="CJ711" s="341"/>
      <c r="CK711" s="341"/>
      <c r="CL711" s="341"/>
      <c r="CM711" s="341"/>
      <c r="CN711" s="341"/>
      <c r="CO711" s="341"/>
      <c r="CP711" s="341"/>
      <c r="CQ711" s="341"/>
      <c r="CR711" s="341"/>
      <c r="CS711" s="341"/>
      <c r="CT711" s="341"/>
      <c r="CU711" s="341"/>
      <c r="CV711" s="341"/>
      <c r="CW711" s="341"/>
      <c r="CX711" s="341"/>
      <c r="CY711" s="341"/>
      <c r="CZ711" s="341"/>
    </row>
    <row r="712" ht="25.15" customHeight="true" x14ac:dyDescent="0.2">
      <c r="C712" s="614"/>
      <c r="D712" s="614"/>
      <c r="E712" s="614"/>
      <c r="F712" s="614"/>
      <c r="G712" s="614"/>
      <c r="H712" s="614"/>
      <c r="I712" s="614"/>
      <c r="J712" s="614"/>
      <c r="K712" s="614"/>
      <c r="L712" s="614"/>
      <c r="M712" s="614"/>
      <c r="N712" s="614"/>
      <c r="O712" s="614"/>
      <c r="P712" s="614"/>
      <c r="Q712" s="614"/>
      <c r="BA712" s="341"/>
      <c r="BB712" s="420"/>
      <c r="BC712" s="341"/>
      <c r="BD712" s="341"/>
      <c r="BE712" s="341"/>
      <c r="BF712" s="341"/>
      <c r="BG712" s="341"/>
      <c r="BH712" s="341"/>
      <c r="BI712" s="341"/>
      <c r="BJ712" s="341"/>
      <c r="BK712" s="341"/>
      <c r="BL712" s="341"/>
      <c r="BM712" s="341"/>
      <c r="BN712" s="341"/>
      <c r="BO712" s="341"/>
      <c r="BP712" s="341"/>
      <c r="BQ712" s="341"/>
      <c r="BR712" s="341"/>
      <c r="BS712" s="341"/>
      <c r="BT712" s="341"/>
      <c r="BU712" s="341"/>
      <c r="BV712" s="341"/>
      <c r="BW712" s="341"/>
      <c r="BX712" s="341"/>
      <c r="BY712" s="341"/>
      <c r="BZ712" s="341"/>
      <c r="CA712" s="341"/>
      <c r="CB712" s="341"/>
      <c r="CC712" s="341"/>
      <c r="CD712" s="341"/>
      <c r="CE712" s="341"/>
      <c r="CF712" s="341"/>
      <c r="CG712" s="341"/>
      <c r="CH712" s="341"/>
      <c r="CI712" s="341"/>
      <c r="CJ712" s="341"/>
      <c r="CK712" s="341"/>
      <c r="CL712" s="341"/>
      <c r="CM712" s="341"/>
      <c r="CN712" s="341"/>
      <c r="CO712" s="341"/>
      <c r="CP712" s="341"/>
      <c r="CQ712" s="341"/>
      <c r="CR712" s="341"/>
      <c r="CS712" s="341"/>
      <c r="CT712" s="341"/>
      <c r="CU712" s="341"/>
      <c r="CV712" s="341"/>
      <c r="CW712" s="341"/>
      <c r="CX712" s="341"/>
      <c r="CY712" s="341"/>
      <c r="CZ712" s="341"/>
    </row>
    <row r="713" ht="25.15" customHeight="true" x14ac:dyDescent="0.2">
      <c r="C713" s="614"/>
      <c r="D713" s="614"/>
      <c r="E713" s="614"/>
      <c r="F713" s="614"/>
      <c r="G713" s="614"/>
      <c r="H713" s="614"/>
      <c r="I713" s="614"/>
      <c r="J713" s="614"/>
      <c r="K713" s="614"/>
      <c r="L713" s="614"/>
      <c r="M713" s="614"/>
      <c r="N713" s="614"/>
      <c r="O713" s="614"/>
      <c r="P713" s="614"/>
      <c r="Q713" s="614"/>
      <c r="BA713" s="341"/>
      <c r="BB713" s="420"/>
      <c r="BC713" s="341"/>
      <c r="BD713" s="341"/>
      <c r="BE713" s="341"/>
      <c r="BF713" s="341"/>
      <c r="BG713" s="341"/>
      <c r="BH713" s="341"/>
      <c r="BI713" s="341"/>
      <c r="BJ713" s="341"/>
      <c r="BK713" s="341"/>
      <c r="BL713" s="341"/>
      <c r="BM713" s="341"/>
      <c r="BN713" s="341"/>
      <c r="BO713" s="341"/>
      <c r="BP713" s="341"/>
      <c r="BQ713" s="341"/>
      <c r="BR713" s="341"/>
      <c r="BS713" s="341"/>
      <c r="BT713" s="341"/>
      <c r="BU713" s="341"/>
      <c r="BV713" s="341"/>
      <c r="BW713" s="341"/>
      <c r="BX713" s="341"/>
      <c r="BY713" s="341"/>
      <c r="BZ713" s="341"/>
      <c r="CA713" s="341"/>
      <c r="CB713" s="341"/>
      <c r="CC713" s="341"/>
      <c r="CD713" s="341"/>
      <c r="CE713" s="341"/>
      <c r="CF713" s="341"/>
      <c r="CG713" s="341"/>
      <c r="CH713" s="341"/>
      <c r="CI713" s="341"/>
      <c r="CJ713" s="341"/>
      <c r="CK713" s="341"/>
      <c r="CL713" s="341"/>
      <c r="CM713" s="341"/>
      <c r="CN713" s="341"/>
      <c r="CO713" s="341"/>
      <c r="CP713" s="341"/>
      <c r="CQ713" s="341"/>
      <c r="CR713" s="341"/>
      <c r="CS713" s="341"/>
      <c r="CT713" s="341"/>
      <c r="CU713" s="341"/>
      <c r="CV713" s="341"/>
      <c r="CW713" s="341"/>
      <c r="CX713" s="341"/>
      <c r="CY713" s="341"/>
      <c r="CZ713" s="341"/>
    </row>
    <row r="714" ht="25.15" customHeight="true" x14ac:dyDescent="0.2">
      <c r="C714" s="614"/>
      <c r="D714" s="614"/>
      <c r="E714" s="614"/>
      <c r="F714" s="614"/>
      <c r="G714" s="614"/>
      <c r="H714" s="614"/>
      <c r="I714" s="614"/>
      <c r="J714" s="614"/>
      <c r="K714" s="614"/>
      <c r="L714" s="614"/>
      <c r="M714" s="614"/>
      <c r="N714" s="614"/>
      <c r="O714" s="614"/>
      <c r="P714" s="614"/>
      <c r="Q714" s="614"/>
      <c r="BA714" s="341"/>
      <c r="BB714" s="420"/>
      <c r="BC714" s="341"/>
      <c r="BD714" s="341"/>
      <c r="BE714" s="341"/>
      <c r="BF714" s="341"/>
      <c r="BG714" s="341"/>
      <c r="BH714" s="341"/>
      <c r="BI714" s="341"/>
      <c r="BJ714" s="341"/>
      <c r="BK714" s="341"/>
      <c r="BL714" s="341"/>
      <c r="BM714" s="341"/>
      <c r="BN714" s="341"/>
      <c r="BO714" s="341"/>
      <c r="BP714" s="341"/>
      <c r="BQ714" s="341"/>
      <c r="BR714" s="341"/>
      <c r="BS714" s="341"/>
      <c r="BT714" s="341"/>
      <c r="BU714" s="341"/>
      <c r="BV714" s="341"/>
      <c r="BW714" s="341"/>
      <c r="BX714" s="341"/>
      <c r="BY714" s="341"/>
      <c r="BZ714" s="341"/>
      <c r="CA714" s="341"/>
      <c r="CB714" s="341"/>
      <c r="CC714" s="341"/>
      <c r="CD714" s="341"/>
      <c r="CE714" s="341"/>
      <c r="CF714" s="341"/>
      <c r="CG714" s="341"/>
      <c r="CH714" s="341"/>
      <c r="CI714" s="341"/>
      <c r="CJ714" s="341"/>
      <c r="CK714" s="341"/>
      <c r="CL714" s="341"/>
      <c r="CM714" s="341"/>
      <c r="CN714" s="341"/>
      <c r="CO714" s="341"/>
      <c r="CP714" s="341"/>
      <c r="CQ714" s="341"/>
      <c r="CR714" s="341"/>
      <c r="CS714" s="341"/>
      <c r="CT714" s="341"/>
      <c r="CU714" s="341"/>
      <c r="CV714" s="341"/>
      <c r="CW714" s="341"/>
      <c r="CX714" s="341"/>
      <c r="CY714" s="341"/>
      <c r="CZ714" s="341"/>
    </row>
    <row r="715" ht="25.15" customHeight="true" x14ac:dyDescent="0.2">
      <c r="C715" s="614"/>
      <c r="D715" s="614"/>
      <c r="E715" s="614"/>
      <c r="F715" s="614"/>
      <c r="G715" s="614"/>
      <c r="H715" s="614"/>
      <c r="I715" s="614"/>
      <c r="J715" s="614"/>
      <c r="K715" s="614"/>
      <c r="L715" s="614"/>
      <c r="M715" s="614"/>
      <c r="N715" s="614"/>
      <c r="O715" s="614"/>
      <c r="P715" s="614"/>
      <c r="Q715" s="614"/>
      <c r="BA715" s="341"/>
      <c r="BB715" s="420"/>
      <c r="BC715" s="341"/>
      <c r="BD715" s="341"/>
      <c r="BE715" s="341"/>
      <c r="BF715" s="341"/>
      <c r="BG715" s="341"/>
      <c r="BH715" s="341"/>
      <c r="BI715" s="341"/>
      <c r="BJ715" s="341"/>
      <c r="BK715" s="341"/>
      <c r="BL715" s="341"/>
      <c r="BM715" s="341"/>
      <c r="BN715" s="341"/>
      <c r="BO715" s="341"/>
      <c r="BP715" s="341"/>
      <c r="BQ715" s="341"/>
      <c r="BR715" s="341"/>
      <c r="BS715" s="341"/>
      <c r="BT715" s="341"/>
      <c r="BU715" s="341"/>
      <c r="BV715" s="341"/>
      <c r="BW715" s="341"/>
      <c r="BX715" s="341"/>
      <c r="BY715" s="341"/>
      <c r="BZ715" s="341"/>
      <c r="CA715" s="341"/>
      <c r="CB715" s="341"/>
      <c r="CC715" s="341"/>
      <c r="CD715" s="341"/>
      <c r="CE715" s="341"/>
      <c r="CF715" s="341"/>
      <c r="CG715" s="341"/>
      <c r="CH715" s="341"/>
      <c r="CI715" s="341"/>
      <c r="CJ715" s="341"/>
      <c r="CK715" s="341"/>
      <c r="CL715" s="341"/>
      <c r="CM715" s="341"/>
      <c r="CN715" s="341"/>
      <c r="CO715" s="341"/>
      <c r="CP715" s="341"/>
      <c r="CQ715" s="341"/>
      <c r="CR715" s="341"/>
      <c r="CS715" s="341"/>
      <c r="CT715" s="341"/>
      <c r="CU715" s="341"/>
      <c r="CV715" s="341"/>
      <c r="CW715" s="341"/>
      <c r="CX715" s="341"/>
      <c r="CY715" s="341"/>
      <c r="CZ715" s="341"/>
    </row>
    <row r="716" ht="25.15" customHeight="true" x14ac:dyDescent="0.2">
      <c r="C716" s="614"/>
      <c r="D716" s="614"/>
      <c r="E716" s="614"/>
      <c r="F716" s="614"/>
      <c r="G716" s="614"/>
      <c r="H716" s="614"/>
      <c r="I716" s="614"/>
      <c r="J716" s="614"/>
      <c r="K716" s="614"/>
      <c r="L716" s="614"/>
      <c r="M716" s="614"/>
      <c r="N716" s="614"/>
      <c r="O716" s="614"/>
      <c r="P716" s="614"/>
      <c r="Q716" s="614"/>
      <c r="BA716" s="341"/>
      <c r="BB716" s="420"/>
      <c r="BC716" s="341"/>
      <c r="BD716" s="341"/>
      <c r="BE716" s="341"/>
      <c r="BF716" s="341"/>
      <c r="BG716" s="341"/>
      <c r="BH716" s="341"/>
      <c r="BI716" s="341"/>
      <c r="BJ716" s="341"/>
      <c r="BK716" s="341"/>
      <c r="BL716" s="341"/>
      <c r="BM716" s="341"/>
      <c r="BN716" s="341"/>
      <c r="BO716" s="341"/>
      <c r="BP716" s="341"/>
      <c r="BQ716" s="341"/>
      <c r="BR716" s="341"/>
      <c r="BS716" s="341"/>
      <c r="BT716" s="341"/>
      <c r="BU716" s="341"/>
      <c r="BV716" s="341"/>
      <c r="BW716" s="341"/>
      <c r="BX716" s="341"/>
      <c r="BY716" s="341"/>
      <c r="BZ716" s="341"/>
      <c r="CA716" s="341"/>
      <c r="CB716" s="341"/>
      <c r="CC716" s="341"/>
      <c r="CD716" s="341"/>
      <c r="CE716" s="341"/>
      <c r="CF716" s="341"/>
      <c r="CG716" s="341"/>
      <c r="CH716" s="341"/>
      <c r="CI716" s="341"/>
      <c r="CJ716" s="341"/>
      <c r="CK716" s="341"/>
      <c r="CL716" s="341"/>
      <c r="CM716" s="341"/>
      <c r="CN716" s="341"/>
      <c r="CO716" s="341"/>
      <c r="CP716" s="341"/>
      <c r="CQ716" s="341"/>
      <c r="CR716" s="341"/>
      <c r="CS716" s="341"/>
      <c r="CT716" s="341"/>
      <c r="CU716" s="341"/>
      <c r="CV716" s="341"/>
      <c r="CW716" s="341"/>
      <c r="CX716" s="341"/>
      <c r="CY716" s="341"/>
      <c r="CZ716" s="341"/>
    </row>
    <row r="717" ht="25.15" customHeight="true" x14ac:dyDescent="0.2">
      <c r="C717" s="614"/>
      <c r="D717" s="614"/>
      <c r="E717" s="614"/>
      <c r="F717" s="614"/>
      <c r="G717" s="614"/>
      <c r="H717" s="614"/>
      <c r="I717" s="614"/>
      <c r="J717" s="614"/>
      <c r="K717" s="614"/>
      <c r="L717" s="614"/>
      <c r="M717" s="614"/>
      <c r="N717" s="614"/>
      <c r="O717" s="614"/>
      <c r="P717" s="614"/>
      <c r="Q717" s="614"/>
      <c r="BA717" s="341"/>
      <c r="BB717" s="420"/>
      <c r="BC717" s="341"/>
      <c r="BD717" s="341"/>
      <c r="BE717" s="341"/>
      <c r="BF717" s="341"/>
      <c r="BG717" s="341"/>
      <c r="BH717" s="341"/>
      <c r="BI717" s="341"/>
      <c r="BJ717" s="341"/>
      <c r="BK717" s="341"/>
      <c r="BL717" s="341"/>
      <c r="BM717" s="341"/>
      <c r="BN717" s="341"/>
      <c r="BO717" s="341"/>
      <c r="BP717" s="341"/>
      <c r="BQ717" s="341"/>
      <c r="BR717" s="341"/>
      <c r="BS717" s="341"/>
      <c r="BT717" s="341"/>
      <c r="BU717" s="341"/>
      <c r="BV717" s="341"/>
      <c r="BW717" s="341"/>
      <c r="BX717" s="341"/>
      <c r="BY717" s="341"/>
      <c r="BZ717" s="341"/>
      <c r="CA717" s="341"/>
      <c r="CB717" s="341"/>
      <c r="CC717" s="341"/>
      <c r="CD717" s="341"/>
      <c r="CE717" s="341"/>
      <c r="CF717" s="341"/>
      <c r="CG717" s="341"/>
      <c r="CH717" s="341"/>
      <c r="CI717" s="341"/>
      <c r="CJ717" s="341"/>
      <c r="CK717" s="341"/>
      <c r="CL717" s="341"/>
      <c r="CM717" s="341"/>
      <c r="CN717" s="341"/>
      <c r="CO717" s="341"/>
      <c r="CP717" s="341"/>
      <c r="CQ717" s="341"/>
      <c r="CR717" s="341"/>
      <c r="CS717" s="341"/>
      <c r="CT717" s="341"/>
      <c r="CU717" s="341"/>
      <c r="CV717" s="341"/>
      <c r="CW717" s="341"/>
      <c r="CX717" s="341"/>
      <c r="CY717" s="341"/>
      <c r="CZ717" s="341"/>
    </row>
    <row r="718" ht="25.15" customHeight="true" x14ac:dyDescent="0.2">
      <c r="C718" s="614"/>
      <c r="D718" s="614"/>
      <c r="E718" s="614"/>
      <c r="F718" s="614"/>
      <c r="G718" s="614"/>
      <c r="H718" s="614"/>
      <c r="I718" s="614"/>
      <c r="J718" s="614"/>
      <c r="K718" s="614"/>
      <c r="L718" s="614"/>
      <c r="M718" s="614"/>
      <c r="N718" s="614"/>
      <c r="O718" s="614"/>
      <c r="P718" s="614"/>
      <c r="Q718" s="614"/>
      <c r="BA718" s="341"/>
      <c r="BB718" s="420"/>
      <c r="BC718" s="341"/>
      <c r="BD718" s="341"/>
      <c r="BE718" s="341"/>
      <c r="BF718" s="341"/>
      <c r="BG718" s="341"/>
      <c r="BH718" s="341"/>
      <c r="BI718" s="341"/>
      <c r="BJ718" s="341"/>
      <c r="BK718" s="341"/>
      <c r="BL718" s="341"/>
      <c r="BM718" s="341"/>
      <c r="BN718" s="341"/>
      <c r="BO718" s="341"/>
      <c r="BP718" s="341"/>
      <c r="BQ718" s="341"/>
      <c r="BR718" s="341"/>
      <c r="BS718" s="341"/>
      <c r="BT718" s="341"/>
      <c r="BU718" s="341"/>
      <c r="BV718" s="341"/>
      <c r="BW718" s="341"/>
      <c r="BX718" s="341"/>
      <c r="BY718" s="341"/>
      <c r="BZ718" s="341"/>
      <c r="CA718" s="341"/>
      <c r="CB718" s="341"/>
      <c r="CC718" s="341"/>
      <c r="CD718" s="341"/>
      <c r="CE718" s="341"/>
      <c r="CF718" s="341"/>
      <c r="CG718" s="341"/>
      <c r="CH718" s="341"/>
      <c r="CI718" s="341"/>
      <c r="CJ718" s="341"/>
      <c r="CK718" s="341"/>
      <c r="CL718" s="341"/>
      <c r="CM718" s="341"/>
      <c r="CN718" s="341"/>
      <c r="CO718" s="341"/>
      <c r="CP718" s="341"/>
      <c r="CQ718" s="341"/>
      <c r="CR718" s="341"/>
      <c r="CS718" s="341"/>
      <c r="CT718" s="341"/>
      <c r="CU718" s="341"/>
      <c r="CV718" s="341"/>
      <c r="CW718" s="341"/>
      <c r="CX718" s="341"/>
      <c r="CY718" s="341"/>
      <c r="CZ718" s="341"/>
    </row>
    <row r="719" ht="25.15" customHeight="true" x14ac:dyDescent="0.2">
      <c r="C719" s="614"/>
      <c r="D719" s="614"/>
      <c r="E719" s="614"/>
      <c r="F719" s="614"/>
      <c r="G719" s="614"/>
      <c r="H719" s="614"/>
      <c r="I719" s="614"/>
      <c r="J719" s="614"/>
      <c r="K719" s="614"/>
      <c r="L719" s="614"/>
      <c r="M719" s="614"/>
      <c r="N719" s="614"/>
      <c r="O719" s="614"/>
      <c r="P719" s="614"/>
      <c r="Q719" s="614"/>
      <c r="BA719" s="341"/>
      <c r="BB719" s="420"/>
      <c r="BC719" s="341"/>
      <c r="BD719" s="341"/>
      <c r="BE719" s="341"/>
      <c r="BF719" s="341"/>
      <c r="BG719" s="341"/>
      <c r="BH719" s="341"/>
      <c r="BI719" s="341"/>
      <c r="BJ719" s="341"/>
      <c r="BK719" s="341"/>
      <c r="BL719" s="341"/>
      <c r="BM719" s="341"/>
      <c r="BN719" s="341"/>
      <c r="BO719" s="341"/>
      <c r="BP719" s="341"/>
      <c r="BQ719" s="341"/>
      <c r="BR719" s="341"/>
      <c r="BS719" s="341"/>
      <c r="BT719" s="341"/>
      <c r="BU719" s="341"/>
      <c r="BV719" s="341"/>
      <c r="BW719" s="341"/>
      <c r="BX719" s="341"/>
      <c r="BY719" s="341"/>
      <c r="BZ719" s="341"/>
      <c r="CA719" s="341"/>
      <c r="CB719" s="341"/>
      <c r="CC719" s="341"/>
      <c r="CD719" s="341"/>
      <c r="CE719" s="341"/>
      <c r="CF719" s="341"/>
      <c r="CG719" s="341"/>
      <c r="CH719" s="341"/>
      <c r="CI719" s="341"/>
      <c r="CJ719" s="341"/>
      <c r="CK719" s="341"/>
      <c r="CL719" s="341"/>
      <c r="CM719" s="341"/>
      <c r="CN719" s="341"/>
      <c r="CO719" s="341"/>
      <c r="CP719" s="341"/>
      <c r="CQ719" s="341"/>
      <c r="CR719" s="341"/>
      <c r="CS719" s="341"/>
      <c r="CT719" s="341"/>
      <c r="CU719" s="341"/>
      <c r="CV719" s="341"/>
      <c r="CW719" s="341"/>
      <c r="CX719" s="341"/>
      <c r="CY719" s="341"/>
      <c r="CZ719" s="341"/>
    </row>
    <row r="720" ht="25.15" customHeight="true" x14ac:dyDescent="0.2">
      <c r="C720" s="614"/>
      <c r="D720" s="614"/>
      <c r="E720" s="614"/>
      <c r="F720" s="614"/>
      <c r="G720" s="614"/>
      <c r="H720" s="614"/>
      <c r="I720" s="614"/>
      <c r="J720" s="614"/>
      <c r="K720" s="614"/>
      <c r="L720" s="614"/>
      <c r="M720" s="614"/>
      <c r="N720" s="614"/>
      <c r="O720" s="614"/>
      <c r="P720" s="614"/>
      <c r="Q720" s="614"/>
      <c r="BA720" s="341"/>
      <c r="BB720" s="420"/>
      <c r="BC720" s="341"/>
      <c r="BD720" s="341"/>
      <c r="BE720" s="341"/>
      <c r="BF720" s="341"/>
      <c r="BG720" s="341"/>
      <c r="BH720" s="341"/>
      <c r="BI720" s="341"/>
      <c r="BJ720" s="341"/>
      <c r="BK720" s="341"/>
      <c r="BL720" s="341"/>
      <c r="BM720" s="341"/>
      <c r="BN720" s="341"/>
      <c r="BO720" s="341"/>
      <c r="BP720" s="341"/>
      <c r="BQ720" s="341"/>
      <c r="BR720" s="341"/>
      <c r="BS720" s="341"/>
      <c r="BT720" s="341"/>
      <c r="BU720" s="341"/>
      <c r="BV720" s="341"/>
      <c r="BW720" s="341"/>
      <c r="BX720" s="341"/>
      <c r="BY720" s="341"/>
      <c r="BZ720" s="341"/>
      <c r="CA720" s="341"/>
      <c r="CB720" s="341"/>
      <c r="CC720" s="341"/>
      <c r="CD720" s="341"/>
      <c r="CE720" s="341"/>
      <c r="CF720" s="341"/>
      <c r="CG720" s="341"/>
      <c r="CH720" s="341"/>
      <c r="CI720" s="341"/>
      <c r="CJ720" s="341"/>
      <c r="CK720" s="341"/>
      <c r="CL720" s="341"/>
      <c r="CM720" s="341"/>
      <c r="CN720" s="341"/>
      <c r="CO720" s="341"/>
      <c r="CP720" s="341"/>
      <c r="CQ720" s="341"/>
      <c r="CR720" s="341"/>
      <c r="CS720" s="341"/>
      <c r="CT720" s="341"/>
      <c r="CU720" s="341"/>
      <c r="CV720" s="341"/>
      <c r="CW720" s="341"/>
      <c r="CX720" s="341"/>
      <c r="CY720" s="341"/>
      <c r="CZ720" s="341"/>
    </row>
    <row r="721" ht="25.15" customHeight="true" x14ac:dyDescent="0.2">
      <c r="C721" s="614"/>
      <c r="D721" s="614"/>
      <c r="E721" s="614"/>
      <c r="F721" s="614"/>
      <c r="G721" s="614"/>
      <c r="H721" s="614"/>
      <c r="I721" s="614"/>
      <c r="J721" s="614"/>
      <c r="K721" s="614"/>
      <c r="L721" s="614"/>
      <c r="M721" s="614"/>
      <c r="N721" s="614"/>
      <c r="O721" s="614"/>
      <c r="P721" s="614"/>
      <c r="Q721" s="614"/>
      <c r="BA721" s="341"/>
      <c r="BB721" s="420"/>
      <c r="BC721" s="341"/>
      <c r="BD721" s="341"/>
      <c r="BE721" s="341"/>
      <c r="BF721" s="341"/>
      <c r="BG721" s="341"/>
      <c r="BH721" s="341"/>
      <c r="BI721" s="341"/>
      <c r="BJ721" s="341"/>
      <c r="BK721" s="341"/>
      <c r="BL721" s="341"/>
      <c r="BM721" s="341"/>
      <c r="BN721" s="341"/>
      <c r="BO721" s="341"/>
      <c r="BP721" s="341"/>
      <c r="BQ721" s="341"/>
      <c r="BR721" s="341"/>
      <c r="BS721" s="341"/>
      <c r="BT721" s="341"/>
      <c r="BU721" s="341"/>
      <c r="BV721" s="341"/>
      <c r="BW721" s="341"/>
      <c r="BX721" s="341"/>
      <c r="BY721" s="341"/>
      <c r="BZ721" s="341"/>
      <c r="CA721" s="341"/>
      <c r="CB721" s="341"/>
      <c r="CC721" s="341"/>
      <c r="CD721" s="341"/>
      <c r="CE721" s="341"/>
      <c r="CF721" s="341"/>
      <c r="CG721" s="341"/>
      <c r="CH721" s="341"/>
      <c r="CI721" s="341"/>
      <c r="CJ721" s="341"/>
      <c r="CK721" s="341"/>
      <c r="CL721" s="341"/>
      <c r="CM721" s="341"/>
      <c r="CN721" s="341"/>
      <c r="CO721" s="341"/>
      <c r="CP721" s="341"/>
      <c r="CQ721" s="341"/>
      <c r="CR721" s="341"/>
      <c r="CS721" s="341"/>
      <c r="CT721" s="341"/>
      <c r="CU721" s="341"/>
      <c r="CV721" s="341"/>
      <c r="CW721" s="341"/>
      <c r="CX721" s="341"/>
      <c r="CY721" s="341"/>
      <c r="CZ721" s="341"/>
    </row>
    <row r="722" ht="25.15" customHeight="true" x14ac:dyDescent="0.2">
      <c r="C722" s="614"/>
      <c r="D722" s="614"/>
      <c r="E722" s="614"/>
      <c r="F722" s="614"/>
      <c r="G722" s="614"/>
      <c r="H722" s="614"/>
      <c r="I722" s="614"/>
      <c r="J722" s="614"/>
      <c r="K722" s="614"/>
      <c r="L722" s="614"/>
      <c r="M722" s="614"/>
      <c r="N722" s="614"/>
      <c r="O722" s="614"/>
      <c r="P722" s="614"/>
      <c r="Q722" s="614"/>
      <c r="BA722" s="341"/>
      <c r="BB722" s="420"/>
      <c r="BC722" s="341"/>
      <c r="BD722" s="341"/>
      <c r="BE722" s="341"/>
      <c r="BF722" s="341"/>
      <c r="BG722" s="341"/>
      <c r="BH722" s="341"/>
      <c r="BI722" s="341"/>
      <c r="BJ722" s="341"/>
      <c r="BK722" s="341"/>
      <c r="BL722" s="341"/>
      <c r="BM722" s="341"/>
      <c r="BN722" s="341"/>
      <c r="BO722" s="341"/>
      <c r="BP722" s="341"/>
      <c r="BQ722" s="341"/>
      <c r="BR722" s="341"/>
      <c r="BS722" s="341"/>
      <c r="BT722" s="341"/>
      <c r="BU722" s="341"/>
      <c r="BV722" s="341"/>
      <c r="BW722" s="341"/>
      <c r="BX722" s="341"/>
      <c r="BY722" s="341"/>
      <c r="BZ722" s="341"/>
      <c r="CA722" s="341"/>
      <c r="CB722" s="341"/>
      <c r="CC722" s="341"/>
      <c r="CD722" s="341"/>
      <c r="CE722" s="341"/>
      <c r="CF722" s="341"/>
      <c r="CG722" s="341"/>
      <c r="CH722" s="341"/>
      <c r="CI722" s="341"/>
      <c r="CJ722" s="341"/>
      <c r="CK722" s="341"/>
      <c r="CL722" s="341"/>
      <c r="CM722" s="341"/>
      <c r="CN722" s="341"/>
      <c r="CO722" s="341"/>
      <c r="CP722" s="341"/>
      <c r="CQ722" s="341"/>
      <c r="CR722" s="341"/>
      <c r="CS722" s="341"/>
      <c r="CT722" s="341"/>
      <c r="CU722" s="341"/>
      <c r="CV722" s="341"/>
      <c r="CW722" s="341"/>
      <c r="CX722" s="341"/>
      <c r="CY722" s="341"/>
      <c r="CZ722" s="341"/>
    </row>
    <row r="723" ht="25.15" customHeight="true" x14ac:dyDescent="0.2">
      <c r="C723" s="614"/>
      <c r="D723" s="614"/>
      <c r="E723" s="614"/>
      <c r="F723" s="614"/>
      <c r="G723" s="614"/>
      <c r="H723" s="614"/>
      <c r="I723" s="614"/>
      <c r="J723" s="614"/>
      <c r="K723" s="614"/>
      <c r="L723" s="614"/>
      <c r="M723" s="614"/>
      <c r="N723" s="614"/>
      <c r="O723" s="614"/>
      <c r="P723" s="614"/>
      <c r="Q723" s="614"/>
      <c r="BA723" s="341"/>
      <c r="BB723" s="420"/>
      <c r="BC723" s="341"/>
      <c r="BD723" s="341"/>
      <c r="BE723" s="341"/>
      <c r="BF723" s="341"/>
      <c r="BG723" s="341"/>
      <c r="BH723" s="341"/>
      <c r="BI723" s="341"/>
      <c r="BJ723" s="341"/>
      <c r="BK723" s="341"/>
      <c r="BL723" s="341"/>
      <c r="BM723" s="341"/>
      <c r="BN723" s="341"/>
      <c r="BO723" s="341"/>
      <c r="BP723" s="341"/>
      <c r="BQ723" s="341"/>
      <c r="BR723" s="341"/>
      <c r="BS723" s="341"/>
      <c r="BT723" s="341"/>
      <c r="BU723" s="341"/>
      <c r="BV723" s="341"/>
      <c r="BW723" s="341"/>
      <c r="BX723" s="341"/>
      <c r="BY723" s="341"/>
      <c r="BZ723" s="341"/>
      <c r="CA723" s="341"/>
      <c r="CB723" s="341"/>
      <c r="CC723" s="341"/>
      <c r="CD723" s="341"/>
      <c r="CE723" s="341"/>
      <c r="CF723" s="341"/>
      <c r="CG723" s="341"/>
      <c r="CH723" s="341"/>
      <c r="CI723" s="341"/>
      <c r="CJ723" s="341"/>
      <c r="CK723" s="341"/>
      <c r="CL723" s="341"/>
      <c r="CM723" s="341"/>
      <c r="CN723" s="341"/>
      <c r="CO723" s="341"/>
      <c r="CP723" s="341"/>
      <c r="CQ723" s="341"/>
      <c r="CR723" s="341"/>
      <c r="CS723" s="341"/>
      <c r="CT723" s="341"/>
      <c r="CU723" s="341"/>
      <c r="CV723" s="341"/>
      <c r="CW723" s="341"/>
      <c r="CX723" s="341"/>
      <c r="CY723" s="341"/>
      <c r="CZ723" s="341"/>
    </row>
    <row r="724" ht="25.15" customHeight="true" x14ac:dyDescent="0.2">
      <c r="C724" s="614"/>
      <c r="D724" s="614"/>
      <c r="E724" s="614"/>
      <c r="F724" s="614"/>
      <c r="G724" s="614"/>
      <c r="H724" s="614"/>
      <c r="I724" s="614"/>
      <c r="J724" s="614"/>
      <c r="K724" s="614"/>
      <c r="L724" s="614"/>
      <c r="M724" s="614"/>
      <c r="N724" s="614"/>
      <c r="O724" s="614"/>
      <c r="P724" s="614"/>
      <c r="Q724" s="614"/>
      <c r="BA724" s="341"/>
      <c r="BB724" s="420"/>
      <c r="BC724" s="341"/>
      <c r="BD724" s="341"/>
      <c r="BE724" s="341"/>
      <c r="BF724" s="341"/>
      <c r="BG724" s="341"/>
      <c r="BH724" s="341"/>
      <c r="BI724" s="341"/>
      <c r="BJ724" s="341"/>
      <c r="BK724" s="341"/>
      <c r="BL724" s="341"/>
      <c r="BM724" s="341"/>
      <c r="BN724" s="341"/>
      <c r="BO724" s="341"/>
      <c r="BP724" s="341"/>
      <c r="BQ724" s="341"/>
      <c r="BR724" s="341"/>
      <c r="BS724" s="341"/>
      <c r="BT724" s="341"/>
      <c r="BU724" s="341"/>
      <c r="BV724" s="341"/>
      <c r="BW724" s="341"/>
      <c r="BX724" s="341"/>
      <c r="BY724" s="341"/>
      <c r="BZ724" s="341"/>
      <c r="CA724" s="341"/>
      <c r="CB724" s="341"/>
      <c r="CC724" s="341"/>
      <c r="CD724" s="341"/>
      <c r="CE724" s="341"/>
      <c r="CF724" s="341"/>
      <c r="CG724" s="341"/>
      <c r="CH724" s="341"/>
      <c r="CI724" s="341"/>
      <c r="CJ724" s="341"/>
      <c r="CK724" s="341"/>
      <c r="CL724" s="341"/>
      <c r="CM724" s="341"/>
      <c r="CN724" s="341"/>
      <c r="CO724" s="341"/>
      <c r="CP724" s="341"/>
      <c r="CQ724" s="341"/>
      <c r="CR724" s="341"/>
      <c r="CS724" s="341"/>
      <c r="CT724" s="341"/>
      <c r="CU724" s="341"/>
      <c r="CV724" s="341"/>
      <c r="CW724" s="341"/>
      <c r="CX724" s="341"/>
      <c r="CY724" s="341"/>
      <c r="CZ724" s="341"/>
    </row>
    <row r="725" ht="25.15" customHeight="true" x14ac:dyDescent="0.2">
      <c r="C725" s="614"/>
      <c r="D725" s="614"/>
      <c r="E725" s="614"/>
      <c r="F725" s="614"/>
      <c r="G725" s="614"/>
      <c r="H725" s="614"/>
      <c r="I725" s="614"/>
      <c r="J725" s="614"/>
      <c r="K725" s="614"/>
      <c r="L725" s="614"/>
      <c r="M725" s="614"/>
      <c r="N725" s="614"/>
      <c r="O725" s="614"/>
      <c r="P725" s="614"/>
      <c r="Q725" s="614"/>
      <c r="BA725" s="341"/>
      <c r="BB725" s="420"/>
      <c r="BC725" s="341"/>
      <c r="BD725" s="341"/>
      <c r="BE725" s="341"/>
      <c r="BF725" s="341"/>
      <c r="BG725" s="341"/>
      <c r="BH725" s="341"/>
      <c r="BI725" s="341"/>
      <c r="BJ725" s="341"/>
      <c r="BK725" s="341"/>
      <c r="BL725" s="341"/>
      <c r="BM725" s="341"/>
      <c r="BN725" s="341"/>
      <c r="BO725" s="341"/>
      <c r="BP725" s="341"/>
      <c r="BQ725" s="341"/>
      <c r="BR725" s="341"/>
      <c r="BS725" s="341"/>
      <c r="BT725" s="341"/>
      <c r="BU725" s="341"/>
      <c r="BV725" s="341"/>
      <c r="BW725" s="341"/>
      <c r="BX725" s="341"/>
      <c r="BY725" s="341"/>
      <c r="BZ725" s="341"/>
      <c r="CA725" s="341"/>
      <c r="CB725" s="341"/>
      <c r="CC725" s="341"/>
      <c r="CD725" s="341"/>
      <c r="CE725" s="341"/>
      <c r="CF725" s="341"/>
      <c r="CG725" s="341"/>
      <c r="CH725" s="341"/>
      <c r="CI725" s="341"/>
      <c r="CJ725" s="341"/>
      <c r="CK725" s="341"/>
      <c r="CL725" s="341"/>
      <c r="CM725" s="341"/>
      <c r="CN725" s="341"/>
      <c r="CO725" s="341"/>
      <c r="CP725" s="341"/>
      <c r="CQ725" s="341"/>
      <c r="CR725" s="341"/>
      <c r="CS725" s="341"/>
      <c r="CT725" s="341"/>
      <c r="CU725" s="341"/>
      <c r="CV725" s="341"/>
      <c r="CW725" s="341"/>
      <c r="CX725" s="341"/>
      <c r="CY725" s="341"/>
      <c r="CZ725" s="341"/>
    </row>
    <row r="726" ht="25.15" customHeight="true" x14ac:dyDescent="0.2">
      <c r="C726" s="614"/>
      <c r="D726" s="614"/>
      <c r="E726" s="614"/>
      <c r="F726" s="614"/>
      <c r="G726" s="614"/>
      <c r="H726" s="614"/>
      <c r="I726" s="614"/>
      <c r="J726" s="614"/>
      <c r="K726" s="614"/>
      <c r="L726" s="614"/>
      <c r="M726" s="614"/>
      <c r="N726" s="614"/>
      <c r="O726" s="614"/>
      <c r="P726" s="614"/>
      <c r="Q726" s="614"/>
      <c r="BA726" s="341"/>
      <c r="BB726" s="420"/>
      <c r="BC726" s="341"/>
      <c r="BD726" s="341"/>
      <c r="BE726" s="341"/>
      <c r="BF726" s="341"/>
      <c r="BG726" s="341"/>
      <c r="BH726" s="341"/>
      <c r="BI726" s="341"/>
      <c r="BJ726" s="341"/>
      <c r="BK726" s="341"/>
      <c r="BL726" s="341"/>
      <c r="BM726" s="341"/>
      <c r="BN726" s="341"/>
      <c r="BO726" s="341"/>
      <c r="BP726" s="341"/>
      <c r="BQ726" s="341"/>
      <c r="BR726" s="341"/>
      <c r="BS726" s="341"/>
      <c r="BT726" s="341"/>
      <c r="BU726" s="341"/>
      <c r="BV726" s="341"/>
      <c r="BW726" s="341"/>
      <c r="BX726" s="341"/>
      <c r="BY726" s="341"/>
      <c r="BZ726" s="341"/>
      <c r="CA726" s="341"/>
      <c r="CB726" s="341"/>
      <c r="CC726" s="341"/>
      <c r="CD726" s="341"/>
      <c r="CE726" s="341"/>
      <c r="CF726" s="341"/>
      <c r="CG726" s="341"/>
      <c r="CH726" s="341"/>
      <c r="CI726" s="341"/>
      <c r="CJ726" s="341"/>
      <c r="CK726" s="341"/>
      <c r="CL726" s="341"/>
      <c r="CM726" s="341"/>
      <c r="CN726" s="341"/>
      <c r="CO726" s="341"/>
      <c r="CP726" s="341"/>
      <c r="CQ726" s="341"/>
      <c r="CR726" s="341"/>
      <c r="CS726" s="341"/>
      <c r="CT726" s="341"/>
      <c r="CU726" s="341"/>
      <c r="CV726" s="341"/>
      <c r="CW726" s="341"/>
      <c r="CX726" s="341"/>
      <c r="CY726" s="341"/>
      <c r="CZ726" s="341"/>
    </row>
    <row r="727" ht="25.15" customHeight="true" x14ac:dyDescent="0.2">
      <c r="C727" s="614"/>
      <c r="D727" s="614"/>
      <c r="E727" s="614"/>
      <c r="F727" s="614"/>
      <c r="G727" s="614"/>
      <c r="H727" s="614"/>
      <c r="I727" s="614"/>
      <c r="J727" s="614"/>
      <c r="K727" s="614"/>
      <c r="L727" s="614"/>
      <c r="M727" s="614"/>
      <c r="N727" s="614"/>
      <c r="O727" s="614"/>
      <c r="P727" s="614"/>
      <c r="Q727" s="614"/>
      <c r="BA727" s="341"/>
      <c r="BB727" s="420"/>
      <c r="BC727" s="341"/>
      <c r="BD727" s="341"/>
      <c r="BE727" s="341"/>
      <c r="BF727" s="341"/>
      <c r="BG727" s="341"/>
      <c r="BH727" s="341"/>
      <c r="BI727" s="341"/>
      <c r="BJ727" s="341"/>
      <c r="BK727" s="341"/>
      <c r="BL727" s="341"/>
      <c r="BM727" s="341"/>
      <c r="BN727" s="341"/>
      <c r="BO727" s="341"/>
      <c r="BP727" s="341"/>
      <c r="BQ727" s="341"/>
      <c r="BR727" s="341"/>
      <c r="BS727" s="341"/>
      <c r="BT727" s="341"/>
      <c r="BU727" s="341"/>
      <c r="BV727" s="341"/>
      <c r="BW727" s="341"/>
      <c r="BX727" s="341"/>
      <c r="BY727" s="341"/>
      <c r="BZ727" s="341"/>
      <c r="CA727" s="341"/>
      <c r="CB727" s="341"/>
      <c r="CC727" s="341"/>
      <c r="CD727" s="341"/>
      <c r="CE727" s="341"/>
      <c r="CF727" s="341"/>
      <c r="CG727" s="341"/>
      <c r="CH727" s="341"/>
      <c r="CI727" s="341"/>
      <c r="CJ727" s="341"/>
      <c r="CK727" s="341"/>
      <c r="CL727" s="341"/>
      <c r="CM727" s="341"/>
      <c r="CN727" s="341"/>
      <c r="CO727" s="341"/>
      <c r="CP727" s="341"/>
      <c r="CQ727" s="341"/>
      <c r="CR727" s="341"/>
      <c r="CS727" s="341"/>
      <c r="CT727" s="341"/>
      <c r="CU727" s="341"/>
      <c r="CV727" s="341"/>
      <c r="CW727" s="341"/>
      <c r="CX727" s="341"/>
      <c r="CY727" s="341"/>
      <c r="CZ727" s="341"/>
    </row>
    <row r="728" ht="25.15" customHeight="true" x14ac:dyDescent="0.2">
      <c r="C728" s="614"/>
      <c r="D728" s="614"/>
      <c r="E728" s="614"/>
      <c r="F728" s="614"/>
      <c r="G728" s="614"/>
      <c r="H728" s="614"/>
      <c r="I728" s="614"/>
      <c r="J728" s="614"/>
      <c r="K728" s="614"/>
      <c r="L728" s="614"/>
      <c r="M728" s="614"/>
      <c r="N728" s="614"/>
      <c r="O728" s="614"/>
      <c r="P728" s="614"/>
      <c r="Q728" s="614"/>
      <c r="BA728" s="341"/>
      <c r="BB728" s="420"/>
      <c r="BC728" s="341"/>
      <c r="BD728" s="341"/>
      <c r="BE728" s="341"/>
      <c r="BF728" s="341"/>
      <c r="BG728" s="341"/>
      <c r="BH728" s="341"/>
      <c r="BI728" s="341"/>
      <c r="BJ728" s="341"/>
      <c r="BK728" s="341"/>
      <c r="BL728" s="341"/>
      <c r="BM728" s="341"/>
      <c r="BN728" s="341"/>
      <c r="BO728" s="341"/>
      <c r="BP728" s="341"/>
      <c r="BQ728" s="341"/>
      <c r="BR728" s="341"/>
      <c r="BS728" s="341"/>
      <c r="BT728" s="341"/>
      <c r="BU728" s="341"/>
      <c r="BV728" s="341"/>
      <c r="BW728" s="341"/>
      <c r="BX728" s="341"/>
      <c r="BY728" s="341"/>
      <c r="BZ728" s="341"/>
      <c r="CA728" s="341"/>
      <c r="CB728" s="341"/>
      <c r="CC728" s="341"/>
      <c r="CD728" s="341"/>
      <c r="CE728" s="341"/>
      <c r="CF728" s="341"/>
      <c r="CG728" s="341"/>
      <c r="CH728" s="341"/>
      <c r="CI728" s="341"/>
      <c r="CJ728" s="341"/>
      <c r="CK728" s="341"/>
      <c r="CL728" s="341"/>
      <c r="CM728" s="341"/>
      <c r="CN728" s="341"/>
      <c r="CO728" s="341"/>
      <c r="CP728" s="341"/>
      <c r="CQ728" s="341"/>
      <c r="CR728" s="341"/>
      <c r="CS728" s="341"/>
      <c r="CT728" s="341"/>
      <c r="CU728" s="341"/>
      <c r="CV728" s="341"/>
      <c r="CW728" s="341"/>
      <c r="CX728" s="341"/>
      <c r="CY728" s="341"/>
      <c r="CZ728" s="341"/>
    </row>
    <row r="729" ht="25.15" customHeight="true" x14ac:dyDescent="0.2">
      <c r="C729" s="614"/>
      <c r="D729" s="614"/>
      <c r="E729" s="614"/>
      <c r="F729" s="614"/>
      <c r="G729" s="614"/>
      <c r="H729" s="614"/>
      <c r="I729" s="614"/>
      <c r="J729" s="614"/>
      <c r="K729" s="614"/>
      <c r="L729" s="614"/>
      <c r="M729" s="614"/>
      <c r="N729" s="614"/>
      <c r="O729" s="614"/>
      <c r="P729" s="614"/>
      <c r="Q729" s="614"/>
      <c r="BA729" s="341"/>
      <c r="BB729" s="420"/>
      <c r="BC729" s="341"/>
      <c r="BD729" s="341"/>
      <c r="BE729" s="341"/>
      <c r="BF729" s="341"/>
      <c r="BG729" s="341"/>
      <c r="BH729" s="341"/>
      <c r="BI729" s="341"/>
      <c r="BJ729" s="341"/>
      <c r="BK729" s="341"/>
      <c r="BL729" s="341"/>
      <c r="BM729" s="341"/>
      <c r="BN729" s="341"/>
      <c r="BO729" s="341"/>
      <c r="BP729" s="341"/>
      <c r="BQ729" s="341"/>
      <c r="BR729" s="341"/>
      <c r="BS729" s="341"/>
      <c r="BT729" s="341"/>
      <c r="BU729" s="341"/>
      <c r="BV729" s="341"/>
      <c r="BW729" s="341"/>
      <c r="BX729" s="341"/>
      <c r="BY729" s="341"/>
      <c r="BZ729" s="341"/>
      <c r="CA729" s="341"/>
      <c r="CB729" s="341"/>
      <c r="CC729" s="341"/>
      <c r="CD729" s="341"/>
      <c r="CE729" s="341"/>
      <c r="CF729" s="341"/>
      <c r="CG729" s="341"/>
      <c r="CH729" s="341"/>
      <c r="CI729" s="341"/>
      <c r="CJ729" s="341"/>
      <c r="CK729" s="341"/>
      <c r="CL729" s="341"/>
      <c r="CM729" s="341"/>
      <c r="CN729" s="341"/>
      <c r="CO729" s="341"/>
      <c r="CP729" s="341"/>
      <c r="CQ729" s="341"/>
      <c r="CR729" s="341"/>
      <c r="CS729" s="341"/>
      <c r="CT729" s="341"/>
      <c r="CU729" s="341"/>
      <c r="CV729" s="341"/>
      <c r="CW729" s="341"/>
      <c r="CX729" s="341"/>
      <c r="CY729" s="341"/>
      <c r="CZ729" s="341"/>
    </row>
    <row r="730" ht="25.15" customHeight="true" x14ac:dyDescent="0.2">
      <c r="C730" s="614"/>
      <c r="D730" s="614"/>
      <c r="E730" s="614"/>
      <c r="F730" s="614"/>
      <c r="G730" s="614"/>
      <c r="H730" s="614"/>
      <c r="I730" s="614"/>
      <c r="J730" s="614"/>
      <c r="K730" s="614"/>
      <c r="L730" s="614"/>
      <c r="M730" s="614"/>
      <c r="N730" s="614"/>
      <c r="O730" s="614"/>
      <c r="P730" s="614"/>
      <c r="Q730" s="614"/>
      <c r="BA730" s="341"/>
      <c r="BB730" s="420"/>
      <c r="BC730" s="341"/>
      <c r="BD730" s="341"/>
      <c r="BE730" s="341"/>
      <c r="BF730" s="341"/>
      <c r="BG730" s="341"/>
      <c r="BH730" s="341"/>
      <c r="BI730" s="341"/>
      <c r="BJ730" s="341"/>
      <c r="BK730" s="341"/>
      <c r="BL730" s="341"/>
      <c r="BM730" s="341"/>
      <c r="BN730" s="341"/>
      <c r="BO730" s="341"/>
      <c r="BP730" s="341"/>
      <c r="BQ730" s="341"/>
      <c r="BR730" s="341"/>
      <c r="BS730" s="341"/>
      <c r="BT730" s="341"/>
      <c r="BU730" s="341"/>
      <c r="BV730" s="341"/>
      <c r="BW730" s="341"/>
      <c r="BX730" s="341"/>
      <c r="BY730" s="341"/>
      <c r="BZ730" s="341"/>
      <c r="CA730" s="341"/>
      <c r="CB730" s="341"/>
      <c r="CC730" s="341"/>
      <c r="CD730" s="341"/>
      <c r="CE730" s="341"/>
      <c r="CF730" s="341"/>
      <c r="CG730" s="341"/>
      <c r="CH730" s="341"/>
      <c r="CI730" s="341"/>
      <c r="CJ730" s="341"/>
      <c r="CK730" s="341"/>
      <c r="CL730" s="341"/>
      <c r="CM730" s="341"/>
      <c r="CN730" s="341"/>
      <c r="CO730" s="341"/>
      <c r="CP730" s="341"/>
      <c r="CQ730" s="341"/>
      <c r="CR730" s="341"/>
      <c r="CS730" s="341"/>
      <c r="CT730" s="341"/>
      <c r="CU730" s="341"/>
      <c r="CV730" s="341"/>
      <c r="CW730" s="341"/>
      <c r="CX730" s="341"/>
      <c r="CY730" s="341"/>
      <c r="CZ730" s="341"/>
    </row>
    <row r="731" ht="25.15" customHeight="true" x14ac:dyDescent="0.2">
      <c r="C731" s="614"/>
      <c r="D731" s="614"/>
      <c r="E731" s="614"/>
      <c r="F731" s="614"/>
      <c r="G731" s="614"/>
      <c r="H731" s="614"/>
      <c r="I731" s="614"/>
      <c r="J731" s="614"/>
      <c r="K731" s="614"/>
      <c r="L731" s="614"/>
      <c r="M731" s="614"/>
      <c r="N731" s="614"/>
      <c r="O731" s="614"/>
      <c r="P731" s="614"/>
      <c r="Q731" s="614"/>
      <c r="BA731" s="341"/>
      <c r="BB731" s="420"/>
      <c r="BC731" s="341"/>
      <c r="BD731" s="341"/>
      <c r="BE731" s="341"/>
      <c r="BF731" s="341"/>
      <c r="BG731" s="341"/>
      <c r="BH731" s="341"/>
      <c r="BI731" s="341"/>
      <c r="BJ731" s="341"/>
      <c r="BK731" s="341"/>
      <c r="BL731" s="341"/>
      <c r="BM731" s="341"/>
      <c r="BN731" s="341"/>
      <c r="BO731" s="341"/>
      <c r="BP731" s="341"/>
      <c r="BQ731" s="341"/>
      <c r="BR731" s="341"/>
      <c r="BS731" s="341"/>
      <c r="BT731" s="341"/>
      <c r="BU731" s="341"/>
      <c r="BV731" s="341"/>
      <c r="BW731" s="341"/>
      <c r="BX731" s="341"/>
      <c r="BY731" s="341"/>
      <c r="BZ731" s="341"/>
      <c r="CA731" s="341"/>
      <c r="CB731" s="341"/>
      <c r="CC731" s="341"/>
      <c r="CD731" s="341"/>
      <c r="CE731" s="341"/>
      <c r="CF731" s="341"/>
      <c r="CG731" s="341"/>
      <c r="CH731" s="341"/>
      <c r="CI731" s="341"/>
      <c r="CJ731" s="341"/>
      <c r="CK731" s="341"/>
      <c r="CL731" s="341"/>
      <c r="CM731" s="341"/>
      <c r="CN731" s="341"/>
      <c r="CO731" s="341"/>
      <c r="CP731" s="341"/>
      <c r="CQ731" s="341"/>
      <c r="CR731" s="341"/>
      <c r="CS731" s="341"/>
      <c r="CT731" s="341"/>
      <c r="CU731" s="341"/>
      <c r="CV731" s="341"/>
      <c r="CW731" s="341"/>
      <c r="CX731" s="341"/>
      <c r="CY731" s="341"/>
      <c r="CZ731" s="341"/>
    </row>
    <row r="732" ht="25.15" customHeight="true" x14ac:dyDescent="0.2">
      <c r="C732" s="614"/>
      <c r="D732" s="614"/>
      <c r="E732" s="614"/>
      <c r="F732" s="614"/>
      <c r="G732" s="614"/>
      <c r="H732" s="614"/>
      <c r="I732" s="614"/>
      <c r="J732" s="614"/>
      <c r="K732" s="614"/>
      <c r="L732" s="614"/>
      <c r="M732" s="614"/>
      <c r="N732" s="614"/>
      <c r="O732" s="614"/>
      <c r="P732" s="614"/>
      <c r="Q732" s="614"/>
      <c r="BA732" s="341"/>
      <c r="BB732" s="420"/>
      <c r="BC732" s="341"/>
      <c r="BD732" s="341"/>
      <c r="BE732" s="341"/>
      <c r="BF732" s="341"/>
      <c r="BG732" s="341"/>
      <c r="BH732" s="341"/>
      <c r="BI732" s="341"/>
      <c r="BJ732" s="341"/>
      <c r="BK732" s="341"/>
      <c r="BL732" s="341"/>
      <c r="BM732" s="341"/>
      <c r="BN732" s="341"/>
      <c r="BO732" s="341"/>
      <c r="BP732" s="341"/>
      <c r="BQ732" s="341"/>
      <c r="BR732" s="341"/>
      <c r="BS732" s="341"/>
      <c r="BT732" s="341"/>
      <c r="BU732" s="341"/>
      <c r="BV732" s="341"/>
      <c r="BW732" s="341"/>
      <c r="BX732" s="341"/>
      <c r="BY732" s="341"/>
      <c r="BZ732" s="341"/>
      <c r="CA732" s="341"/>
      <c r="CB732" s="341"/>
      <c r="CC732" s="341"/>
      <c r="CD732" s="341"/>
      <c r="CE732" s="341"/>
      <c r="CF732" s="341"/>
      <c r="CG732" s="341"/>
      <c r="CH732" s="341"/>
      <c r="CI732" s="341"/>
      <c r="CJ732" s="341"/>
      <c r="CK732" s="341"/>
      <c r="CL732" s="341"/>
      <c r="CM732" s="341"/>
      <c r="CN732" s="341"/>
      <c r="CO732" s="341"/>
      <c r="CP732" s="341"/>
      <c r="CQ732" s="341"/>
      <c r="CR732" s="341"/>
      <c r="CS732" s="341"/>
      <c r="CT732" s="341"/>
      <c r="CU732" s="341"/>
      <c r="CV732" s="341"/>
      <c r="CW732" s="341"/>
      <c r="CX732" s="341"/>
      <c r="CY732" s="341"/>
      <c r="CZ732" s="341"/>
    </row>
    <row r="733" ht="25.15" customHeight="true" x14ac:dyDescent="0.2">
      <c r="C733" s="614"/>
      <c r="D733" s="614"/>
      <c r="E733" s="614"/>
      <c r="F733" s="614"/>
      <c r="G733" s="614"/>
      <c r="H733" s="614"/>
      <c r="I733" s="614"/>
      <c r="J733" s="614"/>
      <c r="K733" s="614"/>
      <c r="L733" s="614"/>
      <c r="M733" s="614"/>
      <c r="N733" s="614"/>
      <c r="O733" s="614"/>
      <c r="P733" s="614"/>
      <c r="Q733" s="614"/>
      <c r="BA733" s="341"/>
      <c r="BB733" s="420"/>
      <c r="BC733" s="341"/>
      <c r="BD733" s="341"/>
      <c r="BE733" s="341"/>
      <c r="BF733" s="341"/>
      <c r="BG733" s="341"/>
      <c r="BH733" s="341"/>
      <c r="BI733" s="341"/>
      <c r="BJ733" s="341"/>
      <c r="BK733" s="341"/>
      <c r="BL733" s="341"/>
      <c r="BM733" s="341"/>
      <c r="BN733" s="341"/>
      <c r="BO733" s="341"/>
      <c r="BP733" s="341"/>
      <c r="BQ733" s="341"/>
      <c r="BR733" s="341"/>
      <c r="BS733" s="341"/>
      <c r="BT733" s="341"/>
      <c r="BU733" s="341"/>
      <c r="BV733" s="341"/>
      <c r="BW733" s="341"/>
      <c r="BX733" s="341"/>
      <c r="BY733" s="341"/>
      <c r="BZ733" s="341"/>
      <c r="CA733" s="341"/>
      <c r="CB733" s="341"/>
      <c r="CC733" s="341"/>
      <c r="CD733" s="341"/>
      <c r="CE733" s="341"/>
      <c r="CF733" s="341"/>
      <c r="CG733" s="341"/>
      <c r="CH733" s="341"/>
      <c r="CI733" s="341"/>
      <c r="CJ733" s="341"/>
      <c r="CK733" s="341"/>
      <c r="CL733" s="341"/>
      <c r="CM733" s="341"/>
      <c r="CN733" s="341"/>
      <c r="CO733" s="341"/>
      <c r="CP733" s="341"/>
      <c r="CQ733" s="341"/>
      <c r="CR733" s="341"/>
      <c r="CS733" s="341"/>
      <c r="CT733" s="341"/>
      <c r="CU733" s="341"/>
      <c r="CV733" s="341"/>
      <c r="CW733" s="341"/>
      <c r="CX733" s="341"/>
      <c r="CY733" s="341"/>
      <c r="CZ733" s="341"/>
    </row>
    <row r="734" ht="25.15" customHeight="true" x14ac:dyDescent="0.2">
      <c r="C734" s="614"/>
      <c r="D734" s="614"/>
      <c r="E734" s="614"/>
      <c r="F734" s="614"/>
      <c r="G734" s="614"/>
      <c r="H734" s="614"/>
      <c r="I734" s="614"/>
      <c r="J734" s="614"/>
      <c r="K734" s="614"/>
      <c r="L734" s="614"/>
      <c r="M734" s="614"/>
      <c r="N734" s="614"/>
      <c r="O734" s="614"/>
      <c r="P734" s="614"/>
      <c r="Q734" s="614"/>
      <c r="BA734" s="341"/>
      <c r="BB734" s="420"/>
      <c r="BC734" s="341"/>
      <c r="BD734" s="341"/>
      <c r="BE734" s="341"/>
      <c r="BF734" s="341"/>
      <c r="BG734" s="341"/>
      <c r="BH734" s="341"/>
      <c r="BI734" s="341"/>
      <c r="BJ734" s="341"/>
      <c r="BK734" s="341"/>
      <c r="BL734" s="341"/>
      <c r="BM734" s="341"/>
      <c r="BN734" s="341"/>
      <c r="BO734" s="341"/>
      <c r="BP734" s="341"/>
      <c r="BQ734" s="341"/>
      <c r="BR734" s="341"/>
      <c r="BS734" s="341"/>
      <c r="BT734" s="341"/>
      <c r="BU734" s="341"/>
      <c r="BV734" s="341"/>
      <c r="BW734" s="341"/>
      <c r="BX734" s="341"/>
      <c r="BY734" s="341"/>
      <c r="BZ734" s="341"/>
      <c r="CA734" s="341"/>
      <c r="CB734" s="341"/>
      <c r="CC734" s="341"/>
      <c r="CD734" s="341"/>
      <c r="CE734" s="341"/>
      <c r="CF734" s="341"/>
      <c r="CG734" s="341"/>
      <c r="CH734" s="341"/>
      <c r="CI734" s="341"/>
      <c r="CJ734" s="341"/>
      <c r="CK734" s="341"/>
      <c r="CL734" s="341"/>
      <c r="CM734" s="341"/>
      <c r="CN734" s="341"/>
      <c r="CO734" s="341"/>
      <c r="CP734" s="341"/>
      <c r="CQ734" s="341"/>
      <c r="CR734" s="341"/>
      <c r="CS734" s="341"/>
      <c r="CT734" s="341"/>
      <c r="CU734" s="341"/>
      <c r="CV734" s="341"/>
      <c r="CW734" s="341"/>
      <c r="CX734" s="341"/>
      <c r="CY734" s="341"/>
      <c r="CZ734" s="341"/>
    </row>
    <row r="735" ht="25.15" customHeight="true" x14ac:dyDescent="0.2">
      <c r="C735" s="614"/>
      <c r="D735" s="614"/>
      <c r="E735" s="614"/>
      <c r="F735" s="614"/>
      <c r="G735" s="614"/>
      <c r="H735" s="614"/>
      <c r="I735" s="614"/>
      <c r="J735" s="614"/>
      <c r="K735" s="614"/>
      <c r="L735" s="614"/>
      <c r="M735" s="614"/>
      <c r="N735" s="614"/>
      <c r="O735" s="614"/>
      <c r="P735" s="614"/>
      <c r="Q735" s="614"/>
      <c r="BA735" s="341"/>
      <c r="BB735" s="420"/>
      <c r="BC735" s="341"/>
      <c r="BD735" s="341"/>
      <c r="BE735" s="341"/>
      <c r="BF735" s="341"/>
      <c r="BG735" s="341"/>
      <c r="BH735" s="341"/>
      <c r="BI735" s="341"/>
      <c r="BJ735" s="341"/>
      <c r="BK735" s="341"/>
      <c r="BL735" s="341"/>
      <c r="BM735" s="341"/>
      <c r="BN735" s="341"/>
      <c r="BO735" s="341"/>
      <c r="BP735" s="341"/>
      <c r="BQ735" s="341"/>
      <c r="BR735" s="341"/>
      <c r="BS735" s="341"/>
      <c r="BT735" s="341"/>
      <c r="BU735" s="341"/>
      <c r="BV735" s="341"/>
      <c r="BW735" s="341"/>
      <c r="BX735" s="341"/>
      <c r="BY735" s="341"/>
      <c r="BZ735" s="341"/>
      <c r="CA735" s="341"/>
      <c r="CB735" s="341"/>
      <c r="CC735" s="341"/>
      <c r="CD735" s="341"/>
      <c r="CE735" s="341"/>
      <c r="CF735" s="341"/>
      <c r="CG735" s="341"/>
      <c r="CH735" s="341"/>
      <c r="CI735" s="341"/>
      <c r="CJ735" s="341"/>
      <c r="CK735" s="341"/>
      <c r="CL735" s="341"/>
      <c r="CM735" s="341"/>
      <c r="CN735" s="341"/>
      <c r="CO735" s="341"/>
      <c r="CP735" s="341"/>
      <c r="CQ735" s="341"/>
      <c r="CR735" s="341"/>
      <c r="CS735" s="341"/>
      <c r="CT735" s="341"/>
      <c r="CU735" s="341"/>
      <c r="CV735" s="341"/>
      <c r="CW735" s="341"/>
      <c r="CX735" s="341"/>
      <c r="CY735" s="341"/>
      <c r="CZ735" s="341"/>
    </row>
    <row r="736" ht="25.15" customHeight="true" x14ac:dyDescent="0.2">
      <c r="C736" s="614"/>
      <c r="D736" s="614"/>
      <c r="E736" s="614"/>
      <c r="F736" s="614"/>
      <c r="G736" s="614"/>
      <c r="H736" s="614"/>
      <c r="I736" s="614"/>
      <c r="J736" s="614"/>
      <c r="K736" s="614"/>
      <c r="L736" s="614"/>
      <c r="M736" s="614"/>
      <c r="N736" s="614"/>
      <c r="O736" s="614"/>
      <c r="P736" s="614"/>
      <c r="Q736" s="614"/>
      <c r="BA736" s="341"/>
      <c r="BB736" s="420"/>
      <c r="BC736" s="341"/>
      <c r="BD736" s="341"/>
      <c r="BE736" s="341"/>
      <c r="BF736" s="341"/>
      <c r="BG736" s="341"/>
      <c r="BH736" s="341"/>
      <c r="BI736" s="341"/>
      <c r="BJ736" s="341"/>
      <c r="BK736" s="341"/>
      <c r="BL736" s="341"/>
      <c r="BM736" s="341"/>
      <c r="BN736" s="341"/>
      <c r="BO736" s="341"/>
      <c r="BP736" s="341"/>
      <c r="BQ736" s="341"/>
      <c r="BR736" s="341"/>
      <c r="BS736" s="341"/>
      <c r="BT736" s="341"/>
      <c r="BU736" s="341"/>
      <c r="BV736" s="341"/>
      <c r="BW736" s="341"/>
      <c r="BX736" s="341"/>
      <c r="BY736" s="341"/>
      <c r="BZ736" s="341"/>
      <c r="CA736" s="341"/>
      <c r="CB736" s="341"/>
      <c r="CC736" s="341"/>
      <c r="CD736" s="341"/>
      <c r="CE736" s="341"/>
      <c r="CF736" s="341"/>
      <c r="CG736" s="341"/>
      <c r="CH736" s="341"/>
      <c r="CI736" s="341"/>
      <c r="CJ736" s="341"/>
      <c r="CK736" s="341"/>
      <c r="CL736" s="341"/>
      <c r="CM736" s="341"/>
      <c r="CN736" s="341"/>
      <c r="CO736" s="341"/>
      <c r="CP736" s="341"/>
      <c r="CQ736" s="341"/>
      <c r="CR736" s="341"/>
      <c r="CS736" s="341"/>
      <c r="CT736" s="341"/>
      <c r="CU736" s="341"/>
      <c r="CV736" s="341"/>
      <c r="CW736" s="341"/>
      <c r="CX736" s="341"/>
      <c r="CY736" s="341"/>
      <c r="CZ736" s="341"/>
    </row>
    <row r="737" ht="25.15" customHeight="true" x14ac:dyDescent="0.2">
      <c r="C737" s="614"/>
      <c r="D737" s="614"/>
      <c r="E737" s="614"/>
      <c r="F737" s="614"/>
      <c r="G737" s="614"/>
      <c r="H737" s="614"/>
      <c r="I737" s="614"/>
      <c r="J737" s="614"/>
      <c r="K737" s="614"/>
      <c r="L737" s="614"/>
      <c r="M737" s="614"/>
      <c r="N737" s="614"/>
      <c r="O737" s="614"/>
      <c r="P737" s="614"/>
      <c r="Q737" s="614"/>
      <c r="BA737" s="341"/>
      <c r="BB737" s="420"/>
      <c r="BC737" s="341"/>
      <c r="BD737" s="341"/>
      <c r="BE737" s="341"/>
      <c r="BF737" s="341"/>
      <c r="BG737" s="341"/>
      <c r="BH737" s="341"/>
      <c r="BI737" s="341"/>
      <c r="BJ737" s="341"/>
      <c r="BK737" s="341"/>
      <c r="BL737" s="341"/>
      <c r="BM737" s="341"/>
      <c r="BN737" s="341"/>
      <c r="BO737" s="341"/>
      <c r="BP737" s="341"/>
      <c r="BQ737" s="341"/>
      <c r="BR737" s="341"/>
      <c r="BS737" s="341"/>
      <c r="BT737" s="341"/>
      <c r="BU737" s="341"/>
      <c r="BV737" s="341"/>
      <c r="BW737" s="341"/>
      <c r="BX737" s="341"/>
      <c r="BY737" s="341"/>
      <c r="BZ737" s="341"/>
      <c r="CA737" s="341"/>
      <c r="CB737" s="341"/>
      <c r="CC737" s="341"/>
      <c r="CD737" s="341"/>
      <c r="CE737" s="341"/>
      <c r="CF737" s="341"/>
      <c r="CG737" s="341"/>
      <c r="CH737" s="341"/>
      <c r="CI737" s="341"/>
      <c r="CJ737" s="341"/>
      <c r="CK737" s="341"/>
      <c r="CL737" s="341"/>
      <c r="CM737" s="341"/>
      <c r="CN737" s="341"/>
      <c r="CO737" s="341"/>
      <c r="CP737" s="341"/>
      <c r="CQ737" s="341"/>
      <c r="CR737" s="341"/>
      <c r="CS737" s="341"/>
      <c r="CT737" s="341"/>
      <c r="CU737" s="341"/>
      <c r="CV737" s="341"/>
      <c r="CW737" s="341"/>
      <c r="CX737" s="341"/>
      <c r="CY737" s="341"/>
      <c r="CZ737" s="341"/>
    </row>
    <row r="738" ht="25.15" customHeight="true" x14ac:dyDescent="0.2">
      <c r="C738" s="614"/>
      <c r="D738" s="614"/>
      <c r="E738" s="614"/>
      <c r="F738" s="614"/>
      <c r="G738" s="614"/>
      <c r="H738" s="614"/>
      <c r="I738" s="614"/>
      <c r="J738" s="614"/>
      <c r="K738" s="614"/>
      <c r="L738" s="614"/>
      <c r="M738" s="614"/>
      <c r="N738" s="614"/>
      <c r="O738" s="614"/>
      <c r="P738" s="614"/>
      <c r="Q738" s="614"/>
      <c r="BA738" s="341"/>
      <c r="BB738" s="420"/>
      <c r="BC738" s="341"/>
      <c r="BD738" s="341"/>
      <c r="BE738" s="341"/>
      <c r="BF738" s="341"/>
      <c r="BG738" s="341"/>
      <c r="BH738" s="341"/>
      <c r="BI738" s="341"/>
      <c r="BJ738" s="341"/>
      <c r="BK738" s="341"/>
      <c r="BL738" s="341"/>
      <c r="BM738" s="341"/>
      <c r="BN738" s="341"/>
      <c r="BO738" s="341"/>
      <c r="BP738" s="341"/>
      <c r="BQ738" s="341"/>
      <c r="BR738" s="341"/>
      <c r="BS738" s="341"/>
      <c r="BT738" s="341"/>
      <c r="BU738" s="341"/>
      <c r="BV738" s="341"/>
      <c r="BW738" s="341"/>
      <c r="BX738" s="341"/>
      <c r="BY738" s="341"/>
      <c r="BZ738" s="341"/>
      <c r="CA738" s="341"/>
      <c r="CB738" s="341"/>
      <c r="CC738" s="341"/>
      <c r="CD738" s="341"/>
      <c r="CE738" s="341"/>
      <c r="CF738" s="341"/>
      <c r="CG738" s="341"/>
      <c r="CH738" s="341"/>
      <c r="CI738" s="341"/>
      <c r="CJ738" s="341"/>
      <c r="CK738" s="341"/>
      <c r="CL738" s="341"/>
      <c r="CM738" s="341"/>
      <c r="CN738" s="341"/>
      <c r="CO738" s="341"/>
      <c r="CP738" s="341"/>
      <c r="CQ738" s="341"/>
      <c r="CR738" s="341"/>
      <c r="CS738" s="341"/>
      <c r="CT738" s="341"/>
      <c r="CU738" s="341"/>
      <c r="CV738" s="341"/>
      <c r="CW738" s="341"/>
      <c r="CX738" s="341"/>
      <c r="CY738" s="341"/>
      <c r="CZ738" s="341"/>
    </row>
    <row r="739" ht="25.15" customHeight="true" x14ac:dyDescent="0.2">
      <c r="C739" s="614"/>
      <c r="D739" s="614"/>
      <c r="E739" s="614"/>
      <c r="F739" s="614"/>
      <c r="G739" s="614"/>
      <c r="H739" s="614"/>
      <c r="I739" s="614"/>
      <c r="J739" s="614"/>
      <c r="K739" s="614"/>
      <c r="L739" s="614"/>
      <c r="M739" s="614"/>
      <c r="N739" s="614"/>
      <c r="O739" s="614"/>
      <c r="P739" s="614"/>
      <c r="Q739" s="614"/>
      <c r="BA739" s="341"/>
      <c r="BB739" s="420"/>
      <c r="BC739" s="341"/>
      <c r="BD739" s="341"/>
      <c r="BE739" s="341"/>
      <c r="BF739" s="341"/>
      <c r="BG739" s="341"/>
      <c r="BH739" s="341"/>
      <c r="BI739" s="341"/>
      <c r="BJ739" s="341"/>
      <c r="BK739" s="341"/>
      <c r="BL739" s="341"/>
      <c r="BM739" s="341"/>
      <c r="BN739" s="341"/>
      <c r="BO739" s="341"/>
      <c r="BP739" s="341"/>
      <c r="BQ739" s="341"/>
      <c r="BR739" s="341"/>
      <c r="BS739" s="341"/>
      <c r="BT739" s="341"/>
      <c r="BU739" s="341"/>
      <c r="BV739" s="341"/>
      <c r="BW739" s="341"/>
      <c r="BX739" s="341"/>
      <c r="BY739" s="341"/>
      <c r="BZ739" s="341"/>
      <c r="CA739" s="341"/>
      <c r="CB739" s="341"/>
      <c r="CC739" s="341"/>
      <c r="CD739" s="341"/>
      <c r="CE739" s="341"/>
      <c r="CF739" s="341"/>
      <c r="CG739" s="341"/>
      <c r="CH739" s="341"/>
      <c r="CI739" s="341"/>
      <c r="CJ739" s="341"/>
      <c r="CK739" s="341"/>
      <c r="CL739" s="341"/>
      <c r="CM739" s="341"/>
      <c r="CN739" s="341"/>
      <c r="CO739" s="341"/>
      <c r="CP739" s="341"/>
      <c r="CQ739" s="341"/>
      <c r="CR739" s="341"/>
      <c r="CS739" s="341"/>
      <c r="CT739" s="341"/>
      <c r="CU739" s="341"/>
      <c r="CV739" s="341"/>
      <c r="CW739" s="341"/>
      <c r="CX739" s="341"/>
      <c r="CY739" s="341"/>
      <c r="CZ739" s="341"/>
    </row>
    <row r="740" ht="25.15" customHeight="true" x14ac:dyDescent="0.2">
      <c r="C740" s="614"/>
      <c r="D740" s="614"/>
      <c r="E740" s="614"/>
      <c r="F740" s="614"/>
      <c r="G740" s="614"/>
      <c r="H740" s="614"/>
      <c r="I740" s="614"/>
      <c r="J740" s="614"/>
      <c r="K740" s="614"/>
      <c r="L740" s="614"/>
      <c r="M740" s="614"/>
      <c r="N740" s="614"/>
      <c r="O740" s="614"/>
      <c r="P740" s="614"/>
      <c r="Q740" s="614"/>
      <c r="BA740" s="341"/>
      <c r="BB740" s="420"/>
      <c r="BC740" s="341"/>
      <c r="BD740" s="341"/>
      <c r="BE740" s="341"/>
      <c r="BF740" s="341"/>
      <c r="BG740" s="341"/>
      <c r="BH740" s="341"/>
      <c r="BI740" s="341"/>
      <c r="BJ740" s="341"/>
      <c r="BK740" s="341"/>
      <c r="BL740" s="341"/>
      <c r="BM740" s="341"/>
      <c r="BN740" s="341"/>
      <c r="BO740" s="341"/>
      <c r="BP740" s="341"/>
      <c r="BQ740" s="341"/>
      <c r="BR740" s="341"/>
      <c r="BS740" s="341"/>
      <c r="BT740" s="341"/>
      <c r="BU740" s="341"/>
      <c r="BV740" s="341"/>
      <c r="BW740" s="341"/>
      <c r="BX740" s="341"/>
      <c r="BY740" s="341"/>
      <c r="BZ740" s="341"/>
      <c r="CA740" s="341"/>
      <c r="CB740" s="341"/>
      <c r="CC740" s="341"/>
      <c r="CD740" s="341"/>
      <c r="CE740" s="341"/>
      <c r="CF740" s="341"/>
      <c r="CG740" s="341"/>
      <c r="CH740" s="341"/>
      <c r="CI740" s="341"/>
      <c r="CJ740" s="341"/>
      <c r="CK740" s="341"/>
      <c r="CL740" s="341"/>
      <c r="CM740" s="341"/>
      <c r="CN740" s="341"/>
      <c r="CO740" s="341"/>
      <c r="CP740" s="341"/>
      <c r="CQ740" s="341"/>
      <c r="CR740" s="341"/>
      <c r="CS740" s="341"/>
      <c r="CT740" s="341"/>
      <c r="CU740" s="341"/>
      <c r="CV740" s="341"/>
      <c r="CW740" s="341"/>
      <c r="CX740" s="341"/>
      <c r="CY740" s="341"/>
      <c r="CZ740" s="341"/>
    </row>
    <row r="741" ht="25.15" customHeight="true" x14ac:dyDescent="0.2">
      <c r="C741" s="614"/>
      <c r="D741" s="614"/>
      <c r="E741" s="614"/>
      <c r="F741" s="614"/>
      <c r="G741" s="614"/>
      <c r="H741" s="614"/>
      <c r="I741" s="614"/>
      <c r="J741" s="614"/>
      <c r="K741" s="614"/>
      <c r="L741" s="614"/>
      <c r="M741" s="614"/>
      <c r="N741" s="614"/>
      <c r="O741" s="614"/>
      <c r="P741" s="614"/>
      <c r="Q741" s="614"/>
      <c r="BA741" s="341"/>
      <c r="BB741" s="420"/>
      <c r="BC741" s="341"/>
      <c r="BD741" s="341"/>
      <c r="BE741" s="341"/>
      <c r="BF741" s="341"/>
      <c r="BG741" s="341"/>
      <c r="BH741" s="341"/>
      <c r="BI741" s="341"/>
      <c r="BJ741" s="341"/>
      <c r="BK741" s="341"/>
      <c r="BL741" s="341"/>
      <c r="BM741" s="341"/>
      <c r="BN741" s="341"/>
      <c r="BO741" s="341"/>
      <c r="BP741" s="341"/>
      <c r="BQ741" s="341"/>
      <c r="BR741" s="341"/>
      <c r="BS741" s="341"/>
      <c r="BT741" s="341"/>
      <c r="BU741" s="341"/>
      <c r="BV741" s="341"/>
      <c r="BW741" s="341"/>
      <c r="BX741" s="341"/>
      <c r="BY741" s="341"/>
      <c r="BZ741" s="341"/>
      <c r="CA741" s="341"/>
      <c r="CB741" s="341"/>
      <c r="CC741" s="341"/>
      <c r="CD741" s="341"/>
      <c r="CE741" s="341"/>
      <c r="CF741" s="341"/>
      <c r="CG741" s="341"/>
      <c r="CH741" s="341"/>
      <c r="CI741" s="341"/>
      <c r="CJ741" s="341"/>
      <c r="CK741" s="341"/>
      <c r="CL741" s="341"/>
      <c r="CM741" s="341"/>
      <c r="CN741" s="341"/>
      <c r="CO741" s="341"/>
      <c r="CP741" s="341"/>
      <c r="CQ741" s="341"/>
      <c r="CR741" s="341"/>
      <c r="CS741" s="341"/>
      <c r="CT741" s="341"/>
      <c r="CU741" s="341"/>
      <c r="CV741" s="341"/>
      <c r="CW741" s="341"/>
      <c r="CX741" s="341"/>
      <c r="CY741" s="341"/>
      <c r="CZ741" s="341"/>
    </row>
    <row r="742" ht="25.15" customHeight="true" x14ac:dyDescent="0.2">
      <c r="C742" s="614"/>
      <c r="D742" s="614"/>
      <c r="E742" s="614"/>
      <c r="F742" s="614"/>
      <c r="G742" s="614"/>
      <c r="H742" s="614"/>
      <c r="I742" s="614"/>
      <c r="J742" s="614"/>
      <c r="K742" s="614"/>
      <c r="L742" s="614"/>
      <c r="M742" s="614"/>
      <c r="N742" s="614"/>
      <c r="O742" s="614"/>
      <c r="P742" s="614"/>
      <c r="Q742" s="614"/>
      <c r="BA742" s="341"/>
      <c r="BB742" s="420"/>
      <c r="BC742" s="341"/>
      <c r="BD742" s="341"/>
      <c r="BE742" s="341"/>
      <c r="BF742" s="341"/>
      <c r="BG742" s="341"/>
      <c r="BH742" s="341"/>
      <c r="BI742" s="341"/>
      <c r="BJ742" s="341"/>
      <c r="BK742" s="341"/>
      <c r="BL742" s="341"/>
      <c r="BM742" s="341"/>
      <c r="BN742" s="341"/>
      <c r="BO742" s="341"/>
      <c r="BP742" s="341"/>
      <c r="BQ742" s="341"/>
      <c r="BR742" s="341"/>
      <c r="BS742" s="341"/>
      <c r="BT742" s="341"/>
      <c r="BU742" s="341"/>
      <c r="BV742" s="341"/>
      <c r="BW742" s="341"/>
      <c r="BX742" s="341"/>
      <c r="BY742" s="341"/>
      <c r="BZ742" s="341"/>
      <c r="CA742" s="341"/>
      <c r="CB742" s="341"/>
      <c r="CC742" s="341"/>
      <c r="CD742" s="341"/>
      <c r="CE742" s="341"/>
      <c r="CF742" s="341"/>
      <c r="CG742" s="341"/>
      <c r="CH742" s="341"/>
      <c r="CI742" s="341"/>
      <c r="CJ742" s="341"/>
      <c r="CK742" s="341"/>
      <c r="CL742" s="341"/>
      <c r="CM742" s="341"/>
      <c r="CN742" s="341"/>
      <c r="CO742" s="341"/>
      <c r="CP742" s="341"/>
      <c r="CQ742" s="341"/>
      <c r="CR742" s="341"/>
      <c r="CS742" s="341"/>
      <c r="CT742" s="341"/>
      <c r="CU742" s="341"/>
      <c r="CV742" s="341"/>
      <c r="CW742" s="341"/>
      <c r="CX742" s="341"/>
      <c r="CY742" s="341"/>
      <c r="CZ742" s="341"/>
    </row>
    <row r="743" ht="25.15" customHeight="true" x14ac:dyDescent="0.2">
      <c r="C743" s="614"/>
      <c r="D743" s="614"/>
      <c r="E743" s="614"/>
      <c r="F743" s="614"/>
      <c r="G743" s="614"/>
      <c r="H743" s="614"/>
      <c r="I743" s="614"/>
      <c r="J743" s="614"/>
      <c r="K743" s="614"/>
      <c r="L743" s="614"/>
      <c r="M743" s="614"/>
      <c r="N743" s="614"/>
      <c r="O743" s="614"/>
      <c r="P743" s="614"/>
      <c r="Q743" s="614"/>
      <c r="BA743" s="341"/>
      <c r="BB743" s="420"/>
      <c r="BC743" s="341"/>
      <c r="BD743" s="341"/>
      <c r="BE743" s="341"/>
      <c r="BF743" s="341"/>
      <c r="BG743" s="341"/>
      <c r="BH743" s="341"/>
      <c r="BI743" s="341"/>
      <c r="BJ743" s="341"/>
      <c r="BK743" s="341"/>
      <c r="BL743" s="341"/>
      <c r="BM743" s="341"/>
      <c r="BN743" s="341"/>
      <c r="BO743" s="341"/>
      <c r="BP743" s="341"/>
      <c r="BQ743" s="341"/>
      <c r="BR743" s="341"/>
      <c r="BS743" s="341"/>
      <c r="BT743" s="341"/>
      <c r="BU743" s="341"/>
      <c r="BV743" s="341"/>
      <c r="BW743" s="341"/>
      <c r="BX743" s="341"/>
      <c r="BY743" s="341"/>
      <c r="BZ743" s="341"/>
      <c r="CA743" s="341"/>
      <c r="CB743" s="341"/>
      <c r="CC743" s="341"/>
      <c r="CD743" s="341"/>
      <c r="CE743" s="341"/>
      <c r="CF743" s="341"/>
      <c r="CG743" s="341"/>
      <c r="CH743" s="341"/>
      <c r="CI743" s="341"/>
      <c r="CJ743" s="341"/>
      <c r="CK743" s="341"/>
      <c r="CL743" s="341"/>
      <c r="CM743" s="341"/>
      <c r="CN743" s="341"/>
      <c r="CO743" s="341"/>
      <c r="CP743" s="341"/>
      <c r="CQ743" s="341"/>
      <c r="CR743" s="341"/>
      <c r="CS743" s="341"/>
      <c r="CT743" s="341"/>
      <c r="CU743" s="341"/>
      <c r="CV743" s="341"/>
      <c r="CW743" s="341"/>
      <c r="CX743" s="341"/>
      <c r="CY743" s="341"/>
      <c r="CZ743" s="341"/>
    </row>
    <row r="744" ht="25.15" customHeight="true" x14ac:dyDescent="0.2">
      <c r="C744" s="614"/>
      <c r="D744" s="614"/>
      <c r="E744" s="614"/>
      <c r="F744" s="614"/>
      <c r="G744" s="614"/>
      <c r="H744" s="614"/>
      <c r="I744" s="614"/>
      <c r="J744" s="614"/>
      <c r="K744" s="614"/>
      <c r="L744" s="614"/>
      <c r="M744" s="614"/>
      <c r="N744" s="614"/>
      <c r="O744" s="614"/>
      <c r="P744" s="614"/>
      <c r="Q744" s="614"/>
      <c r="BA744" s="341"/>
      <c r="BB744" s="420"/>
      <c r="BC744" s="341"/>
      <c r="BD744" s="341"/>
      <c r="BE744" s="341"/>
      <c r="BF744" s="341"/>
      <c r="BG744" s="341"/>
      <c r="BH744" s="341"/>
      <c r="BI744" s="341"/>
      <c r="BJ744" s="341"/>
      <c r="BK744" s="341"/>
      <c r="BL744" s="341"/>
      <c r="BM744" s="341"/>
      <c r="BN744" s="341"/>
      <c r="BO744" s="341"/>
      <c r="BP744" s="341"/>
      <c r="BQ744" s="341"/>
      <c r="BR744" s="341"/>
      <c r="BS744" s="341"/>
      <c r="BT744" s="341"/>
      <c r="BU744" s="341"/>
      <c r="BV744" s="341"/>
      <c r="BW744" s="341"/>
      <c r="BX744" s="341"/>
      <c r="BY744" s="341"/>
      <c r="BZ744" s="341"/>
      <c r="CA744" s="341"/>
      <c r="CB744" s="341"/>
      <c r="CC744" s="341"/>
      <c r="CD744" s="341"/>
      <c r="CE744" s="341"/>
      <c r="CF744" s="341"/>
      <c r="CG744" s="341"/>
      <c r="CH744" s="341"/>
      <c r="CI744" s="341"/>
      <c r="CJ744" s="341"/>
      <c r="CK744" s="341"/>
      <c r="CL744" s="341"/>
      <c r="CM744" s="341"/>
      <c r="CN744" s="341"/>
      <c r="CO744" s="341"/>
      <c r="CP744" s="341"/>
      <c r="CQ744" s="341"/>
      <c r="CR744" s="341"/>
      <c r="CS744" s="341"/>
      <c r="CT744" s="341"/>
      <c r="CU744" s="341"/>
      <c r="CV744" s="341"/>
      <c r="CW744" s="341"/>
      <c r="CX744" s="341"/>
      <c r="CY744" s="341"/>
      <c r="CZ744" s="341"/>
    </row>
    <row r="745" ht="25.15" customHeight="true" x14ac:dyDescent="0.2">
      <c r="C745" s="614"/>
      <c r="D745" s="614"/>
      <c r="E745" s="614"/>
      <c r="F745" s="614"/>
      <c r="G745" s="614"/>
      <c r="H745" s="614"/>
      <c r="I745" s="614"/>
      <c r="J745" s="614"/>
      <c r="K745" s="614"/>
      <c r="L745" s="614"/>
      <c r="M745" s="614"/>
      <c r="N745" s="614"/>
      <c r="O745" s="614"/>
      <c r="P745" s="614"/>
      <c r="Q745" s="614"/>
      <c r="BA745" s="341"/>
      <c r="BB745" s="420"/>
      <c r="BC745" s="341"/>
      <c r="BD745" s="341"/>
      <c r="BE745" s="341"/>
      <c r="BF745" s="341"/>
      <c r="BG745" s="341"/>
      <c r="BH745" s="341"/>
      <c r="BI745" s="341"/>
      <c r="BJ745" s="341"/>
      <c r="BK745" s="341"/>
      <c r="BL745" s="341"/>
      <c r="BM745" s="341"/>
      <c r="BN745" s="341"/>
      <c r="BO745" s="341"/>
      <c r="BP745" s="341"/>
      <c r="BQ745" s="341"/>
      <c r="BR745" s="341"/>
      <c r="BS745" s="341"/>
      <c r="BT745" s="341"/>
      <c r="BU745" s="341"/>
      <c r="BV745" s="341"/>
      <c r="BW745" s="341"/>
      <c r="BX745" s="341"/>
      <c r="BY745" s="341"/>
      <c r="BZ745" s="341"/>
      <c r="CA745" s="341"/>
      <c r="CB745" s="341"/>
      <c r="CC745" s="341"/>
      <c r="CD745" s="341"/>
      <c r="CE745" s="341"/>
      <c r="CF745" s="341"/>
      <c r="CG745" s="341"/>
      <c r="CH745" s="341"/>
      <c r="CI745" s="341"/>
      <c r="CJ745" s="341"/>
      <c r="CK745" s="341"/>
      <c r="CL745" s="341"/>
      <c r="CM745" s="341"/>
      <c r="CN745" s="341"/>
      <c r="CO745" s="341"/>
      <c r="CP745" s="341"/>
      <c r="CQ745" s="341"/>
      <c r="CR745" s="341"/>
      <c r="CS745" s="341"/>
      <c r="CT745" s="341"/>
      <c r="CU745" s="341"/>
      <c r="CV745" s="341"/>
      <c r="CW745" s="341"/>
      <c r="CX745" s="341"/>
      <c r="CY745" s="341"/>
      <c r="CZ745" s="341"/>
    </row>
    <row r="746" ht="25.15" customHeight="true" x14ac:dyDescent="0.2">
      <c r="C746" s="614"/>
      <c r="D746" s="614"/>
      <c r="E746" s="614"/>
      <c r="F746" s="614"/>
      <c r="G746" s="614"/>
      <c r="H746" s="614"/>
      <c r="I746" s="614"/>
      <c r="J746" s="614"/>
      <c r="K746" s="614"/>
      <c r="L746" s="614"/>
      <c r="M746" s="614"/>
      <c r="N746" s="614"/>
      <c r="O746" s="614"/>
      <c r="P746" s="614"/>
      <c r="Q746" s="614"/>
      <c r="BA746" s="341"/>
      <c r="BB746" s="420"/>
      <c r="BC746" s="341"/>
      <c r="BD746" s="341"/>
      <c r="BE746" s="341"/>
      <c r="BF746" s="341"/>
      <c r="BG746" s="341"/>
      <c r="BH746" s="341"/>
      <c r="BI746" s="341"/>
      <c r="BJ746" s="341"/>
      <c r="BK746" s="341"/>
      <c r="BL746" s="341"/>
      <c r="BM746" s="341"/>
      <c r="BN746" s="341"/>
      <c r="BO746" s="341"/>
      <c r="BP746" s="341"/>
      <c r="BQ746" s="341"/>
      <c r="BR746" s="341"/>
      <c r="BS746" s="341"/>
      <c r="BT746" s="341"/>
      <c r="BU746" s="341"/>
      <c r="BV746" s="341"/>
      <c r="BW746" s="341"/>
      <c r="BX746" s="341"/>
      <c r="BY746" s="341"/>
      <c r="BZ746" s="341"/>
      <c r="CA746" s="341"/>
      <c r="CB746" s="341"/>
      <c r="CC746" s="341"/>
      <c r="CD746" s="341"/>
      <c r="CE746" s="341"/>
      <c r="CF746" s="341"/>
      <c r="CG746" s="341"/>
      <c r="CH746" s="341"/>
      <c r="CI746" s="341"/>
      <c r="CJ746" s="341"/>
      <c r="CK746" s="341"/>
      <c r="CL746" s="341"/>
      <c r="CM746" s="341"/>
      <c r="CN746" s="341"/>
      <c r="CO746" s="341"/>
      <c r="CP746" s="341"/>
      <c r="CQ746" s="341"/>
      <c r="CR746" s="341"/>
      <c r="CS746" s="341"/>
      <c r="CT746" s="341"/>
      <c r="CU746" s="341"/>
      <c r="CV746" s="341"/>
      <c r="CW746" s="341"/>
      <c r="CX746" s="341"/>
      <c r="CY746" s="341"/>
      <c r="CZ746" s="341"/>
    </row>
    <row r="747" ht="25.15" customHeight="true" x14ac:dyDescent="0.2">
      <c r="C747" s="614"/>
      <c r="D747" s="614"/>
      <c r="E747" s="614"/>
      <c r="F747" s="614"/>
      <c r="G747" s="614"/>
      <c r="H747" s="614"/>
      <c r="I747" s="614"/>
      <c r="J747" s="614"/>
      <c r="K747" s="614"/>
      <c r="L747" s="614"/>
      <c r="M747" s="614"/>
      <c r="N747" s="614"/>
      <c r="O747" s="614"/>
      <c r="P747" s="614"/>
      <c r="Q747" s="614"/>
      <c r="BA747" s="341"/>
      <c r="BB747" s="420"/>
      <c r="BC747" s="341"/>
      <c r="BD747" s="341"/>
      <c r="BE747" s="341"/>
      <c r="BF747" s="341"/>
      <c r="BG747" s="341"/>
      <c r="BH747" s="341"/>
      <c r="BI747" s="341"/>
      <c r="BJ747" s="341"/>
      <c r="BK747" s="341"/>
      <c r="BL747" s="341"/>
      <c r="BM747" s="341"/>
      <c r="BN747" s="341"/>
      <c r="BO747" s="341"/>
      <c r="BP747" s="341"/>
      <c r="BQ747" s="341"/>
      <c r="BR747" s="341"/>
      <c r="BS747" s="341"/>
      <c r="BT747" s="341"/>
      <c r="BU747" s="341"/>
      <c r="BV747" s="341"/>
      <c r="BW747" s="341"/>
      <c r="BX747" s="341"/>
      <c r="BY747" s="341"/>
      <c r="BZ747" s="341"/>
      <c r="CA747" s="341"/>
      <c r="CB747" s="341"/>
      <c r="CC747" s="341"/>
      <c r="CD747" s="341"/>
      <c r="CE747" s="341"/>
      <c r="CF747" s="341"/>
      <c r="CG747" s="341"/>
      <c r="CH747" s="341"/>
      <c r="CI747" s="341"/>
      <c r="CJ747" s="341"/>
      <c r="CK747" s="341"/>
      <c r="CL747" s="341"/>
      <c r="CM747" s="341"/>
      <c r="CN747" s="341"/>
      <c r="CO747" s="341"/>
      <c r="CP747" s="341"/>
      <c r="CQ747" s="341"/>
      <c r="CR747" s="341"/>
      <c r="CS747" s="341"/>
      <c r="CT747" s="341"/>
      <c r="CU747" s="341"/>
      <c r="CV747" s="341"/>
      <c r="CW747" s="341"/>
      <c r="CX747" s="341"/>
      <c r="CY747" s="341"/>
      <c r="CZ747" s="341"/>
    </row>
    <row r="748" ht="25.15" customHeight="true" x14ac:dyDescent="0.2">
      <c r="C748" s="614"/>
      <c r="D748" s="614"/>
      <c r="E748" s="614"/>
      <c r="F748" s="614"/>
      <c r="G748" s="614"/>
      <c r="H748" s="614"/>
      <c r="I748" s="614"/>
      <c r="J748" s="614"/>
      <c r="K748" s="614"/>
      <c r="L748" s="614"/>
      <c r="M748" s="614"/>
      <c r="N748" s="614"/>
      <c r="O748" s="614"/>
      <c r="P748" s="614"/>
      <c r="Q748" s="614"/>
      <c r="BA748" s="341"/>
      <c r="BB748" s="420"/>
      <c r="BC748" s="341"/>
      <c r="BD748" s="341"/>
      <c r="BE748" s="341"/>
      <c r="BF748" s="341"/>
      <c r="BG748" s="341"/>
      <c r="BH748" s="341"/>
      <c r="BI748" s="341"/>
      <c r="BJ748" s="341"/>
      <c r="BK748" s="341"/>
      <c r="BL748" s="341"/>
      <c r="BM748" s="341"/>
      <c r="BN748" s="341"/>
      <c r="BO748" s="341"/>
      <c r="BP748" s="341"/>
      <c r="BQ748" s="341"/>
      <c r="BR748" s="341"/>
      <c r="BS748" s="341"/>
      <c r="BT748" s="341"/>
      <c r="BU748" s="341"/>
      <c r="BV748" s="341"/>
      <c r="BW748" s="341"/>
      <c r="BX748" s="341"/>
      <c r="BY748" s="341"/>
      <c r="BZ748" s="341"/>
      <c r="CA748" s="341"/>
      <c r="CB748" s="341"/>
      <c r="CC748" s="341"/>
      <c r="CD748" s="341"/>
      <c r="CE748" s="341"/>
      <c r="CF748" s="341"/>
      <c r="CG748" s="341"/>
      <c r="CH748" s="341"/>
      <c r="CI748" s="341"/>
      <c r="CJ748" s="341"/>
      <c r="CK748" s="341"/>
      <c r="CL748" s="341"/>
      <c r="CM748" s="341"/>
      <c r="CN748" s="341"/>
      <c r="CO748" s="341"/>
      <c r="CP748" s="341"/>
      <c r="CQ748" s="341"/>
      <c r="CR748" s="341"/>
      <c r="CS748" s="341"/>
      <c r="CT748" s="341"/>
      <c r="CU748" s="341"/>
      <c r="CV748" s="341"/>
      <c r="CW748" s="341"/>
      <c r="CX748" s="341"/>
      <c r="CY748" s="341"/>
      <c r="CZ748" s="341"/>
    </row>
    <row r="749" ht="25.15" customHeight="true" x14ac:dyDescent="0.2">
      <c r="C749" s="614"/>
      <c r="D749" s="614"/>
      <c r="E749" s="614"/>
      <c r="F749" s="614"/>
      <c r="G749" s="614"/>
      <c r="H749" s="614"/>
      <c r="I749" s="614"/>
      <c r="J749" s="614"/>
      <c r="K749" s="614"/>
      <c r="L749" s="614"/>
      <c r="M749" s="614"/>
      <c r="N749" s="614"/>
      <c r="O749" s="614"/>
      <c r="P749" s="614"/>
      <c r="Q749" s="614"/>
      <c r="BA749" s="341"/>
      <c r="BB749" s="420"/>
      <c r="BC749" s="341"/>
      <c r="BD749" s="341"/>
      <c r="BE749" s="341"/>
      <c r="BF749" s="341"/>
      <c r="BG749" s="341"/>
      <c r="BH749" s="341"/>
      <c r="BI749" s="341"/>
      <c r="BJ749" s="341"/>
      <c r="BK749" s="341"/>
      <c r="BL749" s="341"/>
      <c r="BM749" s="341"/>
      <c r="BN749" s="341"/>
      <c r="BO749" s="341"/>
      <c r="BP749" s="341"/>
      <c r="BQ749" s="341"/>
      <c r="BR749" s="341"/>
      <c r="BS749" s="341"/>
      <c r="BT749" s="341"/>
      <c r="BU749" s="341"/>
      <c r="BV749" s="341"/>
      <c r="BW749" s="341"/>
      <c r="BX749" s="341"/>
      <c r="BY749" s="341"/>
      <c r="BZ749" s="341"/>
      <c r="CA749" s="341"/>
      <c r="CB749" s="341"/>
      <c r="CC749" s="341"/>
      <c r="CD749" s="341"/>
      <c r="CE749" s="341"/>
      <c r="CF749" s="341"/>
      <c r="CG749" s="341"/>
      <c r="CH749" s="341"/>
      <c r="CI749" s="341"/>
      <c r="CJ749" s="341"/>
      <c r="CK749" s="341"/>
      <c r="CL749" s="341"/>
      <c r="CM749" s="341"/>
      <c r="CN749" s="341"/>
      <c r="CO749" s="341"/>
      <c r="CP749" s="341"/>
      <c r="CQ749" s="341"/>
      <c r="CR749" s="341"/>
      <c r="CS749" s="341"/>
      <c r="CT749" s="341"/>
      <c r="CU749" s="341"/>
      <c r="CV749" s="341"/>
      <c r="CW749" s="341"/>
      <c r="CX749" s="341"/>
      <c r="CY749" s="341"/>
      <c r="CZ749" s="341"/>
    </row>
    <row r="750" ht="25.15" customHeight="true" x14ac:dyDescent="0.2">
      <c r="C750" s="614"/>
      <c r="D750" s="614"/>
      <c r="E750" s="614"/>
      <c r="F750" s="614"/>
      <c r="G750" s="614"/>
      <c r="H750" s="614"/>
      <c r="I750" s="614"/>
      <c r="J750" s="614"/>
      <c r="K750" s="614"/>
      <c r="L750" s="614"/>
      <c r="M750" s="614"/>
      <c r="N750" s="614"/>
      <c r="O750" s="614"/>
      <c r="P750" s="614"/>
      <c r="Q750" s="614"/>
      <c r="BA750" s="341"/>
      <c r="BB750" s="420"/>
      <c r="BC750" s="341"/>
      <c r="BD750" s="341"/>
      <c r="BE750" s="341"/>
      <c r="BF750" s="341"/>
      <c r="BG750" s="341"/>
      <c r="BH750" s="341"/>
      <c r="BI750" s="341"/>
      <c r="BJ750" s="341"/>
      <c r="BK750" s="341"/>
      <c r="BL750" s="341"/>
      <c r="BM750" s="341"/>
      <c r="BN750" s="341"/>
      <c r="BO750" s="341"/>
      <c r="BP750" s="341"/>
      <c r="BQ750" s="341"/>
      <c r="BR750" s="341"/>
      <c r="BS750" s="341"/>
      <c r="BT750" s="341"/>
      <c r="BU750" s="341"/>
      <c r="BV750" s="341"/>
      <c r="BW750" s="341"/>
      <c r="BX750" s="341"/>
      <c r="BY750" s="341"/>
      <c r="BZ750" s="341"/>
      <c r="CA750" s="341"/>
      <c r="CB750" s="341"/>
      <c r="CC750" s="341"/>
      <c r="CD750" s="341"/>
      <c r="CE750" s="341"/>
      <c r="CF750" s="341"/>
      <c r="CG750" s="341"/>
      <c r="CH750" s="341"/>
      <c r="CI750" s="341"/>
      <c r="CJ750" s="341"/>
      <c r="CK750" s="341"/>
      <c r="CL750" s="341"/>
      <c r="CM750" s="341"/>
      <c r="CN750" s="341"/>
      <c r="CO750" s="341"/>
      <c r="CP750" s="341"/>
      <c r="CQ750" s="341"/>
      <c r="CR750" s="341"/>
      <c r="CS750" s="341"/>
      <c r="CT750" s="341"/>
      <c r="CU750" s="341"/>
      <c r="CV750" s="341"/>
      <c r="CW750" s="341"/>
      <c r="CX750" s="341"/>
      <c r="CY750" s="341"/>
      <c r="CZ750" s="341"/>
    </row>
    <row r="751" ht="25.15" customHeight="true" x14ac:dyDescent="0.2">
      <c r="C751" s="614"/>
      <c r="D751" s="614"/>
      <c r="E751" s="614"/>
      <c r="F751" s="614"/>
      <c r="G751" s="614"/>
      <c r="H751" s="614"/>
      <c r="I751" s="614"/>
      <c r="J751" s="614"/>
      <c r="K751" s="614"/>
      <c r="L751" s="614"/>
      <c r="M751" s="614"/>
      <c r="N751" s="614"/>
      <c r="O751" s="614"/>
      <c r="P751" s="614"/>
      <c r="Q751" s="614"/>
      <c r="BA751" s="341"/>
      <c r="BB751" s="420"/>
      <c r="BC751" s="341"/>
      <c r="BD751" s="341"/>
      <c r="BE751" s="341"/>
      <c r="BF751" s="341"/>
      <c r="BG751" s="341"/>
      <c r="BH751" s="341"/>
      <c r="BI751" s="341"/>
      <c r="BJ751" s="341"/>
      <c r="BK751" s="341"/>
      <c r="BL751" s="341"/>
      <c r="BM751" s="341"/>
      <c r="BN751" s="341"/>
      <c r="BO751" s="341"/>
      <c r="BP751" s="341"/>
      <c r="BQ751" s="341"/>
      <c r="BR751" s="341"/>
      <c r="BS751" s="341"/>
      <c r="BT751" s="341"/>
      <c r="BU751" s="341"/>
      <c r="BV751" s="341"/>
      <c r="BW751" s="341"/>
      <c r="BX751" s="341"/>
      <c r="BY751" s="341"/>
      <c r="BZ751" s="341"/>
      <c r="CA751" s="341"/>
      <c r="CB751" s="341"/>
      <c r="CC751" s="341"/>
      <c r="CD751" s="341"/>
      <c r="CE751" s="341"/>
      <c r="CF751" s="341"/>
      <c r="CG751" s="341"/>
      <c r="CH751" s="341"/>
      <c r="CI751" s="341"/>
      <c r="CJ751" s="341"/>
      <c r="CK751" s="341"/>
      <c r="CL751" s="341"/>
      <c r="CM751" s="341"/>
      <c r="CN751" s="341"/>
      <c r="CO751" s="341"/>
      <c r="CP751" s="341"/>
      <c r="CQ751" s="341"/>
      <c r="CR751" s="341"/>
      <c r="CS751" s="341"/>
      <c r="CT751" s="341"/>
      <c r="CU751" s="341"/>
      <c r="CV751" s="341"/>
      <c r="CW751" s="341"/>
      <c r="CX751" s="341"/>
      <c r="CY751" s="341"/>
      <c r="CZ751" s="341"/>
    </row>
    <row r="752" ht="25.15" customHeight="true" x14ac:dyDescent="0.2">
      <c r="C752" s="614"/>
      <c r="D752" s="614"/>
      <c r="E752" s="614"/>
      <c r="F752" s="614"/>
      <c r="G752" s="614"/>
      <c r="H752" s="614"/>
      <c r="I752" s="614"/>
      <c r="J752" s="614"/>
      <c r="K752" s="614"/>
      <c r="L752" s="614"/>
      <c r="M752" s="614"/>
      <c r="N752" s="614"/>
      <c r="O752" s="614"/>
      <c r="P752" s="614"/>
      <c r="Q752" s="614"/>
      <c r="BA752" s="341"/>
      <c r="BB752" s="420"/>
      <c r="BC752" s="341"/>
      <c r="BD752" s="341"/>
      <c r="BE752" s="341"/>
      <c r="BF752" s="341"/>
      <c r="BG752" s="341"/>
      <c r="BH752" s="341"/>
      <c r="BI752" s="341"/>
      <c r="BJ752" s="341"/>
      <c r="BK752" s="341"/>
      <c r="BL752" s="341"/>
      <c r="BM752" s="341"/>
      <c r="BN752" s="341"/>
      <c r="BO752" s="341"/>
      <c r="BP752" s="341"/>
      <c r="BQ752" s="341"/>
      <c r="BR752" s="341"/>
      <c r="BS752" s="341"/>
      <c r="BT752" s="341"/>
      <c r="BU752" s="341"/>
      <c r="BV752" s="341"/>
      <c r="BW752" s="341"/>
      <c r="BX752" s="341"/>
      <c r="BY752" s="341"/>
      <c r="BZ752" s="341"/>
      <c r="CA752" s="341"/>
      <c r="CB752" s="341"/>
      <c r="CC752" s="341"/>
      <c r="CD752" s="341"/>
      <c r="CE752" s="341"/>
      <c r="CF752" s="341"/>
      <c r="CG752" s="341"/>
      <c r="CH752" s="341"/>
      <c r="CI752" s="341"/>
      <c r="CJ752" s="341"/>
      <c r="CK752" s="341"/>
      <c r="CL752" s="341"/>
      <c r="CM752" s="341"/>
      <c r="CN752" s="341"/>
      <c r="CO752" s="341"/>
      <c r="CP752" s="341"/>
      <c r="CQ752" s="341"/>
      <c r="CR752" s="341"/>
      <c r="CS752" s="341"/>
      <c r="CT752" s="341"/>
      <c r="CU752" s="341"/>
      <c r="CV752" s="341"/>
      <c r="CW752" s="341"/>
      <c r="CX752" s="341"/>
      <c r="CY752" s="341"/>
      <c r="CZ752" s="341"/>
    </row>
    <row r="753" ht="25.15" customHeight="true" x14ac:dyDescent="0.2">
      <c r="C753" s="614"/>
      <c r="D753" s="614"/>
      <c r="E753" s="614"/>
      <c r="F753" s="614"/>
      <c r="G753" s="614"/>
      <c r="H753" s="614"/>
      <c r="I753" s="614"/>
      <c r="J753" s="614"/>
      <c r="K753" s="614"/>
      <c r="L753" s="614"/>
      <c r="M753" s="614"/>
      <c r="N753" s="614"/>
      <c r="O753" s="614"/>
      <c r="P753" s="614"/>
      <c r="Q753" s="614"/>
      <c r="BA753" s="341"/>
      <c r="BB753" s="420"/>
      <c r="BC753" s="341"/>
      <c r="BD753" s="341"/>
      <c r="BE753" s="341"/>
      <c r="BF753" s="341"/>
      <c r="BG753" s="341"/>
      <c r="BH753" s="341"/>
      <c r="BI753" s="341"/>
      <c r="BJ753" s="341"/>
      <c r="BK753" s="341"/>
      <c r="BL753" s="341"/>
      <c r="BM753" s="341"/>
      <c r="BN753" s="341"/>
      <c r="BO753" s="341"/>
      <c r="BP753" s="341"/>
      <c r="BQ753" s="341"/>
      <c r="BR753" s="341"/>
      <c r="BS753" s="341"/>
      <c r="BT753" s="341"/>
      <c r="BU753" s="341"/>
      <c r="BV753" s="341"/>
      <c r="BW753" s="341"/>
      <c r="BX753" s="341"/>
      <c r="BY753" s="341"/>
      <c r="BZ753" s="341"/>
      <c r="CA753" s="341"/>
      <c r="CB753" s="341"/>
      <c r="CC753" s="341"/>
      <c r="CD753" s="341"/>
      <c r="CE753" s="341"/>
      <c r="CF753" s="341"/>
      <c r="CG753" s="341"/>
      <c r="CH753" s="341"/>
      <c r="CI753" s="341"/>
      <c r="CJ753" s="341"/>
      <c r="CK753" s="341"/>
      <c r="CL753" s="341"/>
      <c r="CM753" s="341"/>
      <c r="CN753" s="341"/>
      <c r="CO753" s="341"/>
      <c r="CP753" s="341"/>
      <c r="CQ753" s="341"/>
      <c r="CR753" s="341"/>
      <c r="CS753" s="341"/>
      <c r="CT753" s="341"/>
      <c r="CU753" s="341"/>
      <c r="CV753" s="341"/>
      <c r="CW753" s="341"/>
      <c r="CX753" s="341"/>
      <c r="CY753" s="341"/>
      <c r="CZ753" s="341"/>
    </row>
    <row r="754" ht="25.15" customHeight="true" x14ac:dyDescent="0.2">
      <c r="C754" s="614"/>
      <c r="D754" s="614"/>
      <c r="E754" s="614"/>
      <c r="F754" s="614"/>
      <c r="G754" s="614"/>
      <c r="H754" s="614"/>
      <c r="I754" s="614"/>
      <c r="J754" s="614"/>
      <c r="K754" s="614"/>
      <c r="L754" s="614"/>
      <c r="M754" s="614"/>
      <c r="N754" s="614"/>
      <c r="O754" s="614"/>
      <c r="P754" s="614"/>
      <c r="Q754" s="614"/>
      <c r="BA754" s="341"/>
      <c r="BB754" s="420"/>
      <c r="BC754" s="341"/>
      <c r="BD754" s="341"/>
      <c r="BE754" s="341"/>
      <c r="BF754" s="341"/>
      <c r="BG754" s="341"/>
      <c r="BH754" s="341"/>
      <c r="BI754" s="341"/>
      <c r="BJ754" s="341"/>
      <c r="BK754" s="341"/>
      <c r="BL754" s="341"/>
      <c r="BM754" s="341"/>
      <c r="BN754" s="341"/>
      <c r="BO754" s="341"/>
      <c r="BP754" s="341"/>
      <c r="BQ754" s="341"/>
      <c r="BR754" s="341"/>
      <c r="BS754" s="341"/>
      <c r="BT754" s="341"/>
      <c r="BU754" s="341"/>
      <c r="BV754" s="341"/>
      <c r="BW754" s="341"/>
      <c r="BX754" s="341"/>
      <c r="BY754" s="341"/>
      <c r="BZ754" s="341"/>
      <c r="CA754" s="341"/>
      <c r="CB754" s="341"/>
      <c r="CC754" s="341"/>
      <c r="CD754" s="341"/>
      <c r="CE754" s="341"/>
      <c r="CF754" s="341"/>
      <c r="CG754" s="341"/>
      <c r="CH754" s="341"/>
      <c r="CI754" s="341"/>
      <c r="CJ754" s="341"/>
      <c r="CK754" s="341"/>
      <c r="CL754" s="341"/>
      <c r="CM754" s="341"/>
      <c r="CN754" s="341"/>
      <c r="CO754" s="341"/>
      <c r="CP754" s="341"/>
      <c r="CQ754" s="341"/>
      <c r="CR754" s="341"/>
      <c r="CS754" s="341"/>
      <c r="CT754" s="341"/>
      <c r="CU754" s="341"/>
      <c r="CV754" s="341"/>
      <c r="CW754" s="341"/>
      <c r="CX754" s="341"/>
      <c r="CY754" s="341"/>
      <c r="CZ754" s="341"/>
    </row>
    <row r="755" ht="25.15" customHeight="true" x14ac:dyDescent="0.2">
      <c r="C755" s="614"/>
      <c r="D755" s="614"/>
      <c r="E755" s="614"/>
      <c r="F755" s="614"/>
      <c r="G755" s="614"/>
      <c r="H755" s="614"/>
      <c r="I755" s="614"/>
      <c r="J755" s="614"/>
      <c r="K755" s="614"/>
      <c r="L755" s="614"/>
      <c r="M755" s="614"/>
      <c r="N755" s="614"/>
      <c r="O755" s="614"/>
      <c r="P755" s="614"/>
      <c r="Q755" s="614"/>
      <c r="BA755" s="341"/>
      <c r="BB755" s="420"/>
      <c r="BC755" s="341"/>
      <c r="BD755" s="341"/>
      <c r="BE755" s="341"/>
      <c r="BF755" s="341"/>
      <c r="BG755" s="341"/>
      <c r="BH755" s="341"/>
      <c r="BI755" s="341"/>
      <c r="BJ755" s="341"/>
      <c r="BK755" s="341"/>
      <c r="BL755" s="341"/>
      <c r="BM755" s="341"/>
      <c r="BN755" s="341"/>
      <c r="BO755" s="341"/>
      <c r="BP755" s="341"/>
      <c r="BQ755" s="341"/>
      <c r="BR755" s="341"/>
      <c r="BS755" s="341"/>
      <c r="BT755" s="341"/>
      <c r="BU755" s="341"/>
      <c r="BV755" s="341"/>
      <c r="BW755" s="341"/>
      <c r="BX755" s="341"/>
      <c r="BY755" s="341"/>
      <c r="BZ755" s="341"/>
      <c r="CA755" s="341"/>
      <c r="CB755" s="341"/>
      <c r="CC755" s="341"/>
      <c r="CD755" s="341"/>
      <c r="CE755" s="341"/>
      <c r="CF755" s="341"/>
      <c r="CG755" s="341"/>
      <c r="CH755" s="341"/>
      <c r="CI755" s="341"/>
      <c r="CJ755" s="341"/>
      <c r="CK755" s="341"/>
      <c r="CL755" s="341"/>
      <c r="CM755" s="341"/>
      <c r="CN755" s="341"/>
      <c r="CO755" s="341"/>
      <c r="CP755" s="341"/>
      <c r="CQ755" s="341"/>
      <c r="CR755" s="341"/>
      <c r="CS755" s="341"/>
      <c r="CT755" s="341"/>
      <c r="CU755" s="341"/>
      <c r="CV755" s="341"/>
      <c r="CW755" s="341"/>
      <c r="CX755" s="341"/>
      <c r="CY755" s="341"/>
      <c r="CZ755" s="341"/>
    </row>
    <row r="756" ht="25.15" customHeight="true" x14ac:dyDescent="0.2">
      <c r="C756" s="614"/>
      <c r="D756" s="614"/>
      <c r="E756" s="614"/>
      <c r="F756" s="614"/>
      <c r="G756" s="614"/>
      <c r="H756" s="614"/>
      <c r="I756" s="614"/>
      <c r="J756" s="614"/>
      <c r="K756" s="614"/>
      <c r="L756" s="614"/>
      <c r="M756" s="614"/>
      <c r="N756" s="614"/>
      <c r="O756" s="614"/>
      <c r="P756" s="614"/>
      <c r="Q756" s="614"/>
      <c r="BA756" s="341"/>
      <c r="BB756" s="420"/>
      <c r="BC756" s="341"/>
      <c r="BD756" s="341"/>
      <c r="BE756" s="341"/>
      <c r="BF756" s="341"/>
      <c r="BG756" s="341"/>
      <c r="BH756" s="341"/>
      <c r="BI756" s="341"/>
      <c r="BJ756" s="341"/>
      <c r="BK756" s="341"/>
      <c r="BL756" s="341"/>
      <c r="BM756" s="341"/>
      <c r="BN756" s="341"/>
      <c r="BO756" s="341"/>
      <c r="BP756" s="341"/>
      <c r="BQ756" s="341"/>
      <c r="BR756" s="341"/>
      <c r="BS756" s="341"/>
      <c r="BT756" s="341"/>
      <c r="BU756" s="341"/>
      <c r="BV756" s="341"/>
      <c r="BW756" s="341"/>
      <c r="BX756" s="341"/>
      <c r="BY756" s="341"/>
      <c r="BZ756" s="341"/>
      <c r="CA756" s="341"/>
      <c r="CB756" s="341"/>
      <c r="CC756" s="341"/>
      <c r="CD756" s="341"/>
      <c r="CE756" s="341"/>
      <c r="CF756" s="341"/>
      <c r="CG756" s="341"/>
      <c r="CH756" s="341"/>
      <c r="CI756" s="341"/>
      <c r="CJ756" s="341"/>
      <c r="CK756" s="341"/>
      <c r="CL756" s="341"/>
      <c r="CM756" s="341"/>
      <c r="CN756" s="341"/>
      <c r="CO756" s="341"/>
      <c r="CP756" s="341"/>
      <c r="CQ756" s="341"/>
      <c r="CR756" s="341"/>
      <c r="CS756" s="341"/>
      <c r="CT756" s="341"/>
      <c r="CU756" s="341"/>
      <c r="CV756" s="341"/>
      <c r="CW756" s="341"/>
      <c r="CX756" s="341"/>
      <c r="CY756" s="341"/>
      <c r="CZ756" s="341"/>
    </row>
    <row r="757" ht="25.15" customHeight="true" x14ac:dyDescent="0.2">
      <c r="C757" s="614"/>
      <c r="D757" s="614"/>
      <c r="E757" s="614"/>
      <c r="F757" s="614"/>
      <c r="G757" s="614"/>
      <c r="H757" s="614"/>
      <c r="I757" s="614"/>
      <c r="J757" s="614"/>
      <c r="K757" s="614"/>
      <c r="L757" s="614"/>
      <c r="M757" s="614"/>
      <c r="N757" s="614"/>
      <c r="O757" s="614"/>
      <c r="P757" s="614"/>
      <c r="Q757" s="614"/>
      <c r="BA757" s="341"/>
      <c r="BB757" s="420"/>
      <c r="BC757" s="341"/>
      <c r="BD757" s="341"/>
      <c r="BE757" s="341"/>
      <c r="BF757" s="341"/>
      <c r="BG757" s="341"/>
      <c r="BH757" s="341"/>
      <c r="BI757" s="341"/>
      <c r="BJ757" s="341"/>
      <c r="BK757" s="341"/>
      <c r="BL757" s="341"/>
      <c r="BM757" s="341"/>
      <c r="BN757" s="341"/>
      <c r="BO757" s="341"/>
      <c r="BP757" s="341"/>
      <c r="BQ757" s="341"/>
      <c r="BR757" s="341"/>
      <c r="BS757" s="341"/>
      <c r="BT757" s="341"/>
      <c r="BU757" s="341"/>
      <c r="BV757" s="341"/>
      <c r="BW757" s="341"/>
      <c r="BX757" s="341"/>
      <c r="BY757" s="341"/>
      <c r="BZ757" s="341"/>
      <c r="CA757" s="341"/>
      <c r="CB757" s="341"/>
      <c r="CC757" s="341"/>
      <c r="CD757" s="341"/>
      <c r="CE757" s="341"/>
      <c r="CF757" s="341"/>
      <c r="CG757" s="341"/>
      <c r="CH757" s="341"/>
      <c r="CI757" s="341"/>
      <c r="CJ757" s="341"/>
      <c r="CK757" s="341"/>
      <c r="CL757" s="341"/>
      <c r="CM757" s="341"/>
      <c r="CN757" s="341"/>
      <c r="CO757" s="341"/>
      <c r="CP757" s="341"/>
      <c r="CQ757" s="341"/>
      <c r="CR757" s="341"/>
      <c r="CS757" s="341"/>
      <c r="CT757" s="341"/>
      <c r="CU757" s="341"/>
      <c r="CV757" s="341"/>
      <c r="CW757" s="341"/>
      <c r="CX757" s="341"/>
      <c r="CY757" s="341"/>
      <c r="CZ757" s="341"/>
    </row>
    <row r="758" ht="25.15" customHeight="true" x14ac:dyDescent="0.2">
      <c r="C758" s="614"/>
      <c r="D758" s="614"/>
      <c r="E758" s="614"/>
      <c r="F758" s="614"/>
      <c r="G758" s="614"/>
      <c r="H758" s="614"/>
      <c r="I758" s="614"/>
      <c r="J758" s="614"/>
      <c r="K758" s="614"/>
      <c r="L758" s="614"/>
      <c r="M758" s="614"/>
      <c r="N758" s="614"/>
      <c r="O758" s="614"/>
      <c r="P758" s="614"/>
      <c r="Q758" s="614"/>
      <c r="BA758" s="341"/>
      <c r="BB758" s="420"/>
      <c r="BC758" s="341"/>
      <c r="BD758" s="341"/>
      <c r="BE758" s="341"/>
      <c r="BF758" s="341"/>
      <c r="BG758" s="341"/>
      <c r="BH758" s="341"/>
      <c r="BI758" s="341"/>
      <c r="BJ758" s="341"/>
      <c r="BK758" s="341"/>
      <c r="BL758" s="341"/>
      <c r="BM758" s="341"/>
      <c r="BN758" s="341"/>
      <c r="BO758" s="341"/>
      <c r="BP758" s="341"/>
      <c r="BQ758" s="341"/>
      <c r="BR758" s="341"/>
      <c r="BS758" s="341"/>
      <c r="BT758" s="341"/>
      <c r="BU758" s="341"/>
      <c r="BV758" s="341"/>
      <c r="BW758" s="341"/>
      <c r="BX758" s="341"/>
      <c r="BY758" s="341"/>
      <c r="BZ758" s="341"/>
      <c r="CA758" s="341"/>
      <c r="CB758" s="341"/>
      <c r="CC758" s="341"/>
      <c r="CD758" s="341"/>
      <c r="CE758" s="341"/>
      <c r="CF758" s="341"/>
      <c r="CG758" s="341"/>
      <c r="CH758" s="341"/>
      <c r="CI758" s="341"/>
      <c r="CJ758" s="341"/>
      <c r="CK758" s="341"/>
      <c r="CL758" s="341"/>
      <c r="CM758" s="341"/>
      <c r="CN758" s="341"/>
      <c r="CO758" s="341"/>
      <c r="CP758" s="341"/>
      <c r="CQ758" s="341"/>
      <c r="CR758" s="341"/>
      <c r="CS758" s="341"/>
      <c r="CT758" s="341"/>
      <c r="CU758" s="341"/>
      <c r="CV758" s="341"/>
      <c r="CW758" s="341"/>
      <c r="CX758" s="341"/>
      <c r="CY758" s="341"/>
      <c r="CZ758" s="341"/>
    </row>
    <row r="759" ht="25.15" customHeight="true" x14ac:dyDescent="0.2">
      <c r="C759" s="614"/>
      <c r="D759" s="614"/>
      <c r="E759" s="614"/>
      <c r="F759" s="614"/>
      <c r="G759" s="614"/>
      <c r="H759" s="614"/>
      <c r="I759" s="614"/>
      <c r="J759" s="614"/>
      <c r="K759" s="614"/>
      <c r="L759" s="614"/>
      <c r="M759" s="614"/>
      <c r="N759" s="614"/>
      <c r="O759" s="614"/>
      <c r="P759" s="614"/>
      <c r="Q759" s="614"/>
      <c r="BA759" s="341"/>
      <c r="BB759" s="420"/>
      <c r="BC759" s="341"/>
      <c r="BD759" s="341"/>
      <c r="BE759" s="341"/>
      <c r="BF759" s="341"/>
      <c r="BG759" s="341"/>
      <c r="BH759" s="341"/>
      <c r="BI759" s="341"/>
      <c r="BJ759" s="341"/>
      <c r="BK759" s="341"/>
      <c r="BL759" s="341"/>
      <c r="BM759" s="341"/>
      <c r="BN759" s="341"/>
      <c r="BO759" s="341"/>
      <c r="BP759" s="341"/>
      <c r="BQ759" s="341"/>
      <c r="BR759" s="341"/>
      <c r="BS759" s="341"/>
      <c r="BT759" s="341"/>
      <c r="BU759" s="341"/>
      <c r="BV759" s="341"/>
      <c r="BW759" s="341"/>
      <c r="BX759" s="341"/>
      <c r="BY759" s="341"/>
      <c r="BZ759" s="341"/>
      <c r="CA759" s="341"/>
      <c r="CB759" s="341"/>
      <c r="CC759" s="341"/>
      <c r="CD759" s="341"/>
      <c r="CE759" s="341"/>
      <c r="CF759" s="341"/>
      <c r="CG759" s="341"/>
      <c r="CH759" s="341"/>
      <c r="CI759" s="341"/>
      <c r="CJ759" s="341"/>
      <c r="CK759" s="341"/>
      <c r="CL759" s="341"/>
      <c r="CM759" s="341"/>
      <c r="CN759" s="341"/>
      <c r="CO759" s="341"/>
      <c r="CP759" s="341"/>
      <c r="CQ759" s="341"/>
      <c r="CR759" s="341"/>
      <c r="CS759" s="341"/>
      <c r="CT759" s="341"/>
      <c r="CU759" s="341"/>
      <c r="CV759" s="341"/>
      <c r="CW759" s="341"/>
      <c r="CX759" s="341"/>
      <c r="CY759" s="341"/>
      <c r="CZ759" s="341"/>
    </row>
    <row r="760" ht="25.15" customHeight="true" x14ac:dyDescent="0.2">
      <c r="C760" s="614"/>
      <c r="D760" s="614"/>
      <c r="E760" s="614"/>
      <c r="F760" s="614"/>
      <c r="G760" s="614"/>
      <c r="H760" s="614"/>
      <c r="I760" s="614"/>
      <c r="J760" s="614"/>
      <c r="K760" s="614"/>
      <c r="L760" s="614"/>
      <c r="M760" s="614"/>
      <c r="N760" s="614"/>
      <c r="O760" s="614"/>
      <c r="P760" s="614"/>
      <c r="Q760" s="614"/>
      <c r="BA760" s="341"/>
      <c r="BB760" s="420"/>
      <c r="BC760" s="341"/>
      <c r="BD760" s="341"/>
      <c r="BE760" s="341"/>
      <c r="BF760" s="341"/>
      <c r="BG760" s="341"/>
      <c r="BH760" s="341"/>
      <c r="BI760" s="341"/>
      <c r="BJ760" s="341"/>
      <c r="BK760" s="341"/>
      <c r="BL760" s="341"/>
      <c r="BM760" s="341"/>
      <c r="BN760" s="341"/>
      <c r="BO760" s="341"/>
      <c r="BP760" s="341"/>
      <c r="BQ760" s="341"/>
      <c r="BR760" s="341"/>
      <c r="BS760" s="341"/>
      <c r="BT760" s="341"/>
      <c r="BU760" s="341"/>
      <c r="BV760" s="341"/>
      <c r="BW760" s="341"/>
      <c r="BX760" s="341"/>
      <c r="BY760" s="341"/>
      <c r="BZ760" s="341"/>
      <c r="CA760" s="341"/>
      <c r="CB760" s="341"/>
      <c r="CC760" s="341"/>
      <c r="CD760" s="341"/>
      <c r="CE760" s="341"/>
      <c r="CF760" s="341"/>
      <c r="CG760" s="341"/>
      <c r="CH760" s="341"/>
      <c r="CI760" s="341"/>
      <c r="CJ760" s="341"/>
      <c r="CK760" s="341"/>
      <c r="CL760" s="341"/>
      <c r="CM760" s="341"/>
      <c r="CN760" s="341"/>
      <c r="CO760" s="341"/>
      <c r="CP760" s="341"/>
      <c r="CQ760" s="341"/>
      <c r="CR760" s="341"/>
      <c r="CS760" s="341"/>
      <c r="CT760" s="341"/>
      <c r="CU760" s="341"/>
      <c r="CV760" s="341"/>
      <c r="CW760" s="341"/>
      <c r="CX760" s="341"/>
      <c r="CY760" s="341"/>
      <c r="CZ760" s="341"/>
    </row>
    <row r="761" ht="25.15" customHeight="true" x14ac:dyDescent="0.2">
      <c r="C761" s="614"/>
      <c r="D761" s="614"/>
      <c r="E761" s="614"/>
      <c r="F761" s="614"/>
      <c r="G761" s="614"/>
      <c r="H761" s="614"/>
      <c r="I761" s="614"/>
      <c r="J761" s="614"/>
      <c r="K761" s="614"/>
      <c r="L761" s="614"/>
      <c r="M761" s="614"/>
      <c r="N761" s="614"/>
      <c r="O761" s="614"/>
      <c r="P761" s="614"/>
      <c r="Q761" s="614"/>
      <c r="BA761" s="341"/>
      <c r="BB761" s="420"/>
      <c r="BC761" s="341"/>
      <c r="BD761" s="341"/>
      <c r="BE761" s="341"/>
      <c r="BF761" s="341"/>
      <c r="BG761" s="341"/>
      <c r="BH761" s="341"/>
      <c r="BI761" s="341"/>
      <c r="BJ761" s="341"/>
      <c r="BK761" s="341"/>
      <c r="BL761" s="341"/>
      <c r="BM761" s="341"/>
      <c r="BN761" s="341"/>
      <c r="BO761" s="341"/>
      <c r="BP761" s="341"/>
      <c r="BQ761" s="341"/>
      <c r="BR761" s="341"/>
      <c r="BS761" s="341"/>
      <c r="BT761" s="341"/>
      <c r="BU761" s="341"/>
      <c r="BV761" s="341"/>
      <c r="BW761" s="341"/>
      <c r="BX761" s="341"/>
      <c r="BY761" s="341"/>
      <c r="BZ761" s="341"/>
      <c r="CA761" s="341"/>
      <c r="CB761" s="341"/>
      <c r="CC761" s="341"/>
      <c r="CD761" s="341"/>
      <c r="CE761" s="341"/>
      <c r="CF761" s="341"/>
      <c r="CG761" s="341"/>
      <c r="CH761" s="341"/>
      <c r="CI761" s="341"/>
      <c r="CJ761" s="341"/>
      <c r="CK761" s="341"/>
      <c r="CL761" s="341"/>
      <c r="CM761" s="341"/>
      <c r="CN761" s="341"/>
      <c r="CO761" s="341"/>
      <c r="CP761" s="341"/>
      <c r="CQ761" s="341"/>
      <c r="CR761" s="341"/>
      <c r="CS761" s="341"/>
      <c r="CT761" s="341"/>
      <c r="CU761" s="341"/>
      <c r="CV761" s="341"/>
      <c r="CW761" s="341"/>
      <c r="CX761" s="341"/>
      <c r="CY761" s="341"/>
      <c r="CZ761" s="341"/>
    </row>
    <row r="762" ht="25.15" customHeight="true" x14ac:dyDescent="0.2">
      <c r="C762" s="614"/>
      <c r="D762" s="614"/>
      <c r="E762" s="614"/>
      <c r="F762" s="614"/>
      <c r="G762" s="614"/>
      <c r="H762" s="614"/>
      <c r="I762" s="614"/>
      <c r="J762" s="614"/>
      <c r="K762" s="614"/>
      <c r="L762" s="614"/>
      <c r="M762" s="614"/>
      <c r="N762" s="614"/>
      <c r="O762" s="614"/>
      <c r="P762" s="614"/>
      <c r="Q762" s="614"/>
      <c r="BA762" s="341"/>
      <c r="BB762" s="420"/>
      <c r="BC762" s="341"/>
      <c r="BD762" s="341"/>
      <c r="BE762" s="341"/>
      <c r="BF762" s="341"/>
      <c r="BG762" s="341"/>
      <c r="BH762" s="341"/>
      <c r="BI762" s="341"/>
      <c r="BJ762" s="341"/>
      <c r="BK762" s="341"/>
      <c r="BL762" s="341"/>
      <c r="BM762" s="341"/>
      <c r="BN762" s="341"/>
      <c r="BO762" s="341"/>
      <c r="BP762" s="341"/>
      <c r="BQ762" s="341"/>
      <c r="BR762" s="341"/>
      <c r="BS762" s="341"/>
      <c r="BT762" s="341"/>
      <c r="BU762" s="341"/>
      <c r="BV762" s="341"/>
      <c r="BW762" s="341"/>
      <c r="BX762" s="341"/>
      <c r="BY762" s="341"/>
      <c r="BZ762" s="341"/>
      <c r="CA762" s="341"/>
      <c r="CB762" s="341"/>
      <c r="CC762" s="341"/>
      <c r="CD762" s="341"/>
      <c r="CE762" s="341"/>
      <c r="CF762" s="341"/>
      <c r="CG762" s="341"/>
      <c r="CH762" s="341"/>
      <c r="CI762" s="341"/>
      <c r="CJ762" s="341"/>
      <c r="CK762" s="341"/>
      <c r="CL762" s="341"/>
      <c r="CM762" s="341"/>
      <c r="CN762" s="341"/>
      <c r="CO762" s="341"/>
      <c r="CP762" s="341"/>
      <c r="CQ762" s="341"/>
      <c r="CR762" s="341"/>
      <c r="CS762" s="341"/>
      <c r="CT762" s="341"/>
      <c r="CU762" s="341"/>
      <c r="CV762" s="341"/>
      <c r="CW762" s="341"/>
      <c r="CX762" s="341"/>
      <c r="CY762" s="341"/>
      <c r="CZ762" s="341"/>
    </row>
    <row r="763" ht="25.15" customHeight="true" x14ac:dyDescent="0.2">
      <c r="C763" s="614"/>
      <c r="D763" s="614"/>
      <c r="E763" s="614"/>
      <c r="F763" s="614"/>
      <c r="G763" s="614"/>
      <c r="H763" s="614"/>
      <c r="I763" s="614"/>
      <c r="J763" s="614"/>
      <c r="K763" s="614"/>
      <c r="L763" s="614"/>
      <c r="M763" s="614"/>
      <c r="N763" s="614"/>
      <c r="O763" s="614"/>
      <c r="P763" s="614"/>
      <c r="Q763" s="614"/>
      <c r="BA763" s="341"/>
      <c r="BB763" s="420"/>
      <c r="BC763" s="341"/>
      <c r="BD763" s="341"/>
      <c r="BE763" s="341"/>
      <c r="BF763" s="341"/>
      <c r="BG763" s="341"/>
      <c r="BH763" s="341"/>
      <c r="BI763" s="341"/>
      <c r="BJ763" s="341"/>
      <c r="BK763" s="341"/>
      <c r="BL763" s="341"/>
      <c r="BM763" s="341"/>
      <c r="BN763" s="341"/>
      <c r="BO763" s="341"/>
      <c r="BP763" s="341"/>
      <c r="BQ763" s="341"/>
      <c r="BR763" s="341"/>
      <c r="BS763" s="341"/>
      <c r="BT763" s="341"/>
      <c r="BU763" s="341"/>
      <c r="BV763" s="341"/>
      <c r="BW763" s="341"/>
      <c r="BX763" s="341"/>
      <c r="BY763" s="341"/>
      <c r="BZ763" s="341"/>
      <c r="CA763" s="341"/>
      <c r="CB763" s="341"/>
      <c r="CC763" s="341"/>
      <c r="CD763" s="341"/>
      <c r="CE763" s="341"/>
      <c r="CF763" s="341"/>
      <c r="CG763" s="341"/>
      <c r="CH763" s="341"/>
      <c r="CI763" s="341"/>
      <c r="CJ763" s="341"/>
      <c r="CK763" s="341"/>
      <c r="CL763" s="341"/>
      <c r="CM763" s="341"/>
      <c r="CN763" s="341"/>
      <c r="CO763" s="341"/>
      <c r="CP763" s="341"/>
      <c r="CQ763" s="341"/>
      <c r="CR763" s="341"/>
      <c r="CS763" s="341"/>
      <c r="CT763" s="341"/>
      <c r="CU763" s="341"/>
      <c r="CV763" s="341"/>
      <c r="CW763" s="341"/>
      <c r="CX763" s="341"/>
      <c r="CY763" s="341"/>
      <c r="CZ763" s="341"/>
    </row>
    <row r="764" ht="25.15" customHeight="true" x14ac:dyDescent="0.2">
      <c r="C764" s="614"/>
      <c r="D764" s="614"/>
      <c r="E764" s="614"/>
      <c r="F764" s="614"/>
      <c r="G764" s="614"/>
      <c r="H764" s="614"/>
      <c r="I764" s="614"/>
      <c r="J764" s="614"/>
      <c r="K764" s="614"/>
      <c r="L764" s="614"/>
      <c r="M764" s="614"/>
      <c r="N764" s="614"/>
      <c r="O764" s="614"/>
      <c r="P764" s="614"/>
      <c r="Q764" s="614"/>
      <c r="BA764" s="341"/>
      <c r="BB764" s="420"/>
      <c r="BC764" s="341"/>
      <c r="BD764" s="341"/>
      <c r="BE764" s="341"/>
      <c r="BF764" s="341"/>
      <c r="BG764" s="341"/>
      <c r="BH764" s="341"/>
      <c r="BI764" s="341"/>
      <c r="BJ764" s="341"/>
      <c r="BK764" s="341"/>
      <c r="BL764" s="341"/>
      <c r="BM764" s="341"/>
      <c r="BN764" s="341"/>
      <c r="BO764" s="341"/>
      <c r="BP764" s="341"/>
      <c r="BQ764" s="341"/>
      <c r="BR764" s="341"/>
      <c r="BS764" s="341"/>
      <c r="BT764" s="341"/>
      <c r="BU764" s="341"/>
      <c r="BV764" s="341"/>
      <c r="BW764" s="341"/>
      <c r="BX764" s="341"/>
      <c r="BY764" s="341"/>
      <c r="BZ764" s="341"/>
      <c r="CA764" s="341"/>
      <c r="CB764" s="341"/>
      <c r="CC764" s="341"/>
      <c r="CD764" s="341"/>
      <c r="CE764" s="341"/>
      <c r="CF764" s="341"/>
      <c r="CG764" s="341"/>
      <c r="CH764" s="341"/>
      <c r="CI764" s="341"/>
      <c r="CJ764" s="341"/>
      <c r="CK764" s="341"/>
      <c r="CL764" s="341"/>
      <c r="CM764" s="341"/>
      <c r="CN764" s="341"/>
      <c r="CO764" s="341"/>
      <c r="CP764" s="341"/>
      <c r="CQ764" s="341"/>
      <c r="CR764" s="341"/>
      <c r="CS764" s="341"/>
      <c r="CT764" s="341"/>
      <c r="CU764" s="341"/>
      <c r="CV764" s="341"/>
      <c r="CW764" s="341"/>
      <c r="CX764" s="341"/>
      <c r="CY764" s="341"/>
      <c r="CZ764" s="341"/>
    </row>
    <row r="765" ht="25.15" customHeight="true" x14ac:dyDescent="0.2">
      <c r="C765" s="614"/>
      <c r="D765" s="614"/>
      <c r="E765" s="614"/>
      <c r="F765" s="614"/>
      <c r="G765" s="614"/>
      <c r="H765" s="614"/>
      <c r="I765" s="614"/>
      <c r="J765" s="614"/>
      <c r="K765" s="614"/>
      <c r="L765" s="614"/>
      <c r="M765" s="614"/>
      <c r="N765" s="614"/>
      <c r="O765" s="614"/>
      <c r="P765" s="614"/>
      <c r="Q765" s="614"/>
      <c r="BA765" s="341"/>
      <c r="BB765" s="420"/>
      <c r="BC765" s="341"/>
      <c r="BD765" s="341"/>
      <c r="BE765" s="341"/>
      <c r="BF765" s="341"/>
      <c r="BG765" s="341"/>
      <c r="BH765" s="341"/>
      <c r="BI765" s="341"/>
      <c r="BJ765" s="341"/>
      <c r="BK765" s="341"/>
      <c r="BL765" s="341"/>
      <c r="BM765" s="341"/>
      <c r="BN765" s="341"/>
      <c r="BO765" s="341"/>
      <c r="BP765" s="341"/>
      <c r="BQ765" s="341"/>
      <c r="BR765" s="341"/>
      <c r="BS765" s="341"/>
      <c r="BT765" s="341"/>
      <c r="BU765" s="341"/>
      <c r="BV765" s="341"/>
      <c r="BW765" s="341"/>
      <c r="BX765" s="341"/>
      <c r="BY765" s="341"/>
      <c r="BZ765" s="341"/>
      <c r="CA765" s="341"/>
      <c r="CB765" s="341"/>
      <c r="CC765" s="341"/>
      <c r="CD765" s="341"/>
      <c r="CE765" s="341"/>
      <c r="CF765" s="341"/>
      <c r="CG765" s="341"/>
      <c r="CH765" s="341"/>
      <c r="CI765" s="341"/>
      <c r="CJ765" s="341"/>
      <c r="CK765" s="341"/>
      <c r="CL765" s="341"/>
      <c r="CM765" s="341"/>
      <c r="CN765" s="341"/>
      <c r="CO765" s="341"/>
      <c r="CP765" s="341"/>
      <c r="CQ765" s="341"/>
      <c r="CR765" s="341"/>
      <c r="CS765" s="341"/>
      <c r="CT765" s="341"/>
      <c r="CU765" s="341"/>
      <c r="CV765" s="341"/>
      <c r="CW765" s="341"/>
      <c r="CX765" s="341"/>
      <c r="CY765" s="341"/>
      <c r="CZ765" s="341"/>
    </row>
    <row r="766" ht="25.15" customHeight="true" x14ac:dyDescent="0.2">
      <c r="C766" s="614"/>
      <c r="D766" s="614"/>
      <c r="E766" s="614"/>
      <c r="F766" s="614"/>
      <c r="G766" s="614"/>
      <c r="H766" s="614"/>
      <c r="I766" s="614"/>
      <c r="J766" s="614"/>
      <c r="K766" s="614"/>
      <c r="L766" s="614"/>
      <c r="M766" s="614"/>
      <c r="N766" s="614"/>
      <c r="O766" s="614"/>
      <c r="P766" s="614"/>
      <c r="Q766" s="614"/>
      <c r="BA766" s="341"/>
      <c r="BB766" s="420"/>
      <c r="BC766" s="341"/>
      <c r="BD766" s="341"/>
      <c r="BE766" s="341"/>
      <c r="BF766" s="341"/>
      <c r="BG766" s="341"/>
      <c r="BH766" s="341"/>
      <c r="BI766" s="341"/>
      <c r="BJ766" s="341"/>
      <c r="BK766" s="341"/>
      <c r="BL766" s="341"/>
      <c r="BM766" s="341"/>
      <c r="BN766" s="341"/>
      <c r="BO766" s="341"/>
      <c r="BP766" s="341"/>
      <c r="BQ766" s="341"/>
      <c r="BR766" s="341"/>
      <c r="BS766" s="341"/>
      <c r="BT766" s="341"/>
      <c r="BU766" s="341"/>
      <c r="BV766" s="341"/>
      <c r="BW766" s="341"/>
      <c r="BX766" s="341"/>
      <c r="BY766" s="341"/>
      <c r="BZ766" s="341"/>
      <c r="CA766" s="341"/>
      <c r="CB766" s="341"/>
      <c r="CC766" s="341"/>
      <c r="CD766" s="341"/>
      <c r="CE766" s="341"/>
      <c r="CF766" s="341"/>
      <c r="CG766" s="341"/>
      <c r="CH766" s="341"/>
      <c r="CI766" s="341"/>
      <c r="CJ766" s="341"/>
      <c r="CK766" s="341"/>
      <c r="CL766" s="341"/>
      <c r="CM766" s="341"/>
      <c r="CN766" s="341"/>
      <c r="CO766" s="341"/>
      <c r="CP766" s="341"/>
      <c r="CQ766" s="341"/>
      <c r="CR766" s="341"/>
      <c r="CS766" s="341"/>
      <c r="CT766" s="341"/>
      <c r="CU766" s="341"/>
      <c r="CV766" s="341"/>
      <c r="CW766" s="341"/>
      <c r="CX766" s="341"/>
      <c r="CY766" s="341"/>
      <c r="CZ766" s="341"/>
    </row>
    <row r="767" ht="25.15" customHeight="true" x14ac:dyDescent="0.2">
      <c r="C767" s="614"/>
      <c r="D767" s="614"/>
      <c r="E767" s="614"/>
      <c r="F767" s="614"/>
      <c r="G767" s="614"/>
      <c r="H767" s="614"/>
      <c r="I767" s="614"/>
      <c r="J767" s="614"/>
      <c r="K767" s="614"/>
      <c r="L767" s="614"/>
      <c r="M767" s="614"/>
      <c r="N767" s="614"/>
      <c r="O767" s="614"/>
      <c r="P767" s="614"/>
      <c r="Q767" s="614"/>
      <c r="BA767" s="341"/>
      <c r="BB767" s="420"/>
      <c r="BC767" s="341"/>
      <c r="BD767" s="341"/>
      <c r="BE767" s="341"/>
      <c r="BF767" s="341"/>
      <c r="BG767" s="341"/>
      <c r="BH767" s="341"/>
      <c r="BI767" s="341"/>
      <c r="BJ767" s="341"/>
      <c r="BK767" s="341"/>
      <c r="BL767" s="341"/>
      <c r="BM767" s="341"/>
      <c r="BN767" s="341"/>
      <c r="BO767" s="341"/>
      <c r="BP767" s="341"/>
      <c r="BQ767" s="341"/>
      <c r="BR767" s="341"/>
      <c r="BS767" s="341"/>
      <c r="BT767" s="341"/>
      <c r="BU767" s="341"/>
      <c r="BV767" s="341"/>
      <c r="BW767" s="341"/>
      <c r="BX767" s="341"/>
      <c r="BY767" s="341"/>
      <c r="BZ767" s="341"/>
      <c r="CA767" s="341"/>
      <c r="CB767" s="341"/>
      <c r="CC767" s="341"/>
      <c r="CD767" s="341"/>
      <c r="CE767" s="341"/>
      <c r="CF767" s="341"/>
      <c r="CG767" s="341"/>
      <c r="CH767" s="341"/>
      <c r="CI767" s="341"/>
      <c r="CJ767" s="341"/>
      <c r="CK767" s="341"/>
      <c r="CL767" s="341"/>
      <c r="CM767" s="341"/>
      <c r="CN767" s="341"/>
      <c r="CO767" s="341"/>
      <c r="CP767" s="341"/>
      <c r="CQ767" s="341"/>
      <c r="CR767" s="341"/>
      <c r="CS767" s="341"/>
      <c r="CT767" s="341"/>
      <c r="CU767" s="341"/>
      <c r="CV767" s="341"/>
      <c r="CW767" s="341"/>
      <c r="CX767" s="341"/>
      <c r="CY767" s="341"/>
      <c r="CZ767" s="341"/>
    </row>
    <row r="768" ht="25.15" customHeight="true" x14ac:dyDescent="0.2">
      <c r="C768" s="614"/>
      <c r="D768" s="614"/>
      <c r="E768" s="614"/>
      <c r="F768" s="614"/>
      <c r="G768" s="614"/>
      <c r="H768" s="614"/>
      <c r="I768" s="614"/>
      <c r="J768" s="614"/>
      <c r="K768" s="614"/>
      <c r="L768" s="614"/>
      <c r="M768" s="614"/>
      <c r="N768" s="614"/>
      <c r="O768" s="614"/>
      <c r="P768" s="614"/>
      <c r="Q768" s="614"/>
      <c r="BA768" s="339"/>
      <c r="BB768" s="421"/>
      <c r="BC768" s="339"/>
      <c r="BD768" s="339"/>
      <c r="BE768" s="339"/>
      <c r="BF768" s="339"/>
      <c r="BG768" s="339"/>
      <c r="BH768" s="339"/>
      <c r="BI768" s="339"/>
      <c r="BJ768" s="339"/>
      <c r="BK768" s="339"/>
      <c r="BL768" s="339"/>
      <c r="BM768" s="339"/>
      <c r="BN768" s="339"/>
      <c r="BO768" s="339"/>
      <c r="BP768" s="339"/>
      <c r="BQ768" s="339"/>
      <c r="BR768" s="339"/>
      <c r="BS768" s="339"/>
      <c r="BT768" s="339"/>
      <c r="BU768" s="339"/>
      <c r="BV768" s="339"/>
      <c r="BW768" s="339"/>
      <c r="BX768" s="339"/>
      <c r="BY768" s="339"/>
      <c r="BZ768" s="339"/>
      <c r="CA768" s="339"/>
      <c r="CB768" s="339"/>
      <c r="CC768" s="339"/>
      <c r="CD768" s="339"/>
      <c r="CE768" s="339"/>
      <c r="CF768" s="339"/>
      <c r="CG768" s="339"/>
      <c r="CH768" s="339"/>
      <c r="CI768" s="339"/>
      <c r="CJ768" s="339"/>
      <c r="CK768" s="339"/>
      <c r="CL768" s="339"/>
      <c r="CM768" s="339"/>
      <c r="CN768" s="339"/>
      <c r="CO768" s="339"/>
      <c r="CP768" s="339"/>
      <c r="CQ768" s="339"/>
      <c r="CR768" s="339"/>
      <c r="CS768" s="339"/>
      <c r="CT768" s="339"/>
      <c r="CU768" s="339"/>
      <c r="CV768" s="339"/>
      <c r="CW768" s="339"/>
      <c r="CX768" s="339"/>
      <c r="CY768" s="339"/>
      <c r="CZ768" s="339"/>
    </row>
    <row r="769" ht="25.15" customHeight="true" x14ac:dyDescent="0.2">
      <c r="C769" s="614"/>
      <c r="D769" s="614"/>
      <c r="E769" s="614"/>
      <c r="F769" s="614"/>
      <c r="G769" s="614"/>
      <c r="H769" s="614"/>
      <c r="I769" s="614"/>
      <c r="J769" s="614"/>
      <c r="K769" s="614"/>
      <c r="L769" s="614"/>
      <c r="M769" s="614"/>
      <c r="N769" s="614"/>
      <c r="O769" s="614"/>
      <c r="P769" s="614"/>
      <c r="Q769" s="614"/>
      <c r="BA769" s="339"/>
      <c r="BB769" s="421"/>
      <c r="BC769" s="339"/>
      <c r="BD769" s="339"/>
      <c r="BE769" s="339"/>
      <c r="BF769" s="339"/>
      <c r="BG769" s="339"/>
      <c r="BH769" s="339"/>
      <c r="BI769" s="339"/>
      <c r="BJ769" s="339"/>
      <c r="BK769" s="339"/>
      <c r="BL769" s="339"/>
      <c r="BM769" s="339"/>
      <c r="BN769" s="339"/>
      <c r="BO769" s="339"/>
      <c r="BP769" s="339"/>
      <c r="BQ769" s="339"/>
      <c r="BR769" s="339"/>
      <c r="BS769" s="339"/>
      <c r="BT769" s="339"/>
      <c r="BU769" s="339"/>
      <c r="BV769" s="339"/>
      <c r="BW769" s="339"/>
      <c r="BX769" s="339"/>
      <c r="BY769" s="339"/>
      <c r="BZ769" s="339"/>
      <c r="CA769" s="339"/>
      <c r="CB769" s="339"/>
      <c r="CC769" s="339"/>
      <c r="CD769" s="339"/>
      <c r="CE769" s="339"/>
      <c r="CF769" s="339"/>
      <c r="CG769" s="339"/>
      <c r="CH769" s="339"/>
      <c r="CI769" s="339"/>
      <c r="CJ769" s="339"/>
      <c r="CK769" s="339"/>
      <c r="CL769" s="339"/>
      <c r="CM769" s="339"/>
      <c r="CN769" s="339"/>
      <c r="CO769" s="339"/>
      <c r="CP769" s="339"/>
      <c r="CQ769" s="339"/>
      <c r="CR769" s="339"/>
      <c r="CS769" s="339"/>
      <c r="CT769" s="339"/>
      <c r="CU769" s="339"/>
      <c r="CV769" s="339"/>
      <c r="CW769" s="339"/>
      <c r="CX769" s="339"/>
      <c r="CY769" s="339"/>
      <c r="CZ769" s="339"/>
    </row>
    <row r="770" ht="25.15" customHeight="true" x14ac:dyDescent="0.2">
      <c r="C770" s="614"/>
      <c r="D770" s="614"/>
      <c r="E770" s="614"/>
      <c r="F770" s="614"/>
      <c r="G770" s="614"/>
      <c r="H770" s="614"/>
      <c r="I770" s="614"/>
      <c r="J770" s="614"/>
      <c r="K770" s="614"/>
      <c r="L770" s="614"/>
      <c r="M770" s="614"/>
      <c r="N770" s="614"/>
      <c r="O770" s="614"/>
      <c r="P770" s="614"/>
      <c r="Q770" s="614"/>
      <c r="BA770" s="339"/>
      <c r="BB770" s="421"/>
      <c r="BC770" s="339"/>
      <c r="BD770" s="339"/>
      <c r="BE770" s="339"/>
      <c r="BF770" s="339"/>
      <c r="BG770" s="339"/>
      <c r="BH770" s="339"/>
      <c r="BI770" s="339"/>
      <c r="BJ770" s="339"/>
      <c r="BK770" s="339"/>
      <c r="BL770" s="339"/>
      <c r="BM770" s="339"/>
      <c r="BN770" s="339"/>
      <c r="BO770" s="339"/>
      <c r="BP770" s="339"/>
      <c r="BQ770" s="339"/>
      <c r="BR770" s="339"/>
      <c r="BS770" s="339"/>
      <c r="BT770" s="339"/>
      <c r="BU770" s="339"/>
      <c r="BV770" s="339"/>
      <c r="BW770" s="339"/>
      <c r="BX770" s="339"/>
      <c r="BY770" s="339"/>
      <c r="BZ770" s="339"/>
      <c r="CA770" s="339"/>
      <c r="CB770" s="339"/>
      <c r="CC770" s="339"/>
      <c r="CD770" s="339"/>
      <c r="CE770" s="339"/>
      <c r="CF770" s="339"/>
      <c r="CG770" s="339"/>
      <c r="CH770" s="339"/>
      <c r="CI770" s="339"/>
      <c r="CJ770" s="339"/>
      <c r="CK770" s="339"/>
      <c r="CL770" s="339"/>
      <c r="CM770" s="339"/>
      <c r="CN770" s="339"/>
      <c r="CO770" s="339"/>
      <c r="CP770" s="339"/>
      <c r="CQ770" s="339"/>
      <c r="CR770" s="339"/>
      <c r="CS770" s="339"/>
      <c r="CT770" s="339"/>
      <c r="CU770" s="339"/>
      <c r="CV770" s="339"/>
      <c r="CW770" s="339"/>
      <c r="CX770" s="339"/>
      <c r="CY770" s="339"/>
      <c r="CZ770" s="339"/>
    </row>
    <row r="771" ht="25.15" customHeight="true" x14ac:dyDescent="0.2">
      <c r="C771" s="614"/>
      <c r="D771" s="614"/>
      <c r="E771" s="614"/>
      <c r="F771" s="614"/>
      <c r="G771" s="614"/>
      <c r="H771" s="614"/>
      <c r="I771" s="614"/>
      <c r="J771" s="614"/>
      <c r="K771" s="614"/>
      <c r="L771" s="614"/>
      <c r="M771" s="614"/>
      <c r="N771" s="614"/>
      <c r="O771" s="614"/>
      <c r="P771" s="614"/>
      <c r="Q771" s="614"/>
      <c r="BA771" s="339"/>
      <c r="BB771" s="421"/>
      <c r="BC771" s="339"/>
      <c r="BD771" s="339"/>
      <c r="BE771" s="339"/>
      <c r="BF771" s="339"/>
      <c r="BG771" s="339"/>
      <c r="BH771" s="339"/>
      <c r="BI771" s="339"/>
      <c r="BJ771" s="339"/>
      <c r="BK771" s="339"/>
      <c r="BL771" s="339"/>
      <c r="BM771" s="339"/>
      <c r="BN771" s="339"/>
      <c r="BO771" s="339"/>
      <c r="BP771" s="339"/>
      <c r="BQ771" s="339"/>
      <c r="BR771" s="339"/>
      <c r="BS771" s="339"/>
      <c r="BT771" s="339"/>
      <c r="BU771" s="339"/>
      <c r="BV771" s="339"/>
      <c r="BW771" s="339"/>
      <c r="BX771" s="339"/>
      <c r="BY771" s="339"/>
      <c r="BZ771" s="339"/>
      <c r="CA771" s="339"/>
      <c r="CB771" s="339"/>
      <c r="CC771" s="339"/>
      <c r="CD771" s="339"/>
      <c r="CE771" s="339"/>
      <c r="CF771" s="339"/>
      <c r="CG771" s="339"/>
      <c r="CH771" s="339"/>
      <c r="CI771" s="339"/>
      <c r="CJ771" s="339"/>
      <c r="CK771" s="339"/>
      <c r="CL771" s="339"/>
      <c r="CM771" s="339"/>
      <c r="CN771" s="339"/>
      <c r="CO771" s="339"/>
      <c r="CP771" s="339"/>
      <c r="CQ771" s="339"/>
      <c r="CR771" s="339"/>
      <c r="CS771" s="339"/>
      <c r="CT771" s="339"/>
      <c r="CU771" s="339"/>
      <c r="CV771" s="339"/>
      <c r="CW771" s="339"/>
      <c r="CX771" s="339"/>
      <c r="CY771" s="339"/>
      <c r="CZ771" s="339"/>
    </row>
    <row r="772" ht="25.15" customHeight="true" x14ac:dyDescent="0.2">
      <c r="C772" s="614"/>
      <c r="D772" s="614"/>
      <c r="E772" s="614"/>
      <c r="F772" s="614"/>
      <c r="G772" s="614"/>
      <c r="H772" s="614"/>
      <c r="I772" s="614"/>
      <c r="J772" s="614"/>
      <c r="K772" s="614"/>
      <c r="L772" s="614"/>
      <c r="M772" s="614"/>
      <c r="N772" s="614"/>
      <c r="O772" s="614"/>
      <c r="P772" s="614"/>
      <c r="Q772" s="614"/>
      <c r="BA772" s="339"/>
      <c r="BB772" s="421"/>
      <c r="BC772" s="339"/>
      <c r="BD772" s="339"/>
      <c r="BE772" s="339"/>
      <c r="BF772" s="339"/>
      <c r="BG772" s="339"/>
      <c r="BH772" s="339"/>
      <c r="BI772" s="339"/>
      <c r="BJ772" s="339"/>
      <c r="BK772" s="339"/>
      <c r="BL772" s="339"/>
      <c r="BM772" s="339"/>
      <c r="BN772" s="339"/>
      <c r="BO772" s="339"/>
      <c r="BP772" s="339"/>
      <c r="BQ772" s="339"/>
      <c r="BR772" s="339"/>
      <c r="BS772" s="339"/>
      <c r="BT772" s="339"/>
      <c r="BU772" s="339"/>
      <c r="BV772" s="339"/>
      <c r="BW772" s="339"/>
      <c r="BX772" s="339"/>
      <c r="BY772" s="339"/>
      <c r="BZ772" s="339"/>
      <c r="CA772" s="339"/>
      <c r="CB772" s="339"/>
      <c r="CC772" s="339"/>
      <c r="CD772" s="339"/>
      <c r="CE772" s="339"/>
      <c r="CF772" s="339"/>
      <c r="CG772" s="339"/>
      <c r="CH772" s="339"/>
      <c r="CI772" s="339"/>
      <c r="CJ772" s="339"/>
      <c r="CK772" s="339"/>
      <c r="CL772" s="339"/>
      <c r="CM772" s="339"/>
      <c r="CN772" s="339"/>
      <c r="CO772" s="339"/>
      <c r="CP772" s="339"/>
      <c r="CQ772" s="339"/>
      <c r="CR772" s="339"/>
      <c r="CS772" s="339"/>
      <c r="CT772" s="339"/>
      <c r="CU772" s="339"/>
      <c r="CV772" s="339"/>
      <c r="CW772" s="339"/>
      <c r="CX772" s="339"/>
      <c r="CY772" s="339"/>
      <c r="CZ772" s="339"/>
    </row>
    <row r="773" ht="25.15" customHeight="true" x14ac:dyDescent="0.2">
      <c r="C773" s="614"/>
      <c r="D773" s="614"/>
      <c r="E773" s="614"/>
      <c r="F773" s="614"/>
      <c r="G773" s="614"/>
      <c r="H773" s="614"/>
      <c r="I773" s="614"/>
      <c r="J773" s="614"/>
      <c r="K773" s="614"/>
      <c r="L773" s="614"/>
      <c r="M773" s="614"/>
      <c r="N773" s="614"/>
      <c r="O773" s="614"/>
      <c r="P773" s="614"/>
      <c r="Q773" s="614"/>
      <c r="BA773" s="339"/>
      <c r="BB773" s="421"/>
      <c r="BC773" s="339"/>
      <c r="BD773" s="339"/>
      <c r="BE773" s="339"/>
      <c r="BF773" s="339"/>
      <c r="BG773" s="339"/>
      <c r="BH773" s="339"/>
      <c r="BI773" s="339"/>
      <c r="BJ773" s="339"/>
      <c r="BK773" s="339"/>
      <c r="BL773" s="339"/>
      <c r="BM773" s="339"/>
      <c r="BN773" s="339"/>
      <c r="BO773" s="339"/>
      <c r="BP773" s="339"/>
      <c r="BQ773" s="339"/>
      <c r="BR773" s="339"/>
      <c r="BS773" s="339"/>
      <c r="BT773" s="339"/>
      <c r="BU773" s="339"/>
      <c r="BV773" s="339"/>
      <c r="BW773" s="339"/>
      <c r="BX773" s="339"/>
      <c r="BY773" s="339"/>
      <c r="BZ773" s="339"/>
      <c r="CA773" s="339"/>
      <c r="CB773" s="339"/>
      <c r="CC773" s="339"/>
      <c r="CD773" s="339"/>
      <c r="CE773" s="339"/>
      <c r="CF773" s="339"/>
      <c r="CG773" s="339"/>
      <c r="CH773" s="339"/>
      <c r="CI773" s="339"/>
      <c r="CJ773" s="339"/>
      <c r="CK773" s="339"/>
      <c r="CL773" s="339"/>
      <c r="CM773" s="339"/>
      <c r="CN773" s="339"/>
      <c r="CO773" s="339"/>
      <c r="CP773" s="339"/>
      <c r="CQ773" s="339"/>
      <c r="CR773" s="339"/>
      <c r="CS773" s="339"/>
      <c r="CT773" s="339"/>
      <c r="CU773" s="339"/>
      <c r="CV773" s="339"/>
      <c r="CW773" s="339"/>
      <c r="CX773" s="339"/>
      <c r="CY773" s="339"/>
      <c r="CZ773" s="339"/>
    </row>
    <row r="774" ht="25.15" customHeight="true" x14ac:dyDescent="0.2">
      <c r="C774" s="614"/>
      <c r="D774" s="614"/>
      <c r="E774" s="614"/>
      <c r="F774" s="614"/>
      <c r="G774" s="614"/>
      <c r="H774" s="614"/>
      <c r="I774" s="614"/>
      <c r="J774" s="614"/>
      <c r="K774" s="614"/>
      <c r="L774" s="614"/>
      <c r="M774" s="614"/>
      <c r="N774" s="614"/>
      <c r="O774" s="614"/>
      <c r="P774" s="614"/>
      <c r="Q774" s="614"/>
      <c r="BA774" s="339"/>
      <c r="BB774" s="421"/>
      <c r="BC774" s="339"/>
      <c r="BD774" s="339"/>
      <c r="BE774" s="339"/>
      <c r="BF774" s="339"/>
      <c r="BG774" s="339"/>
      <c r="BH774" s="339"/>
      <c r="BI774" s="339"/>
      <c r="BJ774" s="339"/>
      <c r="BK774" s="339"/>
      <c r="BL774" s="339"/>
      <c r="BM774" s="339"/>
      <c r="BN774" s="339"/>
      <c r="BO774" s="339"/>
      <c r="BP774" s="339"/>
      <c r="BQ774" s="339"/>
      <c r="BR774" s="339"/>
      <c r="BS774" s="339"/>
      <c r="BT774" s="339"/>
      <c r="BU774" s="339"/>
      <c r="BV774" s="339"/>
      <c r="BW774" s="339"/>
      <c r="BX774" s="339"/>
      <c r="BY774" s="339"/>
      <c r="BZ774" s="339"/>
      <c r="CA774" s="339"/>
      <c r="CB774" s="339"/>
      <c r="CC774" s="339"/>
      <c r="CD774" s="339"/>
      <c r="CE774" s="339"/>
      <c r="CF774" s="339"/>
      <c r="CG774" s="339"/>
      <c r="CH774" s="339"/>
      <c r="CI774" s="339"/>
      <c r="CJ774" s="339"/>
      <c r="CK774" s="339"/>
      <c r="CL774" s="339"/>
      <c r="CM774" s="339"/>
      <c r="CN774" s="339"/>
      <c r="CO774" s="339"/>
      <c r="CP774" s="339"/>
      <c r="CQ774" s="339"/>
      <c r="CR774" s="339"/>
      <c r="CS774" s="339"/>
      <c r="CT774" s="339"/>
      <c r="CU774" s="339"/>
      <c r="CV774" s="339"/>
      <c r="CW774" s="339"/>
      <c r="CX774" s="339"/>
      <c r="CY774" s="339"/>
      <c r="CZ774" s="339"/>
    </row>
    <row r="775" ht="25.15" customHeight="true" x14ac:dyDescent="0.2">
      <c r="C775" s="614"/>
      <c r="D775" s="614"/>
      <c r="E775" s="614"/>
      <c r="F775" s="614"/>
      <c r="G775" s="614"/>
      <c r="H775" s="614"/>
      <c r="I775" s="614"/>
      <c r="J775" s="614"/>
      <c r="K775" s="614"/>
      <c r="L775" s="614"/>
      <c r="M775" s="614"/>
      <c r="N775" s="614"/>
      <c r="O775" s="614"/>
      <c r="P775" s="614"/>
      <c r="Q775" s="614"/>
      <c r="BA775" s="339"/>
      <c r="BB775" s="421"/>
      <c r="BC775" s="339"/>
      <c r="BD775" s="339"/>
      <c r="BE775" s="339"/>
      <c r="BF775" s="339"/>
      <c r="BG775" s="339"/>
      <c r="BH775" s="339"/>
      <c r="BI775" s="339"/>
      <c r="BJ775" s="339"/>
      <c r="BK775" s="339"/>
      <c r="BL775" s="339"/>
      <c r="BM775" s="339"/>
      <c r="BN775" s="339"/>
      <c r="BO775" s="339"/>
      <c r="BP775" s="339"/>
      <c r="BQ775" s="339"/>
      <c r="BR775" s="339"/>
      <c r="BS775" s="339"/>
      <c r="BT775" s="339"/>
      <c r="BU775" s="339"/>
      <c r="BV775" s="339"/>
      <c r="BW775" s="339"/>
      <c r="BX775" s="339"/>
      <c r="BY775" s="339"/>
      <c r="BZ775" s="339"/>
      <c r="CA775" s="339"/>
      <c r="CB775" s="339"/>
      <c r="CC775" s="339"/>
      <c r="CD775" s="339"/>
      <c r="CE775" s="339"/>
      <c r="CF775" s="339"/>
      <c r="CG775" s="339"/>
      <c r="CH775" s="339"/>
      <c r="CI775" s="339"/>
      <c r="CJ775" s="339"/>
      <c r="CK775" s="339"/>
      <c r="CL775" s="339"/>
      <c r="CM775" s="339"/>
      <c r="CN775" s="339"/>
      <c r="CO775" s="339"/>
      <c r="CP775" s="339"/>
      <c r="CQ775" s="339"/>
      <c r="CR775" s="339"/>
      <c r="CS775" s="339"/>
      <c r="CT775" s="339"/>
      <c r="CU775" s="339"/>
      <c r="CV775" s="339"/>
      <c r="CW775" s="339"/>
      <c r="CX775" s="339"/>
      <c r="CY775" s="339"/>
      <c r="CZ775" s="339"/>
    </row>
    <row r="776" ht="25.15" customHeight="true" x14ac:dyDescent="0.2">
      <c r="C776" s="614"/>
      <c r="D776" s="614"/>
      <c r="E776" s="614"/>
      <c r="F776" s="614"/>
      <c r="G776" s="614"/>
      <c r="H776" s="614"/>
      <c r="I776" s="614"/>
      <c r="J776" s="614"/>
      <c r="K776" s="614"/>
      <c r="L776" s="614"/>
      <c r="M776" s="614"/>
      <c r="N776" s="614"/>
      <c r="O776" s="614"/>
      <c r="P776" s="614"/>
      <c r="Q776" s="614"/>
      <c r="BA776" s="339"/>
      <c r="BB776" s="421"/>
      <c r="BC776" s="339"/>
      <c r="BD776" s="339"/>
      <c r="BE776" s="339"/>
      <c r="BF776" s="339"/>
      <c r="BG776" s="339"/>
      <c r="BH776" s="339"/>
      <c r="BI776" s="339"/>
      <c r="BJ776" s="339"/>
      <c r="BK776" s="339"/>
      <c r="BL776" s="339"/>
      <c r="BM776" s="339"/>
      <c r="BN776" s="339"/>
      <c r="BO776" s="339"/>
      <c r="BP776" s="339"/>
      <c r="BQ776" s="339"/>
      <c r="BR776" s="339"/>
      <c r="BS776" s="339"/>
      <c r="BT776" s="339"/>
      <c r="BU776" s="339"/>
      <c r="BV776" s="339"/>
      <c r="BW776" s="339"/>
      <c r="BX776" s="339"/>
      <c r="BY776" s="339"/>
      <c r="BZ776" s="339"/>
      <c r="CA776" s="339"/>
      <c r="CB776" s="339"/>
      <c r="CC776" s="339"/>
      <c r="CD776" s="339"/>
      <c r="CE776" s="339"/>
      <c r="CF776" s="339"/>
      <c r="CG776" s="339"/>
      <c r="CH776" s="339"/>
      <c r="CI776" s="339"/>
      <c r="CJ776" s="339"/>
      <c r="CK776" s="339"/>
      <c r="CL776" s="339"/>
      <c r="CM776" s="339"/>
      <c r="CN776" s="339"/>
      <c r="CO776" s="339"/>
      <c r="CP776" s="339"/>
      <c r="CQ776" s="339"/>
      <c r="CR776" s="339"/>
      <c r="CS776" s="339"/>
      <c r="CT776" s="339"/>
      <c r="CU776" s="339"/>
      <c r="CV776" s="339"/>
      <c r="CW776" s="339"/>
      <c r="CX776" s="339"/>
      <c r="CY776" s="339"/>
      <c r="CZ776" s="339"/>
    </row>
    <row r="777" ht="25.15" customHeight="true" x14ac:dyDescent="0.2">
      <c r="C777" s="614"/>
      <c r="D777" s="614"/>
      <c r="E777" s="614"/>
      <c r="F777" s="614"/>
      <c r="G777" s="614"/>
      <c r="H777" s="614"/>
      <c r="I777" s="614"/>
      <c r="J777" s="614"/>
      <c r="K777" s="614"/>
      <c r="L777" s="614"/>
      <c r="M777" s="614"/>
      <c r="N777" s="614"/>
      <c r="O777" s="614"/>
      <c r="P777" s="614"/>
      <c r="Q777" s="614"/>
      <c r="BA777" s="339"/>
      <c r="BB777" s="421"/>
      <c r="BC777" s="339"/>
      <c r="BD777" s="339"/>
      <c r="BE777" s="339"/>
      <c r="BF777" s="339"/>
      <c r="BG777" s="339"/>
      <c r="BH777" s="339"/>
      <c r="BI777" s="339"/>
      <c r="BJ777" s="339"/>
      <c r="BK777" s="339"/>
      <c r="BL777" s="339"/>
      <c r="BM777" s="339"/>
      <c r="BN777" s="339"/>
      <c r="BO777" s="339"/>
      <c r="BP777" s="339"/>
      <c r="BQ777" s="339"/>
      <c r="BR777" s="339"/>
      <c r="BS777" s="339"/>
      <c r="BT777" s="339"/>
      <c r="BU777" s="339"/>
      <c r="BV777" s="339"/>
      <c r="BW777" s="339"/>
      <c r="BX777" s="339"/>
      <c r="BY777" s="339"/>
      <c r="BZ777" s="339"/>
      <c r="CA777" s="339"/>
      <c r="CB777" s="339"/>
      <c r="CC777" s="339"/>
      <c r="CD777" s="339"/>
      <c r="CE777" s="339"/>
      <c r="CF777" s="339"/>
      <c r="CG777" s="339"/>
      <c r="CH777" s="339"/>
      <c r="CI777" s="339"/>
      <c r="CJ777" s="339"/>
      <c r="CK777" s="339"/>
      <c r="CL777" s="339"/>
      <c r="CM777" s="339"/>
      <c r="CN777" s="339"/>
      <c r="CO777" s="339"/>
      <c r="CP777" s="339"/>
      <c r="CQ777" s="339"/>
      <c r="CR777" s="339"/>
      <c r="CS777" s="339"/>
      <c r="CT777" s="339"/>
      <c r="CU777" s="339"/>
      <c r="CV777" s="339"/>
      <c r="CW777" s="339"/>
      <c r="CX777" s="339"/>
      <c r="CY777" s="339"/>
      <c r="CZ777" s="339"/>
    </row>
    <row r="778" ht="25.15" customHeight="true" x14ac:dyDescent="0.2">
      <c r="C778" s="614"/>
      <c r="D778" s="614"/>
      <c r="E778" s="614"/>
      <c r="F778" s="614"/>
      <c r="G778" s="614"/>
      <c r="H778" s="614"/>
      <c r="I778" s="614"/>
      <c r="J778" s="614"/>
      <c r="K778" s="614"/>
      <c r="L778" s="614"/>
      <c r="M778" s="614"/>
      <c r="N778" s="614"/>
      <c r="O778" s="614"/>
      <c r="P778" s="614"/>
      <c r="Q778" s="614"/>
      <c r="BA778" s="339"/>
      <c r="BB778" s="421"/>
      <c r="BC778" s="339"/>
      <c r="BD778" s="339"/>
      <c r="BE778" s="339"/>
      <c r="BF778" s="339"/>
      <c r="BG778" s="339"/>
      <c r="BH778" s="339"/>
      <c r="BI778" s="339"/>
      <c r="BJ778" s="339"/>
      <c r="BK778" s="339"/>
      <c r="BL778" s="339"/>
      <c r="BM778" s="339"/>
      <c r="BN778" s="339"/>
      <c r="BO778" s="339"/>
      <c r="BP778" s="339"/>
      <c r="BQ778" s="339"/>
      <c r="BR778" s="339"/>
      <c r="BS778" s="339"/>
      <c r="BT778" s="339"/>
      <c r="BU778" s="339"/>
      <c r="BV778" s="339"/>
      <c r="BW778" s="339"/>
      <c r="BX778" s="339"/>
      <c r="BY778" s="339"/>
      <c r="BZ778" s="339"/>
      <c r="CA778" s="339"/>
      <c r="CB778" s="339"/>
      <c r="CC778" s="339"/>
      <c r="CD778" s="339"/>
      <c r="CE778" s="339"/>
      <c r="CF778" s="339"/>
      <c r="CG778" s="339"/>
      <c r="CH778" s="339"/>
      <c r="CI778" s="339"/>
      <c r="CJ778" s="339"/>
      <c r="CK778" s="339"/>
      <c r="CL778" s="339"/>
      <c r="CM778" s="339"/>
      <c r="CN778" s="339"/>
      <c r="CO778" s="339"/>
      <c r="CP778" s="339"/>
      <c r="CQ778" s="339"/>
      <c r="CR778" s="339"/>
      <c r="CS778" s="339"/>
      <c r="CT778" s="339"/>
      <c r="CU778" s="339"/>
      <c r="CV778" s="339"/>
      <c r="CW778" s="339"/>
      <c r="CX778" s="339"/>
      <c r="CY778" s="339"/>
      <c r="CZ778" s="339"/>
    </row>
    <row r="779" ht="25.15" customHeight="true" x14ac:dyDescent="0.2">
      <c r="C779" s="614"/>
      <c r="D779" s="614"/>
      <c r="E779" s="614"/>
      <c r="F779" s="614"/>
      <c r="G779" s="614"/>
      <c r="H779" s="614"/>
      <c r="I779" s="614"/>
      <c r="J779" s="614"/>
      <c r="K779" s="614"/>
      <c r="L779" s="614"/>
      <c r="M779" s="614"/>
      <c r="N779" s="614"/>
      <c r="O779" s="614"/>
      <c r="P779" s="614"/>
      <c r="Q779" s="614"/>
      <c r="BA779" s="339"/>
      <c r="BB779" s="421"/>
      <c r="BC779" s="339"/>
      <c r="BD779" s="339"/>
      <c r="BE779" s="339"/>
      <c r="BF779" s="339"/>
      <c r="BG779" s="339"/>
      <c r="BH779" s="339"/>
      <c r="BI779" s="339"/>
      <c r="BJ779" s="339"/>
      <c r="BK779" s="339"/>
      <c r="BL779" s="339"/>
      <c r="BM779" s="339"/>
      <c r="BN779" s="339"/>
      <c r="BO779" s="339"/>
      <c r="BP779" s="339"/>
      <c r="BQ779" s="339"/>
      <c r="BR779" s="339"/>
      <c r="BS779" s="339"/>
      <c r="BT779" s="339"/>
      <c r="BU779" s="339"/>
      <c r="BV779" s="339"/>
      <c r="BW779" s="339"/>
      <c r="BX779" s="339"/>
      <c r="BY779" s="339"/>
      <c r="BZ779" s="339"/>
      <c r="CA779" s="339"/>
      <c r="CB779" s="339"/>
      <c r="CC779" s="339"/>
      <c r="CD779" s="339"/>
      <c r="CE779" s="339"/>
      <c r="CF779" s="339"/>
      <c r="CG779" s="339"/>
      <c r="CH779" s="339"/>
      <c r="CI779" s="339"/>
      <c r="CJ779" s="339"/>
      <c r="CK779" s="339"/>
      <c r="CL779" s="339"/>
      <c r="CM779" s="339"/>
      <c r="CN779" s="339"/>
      <c r="CO779" s="339"/>
      <c r="CP779" s="339"/>
      <c r="CQ779" s="339"/>
      <c r="CR779" s="339"/>
      <c r="CS779" s="339"/>
      <c r="CT779" s="339"/>
      <c r="CU779" s="339"/>
      <c r="CV779" s="339"/>
      <c r="CW779" s="339"/>
      <c r="CX779" s="339"/>
      <c r="CY779" s="339"/>
      <c r="CZ779" s="339"/>
    </row>
    <row r="780" ht="25.15" customHeight="true" x14ac:dyDescent="0.2">
      <c r="C780" s="614"/>
      <c r="D780" s="614"/>
      <c r="E780" s="614"/>
      <c r="F780" s="614"/>
      <c r="G780" s="614"/>
      <c r="H780" s="614"/>
      <c r="I780" s="614"/>
      <c r="J780" s="614"/>
      <c r="K780" s="614"/>
      <c r="L780" s="614"/>
      <c r="M780" s="614"/>
      <c r="N780" s="614"/>
      <c r="O780" s="614"/>
      <c r="P780" s="614"/>
      <c r="Q780" s="614"/>
      <c r="BA780" s="339"/>
      <c r="BB780" s="421"/>
      <c r="BC780" s="339"/>
      <c r="BD780" s="339"/>
      <c r="BE780" s="339"/>
      <c r="BF780" s="339"/>
      <c r="BG780" s="339"/>
      <c r="BH780" s="339"/>
      <c r="BI780" s="339"/>
      <c r="BJ780" s="339"/>
      <c r="BK780" s="339"/>
      <c r="BL780" s="339"/>
      <c r="BM780" s="339"/>
      <c r="BN780" s="339"/>
      <c r="BO780" s="339"/>
      <c r="BP780" s="339"/>
      <c r="BQ780" s="339"/>
      <c r="BR780" s="339"/>
      <c r="BS780" s="339"/>
      <c r="BT780" s="339"/>
      <c r="BU780" s="339"/>
      <c r="BV780" s="339"/>
      <c r="BW780" s="339"/>
      <c r="BX780" s="339"/>
      <c r="BY780" s="339"/>
      <c r="BZ780" s="339"/>
      <c r="CA780" s="339"/>
      <c r="CB780" s="339"/>
      <c r="CC780" s="339"/>
      <c r="CD780" s="339"/>
      <c r="CE780" s="339"/>
      <c r="CF780" s="339"/>
      <c r="CG780" s="339"/>
      <c r="CH780" s="339"/>
      <c r="CI780" s="339"/>
      <c r="CJ780" s="339"/>
      <c r="CK780" s="339"/>
      <c r="CL780" s="339"/>
      <c r="CM780" s="339"/>
      <c r="CN780" s="339"/>
      <c r="CO780" s="339"/>
      <c r="CP780" s="339"/>
      <c r="CQ780" s="339"/>
      <c r="CR780" s="339"/>
      <c r="CS780" s="339"/>
      <c r="CT780" s="339"/>
      <c r="CU780" s="339"/>
      <c r="CV780" s="339"/>
      <c r="CW780" s="339"/>
      <c r="CX780" s="339"/>
      <c r="CY780" s="339"/>
      <c r="CZ780" s="339"/>
    </row>
    <row r="781" ht="25.15" customHeight="true" x14ac:dyDescent="0.2">
      <c r="C781" s="614"/>
      <c r="D781" s="614"/>
      <c r="E781" s="614"/>
      <c r="F781" s="614"/>
      <c r="G781" s="614"/>
      <c r="H781" s="614"/>
      <c r="I781" s="614"/>
      <c r="J781" s="614"/>
      <c r="K781" s="614"/>
      <c r="L781" s="614"/>
      <c r="M781" s="614"/>
      <c r="N781" s="614"/>
      <c r="O781" s="614"/>
      <c r="P781" s="614"/>
      <c r="Q781" s="614"/>
      <c r="BA781" s="339"/>
      <c r="BB781" s="421"/>
      <c r="BC781" s="339"/>
      <c r="BD781" s="339"/>
      <c r="BE781" s="339"/>
      <c r="BF781" s="339"/>
      <c r="BG781" s="339"/>
      <c r="BH781" s="339"/>
      <c r="BI781" s="339"/>
      <c r="BJ781" s="339"/>
      <c r="BK781" s="339"/>
      <c r="BL781" s="339"/>
      <c r="BM781" s="339"/>
      <c r="BN781" s="339"/>
      <c r="BO781" s="339"/>
      <c r="BP781" s="339"/>
      <c r="BQ781" s="339"/>
      <c r="BR781" s="339"/>
      <c r="BS781" s="339"/>
      <c r="BT781" s="339"/>
      <c r="BU781" s="339"/>
      <c r="BV781" s="339"/>
      <c r="BW781" s="339"/>
      <c r="BX781" s="339"/>
      <c r="BY781" s="339"/>
      <c r="BZ781" s="339"/>
      <c r="CA781" s="339"/>
      <c r="CB781" s="339"/>
      <c r="CC781" s="339"/>
      <c r="CD781" s="339"/>
      <c r="CE781" s="339"/>
      <c r="CF781" s="339"/>
      <c r="CG781" s="339"/>
      <c r="CH781" s="339"/>
      <c r="CI781" s="339"/>
      <c r="CJ781" s="339"/>
      <c r="CK781" s="339"/>
      <c r="CL781" s="339"/>
      <c r="CM781" s="339"/>
      <c r="CN781" s="339"/>
      <c r="CO781" s="339"/>
      <c r="CP781" s="339"/>
      <c r="CQ781" s="339"/>
      <c r="CR781" s="339"/>
      <c r="CS781" s="339"/>
      <c r="CT781" s="339"/>
      <c r="CU781" s="339"/>
      <c r="CV781" s="339"/>
      <c r="CW781" s="339"/>
      <c r="CX781" s="339"/>
      <c r="CY781" s="339"/>
      <c r="CZ781" s="339"/>
    </row>
    <row r="782" ht="25.15" customHeight="true" x14ac:dyDescent="0.2">
      <c r="C782" s="614"/>
      <c r="D782" s="614"/>
      <c r="E782" s="614"/>
      <c r="F782" s="614"/>
      <c r="G782" s="614"/>
      <c r="H782" s="614"/>
      <c r="I782" s="614"/>
      <c r="J782" s="614"/>
      <c r="K782" s="614"/>
      <c r="L782" s="614"/>
      <c r="M782" s="614"/>
      <c r="N782" s="614"/>
      <c r="O782" s="614"/>
      <c r="P782" s="614"/>
      <c r="Q782" s="614"/>
      <c r="BA782" s="339"/>
      <c r="BB782" s="421"/>
      <c r="BC782" s="339"/>
      <c r="BD782" s="339"/>
      <c r="BE782" s="339"/>
      <c r="BF782" s="339"/>
      <c r="BG782" s="339"/>
      <c r="BH782" s="339"/>
      <c r="BI782" s="339"/>
      <c r="BJ782" s="339"/>
      <c r="BK782" s="339"/>
      <c r="BL782" s="339"/>
      <c r="BM782" s="339"/>
      <c r="BN782" s="339"/>
      <c r="BO782" s="339"/>
      <c r="BP782" s="339"/>
      <c r="BQ782" s="339"/>
      <c r="BR782" s="339"/>
      <c r="BS782" s="339"/>
      <c r="BT782" s="339"/>
      <c r="BU782" s="339"/>
      <c r="BV782" s="339"/>
      <c r="BW782" s="339"/>
      <c r="BX782" s="339"/>
      <c r="BY782" s="339"/>
      <c r="BZ782" s="339"/>
      <c r="CA782" s="339"/>
      <c r="CB782" s="339"/>
      <c r="CC782" s="339"/>
      <c r="CD782" s="339"/>
      <c r="CE782" s="339"/>
      <c r="CF782" s="339"/>
      <c r="CG782" s="339"/>
      <c r="CH782" s="339"/>
      <c r="CI782" s="339"/>
      <c r="CJ782" s="339"/>
      <c r="CK782" s="339"/>
      <c r="CL782" s="339"/>
      <c r="CM782" s="339"/>
      <c r="CN782" s="339"/>
      <c r="CO782" s="339"/>
      <c r="CP782" s="339"/>
      <c r="CQ782" s="339"/>
      <c r="CR782" s="339"/>
      <c r="CS782" s="339"/>
      <c r="CT782" s="339"/>
      <c r="CU782" s="339"/>
      <c r="CV782" s="339"/>
      <c r="CW782" s="339"/>
      <c r="CX782" s="339"/>
      <c r="CY782" s="339"/>
      <c r="CZ782" s="339"/>
    </row>
    <row r="783" ht="25.15" customHeight="true" x14ac:dyDescent="0.2">
      <c r="C783" s="614"/>
      <c r="D783" s="614"/>
      <c r="E783" s="614"/>
      <c r="F783" s="614"/>
      <c r="G783" s="614"/>
      <c r="H783" s="614"/>
      <c r="I783" s="614"/>
      <c r="J783" s="614"/>
      <c r="K783" s="614"/>
      <c r="L783" s="614"/>
      <c r="M783" s="614"/>
      <c r="N783" s="614"/>
      <c r="O783" s="614"/>
      <c r="P783" s="614"/>
      <c r="Q783" s="614"/>
      <c r="BA783" s="339"/>
      <c r="BB783" s="421"/>
      <c r="BC783" s="339"/>
      <c r="BD783" s="339"/>
      <c r="BE783" s="339"/>
      <c r="BF783" s="339"/>
      <c r="BG783" s="339"/>
      <c r="BH783" s="339"/>
      <c r="BI783" s="339"/>
      <c r="BJ783" s="339"/>
      <c r="BK783" s="339"/>
      <c r="BL783" s="339"/>
      <c r="BM783" s="339"/>
      <c r="BN783" s="339"/>
      <c r="BO783" s="339"/>
      <c r="BP783" s="339"/>
      <c r="BQ783" s="339"/>
      <c r="BR783" s="339"/>
      <c r="BS783" s="339"/>
      <c r="BT783" s="339"/>
      <c r="BU783" s="339"/>
      <c r="BV783" s="339"/>
      <c r="BW783" s="339"/>
      <c r="BX783" s="339"/>
      <c r="BY783" s="339"/>
      <c r="BZ783" s="339"/>
      <c r="CA783" s="339"/>
      <c r="CB783" s="339"/>
      <c r="CC783" s="339"/>
      <c r="CD783" s="339"/>
      <c r="CE783" s="339"/>
      <c r="CF783" s="339"/>
      <c r="CG783" s="339"/>
      <c r="CH783" s="339"/>
      <c r="CI783" s="339"/>
      <c r="CJ783" s="339"/>
      <c r="CK783" s="339"/>
      <c r="CL783" s="339"/>
      <c r="CM783" s="339"/>
      <c r="CN783" s="339"/>
      <c r="CO783" s="339"/>
      <c r="CP783" s="339"/>
      <c r="CQ783" s="339"/>
      <c r="CR783" s="339"/>
      <c r="CS783" s="339"/>
      <c r="CT783" s="339"/>
      <c r="CU783" s="339"/>
      <c r="CV783" s="339"/>
      <c r="CW783" s="339"/>
      <c r="CX783" s="339"/>
      <c r="CY783" s="339"/>
      <c r="CZ783" s="339"/>
    </row>
    <row r="784" ht="25.15" customHeight="true" x14ac:dyDescent="0.2">
      <c r="C784" s="614"/>
      <c r="D784" s="614"/>
      <c r="E784" s="614"/>
      <c r="F784" s="614"/>
      <c r="G784" s="614"/>
      <c r="H784" s="614"/>
      <c r="I784" s="614"/>
      <c r="J784" s="614"/>
      <c r="K784" s="614"/>
      <c r="L784" s="614"/>
      <c r="M784" s="614"/>
      <c r="N784" s="614"/>
      <c r="O784" s="614"/>
      <c r="P784" s="614"/>
      <c r="Q784" s="614"/>
      <c r="BA784" s="339"/>
      <c r="BB784" s="421"/>
      <c r="BC784" s="339"/>
      <c r="BD784" s="339"/>
      <c r="BE784" s="339"/>
      <c r="BF784" s="339"/>
      <c r="BG784" s="339"/>
      <c r="BH784" s="339"/>
      <c r="BI784" s="339"/>
      <c r="BJ784" s="339"/>
      <c r="BK784" s="339"/>
      <c r="BL784" s="339"/>
      <c r="BM784" s="339"/>
      <c r="BN784" s="339"/>
      <c r="BO784" s="339"/>
      <c r="BP784" s="339"/>
      <c r="BQ784" s="339"/>
      <c r="BR784" s="339"/>
      <c r="BS784" s="339"/>
      <c r="BT784" s="339"/>
      <c r="BU784" s="339"/>
      <c r="BV784" s="339"/>
      <c r="BW784" s="339"/>
      <c r="BX784" s="339"/>
      <c r="BY784" s="339"/>
      <c r="BZ784" s="339"/>
      <c r="CA784" s="339"/>
      <c r="CB784" s="339"/>
      <c r="CC784" s="339"/>
      <c r="CD784" s="339"/>
      <c r="CE784" s="339"/>
      <c r="CF784" s="339"/>
      <c r="CG784" s="339"/>
      <c r="CH784" s="339"/>
      <c r="CI784" s="339"/>
      <c r="CJ784" s="339"/>
      <c r="CK784" s="339"/>
      <c r="CL784" s="339"/>
      <c r="CM784" s="339"/>
      <c r="CN784" s="339"/>
      <c r="CO784" s="339"/>
      <c r="CP784" s="339"/>
      <c r="CQ784" s="339"/>
      <c r="CR784" s="339"/>
      <c r="CS784" s="339"/>
      <c r="CT784" s="339"/>
      <c r="CU784" s="339"/>
      <c r="CV784" s="339"/>
      <c r="CW784" s="339"/>
      <c r="CX784" s="339"/>
      <c r="CY784" s="339"/>
      <c r="CZ784" s="339"/>
    </row>
    <row r="785" ht="25.15" customHeight="true" x14ac:dyDescent="0.2">
      <c r="C785" s="614"/>
      <c r="D785" s="614"/>
      <c r="E785" s="614"/>
      <c r="F785" s="614"/>
      <c r="G785" s="614"/>
      <c r="H785" s="614"/>
      <c r="I785" s="614"/>
      <c r="J785" s="614"/>
      <c r="K785" s="614"/>
      <c r="L785" s="614"/>
      <c r="M785" s="614"/>
      <c r="N785" s="614"/>
      <c r="O785" s="614"/>
      <c r="P785" s="614"/>
      <c r="Q785" s="614"/>
      <c r="BA785" s="339"/>
      <c r="BB785" s="421"/>
      <c r="BC785" s="339"/>
      <c r="BD785" s="339"/>
      <c r="BE785" s="339"/>
      <c r="BF785" s="339"/>
      <c r="BG785" s="339"/>
      <c r="BH785" s="339"/>
      <c r="BI785" s="339"/>
      <c r="BJ785" s="339"/>
      <c r="BK785" s="339"/>
      <c r="BL785" s="339"/>
      <c r="BM785" s="339"/>
      <c r="BN785" s="339"/>
      <c r="BO785" s="339"/>
      <c r="BP785" s="339"/>
      <c r="BQ785" s="339"/>
      <c r="BR785" s="339"/>
      <c r="BS785" s="339"/>
      <c r="BT785" s="339"/>
      <c r="BU785" s="339"/>
      <c r="BV785" s="339"/>
      <c r="BW785" s="339"/>
      <c r="BX785" s="339"/>
      <c r="BY785" s="339"/>
      <c r="BZ785" s="339"/>
      <c r="CA785" s="339"/>
      <c r="CB785" s="339"/>
      <c r="CC785" s="339"/>
      <c r="CD785" s="339"/>
      <c r="CE785" s="339"/>
      <c r="CF785" s="339"/>
      <c r="CG785" s="339"/>
      <c r="CH785" s="339"/>
      <c r="CI785" s="339"/>
      <c r="CJ785" s="339"/>
      <c r="CK785" s="339"/>
      <c r="CL785" s="339"/>
      <c r="CM785" s="339"/>
      <c r="CN785" s="339"/>
      <c r="CO785" s="339"/>
      <c r="CP785" s="339"/>
      <c r="CQ785" s="339"/>
      <c r="CR785" s="339"/>
      <c r="CS785" s="339"/>
      <c r="CT785" s="339"/>
      <c r="CU785" s="339"/>
      <c r="CV785" s="339"/>
      <c r="CW785" s="339"/>
      <c r="CX785" s="339"/>
      <c r="CY785" s="339"/>
      <c r="CZ785" s="339"/>
    </row>
    <row r="786" ht="25.15" customHeight="true" x14ac:dyDescent="0.2">
      <c r="C786" s="614"/>
      <c r="D786" s="614"/>
      <c r="E786" s="614"/>
      <c r="F786" s="614"/>
      <c r="G786" s="614"/>
      <c r="H786" s="614"/>
      <c r="I786" s="614"/>
      <c r="J786" s="614"/>
      <c r="K786" s="614"/>
      <c r="L786" s="614"/>
      <c r="M786" s="614"/>
      <c r="N786" s="614"/>
      <c r="O786" s="614"/>
      <c r="P786" s="614"/>
      <c r="Q786" s="614"/>
      <c r="BA786" s="339"/>
      <c r="BB786" s="421"/>
      <c r="BC786" s="339"/>
      <c r="BD786" s="339"/>
      <c r="BE786" s="339"/>
      <c r="BF786" s="339"/>
      <c r="BG786" s="339"/>
      <c r="BH786" s="339"/>
      <c r="BI786" s="339"/>
      <c r="BJ786" s="339"/>
      <c r="BK786" s="339"/>
      <c r="BL786" s="339"/>
      <c r="BM786" s="339"/>
      <c r="BN786" s="339"/>
      <c r="BO786" s="339"/>
      <c r="BP786" s="339"/>
      <c r="BQ786" s="339"/>
      <c r="BR786" s="339"/>
      <c r="BS786" s="339"/>
      <c r="BT786" s="339"/>
      <c r="BU786" s="339"/>
      <c r="BV786" s="339"/>
      <c r="BW786" s="339"/>
      <c r="BX786" s="339"/>
      <c r="BY786" s="339"/>
      <c r="BZ786" s="339"/>
      <c r="CA786" s="339"/>
      <c r="CB786" s="339"/>
      <c r="CC786" s="339"/>
      <c r="CD786" s="339"/>
      <c r="CE786" s="339"/>
      <c r="CF786" s="339"/>
      <c r="CG786" s="339"/>
      <c r="CH786" s="339"/>
      <c r="CI786" s="339"/>
      <c r="CJ786" s="339"/>
      <c r="CK786" s="339"/>
      <c r="CL786" s="339"/>
      <c r="CM786" s="339"/>
      <c r="CN786" s="339"/>
      <c r="CO786" s="339"/>
      <c r="CP786" s="339"/>
      <c r="CQ786" s="339"/>
      <c r="CR786" s="339"/>
      <c r="CS786" s="339"/>
      <c r="CT786" s="339"/>
      <c r="CU786" s="339"/>
      <c r="CV786" s="339"/>
      <c r="CW786" s="339"/>
      <c r="CX786" s="339"/>
      <c r="CY786" s="339"/>
      <c r="CZ786" s="339"/>
    </row>
    <row r="787" ht="25.15" customHeight="true" x14ac:dyDescent="0.2">
      <c r="C787" s="614"/>
      <c r="D787" s="614"/>
      <c r="E787" s="614"/>
      <c r="F787" s="614"/>
      <c r="G787" s="614"/>
      <c r="H787" s="614"/>
      <c r="I787" s="614"/>
      <c r="J787" s="614"/>
      <c r="K787" s="614"/>
      <c r="L787" s="614"/>
      <c r="M787" s="614"/>
      <c r="N787" s="614"/>
      <c r="O787" s="614"/>
      <c r="P787" s="614"/>
      <c r="Q787" s="614"/>
      <c r="BA787" s="339"/>
      <c r="BB787" s="421"/>
      <c r="BC787" s="339"/>
      <c r="BD787" s="339"/>
      <c r="BE787" s="339"/>
      <c r="BF787" s="339"/>
      <c r="BG787" s="339"/>
      <c r="BH787" s="339"/>
      <c r="BI787" s="339"/>
      <c r="BJ787" s="339"/>
      <c r="BK787" s="339"/>
      <c r="BL787" s="339"/>
      <c r="BM787" s="339"/>
      <c r="BN787" s="339"/>
      <c r="BO787" s="339"/>
      <c r="BP787" s="339"/>
      <c r="BQ787" s="339"/>
      <c r="BR787" s="339"/>
      <c r="BS787" s="339"/>
      <c r="BT787" s="339"/>
      <c r="BU787" s="339"/>
      <c r="BV787" s="339"/>
      <c r="BW787" s="339"/>
      <c r="BX787" s="339"/>
      <c r="BY787" s="339"/>
      <c r="BZ787" s="339"/>
      <c r="CA787" s="339"/>
      <c r="CB787" s="339"/>
      <c r="CC787" s="339"/>
      <c r="CD787" s="339"/>
      <c r="CE787" s="339"/>
      <c r="CF787" s="339"/>
      <c r="CG787" s="339"/>
      <c r="CH787" s="339"/>
      <c r="CI787" s="339"/>
      <c r="CJ787" s="339"/>
      <c r="CK787" s="339"/>
      <c r="CL787" s="339"/>
      <c r="CM787" s="339"/>
      <c r="CN787" s="339"/>
      <c r="CO787" s="339"/>
      <c r="CP787" s="339"/>
      <c r="CQ787" s="339"/>
      <c r="CR787" s="339"/>
      <c r="CS787" s="339"/>
      <c r="CT787" s="339"/>
      <c r="CU787" s="339"/>
      <c r="CV787" s="339"/>
      <c r="CW787" s="339"/>
      <c r="CX787" s="339"/>
      <c r="CY787" s="339"/>
      <c r="CZ787" s="339"/>
    </row>
    <row r="788" ht="25.15" customHeight="true" x14ac:dyDescent="0.2">
      <c r="C788" s="614"/>
      <c r="D788" s="614"/>
      <c r="E788" s="614"/>
      <c r="F788" s="614"/>
      <c r="G788" s="614"/>
      <c r="H788" s="614"/>
      <c r="I788" s="614"/>
      <c r="J788" s="614"/>
      <c r="K788" s="614"/>
      <c r="L788" s="614"/>
      <c r="M788" s="614"/>
      <c r="N788" s="614"/>
      <c r="O788" s="614"/>
      <c r="P788" s="614"/>
      <c r="Q788" s="614"/>
      <c r="BA788" s="339"/>
      <c r="BB788" s="421"/>
      <c r="BC788" s="339"/>
      <c r="BD788" s="339"/>
      <c r="BE788" s="339"/>
      <c r="BF788" s="339"/>
      <c r="BG788" s="339"/>
      <c r="BH788" s="339"/>
      <c r="BI788" s="339"/>
      <c r="BJ788" s="339"/>
      <c r="BK788" s="339"/>
      <c r="BL788" s="339"/>
      <c r="BM788" s="339"/>
      <c r="BN788" s="339"/>
      <c r="BO788" s="339"/>
      <c r="BP788" s="339"/>
      <c r="BQ788" s="339"/>
      <c r="BR788" s="339"/>
      <c r="BS788" s="339"/>
      <c r="BT788" s="339"/>
      <c r="BU788" s="339"/>
      <c r="BV788" s="339"/>
      <c r="BW788" s="339"/>
      <c r="BX788" s="339"/>
      <c r="BY788" s="339"/>
      <c r="BZ788" s="339"/>
      <c r="CA788" s="339"/>
      <c r="CB788" s="339"/>
      <c r="CC788" s="339"/>
      <c r="CD788" s="339"/>
      <c r="CE788" s="339"/>
      <c r="CF788" s="339"/>
      <c r="CG788" s="339"/>
      <c r="CH788" s="339"/>
      <c r="CI788" s="339"/>
      <c r="CJ788" s="339"/>
      <c r="CK788" s="339"/>
      <c r="CL788" s="339"/>
      <c r="CM788" s="339"/>
      <c r="CN788" s="339"/>
      <c r="CO788" s="339"/>
      <c r="CP788" s="339"/>
      <c r="CQ788" s="339"/>
      <c r="CR788" s="339"/>
      <c r="CS788" s="339"/>
      <c r="CT788" s="339"/>
      <c r="CU788" s="339"/>
      <c r="CV788" s="339"/>
      <c r="CW788" s="339"/>
      <c r="CX788" s="339"/>
      <c r="CY788" s="339"/>
      <c r="CZ788" s="339"/>
    </row>
    <row r="789" ht="25.15" customHeight="true" x14ac:dyDescent="0.2">
      <c r="C789" s="614"/>
      <c r="D789" s="614"/>
      <c r="E789" s="614"/>
      <c r="F789" s="614"/>
      <c r="G789" s="614"/>
      <c r="H789" s="614"/>
      <c r="I789" s="614"/>
      <c r="J789" s="614"/>
      <c r="K789" s="614"/>
      <c r="L789" s="614"/>
      <c r="M789" s="614"/>
      <c r="N789" s="614"/>
      <c r="O789" s="614"/>
      <c r="P789" s="614"/>
      <c r="Q789" s="614"/>
      <c r="BA789" s="339"/>
      <c r="BB789" s="421"/>
      <c r="BC789" s="339"/>
      <c r="BD789" s="339"/>
      <c r="BE789" s="339"/>
      <c r="BF789" s="339"/>
      <c r="BG789" s="339"/>
      <c r="BH789" s="339"/>
      <c r="BI789" s="339"/>
      <c r="BJ789" s="339"/>
      <c r="BK789" s="339"/>
      <c r="BL789" s="339"/>
      <c r="BM789" s="339"/>
      <c r="BN789" s="339"/>
      <c r="BO789" s="339"/>
      <c r="BP789" s="339"/>
      <c r="BQ789" s="339"/>
      <c r="BR789" s="339"/>
      <c r="BS789" s="339"/>
      <c r="BT789" s="339"/>
      <c r="BU789" s="339"/>
      <c r="BV789" s="339"/>
      <c r="BW789" s="339"/>
      <c r="BX789" s="339"/>
      <c r="BY789" s="339"/>
      <c r="BZ789" s="339"/>
      <c r="CA789" s="339"/>
      <c r="CB789" s="339"/>
      <c r="CC789" s="339"/>
      <c r="CD789" s="339"/>
      <c r="CE789" s="339"/>
      <c r="CF789" s="339"/>
      <c r="CG789" s="339"/>
      <c r="CH789" s="339"/>
      <c r="CI789" s="339"/>
      <c r="CJ789" s="339"/>
      <c r="CK789" s="339"/>
      <c r="CL789" s="339"/>
      <c r="CM789" s="339"/>
      <c r="CN789" s="339"/>
      <c r="CO789" s="339"/>
      <c r="CP789" s="339"/>
      <c r="CQ789" s="339"/>
      <c r="CR789" s="339"/>
      <c r="CS789" s="339"/>
      <c r="CT789" s="339"/>
      <c r="CU789" s="339"/>
      <c r="CV789" s="339"/>
      <c r="CW789" s="339"/>
      <c r="CX789" s="339"/>
      <c r="CY789" s="339"/>
      <c r="CZ789" s="339"/>
    </row>
    <row r="790" ht="25.15" customHeight="true" x14ac:dyDescent="0.2">
      <c r="C790" s="614"/>
      <c r="D790" s="614"/>
      <c r="E790" s="614"/>
      <c r="F790" s="614"/>
      <c r="G790" s="614"/>
      <c r="H790" s="614"/>
      <c r="I790" s="614"/>
      <c r="J790" s="614"/>
      <c r="K790" s="614"/>
      <c r="L790" s="614"/>
      <c r="M790" s="614"/>
      <c r="N790" s="614"/>
      <c r="O790" s="614"/>
      <c r="P790" s="614"/>
      <c r="Q790" s="614"/>
      <c r="BA790" s="339"/>
      <c r="BB790" s="421"/>
      <c r="BC790" s="339"/>
      <c r="BD790" s="339"/>
      <c r="BE790" s="339"/>
      <c r="BF790" s="339"/>
      <c r="BG790" s="339"/>
      <c r="BH790" s="339"/>
      <c r="BI790" s="339"/>
      <c r="BJ790" s="339"/>
      <c r="BK790" s="339"/>
      <c r="BL790" s="339"/>
      <c r="BM790" s="339"/>
      <c r="BN790" s="339"/>
      <c r="BO790" s="339"/>
      <c r="BP790" s="339"/>
      <c r="BQ790" s="339"/>
      <c r="BR790" s="339"/>
      <c r="BS790" s="339"/>
      <c r="BT790" s="339"/>
      <c r="BU790" s="339"/>
      <c r="BV790" s="339"/>
      <c r="BW790" s="339"/>
      <c r="BX790" s="339"/>
      <c r="BY790" s="339"/>
      <c r="BZ790" s="339"/>
      <c r="CA790" s="339"/>
      <c r="CB790" s="339"/>
      <c r="CC790" s="339"/>
      <c r="CD790" s="339"/>
      <c r="CE790" s="339"/>
      <c r="CF790" s="339"/>
      <c r="CG790" s="339"/>
      <c r="CH790" s="339"/>
      <c r="CI790" s="339"/>
      <c r="CJ790" s="339"/>
      <c r="CK790" s="339"/>
      <c r="CL790" s="339"/>
      <c r="CM790" s="339"/>
      <c r="CN790" s="339"/>
      <c r="CO790" s="339"/>
      <c r="CP790" s="339"/>
      <c r="CQ790" s="339"/>
      <c r="CR790" s="339"/>
      <c r="CS790" s="339"/>
      <c r="CT790" s="339"/>
      <c r="CU790" s="339"/>
      <c r="CV790" s="339"/>
      <c r="CW790" s="339"/>
      <c r="CX790" s="339"/>
      <c r="CY790" s="339"/>
      <c r="CZ790" s="339"/>
    </row>
    <row r="791" ht="25.15" customHeight="true" x14ac:dyDescent="0.2">
      <c r="C791" s="614"/>
      <c r="D791" s="614"/>
      <c r="E791" s="614"/>
      <c r="F791" s="614"/>
      <c r="G791" s="614"/>
      <c r="H791" s="614"/>
      <c r="I791" s="614"/>
      <c r="J791" s="614"/>
      <c r="K791" s="614"/>
      <c r="L791" s="614"/>
      <c r="M791" s="614"/>
      <c r="N791" s="614"/>
      <c r="O791" s="614"/>
      <c r="P791" s="614"/>
      <c r="Q791" s="614"/>
      <c r="BA791" s="339"/>
      <c r="BB791" s="421"/>
      <c r="BC791" s="339"/>
      <c r="BD791" s="339"/>
      <c r="BE791" s="339"/>
      <c r="BF791" s="339"/>
      <c r="BG791" s="339"/>
      <c r="BH791" s="339"/>
      <c r="BI791" s="339"/>
      <c r="BJ791" s="339"/>
      <c r="BK791" s="339"/>
      <c r="BL791" s="339"/>
      <c r="BM791" s="339"/>
      <c r="BN791" s="339"/>
      <c r="BO791" s="339"/>
      <c r="BP791" s="339"/>
      <c r="BQ791" s="339"/>
      <c r="BR791" s="339"/>
      <c r="BS791" s="339"/>
      <c r="BT791" s="339"/>
      <c r="BU791" s="339"/>
      <c r="BV791" s="339"/>
      <c r="BW791" s="339"/>
      <c r="BX791" s="339"/>
      <c r="BY791" s="339"/>
      <c r="BZ791" s="339"/>
      <c r="CA791" s="339"/>
      <c r="CB791" s="339"/>
      <c r="CC791" s="339"/>
      <c r="CD791" s="339"/>
      <c r="CE791" s="339"/>
      <c r="CF791" s="339"/>
      <c r="CG791" s="339"/>
      <c r="CH791" s="339"/>
      <c r="CI791" s="339"/>
      <c r="CJ791" s="339"/>
      <c r="CK791" s="339"/>
      <c r="CL791" s="339"/>
      <c r="CM791" s="339"/>
      <c r="CN791" s="339"/>
      <c r="CO791" s="339"/>
      <c r="CP791" s="339"/>
      <c r="CQ791" s="339"/>
      <c r="CR791" s="339"/>
      <c r="CS791" s="339"/>
      <c r="CT791" s="339"/>
      <c r="CU791" s="339"/>
      <c r="CV791" s="339"/>
      <c r="CW791" s="339"/>
      <c r="CX791" s="339"/>
      <c r="CY791" s="339"/>
      <c r="CZ791" s="339"/>
    </row>
    <row r="792" ht="25.15" customHeight="true" x14ac:dyDescent="0.2">
      <c r="C792" s="614"/>
      <c r="D792" s="614"/>
      <c r="E792" s="614"/>
      <c r="F792" s="614"/>
      <c r="G792" s="614"/>
      <c r="H792" s="614"/>
      <c r="I792" s="614"/>
      <c r="J792" s="614"/>
      <c r="K792" s="614"/>
      <c r="L792" s="614"/>
      <c r="M792" s="614"/>
      <c r="N792" s="614"/>
      <c r="O792" s="614"/>
      <c r="P792" s="614"/>
      <c r="Q792" s="614"/>
      <c r="BA792" s="339"/>
      <c r="BB792" s="421"/>
      <c r="BC792" s="339"/>
      <c r="BD792" s="339"/>
      <c r="BE792" s="339"/>
      <c r="BF792" s="339"/>
      <c r="BG792" s="339"/>
      <c r="BH792" s="339"/>
      <c r="BI792" s="339"/>
      <c r="BJ792" s="339"/>
      <c r="BK792" s="339"/>
      <c r="BL792" s="339"/>
      <c r="BM792" s="339"/>
      <c r="BN792" s="339"/>
      <c r="BO792" s="339"/>
      <c r="BP792" s="339"/>
      <c r="BQ792" s="339"/>
      <c r="BR792" s="339"/>
      <c r="BS792" s="339"/>
      <c r="BT792" s="339"/>
      <c r="BU792" s="339"/>
      <c r="BV792" s="339"/>
      <c r="BW792" s="339"/>
      <c r="BX792" s="339"/>
      <c r="BY792" s="339"/>
      <c r="BZ792" s="339"/>
      <c r="CA792" s="339"/>
      <c r="CB792" s="339"/>
      <c r="CC792" s="339"/>
      <c r="CD792" s="339"/>
      <c r="CE792" s="339"/>
      <c r="CF792" s="339"/>
      <c r="CG792" s="339"/>
      <c r="CH792" s="339"/>
      <c r="CI792" s="339"/>
      <c r="CJ792" s="339"/>
      <c r="CK792" s="339"/>
      <c r="CL792" s="339"/>
      <c r="CM792" s="339"/>
      <c r="CN792" s="339"/>
      <c r="CO792" s="339"/>
      <c r="CP792" s="339"/>
      <c r="CQ792" s="339"/>
      <c r="CR792" s="339"/>
      <c r="CS792" s="339"/>
      <c r="CT792" s="339"/>
      <c r="CU792" s="339"/>
      <c r="CV792" s="339"/>
      <c r="CW792" s="339"/>
      <c r="CX792" s="339"/>
      <c r="CY792" s="339"/>
      <c r="CZ792" s="339"/>
    </row>
    <row r="793" ht="25.15" customHeight="true" x14ac:dyDescent="0.2">
      <c r="C793" s="614"/>
      <c r="D793" s="614"/>
      <c r="E793" s="614"/>
      <c r="F793" s="614"/>
      <c r="G793" s="614"/>
      <c r="H793" s="614"/>
      <c r="I793" s="614"/>
      <c r="J793" s="614"/>
      <c r="K793" s="614"/>
      <c r="L793" s="614"/>
      <c r="M793" s="614"/>
      <c r="N793" s="614"/>
      <c r="O793" s="614"/>
      <c r="P793" s="614"/>
      <c r="Q793" s="614"/>
      <c r="BA793" s="339"/>
      <c r="BB793" s="421"/>
      <c r="BC793" s="339"/>
      <c r="BD793" s="339"/>
      <c r="BE793" s="339"/>
      <c r="BF793" s="339"/>
      <c r="BG793" s="339"/>
      <c r="BH793" s="339"/>
      <c r="BI793" s="339"/>
      <c r="BJ793" s="339"/>
      <c r="BK793" s="339"/>
      <c r="BL793" s="339"/>
      <c r="BM793" s="339"/>
      <c r="BN793" s="339"/>
      <c r="BO793" s="339"/>
      <c r="BP793" s="339"/>
      <c r="BQ793" s="339"/>
      <c r="BR793" s="339"/>
      <c r="BS793" s="339"/>
      <c r="BT793" s="339"/>
      <c r="BU793" s="339"/>
      <c r="BV793" s="339"/>
      <c r="BW793" s="339"/>
      <c r="BX793" s="339"/>
      <c r="BY793" s="339"/>
      <c r="BZ793" s="339"/>
      <c r="CA793" s="339"/>
      <c r="CB793" s="339"/>
      <c r="CC793" s="339"/>
      <c r="CD793" s="339"/>
      <c r="CE793" s="339"/>
      <c r="CF793" s="339"/>
      <c r="CG793" s="339"/>
      <c r="CH793" s="339"/>
      <c r="CI793" s="339"/>
      <c r="CJ793" s="339"/>
      <c r="CK793" s="339"/>
      <c r="CL793" s="339"/>
      <c r="CM793" s="339"/>
      <c r="CN793" s="339"/>
      <c r="CO793" s="339"/>
      <c r="CP793" s="339"/>
      <c r="CQ793" s="339"/>
      <c r="CR793" s="339"/>
      <c r="CS793" s="339"/>
      <c r="CT793" s="339"/>
      <c r="CU793" s="339"/>
      <c r="CV793" s="339"/>
      <c r="CW793" s="339"/>
      <c r="CX793" s="339"/>
      <c r="CY793" s="339"/>
      <c r="CZ793" s="339"/>
    </row>
    <row r="794" ht="25.15" customHeight="true" x14ac:dyDescent="0.2">
      <c r="C794" s="614"/>
      <c r="D794" s="614"/>
      <c r="E794" s="614"/>
      <c r="F794" s="614"/>
      <c r="G794" s="614"/>
      <c r="H794" s="614"/>
      <c r="I794" s="614"/>
      <c r="J794" s="614"/>
      <c r="K794" s="614"/>
      <c r="L794" s="614"/>
      <c r="M794" s="614"/>
      <c r="N794" s="614"/>
      <c r="O794" s="614"/>
      <c r="P794" s="614"/>
      <c r="Q794" s="614"/>
      <c r="BA794" s="339"/>
      <c r="BB794" s="421"/>
      <c r="BC794" s="339"/>
      <c r="BD794" s="339"/>
      <c r="BE794" s="339"/>
      <c r="BF794" s="339"/>
      <c r="BG794" s="339"/>
      <c r="BH794" s="339"/>
      <c r="BI794" s="339"/>
      <c r="BJ794" s="339"/>
      <c r="BK794" s="339"/>
      <c r="BL794" s="339"/>
      <c r="BM794" s="339"/>
      <c r="BN794" s="339"/>
      <c r="BO794" s="339"/>
      <c r="BP794" s="339"/>
      <c r="BQ794" s="339"/>
      <c r="BR794" s="339"/>
      <c r="BS794" s="339"/>
      <c r="BT794" s="339"/>
      <c r="BU794" s="339"/>
      <c r="BV794" s="339"/>
      <c r="BW794" s="339"/>
      <c r="BX794" s="339"/>
      <c r="BY794" s="339"/>
      <c r="BZ794" s="339"/>
      <c r="CA794" s="339"/>
      <c r="CB794" s="339"/>
      <c r="CC794" s="339"/>
      <c r="CD794" s="339"/>
      <c r="CE794" s="339"/>
      <c r="CF794" s="339"/>
      <c r="CG794" s="339"/>
      <c r="CH794" s="339"/>
      <c r="CI794" s="339"/>
      <c r="CJ794" s="339"/>
      <c r="CK794" s="339"/>
      <c r="CL794" s="339"/>
      <c r="CM794" s="339"/>
      <c r="CN794" s="339"/>
      <c r="CO794" s="339"/>
      <c r="CP794" s="339"/>
      <c r="CQ794" s="339"/>
      <c r="CR794" s="339"/>
      <c r="CS794" s="339"/>
      <c r="CT794" s="339"/>
      <c r="CU794" s="339"/>
      <c r="CV794" s="339"/>
      <c r="CW794" s="339"/>
      <c r="CX794" s="339"/>
      <c r="CY794" s="339"/>
      <c r="CZ794" s="339"/>
    </row>
    <row r="795" ht="25.15" customHeight="true" x14ac:dyDescent="0.2">
      <c r="C795" s="614"/>
      <c r="D795" s="614"/>
      <c r="E795" s="614"/>
      <c r="F795" s="614"/>
      <c r="G795" s="614"/>
      <c r="H795" s="614"/>
      <c r="I795" s="614"/>
      <c r="J795" s="614"/>
      <c r="K795" s="614"/>
      <c r="L795" s="614"/>
      <c r="M795" s="614"/>
      <c r="N795" s="614"/>
      <c r="O795" s="614"/>
      <c r="P795" s="614"/>
      <c r="Q795" s="614"/>
      <c r="BA795" s="339"/>
      <c r="BB795" s="421"/>
      <c r="BC795" s="339"/>
      <c r="BD795" s="339"/>
      <c r="BE795" s="339"/>
      <c r="BF795" s="339"/>
      <c r="BG795" s="339"/>
      <c r="BH795" s="339"/>
      <c r="BI795" s="339"/>
      <c r="BJ795" s="339"/>
      <c r="BK795" s="339"/>
      <c r="BL795" s="339"/>
      <c r="BM795" s="339"/>
      <c r="BN795" s="339"/>
      <c r="BO795" s="339"/>
      <c r="BP795" s="339"/>
      <c r="BQ795" s="339"/>
      <c r="BR795" s="339"/>
      <c r="BS795" s="339"/>
      <c r="BT795" s="339"/>
      <c r="BU795" s="339"/>
      <c r="BV795" s="339"/>
      <c r="BW795" s="339"/>
      <c r="BX795" s="339"/>
      <c r="BY795" s="339"/>
      <c r="BZ795" s="339"/>
      <c r="CA795" s="339"/>
      <c r="CB795" s="339"/>
      <c r="CC795" s="339"/>
      <c r="CD795" s="339"/>
      <c r="CE795" s="339"/>
      <c r="CF795" s="339"/>
      <c r="CG795" s="339"/>
      <c r="CH795" s="339"/>
      <c r="CI795" s="339"/>
      <c r="CJ795" s="339"/>
      <c r="CK795" s="339"/>
      <c r="CL795" s="339"/>
      <c r="CM795" s="339"/>
      <c r="CN795" s="339"/>
      <c r="CO795" s="339"/>
      <c r="CP795" s="339"/>
      <c r="CQ795" s="339"/>
      <c r="CR795" s="339"/>
      <c r="CS795" s="339"/>
      <c r="CT795" s="339"/>
      <c r="CU795" s="339"/>
      <c r="CV795" s="339"/>
      <c r="CW795" s="339"/>
      <c r="CX795" s="339"/>
      <c r="CY795" s="339"/>
      <c r="CZ795" s="339"/>
    </row>
    <row r="796" ht="25.15" customHeight="true" x14ac:dyDescent="0.2">
      <c r="C796" s="614"/>
      <c r="D796" s="614"/>
      <c r="E796" s="614"/>
      <c r="F796" s="614"/>
      <c r="G796" s="614"/>
      <c r="H796" s="614"/>
      <c r="I796" s="614"/>
      <c r="J796" s="614"/>
      <c r="K796" s="614"/>
      <c r="L796" s="614"/>
      <c r="M796" s="614"/>
      <c r="N796" s="614"/>
      <c r="O796" s="614"/>
      <c r="P796" s="614"/>
      <c r="Q796" s="614"/>
      <c r="BA796" s="339"/>
      <c r="BB796" s="421"/>
      <c r="BC796" s="339"/>
      <c r="BD796" s="339"/>
      <c r="BE796" s="339"/>
      <c r="BF796" s="339"/>
      <c r="BG796" s="339"/>
      <c r="BH796" s="339"/>
      <c r="BI796" s="339"/>
      <c r="BJ796" s="339"/>
      <c r="BK796" s="339"/>
      <c r="BL796" s="339"/>
      <c r="BM796" s="339"/>
      <c r="BN796" s="339"/>
      <c r="BO796" s="339"/>
      <c r="BP796" s="339"/>
      <c r="BQ796" s="339"/>
      <c r="BR796" s="339"/>
      <c r="BS796" s="339"/>
      <c r="BT796" s="339"/>
      <c r="BU796" s="339"/>
      <c r="BV796" s="339"/>
      <c r="BW796" s="339"/>
      <c r="BX796" s="339"/>
      <c r="BY796" s="339"/>
      <c r="BZ796" s="339"/>
      <c r="CA796" s="339"/>
      <c r="CB796" s="339"/>
      <c r="CC796" s="339"/>
      <c r="CD796" s="339"/>
      <c r="CE796" s="339"/>
      <c r="CF796" s="339"/>
      <c r="CG796" s="339"/>
      <c r="CH796" s="339"/>
      <c r="CI796" s="339"/>
      <c r="CJ796" s="339"/>
      <c r="CK796" s="339"/>
      <c r="CL796" s="339"/>
      <c r="CM796" s="339"/>
      <c r="CN796" s="339"/>
      <c r="CO796" s="339"/>
      <c r="CP796" s="339"/>
      <c r="CQ796" s="339"/>
      <c r="CR796" s="339"/>
      <c r="CS796" s="339"/>
      <c r="CT796" s="339"/>
      <c r="CU796" s="339"/>
      <c r="CV796" s="339"/>
      <c r="CW796" s="339"/>
      <c r="CX796" s="339"/>
      <c r="CY796" s="339"/>
      <c r="CZ796" s="339"/>
    </row>
    <row r="797" ht="25.15" customHeight="true" x14ac:dyDescent="0.2">
      <c r="C797" s="614"/>
      <c r="D797" s="614"/>
      <c r="E797" s="614"/>
      <c r="F797" s="614"/>
      <c r="G797" s="614"/>
      <c r="H797" s="614"/>
      <c r="I797" s="614"/>
      <c r="J797" s="614"/>
      <c r="K797" s="614"/>
      <c r="L797" s="614"/>
      <c r="M797" s="614"/>
      <c r="N797" s="614"/>
      <c r="O797" s="614"/>
      <c r="P797" s="614"/>
      <c r="Q797" s="614"/>
      <c r="BA797" s="339"/>
      <c r="BB797" s="421"/>
      <c r="BC797" s="339"/>
      <c r="BD797" s="339"/>
      <c r="BE797" s="339"/>
      <c r="BF797" s="339"/>
      <c r="BG797" s="339"/>
      <c r="BH797" s="339"/>
      <c r="BI797" s="339"/>
      <c r="BJ797" s="339"/>
      <c r="BK797" s="339"/>
      <c r="BL797" s="339"/>
      <c r="BM797" s="339"/>
      <c r="BN797" s="339"/>
      <c r="BO797" s="339"/>
      <c r="BP797" s="339"/>
      <c r="BQ797" s="339"/>
      <c r="BR797" s="339"/>
      <c r="BS797" s="339"/>
      <c r="BT797" s="339"/>
      <c r="BU797" s="339"/>
      <c r="BV797" s="339"/>
      <c r="BW797" s="339"/>
      <c r="BX797" s="339"/>
      <c r="BY797" s="339"/>
      <c r="BZ797" s="339"/>
      <c r="CA797" s="339"/>
      <c r="CB797" s="339"/>
      <c r="CC797" s="339"/>
      <c r="CD797" s="339"/>
      <c r="CE797" s="339"/>
      <c r="CF797" s="339"/>
      <c r="CG797" s="339"/>
      <c r="CH797" s="339"/>
      <c r="CI797" s="339"/>
      <c r="CJ797" s="339"/>
      <c r="CK797" s="339"/>
      <c r="CL797" s="339"/>
      <c r="CM797" s="339"/>
      <c r="CN797" s="339"/>
      <c r="CO797" s="339"/>
      <c r="CP797" s="339"/>
      <c r="CQ797" s="339"/>
      <c r="CR797" s="339"/>
      <c r="CS797" s="339"/>
      <c r="CT797" s="339"/>
      <c r="CU797" s="339"/>
      <c r="CV797" s="339"/>
      <c r="CW797" s="339"/>
      <c r="CX797" s="339"/>
      <c r="CY797" s="339"/>
      <c r="CZ797" s="339"/>
    </row>
    <row r="798" ht="25.15" customHeight="true" x14ac:dyDescent="0.2">
      <c r="C798" s="614"/>
      <c r="D798" s="614"/>
      <c r="E798" s="614"/>
      <c r="F798" s="614"/>
      <c r="G798" s="614"/>
      <c r="H798" s="614"/>
      <c r="I798" s="614"/>
      <c r="J798" s="614"/>
      <c r="K798" s="614"/>
      <c r="L798" s="614"/>
      <c r="M798" s="614"/>
      <c r="N798" s="614"/>
      <c r="O798" s="614"/>
      <c r="P798" s="614"/>
      <c r="Q798" s="614"/>
      <c r="BA798" s="339"/>
      <c r="BB798" s="421"/>
      <c r="BC798" s="339"/>
      <c r="BD798" s="339"/>
      <c r="BE798" s="339"/>
      <c r="BF798" s="339"/>
      <c r="BG798" s="339"/>
      <c r="BH798" s="339"/>
      <c r="BI798" s="339"/>
      <c r="BJ798" s="339"/>
      <c r="BK798" s="339"/>
      <c r="BL798" s="339"/>
      <c r="BM798" s="339"/>
      <c r="BN798" s="339"/>
      <c r="BO798" s="339"/>
      <c r="BP798" s="339"/>
      <c r="BQ798" s="339"/>
      <c r="BR798" s="339"/>
      <c r="BS798" s="339"/>
      <c r="BT798" s="339"/>
      <c r="BU798" s="339"/>
      <c r="BV798" s="339"/>
      <c r="BW798" s="339"/>
      <c r="BX798" s="339"/>
      <c r="BY798" s="339"/>
      <c r="BZ798" s="339"/>
      <c r="CA798" s="339"/>
      <c r="CB798" s="339"/>
      <c r="CC798" s="339"/>
      <c r="CD798" s="339"/>
      <c r="CE798" s="339"/>
      <c r="CF798" s="339"/>
      <c r="CG798" s="339"/>
      <c r="CH798" s="339"/>
      <c r="CI798" s="339"/>
      <c r="CJ798" s="339"/>
      <c r="CK798" s="339"/>
      <c r="CL798" s="339"/>
      <c r="CM798" s="339"/>
      <c r="CN798" s="339"/>
      <c r="CO798" s="339"/>
      <c r="CP798" s="339"/>
      <c r="CQ798" s="339"/>
      <c r="CR798" s="339"/>
      <c r="CS798" s="339"/>
      <c r="CT798" s="339"/>
      <c r="CU798" s="339"/>
      <c r="CV798" s="339"/>
      <c r="CW798" s="339"/>
      <c r="CX798" s="339"/>
      <c r="CY798" s="339"/>
      <c r="CZ798" s="339"/>
    </row>
    <row r="799" ht="25.15" customHeight="true" x14ac:dyDescent="0.2">
      <c r="C799" s="614"/>
      <c r="D799" s="614"/>
      <c r="E799" s="614"/>
      <c r="F799" s="614"/>
      <c r="G799" s="614"/>
      <c r="H799" s="614"/>
      <c r="I799" s="614"/>
      <c r="J799" s="614"/>
      <c r="K799" s="614"/>
      <c r="L799" s="614"/>
      <c r="M799" s="614"/>
      <c r="N799" s="614"/>
      <c r="O799" s="614"/>
      <c r="P799" s="614"/>
      <c r="Q799" s="614"/>
      <c r="BA799" s="339"/>
      <c r="BB799" s="421"/>
      <c r="BC799" s="339"/>
      <c r="BD799" s="339"/>
      <c r="BE799" s="339"/>
      <c r="BF799" s="339"/>
      <c r="BG799" s="339"/>
      <c r="BH799" s="339"/>
      <c r="BI799" s="339"/>
      <c r="BJ799" s="339"/>
      <c r="BK799" s="339"/>
      <c r="BL799" s="339"/>
      <c r="BM799" s="339"/>
      <c r="BN799" s="339"/>
      <c r="BO799" s="339"/>
      <c r="BP799" s="339"/>
      <c r="BQ799" s="339"/>
      <c r="BR799" s="339"/>
      <c r="BS799" s="339"/>
      <c r="BT799" s="339"/>
      <c r="BU799" s="339"/>
      <c r="BV799" s="339"/>
      <c r="BW799" s="339"/>
      <c r="BX799" s="339"/>
      <c r="BY799" s="339"/>
      <c r="BZ799" s="339"/>
      <c r="CA799" s="339"/>
      <c r="CB799" s="339"/>
      <c r="CC799" s="339"/>
      <c r="CD799" s="339"/>
      <c r="CE799" s="339"/>
      <c r="CF799" s="339"/>
      <c r="CG799" s="339"/>
      <c r="CH799" s="339"/>
      <c r="CI799" s="339"/>
      <c r="CJ799" s="339"/>
      <c r="CK799" s="339"/>
      <c r="CL799" s="339"/>
      <c r="CM799" s="339"/>
      <c r="CN799" s="339"/>
      <c r="CO799" s="339"/>
      <c r="CP799" s="339"/>
      <c r="CQ799" s="339"/>
      <c r="CR799" s="339"/>
      <c r="CS799" s="339"/>
      <c r="CT799" s="339"/>
      <c r="CU799" s="339"/>
      <c r="CV799" s="339"/>
      <c r="CW799" s="339"/>
      <c r="CX799" s="339"/>
      <c r="CY799" s="339"/>
      <c r="CZ799" s="339"/>
    </row>
    <row r="800" ht="25.15" customHeight="true" x14ac:dyDescent="0.2">
      <c r="C800" s="614"/>
      <c r="D800" s="614"/>
      <c r="E800" s="614"/>
      <c r="F800" s="614"/>
      <c r="G800" s="614"/>
      <c r="H800" s="614"/>
      <c r="I800" s="614"/>
      <c r="J800" s="614"/>
      <c r="K800" s="614"/>
      <c r="L800" s="614"/>
      <c r="M800" s="614"/>
      <c r="N800" s="614"/>
      <c r="O800" s="614"/>
      <c r="P800" s="614"/>
      <c r="Q800" s="614"/>
      <c r="BA800" s="339"/>
      <c r="BB800" s="421"/>
      <c r="BC800" s="339"/>
      <c r="BD800" s="339"/>
      <c r="BE800" s="339"/>
      <c r="BF800" s="339"/>
      <c r="BG800" s="339"/>
      <c r="BH800" s="339"/>
      <c r="BI800" s="339"/>
      <c r="BJ800" s="339"/>
      <c r="BK800" s="339"/>
      <c r="BL800" s="339"/>
      <c r="BM800" s="339"/>
      <c r="BN800" s="339"/>
      <c r="BO800" s="339"/>
      <c r="BP800" s="339"/>
      <c r="BQ800" s="339"/>
      <c r="BR800" s="339"/>
      <c r="BS800" s="339"/>
      <c r="BT800" s="339"/>
      <c r="BU800" s="339"/>
      <c r="BV800" s="339"/>
      <c r="BW800" s="339"/>
      <c r="BX800" s="339"/>
      <c r="BY800" s="339"/>
      <c r="BZ800" s="339"/>
      <c r="CA800" s="339"/>
      <c r="CB800" s="339"/>
      <c r="CC800" s="339"/>
      <c r="CD800" s="339"/>
      <c r="CE800" s="339"/>
      <c r="CF800" s="339"/>
      <c r="CG800" s="339"/>
      <c r="CH800" s="339"/>
      <c r="CI800" s="339"/>
      <c r="CJ800" s="339"/>
      <c r="CK800" s="339"/>
      <c r="CL800" s="339"/>
      <c r="CM800" s="339"/>
      <c r="CN800" s="339"/>
      <c r="CO800" s="339"/>
      <c r="CP800" s="339"/>
      <c r="CQ800" s="339"/>
      <c r="CR800" s="339"/>
      <c r="CS800" s="339"/>
      <c r="CT800" s="339"/>
      <c r="CU800" s="339"/>
      <c r="CV800" s="339"/>
      <c r="CW800" s="339"/>
      <c r="CX800" s="339"/>
      <c r="CY800" s="339"/>
      <c r="CZ800" s="339"/>
    </row>
    <row r="801" ht="25.15" customHeight="true" x14ac:dyDescent="0.2">
      <c r="C801" s="614"/>
      <c r="D801" s="614"/>
      <c r="E801" s="614"/>
      <c r="F801" s="614"/>
      <c r="G801" s="614"/>
      <c r="H801" s="614"/>
      <c r="I801" s="614"/>
      <c r="J801" s="614"/>
      <c r="K801" s="614"/>
      <c r="L801" s="614"/>
      <c r="M801" s="614"/>
      <c r="N801" s="614"/>
      <c r="O801" s="614"/>
      <c r="P801" s="614"/>
      <c r="Q801" s="614"/>
    </row>
    <row r="802" ht="25.15" customHeight="true" x14ac:dyDescent="0.2">
      <c r="C802" s="614"/>
      <c r="D802" s="614"/>
      <c r="E802" s="614"/>
      <c r="F802" s="614"/>
      <c r="G802" s="614"/>
      <c r="H802" s="614"/>
      <c r="I802" s="614"/>
      <c r="J802" s="614"/>
      <c r="K802" s="614"/>
      <c r="L802" s="614"/>
      <c r="M802" s="614"/>
      <c r="N802" s="614"/>
      <c r="O802" s="614"/>
      <c r="P802" s="614"/>
      <c r="Q802" s="614"/>
    </row>
    <row r="803" ht="25.15" customHeight="true" x14ac:dyDescent="0.2">
      <c r="C803" s="614"/>
      <c r="D803" s="614"/>
      <c r="E803" s="614"/>
      <c r="F803" s="614"/>
      <c r="G803" s="614"/>
      <c r="H803" s="614"/>
      <c r="I803" s="614"/>
      <c r="J803" s="614"/>
      <c r="K803" s="614"/>
      <c r="L803" s="614"/>
      <c r="M803" s="614"/>
      <c r="N803" s="614"/>
      <c r="O803" s="614"/>
      <c r="P803" s="614"/>
      <c r="Q803" s="614"/>
    </row>
    <row r="804" ht="25.15" customHeight="true" x14ac:dyDescent="0.2">
      <c r="C804" s="614"/>
      <c r="D804" s="614"/>
      <c r="E804" s="614"/>
      <c r="F804" s="614"/>
      <c r="G804" s="614"/>
      <c r="H804" s="614"/>
      <c r="I804" s="614"/>
      <c r="J804" s="614"/>
      <c r="K804" s="614"/>
      <c r="L804" s="614"/>
      <c r="M804" s="614"/>
      <c r="N804" s="614"/>
      <c r="O804" s="614"/>
      <c r="P804" s="614"/>
      <c r="Q804" s="614"/>
    </row>
    <row r="805" ht="25.15" customHeight="true" x14ac:dyDescent="0.2">
      <c r="C805" s="614"/>
      <c r="D805" s="614"/>
      <c r="E805" s="614"/>
      <c r="F805" s="614"/>
      <c r="G805" s="614"/>
      <c r="H805" s="614"/>
      <c r="I805" s="614"/>
      <c r="J805" s="614"/>
      <c r="K805" s="614"/>
      <c r="L805" s="614"/>
      <c r="M805" s="614"/>
      <c r="N805" s="614"/>
      <c r="O805" s="614"/>
      <c r="P805" s="614"/>
      <c r="Q805" s="614"/>
    </row>
    <row r="806" ht="25.15" customHeight="true" x14ac:dyDescent="0.2">
      <c r="C806" s="614"/>
      <c r="D806" s="614"/>
      <c r="E806" s="614"/>
      <c r="F806" s="614"/>
      <c r="G806" s="614"/>
      <c r="H806" s="614"/>
      <c r="I806" s="614"/>
      <c r="J806" s="614"/>
      <c r="K806" s="614"/>
      <c r="L806" s="614"/>
      <c r="M806" s="614"/>
      <c r="N806" s="614"/>
      <c r="O806" s="614"/>
      <c r="P806" s="614"/>
      <c r="Q806" s="614"/>
    </row>
    <row r="807" ht="25.15" customHeight="true" x14ac:dyDescent="0.2">
      <c r="C807" s="614"/>
      <c r="D807" s="614"/>
      <c r="E807" s="614"/>
      <c r="F807" s="614"/>
      <c r="G807" s="614"/>
      <c r="H807" s="614"/>
      <c r="I807" s="614"/>
      <c r="J807" s="614"/>
      <c r="K807" s="614"/>
      <c r="L807" s="614"/>
      <c r="M807" s="614"/>
      <c r="N807" s="614"/>
      <c r="O807" s="614"/>
      <c r="P807" s="614"/>
      <c r="Q807" s="614"/>
    </row>
    <row r="808" ht="25.15" customHeight="true" x14ac:dyDescent="0.2">
      <c r="C808" s="614"/>
      <c r="D808" s="614"/>
      <c r="E808" s="614"/>
      <c r="F808" s="614"/>
      <c r="G808" s="614"/>
      <c r="H808" s="614"/>
      <c r="I808" s="614"/>
      <c r="J808" s="614"/>
      <c r="K808" s="614"/>
      <c r="L808" s="614"/>
      <c r="M808" s="614"/>
      <c r="N808" s="614"/>
      <c r="O808" s="614"/>
      <c r="P808" s="614"/>
      <c r="Q808" s="614"/>
    </row>
    <row r="809" ht="25.15" customHeight="true" x14ac:dyDescent="0.2">
      <c r="C809" s="614"/>
      <c r="D809" s="614"/>
      <c r="E809" s="614"/>
      <c r="F809" s="614"/>
      <c r="G809" s="614"/>
      <c r="H809" s="614"/>
      <c r="I809" s="614"/>
      <c r="J809" s="614"/>
      <c r="K809" s="614"/>
      <c r="L809" s="614"/>
      <c r="M809" s="614"/>
      <c r="N809" s="614"/>
      <c r="O809" s="614"/>
      <c r="P809" s="614"/>
      <c r="Q809" s="614"/>
    </row>
    <row r="810" ht="25.15" customHeight="true" x14ac:dyDescent="0.2">
      <c r="C810" s="614"/>
      <c r="D810" s="614"/>
      <c r="E810" s="614"/>
      <c r="F810" s="614"/>
      <c r="G810" s="614"/>
      <c r="H810" s="614"/>
      <c r="I810" s="614"/>
      <c r="J810" s="614"/>
      <c r="K810" s="614"/>
      <c r="L810" s="614"/>
      <c r="M810" s="614"/>
      <c r="N810" s="614"/>
      <c r="O810" s="614"/>
      <c r="P810" s="614"/>
      <c r="Q810" s="614"/>
    </row>
    <row r="811" ht="25.15" customHeight="true" x14ac:dyDescent="0.2">
      <c r="C811" s="614"/>
      <c r="D811" s="614"/>
      <c r="E811" s="614"/>
      <c r="F811" s="614"/>
      <c r="G811" s="614"/>
      <c r="H811" s="614"/>
      <c r="I811" s="614"/>
      <c r="J811" s="614"/>
      <c r="K811" s="614"/>
      <c r="L811" s="614"/>
      <c r="M811" s="614"/>
      <c r="N811" s="614"/>
      <c r="O811" s="614"/>
      <c r="P811" s="614"/>
      <c r="Q811" s="614"/>
    </row>
    <row r="812" ht="25.15" customHeight="true" x14ac:dyDescent="0.2">
      <c r="C812" s="614"/>
      <c r="D812" s="614"/>
      <c r="E812" s="614"/>
      <c r="F812" s="614"/>
      <c r="G812" s="614"/>
      <c r="H812" s="614"/>
      <c r="I812" s="614"/>
      <c r="J812" s="614"/>
      <c r="K812" s="614"/>
      <c r="L812" s="614"/>
      <c r="M812" s="614"/>
      <c r="N812" s="614"/>
      <c r="O812" s="614"/>
      <c r="P812" s="614"/>
      <c r="Q812" s="614"/>
    </row>
    <row r="813" ht="25.15" customHeight="true" x14ac:dyDescent="0.2">
      <c r="C813" s="614"/>
      <c r="D813" s="614"/>
      <c r="E813" s="614"/>
      <c r="F813" s="614"/>
      <c r="G813" s="614"/>
      <c r="H813" s="614"/>
      <c r="I813" s="614"/>
      <c r="J813" s="614"/>
      <c r="K813" s="614"/>
      <c r="L813" s="614"/>
      <c r="M813" s="614"/>
      <c r="N813" s="614"/>
      <c r="O813" s="614"/>
      <c r="P813" s="614"/>
      <c r="Q813" s="614"/>
    </row>
    <row r="814" ht="25.15" customHeight="true" x14ac:dyDescent="0.2">
      <c r="C814" s="614"/>
      <c r="D814" s="614"/>
      <c r="E814" s="614"/>
      <c r="F814" s="614"/>
      <c r="G814" s="614"/>
      <c r="H814" s="614"/>
      <c r="I814" s="614"/>
      <c r="J814" s="614"/>
      <c r="K814" s="614"/>
      <c r="L814" s="614"/>
      <c r="M814" s="614"/>
      <c r="N814" s="614"/>
      <c r="O814" s="614"/>
      <c r="P814" s="614"/>
      <c r="Q814" s="614"/>
    </row>
    <row r="815" ht="25.15" customHeight="true" x14ac:dyDescent="0.2">
      <c r="C815" s="614"/>
      <c r="D815" s="614"/>
      <c r="E815" s="614"/>
      <c r="F815" s="614"/>
      <c r="G815" s="614"/>
      <c r="H815" s="614"/>
      <c r="I815" s="614"/>
      <c r="J815" s="614"/>
      <c r="K815" s="614"/>
      <c r="L815" s="614"/>
      <c r="M815" s="614"/>
      <c r="N815" s="614"/>
      <c r="O815" s="614"/>
      <c r="P815" s="614"/>
      <c r="Q815" s="614"/>
    </row>
    <row r="816" ht="25.15" customHeight="true" x14ac:dyDescent="0.2">
      <c r="C816" s="614"/>
      <c r="D816" s="614"/>
      <c r="E816" s="614"/>
      <c r="F816" s="614"/>
      <c r="G816" s="614"/>
      <c r="H816" s="614"/>
      <c r="I816" s="614"/>
      <c r="J816" s="614"/>
      <c r="K816" s="614"/>
      <c r="L816" s="614"/>
      <c r="M816" s="614"/>
      <c r="N816" s="614"/>
      <c r="O816" s="614"/>
      <c r="P816" s="614"/>
      <c r="Q816" s="614"/>
    </row>
    <row r="817" ht="25.15" customHeight="true" x14ac:dyDescent="0.2">
      <c r="C817" s="614"/>
      <c r="D817" s="614"/>
      <c r="E817" s="614"/>
      <c r="F817" s="614"/>
      <c r="G817" s="614"/>
      <c r="H817" s="614"/>
      <c r="I817" s="614"/>
      <c r="J817" s="614"/>
      <c r="K817" s="614"/>
      <c r="L817" s="614"/>
      <c r="M817" s="614"/>
      <c r="N817" s="614"/>
      <c r="O817" s="614"/>
      <c r="P817" s="614"/>
      <c r="Q817" s="614"/>
    </row>
    <row r="818" ht="25.15" customHeight="true" x14ac:dyDescent="0.2">
      <c r="C818" s="614"/>
      <c r="D818" s="614"/>
      <c r="E818" s="614"/>
      <c r="F818" s="614"/>
      <c r="G818" s="614"/>
      <c r="H818" s="614"/>
      <c r="I818" s="614"/>
      <c r="J818" s="614"/>
      <c r="K818" s="614"/>
      <c r="L818" s="614"/>
      <c r="M818" s="614"/>
      <c r="N818" s="614"/>
      <c r="O818" s="614"/>
      <c r="P818" s="614"/>
      <c r="Q818" s="614"/>
    </row>
    <row r="819" ht="25.15" customHeight="true" x14ac:dyDescent="0.2">
      <c r="C819" s="614"/>
      <c r="D819" s="614"/>
      <c r="E819" s="614"/>
      <c r="F819" s="614"/>
      <c r="G819" s="614"/>
      <c r="H819" s="614"/>
      <c r="I819" s="614"/>
      <c r="J819" s="614"/>
      <c r="K819" s="614"/>
      <c r="L819" s="614"/>
      <c r="M819" s="614"/>
      <c r="N819" s="614"/>
      <c r="O819" s="614"/>
      <c r="P819" s="614"/>
      <c r="Q819" s="614"/>
    </row>
    <row r="820" ht="25.15" customHeight="true" x14ac:dyDescent="0.2">
      <c r="C820" s="614"/>
      <c r="D820" s="614"/>
      <c r="E820" s="614"/>
      <c r="F820" s="614"/>
      <c r="G820" s="614"/>
      <c r="H820" s="614"/>
      <c r="I820" s="614"/>
      <c r="J820" s="614"/>
      <c r="K820" s="614"/>
      <c r="L820" s="614"/>
      <c r="M820" s="614"/>
      <c r="N820" s="614"/>
      <c r="O820" s="614"/>
      <c r="P820" s="614"/>
      <c r="Q820" s="614"/>
    </row>
    <row r="821" ht="25.15" customHeight="true" x14ac:dyDescent="0.2">
      <c r="C821" s="614"/>
      <c r="D821" s="614"/>
      <c r="E821" s="614"/>
      <c r="F821" s="614"/>
      <c r="G821" s="614"/>
      <c r="H821" s="614"/>
      <c r="I821" s="614"/>
      <c r="J821" s="614"/>
      <c r="K821" s="614"/>
      <c r="L821" s="614"/>
      <c r="M821" s="614"/>
      <c r="N821" s="614"/>
      <c r="O821" s="614"/>
      <c r="P821" s="614"/>
      <c r="Q821" s="614"/>
    </row>
    <row r="822" ht="25.15" customHeight="true" x14ac:dyDescent="0.2">
      <c r="C822" s="614"/>
      <c r="D822" s="614"/>
      <c r="E822" s="614"/>
      <c r="F822" s="614"/>
      <c r="G822" s="614"/>
      <c r="H822" s="614"/>
      <c r="I822" s="614"/>
      <c r="J822" s="614"/>
      <c r="K822" s="614"/>
      <c r="L822" s="614"/>
      <c r="M822" s="614"/>
      <c r="N822" s="614"/>
      <c r="O822" s="614"/>
      <c r="P822" s="614"/>
      <c r="Q822" s="614"/>
    </row>
    <row r="823" ht="25.15" customHeight="true" x14ac:dyDescent="0.2">
      <c r="C823" s="614"/>
      <c r="D823" s="614"/>
      <c r="E823" s="614"/>
      <c r="F823" s="614"/>
      <c r="G823" s="614"/>
      <c r="H823" s="614"/>
      <c r="I823" s="614"/>
      <c r="J823" s="614"/>
      <c r="K823" s="614"/>
      <c r="L823" s="614"/>
      <c r="M823" s="614"/>
      <c r="N823" s="614"/>
      <c r="O823" s="614"/>
      <c r="P823" s="614"/>
      <c r="Q823" s="614"/>
    </row>
    <row r="824" ht="25.15" customHeight="true" x14ac:dyDescent="0.2">
      <c r="C824" s="614"/>
      <c r="D824" s="614"/>
      <c r="E824" s="614"/>
      <c r="F824" s="614"/>
      <c r="G824" s="614"/>
      <c r="H824" s="614"/>
      <c r="I824" s="614"/>
      <c r="J824" s="614"/>
      <c r="K824" s="614"/>
      <c r="L824" s="614"/>
      <c r="M824" s="614"/>
      <c r="N824" s="614"/>
      <c r="O824" s="614"/>
      <c r="P824" s="614"/>
      <c r="Q824" s="614"/>
    </row>
    <row r="825" ht="25.15" customHeight="true" x14ac:dyDescent="0.2">
      <c r="C825" s="614"/>
      <c r="D825" s="614"/>
      <c r="E825" s="614"/>
      <c r="F825" s="614"/>
      <c r="G825" s="614"/>
      <c r="H825" s="614"/>
      <c r="I825" s="614"/>
      <c r="J825" s="614"/>
      <c r="K825" s="614"/>
      <c r="L825" s="614"/>
      <c r="M825" s="614"/>
      <c r="N825" s="614"/>
      <c r="O825" s="614"/>
      <c r="P825" s="614"/>
      <c r="Q825" s="614"/>
    </row>
    <row r="826" ht="25.15" customHeight="true" x14ac:dyDescent="0.2">
      <c r="C826" s="614"/>
      <c r="D826" s="614"/>
      <c r="E826" s="614"/>
      <c r="F826" s="614"/>
      <c r="G826" s="614"/>
      <c r="H826" s="614"/>
      <c r="I826" s="614"/>
      <c r="J826" s="614"/>
      <c r="K826" s="614"/>
      <c r="L826" s="614"/>
      <c r="M826" s="614"/>
      <c r="N826" s="614"/>
      <c r="O826" s="614"/>
      <c r="P826" s="614"/>
      <c r="Q826" s="614"/>
    </row>
    <row r="827" ht="25.15" customHeight="true" x14ac:dyDescent="0.2">
      <c r="C827" s="614"/>
      <c r="D827" s="614"/>
      <c r="E827" s="614"/>
      <c r="F827" s="614"/>
      <c r="G827" s="614"/>
      <c r="H827" s="614"/>
      <c r="I827" s="614"/>
      <c r="J827" s="614"/>
      <c r="K827" s="614"/>
      <c r="L827" s="614"/>
      <c r="M827" s="614"/>
      <c r="N827" s="614"/>
      <c r="O827" s="614"/>
      <c r="P827" s="614"/>
      <c r="Q827" s="614"/>
    </row>
    <row r="828" ht="25.15" customHeight="true" x14ac:dyDescent="0.2">
      <c r="C828" s="614"/>
      <c r="D828" s="614"/>
      <c r="E828" s="614"/>
      <c r="F828" s="614"/>
      <c r="G828" s="614"/>
      <c r="H828" s="614"/>
      <c r="I828" s="614"/>
      <c r="J828" s="614"/>
      <c r="K828" s="614"/>
      <c r="L828" s="614"/>
      <c r="M828" s="614"/>
      <c r="N828" s="614"/>
      <c r="O828" s="614"/>
      <c r="P828" s="614"/>
      <c r="Q828" s="614"/>
    </row>
    <row r="829" ht="25.15" customHeight="true" x14ac:dyDescent="0.2">
      <c r="C829" s="614"/>
      <c r="D829" s="614"/>
      <c r="E829" s="614"/>
      <c r="F829" s="614"/>
      <c r="G829" s="614"/>
      <c r="H829" s="614"/>
      <c r="I829" s="614"/>
      <c r="J829" s="614"/>
      <c r="K829" s="614"/>
      <c r="L829" s="614"/>
      <c r="M829" s="614"/>
      <c r="N829" s="614"/>
      <c r="O829" s="614"/>
      <c r="P829" s="614"/>
      <c r="Q829" s="614"/>
    </row>
    <row r="830" ht="25.15" customHeight="true" x14ac:dyDescent="0.2">
      <c r="C830" s="614"/>
      <c r="D830" s="614"/>
      <c r="E830" s="614"/>
      <c r="F830" s="614"/>
      <c r="G830" s="614"/>
      <c r="H830" s="614"/>
      <c r="I830" s="614"/>
      <c r="J830" s="614"/>
      <c r="K830" s="614"/>
      <c r="L830" s="614"/>
      <c r="M830" s="614"/>
      <c r="N830" s="614"/>
      <c r="O830" s="614"/>
      <c r="P830" s="614"/>
      <c r="Q830" s="614"/>
    </row>
    <row r="831" ht="25.15" customHeight="true" x14ac:dyDescent="0.2">
      <c r="C831" s="614"/>
      <c r="D831" s="614"/>
      <c r="E831" s="614"/>
      <c r="F831" s="614"/>
      <c r="G831" s="614"/>
      <c r="H831" s="614"/>
      <c r="I831" s="614"/>
      <c r="J831" s="614"/>
      <c r="K831" s="614"/>
      <c r="L831" s="614"/>
      <c r="M831" s="614"/>
      <c r="N831" s="614"/>
      <c r="O831" s="614"/>
      <c r="P831" s="614"/>
      <c r="Q831" s="614"/>
    </row>
    <row r="832" ht="25.15" customHeight="true" x14ac:dyDescent="0.2">
      <c r="C832" s="614"/>
      <c r="D832" s="614"/>
      <c r="E832" s="614"/>
      <c r="F832" s="614"/>
      <c r="G832" s="614"/>
      <c r="H832" s="614"/>
      <c r="I832" s="614"/>
      <c r="J832" s="614"/>
      <c r="K832" s="614"/>
      <c r="L832" s="614"/>
      <c r="M832" s="614"/>
      <c r="N832" s="614"/>
      <c r="O832" s="614"/>
      <c r="P832" s="614"/>
      <c r="Q832" s="614"/>
    </row>
    <row r="833" ht="25.15" customHeight="true" x14ac:dyDescent="0.2">
      <c r="C833" s="614"/>
      <c r="D833" s="614"/>
      <c r="E833" s="614"/>
      <c r="F833" s="614"/>
      <c r="G833" s="614"/>
      <c r="H833" s="614"/>
      <c r="I833" s="614"/>
      <c r="J833" s="614"/>
      <c r="K833" s="614"/>
      <c r="L833" s="614"/>
      <c r="M833" s="614"/>
      <c r="N833" s="614"/>
      <c r="O833" s="614"/>
      <c r="P833" s="614"/>
      <c r="Q833" s="614"/>
    </row>
    <row r="834" ht="25.15" customHeight="true" x14ac:dyDescent="0.2">
      <c r="C834" s="614"/>
      <c r="D834" s="614"/>
      <c r="E834" s="614"/>
      <c r="F834" s="614"/>
      <c r="G834" s="614"/>
      <c r="H834" s="614"/>
      <c r="I834" s="614"/>
      <c r="J834" s="614"/>
      <c r="K834" s="614"/>
      <c r="L834" s="614"/>
      <c r="M834" s="614"/>
      <c r="N834" s="614"/>
      <c r="O834" s="614"/>
      <c r="P834" s="614"/>
      <c r="Q834" s="614"/>
    </row>
    <row r="835" ht="25.15" customHeight="true" x14ac:dyDescent="0.2">
      <c r="C835" s="614"/>
      <c r="D835" s="614"/>
      <c r="E835" s="614"/>
      <c r="F835" s="614"/>
      <c r="G835" s="614"/>
      <c r="H835" s="614"/>
      <c r="I835" s="614"/>
      <c r="J835" s="614"/>
      <c r="K835" s="614"/>
      <c r="L835" s="614"/>
      <c r="M835" s="614"/>
      <c r="N835" s="614"/>
      <c r="O835" s="614"/>
      <c r="P835" s="614"/>
      <c r="Q835" s="614"/>
    </row>
    <row r="836" ht="25.15" customHeight="true" x14ac:dyDescent="0.2">
      <c r="C836" s="614"/>
      <c r="D836" s="614"/>
      <c r="E836" s="614"/>
      <c r="F836" s="614"/>
      <c r="G836" s="614"/>
      <c r="H836" s="614"/>
      <c r="I836" s="614"/>
      <c r="J836" s="614"/>
      <c r="K836" s="614"/>
      <c r="L836" s="614"/>
      <c r="M836" s="614"/>
      <c r="N836" s="614"/>
      <c r="O836" s="614"/>
      <c r="P836" s="614"/>
      <c r="Q836" s="614"/>
    </row>
    <row r="837" ht="25.15" customHeight="true" x14ac:dyDescent="0.2">
      <c r="C837" s="614"/>
      <c r="D837" s="614"/>
      <c r="E837" s="614"/>
      <c r="F837" s="614"/>
      <c r="G837" s="614"/>
      <c r="H837" s="614"/>
      <c r="I837" s="614"/>
      <c r="J837" s="614"/>
      <c r="K837" s="614"/>
      <c r="L837" s="614"/>
      <c r="M837" s="614"/>
      <c r="N837" s="614"/>
      <c r="O837" s="614"/>
      <c r="P837" s="614"/>
      <c r="Q837" s="614"/>
    </row>
    <row r="838" ht="25.15" customHeight="true" x14ac:dyDescent="0.2">
      <c r="C838" s="614"/>
      <c r="D838" s="614"/>
      <c r="E838" s="614"/>
      <c r="F838" s="614"/>
      <c r="G838" s="614"/>
      <c r="H838" s="614"/>
      <c r="I838" s="614"/>
      <c r="J838" s="614"/>
      <c r="K838" s="614"/>
      <c r="L838" s="614"/>
      <c r="M838" s="614"/>
      <c r="N838" s="614"/>
      <c r="O838" s="614"/>
      <c r="P838" s="614"/>
      <c r="Q838" s="614"/>
    </row>
    <row r="839" ht="25.15" customHeight="true" x14ac:dyDescent="0.2">
      <c r="C839" s="614"/>
      <c r="D839" s="614"/>
      <c r="E839" s="614"/>
      <c r="F839" s="614"/>
      <c r="G839" s="614"/>
      <c r="H839" s="614"/>
      <c r="I839" s="614"/>
      <c r="J839" s="614"/>
      <c r="K839" s="614"/>
      <c r="L839" s="614"/>
      <c r="M839" s="614"/>
      <c r="N839" s="614"/>
      <c r="O839" s="614"/>
      <c r="P839" s="614"/>
      <c r="Q839" s="614"/>
    </row>
    <row r="840" ht="25.15" customHeight="true" x14ac:dyDescent="0.2">
      <c r="C840" s="614"/>
      <c r="D840" s="614"/>
      <c r="E840" s="614"/>
      <c r="F840" s="614"/>
      <c r="G840" s="614"/>
      <c r="H840" s="614"/>
      <c r="I840" s="614"/>
      <c r="J840" s="614"/>
      <c r="K840" s="614"/>
      <c r="L840" s="614"/>
      <c r="M840" s="614"/>
      <c r="N840" s="614"/>
      <c r="O840" s="614"/>
      <c r="P840" s="614"/>
      <c r="Q840" s="614"/>
    </row>
    <row r="841" ht="25.15" customHeight="true" x14ac:dyDescent="0.2">
      <c r="C841" s="614"/>
      <c r="D841" s="614"/>
      <c r="E841" s="614"/>
      <c r="F841" s="614"/>
      <c r="G841" s="614"/>
      <c r="H841" s="614"/>
      <c r="I841" s="614"/>
      <c r="J841" s="614"/>
      <c r="K841" s="614"/>
      <c r="L841" s="614"/>
      <c r="M841" s="614"/>
      <c r="N841" s="614"/>
      <c r="O841" s="614"/>
      <c r="P841" s="614"/>
      <c r="Q841" s="614"/>
    </row>
    <row r="842" ht="25.15" customHeight="true" x14ac:dyDescent="0.2">
      <c r="C842" s="614"/>
      <c r="D842" s="614"/>
      <c r="E842" s="614"/>
      <c r="F842" s="614"/>
      <c r="G842" s="614"/>
      <c r="H842" s="614"/>
      <c r="I842" s="614"/>
      <c r="J842" s="614"/>
      <c r="K842" s="614"/>
      <c r="L842" s="614"/>
      <c r="M842" s="614"/>
      <c r="N842" s="614"/>
      <c r="O842" s="614"/>
      <c r="P842" s="614"/>
      <c r="Q842" s="614"/>
    </row>
    <row r="843" ht="25.15" customHeight="true" x14ac:dyDescent="0.2">
      <c r="C843" s="614"/>
      <c r="D843" s="614"/>
      <c r="E843" s="614"/>
      <c r="F843" s="614"/>
      <c r="G843" s="614"/>
      <c r="H843" s="614"/>
      <c r="I843" s="614"/>
      <c r="J843" s="614"/>
      <c r="K843" s="614"/>
      <c r="L843" s="614"/>
      <c r="M843" s="614"/>
      <c r="N843" s="614"/>
      <c r="O843" s="614"/>
      <c r="P843" s="614"/>
      <c r="Q843" s="614"/>
    </row>
    <row r="844" ht="25.15" customHeight="true" x14ac:dyDescent="0.2">
      <c r="C844" s="614"/>
      <c r="D844" s="614"/>
      <c r="E844" s="614"/>
      <c r="F844" s="614"/>
      <c r="G844" s="614"/>
      <c r="H844" s="614"/>
      <c r="I844" s="614"/>
      <c r="J844" s="614"/>
      <c r="K844" s="614"/>
      <c r="L844" s="614"/>
      <c r="M844" s="614"/>
      <c r="N844" s="614"/>
      <c r="O844" s="614"/>
      <c r="P844" s="614"/>
      <c r="Q844" s="614"/>
    </row>
    <row r="845" ht="25.15" customHeight="true" x14ac:dyDescent="0.2">
      <c r="C845" s="614"/>
      <c r="D845" s="614"/>
      <c r="E845" s="614"/>
      <c r="F845" s="614"/>
      <c r="G845" s="614"/>
      <c r="H845" s="614"/>
      <c r="I845" s="614"/>
      <c r="J845" s="614"/>
      <c r="K845" s="614"/>
      <c r="L845" s="614"/>
      <c r="M845" s="614"/>
      <c r="N845" s="614"/>
      <c r="O845" s="614"/>
      <c r="P845" s="614"/>
      <c r="Q845" s="614"/>
    </row>
    <row r="846" ht="25.15" customHeight="true" x14ac:dyDescent="0.2">
      <c r="C846" s="614"/>
      <c r="D846" s="614"/>
      <c r="E846" s="614"/>
      <c r="F846" s="614"/>
      <c r="G846" s="614"/>
      <c r="H846" s="614"/>
      <c r="I846" s="614"/>
      <c r="J846" s="614"/>
      <c r="K846" s="614"/>
      <c r="L846" s="614"/>
      <c r="M846" s="614"/>
      <c r="N846" s="614"/>
      <c r="O846" s="614"/>
      <c r="P846" s="614"/>
      <c r="Q846" s="614"/>
    </row>
    <row r="847" ht="25.15" customHeight="true" x14ac:dyDescent="0.2">
      <c r="C847" s="614"/>
      <c r="D847" s="614"/>
      <c r="E847" s="614"/>
      <c r="F847" s="614"/>
      <c r="G847" s="614"/>
      <c r="H847" s="614"/>
      <c r="I847" s="614"/>
      <c r="J847" s="614"/>
      <c r="K847" s="614"/>
      <c r="L847" s="614"/>
      <c r="M847" s="614"/>
      <c r="N847" s="614"/>
      <c r="O847" s="614"/>
      <c r="P847" s="614"/>
      <c r="Q847" s="614"/>
    </row>
    <row r="848" ht="25.15" customHeight="true" x14ac:dyDescent="0.2">
      <c r="C848" s="614"/>
      <c r="D848" s="614"/>
      <c r="E848" s="614"/>
      <c r="F848" s="614"/>
      <c r="G848" s="614"/>
      <c r="H848" s="614"/>
      <c r="I848" s="614"/>
      <c r="J848" s="614"/>
      <c r="K848" s="614"/>
      <c r="L848" s="614"/>
      <c r="M848" s="614"/>
      <c r="N848" s="614"/>
      <c r="O848" s="614"/>
      <c r="P848" s="614"/>
      <c r="Q848" s="614"/>
    </row>
    <row r="849" ht="25.15" customHeight="true" x14ac:dyDescent="0.2">
      <c r="C849" s="614"/>
      <c r="D849" s="614"/>
      <c r="E849" s="614"/>
      <c r="F849" s="614"/>
      <c r="G849" s="614"/>
      <c r="H849" s="614"/>
      <c r="I849" s="614"/>
      <c r="J849" s="614"/>
      <c r="K849" s="614"/>
      <c r="L849" s="614"/>
      <c r="M849" s="614"/>
      <c r="N849" s="614"/>
      <c r="O849" s="614"/>
      <c r="P849" s="614"/>
      <c r="Q849" s="614"/>
    </row>
    <row r="850" ht="25.15" customHeight="true" x14ac:dyDescent="0.2">
      <c r="C850" s="614"/>
      <c r="D850" s="614"/>
      <c r="E850" s="614"/>
      <c r="F850" s="614"/>
      <c r="G850" s="614"/>
      <c r="H850" s="614"/>
      <c r="I850" s="614"/>
      <c r="J850" s="614"/>
      <c r="K850" s="614"/>
      <c r="L850" s="614"/>
      <c r="M850" s="614"/>
      <c r="N850" s="614"/>
      <c r="O850" s="614"/>
      <c r="P850" s="614"/>
      <c r="Q850" s="614"/>
    </row>
    <row r="851" ht="25.15" customHeight="true" x14ac:dyDescent="0.2">
      <c r="C851" s="614"/>
      <c r="D851" s="614"/>
      <c r="E851" s="614"/>
      <c r="F851" s="614"/>
      <c r="G851" s="614"/>
      <c r="H851" s="614"/>
      <c r="I851" s="614"/>
      <c r="J851" s="614"/>
      <c r="K851" s="614"/>
      <c r="L851" s="614"/>
      <c r="M851" s="614"/>
      <c r="N851" s="614"/>
      <c r="O851" s="614"/>
      <c r="P851" s="614"/>
      <c r="Q851" s="614"/>
    </row>
    <row r="852" ht="25.15" customHeight="true" x14ac:dyDescent="0.2">
      <c r="C852" s="614"/>
      <c r="D852" s="614"/>
      <c r="E852" s="614"/>
      <c r="F852" s="614"/>
      <c r="G852" s="614"/>
      <c r="H852" s="614"/>
      <c r="I852" s="614"/>
      <c r="J852" s="614"/>
      <c r="K852" s="614"/>
      <c r="L852" s="614"/>
      <c r="M852" s="614"/>
      <c r="N852" s="614"/>
      <c r="O852" s="614"/>
      <c r="P852" s="614"/>
      <c r="Q852" s="614"/>
    </row>
    <row r="853" ht="25.15" customHeight="true" x14ac:dyDescent="0.2">
      <c r="C853" s="614"/>
      <c r="D853" s="614"/>
      <c r="E853" s="614"/>
      <c r="F853" s="614"/>
      <c r="G853" s="614"/>
      <c r="H853" s="614"/>
      <c r="I853" s="614"/>
      <c r="J853" s="614"/>
      <c r="K853" s="614"/>
      <c r="L853" s="614"/>
      <c r="M853" s="614"/>
      <c r="N853" s="614"/>
      <c r="O853" s="614"/>
      <c r="P853" s="614"/>
      <c r="Q853" s="614"/>
    </row>
    <row r="854" ht="25.15" customHeight="true" x14ac:dyDescent="0.2">
      <c r="C854" s="614"/>
      <c r="D854" s="614"/>
      <c r="E854" s="614"/>
      <c r="F854" s="614"/>
      <c r="G854" s="614"/>
      <c r="H854" s="614"/>
      <c r="I854" s="614"/>
      <c r="J854" s="614"/>
      <c r="K854" s="614"/>
      <c r="L854" s="614"/>
      <c r="M854" s="614"/>
      <c r="N854" s="614"/>
      <c r="O854" s="614"/>
      <c r="P854" s="614"/>
      <c r="Q854" s="614"/>
    </row>
    <row r="855" ht="25.15" customHeight="true" x14ac:dyDescent="0.2">
      <c r="C855" s="614"/>
      <c r="D855" s="614"/>
      <c r="E855" s="614"/>
      <c r="F855" s="614"/>
      <c r="G855" s="614"/>
      <c r="H855" s="614"/>
      <c r="I855" s="614"/>
      <c r="J855" s="614"/>
      <c r="K855" s="614"/>
      <c r="L855" s="614"/>
      <c r="M855" s="614"/>
      <c r="N855" s="614"/>
      <c r="O855" s="614"/>
      <c r="P855" s="614"/>
      <c r="Q855" s="614"/>
    </row>
    <row r="856" ht="25.15" customHeight="true" x14ac:dyDescent="0.2">
      <c r="C856" s="614"/>
      <c r="D856" s="614"/>
      <c r="E856" s="614"/>
      <c r="F856" s="614"/>
      <c r="G856" s="614"/>
      <c r="H856" s="614"/>
      <c r="I856" s="614"/>
      <c r="J856" s="614"/>
      <c r="K856" s="614"/>
      <c r="L856" s="614"/>
      <c r="M856" s="614"/>
      <c r="N856" s="614"/>
      <c r="O856" s="614"/>
      <c r="P856" s="614"/>
      <c r="Q856" s="614"/>
    </row>
    <row r="857" ht="25.15" customHeight="true" x14ac:dyDescent="0.2">
      <c r="C857" s="614"/>
      <c r="D857" s="614"/>
      <c r="E857" s="614"/>
      <c r="F857" s="614"/>
      <c r="G857" s="614"/>
      <c r="H857" s="614"/>
      <c r="I857" s="614"/>
      <c r="J857" s="614"/>
      <c r="K857" s="614"/>
      <c r="L857" s="614"/>
      <c r="M857" s="614"/>
      <c r="N857" s="614"/>
      <c r="O857" s="614"/>
      <c r="P857" s="614"/>
      <c r="Q857" s="614"/>
    </row>
    <row r="858" ht="25.15" customHeight="true" x14ac:dyDescent="0.2">
      <c r="C858" s="614"/>
      <c r="D858" s="614"/>
      <c r="E858" s="614"/>
      <c r="F858" s="614"/>
      <c r="G858" s="614"/>
      <c r="H858" s="614"/>
      <c r="I858" s="614"/>
      <c r="J858" s="614"/>
      <c r="K858" s="614"/>
      <c r="L858" s="614"/>
      <c r="M858" s="614"/>
      <c r="N858" s="614"/>
      <c r="O858" s="614"/>
      <c r="P858" s="614"/>
      <c r="Q858" s="614"/>
    </row>
    <row r="859" ht="25.15" customHeight="true" x14ac:dyDescent="0.2">
      <c r="C859" s="614"/>
      <c r="D859" s="614"/>
      <c r="E859" s="614"/>
      <c r="F859" s="614"/>
      <c r="G859" s="614"/>
      <c r="H859" s="614"/>
      <c r="I859" s="614"/>
      <c r="J859" s="614"/>
      <c r="K859" s="614"/>
      <c r="L859" s="614"/>
      <c r="M859" s="614"/>
      <c r="N859" s="614"/>
      <c r="O859" s="614"/>
      <c r="P859" s="614"/>
      <c r="Q859" s="614"/>
    </row>
    <row r="860" ht="25.15" customHeight="true" x14ac:dyDescent="0.2">
      <c r="C860" s="614"/>
      <c r="D860" s="614"/>
      <c r="E860" s="614"/>
      <c r="F860" s="614"/>
      <c r="G860" s="614"/>
      <c r="H860" s="614"/>
      <c r="I860" s="614"/>
      <c r="J860" s="614"/>
      <c r="K860" s="614"/>
      <c r="L860" s="614"/>
      <c r="M860" s="614"/>
      <c r="N860" s="614"/>
      <c r="O860" s="614"/>
      <c r="P860" s="614"/>
      <c r="Q860" s="614"/>
    </row>
    <row r="861" ht="25.15" customHeight="true" x14ac:dyDescent="0.2">
      <c r="C861" s="614"/>
      <c r="D861" s="614"/>
      <c r="E861" s="614"/>
      <c r="F861" s="614"/>
      <c r="G861" s="614"/>
      <c r="H861" s="614"/>
      <c r="I861" s="614"/>
      <c r="J861" s="614"/>
      <c r="K861" s="614"/>
      <c r="L861" s="614"/>
      <c r="M861" s="614"/>
      <c r="N861" s="614"/>
      <c r="O861" s="614"/>
      <c r="P861" s="614"/>
      <c r="Q861" s="614"/>
    </row>
    <row r="862" ht="25.15" customHeight="true" x14ac:dyDescent="0.2">
      <c r="C862" s="614"/>
      <c r="D862" s="614"/>
      <c r="E862" s="614"/>
      <c r="F862" s="614"/>
      <c r="G862" s="614"/>
      <c r="H862" s="614"/>
      <c r="I862" s="614"/>
      <c r="J862" s="614"/>
      <c r="K862" s="614"/>
      <c r="L862" s="614"/>
      <c r="M862" s="614"/>
      <c r="N862" s="614"/>
      <c r="O862" s="614"/>
      <c r="P862" s="614"/>
      <c r="Q862" s="614"/>
    </row>
    <row r="863" ht="25.15" customHeight="true" x14ac:dyDescent="0.2">
      <c r="C863" s="614"/>
      <c r="D863" s="614"/>
      <c r="E863" s="614"/>
      <c r="F863" s="614"/>
      <c r="G863" s="614"/>
      <c r="H863" s="614"/>
      <c r="I863" s="614"/>
      <c r="J863" s="614"/>
      <c r="K863" s="614"/>
      <c r="L863" s="614"/>
      <c r="M863" s="614"/>
      <c r="N863" s="614"/>
      <c r="O863" s="614"/>
      <c r="P863" s="614"/>
      <c r="Q863" s="614"/>
    </row>
    <row r="864" ht="25.15" customHeight="true" x14ac:dyDescent="0.2">
      <c r="C864" s="614"/>
      <c r="D864" s="614"/>
      <c r="E864" s="614"/>
      <c r="F864" s="614"/>
      <c r="G864" s="614"/>
      <c r="H864" s="614"/>
      <c r="I864" s="614"/>
      <c r="J864" s="614"/>
      <c r="K864" s="614"/>
      <c r="L864" s="614"/>
      <c r="M864" s="614"/>
      <c r="N864" s="614"/>
      <c r="O864" s="614"/>
      <c r="P864" s="614"/>
      <c r="Q864" s="614"/>
    </row>
    <row r="865" ht="25.15" customHeight="true" x14ac:dyDescent="0.2">
      <c r="C865" s="614"/>
      <c r="D865" s="614"/>
      <c r="E865" s="614"/>
      <c r="F865" s="614"/>
      <c r="G865" s="614"/>
      <c r="H865" s="614"/>
      <c r="I865" s="614"/>
      <c r="J865" s="614"/>
      <c r="K865" s="614"/>
      <c r="L865" s="614"/>
      <c r="M865" s="614"/>
      <c r="N865" s="614"/>
      <c r="O865" s="614"/>
      <c r="P865" s="614"/>
      <c r="Q865" s="614"/>
    </row>
    <row r="866" ht="25.15" customHeight="true" x14ac:dyDescent="0.2">
      <c r="C866" s="614"/>
      <c r="D866" s="614"/>
      <c r="E866" s="614"/>
      <c r="F866" s="614"/>
      <c r="G866" s="614"/>
      <c r="H866" s="614"/>
      <c r="I866" s="614"/>
      <c r="J866" s="614"/>
      <c r="K866" s="614"/>
      <c r="L866" s="614"/>
      <c r="M866" s="614"/>
      <c r="N866" s="614"/>
      <c r="O866" s="614"/>
      <c r="P866" s="614"/>
      <c r="Q866" s="614"/>
    </row>
    <row r="867" ht="25.15" customHeight="true" x14ac:dyDescent="0.2">
      <c r="C867" s="614"/>
      <c r="D867" s="614"/>
      <c r="E867" s="614"/>
      <c r="F867" s="614"/>
      <c r="G867" s="614"/>
      <c r="H867" s="614"/>
      <c r="I867" s="614"/>
      <c r="J867" s="614"/>
      <c r="K867" s="614"/>
      <c r="L867" s="614"/>
      <c r="M867" s="614"/>
      <c r="N867" s="614"/>
      <c r="O867" s="614"/>
      <c r="P867" s="614"/>
      <c r="Q867" s="614"/>
    </row>
    <row r="868" ht="25.15" customHeight="true" x14ac:dyDescent="0.2">
      <c r="C868" s="614"/>
      <c r="D868" s="614"/>
      <c r="E868" s="614"/>
      <c r="F868" s="614"/>
      <c r="G868" s="614"/>
      <c r="H868" s="614"/>
      <c r="I868" s="614"/>
      <c r="J868" s="614"/>
      <c r="K868" s="614"/>
      <c r="L868" s="614"/>
      <c r="M868" s="614"/>
      <c r="N868" s="614"/>
      <c r="O868" s="614"/>
      <c r="P868" s="614"/>
      <c r="Q868" s="614"/>
    </row>
    <row r="869" ht="25.15" customHeight="true" x14ac:dyDescent="0.2">
      <c r="C869" s="614"/>
      <c r="D869" s="614"/>
      <c r="E869" s="614"/>
      <c r="F869" s="614"/>
      <c r="G869" s="614"/>
      <c r="H869" s="614"/>
      <c r="I869" s="614"/>
      <c r="J869" s="614"/>
      <c r="K869" s="614"/>
      <c r="L869" s="614"/>
      <c r="M869" s="614"/>
      <c r="N869" s="614"/>
      <c r="O869" s="614"/>
      <c r="P869" s="614"/>
      <c r="Q869" s="614"/>
    </row>
    <row r="870" ht="25.15" customHeight="true" x14ac:dyDescent="0.2">
      <c r="C870" s="614"/>
      <c r="D870" s="614"/>
      <c r="E870" s="614"/>
      <c r="F870" s="614"/>
      <c r="G870" s="614"/>
      <c r="H870" s="614"/>
      <c r="I870" s="614"/>
      <c r="J870" s="614"/>
      <c r="K870" s="614"/>
      <c r="L870" s="614"/>
      <c r="M870" s="614"/>
      <c r="N870" s="614"/>
      <c r="O870" s="614"/>
      <c r="P870" s="614"/>
      <c r="Q870" s="614"/>
    </row>
    <row r="871" ht="25.15" customHeight="true" x14ac:dyDescent="0.2">
      <c r="C871" s="614"/>
      <c r="D871" s="614"/>
      <c r="E871" s="614"/>
      <c r="F871" s="614"/>
      <c r="G871" s="614"/>
      <c r="H871" s="614"/>
      <c r="I871" s="614"/>
      <c r="J871" s="614"/>
      <c r="K871" s="614"/>
      <c r="L871" s="614"/>
      <c r="M871" s="614"/>
      <c r="N871" s="614"/>
      <c r="O871" s="614"/>
      <c r="P871" s="614"/>
      <c r="Q871" s="614"/>
    </row>
    <row r="872" ht="25.15" customHeight="true" x14ac:dyDescent="0.2">
      <c r="C872" s="614"/>
      <c r="D872" s="614"/>
      <c r="E872" s="614"/>
      <c r="F872" s="614"/>
      <c r="G872" s="614"/>
      <c r="H872" s="614"/>
      <c r="I872" s="614"/>
      <c r="J872" s="614"/>
      <c r="K872" s="614"/>
      <c r="L872" s="614"/>
      <c r="M872" s="614"/>
      <c r="N872" s="614"/>
      <c r="O872" s="614"/>
      <c r="P872" s="614"/>
      <c r="Q872" s="614"/>
    </row>
    <row r="873" ht="25.15" customHeight="true" x14ac:dyDescent="0.2">
      <c r="C873" s="614"/>
      <c r="D873" s="614"/>
      <c r="E873" s="614"/>
      <c r="F873" s="614"/>
      <c r="G873" s="614"/>
      <c r="H873" s="614"/>
      <c r="I873" s="614"/>
      <c r="J873" s="614"/>
      <c r="K873" s="614"/>
      <c r="L873" s="614"/>
      <c r="M873" s="614"/>
      <c r="N873" s="614"/>
      <c r="O873" s="614"/>
      <c r="P873" s="614"/>
      <c r="Q873" s="614"/>
    </row>
    <row r="874" ht="25.15" customHeight="true" x14ac:dyDescent="0.2">
      <c r="C874" s="614"/>
      <c r="D874" s="614"/>
      <c r="E874" s="614"/>
      <c r="F874" s="614"/>
      <c r="G874" s="614"/>
      <c r="H874" s="614"/>
      <c r="I874" s="614"/>
      <c r="J874" s="614"/>
      <c r="K874" s="614"/>
      <c r="L874" s="614"/>
      <c r="M874" s="614"/>
      <c r="N874" s="614"/>
      <c r="O874" s="614"/>
      <c r="P874" s="614"/>
      <c r="Q874" s="614"/>
    </row>
    <row r="875" ht="25.15" customHeight="true" x14ac:dyDescent="0.2">
      <c r="C875" s="614"/>
      <c r="D875" s="614"/>
      <c r="E875" s="614"/>
      <c r="F875" s="614"/>
      <c r="G875" s="614"/>
      <c r="H875" s="614"/>
      <c r="I875" s="614"/>
      <c r="J875" s="614"/>
      <c r="K875" s="614"/>
      <c r="L875" s="614"/>
      <c r="M875" s="614"/>
      <c r="N875" s="614"/>
      <c r="O875" s="614"/>
      <c r="P875" s="614"/>
      <c r="Q875" s="614"/>
    </row>
    <row r="876" ht="25.15" customHeight="true" x14ac:dyDescent="0.2">
      <c r="C876" s="614"/>
      <c r="D876" s="614"/>
      <c r="E876" s="614"/>
      <c r="F876" s="614"/>
      <c r="G876" s="614"/>
      <c r="H876" s="614"/>
      <c r="I876" s="614"/>
      <c r="J876" s="614"/>
      <c r="K876" s="614"/>
      <c r="L876" s="614"/>
      <c r="M876" s="614"/>
      <c r="N876" s="614"/>
      <c r="O876" s="614"/>
      <c r="P876" s="614"/>
      <c r="Q876" s="614"/>
    </row>
    <row r="877" ht="25.15" customHeight="true" x14ac:dyDescent="0.2">
      <c r="C877" s="614"/>
      <c r="D877" s="614"/>
      <c r="E877" s="614"/>
      <c r="F877" s="614"/>
      <c r="G877" s="614"/>
      <c r="H877" s="614"/>
      <c r="I877" s="614"/>
      <c r="J877" s="614"/>
      <c r="K877" s="614"/>
      <c r="L877" s="614"/>
      <c r="M877" s="614"/>
      <c r="N877" s="614"/>
      <c r="O877" s="614"/>
      <c r="P877" s="614"/>
      <c r="Q877" s="614"/>
    </row>
    <row r="878" ht="25.15" customHeight="true" x14ac:dyDescent="0.2">
      <c r="C878" s="614"/>
      <c r="D878" s="614"/>
      <c r="E878" s="614"/>
      <c r="F878" s="614"/>
      <c r="G878" s="614"/>
      <c r="H878" s="614"/>
      <c r="I878" s="614"/>
      <c r="J878" s="614"/>
      <c r="K878" s="614"/>
      <c r="L878" s="614"/>
      <c r="M878" s="614"/>
      <c r="N878" s="614"/>
      <c r="O878" s="614"/>
      <c r="P878" s="614"/>
      <c r="Q878" s="614"/>
    </row>
    <row r="879" ht="25.15" customHeight="true" x14ac:dyDescent="0.2">
      <c r="C879" s="614"/>
      <c r="D879" s="614"/>
      <c r="E879" s="614"/>
      <c r="F879" s="614"/>
      <c r="G879" s="614"/>
      <c r="H879" s="614"/>
      <c r="I879" s="614"/>
      <c r="J879" s="614"/>
      <c r="K879" s="614"/>
      <c r="L879" s="614"/>
      <c r="M879" s="614"/>
      <c r="N879" s="614"/>
      <c r="O879" s="614"/>
      <c r="P879" s="614"/>
      <c r="Q879" s="614"/>
    </row>
    <row r="880" ht="25.15" customHeight="true" x14ac:dyDescent="0.2">
      <c r="C880" s="614"/>
      <c r="D880" s="614"/>
      <c r="E880" s="614"/>
      <c r="F880" s="614"/>
      <c r="G880" s="614"/>
      <c r="H880" s="614"/>
      <c r="I880" s="614"/>
      <c r="J880" s="614"/>
      <c r="K880" s="614"/>
      <c r="L880" s="614"/>
      <c r="M880" s="614"/>
      <c r="N880" s="614"/>
      <c r="O880" s="614"/>
      <c r="P880" s="614"/>
      <c r="Q880" s="614"/>
    </row>
    <row r="881" ht="25.15" customHeight="true" x14ac:dyDescent="0.2">
      <c r="C881" s="614"/>
      <c r="D881" s="614"/>
      <c r="E881" s="614"/>
      <c r="F881" s="614"/>
      <c r="G881" s="614"/>
      <c r="H881" s="614"/>
      <c r="I881" s="614"/>
      <c r="J881" s="614"/>
      <c r="K881" s="614"/>
      <c r="L881" s="614"/>
      <c r="M881" s="614"/>
      <c r="N881" s="614"/>
      <c r="O881" s="614"/>
      <c r="P881" s="614"/>
      <c r="Q881" s="614"/>
    </row>
    <row r="882" ht="25.15" customHeight="true" x14ac:dyDescent="0.2">
      <c r="C882" s="614"/>
      <c r="D882" s="614"/>
      <c r="E882" s="614"/>
      <c r="F882" s="614"/>
      <c r="G882" s="614"/>
      <c r="H882" s="614"/>
      <c r="I882" s="614"/>
      <c r="J882" s="614"/>
      <c r="K882" s="614"/>
      <c r="L882" s="614"/>
      <c r="M882" s="614"/>
      <c r="N882" s="614"/>
      <c r="O882" s="614"/>
      <c r="P882" s="614"/>
      <c r="Q882" s="614"/>
    </row>
    <row r="883" ht="25.15" customHeight="true" x14ac:dyDescent="0.2">
      <c r="C883" s="614"/>
      <c r="D883" s="614"/>
      <c r="E883" s="614"/>
      <c r="F883" s="614"/>
      <c r="G883" s="614"/>
      <c r="H883" s="614"/>
      <c r="I883" s="614"/>
      <c r="J883" s="614"/>
      <c r="K883" s="614"/>
      <c r="L883" s="614"/>
      <c r="M883" s="614"/>
      <c r="N883" s="614"/>
      <c r="O883" s="614"/>
      <c r="P883" s="614"/>
      <c r="Q883" s="614"/>
    </row>
    <row r="884" ht="25.15" customHeight="true" x14ac:dyDescent="0.2">
      <c r="C884" s="614"/>
      <c r="D884" s="614"/>
      <c r="E884" s="614"/>
      <c r="F884" s="614"/>
      <c r="G884" s="614"/>
      <c r="H884" s="614"/>
      <c r="I884" s="614"/>
      <c r="J884" s="614"/>
      <c r="K884" s="614"/>
      <c r="L884" s="614"/>
      <c r="M884" s="614"/>
      <c r="N884" s="614"/>
      <c r="O884" s="614"/>
      <c r="P884" s="614"/>
      <c r="Q884" s="614"/>
    </row>
    <row r="885" ht="25.15" customHeight="true" x14ac:dyDescent="0.2">
      <c r="C885" s="614"/>
      <c r="D885" s="614"/>
      <c r="E885" s="614"/>
      <c r="F885" s="614"/>
      <c r="G885" s="614"/>
      <c r="H885" s="614"/>
      <c r="I885" s="614"/>
      <c r="J885" s="614"/>
      <c r="K885" s="614"/>
      <c r="L885" s="614"/>
      <c r="M885" s="614"/>
      <c r="N885" s="614"/>
      <c r="O885" s="614"/>
      <c r="P885" s="614"/>
      <c r="Q885" s="614"/>
    </row>
    <row r="886" ht="25.15" customHeight="true" x14ac:dyDescent="0.2">
      <c r="C886" s="614"/>
      <c r="D886" s="614"/>
      <c r="E886" s="614"/>
      <c r="F886" s="614"/>
      <c r="G886" s="614"/>
      <c r="H886" s="614"/>
      <c r="I886" s="614"/>
      <c r="J886" s="614"/>
      <c r="K886" s="614"/>
      <c r="L886" s="614"/>
      <c r="M886" s="614"/>
      <c r="N886" s="614"/>
      <c r="O886" s="614"/>
      <c r="P886" s="614"/>
      <c r="Q886" s="614"/>
    </row>
    <row r="887" ht="25.15" customHeight="true" x14ac:dyDescent="0.2">
      <c r="C887" s="614"/>
      <c r="D887" s="614"/>
      <c r="E887" s="614"/>
      <c r="F887" s="614"/>
      <c r="G887" s="614"/>
      <c r="H887" s="614"/>
      <c r="I887" s="614"/>
      <c r="J887" s="614"/>
      <c r="K887" s="614"/>
      <c r="L887" s="614"/>
      <c r="M887" s="614"/>
      <c r="N887" s="614"/>
      <c r="O887" s="614"/>
      <c r="P887" s="614"/>
      <c r="Q887" s="614"/>
    </row>
    <row r="888" ht="25.15" customHeight="true" x14ac:dyDescent="0.2">
      <c r="C888" s="614"/>
      <c r="D888" s="614"/>
      <c r="E888" s="614"/>
      <c r="F888" s="614"/>
      <c r="G888" s="614"/>
      <c r="H888" s="614"/>
      <c r="I888" s="614"/>
      <c r="J888" s="614"/>
      <c r="K888" s="614"/>
      <c r="L888" s="614"/>
      <c r="M888" s="614"/>
      <c r="N888" s="614"/>
      <c r="O888" s="614"/>
      <c r="P888" s="614"/>
      <c r="Q888" s="614"/>
    </row>
    <row r="889" ht="25.15" customHeight="true" x14ac:dyDescent="0.2">
      <c r="C889" s="614"/>
      <c r="D889" s="614"/>
      <c r="E889" s="614"/>
      <c r="F889" s="614"/>
      <c r="G889" s="614"/>
      <c r="H889" s="614"/>
      <c r="I889" s="614"/>
      <c r="J889" s="614"/>
      <c r="K889" s="614"/>
      <c r="L889" s="614"/>
      <c r="M889" s="614"/>
      <c r="N889" s="614"/>
      <c r="O889" s="614"/>
      <c r="P889" s="614"/>
      <c r="Q889" s="614"/>
    </row>
    <row r="890" ht="25.15" customHeight="true" x14ac:dyDescent="0.2">
      <c r="C890" s="614"/>
      <c r="D890" s="614"/>
      <c r="E890" s="614"/>
      <c r="F890" s="614"/>
      <c r="G890" s="614"/>
      <c r="H890" s="614"/>
      <c r="I890" s="614"/>
      <c r="J890" s="614"/>
      <c r="K890" s="614"/>
      <c r="L890" s="614"/>
      <c r="M890" s="614"/>
      <c r="N890" s="614"/>
      <c r="O890" s="614"/>
      <c r="P890" s="614"/>
      <c r="Q890" s="614"/>
    </row>
    <row r="891" ht="25.15" customHeight="true" x14ac:dyDescent="0.2">
      <c r="C891" s="614"/>
      <c r="D891" s="614"/>
      <c r="E891" s="614"/>
      <c r="F891" s="614"/>
      <c r="G891" s="614"/>
      <c r="H891" s="614"/>
      <c r="I891" s="614"/>
      <c r="J891" s="614"/>
      <c r="K891" s="614"/>
      <c r="L891" s="614"/>
      <c r="M891" s="614"/>
      <c r="N891" s="614"/>
      <c r="O891" s="614"/>
      <c r="P891" s="614"/>
      <c r="Q891" s="614"/>
    </row>
    <row r="892" ht="25.15" customHeight="true" x14ac:dyDescent="0.2">
      <c r="C892" s="614"/>
      <c r="D892" s="614"/>
      <c r="E892" s="614"/>
      <c r="F892" s="614"/>
      <c r="G892" s="614"/>
      <c r="H892" s="614"/>
      <c r="I892" s="614"/>
      <c r="J892" s="614"/>
      <c r="K892" s="614"/>
      <c r="L892" s="614"/>
      <c r="M892" s="614"/>
      <c r="N892" s="614"/>
      <c r="O892" s="614"/>
      <c r="P892" s="614"/>
      <c r="Q892" s="614"/>
    </row>
    <row r="893" ht="25.15" customHeight="true" x14ac:dyDescent="0.2">
      <c r="C893" s="614"/>
      <c r="D893" s="614"/>
      <c r="E893" s="614"/>
      <c r="F893" s="614"/>
      <c r="G893" s="614"/>
      <c r="H893" s="614"/>
      <c r="I893" s="614"/>
      <c r="J893" s="614"/>
      <c r="K893" s="614"/>
      <c r="L893" s="614"/>
      <c r="M893" s="614"/>
      <c r="N893" s="614"/>
      <c r="O893" s="614"/>
      <c r="P893" s="614"/>
      <c r="Q893" s="614"/>
    </row>
    <row r="894" ht="25.15" customHeight="true" x14ac:dyDescent="0.2">
      <c r="C894" s="614"/>
      <c r="D894" s="614"/>
      <c r="E894" s="614"/>
      <c r="F894" s="614"/>
      <c r="G894" s="614"/>
      <c r="H894" s="614"/>
      <c r="I894" s="614"/>
      <c r="J894" s="614"/>
      <c r="K894" s="614"/>
      <c r="L894" s="614"/>
      <c r="M894" s="614"/>
      <c r="N894" s="614"/>
      <c r="O894" s="614"/>
      <c r="P894" s="614"/>
      <c r="Q894" s="614"/>
    </row>
    <row r="895" ht="25.15" customHeight="true" x14ac:dyDescent="0.2">
      <c r="C895" s="614"/>
      <c r="D895" s="614"/>
      <c r="E895" s="614"/>
      <c r="F895" s="614"/>
      <c r="G895" s="614"/>
      <c r="H895" s="614"/>
      <c r="I895" s="614"/>
      <c r="J895" s="614"/>
      <c r="K895" s="614"/>
      <c r="L895" s="614"/>
      <c r="M895" s="614"/>
      <c r="N895" s="614"/>
      <c r="O895" s="614"/>
      <c r="P895" s="614"/>
      <c r="Q895" s="614"/>
    </row>
    <row r="896" ht="25.15" customHeight="true" x14ac:dyDescent="0.2">
      <c r="C896" s="614"/>
      <c r="D896" s="614"/>
      <c r="E896" s="614"/>
      <c r="F896" s="614"/>
      <c r="G896" s="614"/>
      <c r="H896" s="614"/>
      <c r="I896" s="614"/>
      <c r="J896" s="614"/>
      <c r="K896" s="614"/>
      <c r="L896" s="614"/>
      <c r="M896" s="614"/>
      <c r="N896" s="614"/>
      <c r="O896" s="614"/>
      <c r="P896" s="614"/>
      <c r="Q896" s="614"/>
    </row>
    <row r="897" ht="25.15" customHeight="true" x14ac:dyDescent="0.2">
      <c r="C897" s="614"/>
      <c r="D897" s="614"/>
      <c r="E897" s="614"/>
      <c r="F897" s="614"/>
      <c r="G897" s="614"/>
      <c r="H897" s="614"/>
      <c r="I897" s="614"/>
      <c r="J897" s="614"/>
      <c r="K897" s="614"/>
      <c r="L897" s="614"/>
      <c r="M897" s="614"/>
      <c r="N897" s="614"/>
      <c r="O897" s="614"/>
      <c r="P897" s="614"/>
      <c r="Q897" s="614"/>
    </row>
    <row r="898" ht="25.15" customHeight="true" x14ac:dyDescent="0.2">
      <c r="C898" s="614"/>
      <c r="D898" s="614"/>
      <c r="E898" s="614"/>
      <c r="F898" s="614"/>
      <c r="G898" s="614"/>
      <c r="H898" s="614"/>
      <c r="I898" s="614"/>
      <c r="J898" s="614"/>
      <c r="K898" s="614"/>
      <c r="L898" s="614"/>
      <c r="M898" s="614"/>
      <c r="N898" s="614"/>
      <c r="O898" s="614"/>
      <c r="P898" s="614"/>
      <c r="Q898" s="614"/>
    </row>
    <row r="899" ht="25.15" customHeight="true" x14ac:dyDescent="0.2">
      <c r="C899" s="614"/>
      <c r="D899" s="614"/>
      <c r="E899" s="614"/>
      <c r="F899" s="614"/>
      <c r="G899" s="614"/>
      <c r="H899" s="614"/>
      <c r="I899" s="614"/>
      <c r="J899" s="614"/>
      <c r="K899" s="614"/>
      <c r="L899" s="614"/>
      <c r="M899" s="614"/>
      <c r="N899" s="614"/>
      <c r="O899" s="614"/>
      <c r="P899" s="614"/>
      <c r="Q899" s="614"/>
    </row>
    <row r="900" ht="25.15" customHeight="true" x14ac:dyDescent="0.2">
      <c r="C900" s="614"/>
      <c r="D900" s="614"/>
      <c r="E900" s="614"/>
      <c r="F900" s="614"/>
      <c r="G900" s="614"/>
      <c r="H900" s="614"/>
      <c r="I900" s="614"/>
      <c r="J900" s="614"/>
      <c r="K900" s="614"/>
      <c r="L900" s="614"/>
      <c r="M900" s="614"/>
      <c r="N900" s="614"/>
      <c r="O900" s="614"/>
      <c r="P900" s="614"/>
      <c r="Q900" s="614"/>
    </row>
    <row r="901" ht="25.15" customHeight="true" x14ac:dyDescent="0.2">
      <c r="C901" s="614"/>
      <c r="D901" s="614"/>
      <c r="E901" s="614"/>
      <c r="F901" s="614"/>
      <c r="G901" s="614"/>
      <c r="H901" s="614"/>
      <c r="I901" s="614"/>
      <c r="J901" s="614"/>
      <c r="K901" s="614"/>
      <c r="L901" s="614"/>
      <c r="M901" s="614"/>
      <c r="N901" s="614"/>
      <c r="O901" s="614"/>
      <c r="P901" s="614"/>
      <c r="Q901" s="614"/>
    </row>
    <row r="902" ht="25.15" customHeight="true" x14ac:dyDescent="0.2">
      <c r="C902" s="614"/>
      <c r="D902" s="614"/>
      <c r="E902" s="614"/>
      <c r="F902" s="614"/>
      <c r="G902" s="614"/>
      <c r="H902" s="614"/>
      <c r="I902" s="614"/>
      <c r="J902" s="614"/>
      <c r="K902" s="614"/>
      <c r="L902" s="614"/>
      <c r="M902" s="614"/>
      <c r="N902" s="614"/>
      <c r="O902" s="614"/>
      <c r="P902" s="614"/>
      <c r="Q902" s="614"/>
    </row>
    <row r="903" ht="25.15" customHeight="true" x14ac:dyDescent="0.2">
      <c r="C903" s="614"/>
      <c r="D903" s="614"/>
      <c r="E903" s="614"/>
      <c r="F903" s="614"/>
      <c r="G903" s="614"/>
      <c r="H903" s="614"/>
      <c r="I903" s="614"/>
      <c r="J903" s="614"/>
      <c r="K903" s="614"/>
      <c r="L903" s="614"/>
      <c r="M903" s="614"/>
      <c r="N903" s="614"/>
      <c r="O903" s="614"/>
      <c r="P903" s="614"/>
      <c r="Q903" s="614"/>
    </row>
    <row r="904" ht="25.15" customHeight="true" x14ac:dyDescent="0.2">
      <c r="C904" s="614"/>
      <c r="D904" s="614"/>
      <c r="E904" s="614"/>
      <c r="F904" s="614"/>
      <c r="G904" s="614"/>
      <c r="H904" s="614"/>
      <c r="I904" s="614"/>
      <c r="J904" s="614"/>
      <c r="K904" s="614"/>
      <c r="L904" s="614"/>
      <c r="M904" s="614"/>
      <c r="N904" s="614"/>
      <c r="O904" s="614"/>
      <c r="P904" s="614"/>
      <c r="Q904" s="614"/>
    </row>
    <row r="905" ht="25.15" customHeight="true" x14ac:dyDescent="0.2">
      <c r="C905" s="614"/>
      <c r="D905" s="614"/>
      <c r="E905" s="614"/>
      <c r="F905" s="614"/>
      <c r="G905" s="614"/>
      <c r="H905" s="614"/>
      <c r="I905" s="614"/>
      <c r="J905" s="614"/>
      <c r="K905" s="614"/>
      <c r="L905" s="614"/>
      <c r="M905" s="614"/>
      <c r="N905" s="614"/>
      <c r="O905" s="614"/>
      <c r="P905" s="614"/>
      <c r="Q905" s="614"/>
    </row>
    <row r="906" ht="25.15" customHeight="true" x14ac:dyDescent="0.2">
      <c r="C906" s="614"/>
      <c r="D906" s="614"/>
      <c r="E906" s="614"/>
      <c r="F906" s="614"/>
      <c r="G906" s="614"/>
      <c r="H906" s="614"/>
      <c r="I906" s="614"/>
      <c r="J906" s="614"/>
      <c r="K906" s="614"/>
      <c r="L906" s="614"/>
      <c r="M906" s="614"/>
      <c r="N906" s="614"/>
      <c r="O906" s="614"/>
      <c r="P906" s="614"/>
      <c r="Q906" s="614"/>
    </row>
    <row r="907" ht="25.15" customHeight="true" x14ac:dyDescent="0.2">
      <c r="C907" s="614"/>
      <c r="D907" s="614"/>
      <c r="E907" s="614"/>
      <c r="F907" s="614"/>
      <c r="G907" s="614"/>
      <c r="H907" s="614"/>
      <c r="I907" s="614"/>
      <c r="J907" s="614"/>
      <c r="K907" s="614"/>
      <c r="L907" s="614"/>
      <c r="M907" s="614"/>
      <c r="N907" s="614"/>
      <c r="O907" s="614"/>
      <c r="P907" s="614"/>
      <c r="Q907" s="614"/>
    </row>
    <row r="908" ht="25.15" customHeight="true" x14ac:dyDescent="0.2">
      <c r="C908" s="614"/>
      <c r="D908" s="614"/>
      <c r="E908" s="614"/>
      <c r="F908" s="614"/>
      <c r="G908" s="614"/>
      <c r="H908" s="614"/>
      <c r="I908" s="614"/>
      <c r="J908" s="614"/>
      <c r="K908" s="614"/>
      <c r="L908" s="614"/>
      <c r="M908" s="614"/>
      <c r="N908" s="614"/>
      <c r="O908" s="614"/>
      <c r="P908" s="614"/>
      <c r="Q908" s="614"/>
    </row>
    <row r="909" ht="25.15" customHeight="true" x14ac:dyDescent="0.2">
      <c r="C909" s="614"/>
      <c r="D909" s="614"/>
      <c r="E909" s="614"/>
      <c r="F909" s="614"/>
      <c r="G909" s="614"/>
      <c r="H909" s="614"/>
      <c r="I909" s="614"/>
      <c r="J909" s="614"/>
      <c r="K909" s="614"/>
      <c r="L909" s="614"/>
      <c r="M909" s="614"/>
      <c r="N909" s="614"/>
      <c r="O909" s="614"/>
      <c r="P909" s="614"/>
      <c r="Q909" s="614"/>
    </row>
    <row r="910" ht="25.15" customHeight="true" x14ac:dyDescent="0.2">
      <c r="C910" s="614"/>
      <c r="D910" s="614"/>
      <c r="E910" s="614"/>
      <c r="F910" s="614"/>
      <c r="G910" s="614"/>
      <c r="H910" s="614"/>
      <c r="I910" s="614"/>
      <c r="J910" s="614"/>
      <c r="K910" s="614"/>
      <c r="L910" s="614"/>
      <c r="M910" s="614"/>
      <c r="N910" s="614"/>
      <c r="O910" s="614"/>
      <c r="P910" s="614"/>
      <c r="Q910" s="614"/>
    </row>
    <row r="911" ht="25.15" customHeight="true" x14ac:dyDescent="0.2">
      <c r="C911" s="614"/>
      <c r="D911" s="614"/>
      <c r="E911" s="614"/>
      <c r="F911" s="614"/>
      <c r="G911" s="614"/>
      <c r="H911" s="614"/>
      <c r="I911" s="614"/>
      <c r="J911" s="614"/>
      <c r="K911" s="614"/>
      <c r="L911" s="614"/>
      <c r="M911" s="614"/>
      <c r="N911" s="614"/>
      <c r="O911" s="614"/>
      <c r="P911" s="614"/>
      <c r="Q911" s="614"/>
    </row>
    <row r="912" ht="25.15" customHeight="true" x14ac:dyDescent="0.2">
      <c r="C912" s="614"/>
      <c r="D912" s="614"/>
      <c r="E912" s="614"/>
      <c r="F912" s="614"/>
      <c r="G912" s="614"/>
      <c r="H912" s="614"/>
      <c r="I912" s="614"/>
      <c r="J912" s="614"/>
      <c r="K912" s="614"/>
      <c r="L912" s="614"/>
      <c r="M912" s="614"/>
      <c r="N912" s="614"/>
      <c r="O912" s="614"/>
      <c r="P912" s="614"/>
      <c r="Q912" s="614"/>
    </row>
    <row r="913" ht="25.15" customHeight="true" x14ac:dyDescent="0.2">
      <c r="C913" s="614"/>
      <c r="D913" s="614"/>
      <c r="E913" s="614"/>
      <c r="F913" s="614"/>
      <c r="G913" s="614"/>
      <c r="H913" s="614"/>
      <c r="I913" s="614"/>
      <c r="J913" s="614"/>
      <c r="K913" s="614"/>
      <c r="L913" s="614"/>
      <c r="M913" s="614"/>
      <c r="N913" s="614"/>
      <c r="O913" s="614"/>
      <c r="P913" s="614"/>
      <c r="Q913" s="614"/>
    </row>
    <row r="914" ht="25.15" customHeight="true" x14ac:dyDescent="0.2">
      <c r="C914" s="614"/>
      <c r="D914" s="614"/>
      <c r="E914" s="614"/>
      <c r="F914" s="614"/>
      <c r="G914" s="614"/>
      <c r="H914" s="614"/>
      <c r="I914" s="614"/>
      <c r="J914" s="614"/>
      <c r="K914" s="614"/>
      <c r="L914" s="614"/>
      <c r="M914" s="614"/>
      <c r="N914" s="614"/>
      <c r="O914" s="614"/>
      <c r="P914" s="614"/>
      <c r="Q914" s="614"/>
    </row>
    <row r="915" ht="25.15" customHeight="true" x14ac:dyDescent="0.2">
      <c r="C915" s="614"/>
      <c r="D915" s="614"/>
      <c r="E915" s="614"/>
      <c r="F915" s="614"/>
      <c r="G915" s="614"/>
      <c r="H915" s="614"/>
      <c r="I915" s="614"/>
      <c r="J915" s="614"/>
      <c r="K915" s="614"/>
      <c r="L915" s="614"/>
      <c r="M915" s="614"/>
      <c r="N915" s="614"/>
      <c r="O915" s="614"/>
      <c r="P915" s="614"/>
      <c r="Q915" s="614"/>
    </row>
    <row r="916" ht="25.15" customHeight="true" x14ac:dyDescent="0.2">
      <c r="C916" s="614"/>
      <c r="D916" s="614"/>
      <c r="E916" s="614"/>
      <c r="F916" s="614"/>
      <c r="G916" s="614"/>
      <c r="H916" s="614"/>
      <c r="I916" s="614"/>
      <c r="J916" s="614"/>
      <c r="K916" s="614"/>
      <c r="L916" s="614"/>
      <c r="M916" s="614"/>
      <c r="N916" s="614"/>
      <c r="O916" s="614"/>
      <c r="P916" s="614"/>
      <c r="Q916" s="614"/>
    </row>
    <row r="917" ht="25.15" customHeight="true" x14ac:dyDescent="0.2">
      <c r="C917" s="614"/>
      <c r="D917" s="614"/>
      <c r="E917" s="614"/>
      <c r="F917" s="614"/>
      <c r="G917" s="614"/>
      <c r="H917" s="614"/>
      <c r="I917" s="614"/>
      <c r="J917" s="614"/>
      <c r="K917" s="614"/>
      <c r="L917" s="614"/>
      <c r="M917" s="614"/>
      <c r="N917" s="614"/>
      <c r="O917" s="614"/>
      <c r="P917" s="614"/>
      <c r="Q917" s="614"/>
    </row>
    <row r="918" ht="25.15" customHeight="true" x14ac:dyDescent="0.2">
      <c r="C918" s="614"/>
      <c r="D918" s="614"/>
      <c r="E918" s="614"/>
      <c r="F918" s="614"/>
      <c r="G918" s="614"/>
      <c r="H918" s="614"/>
      <c r="I918" s="614"/>
      <c r="J918" s="614"/>
      <c r="K918" s="614"/>
      <c r="L918" s="614"/>
      <c r="M918" s="614"/>
      <c r="N918" s="614"/>
      <c r="O918" s="614"/>
      <c r="P918" s="614"/>
      <c r="Q918" s="614"/>
    </row>
    <row r="919" ht="25.15" customHeight="true" x14ac:dyDescent="0.2">
      <c r="C919" s="614"/>
      <c r="D919" s="614"/>
      <c r="E919" s="614"/>
      <c r="F919" s="614"/>
      <c r="G919" s="614"/>
      <c r="H919" s="614"/>
      <c r="I919" s="614"/>
      <c r="J919" s="614"/>
      <c r="K919" s="614"/>
      <c r="L919" s="614"/>
      <c r="M919" s="614"/>
      <c r="N919" s="614"/>
      <c r="O919" s="614"/>
      <c r="P919" s="614"/>
      <c r="Q919" s="614"/>
    </row>
    <row r="920" ht="25.15" customHeight="true" x14ac:dyDescent="0.2">
      <c r="C920" s="614"/>
      <c r="D920" s="614"/>
      <c r="E920" s="614"/>
      <c r="F920" s="614"/>
      <c r="G920" s="614"/>
      <c r="H920" s="614"/>
      <c r="I920" s="614"/>
      <c r="J920" s="614"/>
      <c r="K920" s="614"/>
      <c r="L920" s="614"/>
      <c r="M920" s="614"/>
      <c r="N920" s="614"/>
      <c r="O920" s="614"/>
      <c r="P920" s="614"/>
      <c r="Q920" s="614"/>
    </row>
    <row r="921" ht="25.15" customHeight="true" x14ac:dyDescent="0.2">
      <c r="C921" s="614"/>
      <c r="D921" s="614"/>
      <c r="E921" s="614"/>
      <c r="F921" s="614"/>
      <c r="G921" s="614"/>
      <c r="H921" s="614"/>
      <c r="I921" s="614"/>
      <c r="J921" s="614"/>
      <c r="K921" s="614"/>
      <c r="L921" s="614"/>
      <c r="M921" s="614"/>
      <c r="N921" s="614"/>
      <c r="O921" s="614"/>
      <c r="P921" s="614"/>
      <c r="Q921" s="614"/>
    </row>
    <row r="922" ht="25.15" customHeight="true" x14ac:dyDescent="0.2">
      <c r="C922" s="614"/>
      <c r="D922" s="614"/>
      <c r="E922" s="614"/>
      <c r="F922" s="614"/>
      <c r="G922" s="614"/>
      <c r="H922" s="614"/>
      <c r="I922" s="614"/>
      <c r="J922" s="614"/>
      <c r="K922" s="614"/>
      <c r="L922" s="614"/>
      <c r="M922" s="614"/>
      <c r="N922" s="614"/>
      <c r="O922" s="614"/>
      <c r="P922" s="614"/>
      <c r="Q922" s="614"/>
    </row>
    <row r="923" ht="25.15" customHeight="true" x14ac:dyDescent="0.2">
      <c r="C923" s="614"/>
      <c r="D923" s="614"/>
      <c r="E923" s="614"/>
      <c r="F923" s="614"/>
      <c r="G923" s="614"/>
      <c r="H923" s="614"/>
      <c r="I923" s="614"/>
      <c r="J923" s="614"/>
      <c r="K923" s="614"/>
      <c r="L923" s="614"/>
      <c r="M923" s="614"/>
      <c r="N923" s="614"/>
      <c r="O923" s="614"/>
      <c r="P923" s="614"/>
      <c r="Q923" s="614"/>
    </row>
    <row r="924" ht="25.15" customHeight="true" x14ac:dyDescent="0.2">
      <c r="C924" s="614"/>
      <c r="D924" s="614"/>
      <c r="E924" s="614"/>
      <c r="F924" s="614"/>
      <c r="G924" s="614"/>
      <c r="H924" s="614"/>
      <c r="I924" s="614"/>
      <c r="J924" s="614"/>
      <c r="K924" s="614"/>
      <c r="L924" s="614"/>
      <c r="M924" s="614"/>
      <c r="N924" s="614"/>
      <c r="O924" s="614"/>
      <c r="P924" s="614"/>
      <c r="Q924" s="614"/>
    </row>
    <row r="925" ht="25.15" customHeight="true" x14ac:dyDescent="0.2">
      <c r="C925" s="614"/>
      <c r="D925" s="614"/>
      <c r="E925" s="614"/>
      <c r="F925" s="614"/>
      <c r="G925" s="614"/>
      <c r="H925" s="614"/>
      <c r="I925" s="614"/>
      <c r="J925" s="614"/>
      <c r="K925" s="614"/>
      <c r="L925" s="614"/>
      <c r="M925" s="614"/>
      <c r="N925" s="614"/>
      <c r="O925" s="614"/>
      <c r="P925" s="614"/>
      <c r="Q925" s="614"/>
    </row>
    <row r="926" ht="25.15" customHeight="true" x14ac:dyDescent="0.2">
      <c r="C926" s="614"/>
      <c r="D926" s="614"/>
      <c r="E926" s="614"/>
      <c r="F926" s="614"/>
      <c r="G926" s="614"/>
      <c r="H926" s="614"/>
      <c r="I926" s="614"/>
      <c r="J926" s="614"/>
      <c r="K926" s="614"/>
      <c r="L926" s="614"/>
      <c r="M926" s="614"/>
      <c r="N926" s="614"/>
      <c r="O926" s="614"/>
      <c r="P926" s="614"/>
      <c r="Q926" s="614"/>
    </row>
    <row r="927" ht="25.15" customHeight="true" x14ac:dyDescent="0.2">
      <c r="C927" s="614"/>
      <c r="D927" s="614"/>
      <c r="E927" s="614"/>
      <c r="F927" s="614"/>
      <c r="G927" s="614"/>
      <c r="H927" s="614"/>
      <c r="I927" s="614"/>
      <c r="J927" s="614"/>
      <c r="K927" s="614"/>
      <c r="L927" s="614"/>
      <c r="M927" s="614"/>
      <c r="N927" s="614"/>
      <c r="O927" s="614"/>
      <c r="P927" s="614"/>
      <c r="Q927" s="614"/>
    </row>
    <row r="928" ht="25.15" customHeight="true" x14ac:dyDescent="0.2">
      <c r="C928" s="614"/>
      <c r="D928" s="614"/>
      <c r="E928" s="614"/>
      <c r="F928" s="614"/>
      <c r="G928" s="614"/>
      <c r="H928" s="614"/>
      <c r="I928" s="614"/>
      <c r="J928" s="614"/>
      <c r="K928" s="614"/>
      <c r="L928" s="614"/>
      <c r="M928" s="614"/>
      <c r="N928" s="614"/>
      <c r="O928" s="614"/>
      <c r="P928" s="614"/>
      <c r="Q928" s="614"/>
    </row>
    <row r="929" ht="25.15" customHeight="true" x14ac:dyDescent="0.2">
      <c r="C929" s="614"/>
      <c r="D929" s="614"/>
      <c r="E929" s="614"/>
      <c r="F929" s="614"/>
      <c r="G929" s="614"/>
      <c r="H929" s="614"/>
      <c r="I929" s="614"/>
      <c r="J929" s="614"/>
      <c r="K929" s="614"/>
      <c r="L929" s="614"/>
      <c r="M929" s="614"/>
      <c r="N929" s="614"/>
      <c r="O929" s="614"/>
      <c r="P929" s="614"/>
      <c r="Q929" s="614"/>
    </row>
    <row r="930" ht="25.15" customHeight="true" x14ac:dyDescent="0.2">
      <c r="C930" s="614"/>
      <c r="D930" s="614"/>
      <c r="E930" s="614"/>
      <c r="F930" s="614"/>
      <c r="G930" s="614"/>
      <c r="H930" s="614"/>
      <c r="I930" s="614"/>
      <c r="J930" s="614"/>
      <c r="K930" s="614"/>
      <c r="L930" s="614"/>
      <c r="M930" s="614"/>
      <c r="N930" s="614"/>
      <c r="O930" s="614"/>
      <c r="P930" s="614"/>
      <c r="Q930" s="614"/>
    </row>
    <row r="931" ht="25.15" customHeight="true" x14ac:dyDescent="0.2">
      <c r="C931" s="614"/>
      <c r="D931" s="614"/>
      <c r="E931" s="614"/>
      <c r="F931" s="614"/>
      <c r="G931" s="614"/>
      <c r="H931" s="614"/>
      <c r="I931" s="614"/>
      <c r="J931" s="614"/>
      <c r="K931" s="614"/>
      <c r="L931" s="614"/>
      <c r="M931" s="614"/>
      <c r="N931" s="614"/>
      <c r="O931" s="614"/>
      <c r="P931" s="614"/>
      <c r="Q931" s="614"/>
    </row>
    <row r="932" ht="25.15" customHeight="true" x14ac:dyDescent="0.2">
      <c r="C932" s="614"/>
      <c r="D932" s="614"/>
      <c r="E932" s="614"/>
      <c r="F932" s="614"/>
      <c r="G932" s="614"/>
      <c r="H932" s="614"/>
      <c r="I932" s="614"/>
      <c r="J932" s="614"/>
      <c r="K932" s="614"/>
      <c r="L932" s="614"/>
      <c r="M932" s="614"/>
      <c r="N932" s="614"/>
      <c r="O932" s="614"/>
      <c r="P932" s="614"/>
      <c r="Q932" s="614"/>
    </row>
    <row r="933" ht="25.15" customHeight="true" x14ac:dyDescent="0.2">
      <c r="C933" s="614"/>
      <c r="D933" s="614"/>
      <c r="E933" s="614"/>
      <c r="F933" s="614"/>
      <c r="G933" s="614"/>
      <c r="H933" s="614"/>
      <c r="I933" s="614"/>
      <c r="J933" s="614"/>
      <c r="K933" s="614"/>
      <c r="L933" s="614"/>
      <c r="M933" s="614"/>
      <c r="N933" s="614"/>
      <c r="O933" s="614"/>
      <c r="P933" s="614"/>
      <c r="Q933" s="614"/>
    </row>
    <row r="934" ht="25.15" customHeight="true" x14ac:dyDescent="0.2">
      <c r="C934" s="614"/>
      <c r="D934" s="614"/>
      <c r="E934" s="614"/>
      <c r="F934" s="614"/>
      <c r="G934" s="614"/>
      <c r="H934" s="614"/>
      <c r="I934" s="614"/>
      <c r="J934" s="614"/>
      <c r="K934" s="614"/>
      <c r="L934" s="614"/>
      <c r="M934" s="614"/>
      <c r="N934" s="614"/>
      <c r="O934" s="614"/>
      <c r="P934" s="614"/>
      <c r="Q934" s="614"/>
    </row>
    <row r="935" ht="25.15" customHeight="true" x14ac:dyDescent="0.2">
      <c r="C935" s="614"/>
      <c r="D935" s="614"/>
      <c r="E935" s="614"/>
      <c r="F935" s="614"/>
      <c r="G935" s="614"/>
      <c r="H935" s="614"/>
      <c r="I935" s="614"/>
      <c r="J935" s="614"/>
      <c r="K935" s="614"/>
      <c r="L935" s="614"/>
      <c r="M935" s="614"/>
      <c r="N935" s="614"/>
      <c r="O935" s="614"/>
      <c r="P935" s="614"/>
      <c r="Q935" s="614"/>
    </row>
    <row r="936" ht="25.15" customHeight="true" x14ac:dyDescent="0.2">
      <c r="C936" s="614"/>
      <c r="D936" s="614"/>
      <c r="E936" s="614"/>
      <c r="F936" s="614"/>
      <c r="G936" s="614"/>
      <c r="H936" s="614"/>
      <c r="I936" s="614"/>
      <c r="J936" s="614"/>
      <c r="K936" s="614"/>
      <c r="L936" s="614"/>
      <c r="M936" s="614"/>
      <c r="N936" s="614"/>
      <c r="O936" s="614"/>
      <c r="P936" s="614"/>
      <c r="Q936" s="614"/>
    </row>
    <row r="937" ht="25.15" customHeight="true" x14ac:dyDescent="0.2">
      <c r="C937" s="614"/>
      <c r="D937" s="614"/>
      <c r="E937" s="614"/>
      <c r="F937" s="614"/>
      <c r="G937" s="614"/>
      <c r="H937" s="614"/>
      <c r="I937" s="614"/>
      <c r="J937" s="614"/>
      <c r="K937" s="614"/>
      <c r="L937" s="614"/>
      <c r="M937" s="614"/>
      <c r="N937" s="614"/>
      <c r="O937" s="614"/>
      <c r="P937" s="614"/>
      <c r="Q937" s="614"/>
    </row>
    <row r="938" ht="25.15" customHeight="true" x14ac:dyDescent="0.2">
      <c r="C938" s="614"/>
      <c r="D938" s="614"/>
      <c r="E938" s="614"/>
      <c r="F938" s="614"/>
      <c r="G938" s="614"/>
      <c r="H938" s="614"/>
      <c r="I938" s="614"/>
      <c r="J938" s="614"/>
      <c r="K938" s="614"/>
      <c r="L938" s="614"/>
      <c r="M938" s="614"/>
      <c r="N938" s="614"/>
      <c r="O938" s="614"/>
      <c r="P938" s="614"/>
      <c r="Q938" s="614"/>
    </row>
    <row r="939" ht="25.15" customHeight="true" x14ac:dyDescent="0.2">
      <c r="C939" s="614"/>
      <c r="D939" s="614"/>
      <c r="E939" s="614"/>
      <c r="F939" s="614"/>
      <c r="G939" s="614"/>
      <c r="H939" s="614"/>
      <c r="I939" s="614"/>
      <c r="J939" s="614"/>
      <c r="K939" s="614"/>
      <c r="L939" s="614"/>
      <c r="M939" s="614"/>
      <c r="N939" s="614"/>
      <c r="O939" s="614"/>
      <c r="P939" s="614"/>
      <c r="Q939" s="614"/>
    </row>
    <row r="940" ht="25.15" customHeight="true" x14ac:dyDescent="0.2">
      <c r="C940" s="614"/>
      <c r="D940" s="614"/>
      <c r="E940" s="614"/>
      <c r="F940" s="614"/>
      <c r="G940" s="614"/>
      <c r="H940" s="614"/>
      <c r="I940" s="614"/>
      <c r="J940" s="614"/>
      <c r="K940" s="614"/>
      <c r="L940" s="614"/>
      <c r="M940" s="614"/>
      <c r="N940" s="614"/>
      <c r="O940" s="614"/>
      <c r="P940" s="614"/>
      <c r="Q940" s="614"/>
    </row>
    <row r="941" ht="25.15" customHeight="true" x14ac:dyDescent="0.2">
      <c r="C941" s="614"/>
      <c r="D941" s="614"/>
      <c r="E941" s="614"/>
      <c r="F941" s="614"/>
      <c r="G941" s="614"/>
      <c r="H941" s="614"/>
      <c r="I941" s="614"/>
      <c r="J941" s="614"/>
      <c r="K941" s="614"/>
      <c r="L941" s="614"/>
      <c r="M941" s="614"/>
      <c r="N941" s="614"/>
      <c r="O941" s="614"/>
      <c r="P941" s="614"/>
      <c r="Q941" s="614"/>
    </row>
    <row r="942" ht="25.15" customHeight="true" x14ac:dyDescent="0.2">
      <c r="C942" s="614"/>
      <c r="D942" s="614"/>
      <c r="E942" s="614"/>
      <c r="F942" s="614"/>
      <c r="G942" s="614"/>
      <c r="H942" s="614"/>
      <c r="I942" s="614"/>
      <c r="J942" s="614"/>
      <c r="K942" s="614"/>
      <c r="L942" s="614"/>
      <c r="M942" s="614"/>
      <c r="N942" s="614"/>
      <c r="O942" s="614"/>
      <c r="P942" s="614"/>
      <c r="Q942" s="614"/>
    </row>
    <row r="943" ht="25.15" customHeight="true" x14ac:dyDescent="0.2">
      <c r="C943" s="614"/>
      <c r="D943" s="614"/>
      <c r="E943" s="614"/>
      <c r="F943" s="614"/>
      <c r="G943" s="614"/>
      <c r="H943" s="614"/>
      <c r="I943" s="614"/>
      <c r="J943" s="614"/>
      <c r="K943" s="614"/>
      <c r="L943" s="614"/>
      <c r="M943" s="614"/>
      <c r="N943" s="614"/>
      <c r="O943" s="614"/>
      <c r="P943" s="614"/>
      <c r="Q943" s="614"/>
    </row>
    <row r="944" ht="25.15" customHeight="true" x14ac:dyDescent="0.2">
      <c r="C944" s="614"/>
      <c r="D944" s="614"/>
      <c r="E944" s="614"/>
      <c r="F944" s="614"/>
      <c r="G944" s="614"/>
      <c r="H944" s="614"/>
      <c r="I944" s="614"/>
      <c r="J944" s="614"/>
      <c r="K944" s="614"/>
      <c r="L944" s="614"/>
      <c r="M944" s="614"/>
      <c r="N944" s="614"/>
      <c r="O944" s="614"/>
      <c r="P944" s="614"/>
      <c r="Q944" s="614"/>
    </row>
    <row r="945" ht="25.15" customHeight="true" x14ac:dyDescent="0.2">
      <c r="C945" s="614"/>
      <c r="D945" s="614"/>
      <c r="E945" s="614"/>
      <c r="F945" s="614"/>
      <c r="G945" s="614"/>
      <c r="H945" s="614"/>
      <c r="I945" s="614"/>
      <c r="J945" s="614"/>
      <c r="K945" s="614"/>
      <c r="L945" s="614"/>
      <c r="M945" s="614"/>
      <c r="N945" s="614"/>
      <c r="O945" s="614"/>
      <c r="P945" s="614"/>
      <c r="Q945" s="614"/>
    </row>
    <row r="946" ht="25.15" customHeight="true" x14ac:dyDescent="0.2">
      <c r="C946" s="614"/>
      <c r="D946" s="614"/>
      <c r="E946" s="614"/>
      <c r="F946" s="614"/>
      <c r="G946" s="614"/>
      <c r="H946" s="614"/>
      <c r="I946" s="614"/>
      <c r="J946" s="614"/>
      <c r="K946" s="614"/>
      <c r="L946" s="614"/>
      <c r="M946" s="614"/>
      <c r="N946" s="614"/>
      <c r="O946" s="614"/>
      <c r="P946" s="614"/>
      <c r="Q946" s="614"/>
    </row>
    <row r="947" ht="25.15" customHeight="true" x14ac:dyDescent="0.2">
      <c r="C947" s="614"/>
      <c r="D947" s="614"/>
      <c r="E947" s="614"/>
      <c r="F947" s="614"/>
      <c r="G947" s="614"/>
      <c r="H947" s="614"/>
      <c r="I947" s="614"/>
      <c r="J947" s="614"/>
      <c r="K947" s="614"/>
      <c r="L947" s="614"/>
      <c r="M947" s="614"/>
      <c r="N947" s="614"/>
      <c r="O947" s="614"/>
      <c r="P947" s="614"/>
      <c r="Q947" s="614"/>
    </row>
    <row r="948" ht="25.15" customHeight="true" x14ac:dyDescent="0.2">
      <c r="C948" s="614"/>
      <c r="D948" s="614"/>
      <c r="E948" s="614"/>
      <c r="F948" s="614"/>
      <c r="G948" s="614"/>
      <c r="H948" s="614"/>
      <c r="I948" s="614"/>
      <c r="J948" s="614"/>
      <c r="K948" s="614"/>
      <c r="L948" s="614"/>
      <c r="M948" s="614"/>
      <c r="N948" s="614"/>
      <c r="O948" s="614"/>
      <c r="P948" s="614"/>
      <c r="Q948" s="614"/>
    </row>
    <row r="949" ht="25.15" customHeight="true" x14ac:dyDescent="0.2">
      <c r="C949" s="614"/>
      <c r="D949" s="614"/>
      <c r="E949" s="614"/>
      <c r="F949" s="614"/>
      <c r="G949" s="614"/>
      <c r="H949" s="614"/>
      <c r="I949" s="614"/>
      <c r="J949" s="614"/>
      <c r="K949" s="614"/>
      <c r="L949" s="614"/>
      <c r="M949" s="614"/>
      <c r="N949" s="614"/>
      <c r="O949" s="614"/>
      <c r="P949" s="614"/>
      <c r="Q949" s="614"/>
    </row>
    <row r="950" ht="25.15" customHeight="true" x14ac:dyDescent="0.2">
      <c r="C950" s="614"/>
      <c r="D950" s="614"/>
      <c r="E950" s="614"/>
      <c r="F950" s="614"/>
      <c r="G950" s="614"/>
      <c r="H950" s="614"/>
      <c r="I950" s="614"/>
      <c r="J950" s="614"/>
      <c r="K950" s="614"/>
      <c r="L950" s="614"/>
      <c r="M950" s="614"/>
      <c r="N950" s="614"/>
      <c r="O950" s="614"/>
      <c r="P950" s="614"/>
      <c r="Q950" s="614"/>
    </row>
    <row r="951" ht="25.15" customHeight="true" x14ac:dyDescent="0.2">
      <c r="C951" s="614"/>
      <c r="D951" s="614"/>
      <c r="E951" s="614"/>
      <c r="F951" s="614"/>
      <c r="G951" s="614"/>
      <c r="H951" s="614"/>
      <c r="I951" s="614"/>
      <c r="J951" s="614"/>
      <c r="K951" s="614"/>
      <c r="L951" s="614"/>
      <c r="M951" s="614"/>
      <c r="N951" s="614"/>
      <c r="O951" s="614"/>
      <c r="P951" s="614"/>
      <c r="Q951" s="614"/>
    </row>
    <row r="952" ht="25.15" customHeight="true" x14ac:dyDescent="0.2">
      <c r="C952" s="614"/>
      <c r="D952" s="614"/>
      <c r="E952" s="614"/>
      <c r="F952" s="614"/>
      <c r="G952" s="614"/>
      <c r="H952" s="614"/>
      <c r="I952" s="614"/>
      <c r="J952" s="614"/>
      <c r="K952" s="614"/>
      <c r="L952" s="614"/>
      <c r="M952" s="614"/>
      <c r="N952" s="614"/>
      <c r="O952" s="614"/>
      <c r="P952" s="614"/>
      <c r="Q952" s="614"/>
    </row>
    <row r="953" ht="25.15" customHeight="true" x14ac:dyDescent="0.2">
      <c r="C953" s="614"/>
      <c r="D953" s="614"/>
      <c r="E953" s="614"/>
      <c r="F953" s="614"/>
      <c r="G953" s="614"/>
      <c r="H953" s="614"/>
      <c r="I953" s="614"/>
      <c r="J953" s="614"/>
      <c r="K953" s="614"/>
      <c r="L953" s="614"/>
      <c r="M953" s="614"/>
      <c r="N953" s="614"/>
      <c r="O953" s="614"/>
      <c r="P953" s="614"/>
      <c r="Q953" s="614"/>
    </row>
    <row r="954" ht="25.15" customHeight="true" x14ac:dyDescent="0.2">
      <c r="C954" s="614"/>
      <c r="D954" s="614"/>
      <c r="E954" s="614"/>
      <c r="F954" s="614"/>
      <c r="G954" s="614"/>
      <c r="H954" s="614"/>
      <c r="I954" s="614"/>
      <c r="J954" s="614"/>
      <c r="K954" s="614"/>
      <c r="L954" s="614"/>
      <c r="M954" s="614"/>
      <c r="N954" s="614"/>
      <c r="O954" s="614"/>
      <c r="P954" s="614"/>
      <c r="Q954" s="614"/>
    </row>
    <row r="955" ht="25.15" customHeight="true" x14ac:dyDescent="0.2">
      <c r="C955" s="614"/>
      <c r="D955" s="614"/>
      <c r="E955" s="614"/>
      <c r="F955" s="614"/>
      <c r="G955" s="614"/>
      <c r="H955" s="614"/>
      <c r="I955" s="614"/>
      <c r="J955" s="614"/>
      <c r="K955" s="614"/>
      <c r="L955" s="614"/>
      <c r="M955" s="614"/>
      <c r="N955" s="614"/>
      <c r="O955" s="614"/>
      <c r="P955" s="614"/>
      <c r="Q955" s="614"/>
    </row>
    <row r="956" ht="25.15" customHeight="true" x14ac:dyDescent="0.2">
      <c r="C956" s="614"/>
      <c r="D956" s="614"/>
      <c r="E956" s="614"/>
      <c r="F956" s="614"/>
      <c r="G956" s="614"/>
      <c r="H956" s="614"/>
      <c r="I956" s="614"/>
      <c r="J956" s="614"/>
      <c r="K956" s="614"/>
      <c r="L956" s="614"/>
      <c r="M956" s="614"/>
      <c r="N956" s="614"/>
      <c r="O956" s="614"/>
      <c r="P956" s="614"/>
      <c r="Q956" s="614"/>
    </row>
    <row r="957" ht="25.15" customHeight="true" x14ac:dyDescent="0.2">
      <c r="C957" s="614"/>
      <c r="D957" s="614"/>
      <c r="E957" s="614"/>
      <c r="F957" s="614"/>
      <c r="G957" s="614"/>
      <c r="H957" s="614"/>
      <c r="I957" s="614"/>
      <c r="J957" s="614"/>
      <c r="K957" s="614"/>
      <c r="L957" s="614"/>
      <c r="M957" s="614"/>
      <c r="N957" s="614"/>
      <c r="O957" s="614"/>
      <c r="P957" s="614"/>
      <c r="Q957" s="614"/>
    </row>
    <row r="958" ht="25.15" customHeight="true" x14ac:dyDescent="0.2">
      <c r="C958" s="614"/>
      <c r="D958" s="614"/>
      <c r="E958" s="614"/>
      <c r="F958" s="614"/>
      <c r="G958" s="614"/>
      <c r="H958" s="614"/>
      <c r="I958" s="614"/>
      <c r="J958" s="614"/>
      <c r="K958" s="614"/>
      <c r="L958" s="614"/>
      <c r="M958" s="614"/>
      <c r="N958" s="614"/>
      <c r="O958" s="614"/>
      <c r="P958" s="614"/>
      <c r="Q958" s="614"/>
    </row>
    <row r="959" ht="25.15" customHeight="true" x14ac:dyDescent="0.2">
      <c r="C959" s="614"/>
      <c r="D959" s="614"/>
      <c r="E959" s="614"/>
      <c r="F959" s="614"/>
      <c r="G959" s="614"/>
      <c r="H959" s="614"/>
      <c r="I959" s="614"/>
      <c r="J959" s="614"/>
      <c r="K959" s="614"/>
      <c r="L959" s="614"/>
      <c r="M959" s="614"/>
      <c r="N959" s="614"/>
      <c r="O959" s="614"/>
      <c r="P959" s="614"/>
      <c r="Q959" s="614"/>
    </row>
    <row r="960" ht="25.15" customHeight="true" x14ac:dyDescent="0.2">
      <c r="C960" s="614"/>
      <c r="D960" s="614"/>
      <c r="E960" s="614"/>
      <c r="F960" s="614"/>
      <c r="G960" s="614"/>
      <c r="H960" s="614"/>
      <c r="I960" s="614"/>
      <c r="J960" s="614"/>
      <c r="K960" s="614"/>
      <c r="L960" s="614"/>
      <c r="M960" s="614"/>
      <c r="N960" s="614"/>
      <c r="O960" s="614"/>
      <c r="P960" s="614"/>
      <c r="Q960" s="614"/>
    </row>
    <row r="961" ht="25.15" customHeight="true" x14ac:dyDescent="0.2">
      <c r="C961" s="614"/>
      <c r="D961" s="614"/>
      <c r="E961" s="614"/>
      <c r="F961" s="614"/>
      <c r="G961" s="614"/>
      <c r="H961" s="614"/>
      <c r="I961" s="614"/>
      <c r="J961" s="614"/>
      <c r="K961" s="614"/>
      <c r="L961" s="614"/>
      <c r="M961" s="614"/>
      <c r="N961" s="614"/>
      <c r="O961" s="614"/>
      <c r="P961" s="614"/>
      <c r="Q961" s="614"/>
    </row>
    <row r="962" ht="25.15" customHeight="true" x14ac:dyDescent="0.2">
      <c r="C962" s="614"/>
      <c r="D962" s="614"/>
      <c r="E962" s="614"/>
      <c r="F962" s="614"/>
      <c r="G962" s="614"/>
      <c r="H962" s="614"/>
      <c r="I962" s="614"/>
      <c r="J962" s="614"/>
      <c r="K962" s="614"/>
      <c r="L962" s="614"/>
      <c r="M962" s="614"/>
      <c r="N962" s="614"/>
      <c r="O962" s="614"/>
      <c r="P962" s="614"/>
      <c r="Q962" s="614"/>
    </row>
    <row r="963" ht="25.15" customHeight="true" x14ac:dyDescent="0.2">
      <c r="C963" s="614"/>
      <c r="D963" s="614"/>
      <c r="E963" s="614"/>
      <c r="F963" s="614"/>
      <c r="G963" s="614"/>
      <c r="H963" s="614"/>
      <c r="I963" s="614"/>
      <c r="J963" s="614"/>
      <c r="K963" s="614"/>
      <c r="L963" s="614"/>
      <c r="M963" s="614"/>
      <c r="N963" s="614"/>
      <c r="O963" s="614"/>
      <c r="P963" s="614"/>
      <c r="Q963" s="614"/>
    </row>
    <row r="964" ht="25.15" customHeight="true" x14ac:dyDescent="0.2">
      <c r="C964" s="614"/>
      <c r="D964" s="614"/>
      <c r="E964" s="614"/>
      <c r="F964" s="614"/>
      <c r="G964" s="614"/>
      <c r="H964" s="614"/>
      <c r="I964" s="614"/>
      <c r="J964" s="614"/>
      <c r="K964" s="614"/>
      <c r="L964" s="614"/>
      <c r="M964" s="614"/>
      <c r="N964" s="614"/>
      <c r="O964" s="614"/>
      <c r="P964" s="614"/>
      <c r="Q964" s="614"/>
    </row>
    <row r="965" ht="25.15" customHeight="true" x14ac:dyDescent="0.2">
      <c r="C965" s="614"/>
      <c r="D965" s="614"/>
      <c r="E965" s="614"/>
      <c r="F965" s="614"/>
      <c r="G965" s="614"/>
      <c r="H965" s="614"/>
      <c r="I965" s="614"/>
      <c r="J965" s="614"/>
      <c r="K965" s="614"/>
      <c r="L965" s="614"/>
      <c r="M965" s="614"/>
      <c r="N965" s="614"/>
      <c r="O965" s="614"/>
      <c r="P965" s="614"/>
      <c r="Q965" s="614"/>
    </row>
    <row r="966" ht="25.15" customHeight="true" x14ac:dyDescent="0.2">
      <c r="C966" s="614"/>
      <c r="D966" s="614"/>
      <c r="E966" s="614"/>
      <c r="F966" s="614"/>
      <c r="G966" s="614"/>
      <c r="H966" s="614"/>
      <c r="I966" s="614"/>
      <c r="J966" s="614"/>
      <c r="K966" s="614"/>
      <c r="L966" s="614"/>
      <c r="M966" s="614"/>
      <c r="N966" s="614"/>
      <c r="O966" s="614"/>
      <c r="P966" s="614"/>
      <c r="Q966" s="614"/>
    </row>
    <row r="967" ht="25.15" customHeight="true" x14ac:dyDescent="0.2">
      <c r="C967" s="614"/>
      <c r="D967" s="614"/>
      <c r="E967" s="614"/>
      <c r="F967" s="614"/>
      <c r="G967" s="614"/>
      <c r="H967" s="614"/>
      <c r="I967" s="614"/>
      <c r="J967" s="614"/>
      <c r="K967" s="614"/>
      <c r="L967" s="614"/>
      <c r="M967" s="614"/>
      <c r="N967" s="614"/>
      <c r="O967" s="614"/>
      <c r="P967" s="614"/>
      <c r="Q967" s="614"/>
    </row>
    <row r="968" ht="25.15" customHeight="true" x14ac:dyDescent="0.2">
      <c r="C968" s="614"/>
      <c r="D968" s="614"/>
      <c r="E968" s="614"/>
      <c r="F968" s="614"/>
      <c r="G968" s="614"/>
      <c r="H968" s="614"/>
      <c r="I968" s="614"/>
      <c r="J968" s="614"/>
      <c r="K968" s="614"/>
      <c r="L968" s="614"/>
      <c r="M968" s="614"/>
      <c r="N968" s="614"/>
      <c r="O968" s="614"/>
      <c r="P968" s="614"/>
      <c r="Q968" s="614"/>
    </row>
    <row r="969" ht="25.15" customHeight="true" x14ac:dyDescent="0.2">
      <c r="C969" s="614"/>
      <c r="D969" s="614"/>
      <c r="E969" s="614"/>
      <c r="F969" s="614"/>
      <c r="G969" s="614"/>
      <c r="H969" s="614"/>
      <c r="I969" s="614"/>
      <c r="J969" s="614"/>
      <c r="K969" s="614"/>
      <c r="L969" s="614"/>
      <c r="M969" s="614"/>
      <c r="N969" s="614"/>
      <c r="O969" s="614"/>
      <c r="P969" s="614"/>
      <c r="Q969" s="614"/>
    </row>
    <row r="970" ht="25.15" customHeight="true" x14ac:dyDescent="0.2">
      <c r="C970" s="614"/>
      <c r="D970" s="614"/>
      <c r="E970" s="614"/>
      <c r="F970" s="614"/>
      <c r="G970" s="614"/>
      <c r="H970" s="614"/>
      <c r="I970" s="614"/>
      <c r="J970" s="614"/>
      <c r="K970" s="614"/>
      <c r="L970" s="614"/>
      <c r="M970" s="614"/>
      <c r="N970" s="614"/>
      <c r="O970" s="614"/>
      <c r="P970" s="614"/>
      <c r="Q970" s="614"/>
    </row>
    <row r="971" ht="25.15" customHeight="true" x14ac:dyDescent="0.2">
      <c r="C971" s="614"/>
      <c r="D971" s="614"/>
      <c r="E971" s="614"/>
      <c r="F971" s="614"/>
      <c r="G971" s="614"/>
      <c r="H971" s="614"/>
      <c r="I971" s="614"/>
      <c r="J971" s="614"/>
      <c r="K971" s="614"/>
      <c r="L971" s="614"/>
      <c r="M971" s="614"/>
      <c r="N971" s="614"/>
      <c r="O971" s="614"/>
      <c r="P971" s="614"/>
      <c r="Q971" s="614"/>
    </row>
    <row r="972" ht="25.15" customHeight="true" x14ac:dyDescent="0.2">
      <c r="C972" s="614"/>
      <c r="D972" s="614"/>
      <c r="E972" s="614"/>
      <c r="F972" s="614"/>
      <c r="G972" s="614"/>
      <c r="H972" s="614"/>
      <c r="I972" s="614"/>
      <c r="J972" s="614"/>
      <c r="K972" s="614"/>
      <c r="L972" s="614"/>
      <c r="M972" s="614"/>
      <c r="N972" s="614"/>
      <c r="O972" s="614"/>
      <c r="P972" s="614"/>
      <c r="Q972" s="614"/>
    </row>
    <row r="973" ht="25.15" customHeight="true" x14ac:dyDescent="0.2">
      <c r="C973" s="614"/>
      <c r="D973" s="614"/>
      <c r="E973" s="614"/>
      <c r="F973" s="614"/>
      <c r="G973" s="614"/>
      <c r="H973" s="614"/>
      <c r="I973" s="614"/>
      <c r="J973" s="614"/>
      <c r="K973" s="614"/>
      <c r="L973" s="614"/>
      <c r="M973" s="614"/>
      <c r="N973" s="614"/>
      <c r="O973" s="614"/>
      <c r="P973" s="614"/>
      <c r="Q973" s="614"/>
    </row>
    <row r="974" ht="25.15" customHeight="true" x14ac:dyDescent="0.2">
      <c r="C974" s="614"/>
      <c r="D974" s="614"/>
      <c r="E974" s="614"/>
      <c r="F974" s="614"/>
      <c r="G974" s="614"/>
      <c r="H974" s="614"/>
      <c r="I974" s="614"/>
      <c r="J974" s="614"/>
      <c r="K974" s="614"/>
      <c r="L974" s="614"/>
      <c r="M974" s="614"/>
      <c r="N974" s="614"/>
      <c r="O974" s="614"/>
      <c r="P974" s="614"/>
      <c r="Q974" s="614"/>
    </row>
    <row r="975" ht="25.15" customHeight="true" x14ac:dyDescent="0.2">
      <c r="C975" s="614"/>
      <c r="D975" s="614"/>
      <c r="E975" s="614"/>
      <c r="F975" s="614"/>
      <c r="G975" s="614"/>
      <c r="H975" s="614"/>
      <c r="I975" s="614"/>
      <c r="J975" s="614"/>
      <c r="K975" s="614"/>
      <c r="L975" s="614"/>
      <c r="M975" s="614"/>
      <c r="N975" s="614"/>
      <c r="O975" s="614"/>
      <c r="P975" s="614"/>
      <c r="Q975" s="614"/>
    </row>
    <row r="976" ht="25.15" customHeight="true" x14ac:dyDescent="0.2">
      <c r="C976" s="614"/>
      <c r="D976" s="614"/>
      <c r="E976" s="614"/>
      <c r="F976" s="614"/>
      <c r="G976" s="614"/>
      <c r="H976" s="614"/>
      <c r="I976" s="614"/>
      <c r="J976" s="614"/>
      <c r="K976" s="614"/>
      <c r="L976" s="614"/>
      <c r="M976" s="614"/>
      <c r="N976" s="614"/>
      <c r="O976" s="614"/>
      <c r="P976" s="614"/>
      <c r="Q976" s="614"/>
    </row>
    <row r="977" ht="25.15" customHeight="true" x14ac:dyDescent="0.2">
      <c r="C977" s="614"/>
      <c r="D977" s="614"/>
      <c r="E977" s="614"/>
      <c r="F977" s="614"/>
      <c r="G977" s="614"/>
      <c r="H977" s="614"/>
      <c r="I977" s="614"/>
      <c r="J977" s="614"/>
      <c r="K977" s="614"/>
      <c r="L977" s="614"/>
      <c r="M977" s="614"/>
      <c r="N977" s="614"/>
      <c r="O977" s="614"/>
      <c r="P977" s="614"/>
      <c r="Q977" s="614"/>
    </row>
    <row r="978" ht="25.15" customHeight="true" x14ac:dyDescent="0.2">
      <c r="C978" s="614"/>
      <c r="D978" s="614"/>
      <c r="E978" s="614"/>
      <c r="F978" s="614"/>
      <c r="G978" s="614"/>
      <c r="H978" s="614"/>
      <c r="I978" s="614"/>
      <c r="J978" s="614"/>
      <c r="K978" s="614"/>
      <c r="L978" s="614"/>
      <c r="M978" s="614"/>
      <c r="N978" s="614"/>
      <c r="O978" s="614"/>
      <c r="P978" s="614"/>
      <c r="Q978" s="614"/>
    </row>
    <row r="979" ht="25.15" customHeight="true" x14ac:dyDescent="0.2">
      <c r="C979" s="614"/>
      <c r="D979" s="614"/>
      <c r="E979" s="614"/>
      <c r="F979" s="614"/>
      <c r="G979" s="614"/>
      <c r="H979" s="614"/>
      <c r="I979" s="614"/>
      <c r="J979" s="614"/>
      <c r="K979" s="614"/>
      <c r="L979" s="614"/>
      <c r="M979" s="614"/>
      <c r="N979" s="614"/>
      <c r="O979" s="614"/>
      <c r="P979" s="614"/>
      <c r="Q979" s="614"/>
    </row>
    <row r="980" ht="25.15" customHeight="true" x14ac:dyDescent="0.2">
      <c r="C980" s="614"/>
      <c r="D980" s="614"/>
      <c r="E980" s="614"/>
      <c r="F980" s="614"/>
      <c r="G980" s="614"/>
      <c r="H980" s="614"/>
      <c r="I980" s="614"/>
      <c r="J980" s="614"/>
      <c r="K980" s="614"/>
      <c r="L980" s="614"/>
      <c r="M980" s="614"/>
      <c r="N980" s="614"/>
      <c r="O980" s="614"/>
      <c r="P980" s="614"/>
      <c r="Q980" s="614"/>
    </row>
    <row r="981" ht="25.15" customHeight="true" x14ac:dyDescent="0.2">
      <c r="C981" s="614"/>
      <c r="D981" s="614"/>
      <c r="E981" s="614"/>
      <c r="F981" s="614"/>
      <c r="G981" s="614"/>
      <c r="H981" s="614"/>
      <c r="I981" s="614"/>
      <c r="J981" s="614"/>
      <c r="K981" s="614"/>
      <c r="L981" s="614"/>
      <c r="M981" s="614"/>
      <c r="N981" s="614"/>
      <c r="O981" s="614"/>
      <c r="P981" s="614"/>
      <c r="Q981" s="614"/>
    </row>
    <row r="982" ht="25.15" customHeight="true" x14ac:dyDescent="0.2">
      <c r="C982" s="614"/>
      <c r="D982" s="614"/>
      <c r="E982" s="614"/>
      <c r="F982" s="614"/>
      <c r="G982" s="614"/>
      <c r="H982" s="614"/>
      <c r="I982" s="614"/>
      <c r="J982" s="614"/>
      <c r="K982" s="614"/>
      <c r="L982" s="614"/>
      <c r="M982" s="614"/>
      <c r="N982" s="614"/>
      <c r="O982" s="614"/>
      <c r="P982" s="614"/>
      <c r="Q982" s="614"/>
    </row>
    <row r="983" ht="25.15" customHeight="true" x14ac:dyDescent="0.2">
      <c r="C983" s="614"/>
      <c r="D983" s="614"/>
      <c r="E983" s="614"/>
      <c r="F983" s="614"/>
      <c r="G983" s="614"/>
      <c r="H983" s="614"/>
      <c r="I983" s="614"/>
      <c r="J983" s="614"/>
      <c r="K983" s="614"/>
      <c r="L983" s="614"/>
      <c r="M983" s="614"/>
      <c r="N983" s="614"/>
      <c r="O983" s="614"/>
      <c r="P983" s="614"/>
      <c r="Q983" s="614"/>
    </row>
    <row r="984" ht="25.15" customHeight="true" x14ac:dyDescent="0.2">
      <c r="C984" s="614"/>
      <c r="D984" s="614"/>
      <c r="E984" s="614"/>
      <c r="F984" s="614"/>
      <c r="G984" s="614"/>
      <c r="H984" s="614"/>
      <c r="I984" s="614"/>
      <c r="J984" s="614"/>
      <c r="K984" s="614"/>
      <c r="L984" s="614"/>
      <c r="M984" s="614"/>
      <c r="N984" s="614"/>
      <c r="O984" s="614"/>
      <c r="P984" s="614"/>
      <c r="Q984" s="614"/>
    </row>
    <row r="985" ht="25.15" customHeight="true" x14ac:dyDescent="0.2">
      <c r="C985" s="614"/>
      <c r="D985" s="614"/>
      <c r="E985" s="614"/>
      <c r="F985" s="614"/>
      <c r="G985" s="614"/>
      <c r="H985" s="614"/>
      <c r="I985" s="614"/>
      <c r="J985" s="614"/>
      <c r="K985" s="614"/>
      <c r="L985" s="614"/>
      <c r="M985" s="614"/>
      <c r="N985" s="614"/>
      <c r="O985" s="614"/>
      <c r="P985" s="614"/>
      <c r="Q985" s="614"/>
    </row>
    <row r="986" ht="25.15" customHeight="true" x14ac:dyDescent="0.2">
      <c r="C986" s="614"/>
      <c r="D986" s="614"/>
      <c r="E986" s="614"/>
      <c r="F986" s="614"/>
      <c r="G986" s="614"/>
      <c r="H986" s="614"/>
      <c r="I986" s="614"/>
      <c r="J986" s="614"/>
      <c r="K986" s="614"/>
      <c r="L986" s="614"/>
      <c r="M986" s="614"/>
      <c r="N986" s="614"/>
      <c r="O986" s="614"/>
      <c r="P986" s="614"/>
      <c r="Q986" s="614"/>
    </row>
    <row r="987" ht="25.15" customHeight="true" x14ac:dyDescent="0.2">
      <c r="C987" s="614"/>
      <c r="D987" s="614"/>
      <c r="E987" s="614"/>
      <c r="F987" s="614"/>
      <c r="G987" s="614"/>
      <c r="H987" s="614"/>
      <c r="I987" s="614"/>
      <c r="J987" s="614"/>
      <c r="K987" s="614"/>
      <c r="L987" s="614"/>
      <c r="M987" s="614"/>
      <c r="N987" s="614"/>
      <c r="O987" s="614"/>
      <c r="P987" s="614"/>
      <c r="Q987" s="614"/>
    </row>
    <row r="988" ht="25.15" customHeight="true" x14ac:dyDescent="0.2">
      <c r="C988" s="614"/>
      <c r="D988" s="614"/>
      <c r="E988" s="614"/>
      <c r="F988" s="614"/>
      <c r="G988" s="614"/>
      <c r="H988" s="614"/>
      <c r="I988" s="614"/>
      <c r="J988" s="614"/>
      <c r="K988" s="614"/>
      <c r="L988" s="614"/>
      <c r="M988" s="614"/>
      <c r="N988" s="614"/>
      <c r="O988" s="614"/>
      <c r="P988" s="614"/>
      <c r="Q988" s="614"/>
    </row>
    <row r="989" ht="25.15" customHeight="true" x14ac:dyDescent="0.2">
      <c r="C989" s="614"/>
      <c r="D989" s="614"/>
      <c r="E989" s="614"/>
      <c r="F989" s="614"/>
      <c r="G989" s="614"/>
      <c r="H989" s="614"/>
      <c r="I989" s="614"/>
      <c r="J989" s="614"/>
      <c r="K989" s="614"/>
      <c r="L989" s="614"/>
      <c r="M989" s="614"/>
      <c r="N989" s="614"/>
      <c r="O989" s="614"/>
      <c r="P989" s="614"/>
      <c r="Q989" s="614"/>
    </row>
    <row r="990" ht="25.15" customHeight="true" x14ac:dyDescent="0.2">
      <c r="C990" s="614"/>
      <c r="D990" s="614"/>
      <c r="E990" s="614"/>
      <c r="F990" s="614"/>
      <c r="G990" s="614"/>
      <c r="H990" s="614"/>
      <c r="I990" s="614"/>
      <c r="J990" s="614"/>
      <c r="K990" s="614"/>
      <c r="L990" s="614"/>
      <c r="M990" s="614"/>
      <c r="N990" s="614"/>
      <c r="O990" s="614"/>
      <c r="P990" s="614"/>
      <c r="Q990" s="614"/>
    </row>
    <row r="991" ht="25.15" customHeight="true" x14ac:dyDescent="0.2">
      <c r="C991" s="614"/>
      <c r="D991" s="614"/>
      <c r="E991" s="614"/>
      <c r="F991" s="614"/>
      <c r="G991" s="614"/>
      <c r="H991" s="614"/>
      <c r="I991" s="614"/>
      <c r="J991" s="614"/>
      <c r="K991" s="614"/>
      <c r="L991" s="614"/>
      <c r="M991" s="614"/>
      <c r="N991" s="614"/>
      <c r="O991" s="614"/>
      <c r="P991" s="614"/>
      <c r="Q991" s="614"/>
    </row>
    <row r="992" ht="25.15" customHeight="true" x14ac:dyDescent="0.2">
      <c r="C992" s="614"/>
      <c r="D992" s="614"/>
      <c r="E992" s="614"/>
      <c r="F992" s="614"/>
      <c r="G992" s="614"/>
      <c r="H992" s="614"/>
      <c r="I992" s="614"/>
      <c r="J992" s="614"/>
      <c r="K992" s="614"/>
      <c r="L992" s="614"/>
      <c r="M992" s="614"/>
      <c r="N992" s="614"/>
      <c r="O992" s="614"/>
      <c r="P992" s="614"/>
      <c r="Q992" s="614"/>
    </row>
    <row r="993" ht="25.15" customHeight="true" x14ac:dyDescent="0.2">
      <c r="C993" s="614"/>
      <c r="D993" s="614"/>
      <c r="E993" s="614"/>
      <c r="F993" s="614"/>
      <c r="G993" s="614"/>
      <c r="H993" s="614"/>
      <c r="I993" s="614"/>
      <c r="J993" s="614"/>
      <c r="K993" s="614"/>
      <c r="L993" s="614"/>
      <c r="M993" s="614"/>
      <c r="N993" s="614"/>
      <c r="O993" s="614"/>
      <c r="P993" s="614"/>
      <c r="Q993" s="614"/>
    </row>
    <row r="994" ht="25.15" customHeight="true" x14ac:dyDescent="0.2">
      <c r="C994" s="614"/>
      <c r="D994" s="614"/>
      <c r="E994" s="614"/>
      <c r="F994" s="614"/>
      <c r="G994" s="614"/>
      <c r="H994" s="614"/>
      <c r="I994" s="614"/>
      <c r="J994" s="614"/>
      <c r="K994" s="614"/>
      <c r="L994" s="614"/>
      <c r="M994" s="614"/>
      <c r="N994" s="614"/>
      <c r="O994" s="614"/>
      <c r="P994" s="614"/>
      <c r="Q994" s="614"/>
    </row>
    <row r="995" ht="25.15" customHeight="true" x14ac:dyDescent="0.2">
      <c r="C995" s="614"/>
      <c r="D995" s="614"/>
      <c r="E995" s="614"/>
      <c r="F995" s="614"/>
      <c r="G995" s="614"/>
      <c r="H995" s="614"/>
      <c r="I995" s="614"/>
      <c r="J995" s="614"/>
      <c r="K995" s="614"/>
      <c r="L995" s="614"/>
      <c r="M995" s="614"/>
      <c r="N995" s="614"/>
      <c r="O995" s="614"/>
      <c r="P995" s="614"/>
      <c r="Q995" s="614"/>
    </row>
    <row r="996" ht="25.15" customHeight="true" x14ac:dyDescent="0.2">
      <c r="C996" s="614"/>
      <c r="D996" s="614"/>
      <c r="E996" s="614"/>
      <c r="F996" s="614"/>
      <c r="G996" s="614"/>
      <c r="H996" s="614"/>
      <c r="I996" s="614"/>
      <c r="J996" s="614"/>
      <c r="K996" s="614"/>
      <c r="L996" s="614"/>
      <c r="M996" s="614"/>
      <c r="N996" s="614"/>
      <c r="O996" s="614"/>
      <c r="P996" s="614"/>
      <c r="Q996" s="614"/>
    </row>
    <row r="997" ht="25.15" customHeight="true" x14ac:dyDescent="0.2">
      <c r="C997" s="614"/>
      <c r="D997" s="614"/>
      <c r="E997" s="614"/>
      <c r="F997" s="614"/>
      <c r="G997" s="614"/>
      <c r="H997" s="614"/>
      <c r="I997" s="614"/>
      <c r="J997" s="614"/>
      <c r="K997" s="614"/>
      <c r="L997" s="614"/>
      <c r="M997" s="614"/>
      <c r="N997" s="614"/>
      <c r="O997" s="614"/>
      <c r="P997" s="614"/>
      <c r="Q997" s="614"/>
    </row>
    <row r="998" ht="25.15" customHeight="true" x14ac:dyDescent="0.2">
      <c r="C998" s="614"/>
      <c r="D998" s="614"/>
      <c r="E998" s="614"/>
      <c r="F998" s="614"/>
      <c r="G998" s="614"/>
      <c r="H998" s="614"/>
      <c r="I998" s="614"/>
      <c r="J998" s="614"/>
      <c r="K998" s="614"/>
      <c r="L998" s="614"/>
      <c r="M998" s="614"/>
      <c r="N998" s="614"/>
      <c r="O998" s="614"/>
      <c r="P998" s="614"/>
      <c r="Q998" s="614"/>
    </row>
    <row r="999" ht="25.15" customHeight="true" x14ac:dyDescent="0.2">
      <c r="C999" s="614"/>
      <c r="D999" s="614"/>
      <c r="E999" s="614"/>
      <c r="F999" s="614"/>
      <c r="G999" s="614"/>
      <c r="H999" s="614"/>
      <c r="I999" s="614"/>
      <c r="J999" s="614"/>
      <c r="K999" s="614"/>
      <c r="L999" s="614"/>
      <c r="M999" s="614"/>
      <c r="N999" s="614"/>
      <c r="O999" s="614"/>
      <c r="P999" s="614"/>
      <c r="Q999" s="614"/>
    </row>
    <row r="1000" ht="25.15" customHeight="true" x14ac:dyDescent="0.2">
      <c r="C1000" s="614"/>
      <c r="D1000" s="614"/>
      <c r="E1000" s="614"/>
      <c r="F1000" s="614"/>
      <c r="G1000" s="614"/>
      <c r="H1000" s="614"/>
      <c r="I1000" s="614"/>
      <c r="J1000" s="614"/>
      <c r="K1000" s="614"/>
      <c r="L1000" s="614"/>
      <c r="M1000" s="614"/>
      <c r="N1000" s="614"/>
      <c r="O1000" s="614"/>
      <c r="P1000" s="614"/>
      <c r="Q1000" s="614"/>
    </row>
    <row r="1001" ht="25.15" customHeight="true" x14ac:dyDescent="0.2">
      <c r="C1001" s="614"/>
      <c r="D1001" s="614"/>
      <c r="E1001" s="614"/>
      <c r="F1001" s="614"/>
      <c r="G1001" s="614"/>
      <c r="H1001" s="614"/>
      <c r="I1001" s="614"/>
      <c r="J1001" s="614"/>
      <c r="K1001" s="614"/>
      <c r="L1001" s="614"/>
      <c r="M1001" s="614"/>
      <c r="N1001" s="614"/>
      <c r="O1001" s="614"/>
      <c r="P1001" s="614"/>
      <c r="Q1001" s="614"/>
    </row>
    <row r="1002" ht="25.15" customHeight="true" x14ac:dyDescent="0.2">
      <c r="C1002" s="614"/>
      <c r="D1002" s="614"/>
      <c r="E1002" s="614"/>
      <c r="F1002" s="614"/>
      <c r="G1002" s="614"/>
      <c r="H1002" s="614"/>
      <c r="I1002" s="614"/>
      <c r="J1002" s="614"/>
      <c r="K1002" s="614"/>
      <c r="L1002" s="614"/>
      <c r="M1002" s="614"/>
      <c r="N1002" s="614"/>
      <c r="O1002" s="614"/>
      <c r="P1002" s="614"/>
      <c r="Q1002" s="614"/>
    </row>
    <row r="1003" ht="25.15" customHeight="true" x14ac:dyDescent="0.2">
      <c r="C1003" s="614"/>
      <c r="D1003" s="614"/>
      <c r="E1003" s="614"/>
      <c r="F1003" s="614"/>
      <c r="G1003" s="614"/>
      <c r="H1003" s="614"/>
      <c r="I1003" s="614"/>
      <c r="J1003" s="614"/>
      <c r="K1003" s="614"/>
      <c r="L1003" s="614"/>
      <c r="M1003" s="614"/>
      <c r="N1003" s="614"/>
      <c r="O1003" s="614"/>
      <c r="P1003" s="614"/>
      <c r="Q1003" s="614"/>
    </row>
    <row r="1004" ht="25.15" customHeight="true" x14ac:dyDescent="0.2">
      <c r="C1004" s="614"/>
      <c r="D1004" s="614"/>
      <c r="E1004" s="614"/>
      <c r="F1004" s="614"/>
      <c r="G1004" s="614"/>
      <c r="H1004" s="614"/>
      <c r="I1004" s="614"/>
      <c r="J1004" s="614"/>
      <c r="K1004" s="614"/>
      <c r="L1004" s="614"/>
      <c r="M1004" s="614"/>
      <c r="N1004" s="614"/>
      <c r="O1004" s="614"/>
      <c r="P1004" s="614"/>
      <c r="Q1004" s="614"/>
    </row>
    <row r="1005" ht="25.15" customHeight="true" x14ac:dyDescent="0.2">
      <c r="C1005" s="614"/>
      <c r="D1005" s="614"/>
      <c r="E1005" s="614"/>
      <c r="F1005" s="614"/>
      <c r="G1005" s="614"/>
      <c r="H1005" s="614"/>
      <c r="I1005" s="614"/>
      <c r="J1005" s="614"/>
      <c r="K1005" s="614"/>
      <c r="L1005" s="614"/>
      <c r="M1005" s="614"/>
      <c r="N1005" s="614"/>
      <c r="O1005" s="614"/>
      <c r="P1005" s="614"/>
      <c r="Q1005" s="614"/>
    </row>
    <row r="1006" ht="25.15" customHeight="true" x14ac:dyDescent="0.2">
      <c r="C1006" s="614"/>
      <c r="D1006" s="614"/>
      <c r="E1006" s="614"/>
      <c r="F1006" s="614"/>
      <c r="G1006" s="614"/>
      <c r="H1006" s="614"/>
      <c r="I1006" s="614"/>
      <c r="J1006" s="614"/>
      <c r="K1006" s="614"/>
      <c r="L1006" s="614"/>
      <c r="M1006" s="614"/>
      <c r="N1006" s="614"/>
      <c r="O1006" s="614"/>
      <c r="P1006" s="614"/>
      <c r="Q1006" s="614"/>
    </row>
    <row r="1007" ht="25.15" customHeight="true" x14ac:dyDescent="0.2">
      <c r="C1007" s="614"/>
      <c r="D1007" s="614"/>
      <c r="E1007" s="614"/>
      <c r="F1007" s="614"/>
      <c r="G1007" s="614"/>
      <c r="H1007" s="614"/>
      <c r="I1007" s="614"/>
      <c r="J1007" s="614"/>
      <c r="K1007" s="614"/>
      <c r="L1007" s="614"/>
      <c r="M1007" s="614"/>
      <c r="N1007" s="614"/>
      <c r="O1007" s="614"/>
      <c r="P1007" s="614"/>
      <c r="Q1007" s="614"/>
    </row>
    <row r="1008" ht="25.15" customHeight="true" x14ac:dyDescent="0.2">
      <c r="C1008" s="614"/>
      <c r="D1008" s="614"/>
      <c r="E1008" s="614"/>
      <c r="F1008" s="614"/>
      <c r="G1008" s="614"/>
      <c r="H1008" s="614"/>
      <c r="I1008" s="614"/>
      <c r="J1008" s="614"/>
      <c r="K1008" s="614"/>
      <c r="L1008" s="614"/>
      <c r="M1008" s="614"/>
      <c r="N1008" s="614"/>
      <c r="O1008" s="614"/>
      <c r="P1008" s="614"/>
      <c r="Q1008" s="614"/>
    </row>
    <row r="1009" ht="25.15" customHeight="true" x14ac:dyDescent="0.2">
      <c r="C1009" s="614"/>
      <c r="D1009" s="614"/>
      <c r="E1009" s="614"/>
      <c r="F1009" s="614"/>
      <c r="G1009" s="614"/>
      <c r="H1009" s="614"/>
      <c r="I1009" s="614"/>
      <c r="J1009" s="614"/>
      <c r="K1009" s="614"/>
      <c r="L1009" s="614"/>
      <c r="M1009" s="614"/>
      <c r="N1009" s="614"/>
      <c r="O1009" s="614"/>
      <c r="P1009" s="614"/>
      <c r="Q1009" s="614"/>
    </row>
    <row r="1010" ht="25.15" customHeight="true" x14ac:dyDescent="0.2">
      <c r="C1010" s="614"/>
      <c r="D1010" s="614"/>
      <c r="E1010" s="614"/>
      <c r="F1010" s="614"/>
      <c r="G1010" s="614"/>
      <c r="H1010" s="614"/>
      <c r="I1010" s="614"/>
      <c r="J1010" s="614"/>
      <c r="K1010" s="614"/>
      <c r="L1010" s="614"/>
      <c r="M1010" s="614"/>
      <c r="N1010" s="614"/>
      <c r="O1010" s="614"/>
      <c r="P1010" s="614"/>
      <c r="Q1010" s="614"/>
    </row>
    <row r="1011" ht="25.15" customHeight="true" x14ac:dyDescent="0.2">
      <c r="C1011" s="614"/>
      <c r="D1011" s="614"/>
      <c r="E1011" s="614"/>
      <c r="F1011" s="614"/>
      <c r="G1011" s="614"/>
      <c r="H1011" s="614"/>
      <c r="I1011" s="614"/>
      <c r="J1011" s="614"/>
      <c r="K1011" s="614"/>
      <c r="L1011" s="614"/>
      <c r="M1011" s="614"/>
      <c r="N1011" s="614"/>
      <c r="O1011" s="614"/>
      <c r="P1011" s="614"/>
      <c r="Q1011" s="614"/>
    </row>
    <row r="1012" ht="25.15" customHeight="true" x14ac:dyDescent="0.2">
      <c r="C1012" s="614"/>
      <c r="D1012" s="614"/>
      <c r="E1012" s="614"/>
      <c r="F1012" s="614"/>
      <c r="G1012" s="614"/>
      <c r="H1012" s="614"/>
      <c r="I1012" s="614"/>
      <c r="J1012" s="614"/>
      <c r="K1012" s="614"/>
      <c r="L1012" s="614"/>
      <c r="M1012" s="614"/>
      <c r="N1012" s="614"/>
      <c r="O1012" s="614"/>
      <c r="P1012" s="614"/>
      <c r="Q1012" s="614"/>
    </row>
    <row r="1013" ht="25.15" customHeight="true" x14ac:dyDescent="0.2">
      <c r="C1013" s="614"/>
      <c r="D1013" s="614"/>
      <c r="E1013" s="614"/>
      <c r="F1013" s="614"/>
      <c r="G1013" s="614"/>
      <c r="H1013" s="614"/>
      <c r="I1013" s="614"/>
      <c r="J1013" s="614"/>
      <c r="K1013" s="614"/>
      <c r="L1013" s="614"/>
      <c r="M1013" s="614"/>
      <c r="N1013" s="614"/>
      <c r="O1013" s="614"/>
      <c r="P1013" s="614"/>
      <c r="Q1013" s="614"/>
    </row>
    <row r="1014" ht="25.15" customHeight="true" x14ac:dyDescent="0.2">
      <c r="C1014" s="614"/>
      <c r="D1014" s="614"/>
      <c r="E1014" s="614"/>
      <c r="F1014" s="614"/>
      <c r="G1014" s="614"/>
      <c r="H1014" s="614"/>
      <c r="I1014" s="614"/>
      <c r="J1014" s="614"/>
      <c r="K1014" s="614"/>
      <c r="L1014" s="614"/>
      <c r="M1014" s="614"/>
      <c r="N1014" s="614"/>
      <c r="O1014" s="614"/>
      <c r="P1014" s="614"/>
      <c r="Q1014" s="614"/>
    </row>
    <row r="1015" ht="25.15" customHeight="true" x14ac:dyDescent="0.2">
      <c r="C1015" s="614"/>
      <c r="D1015" s="614"/>
      <c r="E1015" s="614"/>
      <c r="F1015" s="614"/>
      <c r="G1015" s="614"/>
      <c r="H1015" s="614"/>
      <c r="I1015" s="614"/>
      <c r="J1015" s="614"/>
      <c r="K1015" s="614"/>
      <c r="L1015" s="614"/>
      <c r="M1015" s="614"/>
      <c r="N1015" s="614"/>
      <c r="O1015" s="614"/>
      <c r="P1015" s="614"/>
      <c r="Q1015" s="614"/>
    </row>
    <row r="1016" ht="25.15" customHeight="true" x14ac:dyDescent="0.2">
      <c r="C1016" s="614"/>
      <c r="D1016" s="614"/>
      <c r="E1016" s="614"/>
      <c r="F1016" s="614"/>
      <c r="G1016" s="614"/>
      <c r="H1016" s="614"/>
      <c r="I1016" s="614"/>
      <c r="J1016" s="614"/>
      <c r="K1016" s="614"/>
      <c r="L1016" s="614"/>
      <c r="M1016" s="614"/>
      <c r="N1016" s="614"/>
      <c r="O1016" s="614"/>
      <c r="P1016" s="614"/>
      <c r="Q1016" s="614"/>
    </row>
    <row r="1017" ht="25.15" customHeight="true" x14ac:dyDescent="0.2">
      <c r="C1017" s="614"/>
      <c r="D1017" s="614"/>
      <c r="E1017" s="614"/>
      <c r="F1017" s="614"/>
      <c r="G1017" s="614"/>
      <c r="H1017" s="614"/>
      <c r="I1017" s="614"/>
      <c r="J1017" s="614"/>
      <c r="K1017" s="614"/>
      <c r="L1017" s="614"/>
      <c r="M1017" s="614"/>
      <c r="N1017" s="614"/>
      <c r="O1017" s="614"/>
      <c r="P1017" s="614"/>
      <c r="Q1017" s="614"/>
    </row>
    <row r="1018" ht="25.15" customHeight="true" x14ac:dyDescent="0.2">
      <c r="C1018" s="614"/>
      <c r="D1018" s="614"/>
      <c r="E1018" s="614"/>
      <c r="F1018" s="614"/>
      <c r="G1018" s="614"/>
      <c r="H1018" s="614"/>
      <c r="I1018" s="614"/>
      <c r="J1018" s="614"/>
      <c r="K1018" s="614"/>
      <c r="L1018" s="614"/>
      <c r="M1018" s="614"/>
      <c r="N1018" s="614"/>
      <c r="O1018" s="614"/>
      <c r="P1018" s="614"/>
      <c r="Q1018" s="614"/>
    </row>
    <row r="1019" ht="25.15" customHeight="true" x14ac:dyDescent="0.2">
      <c r="C1019" s="614"/>
      <c r="D1019" s="614"/>
      <c r="E1019" s="614"/>
      <c r="F1019" s="614"/>
      <c r="G1019" s="614"/>
      <c r="H1019" s="614"/>
      <c r="I1019" s="614"/>
      <c r="J1019" s="614"/>
      <c r="K1019" s="614"/>
      <c r="L1019" s="614"/>
      <c r="M1019" s="614"/>
      <c r="N1019" s="614"/>
      <c r="O1019" s="614"/>
      <c r="P1019" s="614"/>
      <c r="Q1019" s="614"/>
    </row>
    <row r="1020" ht="25.15" customHeight="true" x14ac:dyDescent="0.2">
      <c r="C1020" s="614"/>
      <c r="D1020" s="614"/>
      <c r="E1020" s="614"/>
      <c r="F1020" s="614"/>
      <c r="G1020" s="614"/>
      <c r="H1020" s="614"/>
      <c r="I1020" s="614"/>
      <c r="J1020" s="614"/>
      <c r="K1020" s="614"/>
      <c r="L1020" s="614"/>
      <c r="M1020" s="614"/>
      <c r="N1020" s="614"/>
      <c r="O1020" s="614"/>
      <c r="P1020" s="614"/>
      <c r="Q1020" s="614"/>
    </row>
    <row r="1021" ht="25.15" customHeight="true" x14ac:dyDescent="0.2">
      <c r="C1021" s="614"/>
      <c r="D1021" s="614"/>
      <c r="E1021" s="614"/>
      <c r="F1021" s="614"/>
      <c r="G1021" s="614"/>
      <c r="H1021" s="614"/>
      <c r="I1021" s="614"/>
      <c r="J1021" s="614"/>
      <c r="K1021" s="614"/>
      <c r="L1021" s="614"/>
      <c r="M1021" s="614"/>
      <c r="N1021" s="614"/>
      <c r="O1021" s="614"/>
      <c r="P1021" s="614"/>
      <c r="Q1021" s="614"/>
    </row>
    <row r="1022" ht="25.15" customHeight="true" x14ac:dyDescent="0.2">
      <c r="C1022" s="614"/>
      <c r="D1022" s="614"/>
      <c r="E1022" s="614"/>
      <c r="F1022" s="614"/>
      <c r="G1022" s="614"/>
      <c r="H1022" s="614"/>
      <c r="I1022" s="614"/>
      <c r="J1022" s="614"/>
      <c r="K1022" s="614"/>
      <c r="L1022" s="614"/>
      <c r="M1022" s="614"/>
      <c r="N1022" s="614"/>
      <c r="O1022" s="614"/>
      <c r="P1022" s="614"/>
      <c r="Q1022" s="614"/>
    </row>
    <row r="1023" ht="25.15" customHeight="true" x14ac:dyDescent="0.2">
      <c r="C1023" s="614"/>
      <c r="D1023" s="614"/>
      <c r="E1023" s="614"/>
      <c r="F1023" s="614"/>
      <c r="G1023" s="614"/>
      <c r="H1023" s="614"/>
      <c r="I1023" s="614"/>
      <c r="J1023" s="614"/>
      <c r="K1023" s="614"/>
      <c r="L1023" s="614"/>
      <c r="M1023" s="614"/>
      <c r="N1023" s="614"/>
      <c r="O1023" s="614"/>
      <c r="P1023" s="614"/>
      <c r="Q1023" s="614"/>
    </row>
    <row r="1024" ht="25.15" customHeight="true" x14ac:dyDescent="0.2">
      <c r="C1024" s="614"/>
      <c r="D1024" s="614"/>
      <c r="E1024" s="614"/>
      <c r="F1024" s="614"/>
      <c r="G1024" s="614"/>
      <c r="H1024" s="614"/>
      <c r="I1024" s="614"/>
      <c r="J1024" s="614"/>
      <c r="K1024" s="614"/>
      <c r="L1024" s="614"/>
      <c r="M1024" s="614"/>
      <c r="N1024" s="614"/>
      <c r="O1024" s="614"/>
      <c r="P1024" s="614"/>
      <c r="Q1024" s="614"/>
    </row>
    <row r="1025" s="345" customFormat="true" ht="21" customHeight="true" x14ac:dyDescent="0.2">
      <c r="A1025" s="1015" t="s">
        <v>139</v>
      </c>
      <c r="B1025" s="1015"/>
      <c r="C1025" s="1015"/>
      <c r="AC1025" s="338"/>
      <c r="AD1025" s="338"/>
      <c r="AE1025" s="338"/>
      <c r="AF1025" s="338"/>
      <c r="AG1025" s="338"/>
      <c r="AH1025" s="338"/>
      <c r="AI1025" s="338"/>
      <c r="AJ1025" s="338"/>
      <c r="AK1025" s="338"/>
      <c r="AL1025" s="338"/>
      <c r="AM1025" s="338"/>
      <c r="AN1025" s="338"/>
      <c r="AO1025" s="338"/>
      <c r="AP1025" s="338"/>
      <c r="AQ1025" s="338"/>
      <c r="AR1025" s="338"/>
      <c r="AS1025" s="338"/>
      <c r="AT1025" s="338"/>
      <c r="AU1025" s="338"/>
      <c r="AV1025" s="338"/>
      <c r="AW1025" s="338"/>
      <c r="AX1025" s="338"/>
      <c r="AY1025" s="338"/>
      <c r="AZ1025" s="338"/>
      <c r="BA1025" s="353"/>
      <c r="BB1025" s="422"/>
      <c r="BC1025"/>
      <c r="BD1025"/>
      <c r="BE1025"/>
      <c r="BF1025"/>
      <c r="BG1025"/>
      <c r="BH1025"/>
      <c r="BI1025"/>
      <c r="BJ1025"/>
      <c r="BK1025"/>
      <c r="BL1025"/>
      <c r="BM1025"/>
      <c r="BN1025"/>
      <c r="BO1025"/>
      <c r="BP1025"/>
      <c r="BQ1025"/>
      <c r="BR1025"/>
      <c r="BS1025"/>
      <c r="BT1025"/>
      <c r="BU1025"/>
      <c r="BV1025"/>
      <c r="BW1025"/>
      <c r="BX1025"/>
      <c r="BY1025" s="353"/>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345" customFormat="true" ht="15.95" customHeight="true" x14ac:dyDescent="0.2">
      <c r="A1026" s="998" t="s">
        <v>192</v>
      </c>
      <c r="B1026" s="998"/>
      <c r="C1026" s="548" t="s">
        <v>193</v>
      </c>
      <c r="AC1026" s="338"/>
      <c r="AD1026" s="338"/>
      <c r="AE1026" s="338"/>
      <c r="AF1026" s="338"/>
      <c r="AG1026" s="338"/>
      <c r="AH1026" s="338"/>
      <c r="AI1026" s="338"/>
      <c r="AJ1026" s="338"/>
      <c r="AK1026" s="338"/>
      <c r="AL1026" s="338"/>
      <c r="AM1026" s="338"/>
      <c r="AN1026" s="338"/>
      <c r="AO1026" s="338"/>
      <c r="AP1026" s="338"/>
      <c r="AQ1026" s="338"/>
      <c r="AR1026" s="338"/>
      <c r="AS1026" s="338"/>
      <c r="AT1026" s="338"/>
      <c r="AU1026" s="338"/>
      <c r="AV1026" s="338"/>
      <c r="AW1026" s="338"/>
      <c r="AX1026" s="338"/>
      <c r="AY1026" s="338"/>
      <c r="AZ1026" s="338"/>
      <c r="BA1026" s="353"/>
      <c r="BB1026" s="422"/>
      <c r="BC1026"/>
      <c r="BD1026"/>
      <c r="BE1026"/>
      <c r="BF1026"/>
      <c r="BG1026"/>
      <c r="BH1026"/>
      <c r="BI1026"/>
      <c r="BJ1026"/>
      <c r="BK1026"/>
      <c r="BL1026"/>
      <c r="BM1026"/>
      <c r="BN1026"/>
      <c r="BO1026"/>
      <c r="BP1026"/>
      <c r="BQ1026"/>
      <c r="BR1026"/>
      <c r="BS1026"/>
      <c r="BT1026"/>
      <c r="BU1026"/>
      <c r="BV1026"/>
      <c r="BW1026"/>
      <c r="BX1026"/>
      <c r="BY1026" s="353"/>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345" customFormat="true" ht="17.1" hidden="true" customHeight="true" x14ac:dyDescent="0.2">
      <c r="A1027" s="549" t="s">
        <v>194</v>
      </c>
      <c r="B1027" s="550" t="s">
        <v>195</v>
      </c>
      <c r="C1027" s="551">
        <v>11393</v>
      </c>
      <c r="AC1027" s="338"/>
      <c r="AD1027" s="338"/>
      <c r="AE1027" s="338"/>
      <c r="AF1027" s="338"/>
      <c r="AG1027" s="338"/>
      <c r="AH1027" s="338"/>
      <c r="AI1027" s="338"/>
      <c r="AJ1027" s="338"/>
      <c r="AK1027" s="338"/>
      <c r="AL1027" s="338"/>
      <c r="AM1027" s="338"/>
      <c r="AN1027" s="338"/>
      <c r="AO1027" s="338"/>
      <c r="AP1027" s="338"/>
      <c r="AQ1027" s="338"/>
      <c r="AR1027" s="338"/>
      <c r="AS1027" s="338"/>
      <c r="AT1027" s="338"/>
      <c r="AU1027" s="338"/>
      <c r="AV1027" s="338"/>
      <c r="AW1027" s="338"/>
      <c r="AX1027" s="338"/>
      <c r="AY1027" s="338"/>
      <c r="AZ1027" s="338"/>
      <c r="BA1027" s="353"/>
      <c r="BB1027" s="422"/>
      <c r="BC1027"/>
      <c r="BD1027"/>
      <c r="BE1027"/>
      <c r="BF1027"/>
      <c r="BG1027"/>
      <c r="BH1027"/>
      <c r="BI1027"/>
      <c r="BJ1027"/>
      <c r="BK1027"/>
      <c r="BL1027"/>
      <c r="BM1027"/>
      <c r="BN1027"/>
      <c r="BO1027"/>
      <c r="BP1027"/>
      <c r="BQ1027"/>
      <c r="BR1027"/>
      <c r="BS1027"/>
      <c r="BT1027"/>
      <c r="BU1027"/>
      <c r="BV1027"/>
      <c r="BW1027"/>
      <c r="BX1027"/>
      <c r="BY1027" s="353"/>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345" customFormat="true" ht="17.1" hidden="true" customHeight="true" x14ac:dyDescent="0.2">
      <c r="A1028" s="552" t="s">
        <v>196</v>
      </c>
      <c r="B1028" s="553" t="s">
        <v>195</v>
      </c>
      <c r="C1028" s="554">
        <v>11393</v>
      </c>
      <c r="AC1028" s="338"/>
      <c r="AD1028" s="338"/>
      <c r="AE1028" s="338"/>
      <c r="AF1028" s="338"/>
      <c r="AG1028" s="338"/>
      <c r="AH1028" s="338"/>
      <c r="AI1028" s="338"/>
      <c r="AJ1028" s="338"/>
      <c r="AK1028" s="338"/>
      <c r="AL1028" s="338"/>
      <c r="AM1028" s="338"/>
      <c r="AN1028" s="338"/>
      <c r="AO1028" s="338"/>
      <c r="AP1028" s="338"/>
      <c r="AQ1028" s="338"/>
      <c r="AR1028" s="338"/>
      <c r="AS1028" s="338"/>
      <c r="AT1028" s="338"/>
      <c r="AU1028" s="338"/>
      <c r="AV1028" s="338"/>
      <c r="AW1028" s="338"/>
      <c r="AX1028" s="338"/>
      <c r="AY1028" s="338"/>
      <c r="AZ1028" s="338"/>
      <c r="BA1028" s="353"/>
      <c r="BB1028" s="422"/>
      <c r="BC1028"/>
      <c r="BD1028"/>
      <c r="BE1028"/>
      <c r="BF1028"/>
      <c r="BG1028"/>
      <c r="BH1028"/>
      <c r="BI1028"/>
      <c r="BJ1028"/>
      <c r="BK1028"/>
      <c r="BL1028"/>
      <c r="BM1028"/>
      <c r="BN1028"/>
      <c r="BO1028"/>
      <c r="BP1028"/>
      <c r="BQ1028"/>
      <c r="BR1028"/>
      <c r="BS1028"/>
      <c r="BT1028"/>
      <c r="BU1028"/>
      <c r="BV1028"/>
      <c r="BW1028"/>
      <c r="BX1028"/>
      <c r="BY1028" s="353"/>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345" customFormat="true" ht="17.1" hidden="true" customHeight="true" x14ac:dyDescent="0.2">
      <c r="A1029" s="552" t="s">
        <v>197</v>
      </c>
      <c r="B1029" s="553" t="s">
        <v>195</v>
      </c>
      <c r="C1029" s="554">
        <v>11393</v>
      </c>
      <c r="AC1029" s="338"/>
      <c r="AD1029" s="338"/>
      <c r="AE1029" s="338"/>
      <c r="AF1029" s="338"/>
      <c r="AG1029" s="338"/>
      <c r="AH1029" s="338"/>
      <c r="AI1029" s="338"/>
      <c r="AJ1029" s="338"/>
      <c r="AK1029" s="338"/>
      <c r="AL1029" s="338"/>
      <c r="AM1029" s="338"/>
      <c r="AN1029" s="338"/>
      <c r="AO1029" s="338"/>
      <c r="AP1029" s="338"/>
      <c r="AQ1029" s="338"/>
      <c r="AR1029" s="338"/>
      <c r="AS1029" s="338"/>
      <c r="AT1029" s="338"/>
      <c r="AU1029" s="338"/>
      <c r="AV1029" s="338"/>
      <c r="AW1029" s="338"/>
      <c r="AX1029" s="338"/>
      <c r="AY1029" s="338"/>
      <c r="AZ1029" s="338"/>
      <c r="BA1029" s="353"/>
      <c r="BB1029" s="422"/>
      <c r="BC1029"/>
      <c r="BD1029"/>
      <c r="BE1029"/>
      <c r="BF1029"/>
      <c r="BG1029"/>
      <c r="BH1029"/>
      <c r="BI1029"/>
      <c r="BJ1029"/>
      <c r="BK1029"/>
      <c r="BL1029"/>
      <c r="BM1029"/>
      <c r="BN1029"/>
      <c r="BO1029"/>
      <c r="BP1029"/>
      <c r="BQ1029"/>
      <c r="BR1029"/>
      <c r="BS1029"/>
      <c r="BT1029"/>
      <c r="BU1029"/>
      <c r="BV1029"/>
      <c r="BW1029"/>
      <c r="BX1029"/>
      <c r="BY1029" s="353"/>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345" customFormat="true" ht="17.1" hidden="true" customHeight="true" x14ac:dyDescent="0.2">
      <c r="A1030" s="552" t="s">
        <v>199</v>
      </c>
      <c r="B1030" s="553" t="s">
        <v>195</v>
      </c>
      <c r="C1030" s="554">
        <v>11393</v>
      </c>
      <c r="AC1030" s="338"/>
      <c r="AD1030" s="338"/>
      <c r="AE1030" s="338"/>
      <c r="AF1030" s="338"/>
      <c r="AG1030" s="338"/>
      <c r="AH1030" s="338"/>
      <c r="AI1030" s="338"/>
      <c r="AJ1030" s="338"/>
      <c r="AK1030" s="338"/>
      <c r="AL1030" s="338"/>
      <c r="AM1030" s="338"/>
      <c r="AN1030" s="338"/>
      <c r="AO1030" s="338"/>
      <c r="AP1030" s="338"/>
      <c r="AQ1030" s="338"/>
      <c r="AR1030" s="338"/>
      <c r="AS1030" s="338"/>
      <c r="AT1030" s="338"/>
      <c r="AU1030" s="338"/>
      <c r="AV1030" s="338"/>
      <c r="AW1030" s="338"/>
      <c r="AX1030" s="338"/>
      <c r="AY1030" s="338"/>
      <c r="AZ1030" s="338"/>
      <c r="BA1030" s="353"/>
      <c r="BB1030" s="422"/>
      <c r="BC1030"/>
      <c r="BD1030"/>
      <c r="BE1030"/>
      <c r="BF1030"/>
      <c r="BG1030"/>
      <c r="BH1030"/>
      <c r="BI1030"/>
      <c r="BJ1030"/>
      <c r="BK1030"/>
      <c r="BL1030"/>
      <c r="BM1030"/>
      <c r="BN1030"/>
      <c r="BO1030"/>
      <c r="BP1030"/>
      <c r="BQ1030"/>
      <c r="BR1030"/>
      <c r="BS1030"/>
      <c r="BT1030"/>
      <c r="BU1030"/>
      <c r="BV1030"/>
      <c r="BW1030"/>
      <c r="BX1030"/>
      <c r="BY1030" s="353"/>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345" customFormat="true" ht="17.1" customHeight="true" x14ac:dyDescent="0.2">
      <c r="A1031" s="999" t="s">
        <v>201</v>
      </c>
      <c r="B1031" s="553" t="s">
        <v>202</v>
      </c>
      <c r="C1031" s="554">
        <v>4379</v>
      </c>
      <c r="AC1031" s="338"/>
      <c r="AD1031" s="338"/>
      <c r="AE1031" s="338"/>
      <c r="AF1031" s="338"/>
      <c r="AG1031" s="338"/>
      <c r="AH1031" s="338"/>
      <c r="AI1031" s="338"/>
      <c r="AJ1031" s="338"/>
      <c r="AK1031" s="338"/>
      <c r="AL1031" s="338"/>
      <c r="AM1031" s="338"/>
      <c r="AN1031" s="338"/>
      <c r="AO1031" s="338"/>
      <c r="AP1031" s="338"/>
      <c r="AQ1031" s="338"/>
      <c r="AR1031" s="338"/>
      <c r="AS1031" s="338"/>
      <c r="AT1031" s="338"/>
      <c r="AU1031" s="338"/>
      <c r="AV1031" s="338"/>
      <c r="AW1031" s="338"/>
      <c r="AX1031" s="338"/>
      <c r="AY1031" s="338"/>
      <c r="AZ1031" s="338"/>
      <c r="BA1031" s="353"/>
      <c r="BB1031" s="422"/>
      <c r="BC1031"/>
      <c r="BD1031"/>
      <c r="BE1031"/>
      <c r="BF1031"/>
      <c r="BG1031"/>
      <c r="BH1031"/>
      <c r="BI1031"/>
      <c r="BJ1031"/>
      <c r="BK1031"/>
      <c r="BL1031"/>
      <c r="BM1031"/>
      <c r="BN1031"/>
      <c r="BO1031"/>
      <c r="BP1031"/>
      <c r="BQ1031"/>
      <c r="BR1031"/>
      <c r="BS1031"/>
      <c r="BT1031"/>
      <c r="BU1031"/>
      <c r="BV1031"/>
      <c r="BW1031"/>
      <c r="BX1031"/>
      <c r="BY1031" s="353"/>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345" customFormat="true" ht="17.1" customHeight="true" x14ac:dyDescent="0.2">
      <c r="A1032" s="999"/>
      <c r="B1032" s="553" t="s">
        <v>203</v>
      </c>
      <c r="C1032" s="554">
        <v>7014</v>
      </c>
      <c r="AC1032" s="338"/>
      <c r="AD1032" s="338"/>
      <c r="AE1032" s="338"/>
      <c r="AF1032" s="338"/>
      <c r="AG1032" s="338"/>
      <c r="AH1032" s="338"/>
      <c r="AI1032" s="338"/>
      <c r="AJ1032" s="338"/>
      <c r="AK1032" s="338"/>
      <c r="AL1032" s="338"/>
      <c r="AM1032" s="338"/>
      <c r="AN1032" s="338"/>
      <c r="AO1032" s="338"/>
      <c r="AP1032" s="338"/>
      <c r="AQ1032" s="338"/>
      <c r="AR1032" s="338"/>
      <c r="AS1032" s="338"/>
      <c r="AT1032" s="338"/>
      <c r="AU1032" s="338"/>
      <c r="AV1032" s="338"/>
      <c r="AW1032" s="338"/>
      <c r="AX1032" s="338"/>
      <c r="AY1032" s="338"/>
      <c r="AZ1032" s="338"/>
      <c r="BA1032" s="353"/>
      <c r="BB1032" s="422"/>
      <c r="BC1032"/>
      <c r="BD1032"/>
      <c r="BE1032"/>
      <c r="BF1032"/>
      <c r="BG1032"/>
      <c r="BH1032"/>
      <c r="BI1032"/>
      <c r="BJ1032"/>
      <c r="BK1032"/>
      <c r="BL1032"/>
      <c r="BM1032"/>
      <c r="BN1032"/>
      <c r="BO1032"/>
      <c r="BP1032"/>
      <c r="BQ1032"/>
      <c r="BR1032"/>
      <c r="BS1032"/>
      <c r="BT1032"/>
      <c r="BU1032"/>
      <c r="BV1032"/>
      <c r="BW1032"/>
      <c r="BX1032"/>
      <c r="BY1032" s="353"/>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345" customFormat="true" ht="17.1" customHeight="true" x14ac:dyDescent="0.2">
      <c r="A1033" s="1000"/>
      <c r="B1033" s="555" t="s">
        <v>204</v>
      </c>
      <c r="C1033" s="556">
        <v>0</v>
      </c>
      <c r="AC1033" s="338"/>
      <c r="AD1033" s="338"/>
      <c r="AE1033" s="338"/>
      <c r="AF1033" s="338"/>
      <c r="AG1033" s="338"/>
      <c r="AH1033" s="338"/>
      <c r="AI1033" s="338"/>
      <c r="AJ1033" s="338"/>
      <c r="AK1033" s="338"/>
      <c r="AL1033" s="338"/>
      <c r="AM1033" s="338"/>
      <c r="AN1033" s="338"/>
      <c r="AO1033" s="338"/>
      <c r="AP1033" s="338"/>
      <c r="AQ1033" s="338"/>
      <c r="AR1033" s="338"/>
      <c r="AS1033" s="338"/>
      <c r="AT1033" s="338"/>
      <c r="AU1033" s="338"/>
      <c r="AV1033" s="338"/>
      <c r="AW1033" s="338"/>
      <c r="AX1033" s="338"/>
      <c r="AY1033" s="338"/>
      <c r="AZ1033" s="338"/>
      <c r="BA1033" s="519"/>
      <c r="BB1033" s="310"/>
      <c r="BC1033" s="519"/>
      <c r="BD1033" s="519"/>
      <c r="BE1033" s="519"/>
      <c r="BF1033" s="519"/>
      <c r="BG1033" s="519"/>
      <c r="BH1033" s="519"/>
      <c r="BI1033" s="519"/>
      <c r="BJ1033" s="519"/>
      <c r="BK1033" s="519"/>
      <c r="BL1033" s="519"/>
      <c r="BM1033" s="519"/>
      <c r="BN1033" s="519"/>
      <c r="BO1033" s="519"/>
      <c r="BP1033" s="519"/>
      <c r="BQ1033" s="519"/>
      <c r="BR1033" s="519"/>
      <c r="BS1033" s="519"/>
      <c r="BT1033" s="519"/>
      <c r="BU1033" s="519"/>
      <c r="BV1033" s="519"/>
      <c r="BW1033" s="519"/>
      <c r="BX1033" s="519"/>
      <c r="BY1033" s="519"/>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s="345" customFormat="true" ht="12.95" customHeight="true" x14ac:dyDescent="0.2">
      <c r="A1034" s="1001" t="s">
        <v>371</v>
      </c>
      <c r="B1034" s="1001"/>
      <c r="C1034" s="1001"/>
      <c r="AC1034" s="338"/>
      <c r="AD1034" s="338"/>
      <c r="AE1034" s="338"/>
      <c r="AF1034" s="338"/>
      <c r="AG1034" s="338"/>
      <c r="AH1034" s="338"/>
      <c r="AI1034" s="338"/>
      <c r="AJ1034" s="338"/>
      <c r="AK1034" s="338"/>
      <c r="AL1034" s="338"/>
      <c r="AM1034" s="338"/>
      <c r="AN1034" s="338"/>
      <c r="AO1034" s="338"/>
      <c r="AP1034" s="338"/>
      <c r="AQ1034" s="338"/>
      <c r="AR1034" s="338"/>
      <c r="AS1034" s="338"/>
      <c r="AT1034" s="338"/>
      <c r="AU1034" s="338"/>
      <c r="AV1034" s="338"/>
      <c r="AW1034" s="338"/>
      <c r="AX1034" s="338"/>
      <c r="AY1034" s="338"/>
      <c r="AZ1034" s="338"/>
      <c r="BA1034" s="353"/>
      <c r="BB1034" s="422"/>
      <c r="BC1034"/>
      <c r="BD1034"/>
      <c r="BE1034"/>
      <c r="BF1034"/>
      <c r="BG1034"/>
      <c r="BH1034"/>
      <c r="BI1034"/>
      <c r="BJ1034"/>
      <c r="BK1034"/>
      <c r="BL1034"/>
      <c r="BM1034"/>
      <c r="BN1034"/>
      <c r="BO1034"/>
      <c r="BP1034"/>
      <c r="BQ1034"/>
      <c r="BR1034"/>
      <c r="BS1034"/>
      <c r="BT1034"/>
      <c r="BU1034"/>
      <c r="BV1034"/>
      <c r="BW1034"/>
      <c r="BX1034"/>
      <c r="BY1034" s="353"/>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345" customFormat="true" ht="15" customHeight="true" x14ac:dyDescent="0.2">
      <c r="B1035" s="508"/>
      <c r="AC1035" s="338"/>
      <c r="AD1035" s="338"/>
      <c r="AE1035" s="338"/>
      <c r="AF1035" s="338"/>
      <c r="AG1035" s="338"/>
      <c r="AH1035" s="338"/>
      <c r="AI1035" s="338"/>
      <c r="AJ1035" s="338"/>
      <c r="AK1035" s="338"/>
      <c r="AL1035" s="338"/>
      <c r="AM1035" s="338"/>
      <c r="AN1035" s="338"/>
      <c r="AO1035" s="338"/>
      <c r="AP1035" s="338"/>
      <c r="AQ1035" s="338"/>
      <c r="AR1035" s="338"/>
      <c r="AS1035" s="338"/>
      <c r="AT1035" s="338"/>
      <c r="AU1035" s="338"/>
      <c r="AV1035" s="338"/>
      <c r="AW1035" s="338"/>
      <c r="AX1035" s="338"/>
      <c r="AY1035" s="338"/>
      <c r="AZ1035" s="338"/>
      <c r="BA1035" s="506"/>
      <c r="BB1035" s="366"/>
      <c r="BC1035" s="506"/>
      <c r="BD1035" s="506"/>
      <c r="BE1035" s="506"/>
      <c r="BF1035" s="506"/>
      <c r="BG1035" s="506"/>
      <c r="BH1035" s="506"/>
      <c r="BI1035" s="506"/>
      <c r="BJ1035" s="506"/>
      <c r="BK1035" s="506"/>
      <c r="BL1035" s="506"/>
      <c r="BM1035" s="506"/>
      <c r="BN1035" s="506"/>
      <c r="BO1035" s="506"/>
      <c r="BP1035" s="506"/>
      <c r="BQ1035" s="506"/>
      <c r="BR1035" s="506"/>
      <c r="BS1035" s="506"/>
      <c r="BT1035" s="506"/>
      <c r="BU1035" s="506"/>
      <c r="BV1035" s="506"/>
      <c r="BW1035" s="506"/>
      <c r="BX1035" s="506"/>
      <c r="BY1035" s="506"/>
      <c r="BZ1035" s="338"/>
      <c r="CA1035" s="338"/>
      <c r="CB1035" s="338"/>
      <c r="CC1035" s="338"/>
      <c r="CD1035" s="338"/>
      <c r="CE1035" s="338"/>
      <c r="CF1035" s="338"/>
      <c r="CG1035" s="338"/>
      <c r="CH1035" s="338"/>
      <c r="CI1035" s="338"/>
      <c r="CJ1035" s="338"/>
      <c r="CK1035" s="338"/>
      <c r="CL1035" s="338"/>
      <c r="CM1035" s="338"/>
      <c r="CN1035" s="338"/>
      <c r="CO1035" s="338"/>
      <c r="CP1035" s="338"/>
      <c r="CQ1035" s="338"/>
      <c r="CR1035" s="338"/>
      <c r="CS1035" s="338"/>
      <c r="CT1035" s="338"/>
      <c r="CU1035" s="338"/>
      <c r="CV1035" s="338"/>
      <c r="CW1035" s="338"/>
      <c r="CX1035" s="338"/>
      <c r="CY1035" s="338"/>
      <c r="CZ1035" s="338"/>
    </row>
    <row r="1036" ht="15" customHeight="true" x14ac:dyDescent="0.25">
      <c r="A1036" s="423" t="s">
        <v>121</v>
      </c>
      <c r="B1036" s="292" t="s">
        <v>122</v>
      </c>
    </row>
    <row r="1037" ht="15" customHeight="true" x14ac:dyDescent="0.2">
      <c r="A1037" s="424" t="str">
        <f>R15</f>
        <v>Bandundu</v>
      </c>
      <c r="B1037" s="424">
        <f>BR122+BR123</f>
        <v>6449.1253625590334</v>
      </c>
    </row>
    <row r="1038" ht="15" customHeight="true" x14ac:dyDescent="0.2">
      <c r="A1038" s="424" t="str">
        <f>S15</f>
        <v>Bas congo</v>
      </c>
      <c r="B1038" s="424">
        <f>BS122+BS123</f>
        <v>3756.9959065551557</v>
      </c>
    </row>
    <row r="1039" ht="15" customHeight="true" x14ac:dyDescent="0.2">
      <c r="A1039" s="424" t="str">
        <f>T15</f>
        <v>Equateur</v>
      </c>
      <c r="B1039" s="424">
        <f>BT122+BT123</f>
        <v>6645.1488584964709</v>
      </c>
    </row>
    <row r="1040" ht="15" customHeight="true" x14ac:dyDescent="0.2">
      <c r="A1040" s="424" t="str">
        <f>U15</f>
        <v>Kasai Occidental</v>
      </c>
      <c r="B1040" s="424">
        <f>BU122+BU123</f>
        <v>3715.564158061401</v>
      </c>
    </row>
    <row r="1041" ht="15" customHeight="true" x14ac:dyDescent="0.2">
      <c r="A1041" s="424" t="str">
        <f>V15</f>
        <v>Kasai Oriental</v>
      </c>
      <c r="B1041" s="424">
        <f>BV122+BV123</f>
        <v>5011.538821751159</v>
      </c>
    </row>
    <row r="1042" ht="15" customHeight="true" x14ac:dyDescent="0.2">
      <c r="A1042" s="424" t="str">
        <f>W15</f>
        <v>Katanga</v>
      </c>
      <c r="B1042" s="424">
        <f>BW122+BW123</f>
        <v>9868.3684273272611</v>
      </c>
    </row>
    <row r="1043" ht="15" customHeight="true" x14ac:dyDescent="0.2">
      <c r="A1043" s="424" t="str">
        <f>X15</f>
        <v>Kinshasa</v>
      </c>
      <c r="B1043" s="424">
        <f>BX122+XR123</f>
        <v>4015.5543883436576</v>
      </c>
    </row>
    <row r="1044" ht="15" customHeight="true" x14ac:dyDescent="0.2">
      <c r="A1044" s="424" t="str">
        <f>Y15</f>
        <v>Maniema</v>
      </c>
      <c r="B1044" s="424">
        <f>BY122+BY123</f>
        <v>1745.8671669014086</v>
      </c>
    </row>
    <row r="1045" ht="15" customHeight="true" x14ac:dyDescent="0.2">
      <c r="A1045" s="424" t="str">
        <f>Z15</f>
        <v>Nord Kivu</v>
      </c>
      <c r="B1045" s="424">
        <f>BZ122+BZ123</f>
        <v>5352.6516674383374</v>
      </c>
    </row>
    <row r="1046" ht="15" customHeight="true" x14ac:dyDescent="0.2">
      <c r="A1046" s="366" t="str">
        <f>AA15</f>
        <v>Province Orientale</v>
      </c>
      <c r="B1046" s="424">
        <f>CA122+CA123</f>
        <v>6733.6829943950606</v>
      </c>
    </row>
    <row r="1047" ht="15" customHeight="true" x14ac:dyDescent="0.2">
      <c r="A1047" s="366" t="str">
        <f>AB15</f>
        <v>Sud Kivu</v>
      </c>
      <c r="B1047" s="424">
        <f>CB122+CB123</f>
        <v>4371.5060244491178</v>
      </c>
    </row>
    <row r="1048" ht="15" customHeight="true" x14ac:dyDescent="0.2">
      <c r="A1048" s="366">
        <f>AC15</f>
        <v>0</v>
      </c>
      <c r="B1048" s="424">
        <f>CC122+CC123</f>
        <v>0</v>
      </c>
    </row>
    <row r="1049" ht="15" customHeight="true" x14ac:dyDescent="0.2">
      <c r="A1049" s="366">
        <f>AD15</f>
        <v>0</v>
      </c>
      <c r="B1049" s="424">
        <f>CD122+CD123</f>
        <v>0</v>
      </c>
    </row>
    <row r="1050" ht="15" customHeight="true" x14ac:dyDescent="0.2">
      <c r="A1050" s="366">
        <f>AE15</f>
        <v>0</v>
      </c>
      <c r="B1050" s="424">
        <f>CE122+CE123</f>
        <v>0</v>
      </c>
    </row>
    <row r="1051" ht="15" customHeight="true" x14ac:dyDescent="0.2">
      <c r="A1051" s="366">
        <f>AF15</f>
        <v>0</v>
      </c>
      <c r="B1051" s="424">
        <f>CF122+CF123</f>
        <v>0</v>
      </c>
    </row>
    <row r="1052" ht="15" customHeight="true" x14ac:dyDescent="0.2">
      <c r="A1052" s="366">
        <f>AG15</f>
        <v>0</v>
      </c>
      <c r="B1052" s="424">
        <f>CG122+CG123</f>
        <v>0</v>
      </c>
    </row>
    <row r="1053" ht="15" customHeight="true" x14ac:dyDescent="0.2">
      <c r="A1053" s="366">
        <f>AH15</f>
        <v>0</v>
      </c>
      <c r="B1053" s="424">
        <f>CH122+CH123</f>
        <v>0</v>
      </c>
    </row>
    <row r="1054" ht="15" customHeight="true" x14ac:dyDescent="0.2">
      <c r="A1054" s="366">
        <f>AI15</f>
        <v>0</v>
      </c>
      <c r="B1054" s="424">
        <f>CI122+CI123</f>
        <v>0</v>
      </c>
    </row>
    <row r="1055" ht="15" customHeight="true" x14ac:dyDescent="0.2">
      <c r="A1055" s="366">
        <f>AJ15</f>
        <v>0</v>
      </c>
      <c r="B1055" s="424">
        <f>CJ122+CJ123</f>
        <v>0</v>
      </c>
    </row>
    <row r="1056" ht="15" customHeight="true" x14ac:dyDescent="0.2">
      <c r="A1056" s="366">
        <f>AK15</f>
        <v>0</v>
      </c>
      <c r="B1056" s="424">
        <f>CK122+CK123</f>
        <v>0</v>
      </c>
    </row>
    <row r="1057" ht="15" customHeight="true" x14ac:dyDescent="0.2">
      <c r="A1057" s="366">
        <f>AL15</f>
        <v>0</v>
      </c>
      <c r="B1057" s="424">
        <f>CL122+CL123</f>
        <v>0</v>
      </c>
    </row>
    <row r="1058" ht="15" customHeight="true" x14ac:dyDescent="0.2">
      <c r="A1058" s="366">
        <f>AM15</f>
        <v>0</v>
      </c>
      <c r="B1058" s="424">
        <f>CM122+CM123</f>
        <v>0</v>
      </c>
    </row>
    <row r="1059" ht="15" customHeight="true" x14ac:dyDescent="0.2">
      <c r="A1059" s="366">
        <f>AN15</f>
        <v>0</v>
      </c>
      <c r="B1059" s="424">
        <f>CN122+CN123</f>
        <v>0</v>
      </c>
    </row>
    <row r="1060" ht="15" customHeight="true" x14ac:dyDescent="0.2">
      <c r="A1060" s="366">
        <f>AO15</f>
        <v>0</v>
      </c>
      <c r="B1060" s="424">
        <f>CO122+CO123</f>
        <v>0</v>
      </c>
    </row>
    <row r="1061" ht="15" customHeight="true" x14ac:dyDescent="0.2">
      <c r="A1061" s="366">
        <f>AP15</f>
        <v>0</v>
      </c>
      <c r="B1061" s="424">
        <f>CP122+CP123</f>
        <v>0</v>
      </c>
    </row>
    <row r="1062" ht="15" customHeight="true" x14ac:dyDescent="0.2">
      <c r="A1062" s="366">
        <f>AQ15</f>
        <v>0</v>
      </c>
      <c r="B1062" s="424">
        <f>CQ122+CQ123</f>
        <v>0</v>
      </c>
    </row>
    <row r="1063" ht="15" customHeight="true" x14ac:dyDescent="0.2">
      <c r="A1063" s="366">
        <f>AR15</f>
        <v>0</v>
      </c>
      <c r="B1063" s="424">
        <f>CR122+CR123</f>
        <v>0</v>
      </c>
    </row>
    <row r="1064" ht="15" customHeight="true" x14ac:dyDescent="0.2">
      <c r="A1064" s="366">
        <f>AS15</f>
        <v>0</v>
      </c>
      <c r="B1064" s="424">
        <f>CS122+CS123</f>
        <v>0</v>
      </c>
    </row>
    <row r="1065" ht="15" customHeight="true" x14ac:dyDescent="0.2">
      <c r="A1065" s="366">
        <f>AT15</f>
        <v>0</v>
      </c>
      <c r="B1065" s="424">
        <f>CT122+CT123</f>
        <v>0</v>
      </c>
    </row>
    <row r="1066" ht="15" customHeight="true" x14ac:dyDescent="0.2">
      <c r="A1066" s="366">
        <f>AU15</f>
        <v>0</v>
      </c>
      <c r="B1066" s="424">
        <f>CU122+CU123</f>
        <v>0</v>
      </c>
    </row>
    <row r="1067" ht="15" customHeight="true" x14ac:dyDescent="0.2">
      <c r="A1067" s="366">
        <f>AV15</f>
        <v>0</v>
      </c>
      <c r="B1067" s="424">
        <f>CV122+CV123</f>
        <v>0</v>
      </c>
    </row>
    <row r="1068" ht="15" customHeight="true" x14ac:dyDescent="0.2">
      <c r="A1068" s="366">
        <f>AW15</f>
        <v>0</v>
      </c>
      <c r="B1068" s="424">
        <f>CW122+CW123</f>
        <v>0</v>
      </c>
    </row>
    <row r="1069" ht="15" customHeight="true" x14ac:dyDescent="0.2">
      <c r="A1069" s="366">
        <f>AX15</f>
        <v>0</v>
      </c>
      <c r="B1069" s="424">
        <f>CX122+CX123</f>
        <v>0</v>
      </c>
    </row>
    <row r="1070" ht="15" customHeight="true" x14ac:dyDescent="0.2">
      <c r="A1070" s="366">
        <f>AY15</f>
        <v>0</v>
      </c>
      <c r="B1070" s="424">
        <f>CY122+CY123</f>
        <v>0</v>
      </c>
    </row>
    <row r="1071" ht="15" customHeight="true" x14ac:dyDescent="0.2">
      <c r="A1071" s="366"/>
      <c r="B1071" s="424"/>
    </row>
    <row r="1072" ht="15" customHeight="true" x14ac:dyDescent="0.2">
      <c r="A1072" s="424">
        <f>34-COUNTIF(A1037:A1071,"0")</f>
        <v>11</v>
      </c>
      <c r="B1072" s="366" t="s">
        <v>141</v>
      </c>
    </row>
    <row r="1100" s="338" customFormat="true" ht="17.1" customHeight="true" x14ac:dyDescent="0.2">
      <c r="A1100" s="808"/>
      <c r="B1100" s="803"/>
      <c r="BA1100" s="506"/>
      <c r="BB1100" s="366"/>
      <c r="BC1100" s="506"/>
      <c r="BD1100" s="506"/>
      <c r="BE1100" s="506"/>
      <c r="BF1100" s="506"/>
      <c r="BG1100" s="506"/>
      <c r="BH1100" s="506"/>
      <c r="BI1100" s="506"/>
      <c r="BJ1100" s="506"/>
      <c r="BK1100" s="506"/>
      <c r="BL1100" s="506"/>
      <c r="BM1100" s="506"/>
      <c r="BN1100" s="506"/>
      <c r="BO1100" s="506"/>
      <c r="BP1100" s="506"/>
      <c r="BQ1100" s="506"/>
      <c r="BR1100" s="506"/>
      <c r="BS1100" s="506"/>
      <c r="BT1100" s="506"/>
      <c r="BU1100" s="506"/>
      <c r="BV1100" s="506"/>
      <c r="BW1100" s="506"/>
      <c r="BX1100" s="506"/>
      <c r="BY1100" s="506"/>
    </row>
    <row r="1101" s="338" customFormat="true" ht="17.1" customHeight="true" x14ac:dyDescent="0.2">
      <c r="A1101" s="809"/>
      <c r="B1101" s="804"/>
      <c r="BA1101" s="506"/>
      <c r="BB1101" s="366"/>
      <c r="BC1101" s="506"/>
      <c r="BD1101" s="506"/>
      <c r="BE1101" s="506"/>
      <c r="BF1101" s="506"/>
      <c r="BG1101" s="506"/>
      <c r="BH1101" s="506"/>
      <c r="BI1101" s="506"/>
      <c r="BJ1101" s="506"/>
      <c r="BK1101" s="506"/>
      <c r="BL1101" s="506"/>
      <c r="BM1101" s="506"/>
      <c r="BN1101" s="506"/>
      <c r="BO1101" s="506"/>
      <c r="BP1101" s="506"/>
      <c r="BQ1101" s="506"/>
      <c r="BR1101" s="506"/>
      <c r="BS1101" s="506"/>
      <c r="BT1101" s="506"/>
      <c r="BU1101" s="506"/>
      <c r="BV1101" s="506"/>
      <c r="BW1101" s="506"/>
      <c r="BX1101" s="506"/>
      <c r="BY1101" s="506"/>
    </row>
    <row r="1102" s="338" customFormat="true" ht="15" customHeight="true" x14ac:dyDescent="0.2">
      <c r="BA1102" s="506"/>
      <c r="BB1102" s="366"/>
      <c r="BC1102" s="506"/>
      <c r="BD1102" s="506"/>
      <c r="BE1102" s="506"/>
      <c r="BF1102" s="506"/>
      <c r="BG1102" s="506"/>
      <c r="BH1102" s="506"/>
      <c r="BI1102" s="506"/>
      <c r="BJ1102" s="506"/>
      <c r="BK1102" s="506"/>
      <c r="BL1102" s="506"/>
      <c r="BM1102" s="506"/>
      <c r="BN1102" s="506"/>
      <c r="BO1102" s="506"/>
      <c r="BP1102" s="506"/>
      <c r="BQ1102" s="506"/>
      <c r="BR1102" s="506"/>
      <c r="BS1102" s="506"/>
      <c r="BT1102" s="506"/>
      <c r="BU1102" s="506"/>
      <c r="BV1102" s="506"/>
      <c r="BW1102" s="506"/>
      <c r="BX1102" s="506"/>
      <c r="BY1102" s="506"/>
    </row>
    <row r="1103" s="338" customFormat="true" ht="15" customHeight="true" x14ac:dyDescent="0.2">
      <c r="BA1103" s="506"/>
      <c r="BB1103" s="366"/>
      <c r="BC1103" s="506"/>
      <c r="BD1103" s="506"/>
      <c r="BE1103" s="506"/>
      <c r="BF1103" s="506"/>
      <c r="BG1103" s="506"/>
      <c r="BH1103" s="506"/>
      <c r="BI1103" s="506"/>
      <c r="BJ1103" s="506"/>
      <c r="BK1103" s="506"/>
      <c r="BL1103" s="506"/>
      <c r="BM1103" s="506"/>
      <c r="BN1103" s="506"/>
      <c r="BO1103" s="506"/>
      <c r="BP1103" s="506"/>
      <c r="BQ1103" s="506"/>
      <c r="BR1103" s="506"/>
      <c r="BS1103" s="506"/>
      <c r="BT1103" s="506"/>
      <c r="BU1103" s="506"/>
      <c r="BV1103" s="506"/>
      <c r="BW1103" s="506"/>
      <c r="BX1103" s="506"/>
      <c r="BY1103" s="506"/>
    </row>
    <row r="1104" s="338" customFormat="true" ht="15" customHeight="true" x14ac:dyDescent="0.2">
      <c r="BA1104" s="506"/>
      <c r="BB1104" s="366"/>
      <c r="BC1104" s="506"/>
      <c r="BD1104" s="506"/>
      <c r="BE1104" s="506"/>
      <c r="BF1104" s="506"/>
      <c r="BG1104" s="506"/>
      <c r="BH1104" s="506"/>
      <c r="BI1104" s="506"/>
      <c r="BJ1104" s="506"/>
      <c r="BK1104" s="506"/>
      <c r="BL1104" s="506"/>
      <c r="BM1104" s="506"/>
      <c r="BN1104" s="506"/>
      <c r="BO1104" s="506"/>
      <c r="BP1104" s="506"/>
      <c r="BQ1104" s="506"/>
      <c r="BR1104" s="506"/>
      <c r="BS1104" s="506"/>
      <c r="BT1104" s="506"/>
      <c r="BU1104" s="506"/>
      <c r="BV1104" s="506"/>
      <c r="BW1104" s="506"/>
      <c r="BX1104" s="506"/>
      <c r="BY1104" s="506"/>
    </row>
    <row r="1105" s="338" customFormat="true" ht="15" customHeight="true" x14ac:dyDescent="0.2">
      <c r="BA1105" s="506"/>
      <c r="BB1105" s="366"/>
      <c r="BC1105" s="506"/>
      <c r="BD1105" s="506"/>
      <c r="BE1105" s="506"/>
      <c r="BF1105" s="506"/>
      <c r="BG1105" s="506"/>
      <c r="BH1105" s="506"/>
      <c r="BI1105" s="506"/>
      <c r="BJ1105" s="506"/>
      <c r="BK1105" s="506"/>
      <c r="BL1105" s="506"/>
      <c r="BM1105" s="506"/>
      <c r="BN1105" s="506"/>
      <c r="BO1105" s="506"/>
      <c r="BP1105" s="506"/>
      <c r="BQ1105" s="506"/>
      <c r="BR1105" s="506"/>
      <c r="BS1105" s="506"/>
      <c r="BT1105" s="506"/>
      <c r="BU1105" s="506"/>
      <c r="BV1105" s="506"/>
      <c r="BW1105" s="506"/>
      <c r="BX1105" s="506"/>
      <c r="BY1105" s="506"/>
    </row>
    <row r="1106" s="338" customFormat="true" ht="15" customHeight="true" x14ac:dyDescent="0.2">
      <c r="BA1106" s="506"/>
      <c r="BB1106" s="366"/>
      <c r="BC1106" s="506"/>
      <c r="BD1106" s="506"/>
      <c r="BE1106" s="506"/>
      <c r="BF1106" s="506"/>
      <c r="BG1106" s="506"/>
      <c r="BH1106" s="506"/>
      <c r="BI1106" s="506"/>
      <c r="BJ1106" s="506"/>
      <c r="BK1106" s="506"/>
      <c r="BL1106" s="506"/>
      <c r="BM1106" s="506"/>
      <c r="BN1106" s="506"/>
      <c r="BO1106" s="506"/>
      <c r="BP1106" s="506"/>
      <c r="BQ1106" s="506"/>
      <c r="BR1106" s="506"/>
      <c r="BS1106" s="506"/>
      <c r="BT1106" s="506"/>
      <c r="BU1106" s="506"/>
      <c r="BV1106" s="506"/>
      <c r="BW1106" s="506"/>
      <c r="BX1106" s="506"/>
      <c r="BY1106" s="506"/>
    </row>
    <row r="1107" s="338" customFormat="true" ht="15" customHeight="true" x14ac:dyDescent="0.2">
      <c r="BA1107" s="506"/>
      <c r="BB1107" s="366"/>
      <c r="BC1107" s="506"/>
      <c r="BD1107" s="506"/>
      <c r="BE1107" s="506"/>
      <c r="BF1107" s="506"/>
      <c r="BG1107" s="506"/>
      <c r="BH1107" s="506"/>
      <c r="BI1107" s="506"/>
      <c r="BJ1107" s="506"/>
      <c r="BK1107" s="506"/>
      <c r="BL1107" s="506"/>
      <c r="BM1107" s="506"/>
      <c r="BN1107" s="506"/>
      <c r="BO1107" s="506"/>
      <c r="BP1107" s="506"/>
      <c r="BQ1107" s="506"/>
      <c r="BR1107" s="506"/>
      <c r="BS1107" s="506"/>
      <c r="BT1107" s="506"/>
      <c r="BU1107" s="506"/>
      <c r="BV1107" s="506"/>
      <c r="BW1107" s="506"/>
      <c r="BX1107" s="506"/>
      <c r="BY1107" s="506"/>
    </row>
    <row r="1108" s="338" customFormat="true" ht="15" customHeight="true" x14ac:dyDescent="0.2">
      <c r="BA1108" s="506"/>
      <c r="BB1108" s="366"/>
      <c r="BC1108" s="506"/>
      <c r="BD1108" s="506"/>
      <c r="BE1108" s="506"/>
      <c r="BF1108" s="506"/>
      <c r="BG1108" s="506"/>
      <c r="BH1108" s="506"/>
      <c r="BI1108" s="506"/>
      <c r="BJ1108" s="506"/>
      <c r="BK1108" s="506"/>
      <c r="BL1108" s="506"/>
      <c r="BM1108" s="506"/>
      <c r="BN1108" s="506"/>
      <c r="BO1108" s="506"/>
      <c r="BP1108" s="506"/>
      <c r="BQ1108" s="506"/>
      <c r="BR1108" s="506"/>
      <c r="BS1108" s="506"/>
      <c r="BT1108" s="506"/>
      <c r="BU1108" s="506"/>
      <c r="BV1108" s="506"/>
      <c r="BW1108" s="506"/>
      <c r="BX1108" s="506"/>
      <c r="BY1108" s="506"/>
    </row>
    <row r="1109" s="338" customFormat="true" ht="15" customHeight="true" x14ac:dyDescent="0.2">
      <c r="BA1109" s="506"/>
      <c r="BB1109" s="366"/>
      <c r="BC1109" s="506"/>
      <c r="BD1109" s="506"/>
      <c r="BE1109" s="506"/>
      <c r="BF1109" s="506"/>
      <c r="BG1109" s="506"/>
      <c r="BH1109" s="506"/>
      <c r="BI1109" s="506"/>
      <c r="BJ1109" s="506"/>
      <c r="BK1109" s="506"/>
      <c r="BL1109" s="506"/>
      <c r="BM1109" s="506"/>
      <c r="BN1109" s="506"/>
      <c r="BO1109" s="506"/>
      <c r="BP1109" s="506"/>
      <c r="BQ1109" s="506"/>
      <c r="BR1109" s="506"/>
      <c r="BS1109" s="506"/>
      <c r="BT1109" s="506"/>
      <c r="BU1109" s="506"/>
      <c r="BV1109" s="506"/>
      <c r="BW1109" s="506"/>
      <c r="BX1109" s="506"/>
      <c r="BY1109" s="506"/>
    </row>
    <row r="1110" s="338" customFormat="true" ht="15" customHeight="true" x14ac:dyDescent="0.2">
      <c r="BA1110" s="506"/>
      <c r="BB1110" s="366"/>
      <c r="BC1110" s="506"/>
      <c r="BD1110" s="506"/>
      <c r="BE1110" s="506"/>
      <c r="BF1110" s="506"/>
      <c r="BG1110" s="506"/>
      <c r="BH1110" s="506"/>
      <c r="BI1110" s="506"/>
      <c r="BJ1110" s="506"/>
      <c r="BK1110" s="506"/>
      <c r="BL1110" s="506"/>
      <c r="BM1110" s="506"/>
      <c r="BN1110" s="506"/>
      <c r="BO1110" s="506"/>
      <c r="BP1110" s="506"/>
      <c r="BQ1110" s="506"/>
      <c r="BR1110" s="506"/>
      <c r="BS1110" s="506"/>
      <c r="BT1110" s="506"/>
      <c r="BU1110" s="506"/>
      <c r="BV1110" s="506"/>
      <c r="BW1110" s="506"/>
      <c r="BX1110" s="506"/>
      <c r="BY1110" s="506"/>
    </row>
    <row r="1111" s="338" customFormat="true" ht="15" customHeight="true" x14ac:dyDescent="0.2">
      <c r="BA1111" s="506"/>
      <c r="BB1111" s="366"/>
      <c r="BC1111" s="506"/>
      <c r="BD1111" s="506"/>
      <c r="BE1111" s="506"/>
      <c r="BF1111" s="506"/>
      <c r="BG1111" s="506"/>
      <c r="BH1111" s="506"/>
      <c r="BI1111" s="506"/>
      <c r="BJ1111" s="506"/>
      <c r="BK1111" s="506"/>
      <c r="BL1111" s="506"/>
      <c r="BM1111" s="506"/>
      <c r="BN1111" s="506"/>
      <c r="BO1111" s="506"/>
      <c r="BP1111" s="506"/>
      <c r="BQ1111" s="506"/>
      <c r="BR1111" s="506"/>
      <c r="BS1111" s="506"/>
      <c r="BT1111" s="506"/>
      <c r="BU1111" s="506"/>
      <c r="BV1111" s="506"/>
      <c r="BW1111" s="506"/>
      <c r="BX1111" s="506"/>
      <c r="BY1111" s="506"/>
    </row>
    <row r="1112" s="338" customFormat="true" ht="15" customHeight="true" x14ac:dyDescent="0.2">
      <c r="BA1112" s="506"/>
      <c r="BB1112" s="366"/>
      <c r="BC1112" s="506"/>
      <c r="BD1112" s="506"/>
      <c r="BE1112" s="506"/>
      <c r="BF1112" s="506"/>
      <c r="BG1112" s="506"/>
      <c r="BH1112" s="506"/>
      <c r="BI1112" s="506"/>
      <c r="BJ1112" s="506"/>
      <c r="BK1112" s="506"/>
      <c r="BL1112" s="506"/>
      <c r="BM1112" s="506"/>
      <c r="BN1112" s="506"/>
      <c r="BO1112" s="506"/>
      <c r="BP1112" s="506"/>
      <c r="BQ1112" s="506"/>
      <c r="BR1112" s="506"/>
      <c r="BS1112" s="506"/>
      <c r="BT1112" s="506"/>
      <c r="BU1112" s="506"/>
      <c r="BV1112" s="506"/>
      <c r="BW1112" s="506"/>
      <c r="BX1112" s="506"/>
      <c r="BY1112" s="506"/>
    </row>
    <row r="1113" s="338" customFormat="true" ht="15" customHeight="true" x14ac:dyDescent="0.2">
      <c r="BA1113" s="506"/>
      <c r="BB1113" s="366"/>
      <c r="BC1113" s="506"/>
      <c r="BD1113" s="506"/>
      <c r="BE1113" s="506"/>
      <c r="BF1113" s="506"/>
      <c r="BG1113" s="506"/>
      <c r="BH1113" s="506"/>
      <c r="BI1113" s="506"/>
      <c r="BJ1113" s="506"/>
      <c r="BK1113" s="506"/>
      <c r="BL1113" s="506"/>
      <c r="BM1113" s="506"/>
      <c r="BN1113" s="506"/>
      <c r="BO1113" s="506"/>
      <c r="BP1113" s="506"/>
      <c r="BQ1113" s="506"/>
      <c r="BR1113" s="506"/>
      <c r="BS1113" s="506"/>
      <c r="BT1113" s="506"/>
      <c r="BU1113" s="506"/>
      <c r="BV1113" s="506"/>
      <c r="BW1113" s="506"/>
      <c r="BX1113" s="506"/>
      <c r="BY1113" s="506"/>
    </row>
    <row r="1114" s="338" customFormat="true" ht="17.1" customHeight="true" x14ac:dyDescent="0.2">
      <c r="A1114" s="809"/>
      <c r="B1114" s="804"/>
      <c r="C1114" s="805"/>
      <c r="D1114" s="805"/>
      <c r="E1114" s="805"/>
      <c r="F1114" s="805"/>
      <c r="G1114" s="805"/>
      <c r="H1114" s="805"/>
      <c r="I1114" s="805"/>
      <c r="J1114" s="805"/>
      <c r="K1114" s="805"/>
      <c r="L1114" s="805"/>
      <c r="M1114" s="805"/>
      <c r="N1114" s="805"/>
      <c r="O1114" s="805"/>
      <c r="P1114" s="805"/>
      <c r="Q1114" s="805"/>
      <c r="R1114" s="805"/>
      <c r="S1114" s="805"/>
      <c r="T1114" s="805"/>
      <c r="U1114" s="805"/>
      <c r="V1114" s="805"/>
      <c r="W1114" s="805"/>
      <c r="X1114" s="805"/>
      <c r="Y1114" s="805"/>
      <c r="Z1114" s="805"/>
      <c r="AA1114" s="805"/>
      <c r="AB1114" s="805"/>
      <c r="BA1114" s="506"/>
      <c r="BB1114" s="366"/>
      <c r="BC1114" s="506"/>
      <c r="BD1114" s="506"/>
      <c r="BE1114" s="506"/>
      <c r="BF1114" s="506"/>
      <c r="BG1114" s="506"/>
      <c r="BH1114" s="506"/>
      <c r="BI1114" s="506"/>
      <c r="BJ1114" s="506"/>
      <c r="BK1114" s="506"/>
      <c r="BL1114" s="506"/>
      <c r="BM1114" s="506"/>
      <c r="BN1114" s="506"/>
      <c r="BO1114" s="506"/>
      <c r="BP1114" s="506"/>
      <c r="BQ1114" s="506"/>
      <c r="BR1114" s="506"/>
      <c r="BS1114" s="506"/>
      <c r="BT1114" s="506"/>
      <c r="BU1114" s="506"/>
      <c r="BV1114" s="506"/>
      <c r="BW1114" s="506"/>
      <c r="BX1114" s="506"/>
      <c r="BY1114" s="506"/>
    </row>
    <row r="1115" s="338" customFormat="true" ht="17.1" customHeight="true" x14ac:dyDescent="0.2">
      <c r="A1115" s="809"/>
      <c r="B1115" s="804"/>
      <c r="C1115" s="805"/>
      <c r="D1115" s="805"/>
      <c r="E1115" s="805"/>
      <c r="F1115" s="805"/>
      <c r="G1115" s="805"/>
      <c r="H1115" s="805"/>
      <c r="I1115" s="805"/>
      <c r="J1115" s="805"/>
      <c r="K1115" s="805"/>
      <c r="L1115" s="805"/>
      <c r="M1115" s="805"/>
      <c r="N1115" s="805"/>
      <c r="O1115" s="805"/>
      <c r="P1115" s="805"/>
      <c r="Q1115" s="805"/>
      <c r="R1115" s="805"/>
      <c r="S1115" s="805"/>
      <c r="T1115" s="805"/>
      <c r="U1115" s="805"/>
      <c r="V1115" s="805"/>
      <c r="W1115" s="805"/>
      <c r="X1115" s="805"/>
      <c r="Y1115" s="805"/>
      <c r="Z1115" s="805"/>
      <c r="AA1115" s="805"/>
      <c r="AB1115" s="805"/>
      <c r="BA1115" s="506"/>
      <c r="BB1115" s="366"/>
      <c r="BC1115" s="506"/>
      <c r="BD1115" s="506"/>
      <c r="BE1115" s="506"/>
      <c r="BF1115" s="506"/>
      <c r="BG1115" s="506"/>
      <c r="BH1115" s="506"/>
      <c r="BI1115" s="506"/>
      <c r="BJ1115" s="506"/>
      <c r="BK1115" s="506"/>
      <c r="BL1115" s="506"/>
      <c r="BM1115" s="506"/>
      <c r="BN1115" s="506"/>
      <c r="BO1115" s="506"/>
      <c r="BP1115" s="506"/>
      <c r="BQ1115" s="506"/>
      <c r="BR1115" s="506"/>
      <c r="BS1115" s="506"/>
      <c r="BT1115" s="506"/>
      <c r="BU1115" s="506"/>
      <c r="BV1115" s="506"/>
      <c r="BW1115" s="506"/>
      <c r="BX1115" s="506"/>
      <c r="BY1115" s="506"/>
    </row>
    <row r="1116" s="338" customFormat="true" ht="17.1" customHeight="true" x14ac:dyDescent="0.2">
      <c r="A1116" s="809"/>
      <c r="B1116" s="804"/>
      <c r="C1116" s="805"/>
      <c r="D1116" s="805"/>
      <c r="E1116" s="805"/>
      <c r="F1116" s="805"/>
      <c r="G1116" s="805"/>
      <c r="H1116" s="805"/>
      <c r="I1116" s="805"/>
      <c r="J1116" s="805"/>
      <c r="K1116" s="805"/>
      <c r="L1116" s="805"/>
      <c r="M1116" s="805"/>
      <c r="N1116" s="805"/>
      <c r="O1116" s="805"/>
      <c r="P1116" s="805"/>
      <c r="Q1116" s="805"/>
      <c r="R1116" s="805"/>
      <c r="S1116" s="805"/>
      <c r="T1116" s="805"/>
      <c r="U1116" s="805"/>
      <c r="V1116" s="805"/>
      <c r="W1116" s="805"/>
      <c r="X1116" s="805"/>
      <c r="Y1116" s="805"/>
      <c r="Z1116" s="805"/>
      <c r="AA1116" s="805"/>
      <c r="AB1116" s="805"/>
      <c r="BA1116" s="506"/>
      <c r="BB1116" s="366"/>
      <c r="BC1116" s="506"/>
      <c r="BD1116" s="506"/>
      <c r="BE1116" s="506"/>
      <c r="BF1116" s="506"/>
      <c r="BG1116" s="506"/>
      <c r="BH1116" s="506"/>
      <c r="BI1116" s="506"/>
      <c r="BJ1116" s="506"/>
      <c r="BK1116" s="506"/>
      <c r="BL1116" s="506"/>
      <c r="BM1116" s="506"/>
      <c r="BN1116" s="506"/>
      <c r="BO1116" s="506"/>
      <c r="BP1116" s="506"/>
      <c r="BQ1116" s="506"/>
      <c r="BR1116" s="506"/>
      <c r="BS1116" s="506"/>
      <c r="BT1116" s="506"/>
      <c r="BU1116" s="506"/>
      <c r="BV1116" s="506"/>
      <c r="BW1116" s="506"/>
      <c r="BX1116" s="506"/>
      <c r="BY1116" s="506"/>
    </row>
    <row r="1117" s="338" customFormat="true" ht="17.1" customHeight="true" x14ac:dyDescent="0.2">
      <c r="A1117" s="810"/>
      <c r="B1117" s="806"/>
      <c r="C1117" s="807"/>
      <c r="D1117" s="807"/>
      <c r="E1117" s="807"/>
      <c r="F1117" s="807"/>
      <c r="G1117" s="807"/>
      <c r="H1117" s="807"/>
      <c r="I1117" s="807"/>
      <c r="J1117" s="807"/>
      <c r="K1117" s="807"/>
      <c r="L1117" s="807"/>
      <c r="M1117" s="807"/>
      <c r="N1117" s="807"/>
      <c r="O1117" s="807"/>
      <c r="P1117" s="807"/>
      <c r="Q1117" s="807"/>
      <c r="R1117" s="807"/>
      <c r="S1117" s="807"/>
      <c r="T1117" s="807"/>
      <c r="U1117" s="807"/>
      <c r="V1117" s="807"/>
      <c r="W1117" s="807"/>
      <c r="X1117" s="807"/>
      <c r="Y1117" s="807"/>
      <c r="Z1117" s="807"/>
      <c r="AA1117" s="807"/>
      <c r="AB1117" s="807"/>
      <c r="BA1117" s="506"/>
      <c r="BB1117" s="366"/>
      <c r="BC1117" s="506"/>
      <c r="BD1117" s="506"/>
      <c r="BE1117" s="506"/>
      <c r="BF1117" s="506"/>
      <c r="BG1117" s="506"/>
      <c r="BH1117" s="506"/>
      <c r="BI1117" s="506"/>
      <c r="BJ1117" s="506"/>
      <c r="BK1117" s="506"/>
      <c r="BL1117" s="506"/>
      <c r="BM1117" s="506"/>
      <c r="BN1117" s="506"/>
      <c r="BO1117" s="506"/>
      <c r="BP1117" s="506"/>
      <c r="BQ1117" s="506"/>
      <c r="BR1117" s="506"/>
      <c r="BS1117" s="506"/>
      <c r="BT1117" s="506"/>
      <c r="BU1117" s="506"/>
      <c r="BV1117" s="506"/>
      <c r="BW1117" s="506"/>
      <c r="BX1117" s="506"/>
      <c r="BY1117" s="506"/>
    </row>
    <row r="1118" s="338" customFormat="true" ht="15" customHeight="true" x14ac:dyDescent="0.2">
      <c r="BA1118" s="506"/>
      <c r="BB1118" s="366"/>
      <c r="BC1118" s="506"/>
      <c r="BD1118" s="506"/>
      <c r="BE1118" s="506"/>
      <c r="BF1118" s="506"/>
      <c r="BG1118" s="506"/>
      <c r="BH1118" s="506"/>
      <c r="BI1118" s="506"/>
      <c r="BJ1118" s="506"/>
      <c r="BK1118" s="506"/>
      <c r="BL1118" s="506"/>
      <c r="BM1118" s="506"/>
      <c r="BN1118" s="506"/>
      <c r="BO1118" s="506"/>
      <c r="BP1118" s="506"/>
      <c r="BQ1118" s="506"/>
      <c r="BR1118" s="506"/>
      <c r="BS1118" s="506"/>
      <c r="BT1118" s="506"/>
      <c r="BU1118" s="506"/>
      <c r="BV1118" s="506"/>
      <c r="BW1118" s="506"/>
      <c r="BX1118" s="506"/>
      <c r="BY1118" s="506"/>
    </row>
    <row r="1119" s="338" customFormat="true" ht="15" customHeight="true" x14ac:dyDescent="0.2">
      <c r="BA1119" s="506"/>
      <c r="BB1119" s="366"/>
      <c r="BC1119" s="506"/>
      <c r="BD1119" s="506"/>
      <c r="BE1119" s="506"/>
      <c r="BF1119" s="506"/>
      <c r="BG1119" s="506"/>
      <c r="BH1119" s="506"/>
      <c r="BI1119" s="506"/>
      <c r="BJ1119" s="506"/>
      <c r="BK1119" s="506"/>
      <c r="BL1119" s="506"/>
      <c r="BM1119" s="506"/>
      <c r="BN1119" s="506"/>
      <c r="BO1119" s="506"/>
      <c r="BP1119" s="506"/>
      <c r="BQ1119" s="506"/>
      <c r="BR1119" s="506"/>
      <c r="BS1119" s="506"/>
      <c r="BT1119" s="506"/>
      <c r="BU1119" s="506"/>
      <c r="BV1119" s="506"/>
      <c r="BW1119" s="506"/>
      <c r="BX1119" s="506"/>
      <c r="BY1119" s="506"/>
    </row>
    <row r="1120" s="338" customFormat="true" ht="15" customHeight="true" x14ac:dyDescent="0.2">
      <c r="BA1120" s="506"/>
      <c r="BB1120" s="366"/>
      <c r="BC1120" s="506"/>
      <c r="BD1120" s="506"/>
      <c r="BE1120" s="506"/>
      <c r="BF1120" s="506"/>
      <c r="BG1120" s="506"/>
      <c r="BH1120" s="506"/>
      <c r="BI1120" s="506"/>
      <c r="BJ1120" s="506"/>
      <c r="BK1120" s="506"/>
      <c r="BL1120" s="506"/>
      <c r="BM1120" s="506"/>
      <c r="BN1120" s="506"/>
      <c r="BO1120" s="506"/>
      <c r="BP1120" s="506"/>
      <c r="BQ1120" s="506"/>
      <c r="BR1120" s="506"/>
      <c r="BS1120" s="506"/>
      <c r="BT1120" s="506"/>
      <c r="BU1120" s="506"/>
      <c r="BV1120" s="506"/>
      <c r="BW1120" s="506"/>
      <c r="BX1120" s="506"/>
      <c r="BY1120" s="506"/>
    </row>
    <row r="1121" s="338" customFormat="true" ht="15" customHeight="true" x14ac:dyDescent="0.2">
      <c r="BA1121" s="506"/>
      <c r="BB1121" s="366"/>
      <c r="BC1121" s="506"/>
      <c r="BD1121" s="506"/>
      <c r="BE1121" s="506"/>
      <c r="BF1121" s="506"/>
      <c r="BG1121" s="506"/>
      <c r="BH1121" s="506"/>
      <c r="BI1121" s="506"/>
      <c r="BJ1121" s="506"/>
      <c r="BK1121" s="506"/>
      <c r="BL1121" s="506"/>
      <c r="BM1121" s="506"/>
      <c r="BN1121" s="506"/>
      <c r="BO1121" s="506"/>
      <c r="BP1121" s="506"/>
      <c r="BQ1121" s="506"/>
      <c r="BR1121" s="506"/>
      <c r="BS1121" s="506"/>
      <c r="BT1121" s="506"/>
      <c r="BU1121" s="506"/>
      <c r="BV1121" s="506"/>
      <c r="BW1121" s="506"/>
      <c r="BX1121" s="506"/>
      <c r="BY1121" s="506"/>
    </row>
    <row r="1122" s="338" customFormat="true" ht="15" customHeight="true" x14ac:dyDescent="0.2">
      <c r="BA1122" s="506"/>
      <c r="BB1122" s="366"/>
      <c r="BC1122" s="506"/>
      <c r="BD1122" s="506"/>
      <c r="BE1122" s="506"/>
      <c r="BF1122" s="506"/>
      <c r="BG1122" s="506"/>
      <c r="BH1122" s="506"/>
      <c r="BI1122" s="506"/>
      <c r="BJ1122" s="506"/>
      <c r="BK1122" s="506"/>
      <c r="BL1122" s="506"/>
      <c r="BM1122" s="506"/>
      <c r="BN1122" s="506"/>
      <c r="BO1122" s="506"/>
      <c r="BP1122" s="506"/>
      <c r="BQ1122" s="506"/>
      <c r="BR1122" s="506"/>
      <c r="BS1122" s="506"/>
      <c r="BT1122" s="506"/>
      <c r="BU1122" s="506"/>
      <c r="BV1122" s="506"/>
      <c r="BW1122" s="506"/>
      <c r="BX1122" s="506"/>
      <c r="BY1122" s="506"/>
    </row>
    <row r="1123" s="338" customFormat="true" ht="15" customHeight="true" x14ac:dyDescent="0.2">
      <c r="BA1123" s="506"/>
      <c r="BB1123" s="366"/>
      <c r="BC1123" s="506"/>
      <c r="BD1123" s="506"/>
      <c r="BE1123" s="506"/>
      <c r="BF1123" s="506"/>
      <c r="BG1123" s="506"/>
      <c r="BH1123" s="506"/>
      <c r="BI1123" s="506"/>
      <c r="BJ1123" s="506"/>
      <c r="BK1123" s="506"/>
      <c r="BL1123" s="506"/>
      <c r="BM1123" s="506"/>
      <c r="BN1123" s="506"/>
      <c r="BO1123" s="506"/>
      <c r="BP1123" s="506"/>
      <c r="BQ1123" s="506"/>
      <c r="BR1123" s="506"/>
      <c r="BS1123" s="506"/>
      <c r="BT1123" s="506"/>
      <c r="BU1123" s="506"/>
      <c r="BV1123" s="506"/>
      <c r="BW1123" s="506"/>
      <c r="BX1123" s="506"/>
      <c r="BY1123" s="506"/>
    </row>
    <row r="1124" s="338" customFormat="true" ht="15" customHeight="true" x14ac:dyDescent="0.2">
      <c r="BA1124" s="506"/>
      <c r="BB1124" s="366"/>
      <c r="BC1124" s="506"/>
      <c r="BD1124" s="506"/>
      <c r="BE1124" s="506"/>
      <c r="BF1124" s="506"/>
      <c r="BG1124" s="506"/>
      <c r="BH1124" s="506"/>
      <c r="BI1124" s="506"/>
      <c r="BJ1124" s="506"/>
      <c r="BK1124" s="506"/>
      <c r="BL1124" s="506"/>
      <c r="BM1124" s="506"/>
      <c r="BN1124" s="506"/>
      <c r="BO1124" s="506"/>
      <c r="BP1124" s="506"/>
      <c r="BQ1124" s="506"/>
      <c r="BR1124" s="506"/>
      <c r="BS1124" s="506"/>
      <c r="BT1124" s="506"/>
      <c r="BU1124" s="506"/>
      <c r="BV1124" s="506"/>
      <c r="BW1124" s="506"/>
      <c r="BX1124" s="506"/>
      <c r="BY1124" s="506"/>
    </row>
    <row r="1125" s="338" customFormat="true" ht="15" customHeight="true" x14ac:dyDescent="0.2">
      <c r="BA1125" s="506"/>
      <c r="BB1125" s="366"/>
      <c r="BC1125" s="506"/>
      <c r="BD1125" s="506"/>
      <c r="BE1125" s="506"/>
      <c r="BF1125" s="506"/>
      <c r="BG1125" s="506"/>
      <c r="BH1125" s="506"/>
      <c r="BI1125" s="506"/>
      <c r="BJ1125" s="506"/>
      <c r="BK1125" s="506"/>
      <c r="BL1125" s="506"/>
      <c r="BM1125" s="506"/>
      <c r="BN1125" s="506"/>
      <c r="BO1125" s="506"/>
      <c r="BP1125" s="506"/>
      <c r="BQ1125" s="506"/>
      <c r="BR1125" s="506"/>
      <c r="BS1125" s="506"/>
      <c r="BT1125" s="506"/>
      <c r="BU1125" s="506"/>
      <c r="BV1125" s="506"/>
      <c r="BW1125" s="506"/>
      <c r="BX1125" s="506"/>
      <c r="BY1125" s="506"/>
    </row>
    <row r="1126" s="338" customFormat="true" ht="15" customHeight="true" x14ac:dyDescent="0.2">
      <c r="BA1126" s="506"/>
      <c r="BB1126" s="366"/>
      <c r="BC1126" s="506"/>
      <c r="BD1126" s="506"/>
      <c r="BE1126" s="506"/>
      <c r="BF1126" s="506"/>
      <c r="BG1126" s="506"/>
      <c r="BH1126" s="506"/>
      <c r="BI1126" s="506"/>
      <c r="BJ1126" s="506"/>
      <c r="BK1126" s="506"/>
      <c r="BL1126" s="506"/>
      <c r="BM1126" s="506"/>
      <c r="BN1126" s="506"/>
      <c r="BO1126" s="506"/>
      <c r="BP1126" s="506"/>
      <c r="BQ1126" s="506"/>
      <c r="BR1126" s="506"/>
      <c r="BS1126" s="506"/>
      <c r="BT1126" s="506"/>
      <c r="BU1126" s="506"/>
      <c r="BV1126" s="506"/>
      <c r="BW1126" s="506"/>
      <c r="BX1126" s="506"/>
      <c r="BY1126" s="506"/>
    </row>
    <row r="1127" s="338" customFormat="true" ht="15" customHeight="true" x14ac:dyDescent="0.2">
      <c r="BA1127" s="506"/>
      <c r="BB1127" s="366"/>
      <c r="BC1127" s="506"/>
      <c r="BD1127" s="506"/>
      <c r="BE1127" s="506"/>
      <c r="BF1127" s="506"/>
      <c r="BG1127" s="506"/>
      <c r="BH1127" s="506"/>
      <c r="BI1127" s="506"/>
      <c r="BJ1127" s="506"/>
      <c r="BK1127" s="506"/>
      <c r="BL1127" s="506"/>
      <c r="BM1127" s="506"/>
      <c r="BN1127" s="506"/>
      <c r="BO1127" s="506"/>
      <c r="BP1127" s="506"/>
      <c r="BQ1127" s="506"/>
      <c r="BR1127" s="506"/>
      <c r="BS1127" s="506"/>
      <c r="BT1127" s="506"/>
      <c r="BU1127" s="506"/>
      <c r="BV1127" s="506"/>
      <c r="BW1127" s="506"/>
      <c r="BX1127" s="506"/>
      <c r="BY1127" s="506"/>
    </row>
    <row r="1128" s="338" customFormat="true" ht="15" customHeight="true" x14ac:dyDescent="0.2">
      <c r="BA1128" s="506"/>
      <c r="BB1128" s="366"/>
      <c r="BC1128" s="506"/>
      <c r="BD1128" s="506"/>
      <c r="BE1128" s="506"/>
      <c r="BF1128" s="506"/>
      <c r="BG1128" s="506"/>
      <c r="BH1128" s="506"/>
      <c r="BI1128" s="506"/>
      <c r="BJ1128" s="506"/>
      <c r="BK1128" s="506"/>
      <c r="BL1128" s="506"/>
      <c r="BM1128" s="506"/>
      <c r="BN1128" s="506"/>
      <c r="BO1128" s="506"/>
      <c r="BP1128" s="506"/>
      <c r="BQ1128" s="506"/>
      <c r="BR1128" s="506"/>
      <c r="BS1128" s="506"/>
      <c r="BT1128" s="506"/>
      <c r="BU1128" s="506"/>
      <c r="BV1128" s="506"/>
      <c r="BW1128" s="506"/>
      <c r="BX1128" s="506"/>
      <c r="BY1128" s="506"/>
    </row>
    <row r="1129" s="338" customFormat="true" ht="15" customHeight="true" x14ac:dyDescent="0.2">
      <c r="BA1129" s="506"/>
      <c r="BB1129" s="366"/>
      <c r="BC1129" s="506"/>
      <c r="BD1129" s="506"/>
      <c r="BE1129" s="506"/>
      <c r="BF1129" s="506"/>
      <c r="BG1129" s="506"/>
      <c r="BH1129" s="506"/>
      <c r="BI1129" s="506"/>
      <c r="BJ1129" s="506"/>
      <c r="BK1129" s="506"/>
      <c r="BL1129" s="506"/>
      <c r="BM1129" s="506"/>
      <c r="BN1129" s="506"/>
      <c r="BO1129" s="506"/>
      <c r="BP1129" s="506"/>
      <c r="BQ1129" s="506"/>
      <c r="BR1129" s="506"/>
      <c r="BS1129" s="506"/>
      <c r="BT1129" s="506"/>
      <c r="BU1129" s="506"/>
      <c r="BV1129" s="506"/>
      <c r="BW1129" s="506"/>
      <c r="BX1129" s="506"/>
      <c r="BY1129" s="506"/>
    </row>
    <row r="1130" s="338" customFormat="true" ht="15" customHeight="true" x14ac:dyDescent="0.2">
      <c r="BA1130" s="506"/>
      <c r="BB1130" s="366"/>
      <c r="BC1130" s="506"/>
      <c r="BD1130" s="506"/>
      <c r="BE1130" s="506"/>
      <c r="BF1130" s="506"/>
      <c r="BG1130" s="506"/>
      <c r="BH1130" s="506"/>
      <c r="BI1130" s="506"/>
      <c r="BJ1130" s="506"/>
      <c r="BK1130" s="506"/>
      <c r="BL1130" s="506"/>
      <c r="BM1130" s="506"/>
      <c r="BN1130" s="506"/>
      <c r="BO1130" s="506"/>
      <c r="BP1130" s="506"/>
      <c r="BQ1130" s="506"/>
      <c r="BR1130" s="506"/>
      <c r="BS1130" s="506"/>
      <c r="BT1130" s="506"/>
      <c r="BU1130" s="506"/>
      <c r="BV1130" s="506"/>
      <c r="BW1130" s="506"/>
      <c r="BX1130" s="506"/>
      <c r="BY1130" s="506"/>
    </row>
    <row r="1131" s="338" customFormat="true" ht="15" customHeight="true" x14ac:dyDescent="0.2">
      <c r="BA1131" s="506"/>
      <c r="BB1131" s="366"/>
      <c r="BC1131" s="506"/>
      <c r="BD1131" s="506"/>
      <c r="BE1131" s="506"/>
      <c r="BF1131" s="506"/>
      <c r="BG1131" s="506"/>
      <c r="BH1131" s="506"/>
      <c r="BI1131" s="506"/>
      <c r="BJ1131" s="506"/>
      <c r="BK1131" s="506"/>
      <c r="BL1131" s="506"/>
      <c r="BM1131" s="506"/>
      <c r="BN1131" s="506"/>
      <c r="BO1131" s="506"/>
      <c r="BP1131" s="506"/>
      <c r="BQ1131" s="506"/>
      <c r="BR1131" s="506"/>
      <c r="BS1131" s="506"/>
      <c r="BT1131" s="506"/>
      <c r="BU1131" s="506"/>
      <c r="BV1131" s="506"/>
      <c r="BW1131" s="506"/>
      <c r="BX1131" s="506"/>
      <c r="BY1131" s="506"/>
    </row>
    <row r="1132" s="338" customFormat="true" ht="15" customHeight="true" x14ac:dyDescent="0.2">
      <c r="BA1132" s="506"/>
      <c r="BB1132" s="366"/>
      <c r="BC1132" s="506"/>
      <c r="BD1132" s="506"/>
      <c r="BE1132" s="506"/>
      <c r="BF1132" s="506"/>
      <c r="BG1132" s="506"/>
      <c r="BH1132" s="506"/>
      <c r="BI1132" s="506"/>
      <c r="BJ1132" s="506"/>
      <c r="BK1132" s="506"/>
      <c r="BL1132" s="506"/>
      <c r="BM1132" s="506"/>
      <c r="BN1132" s="506"/>
      <c r="BO1132" s="506"/>
      <c r="BP1132" s="506"/>
      <c r="BQ1132" s="506"/>
      <c r="BR1132" s="506"/>
      <c r="BS1132" s="506"/>
      <c r="BT1132" s="506"/>
      <c r="BU1132" s="506"/>
      <c r="BV1132" s="506"/>
      <c r="BW1132" s="506"/>
      <c r="BX1132" s="506"/>
      <c r="BY1132" s="506"/>
    </row>
    <row r="1133" s="338" customFormat="true" ht="15" customHeight="true" x14ac:dyDescent="0.2">
      <c r="BA1133" s="506"/>
      <c r="BB1133" s="366"/>
      <c r="BC1133" s="506"/>
      <c r="BD1133" s="506"/>
      <c r="BE1133" s="506"/>
      <c r="BF1133" s="506"/>
      <c r="BG1133" s="506"/>
      <c r="BH1133" s="506"/>
      <c r="BI1133" s="506"/>
      <c r="BJ1133" s="506"/>
      <c r="BK1133" s="506"/>
      <c r="BL1133" s="506"/>
      <c r="BM1133" s="506"/>
      <c r="BN1133" s="506"/>
      <c r="BO1133" s="506"/>
      <c r="BP1133" s="506"/>
      <c r="BQ1133" s="506"/>
      <c r="BR1133" s="506"/>
      <c r="BS1133" s="506"/>
      <c r="BT1133" s="506"/>
      <c r="BU1133" s="506"/>
      <c r="BV1133" s="506"/>
      <c r="BW1133" s="506"/>
      <c r="BX1133" s="506"/>
      <c r="BY1133" s="506"/>
    </row>
    <row r="1134" s="338" customFormat="true" ht="15" customHeight="true" x14ac:dyDescent="0.2">
      <c r="BA1134" s="506"/>
      <c r="BB1134" s="366"/>
      <c r="BC1134" s="506"/>
      <c r="BD1134" s="506"/>
      <c r="BE1134" s="506"/>
      <c r="BF1134" s="506"/>
      <c r="BG1134" s="506"/>
      <c r="BH1134" s="506"/>
      <c r="BI1134" s="506"/>
      <c r="BJ1134" s="506"/>
      <c r="BK1134" s="506"/>
      <c r="BL1134" s="506"/>
      <c r="BM1134" s="506"/>
      <c r="BN1134" s="506"/>
      <c r="BO1134" s="506"/>
      <c r="BP1134" s="506"/>
      <c r="BQ1134" s="506"/>
      <c r="BR1134" s="506"/>
      <c r="BS1134" s="506"/>
      <c r="BT1134" s="506"/>
      <c r="BU1134" s="506"/>
      <c r="BV1134" s="506"/>
      <c r="BW1134" s="506"/>
      <c r="BX1134" s="506"/>
      <c r="BY1134" s="506"/>
    </row>
    <row r="1135" s="338" customFormat="true" ht="15" customHeight="true" x14ac:dyDescent="0.2">
      <c r="BA1135" s="506"/>
      <c r="BB1135" s="366"/>
      <c r="BC1135" s="506"/>
      <c r="BD1135" s="506"/>
      <c r="BE1135" s="506"/>
      <c r="BF1135" s="506"/>
      <c r="BG1135" s="506"/>
      <c r="BH1135" s="506"/>
      <c r="BI1135" s="506"/>
      <c r="BJ1135" s="506"/>
      <c r="BK1135" s="506"/>
      <c r="BL1135" s="506"/>
      <c r="BM1135" s="506"/>
      <c r="BN1135" s="506"/>
      <c r="BO1135" s="506"/>
      <c r="BP1135" s="506"/>
      <c r="BQ1135" s="506"/>
      <c r="BR1135" s="506"/>
      <c r="BS1135" s="506"/>
      <c r="BT1135" s="506"/>
      <c r="BU1135" s="506"/>
      <c r="BV1135" s="506"/>
      <c r="BW1135" s="506"/>
      <c r="BX1135" s="506"/>
      <c r="BY1135" s="506"/>
    </row>
    <row r="1136" s="338" customFormat="true" ht="15" customHeight="true" x14ac:dyDescent="0.2">
      <c r="BA1136" s="506"/>
      <c r="BB1136" s="366"/>
      <c r="BC1136" s="506"/>
      <c r="BD1136" s="506"/>
      <c r="BE1136" s="506"/>
      <c r="BF1136" s="506"/>
      <c r="BG1136" s="506"/>
      <c r="BH1136" s="506"/>
      <c r="BI1136" s="506"/>
      <c r="BJ1136" s="506"/>
      <c r="BK1136" s="506"/>
      <c r="BL1136" s="506"/>
      <c r="BM1136" s="506"/>
      <c r="BN1136" s="506"/>
      <c r="BO1136" s="506"/>
      <c r="BP1136" s="506"/>
      <c r="BQ1136" s="506"/>
      <c r="BR1136" s="506"/>
      <c r="BS1136" s="506"/>
      <c r="BT1136" s="506"/>
      <c r="BU1136" s="506"/>
      <c r="BV1136" s="506"/>
      <c r="BW1136" s="506"/>
      <c r="BX1136" s="506"/>
      <c r="BY1136" s="506"/>
    </row>
    <row r="1137" s="338" customFormat="true" ht="15" customHeight="true" x14ac:dyDescent="0.2">
      <c r="BA1137" s="506"/>
      <c r="BB1137" s="366"/>
      <c r="BC1137" s="506"/>
      <c r="BD1137" s="506"/>
      <c r="BE1137" s="506"/>
      <c r="BF1137" s="506"/>
      <c r="BG1137" s="506"/>
      <c r="BH1137" s="506"/>
      <c r="BI1137" s="506"/>
      <c r="BJ1137" s="506"/>
      <c r="BK1137" s="506"/>
      <c r="BL1137" s="506"/>
      <c r="BM1137" s="506"/>
      <c r="BN1137" s="506"/>
      <c r="BO1137" s="506"/>
      <c r="BP1137" s="506"/>
      <c r="BQ1137" s="506"/>
      <c r="BR1137" s="506"/>
      <c r="BS1137" s="506"/>
      <c r="BT1137" s="506"/>
      <c r="BU1137" s="506"/>
      <c r="BV1137" s="506"/>
      <c r="BW1137" s="506"/>
      <c r="BX1137" s="506"/>
      <c r="BY1137" s="506"/>
    </row>
    <row r="1138" s="338" customFormat="true" ht="15" customHeight="true" x14ac:dyDescent="0.2">
      <c r="BA1138" s="506"/>
      <c r="BB1138" s="366"/>
      <c r="BC1138" s="506"/>
      <c r="BD1138" s="506"/>
      <c r="BE1138" s="506"/>
      <c r="BF1138" s="506"/>
      <c r="BG1138" s="506"/>
      <c r="BH1138" s="506"/>
      <c r="BI1138" s="506"/>
      <c r="BJ1138" s="506"/>
      <c r="BK1138" s="506"/>
      <c r="BL1138" s="506"/>
      <c r="BM1138" s="506"/>
      <c r="BN1138" s="506"/>
      <c r="BO1138" s="506"/>
      <c r="BP1138" s="506"/>
      <c r="BQ1138" s="506"/>
      <c r="BR1138" s="506"/>
      <c r="BS1138" s="506"/>
      <c r="BT1138" s="506"/>
      <c r="BU1138" s="506"/>
      <c r="BV1138" s="506"/>
      <c r="BW1138" s="506"/>
      <c r="BX1138" s="506"/>
      <c r="BY1138" s="506"/>
    </row>
    <row r="1139" s="338" customFormat="true" ht="15" customHeight="true" x14ac:dyDescent="0.2">
      <c r="BA1139" s="506"/>
      <c r="BB1139" s="366"/>
      <c r="BC1139" s="506"/>
      <c r="BD1139" s="506"/>
      <c r="BE1139" s="506"/>
      <c r="BF1139" s="506"/>
      <c r="BG1139" s="506"/>
      <c r="BH1139" s="506"/>
      <c r="BI1139" s="506"/>
      <c r="BJ1139" s="506"/>
      <c r="BK1139" s="506"/>
      <c r="BL1139" s="506"/>
      <c r="BM1139" s="506"/>
      <c r="BN1139" s="506"/>
      <c r="BO1139" s="506"/>
      <c r="BP1139" s="506"/>
      <c r="BQ1139" s="506"/>
      <c r="BR1139" s="506"/>
      <c r="BS1139" s="506"/>
      <c r="BT1139" s="506"/>
      <c r="BU1139" s="506"/>
      <c r="BV1139" s="506"/>
      <c r="BW1139" s="506"/>
      <c r="BX1139" s="506"/>
      <c r="BY1139" s="506"/>
    </row>
    <row r="1140" s="338" customFormat="true" ht="15" customHeight="true" x14ac:dyDescent="0.2">
      <c r="BA1140" s="506"/>
      <c r="BB1140" s="366"/>
      <c r="BC1140" s="506"/>
      <c r="BD1140" s="506"/>
      <c r="BE1140" s="506"/>
      <c r="BF1140" s="506"/>
      <c r="BG1140" s="506"/>
      <c r="BH1140" s="506"/>
      <c r="BI1140" s="506"/>
      <c r="BJ1140" s="506"/>
      <c r="BK1140" s="506"/>
      <c r="BL1140" s="506"/>
      <c r="BM1140" s="506"/>
      <c r="BN1140" s="506"/>
      <c r="BO1140" s="506"/>
      <c r="BP1140" s="506"/>
      <c r="BQ1140" s="506"/>
      <c r="BR1140" s="506"/>
      <c r="BS1140" s="506"/>
      <c r="BT1140" s="506"/>
      <c r="BU1140" s="506"/>
      <c r="BV1140" s="506"/>
      <c r="BW1140" s="506"/>
      <c r="BX1140" s="506"/>
      <c r="BY1140" s="506"/>
    </row>
    <row r="1141" s="338" customFormat="true" ht="15" customHeight="true" x14ac:dyDescent="0.2">
      <c r="BA1141" s="506"/>
      <c r="BB1141" s="366"/>
      <c r="BC1141" s="506"/>
      <c r="BD1141" s="506"/>
      <c r="BE1141" s="506"/>
      <c r="BF1141" s="506"/>
      <c r="BG1141" s="506"/>
      <c r="BH1141" s="506"/>
      <c r="BI1141" s="506"/>
      <c r="BJ1141" s="506"/>
      <c r="BK1141" s="506"/>
      <c r="BL1141" s="506"/>
      <c r="BM1141" s="506"/>
      <c r="BN1141" s="506"/>
      <c r="BO1141" s="506"/>
      <c r="BP1141" s="506"/>
      <c r="BQ1141" s="506"/>
      <c r="BR1141" s="506"/>
      <c r="BS1141" s="506"/>
      <c r="BT1141" s="506"/>
      <c r="BU1141" s="506"/>
      <c r="BV1141" s="506"/>
      <c r="BW1141" s="506"/>
      <c r="BX1141" s="506"/>
      <c r="BY1141" s="506"/>
    </row>
    <row r="1142" s="338" customFormat="true" ht="15" customHeight="true" x14ac:dyDescent="0.2">
      <c r="BA1142" s="506"/>
      <c r="BB1142" s="366"/>
      <c r="BC1142" s="506"/>
      <c r="BD1142" s="506"/>
      <c r="BE1142" s="506"/>
      <c r="BF1142" s="506"/>
      <c r="BG1142" s="506"/>
      <c r="BH1142" s="506"/>
      <c r="BI1142" s="506"/>
      <c r="BJ1142" s="506"/>
      <c r="BK1142" s="506"/>
      <c r="BL1142" s="506"/>
      <c r="BM1142" s="506"/>
      <c r="BN1142" s="506"/>
      <c r="BO1142" s="506"/>
      <c r="BP1142" s="506"/>
      <c r="BQ1142" s="506"/>
      <c r="BR1142" s="506"/>
      <c r="BS1142" s="506"/>
      <c r="BT1142" s="506"/>
      <c r="BU1142" s="506"/>
      <c r="BV1142" s="506"/>
      <c r="BW1142" s="506"/>
      <c r="BX1142" s="506"/>
      <c r="BY1142" s="506"/>
    </row>
    <row r="1143" s="338" customFormat="true" ht="15" customHeight="true" x14ac:dyDescent="0.2">
      <c r="BA1143" s="506"/>
      <c r="BB1143" s="366"/>
      <c r="BC1143" s="506"/>
      <c r="BD1143" s="506"/>
      <c r="BE1143" s="506"/>
      <c r="BF1143" s="506"/>
      <c r="BG1143" s="506"/>
      <c r="BH1143" s="506"/>
      <c r="BI1143" s="506"/>
      <c r="BJ1143" s="506"/>
      <c r="BK1143" s="506"/>
      <c r="BL1143" s="506"/>
      <c r="BM1143" s="506"/>
      <c r="BN1143" s="506"/>
      <c r="BO1143" s="506"/>
      <c r="BP1143" s="506"/>
      <c r="BQ1143" s="506"/>
      <c r="BR1143" s="506"/>
      <c r="BS1143" s="506"/>
      <c r="BT1143" s="506"/>
      <c r="BU1143" s="506"/>
      <c r="BV1143" s="506"/>
      <c r="BW1143" s="506"/>
      <c r="BX1143" s="506"/>
      <c r="BY1143" s="506"/>
    </row>
    <row r="1144" s="338" customFormat="true" ht="15" customHeight="true" x14ac:dyDescent="0.2">
      <c r="BA1144" s="506"/>
      <c r="BB1144" s="366"/>
      <c r="BC1144" s="506"/>
      <c r="BD1144" s="506"/>
      <c r="BE1144" s="506"/>
      <c r="BF1144" s="506"/>
      <c r="BG1144" s="506"/>
      <c r="BH1144" s="506"/>
      <c r="BI1144" s="506"/>
      <c r="BJ1144" s="506"/>
      <c r="BK1144" s="506"/>
      <c r="BL1144" s="506"/>
      <c r="BM1144" s="506"/>
      <c r="BN1144" s="506"/>
      <c r="BO1144" s="506"/>
      <c r="BP1144" s="506"/>
      <c r="BQ1144" s="506"/>
      <c r="BR1144" s="506"/>
      <c r="BS1144" s="506"/>
      <c r="BT1144" s="506"/>
      <c r="BU1144" s="506"/>
      <c r="BV1144" s="506"/>
      <c r="BW1144" s="506"/>
      <c r="BX1144" s="506"/>
      <c r="BY1144" s="506"/>
    </row>
    <row r="1145" s="338" customFormat="true" ht="15" customHeight="true" x14ac:dyDescent="0.2">
      <c r="BA1145" s="506"/>
      <c r="BB1145" s="366"/>
      <c r="BC1145" s="506"/>
      <c r="BD1145" s="506"/>
      <c r="BE1145" s="506"/>
      <c r="BF1145" s="506"/>
      <c r="BG1145" s="506"/>
      <c r="BH1145" s="506"/>
      <c r="BI1145" s="506"/>
      <c r="BJ1145" s="506"/>
      <c r="BK1145" s="506"/>
      <c r="BL1145" s="506"/>
      <c r="BM1145" s="506"/>
      <c r="BN1145" s="506"/>
      <c r="BO1145" s="506"/>
      <c r="BP1145" s="506"/>
      <c r="BQ1145" s="506"/>
      <c r="BR1145" s="506"/>
      <c r="BS1145" s="506"/>
      <c r="BT1145" s="506"/>
      <c r="BU1145" s="506"/>
      <c r="BV1145" s="506"/>
      <c r="BW1145" s="506"/>
      <c r="BX1145" s="506"/>
      <c r="BY1145" s="506"/>
    </row>
    <row r="1146" s="338" customFormat="true" ht="15" customHeight="true" x14ac:dyDescent="0.2">
      <c r="BA1146" s="506"/>
      <c r="BB1146" s="366"/>
      <c r="BC1146" s="506"/>
      <c r="BD1146" s="506"/>
      <c r="BE1146" s="506"/>
      <c r="BF1146" s="506"/>
      <c r="BG1146" s="506"/>
      <c r="BH1146" s="506"/>
      <c r="BI1146" s="506"/>
      <c r="BJ1146" s="506"/>
      <c r="BK1146" s="506"/>
      <c r="BL1146" s="506"/>
      <c r="BM1146" s="506"/>
      <c r="BN1146" s="506"/>
      <c r="BO1146" s="506"/>
      <c r="BP1146" s="506"/>
      <c r="BQ1146" s="506"/>
      <c r="BR1146" s="506"/>
      <c r="BS1146" s="506"/>
      <c r="BT1146" s="506"/>
      <c r="BU1146" s="506"/>
      <c r="BV1146" s="506"/>
      <c r="BW1146" s="506"/>
      <c r="BX1146" s="506"/>
      <c r="BY1146" s="506"/>
    </row>
    <row r="1147" s="338" customFormat="true" ht="15" customHeight="true" x14ac:dyDescent="0.2">
      <c r="BA1147" s="506"/>
      <c r="BB1147" s="366"/>
      <c r="BC1147" s="506"/>
      <c r="BD1147" s="506"/>
      <c r="BE1147" s="506"/>
      <c r="BF1147" s="506"/>
      <c r="BG1147" s="506"/>
      <c r="BH1147" s="506"/>
      <c r="BI1147" s="506"/>
      <c r="BJ1147" s="506"/>
      <c r="BK1147" s="506"/>
      <c r="BL1147" s="506"/>
      <c r="BM1147" s="506"/>
      <c r="BN1147" s="506"/>
      <c r="BO1147" s="506"/>
      <c r="BP1147" s="506"/>
      <c r="BQ1147" s="506"/>
      <c r="BR1147" s="506"/>
      <c r="BS1147" s="506"/>
      <c r="BT1147" s="506"/>
      <c r="BU1147" s="506"/>
      <c r="BV1147" s="506"/>
      <c r="BW1147" s="506"/>
      <c r="BX1147" s="506"/>
      <c r="BY1147" s="506"/>
    </row>
    <row r="1148" s="338" customFormat="true" ht="15" customHeight="true" x14ac:dyDescent="0.2">
      <c r="BA1148" s="506"/>
      <c r="BB1148" s="366"/>
      <c r="BC1148" s="506"/>
      <c r="BD1148" s="506"/>
      <c r="BE1148" s="506"/>
      <c r="BF1148" s="506"/>
      <c r="BG1148" s="506"/>
      <c r="BH1148" s="506"/>
      <c r="BI1148" s="506"/>
      <c r="BJ1148" s="506"/>
      <c r="BK1148" s="506"/>
      <c r="BL1148" s="506"/>
      <c r="BM1148" s="506"/>
      <c r="BN1148" s="506"/>
      <c r="BO1148" s="506"/>
      <c r="BP1148" s="506"/>
      <c r="BQ1148" s="506"/>
      <c r="BR1148" s="506"/>
      <c r="BS1148" s="506"/>
      <c r="BT1148" s="506"/>
      <c r="BU1148" s="506"/>
      <c r="BV1148" s="506"/>
      <c r="BW1148" s="506"/>
      <c r="BX1148" s="506"/>
      <c r="BY1148" s="506"/>
    </row>
    <row r="1149" s="338" customFormat="true" ht="15" customHeight="true" x14ac:dyDescent="0.2">
      <c r="BA1149" s="506"/>
      <c r="BB1149" s="366"/>
      <c r="BC1149" s="506"/>
      <c r="BD1149" s="506"/>
      <c r="BE1149" s="506"/>
      <c r="BF1149" s="506"/>
      <c r="BG1149" s="506"/>
      <c r="BH1149" s="506"/>
      <c r="BI1149" s="506"/>
      <c r="BJ1149" s="506"/>
      <c r="BK1149" s="506"/>
      <c r="BL1149" s="506"/>
      <c r="BM1149" s="506"/>
      <c r="BN1149" s="506"/>
      <c r="BO1149" s="506"/>
      <c r="BP1149" s="506"/>
      <c r="BQ1149" s="506"/>
      <c r="BR1149" s="506"/>
      <c r="BS1149" s="506"/>
      <c r="BT1149" s="506"/>
      <c r="BU1149" s="506"/>
      <c r="BV1149" s="506"/>
      <c r="BW1149" s="506"/>
      <c r="BX1149" s="506"/>
      <c r="BY1149" s="506"/>
    </row>
    <row r="1150" s="338" customFormat="true" ht="15" customHeight="true" x14ac:dyDescent="0.2">
      <c r="BA1150" s="506"/>
      <c r="BB1150" s="366"/>
      <c r="BC1150" s="506"/>
      <c r="BD1150" s="506"/>
      <c r="BE1150" s="506"/>
      <c r="BF1150" s="506"/>
      <c r="BG1150" s="506"/>
      <c r="BH1150" s="506"/>
      <c r="BI1150" s="506"/>
      <c r="BJ1150" s="506"/>
      <c r="BK1150" s="506"/>
      <c r="BL1150" s="506"/>
      <c r="BM1150" s="506"/>
      <c r="BN1150" s="506"/>
      <c r="BO1150" s="506"/>
      <c r="BP1150" s="506"/>
      <c r="BQ1150" s="506"/>
      <c r="BR1150" s="506"/>
      <c r="BS1150" s="506"/>
      <c r="BT1150" s="506"/>
      <c r="BU1150" s="506"/>
      <c r="BV1150" s="506"/>
      <c r="BW1150" s="506"/>
      <c r="BX1150" s="506"/>
      <c r="BY1150" s="506"/>
    </row>
    <row r="1151" s="338" customFormat="true" ht="15" customHeight="true" x14ac:dyDescent="0.2">
      <c r="BA1151" s="506"/>
      <c r="BB1151" s="366"/>
      <c r="BC1151" s="506"/>
      <c r="BD1151" s="506"/>
      <c r="BE1151" s="506"/>
      <c r="BF1151" s="506"/>
      <c r="BG1151" s="506"/>
      <c r="BH1151" s="506"/>
      <c r="BI1151" s="506"/>
      <c r="BJ1151" s="506"/>
      <c r="BK1151" s="506"/>
      <c r="BL1151" s="506"/>
      <c r="BM1151" s="506"/>
      <c r="BN1151" s="506"/>
      <c r="BO1151" s="506"/>
      <c r="BP1151" s="506"/>
      <c r="BQ1151" s="506"/>
      <c r="BR1151" s="506"/>
      <c r="BS1151" s="506"/>
      <c r="BT1151" s="506"/>
      <c r="BU1151" s="506"/>
      <c r="BV1151" s="506"/>
      <c r="BW1151" s="506"/>
      <c r="BX1151" s="506"/>
      <c r="BY1151" s="506"/>
    </row>
    <row r="1152" s="338" customFormat="true" ht="15" customHeight="true" x14ac:dyDescent="0.2">
      <c r="BA1152" s="506"/>
      <c r="BB1152" s="366"/>
      <c r="BC1152" s="506"/>
      <c r="BD1152" s="506"/>
      <c r="BE1152" s="506"/>
      <c r="BF1152" s="506"/>
      <c r="BG1152" s="506"/>
      <c r="BH1152" s="506"/>
      <c r="BI1152" s="506"/>
      <c r="BJ1152" s="506"/>
      <c r="BK1152" s="506"/>
      <c r="BL1152" s="506"/>
      <c r="BM1152" s="506"/>
      <c r="BN1152" s="506"/>
      <c r="BO1152" s="506"/>
      <c r="BP1152" s="506"/>
      <c r="BQ1152" s="506"/>
      <c r="BR1152" s="506"/>
      <c r="BS1152" s="506"/>
      <c r="BT1152" s="506"/>
      <c r="BU1152" s="506"/>
      <c r="BV1152" s="506"/>
      <c r="BW1152" s="506"/>
      <c r="BX1152" s="506"/>
      <c r="BY1152" s="506"/>
    </row>
    <row r="1153" s="338" customFormat="true" ht="15" customHeight="true" x14ac:dyDescent="0.2">
      <c r="BA1153" s="506"/>
      <c r="BB1153" s="366"/>
      <c r="BC1153" s="506"/>
      <c r="BD1153" s="506"/>
      <c r="BE1153" s="506"/>
      <c r="BF1153" s="506"/>
      <c r="BG1153" s="506"/>
      <c r="BH1153" s="506"/>
      <c r="BI1153" s="506"/>
      <c r="BJ1153" s="506"/>
      <c r="BK1153" s="506"/>
      <c r="BL1153" s="506"/>
      <c r="BM1153" s="506"/>
      <c r="BN1153" s="506"/>
      <c r="BO1153" s="506"/>
      <c r="BP1153" s="506"/>
      <c r="BQ1153" s="506"/>
      <c r="BR1153" s="506"/>
      <c r="BS1153" s="506"/>
      <c r="BT1153" s="506"/>
      <c r="BU1153" s="506"/>
      <c r="BV1153" s="506"/>
      <c r="BW1153" s="506"/>
      <c r="BX1153" s="506"/>
      <c r="BY1153" s="506"/>
    </row>
    <row r="1154" s="338" customFormat="true" ht="15" customHeight="true" x14ac:dyDescent="0.2">
      <c r="BA1154" s="506"/>
      <c r="BB1154" s="366"/>
      <c r="BC1154" s="506"/>
      <c r="BD1154" s="506"/>
      <c r="BE1154" s="506"/>
      <c r="BF1154" s="506"/>
      <c r="BG1154" s="506"/>
      <c r="BH1154" s="506"/>
      <c r="BI1154" s="506"/>
      <c r="BJ1154" s="506"/>
      <c r="BK1154" s="506"/>
      <c r="BL1154" s="506"/>
      <c r="BM1154" s="506"/>
      <c r="BN1154" s="506"/>
      <c r="BO1154" s="506"/>
      <c r="BP1154" s="506"/>
      <c r="BQ1154" s="506"/>
      <c r="BR1154" s="506"/>
      <c r="BS1154" s="506"/>
      <c r="BT1154" s="506"/>
      <c r="BU1154" s="506"/>
      <c r="BV1154" s="506"/>
      <c r="BW1154" s="506"/>
      <c r="BX1154" s="506"/>
      <c r="BY1154" s="506"/>
    </row>
    <row r="1155" s="338" customFormat="true" ht="15" customHeight="true" x14ac:dyDescent="0.2">
      <c r="BA1155" s="506"/>
      <c r="BB1155" s="366"/>
      <c r="BC1155" s="506"/>
      <c r="BD1155" s="506"/>
      <c r="BE1155" s="506"/>
      <c r="BF1155" s="506"/>
      <c r="BG1155" s="506"/>
      <c r="BH1155" s="506"/>
      <c r="BI1155" s="506"/>
      <c r="BJ1155" s="506"/>
      <c r="BK1155" s="506"/>
      <c r="BL1155" s="506"/>
      <c r="BM1155" s="506"/>
      <c r="BN1155" s="506"/>
      <c r="BO1155" s="506"/>
      <c r="BP1155" s="506"/>
      <c r="BQ1155" s="506"/>
      <c r="BR1155" s="506"/>
      <c r="BS1155" s="506"/>
      <c r="BT1155" s="506"/>
      <c r="BU1155" s="506"/>
      <c r="BV1155" s="506"/>
      <c r="BW1155" s="506"/>
      <c r="BX1155" s="506"/>
      <c r="BY1155" s="506"/>
    </row>
    <row r="1156" s="338" customFormat="true" ht="15" customHeight="true" x14ac:dyDescent="0.2">
      <c r="BA1156" s="506"/>
      <c r="BB1156" s="366"/>
      <c r="BC1156" s="506"/>
      <c r="BD1156" s="506"/>
      <c r="BE1156" s="506"/>
      <c r="BF1156" s="506"/>
      <c r="BG1156" s="506"/>
      <c r="BH1156" s="506"/>
      <c r="BI1156" s="506"/>
      <c r="BJ1156" s="506"/>
      <c r="BK1156" s="506"/>
      <c r="BL1156" s="506"/>
      <c r="BM1156" s="506"/>
      <c r="BN1156" s="506"/>
      <c r="BO1156" s="506"/>
      <c r="BP1156" s="506"/>
      <c r="BQ1156" s="506"/>
      <c r="BR1156" s="506"/>
      <c r="BS1156" s="506"/>
      <c r="BT1156" s="506"/>
      <c r="BU1156" s="506"/>
      <c r="BV1156" s="506"/>
      <c r="BW1156" s="506"/>
      <c r="BX1156" s="506"/>
      <c r="BY1156" s="506"/>
    </row>
    <row r="1157" s="338" customFormat="true" ht="15" customHeight="true" x14ac:dyDescent="0.2">
      <c r="BA1157" s="506"/>
      <c r="BB1157" s="366"/>
      <c r="BC1157" s="506"/>
      <c r="BD1157" s="506"/>
      <c r="BE1157" s="506"/>
      <c r="BF1157" s="506"/>
      <c r="BG1157" s="506"/>
      <c r="BH1157" s="506"/>
      <c r="BI1157" s="506"/>
      <c r="BJ1157" s="506"/>
      <c r="BK1157" s="506"/>
      <c r="BL1157" s="506"/>
      <c r="BM1157" s="506"/>
      <c r="BN1157" s="506"/>
      <c r="BO1157" s="506"/>
      <c r="BP1157" s="506"/>
      <c r="BQ1157" s="506"/>
      <c r="BR1157" s="506"/>
      <c r="BS1157" s="506"/>
      <c r="BT1157" s="506"/>
      <c r="BU1157" s="506"/>
      <c r="BV1157" s="506"/>
      <c r="BW1157" s="506"/>
      <c r="BX1157" s="506"/>
      <c r="BY1157" s="506"/>
    </row>
    <row r="1158" s="338" customFormat="true" ht="15" customHeight="true" x14ac:dyDescent="0.2">
      <c r="BA1158" s="506"/>
      <c r="BB1158" s="366"/>
      <c r="BC1158" s="506"/>
      <c r="BD1158" s="506"/>
      <c r="BE1158" s="506"/>
      <c r="BF1158" s="506"/>
      <c r="BG1158" s="506"/>
      <c r="BH1158" s="506"/>
      <c r="BI1158" s="506"/>
      <c r="BJ1158" s="506"/>
      <c r="BK1158" s="506"/>
      <c r="BL1158" s="506"/>
      <c r="BM1158" s="506"/>
      <c r="BN1158" s="506"/>
      <c r="BO1158" s="506"/>
      <c r="BP1158" s="506"/>
      <c r="BQ1158" s="506"/>
      <c r="BR1158" s="506"/>
      <c r="BS1158" s="506"/>
      <c r="BT1158" s="506"/>
      <c r="BU1158" s="506"/>
      <c r="BV1158" s="506"/>
      <c r="BW1158" s="506"/>
      <c r="BX1158" s="506"/>
      <c r="BY1158" s="506"/>
    </row>
    <row r="1159" s="338" customFormat="true" ht="15" customHeight="true" x14ac:dyDescent="0.2">
      <c r="BA1159" s="506"/>
      <c r="BB1159" s="366"/>
      <c r="BC1159" s="506"/>
      <c r="BD1159" s="506"/>
      <c r="BE1159" s="506"/>
      <c r="BF1159" s="506"/>
      <c r="BG1159" s="506"/>
      <c r="BH1159" s="506"/>
      <c r="BI1159" s="506"/>
      <c r="BJ1159" s="506"/>
      <c r="BK1159" s="506"/>
      <c r="BL1159" s="506"/>
      <c r="BM1159" s="506"/>
      <c r="BN1159" s="506"/>
      <c r="BO1159" s="506"/>
      <c r="BP1159" s="506"/>
      <c r="BQ1159" s="506"/>
      <c r="BR1159" s="506"/>
      <c r="BS1159" s="506"/>
      <c r="BT1159" s="506"/>
      <c r="BU1159" s="506"/>
      <c r="BV1159" s="506"/>
      <c r="BW1159" s="506"/>
      <c r="BX1159" s="506"/>
      <c r="BY1159" s="506"/>
    </row>
    <row r="1160" s="338" customFormat="true" ht="15" customHeight="true" x14ac:dyDescent="0.2">
      <c r="BA1160" s="506"/>
      <c r="BB1160" s="366"/>
      <c r="BC1160" s="506"/>
      <c r="BD1160" s="506"/>
      <c r="BE1160" s="506"/>
      <c r="BF1160" s="506"/>
      <c r="BG1160" s="506"/>
      <c r="BH1160" s="506"/>
      <c r="BI1160" s="506"/>
      <c r="BJ1160" s="506"/>
      <c r="BK1160" s="506"/>
      <c r="BL1160" s="506"/>
      <c r="BM1160" s="506"/>
      <c r="BN1160" s="506"/>
      <c r="BO1160" s="506"/>
      <c r="BP1160" s="506"/>
      <c r="BQ1160" s="506"/>
      <c r="BR1160" s="506"/>
      <c r="BS1160" s="506"/>
      <c r="BT1160" s="506"/>
      <c r="BU1160" s="506"/>
      <c r="BV1160" s="506"/>
      <c r="BW1160" s="506"/>
      <c r="BX1160" s="506"/>
      <c r="BY1160" s="506"/>
    </row>
    <row r="1161" s="338" customFormat="true" ht="15" customHeight="true" x14ac:dyDescent="0.2">
      <c r="BA1161" s="506"/>
      <c r="BB1161" s="366"/>
      <c r="BC1161" s="506"/>
      <c r="BD1161" s="506"/>
      <c r="BE1161" s="506"/>
      <c r="BF1161" s="506"/>
      <c r="BG1161" s="506"/>
      <c r="BH1161" s="506"/>
      <c r="BI1161" s="506"/>
      <c r="BJ1161" s="506"/>
      <c r="BK1161" s="506"/>
      <c r="BL1161" s="506"/>
      <c r="BM1161" s="506"/>
      <c r="BN1161" s="506"/>
      <c r="BO1161" s="506"/>
      <c r="BP1161" s="506"/>
      <c r="BQ1161" s="506"/>
      <c r="BR1161" s="506"/>
      <c r="BS1161" s="506"/>
      <c r="BT1161" s="506"/>
      <c r="BU1161" s="506"/>
      <c r="BV1161" s="506"/>
      <c r="BW1161" s="506"/>
      <c r="BX1161" s="506"/>
      <c r="BY1161" s="506"/>
    </row>
    <row r="1162" s="338" customFormat="true" ht="15" customHeight="true" x14ac:dyDescent="0.2">
      <c r="BA1162" s="506"/>
      <c r="BB1162" s="366"/>
      <c r="BC1162" s="506"/>
      <c r="BD1162" s="506"/>
      <c r="BE1162" s="506"/>
      <c r="BF1162" s="506"/>
      <c r="BG1162" s="506"/>
      <c r="BH1162" s="506"/>
      <c r="BI1162" s="506"/>
      <c r="BJ1162" s="506"/>
      <c r="BK1162" s="506"/>
      <c r="BL1162" s="506"/>
      <c r="BM1162" s="506"/>
      <c r="BN1162" s="506"/>
      <c r="BO1162" s="506"/>
      <c r="BP1162" s="506"/>
      <c r="BQ1162" s="506"/>
      <c r="BR1162" s="506"/>
      <c r="BS1162" s="506"/>
      <c r="BT1162" s="506"/>
      <c r="BU1162" s="506"/>
      <c r="BV1162" s="506"/>
      <c r="BW1162" s="506"/>
      <c r="BX1162" s="506"/>
      <c r="BY1162" s="506"/>
    </row>
    <row r="1163" s="338" customFormat="true" ht="15" customHeight="true" x14ac:dyDescent="0.2">
      <c r="BA1163" s="506"/>
      <c r="BB1163" s="366"/>
      <c r="BC1163" s="506"/>
      <c r="BD1163" s="506"/>
      <c r="BE1163" s="506"/>
      <c r="BF1163" s="506"/>
      <c r="BG1163" s="506"/>
      <c r="BH1163" s="506"/>
      <c r="BI1163" s="506"/>
      <c r="BJ1163" s="506"/>
      <c r="BK1163" s="506"/>
      <c r="BL1163" s="506"/>
      <c r="BM1163" s="506"/>
      <c r="BN1163" s="506"/>
      <c r="BO1163" s="506"/>
      <c r="BP1163" s="506"/>
      <c r="BQ1163" s="506"/>
      <c r="BR1163" s="506"/>
      <c r="BS1163" s="506"/>
      <c r="BT1163" s="506"/>
      <c r="BU1163" s="506"/>
      <c r="BV1163" s="506"/>
      <c r="BW1163" s="506"/>
      <c r="BX1163" s="506"/>
      <c r="BY1163" s="506"/>
    </row>
    <row r="1164" s="338" customFormat="true" ht="15" customHeight="true" x14ac:dyDescent="0.2">
      <c r="BA1164" s="506"/>
      <c r="BB1164" s="366"/>
      <c r="BC1164" s="506"/>
      <c r="BD1164" s="506"/>
      <c r="BE1164" s="506"/>
      <c r="BF1164" s="506"/>
      <c r="BG1164" s="506"/>
      <c r="BH1164" s="506"/>
      <c r="BI1164" s="506"/>
      <c r="BJ1164" s="506"/>
      <c r="BK1164" s="506"/>
      <c r="BL1164" s="506"/>
      <c r="BM1164" s="506"/>
      <c r="BN1164" s="506"/>
      <c r="BO1164" s="506"/>
      <c r="BP1164" s="506"/>
      <c r="BQ1164" s="506"/>
      <c r="BR1164" s="506"/>
      <c r="BS1164" s="506"/>
      <c r="BT1164" s="506"/>
      <c r="BU1164" s="506"/>
      <c r="BV1164" s="506"/>
      <c r="BW1164" s="506"/>
      <c r="BX1164" s="506"/>
      <c r="BY1164" s="506"/>
    </row>
    <row r="1165" s="338" customFormat="true" ht="15" customHeight="true" x14ac:dyDescent="0.2">
      <c r="BA1165" s="506"/>
      <c r="BB1165" s="366"/>
      <c r="BC1165" s="506"/>
      <c r="BD1165" s="506"/>
      <c r="BE1165" s="506"/>
      <c r="BF1165" s="506"/>
      <c r="BG1165" s="506"/>
      <c r="BH1165" s="506"/>
      <c r="BI1165" s="506"/>
      <c r="BJ1165" s="506"/>
      <c r="BK1165" s="506"/>
      <c r="BL1165" s="506"/>
      <c r="BM1165" s="506"/>
      <c r="BN1165" s="506"/>
      <c r="BO1165" s="506"/>
      <c r="BP1165" s="506"/>
      <c r="BQ1165" s="506"/>
      <c r="BR1165" s="506"/>
      <c r="BS1165" s="506"/>
      <c r="BT1165" s="506"/>
      <c r="BU1165" s="506"/>
      <c r="BV1165" s="506"/>
      <c r="BW1165" s="506"/>
      <c r="BX1165" s="506"/>
      <c r="BY1165" s="506"/>
    </row>
    <row r="1166" s="338" customFormat="true" ht="15" customHeight="true" x14ac:dyDescent="0.2">
      <c r="BA1166" s="506"/>
      <c r="BB1166" s="366"/>
      <c r="BC1166" s="506"/>
      <c r="BD1166" s="506"/>
      <c r="BE1166" s="506"/>
      <c r="BF1166" s="506"/>
      <c r="BG1166" s="506"/>
      <c r="BH1166" s="506"/>
      <c r="BI1166" s="506"/>
      <c r="BJ1166" s="506"/>
      <c r="BK1166" s="506"/>
      <c r="BL1166" s="506"/>
      <c r="BM1166" s="506"/>
      <c r="BN1166" s="506"/>
      <c r="BO1166" s="506"/>
      <c r="BP1166" s="506"/>
      <c r="BQ1166" s="506"/>
      <c r="BR1166" s="506"/>
      <c r="BS1166" s="506"/>
      <c r="BT1166" s="506"/>
      <c r="BU1166" s="506"/>
      <c r="BV1166" s="506"/>
      <c r="BW1166" s="506"/>
      <c r="BX1166" s="506"/>
      <c r="BY1166" s="506"/>
    </row>
    <row r="1167" s="338" customFormat="true" ht="15" customHeight="true" x14ac:dyDescent="0.2">
      <c r="BA1167" s="506"/>
      <c r="BB1167" s="366"/>
      <c r="BC1167" s="506"/>
      <c r="BD1167" s="506"/>
      <c r="BE1167" s="506"/>
      <c r="BF1167" s="506"/>
      <c r="BG1167" s="506"/>
      <c r="BH1167" s="506"/>
      <c r="BI1167" s="506"/>
      <c r="BJ1167" s="506"/>
      <c r="BK1167" s="506"/>
      <c r="BL1167" s="506"/>
      <c r="BM1167" s="506"/>
      <c r="BN1167" s="506"/>
      <c r="BO1167" s="506"/>
      <c r="BP1167" s="506"/>
      <c r="BQ1167" s="506"/>
      <c r="BR1167" s="506"/>
      <c r="BS1167" s="506"/>
      <c r="BT1167" s="506"/>
      <c r="BU1167" s="506"/>
      <c r="BV1167" s="506"/>
      <c r="BW1167" s="506"/>
      <c r="BX1167" s="506"/>
      <c r="BY1167" s="506"/>
    </row>
    <row r="1168" s="338" customFormat="true" ht="15" customHeight="true" x14ac:dyDescent="0.2">
      <c r="BA1168" s="506"/>
      <c r="BB1168" s="366"/>
      <c r="BC1168" s="506"/>
      <c r="BD1168" s="506"/>
      <c r="BE1168" s="506"/>
      <c r="BF1168" s="506"/>
      <c r="BG1168" s="506"/>
      <c r="BH1168" s="506"/>
      <c r="BI1168" s="506"/>
      <c r="BJ1168" s="506"/>
      <c r="BK1168" s="506"/>
      <c r="BL1168" s="506"/>
      <c r="BM1168" s="506"/>
      <c r="BN1168" s="506"/>
      <c r="BO1168" s="506"/>
      <c r="BP1168" s="506"/>
      <c r="BQ1168" s="506"/>
      <c r="BR1168" s="506"/>
      <c r="BS1168" s="506"/>
      <c r="BT1168" s="506"/>
      <c r="BU1168" s="506"/>
      <c r="BV1168" s="506"/>
      <c r="BW1168" s="506"/>
      <c r="BX1168" s="506"/>
      <c r="BY1168" s="506"/>
    </row>
    <row r="1169" s="338" customFormat="true" ht="15" customHeight="true" x14ac:dyDescent="0.2">
      <c r="BA1169" s="506"/>
      <c r="BB1169" s="366"/>
      <c r="BC1169" s="506"/>
      <c r="BD1169" s="506"/>
      <c r="BE1169" s="506"/>
      <c r="BF1169" s="506"/>
      <c r="BG1169" s="506"/>
      <c r="BH1169" s="506"/>
      <c r="BI1169" s="506"/>
      <c r="BJ1169" s="506"/>
      <c r="BK1169" s="506"/>
      <c r="BL1169" s="506"/>
      <c r="BM1169" s="506"/>
      <c r="BN1169" s="506"/>
      <c r="BO1169" s="506"/>
      <c r="BP1169" s="506"/>
      <c r="BQ1169" s="506"/>
      <c r="BR1169" s="506"/>
      <c r="BS1169" s="506"/>
      <c r="BT1169" s="506"/>
      <c r="BU1169" s="506"/>
      <c r="BV1169" s="506"/>
      <c r="BW1169" s="506"/>
      <c r="BX1169" s="506"/>
      <c r="BY1169" s="506"/>
    </row>
    <row r="1170" s="338" customFormat="true" ht="15" customHeight="true" x14ac:dyDescent="0.2">
      <c r="A1170" s="437"/>
      <c r="B1170" s="780"/>
      <c r="C1170" s="781"/>
      <c r="D1170" s="781"/>
      <c r="E1170" s="781"/>
      <c r="F1170" s="781"/>
      <c r="G1170" s="781"/>
      <c r="H1170" s="781"/>
      <c r="I1170" s="781"/>
      <c r="J1170" s="781"/>
      <c r="K1170" s="781"/>
      <c r="L1170" s="781"/>
      <c r="M1170" s="781"/>
      <c r="N1170" s="781"/>
      <c r="O1170" s="781"/>
      <c r="P1170" s="781"/>
      <c r="Q1170" s="781"/>
      <c r="R1170" s="781"/>
      <c r="S1170" s="781"/>
      <c r="T1170" s="781"/>
      <c r="U1170" s="781"/>
      <c r="V1170" s="781"/>
      <c r="W1170" s="781"/>
      <c r="X1170" s="781"/>
      <c r="Y1170" s="781"/>
      <c r="Z1170" s="781"/>
      <c r="AA1170" s="781"/>
      <c r="AB1170" s="781"/>
      <c r="BA1170" s="506"/>
      <c r="BB1170" s="366"/>
      <c r="BC1170" s="506"/>
      <c r="BD1170" s="506"/>
      <c r="BE1170" s="506"/>
      <c r="BF1170" s="506"/>
      <c r="BG1170" s="506"/>
      <c r="BH1170" s="506"/>
      <c r="BI1170" s="506"/>
      <c r="BJ1170" s="506"/>
      <c r="BK1170" s="506"/>
      <c r="BL1170" s="506"/>
      <c r="BM1170" s="506"/>
      <c r="BN1170" s="506"/>
      <c r="BO1170" s="506"/>
      <c r="BP1170" s="506"/>
      <c r="BQ1170" s="506"/>
      <c r="BR1170" s="506"/>
      <c r="BS1170" s="506"/>
      <c r="BT1170" s="506"/>
      <c r="BU1170" s="506"/>
      <c r="BV1170" s="506"/>
      <c r="BW1170" s="506"/>
      <c r="BX1170" s="506"/>
      <c r="BY1170" s="506"/>
    </row>
    <row r="1171" s="338" customFormat="true" ht="15" customHeight="true" x14ac:dyDescent="0.2">
      <c r="A1171" s="437"/>
      <c r="B1171" s="780"/>
      <c r="C1171" s="781"/>
      <c r="D1171" s="781"/>
      <c r="E1171" s="781"/>
      <c r="F1171" s="781"/>
      <c r="G1171" s="781"/>
      <c r="H1171" s="781"/>
      <c r="I1171" s="781"/>
      <c r="J1171" s="781"/>
      <c r="K1171" s="781"/>
      <c r="L1171" s="781"/>
      <c r="M1171" s="781"/>
      <c r="N1171" s="781"/>
      <c r="O1171" s="781"/>
      <c r="P1171" s="781"/>
      <c r="Q1171" s="781"/>
      <c r="R1171" s="781"/>
      <c r="S1171" s="781"/>
      <c r="T1171" s="781"/>
      <c r="U1171" s="781"/>
      <c r="V1171" s="781"/>
      <c r="W1171" s="781"/>
      <c r="X1171" s="781"/>
      <c r="Y1171" s="781"/>
      <c r="Z1171" s="781"/>
      <c r="AA1171" s="781"/>
      <c r="AB1171" s="781"/>
      <c r="BA1171" s="506"/>
      <c r="BB1171" s="366"/>
      <c r="BC1171" s="506"/>
      <c r="BD1171" s="506"/>
      <c r="BE1171" s="506"/>
      <c r="BF1171" s="506"/>
      <c r="BG1171" s="506"/>
      <c r="BH1171" s="506"/>
      <c r="BI1171" s="506"/>
      <c r="BJ1171" s="506"/>
      <c r="BK1171" s="506"/>
      <c r="BL1171" s="506"/>
      <c r="BM1171" s="506"/>
      <c r="BN1171" s="506"/>
      <c r="BO1171" s="506"/>
      <c r="BP1171" s="506"/>
      <c r="BQ1171" s="506"/>
      <c r="BR1171" s="506"/>
      <c r="BS1171" s="506"/>
      <c r="BT1171" s="506"/>
      <c r="BU1171" s="506"/>
      <c r="BV1171" s="506"/>
      <c r="BW1171" s="506"/>
      <c r="BX1171" s="506"/>
      <c r="BY1171" s="506"/>
    </row>
    <row r="1172" s="338" customFormat="true" ht="15" customHeight="true" x14ac:dyDescent="0.2">
      <c r="A1172" s="437"/>
      <c r="B1172" s="780"/>
      <c r="C1172" s="781"/>
      <c r="D1172" s="781"/>
      <c r="E1172" s="781"/>
      <c r="F1172" s="781"/>
      <c r="G1172" s="781"/>
      <c r="H1172" s="781"/>
      <c r="I1172" s="781"/>
      <c r="J1172" s="781"/>
      <c r="K1172" s="781"/>
      <c r="L1172" s="781"/>
      <c r="M1172" s="781"/>
      <c r="N1172" s="781"/>
      <c r="O1172" s="781"/>
      <c r="P1172" s="781"/>
      <c r="Q1172" s="781"/>
      <c r="R1172" s="781"/>
      <c r="S1172" s="781"/>
      <c r="T1172" s="781"/>
      <c r="U1172" s="781"/>
      <c r="V1172" s="781"/>
      <c r="W1172" s="781"/>
      <c r="X1172" s="781"/>
      <c r="Y1172" s="781"/>
      <c r="Z1172" s="781"/>
      <c r="AA1172" s="781"/>
      <c r="AB1172" s="781"/>
      <c r="BA1172" s="506"/>
      <c r="BB1172" s="366"/>
      <c r="BC1172" s="506"/>
      <c r="BD1172" s="506"/>
      <c r="BE1172" s="506"/>
      <c r="BF1172" s="506"/>
      <c r="BG1172" s="506"/>
      <c r="BH1172" s="506"/>
      <c r="BI1172" s="506"/>
      <c r="BJ1172" s="506"/>
      <c r="BK1172" s="506"/>
      <c r="BL1172" s="506"/>
      <c r="BM1172" s="506"/>
      <c r="BN1172" s="506"/>
      <c r="BO1172" s="506"/>
      <c r="BP1172" s="506"/>
      <c r="BQ1172" s="506"/>
      <c r="BR1172" s="506"/>
      <c r="BS1172" s="506"/>
      <c r="BT1172" s="506"/>
      <c r="BU1172" s="506"/>
      <c r="BV1172" s="506"/>
      <c r="BW1172" s="506"/>
      <c r="BX1172" s="506"/>
      <c r="BY1172" s="506"/>
    </row>
    <row r="1173" s="338" customFormat="true" ht="15" customHeight="true" x14ac:dyDescent="0.2">
      <c r="A1173" s="437"/>
      <c r="B1173" s="780"/>
      <c r="C1173" s="781"/>
      <c r="D1173" s="781"/>
      <c r="E1173" s="781"/>
      <c r="F1173" s="781"/>
      <c r="G1173" s="781"/>
      <c r="H1173" s="781"/>
      <c r="I1173" s="781"/>
      <c r="J1173" s="781"/>
      <c r="K1173" s="781"/>
      <c r="L1173" s="781"/>
      <c r="M1173" s="781"/>
      <c r="N1173" s="781"/>
      <c r="O1173" s="781"/>
      <c r="P1173" s="781"/>
      <c r="Q1173" s="781"/>
      <c r="R1173" s="781"/>
      <c r="S1173" s="781"/>
      <c r="T1173" s="781"/>
      <c r="U1173" s="781"/>
      <c r="V1173" s="781"/>
      <c r="W1173" s="781"/>
      <c r="X1173" s="781"/>
      <c r="Y1173" s="781"/>
      <c r="Z1173" s="781"/>
      <c r="AA1173" s="781"/>
      <c r="AB1173" s="781"/>
      <c r="BA1173" s="506"/>
      <c r="BB1173" s="366"/>
      <c r="BC1173" s="506"/>
      <c r="BD1173" s="506"/>
      <c r="BE1173" s="506"/>
      <c r="BF1173" s="506"/>
      <c r="BG1173" s="506"/>
      <c r="BH1173" s="506"/>
      <c r="BI1173" s="506"/>
      <c r="BJ1173" s="506"/>
      <c r="BK1173" s="506"/>
      <c r="BL1173" s="506"/>
      <c r="BM1173" s="506"/>
      <c r="BN1173" s="506"/>
      <c r="BO1173" s="506"/>
      <c r="BP1173" s="506"/>
      <c r="BQ1173" s="506"/>
      <c r="BR1173" s="506"/>
      <c r="BS1173" s="506"/>
      <c r="BT1173" s="506"/>
      <c r="BU1173" s="506"/>
      <c r="BV1173" s="506"/>
      <c r="BW1173" s="506"/>
      <c r="BX1173" s="506"/>
      <c r="BY1173" s="506"/>
    </row>
    <row r="1174" s="338" customFormat="true" ht="15" customHeight="true" x14ac:dyDescent="0.2">
      <c r="A1174" s="437"/>
      <c r="B1174" s="780"/>
      <c r="C1174" s="781"/>
      <c r="D1174" s="781"/>
      <c r="E1174" s="781"/>
      <c r="F1174" s="781"/>
      <c r="G1174" s="781"/>
      <c r="H1174" s="781"/>
      <c r="I1174" s="781"/>
      <c r="J1174" s="781"/>
      <c r="K1174" s="781"/>
      <c r="L1174" s="781"/>
      <c r="M1174" s="781"/>
      <c r="N1174" s="781"/>
      <c r="O1174" s="781"/>
      <c r="P1174" s="781"/>
      <c r="Q1174" s="781"/>
      <c r="R1174" s="781"/>
      <c r="S1174" s="781"/>
      <c r="T1174" s="781"/>
      <c r="U1174" s="781"/>
      <c r="V1174" s="781"/>
      <c r="W1174" s="781"/>
      <c r="X1174" s="781"/>
      <c r="Y1174" s="781"/>
      <c r="Z1174" s="781"/>
      <c r="AA1174" s="781"/>
      <c r="AB1174" s="781"/>
      <c r="BA1174" s="506"/>
      <c r="BB1174" s="366"/>
      <c r="BC1174" s="506"/>
      <c r="BD1174" s="506"/>
      <c r="BE1174" s="506"/>
      <c r="BF1174" s="506"/>
      <c r="BG1174" s="506"/>
      <c r="BH1174" s="506"/>
      <c r="BI1174" s="506"/>
      <c r="BJ1174" s="506"/>
      <c r="BK1174" s="506"/>
      <c r="BL1174" s="506"/>
      <c r="BM1174" s="506"/>
      <c r="BN1174" s="506"/>
      <c r="BO1174" s="506"/>
      <c r="BP1174" s="506"/>
      <c r="BQ1174" s="506"/>
      <c r="BR1174" s="506"/>
      <c r="BS1174" s="506"/>
      <c r="BT1174" s="506"/>
      <c r="BU1174" s="506"/>
      <c r="BV1174" s="506"/>
      <c r="BW1174" s="506"/>
      <c r="BX1174" s="506"/>
      <c r="BY1174" s="506"/>
    </row>
    <row r="1175" s="338" customFormat="true" ht="15" customHeight="true" x14ac:dyDescent="0.2">
      <c r="A1175" s="437"/>
      <c r="B1175" s="780"/>
      <c r="C1175" s="781"/>
      <c r="D1175" s="781"/>
      <c r="E1175" s="781"/>
      <c r="F1175" s="781"/>
      <c r="G1175" s="781"/>
      <c r="H1175" s="781"/>
      <c r="I1175" s="781"/>
      <c r="J1175" s="781"/>
      <c r="K1175" s="781"/>
      <c r="L1175" s="781"/>
      <c r="M1175" s="781"/>
      <c r="N1175" s="781"/>
      <c r="O1175" s="781"/>
      <c r="P1175" s="781"/>
      <c r="Q1175" s="781"/>
      <c r="R1175" s="781"/>
      <c r="S1175" s="781"/>
      <c r="T1175" s="781"/>
      <c r="U1175" s="781"/>
      <c r="V1175" s="781"/>
      <c r="W1175" s="781"/>
      <c r="X1175" s="781"/>
      <c r="Y1175" s="781"/>
      <c r="Z1175" s="781"/>
      <c r="AA1175" s="781"/>
      <c r="AB1175" s="781"/>
      <c r="BA1175" s="506"/>
      <c r="BB1175" s="366"/>
      <c r="BC1175" s="506"/>
      <c r="BD1175" s="506"/>
      <c r="BE1175" s="506"/>
      <c r="BF1175" s="506"/>
      <c r="BG1175" s="506"/>
      <c r="BH1175" s="506"/>
      <c r="BI1175" s="506"/>
      <c r="BJ1175" s="506"/>
      <c r="BK1175" s="506"/>
      <c r="BL1175" s="506"/>
      <c r="BM1175" s="506"/>
      <c r="BN1175" s="506"/>
      <c r="BO1175" s="506"/>
      <c r="BP1175" s="506"/>
      <c r="BQ1175" s="506"/>
      <c r="BR1175" s="506"/>
      <c r="BS1175" s="506"/>
      <c r="BT1175" s="506"/>
      <c r="BU1175" s="506"/>
      <c r="BV1175" s="506"/>
      <c r="BW1175" s="506"/>
      <c r="BX1175" s="506"/>
      <c r="BY1175" s="506"/>
    </row>
    <row r="1176" s="338" customFormat="true" ht="15" customHeight="true" x14ac:dyDescent="0.2">
      <c r="A1176" s="782"/>
      <c r="B1176" s="437"/>
      <c r="C1176" s="783"/>
      <c r="D1176" s="784"/>
      <c r="E1176" s="784"/>
      <c r="F1176" s="784"/>
      <c r="G1176" s="784"/>
      <c r="H1176" s="783"/>
      <c r="I1176" s="784"/>
      <c r="J1176" s="784"/>
      <c r="K1176" s="784"/>
      <c r="L1176" s="784"/>
      <c r="M1176" s="783"/>
      <c r="N1176" s="784"/>
      <c r="O1176" s="784"/>
      <c r="P1176" s="784"/>
      <c r="Q1176" s="784"/>
      <c r="R1176" s="783"/>
      <c r="S1176" s="784"/>
      <c r="T1176" s="784"/>
      <c r="U1176" s="784"/>
      <c r="BA1176" s="506"/>
      <c r="BB1176" s="366"/>
      <c r="BC1176" s="506"/>
      <c r="BD1176" s="506"/>
      <c r="BE1176" s="506"/>
      <c r="BF1176" s="506"/>
      <c r="BG1176" s="506"/>
      <c r="BH1176" s="506"/>
      <c r="BI1176" s="506"/>
      <c r="BJ1176" s="506"/>
      <c r="BK1176" s="506"/>
      <c r="BL1176" s="506"/>
      <c r="BM1176" s="506"/>
      <c r="BN1176" s="506"/>
      <c r="BO1176" s="506"/>
      <c r="BP1176" s="506"/>
      <c r="BQ1176" s="506"/>
      <c r="BR1176" s="506"/>
      <c r="BS1176" s="506"/>
      <c r="BT1176" s="506"/>
      <c r="BU1176" s="506"/>
      <c r="BV1176" s="506"/>
      <c r="BW1176" s="506"/>
      <c r="BX1176" s="506"/>
      <c r="BY1176" s="506"/>
    </row>
    <row r="1177" s="338" customFormat="true" ht="15" customHeight="true" x14ac:dyDescent="0.2">
      <c r="A1177" s="784"/>
      <c r="B1177" s="784"/>
      <c r="C1177" s="783"/>
      <c r="D1177" s="783"/>
      <c r="E1177" s="783"/>
      <c r="F1177" s="783"/>
      <c r="G1177" s="783"/>
      <c r="H1177" s="783"/>
      <c r="I1177" s="783"/>
      <c r="J1177" s="783"/>
      <c r="K1177" s="783"/>
      <c r="L1177" s="783"/>
      <c r="M1177" s="783"/>
      <c r="N1177" s="783"/>
      <c r="O1177" s="783"/>
      <c r="P1177" s="783"/>
      <c r="Q1177" s="783"/>
      <c r="R1177" s="783"/>
      <c r="S1177" s="783"/>
      <c r="T1177" s="783"/>
      <c r="U1177" s="783"/>
      <c r="BA1177" s="506"/>
      <c r="BB1177" s="366"/>
      <c r="BC1177" s="506"/>
      <c r="BD1177" s="506"/>
      <c r="BE1177" s="506"/>
      <c r="BF1177" s="506"/>
      <c r="BG1177" s="506"/>
      <c r="BH1177" s="506"/>
      <c r="BI1177" s="506"/>
      <c r="BJ1177" s="506"/>
      <c r="BK1177" s="506"/>
      <c r="BL1177" s="506"/>
      <c r="BM1177" s="506"/>
      <c r="BN1177" s="506"/>
      <c r="BO1177" s="506"/>
      <c r="BP1177" s="506"/>
      <c r="BQ1177" s="506"/>
      <c r="BR1177" s="506"/>
      <c r="BS1177" s="506"/>
      <c r="BT1177" s="506"/>
      <c r="BU1177" s="506"/>
      <c r="BV1177" s="506"/>
      <c r="BW1177" s="506"/>
      <c r="BX1177" s="506"/>
      <c r="BY1177" s="506"/>
    </row>
    <row r="1178" s="338" customFormat="true" ht="15" customHeight="true" x14ac:dyDescent="0.2">
      <c r="BA1178" s="506"/>
      <c r="BB1178" s="366"/>
      <c r="BC1178" s="506"/>
      <c r="BD1178" s="506"/>
      <c r="BE1178" s="506"/>
      <c r="BF1178" s="506"/>
      <c r="BG1178" s="506"/>
      <c r="BH1178" s="506"/>
      <c r="BI1178" s="506"/>
      <c r="BJ1178" s="506"/>
      <c r="BK1178" s="506"/>
      <c r="BL1178" s="506"/>
      <c r="BM1178" s="506"/>
      <c r="BN1178" s="506"/>
      <c r="BO1178" s="506"/>
      <c r="BP1178" s="506"/>
      <c r="BQ1178" s="506"/>
      <c r="BR1178" s="506"/>
      <c r="BS1178" s="506"/>
      <c r="BT1178" s="506"/>
      <c r="BU1178" s="506"/>
      <c r="BV1178" s="506"/>
      <c r="BW1178" s="506"/>
      <c r="BX1178" s="506"/>
      <c r="BY1178" s="506"/>
    </row>
    <row r="1179" s="338" customFormat="true" ht="15" customHeight="true" x14ac:dyDescent="0.2">
      <c r="BA1179" s="506"/>
      <c r="BB1179" s="366"/>
      <c r="BC1179" s="506"/>
      <c r="BD1179" s="506"/>
      <c r="BE1179" s="506"/>
      <c r="BF1179" s="506"/>
      <c r="BG1179" s="506"/>
      <c r="BH1179" s="506"/>
      <c r="BI1179" s="506"/>
      <c r="BJ1179" s="506"/>
      <c r="BK1179" s="506"/>
      <c r="BL1179" s="506"/>
      <c r="BM1179" s="506"/>
      <c r="BN1179" s="506"/>
      <c r="BO1179" s="506"/>
      <c r="BP1179" s="506"/>
      <c r="BQ1179" s="506"/>
      <c r="BR1179" s="506"/>
      <c r="BS1179" s="506"/>
      <c r="BT1179" s="506"/>
      <c r="BU1179" s="506"/>
      <c r="BV1179" s="506"/>
      <c r="BW1179" s="506"/>
      <c r="BX1179" s="506"/>
      <c r="BY1179" s="506"/>
    </row>
    <row r="1180" s="338" customFormat="true" ht="15" customHeight="true" x14ac:dyDescent="0.2">
      <c r="BA1180" s="506"/>
      <c r="BB1180" s="366"/>
      <c r="BC1180" s="506"/>
      <c r="BD1180" s="506"/>
      <c r="BE1180" s="506"/>
      <c r="BF1180" s="506"/>
      <c r="BG1180" s="506"/>
      <c r="BH1180" s="506"/>
      <c r="BI1180" s="506"/>
      <c r="BJ1180" s="506"/>
      <c r="BK1180" s="506"/>
      <c r="BL1180" s="506"/>
      <c r="BM1180" s="506"/>
      <c r="BN1180" s="506"/>
      <c r="BO1180" s="506"/>
      <c r="BP1180" s="506"/>
      <c r="BQ1180" s="506"/>
      <c r="BR1180" s="506"/>
      <c r="BS1180" s="506"/>
      <c r="BT1180" s="506"/>
      <c r="BU1180" s="506"/>
      <c r="BV1180" s="506"/>
      <c r="BW1180" s="506"/>
      <c r="BX1180" s="506"/>
      <c r="BY1180" s="506"/>
    </row>
    <row r="1181" s="338" customFormat="true" ht="15" customHeight="true" x14ac:dyDescent="0.2">
      <c r="BA1181" s="506"/>
      <c r="BB1181" s="366"/>
      <c r="BC1181" s="506"/>
      <c r="BD1181" s="506"/>
      <c r="BE1181" s="506"/>
      <c r="BF1181" s="506"/>
      <c r="BG1181" s="506"/>
      <c r="BH1181" s="506"/>
      <c r="BI1181" s="506"/>
      <c r="BJ1181" s="506"/>
      <c r="BK1181" s="506"/>
      <c r="BL1181" s="506"/>
      <c r="BM1181" s="506"/>
      <c r="BN1181" s="506"/>
      <c r="BO1181" s="506"/>
      <c r="BP1181" s="506"/>
      <c r="BQ1181" s="506"/>
      <c r="BR1181" s="506"/>
      <c r="BS1181" s="506"/>
      <c r="BT1181" s="506"/>
      <c r="BU1181" s="506"/>
      <c r="BV1181" s="506"/>
      <c r="BW1181" s="506"/>
      <c r="BX1181" s="506"/>
      <c r="BY1181" s="506"/>
    </row>
    <row r="1182" s="338" customFormat="true" ht="15" customHeight="true" x14ac:dyDescent="0.2">
      <c r="BA1182" s="506"/>
      <c r="BB1182" s="366"/>
      <c r="BC1182" s="506"/>
      <c r="BD1182" s="506"/>
      <c r="BE1182" s="506"/>
      <c r="BF1182" s="506"/>
      <c r="BG1182" s="506"/>
      <c r="BH1182" s="506"/>
      <c r="BI1182" s="506"/>
      <c r="BJ1182" s="506"/>
      <c r="BK1182" s="506"/>
      <c r="BL1182" s="506"/>
      <c r="BM1182" s="506"/>
      <c r="BN1182" s="506"/>
      <c r="BO1182" s="506"/>
      <c r="BP1182" s="506"/>
      <c r="BQ1182" s="506"/>
      <c r="BR1182" s="506"/>
      <c r="BS1182" s="506"/>
      <c r="BT1182" s="506"/>
      <c r="BU1182" s="506"/>
      <c r="BV1182" s="506"/>
      <c r="BW1182" s="506"/>
      <c r="BX1182" s="506"/>
      <c r="BY1182" s="506"/>
    </row>
    <row r="1183" s="338" customFormat="true" ht="15" customHeight="true" x14ac:dyDescent="0.2">
      <c r="BA1183" s="506"/>
      <c r="BB1183" s="366"/>
      <c r="BC1183" s="506"/>
      <c r="BD1183" s="506"/>
      <c r="BE1183" s="506"/>
      <c r="BF1183" s="506"/>
      <c r="BG1183" s="506"/>
      <c r="BH1183" s="506"/>
      <c r="BI1183" s="506"/>
      <c r="BJ1183" s="506"/>
      <c r="BK1183" s="506"/>
      <c r="BL1183" s="506"/>
      <c r="BM1183" s="506"/>
      <c r="BN1183" s="506"/>
      <c r="BO1183" s="506"/>
      <c r="BP1183" s="506"/>
      <c r="BQ1183" s="506"/>
      <c r="BR1183" s="506"/>
      <c r="BS1183" s="506"/>
      <c r="BT1183" s="506"/>
      <c r="BU1183" s="506"/>
      <c r="BV1183" s="506"/>
      <c r="BW1183" s="506"/>
      <c r="BX1183" s="506"/>
      <c r="BY1183" s="506"/>
    </row>
    <row r="1184" s="338" customFormat="true" ht="15" customHeight="true" x14ac:dyDescent="0.2">
      <c r="BA1184" s="506"/>
      <c r="BB1184" s="366"/>
      <c r="BC1184" s="506"/>
      <c r="BD1184" s="506"/>
      <c r="BE1184" s="506"/>
      <c r="BF1184" s="506"/>
      <c r="BG1184" s="506"/>
      <c r="BH1184" s="506"/>
      <c r="BI1184" s="506"/>
      <c r="BJ1184" s="506"/>
      <c r="BK1184" s="506"/>
      <c r="BL1184" s="506"/>
      <c r="BM1184" s="506"/>
      <c r="BN1184" s="506"/>
      <c r="BO1184" s="506"/>
      <c r="BP1184" s="506"/>
      <c r="BQ1184" s="506"/>
      <c r="BR1184" s="506"/>
      <c r="BS1184" s="506"/>
      <c r="BT1184" s="506"/>
      <c r="BU1184" s="506"/>
      <c r="BV1184" s="506"/>
      <c r="BW1184" s="506"/>
      <c r="BX1184" s="506"/>
      <c r="BY1184" s="506"/>
    </row>
    <row r="1185" s="338" customFormat="true" ht="15" customHeight="true" x14ac:dyDescent="0.2">
      <c r="BA1185" s="506"/>
      <c r="BB1185" s="366"/>
      <c r="BC1185" s="506"/>
      <c r="BD1185" s="506"/>
      <c r="BE1185" s="506"/>
      <c r="BF1185" s="506"/>
      <c r="BG1185" s="506"/>
      <c r="BH1185" s="506"/>
      <c r="BI1185" s="506"/>
      <c r="BJ1185" s="506"/>
      <c r="BK1185" s="506"/>
      <c r="BL1185" s="506"/>
      <c r="BM1185" s="506"/>
      <c r="BN1185" s="506"/>
      <c r="BO1185" s="506"/>
      <c r="BP1185" s="506"/>
      <c r="BQ1185" s="506"/>
      <c r="BR1185" s="506"/>
      <c r="BS1185" s="506"/>
      <c r="BT1185" s="506"/>
      <c r="BU1185" s="506"/>
      <c r="BV1185" s="506"/>
      <c r="BW1185" s="506"/>
      <c r="BX1185" s="506"/>
      <c r="BY1185" s="506"/>
    </row>
    <row r="1186" s="338" customFormat="true" ht="15" customHeight="true" x14ac:dyDescent="0.2">
      <c r="BA1186" s="506"/>
      <c r="BB1186" s="366"/>
      <c r="BC1186" s="506"/>
      <c r="BD1186" s="506"/>
      <c r="BE1186" s="506"/>
      <c r="BF1186" s="506"/>
      <c r="BG1186" s="506"/>
      <c r="BH1186" s="506"/>
      <c r="BI1186" s="506"/>
      <c r="BJ1186" s="506"/>
      <c r="BK1186" s="506"/>
      <c r="BL1186" s="506"/>
      <c r="BM1186" s="506"/>
      <c r="BN1186" s="506"/>
      <c r="BO1186" s="506"/>
      <c r="BP1186" s="506"/>
      <c r="BQ1186" s="506"/>
      <c r="BR1186" s="506"/>
      <c r="BS1186" s="506"/>
      <c r="BT1186" s="506"/>
      <c r="BU1186" s="506"/>
      <c r="BV1186" s="506"/>
      <c r="BW1186" s="506"/>
      <c r="BX1186" s="506"/>
      <c r="BY1186" s="506"/>
    </row>
    <row r="1187" s="338" customFormat="true" ht="15" customHeight="true" x14ac:dyDescent="0.2">
      <c r="BA1187" s="506"/>
      <c r="BB1187" s="366"/>
      <c r="BC1187" s="506"/>
      <c r="BD1187" s="506"/>
      <c r="BE1187" s="506"/>
      <c r="BF1187" s="506"/>
      <c r="BG1187" s="506"/>
      <c r="BH1187" s="506"/>
      <c r="BI1187" s="506"/>
      <c r="BJ1187" s="506"/>
      <c r="BK1187" s="506"/>
      <c r="BL1187" s="506"/>
      <c r="BM1187" s="506"/>
      <c r="BN1187" s="506"/>
      <c r="BO1187" s="506"/>
      <c r="BP1187" s="506"/>
      <c r="BQ1187" s="506"/>
      <c r="BR1187" s="506"/>
      <c r="BS1187" s="506"/>
      <c r="BT1187" s="506"/>
      <c r="BU1187" s="506"/>
      <c r="BV1187" s="506"/>
      <c r="BW1187" s="506"/>
      <c r="BX1187" s="506"/>
      <c r="BY1187" s="506"/>
    </row>
    <row r="1188" s="338" customFormat="true" ht="15" customHeight="true" x14ac:dyDescent="0.2">
      <c r="BA1188" s="506"/>
      <c r="BB1188" s="366"/>
      <c r="BC1188" s="506"/>
      <c r="BD1188" s="506"/>
      <c r="BE1188" s="506"/>
      <c r="BF1188" s="506"/>
      <c r="BG1188" s="506"/>
      <c r="BH1188" s="506"/>
      <c r="BI1188" s="506"/>
      <c r="BJ1188" s="506"/>
      <c r="BK1188" s="506"/>
      <c r="BL1188" s="506"/>
      <c r="BM1188" s="506"/>
      <c r="BN1188" s="506"/>
      <c r="BO1188" s="506"/>
      <c r="BP1188" s="506"/>
      <c r="BQ1188" s="506"/>
      <c r="BR1188" s="506"/>
      <c r="BS1188" s="506"/>
      <c r="BT1188" s="506"/>
      <c r="BU1188" s="506"/>
      <c r="BV1188" s="506"/>
      <c r="BW1188" s="506"/>
      <c r="BX1188" s="506"/>
      <c r="BY1188" s="506"/>
    </row>
    <row r="1189" s="338" customFormat="true" ht="15" customHeight="true" x14ac:dyDescent="0.2">
      <c r="BA1189" s="506"/>
      <c r="BB1189" s="366"/>
      <c r="BC1189" s="506"/>
      <c r="BD1189" s="506"/>
      <c r="BE1189" s="506"/>
      <c r="BF1189" s="506"/>
      <c r="BG1189" s="506"/>
      <c r="BH1189" s="506"/>
      <c r="BI1189" s="506"/>
      <c r="BJ1189" s="506"/>
      <c r="BK1189" s="506"/>
      <c r="BL1189" s="506"/>
      <c r="BM1189" s="506"/>
      <c r="BN1189" s="506"/>
      <c r="BO1189" s="506"/>
      <c r="BP1189" s="506"/>
      <c r="BQ1189" s="506"/>
      <c r="BR1189" s="506"/>
      <c r="BS1189" s="506"/>
      <c r="BT1189" s="506"/>
      <c r="BU1189" s="506"/>
      <c r="BV1189" s="506"/>
      <c r="BW1189" s="506"/>
      <c r="BX1189" s="506"/>
      <c r="BY1189" s="506"/>
    </row>
    <row r="1190" s="338" customFormat="true" ht="15" customHeight="true" x14ac:dyDescent="0.2">
      <c r="BA1190" s="506"/>
      <c r="BB1190" s="366"/>
      <c r="BC1190" s="506"/>
      <c r="BD1190" s="506"/>
      <c r="BE1190" s="506"/>
      <c r="BF1190" s="506"/>
      <c r="BG1190" s="506"/>
      <c r="BH1190" s="506"/>
      <c r="BI1190" s="506"/>
      <c r="BJ1190" s="506"/>
      <c r="BK1190" s="506"/>
      <c r="BL1190" s="506"/>
      <c r="BM1190" s="506"/>
      <c r="BN1190" s="506"/>
      <c r="BO1190" s="506"/>
      <c r="BP1190" s="506"/>
      <c r="BQ1190" s="506"/>
      <c r="BR1190" s="506"/>
      <c r="BS1190" s="506"/>
      <c r="BT1190" s="506"/>
      <c r="BU1190" s="506"/>
      <c r="BV1190" s="506"/>
      <c r="BW1190" s="506"/>
      <c r="BX1190" s="506"/>
      <c r="BY1190" s="506"/>
    </row>
    <row r="1191" s="338" customFormat="true" ht="15" customHeight="true" x14ac:dyDescent="0.2">
      <c r="BA1191" s="506"/>
      <c r="BB1191" s="366"/>
      <c r="BC1191" s="506"/>
      <c r="BD1191" s="506"/>
      <c r="BE1191" s="506"/>
      <c r="BF1191" s="506"/>
      <c r="BG1191" s="506"/>
      <c r="BH1191" s="506"/>
      <c r="BI1191" s="506"/>
      <c r="BJ1191" s="506"/>
      <c r="BK1191" s="506"/>
      <c r="BL1191" s="506"/>
      <c r="BM1191" s="506"/>
      <c r="BN1191" s="506"/>
      <c r="BO1191" s="506"/>
      <c r="BP1191" s="506"/>
      <c r="BQ1191" s="506"/>
      <c r="BR1191" s="506"/>
      <c r="BS1191" s="506"/>
      <c r="BT1191" s="506"/>
      <c r="BU1191" s="506"/>
      <c r="BV1191" s="506"/>
      <c r="BW1191" s="506"/>
      <c r="BX1191" s="506"/>
      <c r="BY1191" s="506"/>
    </row>
    <row r="1192" s="338" customFormat="true" ht="15" customHeight="true" x14ac:dyDescent="0.2">
      <c r="BA1192" s="506"/>
      <c r="BB1192" s="366"/>
      <c r="BC1192" s="506"/>
      <c r="BD1192" s="506"/>
      <c r="BE1192" s="506"/>
      <c r="BF1192" s="506"/>
      <c r="BG1192" s="506"/>
      <c r="BH1192" s="506"/>
      <c r="BI1192" s="506"/>
      <c r="BJ1192" s="506"/>
      <c r="BK1192" s="506"/>
      <c r="BL1192" s="506"/>
      <c r="BM1192" s="506"/>
      <c r="BN1192" s="506"/>
      <c r="BO1192" s="506"/>
      <c r="BP1192" s="506"/>
      <c r="BQ1192" s="506"/>
      <c r="BR1192" s="506"/>
      <c r="BS1192" s="506"/>
      <c r="BT1192" s="506"/>
      <c r="BU1192" s="506"/>
      <c r="BV1192" s="506"/>
      <c r="BW1192" s="506"/>
      <c r="BX1192" s="506"/>
      <c r="BY1192" s="506"/>
    </row>
    <row r="1193" s="338" customFormat="true" ht="15" customHeight="true" x14ac:dyDescent="0.2">
      <c r="BA1193" s="506"/>
      <c r="BB1193" s="366"/>
      <c r="BC1193" s="506"/>
      <c r="BD1193" s="506"/>
      <c r="BE1193" s="506"/>
      <c r="BF1193" s="506"/>
      <c r="BG1193" s="506"/>
      <c r="BH1193" s="506"/>
      <c r="BI1193" s="506"/>
      <c r="BJ1193" s="506"/>
      <c r="BK1193" s="506"/>
      <c r="BL1193" s="506"/>
      <c r="BM1193" s="506"/>
      <c r="BN1193" s="506"/>
      <c r="BO1193" s="506"/>
      <c r="BP1193" s="506"/>
      <c r="BQ1193" s="506"/>
      <c r="BR1193" s="506"/>
      <c r="BS1193" s="506"/>
      <c r="BT1193" s="506"/>
      <c r="BU1193" s="506"/>
      <c r="BV1193" s="506"/>
      <c r="BW1193" s="506"/>
      <c r="BX1193" s="506"/>
      <c r="BY1193" s="506"/>
    </row>
    <row r="1194" s="338" customFormat="true" ht="15" customHeight="true" x14ac:dyDescent="0.2">
      <c r="BA1194" s="506"/>
      <c r="BB1194" s="366"/>
      <c r="BC1194" s="506"/>
      <c r="BD1194" s="506"/>
      <c r="BE1194" s="506"/>
      <c r="BF1194" s="506"/>
      <c r="BG1194" s="506"/>
      <c r="BH1194" s="506"/>
      <c r="BI1194" s="506"/>
      <c r="BJ1194" s="506"/>
      <c r="BK1194" s="506"/>
      <c r="BL1194" s="506"/>
      <c r="BM1194" s="506"/>
      <c r="BN1194" s="506"/>
      <c r="BO1194" s="506"/>
      <c r="BP1194" s="506"/>
      <c r="BQ1194" s="506"/>
      <c r="BR1194" s="506"/>
      <c r="BS1194" s="506"/>
      <c r="BT1194" s="506"/>
      <c r="BU1194" s="506"/>
      <c r="BV1194" s="506"/>
      <c r="BW1194" s="506"/>
      <c r="BX1194" s="506"/>
      <c r="BY1194" s="506"/>
    </row>
    <row r="1195" s="338" customFormat="true" ht="15" customHeight="true" x14ac:dyDescent="0.2">
      <c r="BA1195" s="506"/>
      <c r="BB1195" s="366"/>
      <c r="BC1195" s="506"/>
      <c r="BD1195" s="506"/>
      <c r="BE1195" s="506"/>
      <c r="BF1195" s="506"/>
      <c r="BG1195" s="506"/>
      <c r="BH1195" s="506"/>
      <c r="BI1195" s="506"/>
      <c r="BJ1195" s="506"/>
      <c r="BK1195" s="506"/>
      <c r="BL1195" s="506"/>
      <c r="BM1195" s="506"/>
      <c r="BN1195" s="506"/>
      <c r="BO1195" s="506"/>
      <c r="BP1195" s="506"/>
      <c r="BQ1195" s="506"/>
      <c r="BR1195" s="506"/>
      <c r="BS1195" s="506"/>
      <c r="BT1195" s="506"/>
      <c r="BU1195" s="506"/>
      <c r="BV1195" s="506"/>
      <c r="BW1195" s="506"/>
      <c r="BX1195" s="506"/>
      <c r="BY1195" s="506"/>
    </row>
    <row r="1196" s="338" customFormat="true" ht="15" customHeight="true" x14ac:dyDescent="0.2">
      <c r="BA1196" s="506"/>
      <c r="BB1196" s="366"/>
      <c r="BC1196" s="506"/>
      <c r="BD1196" s="506"/>
      <c r="BE1196" s="506"/>
      <c r="BF1196" s="506"/>
      <c r="BG1196" s="506"/>
      <c r="BH1196" s="506"/>
      <c r="BI1196" s="506"/>
      <c r="BJ1196" s="506"/>
      <c r="BK1196" s="506"/>
      <c r="BL1196" s="506"/>
      <c r="BM1196" s="506"/>
      <c r="BN1196" s="506"/>
      <c r="BO1196" s="506"/>
      <c r="BP1196" s="506"/>
      <c r="BQ1196" s="506"/>
      <c r="BR1196" s="506"/>
      <c r="BS1196" s="506"/>
      <c r="BT1196" s="506"/>
      <c r="BU1196" s="506"/>
      <c r="BV1196" s="506"/>
      <c r="BW1196" s="506"/>
      <c r="BX1196" s="506"/>
      <c r="BY1196" s="506"/>
    </row>
    <row r="1197" s="338" customFormat="true" ht="15" customHeight="true" x14ac:dyDescent="0.2">
      <c r="BA1197" s="506"/>
      <c r="BB1197" s="366"/>
      <c r="BC1197" s="506"/>
      <c r="BD1197" s="506"/>
      <c r="BE1197" s="506"/>
      <c r="BF1197" s="506"/>
      <c r="BG1197" s="506"/>
      <c r="BH1197" s="506"/>
      <c r="BI1197" s="506"/>
      <c r="BJ1197" s="506"/>
      <c r="BK1197" s="506"/>
      <c r="BL1197" s="506"/>
      <c r="BM1197" s="506"/>
      <c r="BN1197" s="506"/>
      <c r="BO1197" s="506"/>
      <c r="BP1197" s="506"/>
      <c r="BQ1197" s="506"/>
      <c r="BR1197" s="506"/>
      <c r="BS1197" s="506"/>
      <c r="BT1197" s="506"/>
      <c r="BU1197" s="506"/>
      <c r="BV1197" s="506"/>
      <c r="BW1197" s="506"/>
      <c r="BX1197" s="506"/>
      <c r="BY1197" s="506"/>
    </row>
    <row r="1198" s="338" customFormat="true" ht="15" customHeight="true" x14ac:dyDescent="0.2">
      <c r="BA1198" s="506"/>
      <c r="BB1198" s="366"/>
      <c r="BC1198" s="506"/>
      <c r="BD1198" s="506"/>
      <c r="BE1198" s="506"/>
      <c r="BF1198" s="506"/>
      <c r="BG1198" s="506"/>
      <c r="BH1198" s="506"/>
      <c r="BI1198" s="506"/>
      <c r="BJ1198" s="506"/>
      <c r="BK1198" s="506"/>
      <c r="BL1198" s="506"/>
      <c r="BM1198" s="506"/>
      <c r="BN1198" s="506"/>
      <c r="BO1198" s="506"/>
      <c r="BP1198" s="506"/>
      <c r="BQ1198" s="506"/>
      <c r="BR1198" s="506"/>
      <c r="BS1198" s="506"/>
      <c r="BT1198" s="506"/>
      <c r="BU1198" s="506"/>
      <c r="BV1198" s="506"/>
      <c r="BW1198" s="506"/>
      <c r="BX1198" s="506"/>
      <c r="BY1198" s="506"/>
    </row>
    <row r="1199" s="338" customFormat="true" ht="15" customHeight="true" x14ac:dyDescent="0.2">
      <c r="BA1199" s="506"/>
      <c r="BB1199" s="366"/>
      <c r="BC1199" s="506"/>
      <c r="BD1199" s="506"/>
      <c r="BE1199" s="506"/>
      <c r="BF1199" s="506"/>
      <c r="BG1199" s="506"/>
      <c r="BH1199" s="506"/>
      <c r="BI1199" s="506"/>
      <c r="BJ1199" s="506"/>
      <c r="BK1199" s="506"/>
      <c r="BL1199" s="506"/>
      <c r="BM1199" s="506"/>
      <c r="BN1199" s="506"/>
      <c r="BO1199" s="506"/>
      <c r="BP1199" s="506"/>
      <c r="BQ1199" s="506"/>
      <c r="BR1199" s="506"/>
      <c r="BS1199" s="506"/>
      <c r="BT1199" s="506"/>
      <c r="BU1199" s="506"/>
      <c r="BV1199" s="506"/>
      <c r="BW1199" s="506"/>
      <c r="BX1199" s="506"/>
      <c r="BY1199" s="506"/>
    </row>
    <row r="1200" s="338" customFormat="true" ht="15" customHeight="true" x14ac:dyDescent="0.2">
      <c r="BA1200" s="506"/>
      <c r="BB1200" s="366"/>
      <c r="BC1200" s="506"/>
      <c r="BD1200" s="506"/>
      <c r="BE1200" s="506"/>
      <c r="BF1200" s="506"/>
      <c r="BG1200" s="506"/>
      <c r="BH1200" s="506"/>
      <c r="BI1200" s="506"/>
      <c r="BJ1200" s="506"/>
      <c r="BK1200" s="506"/>
      <c r="BL1200" s="506"/>
      <c r="BM1200" s="506"/>
      <c r="BN1200" s="506"/>
      <c r="BO1200" s="506"/>
      <c r="BP1200" s="506"/>
      <c r="BQ1200" s="506"/>
      <c r="BR1200" s="506"/>
      <c r="BS1200" s="506"/>
      <c r="BT1200" s="506"/>
      <c r="BU1200" s="506"/>
      <c r="BV1200" s="506"/>
      <c r="BW1200" s="506"/>
      <c r="BX1200" s="506"/>
      <c r="BY1200" s="506"/>
    </row>
  </sheetData>
  <mergeCells count="818">
    <mergeCell ref="C633:D633"/>
    <mergeCell ref="H633:I633"/>
    <mergeCell ref="M633:N633"/>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J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O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E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0:D540"/>
    <mergeCell ref="H540:J540"/>
    <mergeCell ref="M540:N540"/>
    <mergeCell ref="C541:D541"/>
    <mergeCell ref="H541:I542"/>
    <mergeCell ref="M541:N541"/>
    <mergeCell ref="C542:D542"/>
    <mergeCell ref="M542:N542"/>
    <mergeCell ref="C538:D538"/>
    <mergeCell ref="H538:I538"/>
    <mergeCell ref="M538:N538"/>
    <mergeCell ref="C539:D539"/>
    <mergeCell ref="H539:I539"/>
    <mergeCell ref="M539:N539"/>
    <mergeCell ref="C535:D535"/>
    <mergeCell ref="H535:I536"/>
    <mergeCell ref="J535:L535"/>
    <mergeCell ref="M535:N536"/>
    <mergeCell ref="C536:D536"/>
    <mergeCell ref="C537:D537"/>
    <mergeCell ref="H537:I537"/>
    <mergeCell ref="M537:N537"/>
    <mergeCell ref="C533:D533"/>
    <mergeCell ref="H533:I533"/>
    <mergeCell ref="M533:N533"/>
    <mergeCell ref="C534:D534"/>
    <mergeCell ref="H534:L534"/>
    <mergeCell ref="M534:O534"/>
    <mergeCell ref="C531:D531"/>
    <mergeCell ref="H531:I531"/>
    <mergeCell ref="M531:N531"/>
    <mergeCell ref="C532:D532"/>
    <mergeCell ref="H532:I532"/>
    <mergeCell ref="M532:N532"/>
    <mergeCell ref="C528:D528"/>
    <mergeCell ref="H528:I528"/>
    <mergeCell ref="M528:Q528"/>
    <mergeCell ref="C529:D529"/>
    <mergeCell ref="H529:I529"/>
    <mergeCell ref="M529:N530"/>
    <mergeCell ref="O529:Q529"/>
    <mergeCell ref="C530:D530"/>
    <mergeCell ref="H530:I530"/>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5:D516"/>
    <mergeCell ref="H515:I515"/>
    <mergeCell ref="M515:N515"/>
    <mergeCell ref="H516:I516"/>
    <mergeCell ref="M516:N516"/>
    <mergeCell ref="C517:D517"/>
    <mergeCell ref="H517:I517"/>
    <mergeCell ref="M517:N517"/>
    <mergeCell ref="C513:D513"/>
    <mergeCell ref="H513:I513"/>
    <mergeCell ref="M513:N513"/>
    <mergeCell ref="C514:E514"/>
    <mergeCell ref="H514:I514"/>
    <mergeCell ref="M514:N514"/>
    <mergeCell ref="C511:D511"/>
    <mergeCell ref="H511:I511"/>
    <mergeCell ref="M511:N511"/>
    <mergeCell ref="C512:D512"/>
    <mergeCell ref="H512:I512"/>
    <mergeCell ref="M512:N512"/>
    <mergeCell ref="C509:D510"/>
    <mergeCell ref="E509:G509"/>
    <mergeCell ref="H509:I509"/>
    <mergeCell ref="M509:N509"/>
    <mergeCell ref="H510:I510"/>
    <mergeCell ref="M510:N510"/>
    <mergeCell ref="C507:D507"/>
    <mergeCell ref="H507:I507"/>
    <mergeCell ref="M507:N507"/>
    <mergeCell ref="C508:G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J468"/>
    <mergeCell ref="M468:N468"/>
    <mergeCell ref="C465:D465"/>
    <mergeCell ref="H465:I465"/>
    <mergeCell ref="M465:O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E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H425:I425"/>
    <mergeCell ref="M425:N425"/>
    <mergeCell ref="C426:D426"/>
    <mergeCell ref="H426:I426"/>
    <mergeCell ref="M426:N426"/>
    <mergeCell ref="C423:D423"/>
    <mergeCell ref="H423:I423"/>
    <mergeCell ref="M423:N423"/>
    <mergeCell ref="C424:D424"/>
    <mergeCell ref="H424:I424"/>
    <mergeCell ref="M424:N424"/>
    <mergeCell ref="M421:N421"/>
    <mergeCell ref="C422:D422"/>
    <mergeCell ref="H422:I422"/>
    <mergeCell ref="M422:N422"/>
    <mergeCell ref="C419:D419"/>
    <mergeCell ref="H419:I419"/>
    <mergeCell ref="M419:N419"/>
    <mergeCell ref="C420:D420"/>
    <mergeCell ref="H420:I420"/>
    <mergeCell ref="M420:N420"/>
    <mergeCell ref="M417:N417"/>
    <mergeCell ref="C418:D418"/>
    <mergeCell ref="H418:I418"/>
    <mergeCell ref="M418:N418"/>
    <mergeCell ref="C415:D415"/>
    <mergeCell ref="H415:I415"/>
    <mergeCell ref="M415:N415"/>
    <mergeCell ref="C416:D416"/>
    <mergeCell ref="H416:I416"/>
    <mergeCell ref="M416:N416"/>
    <mergeCell ref="M413:N413"/>
    <mergeCell ref="C414:D414"/>
    <mergeCell ref="H414:I414"/>
    <mergeCell ref="M414:N414"/>
    <mergeCell ref="C411:D411"/>
    <mergeCell ref="H411:I411"/>
    <mergeCell ref="M411:N411"/>
    <mergeCell ref="C412:D412"/>
    <mergeCell ref="H412:I412"/>
    <mergeCell ref="M412:N412"/>
    <mergeCell ref="M409:N409"/>
    <mergeCell ref="C410:D410"/>
    <mergeCell ref="H410:I410"/>
    <mergeCell ref="M410:N410"/>
    <mergeCell ref="C407:D407"/>
    <mergeCell ref="H407:I407"/>
    <mergeCell ref="M407:N407"/>
    <mergeCell ref="C408:D408"/>
    <mergeCell ref="H408:I408"/>
    <mergeCell ref="M408:N408"/>
    <mergeCell ref="M400:O400"/>
    <mergeCell ref="C405:D405"/>
    <mergeCell ref="H405:I405"/>
    <mergeCell ref="M405:N405"/>
    <mergeCell ref="C406:D406"/>
    <mergeCell ref="H406:I406"/>
    <mergeCell ref="M406:N406"/>
    <mergeCell ref="C401:D402"/>
    <mergeCell ref="H401:I402"/>
    <mergeCell ref="M401:N402"/>
    <mergeCell ref="M403:N403"/>
    <mergeCell ref="M404:N404"/>
    <mergeCell ref="A1025:C1025"/>
    <mergeCell ref="A1026:B1026"/>
    <mergeCell ref="A1031:A1033"/>
    <mergeCell ref="A1034:C1034"/>
    <mergeCell ref="A222:A224"/>
    <mergeCell ref="A225:A229"/>
    <mergeCell ref="B402:B445"/>
    <mergeCell ref="C403:D403"/>
    <mergeCell ref="H403:I403"/>
    <mergeCell ref="C404:D404"/>
    <mergeCell ref="H404:I404"/>
    <mergeCell ref="C399:F399"/>
    <mergeCell ref="H399:K399"/>
    <mergeCell ref="C400:E400"/>
    <mergeCell ref="H400:J400"/>
    <mergeCell ref="C409:D409"/>
    <mergeCell ref="H409:I409"/>
    <mergeCell ref="C413:D413"/>
    <mergeCell ref="H413:I413"/>
    <mergeCell ref="C417:D417"/>
    <mergeCell ref="H417:I417"/>
    <mergeCell ref="C421:D421"/>
    <mergeCell ref="H421:I421"/>
    <mergeCell ref="C425:D425"/>
    <mergeCell ref="M399:P399"/>
    <mergeCell ref="C220:G220"/>
    <mergeCell ref="H220:L220"/>
    <mergeCell ref="M220:Q220"/>
    <mergeCell ref="A208:B208"/>
    <mergeCell ref="A153:A166"/>
    <mergeCell ref="C133:G133"/>
    <mergeCell ref="H133:L133"/>
    <mergeCell ref="A140:A143"/>
    <mergeCell ref="A144:A147"/>
    <mergeCell ref="A148:A150"/>
    <mergeCell ref="A108:B108"/>
    <mergeCell ref="C120:G120"/>
    <mergeCell ref="H120:L120"/>
    <mergeCell ref="A58:A73"/>
    <mergeCell ref="M133:Q133"/>
    <mergeCell ref="A135:A139"/>
    <mergeCell ref="M120:Q120"/>
    <mergeCell ref="A122:A123"/>
    <mergeCell ref="A124:A127"/>
    <mergeCell ref="A128:A129"/>
    <mergeCell ref="A130:A132"/>
    <mergeCell ref="H27:L27"/>
    <mergeCell ref="M27:Q27"/>
    <mergeCell ref="M14:Q14"/>
    <mergeCell ref="A16:A17"/>
    <mergeCell ref="A18:A21"/>
    <mergeCell ref="A22:A23"/>
    <mergeCell ref="A24:A26"/>
    <mergeCell ref="C56:G56"/>
    <mergeCell ref="H56:L56"/>
    <mergeCell ref="M56:Q56"/>
    <mergeCell ref="A29:A30"/>
    <mergeCell ref="A35:A36"/>
    <mergeCell ref="A37:A38"/>
    <mergeCell ref="A41:A42"/>
    <mergeCell ref="A43:A44"/>
    <mergeCell ref="A45:A46"/>
    <mergeCell ref="A31:A32"/>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14:G14"/>
    <mergeCell ref="H14:L14"/>
    <mergeCell ref="BA31:BA32"/>
    <mergeCell ref="C27:G27"/>
    <mergeCell ref="BM14:BQ14"/>
    <mergeCell ref="BA16:BA17"/>
    <mergeCell ref="BA18:BA21"/>
    <mergeCell ref="BA22:BA23"/>
    <mergeCell ref="BC27:BG27"/>
    <mergeCell ref="BH27:BL27"/>
    <mergeCell ref="BM27:BQ27"/>
    <mergeCell ref="BA41:BA42"/>
    <mergeCell ref="BC56:BG56"/>
    <mergeCell ref="BH56:BL56"/>
    <mergeCell ref="BM56:BQ56"/>
    <mergeCell ref="BA29:BA3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53:BA167"/>
    <mergeCell ref="BA144:BA147"/>
    <mergeCell ref="BA148:BA150"/>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231:BA236"/>
    <mergeCell ref="BA347:BA348"/>
    <mergeCell ref="BA349:BA350"/>
    <mergeCell ref="BA351:BA352"/>
    <mergeCell ref="BA353:BA354"/>
    <mergeCell ref="BA271:BA273"/>
    <mergeCell ref="BA274:BA276"/>
    <mergeCell ref="BA277:BA284"/>
    <mergeCell ref="BC339:BG339"/>
    <mergeCell ref="BH339:BL339"/>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190500</xdr:rowOff>
                  </from>
                  <to>
                    <xdr:col>1</xdr:col>
                    <xdr:colOff>1704975</xdr:colOff>
                    <xdr:row>400</xdr:row>
                    <xdr:rowOff>76200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30405-70C1-421E-8724-8908BBC7CE21}">
  <sheetPr codeName="Feuil8"/>
  <dimension ref="A1:CZ1200"/>
  <sheetViews>
    <sheetView showGridLines="false" workbookViewId="0"/>
  </sheetViews>
  <sheetFormatPr defaultColWidth="9.140625" defaultRowHeight="15" customHeight="true" x14ac:dyDescent="0.2"/>
  <cols>
    <col min="1" max="1" width="31.5703125" style="505" customWidth="true"/>
    <col min="2" max="2" width="41.5703125" style="505" customWidth="true"/>
    <col min="3" max="17" width="10.7109375" style="505" customWidth="true"/>
    <col min="18" max="28" width="12.5703125" style="505" customWidth="true"/>
    <col min="29" max="52" width="12.5703125" style="338" customWidth="true"/>
    <col min="53" max="53" width="31.5703125" style="506" customWidth="true"/>
    <col min="54" max="54" width="41.5703125" style="366" customWidth="true"/>
    <col min="55" max="69" width="9.140625" style="506"/>
    <col min="70" max="77" width="12.5703125" style="506" customWidth="true"/>
    <col min="78" max="104" width="12.5703125" style="338" customWidth="true"/>
    <col min="105" max="16384" width="9.140625" style="505"/>
  </cols>
  <sheetData>
    <row r="1" s="285" customFormat="true" ht="18" customHeight="true" x14ac:dyDescent="0.2">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0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85" customFormat="true" ht="22.5" customHeight="true" x14ac:dyDescent="0.35">
      <c r="A2" s="356" t="str">
        <f>A1026</f>
        <v>Democratic Republic of the Congo</v>
      </c>
      <c r="B2" s="357"/>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08"/>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85" customFormat="true" ht="22.5" customHeight="true" x14ac:dyDescent="0.35">
      <c r="A3" s="312" t="str">
        <f>A1034</f>
        <v>2014</v>
      </c>
      <c r="B3" s="359"/>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08"/>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85" customFormat="true" ht="22.5" customHeight="true" x14ac:dyDescent="0.35">
      <c r="A4" s="358" t="s">
        <v>96</v>
      </c>
      <c r="B4" s="359"/>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08"/>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85" customFormat="true" ht="20.1" customHeight="true" x14ac:dyDescent="0.35">
      <c r="A5" s="358" t="s">
        <v>97</v>
      </c>
      <c r="B5" s="359"/>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08"/>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85" customFormat="true" ht="15" customHeight="true" x14ac:dyDescent="0.2">
      <c r="A6" s="360" t="s">
        <v>98</v>
      </c>
      <c r="B6" s="361"/>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08"/>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85" customFormat="true" ht="15" customHeight="true" x14ac:dyDescent="0.2">
      <c r="A7" s="362" t="s">
        <v>40</v>
      </c>
      <c r="B7" s="363"/>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08"/>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85" customFormat="true" ht="15" customHeight="true" x14ac:dyDescent="0.2">
      <c r="A8" s="362" t="s">
        <v>39</v>
      </c>
      <c r="B8" s="363"/>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08"/>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85" customFormat="true" ht="15" customHeight="true" x14ac:dyDescent="0.2">
      <c r="A9" s="362" t="s">
        <v>136</v>
      </c>
      <c r="B9" s="364" t="str">
        <f>A1025</f>
        <v>DHS14</v>
      </c>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08"/>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85" customFormat="true" ht="15" customHeight="true" x14ac:dyDescent="0.2">
      <c r="A10" s="170" t="str">
        <f>B1028</f>
        <v/>
      </c>
      <c r="B10" s="169"/>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08"/>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85" customFormat="true" ht="15" customHeight="true" x14ac:dyDescent="0.2">
      <c r="A11" s="170" t="str">
        <f>B1027</f>
        <v/>
      </c>
      <c r="B11" s="16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08"/>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85" customFormat="true" ht="18" customHeight="true" x14ac:dyDescent="0.2">
      <c r="A12" s="167"/>
      <c r="B12" s="169"/>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08"/>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85" customFormat="true" ht="18" customHeight="true" x14ac:dyDescent="0.2">
      <c r="A13" s="166"/>
      <c r="B13" s="165"/>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08"/>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543" customFormat="true" ht="15" customHeight="true" x14ac:dyDescent="0.2">
      <c r="A14" s="289" t="s">
        <v>96</v>
      </c>
      <c r="B14" s="335"/>
      <c r="C14" s="984" t="s">
        <v>115</v>
      </c>
      <c r="D14" s="985"/>
      <c r="E14" s="985"/>
      <c r="F14" s="985"/>
      <c r="G14" s="986"/>
      <c r="H14" s="987" t="s">
        <v>38</v>
      </c>
      <c r="I14" s="979"/>
      <c r="J14" s="979"/>
      <c r="K14" s="979"/>
      <c r="L14" s="981"/>
      <c r="M14" s="973" t="s">
        <v>37</v>
      </c>
      <c r="N14" s="974"/>
      <c r="O14" s="974"/>
      <c r="P14" s="974"/>
      <c r="Q14" s="976"/>
      <c r="R14" s="15" t="s">
        <v>142</v>
      </c>
      <c r="S14" s="426"/>
      <c r="T14" s="426"/>
      <c r="U14" s="426"/>
      <c r="V14" s="426"/>
      <c r="W14" s="426"/>
      <c r="X14" s="426"/>
      <c r="Y14" s="426"/>
      <c r="Z14" s="426"/>
      <c r="AA14" s="426"/>
      <c r="AB14" s="426"/>
      <c r="AC14" s="437"/>
      <c r="AD14" s="437"/>
      <c r="AE14" s="437"/>
      <c r="AF14" s="437"/>
      <c r="AG14" s="437"/>
      <c r="AH14" s="437"/>
      <c r="AI14" s="437"/>
      <c r="AJ14" s="437"/>
      <c r="AK14" s="437"/>
      <c r="AL14" s="437"/>
      <c r="AM14" s="437"/>
      <c r="AN14" s="437"/>
      <c r="AO14" s="437"/>
      <c r="AP14" s="437"/>
      <c r="AQ14" s="437"/>
      <c r="AR14" s="437"/>
      <c r="AS14" s="437"/>
      <c r="AT14" s="437"/>
      <c r="AU14" s="437"/>
      <c r="AV14" s="437"/>
      <c r="AW14" s="437"/>
      <c r="AX14" s="437"/>
      <c r="AY14" s="437"/>
      <c r="AZ14" s="174"/>
      <c r="BA14" s="344" t="s">
        <v>131</v>
      </c>
      <c r="BB14" s="289" t="s">
        <v>96</v>
      </c>
      <c r="BC14" s="973" t="s">
        <v>115</v>
      </c>
      <c r="BD14" s="974"/>
      <c r="BE14" s="974"/>
      <c r="BF14" s="974"/>
      <c r="BG14" s="975"/>
      <c r="BH14" s="973" t="s">
        <v>38</v>
      </c>
      <c r="BI14" s="974"/>
      <c r="BJ14" s="974"/>
      <c r="BK14" s="974"/>
      <c r="BL14" s="975"/>
      <c r="BM14" s="973" t="s">
        <v>37</v>
      </c>
      <c r="BN14" s="974"/>
      <c r="BO14" s="974"/>
      <c r="BP14" s="974"/>
      <c r="BQ14" s="976"/>
      <c r="BR14" s="14" t="s">
        <v>142</v>
      </c>
      <c r="BS14" s="426"/>
      <c r="BT14" s="426"/>
      <c r="BU14" s="426"/>
      <c r="BV14" s="426"/>
      <c r="BW14" s="426"/>
      <c r="BX14" s="426"/>
      <c r="BY14" s="426"/>
      <c r="BZ14" s="440"/>
      <c r="CA14" s="440"/>
      <c r="CB14" s="440"/>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543" customFormat="true" ht="24" x14ac:dyDescent="0.2">
      <c r="A15" s="329" t="s">
        <v>87</v>
      </c>
      <c r="B15" s="374"/>
      <c r="C15" s="417" t="s">
        <v>0</v>
      </c>
      <c r="D15" s="587" t="s">
        <v>1</v>
      </c>
      <c r="E15" s="587" t="s">
        <v>2</v>
      </c>
      <c r="F15" s="587" t="s">
        <v>3</v>
      </c>
      <c r="G15" s="588" t="s">
        <v>4</v>
      </c>
      <c r="H15" s="380" t="s">
        <v>0</v>
      </c>
      <c r="I15" s="590" t="s">
        <v>1</v>
      </c>
      <c r="J15" s="590" t="s">
        <v>2</v>
      </c>
      <c r="K15" s="590" t="s">
        <v>3</v>
      </c>
      <c r="L15" s="591" t="s">
        <v>4</v>
      </c>
      <c r="M15" s="381" t="s">
        <v>0</v>
      </c>
      <c r="N15" s="590" t="s">
        <v>1</v>
      </c>
      <c r="O15" s="590" t="s">
        <v>2</v>
      </c>
      <c r="P15" s="590" t="s">
        <v>3</v>
      </c>
      <c r="Q15" s="586" t="s">
        <v>4</v>
      </c>
      <c r="R15" s="380" t="s">
        <v>260</v>
      </c>
      <c r="S15" s="590" t="s">
        <v>261</v>
      </c>
      <c r="T15" s="590" t="s">
        <v>262</v>
      </c>
      <c r="U15" s="590" t="s">
        <v>420</v>
      </c>
      <c r="V15" s="590" t="s">
        <v>421</v>
      </c>
      <c r="W15" s="590" t="s">
        <v>265</v>
      </c>
      <c r="X15" s="590" t="s">
        <v>266</v>
      </c>
      <c r="Y15" s="590" t="s">
        <v>267</v>
      </c>
      <c r="Z15" s="590" t="s">
        <v>268</v>
      </c>
      <c r="AA15" s="590" t="s">
        <v>269</v>
      </c>
      <c r="AB15" s="591" t="s">
        <v>270</v>
      </c>
      <c r="AC15" s="437"/>
      <c r="AD15" s="437"/>
      <c r="AE15" s="437"/>
      <c r="AF15" s="437"/>
      <c r="AG15" s="437"/>
      <c r="AH15" s="437"/>
      <c r="AI15" s="437"/>
      <c r="AJ15" s="437"/>
      <c r="AK15" s="437"/>
      <c r="AL15" s="437"/>
      <c r="AM15" s="437"/>
      <c r="AN15" s="437"/>
      <c r="AO15" s="437"/>
      <c r="AP15" s="437"/>
      <c r="AQ15" s="437"/>
      <c r="AR15" s="437"/>
      <c r="AS15" s="437"/>
      <c r="AT15" s="437"/>
      <c r="AU15" s="437"/>
      <c r="AV15" s="437"/>
      <c r="AW15" s="437"/>
      <c r="AX15" s="437"/>
      <c r="AY15" s="437"/>
      <c r="AZ15" s="174"/>
      <c r="BA15" s="329" t="s">
        <v>120</v>
      </c>
      <c r="BB15" s="328"/>
      <c r="BC15" s="457" t="s">
        <v>0</v>
      </c>
      <c r="BD15" s="563" t="s">
        <v>1</v>
      </c>
      <c r="BE15" s="563" t="s">
        <v>2</v>
      </c>
      <c r="BF15" s="563" t="s">
        <v>3</v>
      </c>
      <c r="BG15" s="458" t="s">
        <v>4</v>
      </c>
      <c r="BH15" s="457" t="s">
        <v>0</v>
      </c>
      <c r="BI15" s="563" t="s">
        <v>1</v>
      </c>
      <c r="BJ15" s="563" t="s">
        <v>2</v>
      </c>
      <c r="BK15" s="563" t="s">
        <v>3</v>
      </c>
      <c r="BL15" s="458" t="s">
        <v>4</v>
      </c>
      <c r="BM15" s="457" t="s">
        <v>0</v>
      </c>
      <c r="BN15" s="563" t="s">
        <v>1</v>
      </c>
      <c r="BO15" s="563" t="s">
        <v>2</v>
      </c>
      <c r="BP15" s="563" t="s">
        <v>3</v>
      </c>
      <c r="BQ15" s="458" t="s">
        <v>4</v>
      </c>
      <c r="BR15" s="457" t="s">
        <v>260</v>
      </c>
      <c r="BS15" s="563" t="s">
        <v>261</v>
      </c>
      <c r="BT15" s="563" t="s">
        <v>262</v>
      </c>
      <c r="BU15" s="563" t="s">
        <v>420</v>
      </c>
      <c r="BV15" s="563" t="s">
        <v>421</v>
      </c>
      <c r="BW15" s="563" t="s">
        <v>265</v>
      </c>
      <c r="BX15" s="563" t="s">
        <v>266</v>
      </c>
      <c r="BY15" s="564" t="s">
        <v>267</v>
      </c>
      <c r="BZ15" s="564" t="s">
        <v>268</v>
      </c>
      <c r="CA15" s="564" t="s">
        <v>269</v>
      </c>
      <c r="CB15" s="564" t="s">
        <v>270</v>
      </c>
      <c r="CC15" s="173"/>
      <c r="CD15" s="173"/>
      <c r="CE15" s="173"/>
      <c r="CF15" s="173"/>
      <c r="CG15" s="173"/>
      <c r="CH15" s="173"/>
      <c r="CI15" s="173"/>
      <c r="CJ15" s="173"/>
      <c r="CK15" s="173"/>
      <c r="CL15" s="173"/>
      <c r="CM15" s="173"/>
      <c r="CN15" s="173"/>
      <c r="CO15" s="173"/>
      <c r="CP15" s="173"/>
      <c r="CQ15" s="173"/>
      <c r="CR15" s="173"/>
      <c r="CS15" s="173"/>
      <c r="CT15" s="173"/>
      <c r="CU15" s="173"/>
      <c r="CV15" s="173"/>
      <c r="CW15" s="173"/>
      <c r="CX15" s="173"/>
      <c r="CY15" s="173"/>
      <c r="CZ15" s="173"/>
    </row>
    <row r="16" s="543" customFormat="true" ht="15" customHeight="true" x14ac:dyDescent="0.2">
      <c r="A16" s="988" t="s">
        <v>13</v>
      </c>
      <c r="B16" s="377" t="s">
        <v>14</v>
      </c>
      <c r="C16" s="122">
        <v>25.4</v>
      </c>
      <c r="D16" s="121">
        <v>28.8</v>
      </c>
      <c r="E16" s="121">
        <v>38.4</v>
      </c>
      <c r="F16" s="121">
        <v>66</v>
      </c>
      <c r="G16" s="120">
        <v>94.2</v>
      </c>
      <c r="H16" s="119">
        <v>60.6</v>
      </c>
      <c r="I16" s="121">
        <v>79.599999999999994</v>
      </c>
      <c r="J16" s="121">
        <v>88.3</v>
      </c>
      <c r="K16" s="121">
        <v>97.1</v>
      </c>
      <c r="L16" s="118">
        <v>98.8</v>
      </c>
      <c r="M16" s="122">
        <v>22.1</v>
      </c>
      <c r="N16" s="121">
        <v>25.2</v>
      </c>
      <c r="O16" s="121">
        <v>28.1</v>
      </c>
      <c r="P16" s="121">
        <v>35</v>
      </c>
      <c r="Q16" s="120">
        <v>52.3</v>
      </c>
      <c r="R16" s="119">
        <v>30.5</v>
      </c>
      <c r="S16" s="121">
        <v>61</v>
      </c>
      <c r="T16" s="121">
        <v>21.4</v>
      </c>
      <c r="U16" s="121">
        <v>30.1</v>
      </c>
      <c r="V16" s="121">
        <v>39.700000000000003</v>
      </c>
      <c r="W16" s="121">
        <v>49.6</v>
      </c>
      <c r="X16" s="121">
        <v>99.2</v>
      </c>
      <c r="Y16" s="121">
        <v>65.2</v>
      </c>
      <c r="Z16" s="121">
        <v>84.7</v>
      </c>
      <c r="AA16" s="121">
        <v>48.8</v>
      </c>
      <c r="AB16" s="118">
        <v>71.400000000000006</v>
      </c>
      <c r="AC16" s="437"/>
      <c r="AD16" s="437"/>
      <c r="AE16" s="437"/>
      <c r="AF16" s="437"/>
      <c r="AG16" s="437"/>
      <c r="AH16" s="437"/>
      <c r="AI16" s="437"/>
      <c r="AJ16" s="437"/>
      <c r="AK16" s="437"/>
      <c r="AL16" s="437"/>
      <c r="AM16" s="437"/>
      <c r="AN16" s="437"/>
      <c r="AO16" s="437"/>
      <c r="AP16" s="437"/>
      <c r="AQ16" s="437"/>
      <c r="AR16" s="437"/>
      <c r="AS16" s="437"/>
      <c r="AT16" s="437"/>
      <c r="AU16" s="437"/>
      <c r="AV16" s="437"/>
      <c r="AW16" s="437"/>
      <c r="AX16" s="437"/>
      <c r="AY16" s="437"/>
      <c r="AZ16" s="174"/>
      <c r="BA16" s="977" t="s">
        <v>13</v>
      </c>
      <c r="BB16" s="596" t="s">
        <v>14</v>
      </c>
      <c r="BC16" s="46" t="s">
        <v>35</v>
      </c>
      <c r="BD16" s="42" t="s">
        <v>35</v>
      </c>
      <c r="BE16" s="42" t="s">
        <v>35</v>
      </c>
      <c r="BF16" s="42" t="s">
        <v>35</v>
      </c>
      <c r="BG16" s="37" t="s">
        <v>35</v>
      </c>
      <c r="BH16" s="46" t="s">
        <v>35</v>
      </c>
      <c r="BI16" s="42" t="s">
        <v>35</v>
      </c>
      <c r="BJ16" s="42" t="s">
        <v>35</v>
      </c>
      <c r="BK16" s="42" t="s">
        <v>35</v>
      </c>
      <c r="BL16" s="37" t="s">
        <v>35</v>
      </c>
      <c r="BM16" s="46" t="s">
        <v>35</v>
      </c>
      <c r="BN16" s="42" t="s">
        <v>35</v>
      </c>
      <c r="BO16" s="42" t="s">
        <v>35</v>
      </c>
      <c r="BP16" s="42" t="s">
        <v>35</v>
      </c>
      <c r="BQ16" s="37" t="s">
        <v>35</v>
      </c>
      <c r="BR16" s="46" t="s">
        <v>35</v>
      </c>
      <c r="BS16" s="42" t="s">
        <v>35</v>
      </c>
      <c r="BT16" s="42" t="s">
        <v>35</v>
      </c>
      <c r="BU16" s="42" t="s">
        <v>35</v>
      </c>
      <c r="BV16" s="42" t="s">
        <v>35</v>
      </c>
      <c r="BW16" s="42" t="s">
        <v>35</v>
      </c>
      <c r="BX16" s="42" t="s">
        <v>35</v>
      </c>
      <c r="BY16" s="31" t="s">
        <v>35</v>
      </c>
      <c r="BZ16" s="31" t="s">
        <v>35</v>
      </c>
      <c r="CA16" s="31" t="s">
        <v>35</v>
      </c>
      <c r="CB16" s="31" t="s">
        <v>35</v>
      </c>
      <c r="CC16" s="4"/>
      <c r="CD16" s="4"/>
      <c r="CE16" s="4"/>
      <c r="CF16" s="4"/>
      <c r="CG16" s="4"/>
      <c r="CH16" s="4"/>
      <c r="CI16" s="4"/>
      <c r="CJ16" s="4"/>
      <c r="CK16" s="4"/>
      <c r="CL16" s="4"/>
      <c r="CM16" s="4"/>
      <c r="CN16" s="4"/>
      <c r="CO16" s="4"/>
      <c r="CP16" s="4"/>
      <c r="CQ16" s="4"/>
      <c r="CR16" s="4"/>
      <c r="CS16" s="4"/>
      <c r="CT16" s="4"/>
      <c r="CU16" s="4"/>
      <c r="CV16" s="4"/>
      <c r="CW16" s="4"/>
      <c r="CX16" s="4"/>
      <c r="CY16" s="4"/>
      <c r="CZ16" s="4"/>
    </row>
    <row r="17" s="543" customFormat="true" ht="15" customHeight="true" x14ac:dyDescent="0.2">
      <c r="A17" s="982"/>
      <c r="B17" s="378" t="s">
        <v>51</v>
      </c>
      <c r="C17" s="117">
        <v>74.599999999999994</v>
      </c>
      <c r="D17" s="116">
        <v>71.2</v>
      </c>
      <c r="E17" s="116">
        <v>61.6</v>
      </c>
      <c r="F17" s="116">
        <v>34</v>
      </c>
      <c r="G17" s="115">
        <v>5.8</v>
      </c>
      <c r="H17" s="114">
        <v>39.4</v>
      </c>
      <c r="I17" s="116">
        <v>20.399999999999999</v>
      </c>
      <c r="J17" s="116">
        <v>11.7</v>
      </c>
      <c r="K17" s="116">
        <v>2.9</v>
      </c>
      <c r="L17" s="113">
        <v>1.2</v>
      </c>
      <c r="M17" s="117">
        <v>77.900000000000006</v>
      </c>
      <c r="N17" s="116">
        <v>74.8</v>
      </c>
      <c r="O17" s="116">
        <v>71.900000000000006</v>
      </c>
      <c r="P17" s="116">
        <v>65</v>
      </c>
      <c r="Q17" s="115">
        <v>47.7</v>
      </c>
      <c r="R17" s="114">
        <v>69.5</v>
      </c>
      <c r="S17" s="116">
        <v>39</v>
      </c>
      <c r="T17" s="116">
        <v>78.599999999999994</v>
      </c>
      <c r="U17" s="116">
        <v>69.900000000000006</v>
      </c>
      <c r="V17" s="116">
        <v>60.3</v>
      </c>
      <c r="W17" s="116">
        <v>50.4</v>
      </c>
      <c r="X17" s="116">
        <v>0.8</v>
      </c>
      <c r="Y17" s="116">
        <v>34.799999999999997</v>
      </c>
      <c r="Z17" s="116">
        <v>15.3</v>
      </c>
      <c r="AA17" s="116">
        <v>51.2</v>
      </c>
      <c r="AB17" s="113">
        <v>28.6</v>
      </c>
      <c r="AC17" s="437"/>
      <c r="AD17" s="437"/>
      <c r="AE17" s="437"/>
      <c r="AF17" s="437"/>
      <c r="AG17" s="437"/>
      <c r="AH17" s="437"/>
      <c r="AI17" s="437"/>
      <c r="AJ17" s="437"/>
      <c r="AK17" s="437"/>
      <c r="AL17" s="437"/>
      <c r="AM17" s="437"/>
      <c r="AN17" s="437"/>
      <c r="AO17" s="437"/>
      <c r="AP17" s="437"/>
      <c r="AQ17" s="437"/>
      <c r="AR17" s="437"/>
      <c r="AS17" s="437"/>
      <c r="AT17" s="437"/>
      <c r="AU17" s="437"/>
      <c r="AV17" s="437"/>
      <c r="AW17" s="437"/>
      <c r="AX17" s="437"/>
      <c r="AY17" s="437"/>
      <c r="AZ17" s="174"/>
      <c r="BA17" s="970"/>
      <c r="BB17" s="594" t="s">
        <v>51</v>
      </c>
      <c r="BC17" s="45" t="s">
        <v>35</v>
      </c>
      <c r="BD17" s="41" t="s">
        <v>35</v>
      </c>
      <c r="BE17" s="41" t="s">
        <v>35</v>
      </c>
      <c r="BF17" s="41" t="s">
        <v>35</v>
      </c>
      <c r="BG17" s="36" t="s">
        <v>35</v>
      </c>
      <c r="BH17" s="45" t="s">
        <v>35</v>
      </c>
      <c r="BI17" s="41" t="s">
        <v>35</v>
      </c>
      <c r="BJ17" s="41" t="s">
        <v>35</v>
      </c>
      <c r="BK17" s="41" t="s">
        <v>35</v>
      </c>
      <c r="BL17" s="36" t="s">
        <v>35</v>
      </c>
      <c r="BM17" s="45" t="s">
        <v>35</v>
      </c>
      <c r="BN17" s="41" t="s">
        <v>35</v>
      </c>
      <c r="BO17" s="41" t="s">
        <v>35</v>
      </c>
      <c r="BP17" s="41" t="s">
        <v>35</v>
      </c>
      <c r="BQ17" s="36" t="s">
        <v>35</v>
      </c>
      <c r="BR17" s="45" t="s">
        <v>35</v>
      </c>
      <c r="BS17" s="41" t="s">
        <v>35</v>
      </c>
      <c r="BT17" s="41" t="s">
        <v>35</v>
      </c>
      <c r="BU17" s="41" t="s">
        <v>35</v>
      </c>
      <c r="BV17" s="41" t="s">
        <v>35</v>
      </c>
      <c r="BW17" s="41" t="s">
        <v>35</v>
      </c>
      <c r="BX17" s="41" t="s">
        <v>35</v>
      </c>
      <c r="BY17" s="30" t="s">
        <v>35</v>
      </c>
      <c r="BZ17" s="30" t="s">
        <v>35</v>
      </c>
      <c r="CA17" s="30" t="s">
        <v>35</v>
      </c>
      <c r="CB17" s="30" t="s">
        <v>35</v>
      </c>
      <c r="CC17" s="4"/>
      <c r="CD17" s="4"/>
      <c r="CE17" s="4"/>
      <c r="CF17" s="4"/>
      <c r="CG17" s="4"/>
      <c r="CH17" s="4"/>
      <c r="CI17" s="4"/>
      <c r="CJ17" s="4"/>
      <c r="CK17" s="4"/>
      <c r="CL17" s="4"/>
      <c r="CM17" s="4"/>
      <c r="CN17" s="4"/>
      <c r="CO17" s="4"/>
      <c r="CP17" s="4"/>
      <c r="CQ17" s="4"/>
      <c r="CR17" s="4"/>
      <c r="CS17" s="4"/>
      <c r="CT17" s="4"/>
      <c r="CU17" s="4"/>
      <c r="CV17" s="4"/>
      <c r="CW17" s="4"/>
      <c r="CX17" s="4"/>
      <c r="CY17" s="4"/>
      <c r="CZ17" s="4"/>
    </row>
    <row r="18" s="543" customFormat="true" ht="15" customHeight="true" x14ac:dyDescent="0.2">
      <c r="A18" s="982" t="s">
        <v>60</v>
      </c>
      <c r="B18" s="378" t="s">
        <v>15</v>
      </c>
      <c r="C18" s="117">
        <v>16.600000000000001</v>
      </c>
      <c r="D18" s="116">
        <v>19.600000000000001</v>
      </c>
      <c r="E18" s="116">
        <v>25.3</v>
      </c>
      <c r="F18" s="116">
        <v>46.9</v>
      </c>
      <c r="G18" s="115">
        <v>81.8</v>
      </c>
      <c r="H18" s="114">
        <v>41.7</v>
      </c>
      <c r="I18" s="116">
        <v>52.2</v>
      </c>
      <c r="J18" s="116">
        <v>66.5</v>
      </c>
      <c r="K18" s="116">
        <v>84.8</v>
      </c>
      <c r="L18" s="113">
        <v>93.1</v>
      </c>
      <c r="M18" s="117">
        <v>14</v>
      </c>
      <c r="N18" s="116">
        <v>18</v>
      </c>
      <c r="O18" s="116">
        <v>18</v>
      </c>
      <c r="P18" s="116">
        <v>22.2</v>
      </c>
      <c r="Q18" s="115">
        <v>40.200000000000003</v>
      </c>
      <c r="R18" s="114">
        <v>18.399999999999999</v>
      </c>
      <c r="S18" s="116">
        <v>46.9</v>
      </c>
      <c r="T18" s="116">
        <v>13.3</v>
      </c>
      <c r="U18" s="116">
        <v>15.6</v>
      </c>
      <c r="V18" s="116">
        <v>26.5</v>
      </c>
      <c r="W18" s="116">
        <v>36</v>
      </c>
      <c r="X18" s="116">
        <v>92.1</v>
      </c>
      <c r="Y18" s="116">
        <v>37.4</v>
      </c>
      <c r="Z18" s="116">
        <v>74.2</v>
      </c>
      <c r="AA18" s="116">
        <v>30.1</v>
      </c>
      <c r="AB18" s="113">
        <v>60.7</v>
      </c>
      <c r="AC18" s="437"/>
      <c r="AD18" s="437"/>
      <c r="AE18" s="437"/>
      <c r="AF18" s="437"/>
      <c r="AG18" s="437"/>
      <c r="AH18" s="437"/>
      <c r="AI18" s="437"/>
      <c r="AJ18" s="437"/>
      <c r="AK18" s="437"/>
      <c r="AL18" s="437"/>
      <c r="AM18" s="437"/>
      <c r="AN18" s="437"/>
      <c r="AO18" s="437"/>
      <c r="AP18" s="437"/>
      <c r="AQ18" s="437"/>
      <c r="AR18" s="437"/>
      <c r="AS18" s="437"/>
      <c r="AT18" s="437"/>
      <c r="AU18" s="437"/>
      <c r="AV18" s="437"/>
      <c r="AW18" s="437"/>
      <c r="AX18" s="437"/>
      <c r="AY18" s="437"/>
      <c r="AZ18" s="174"/>
      <c r="BA18" s="970" t="s">
        <v>60</v>
      </c>
      <c r="BB18" s="594" t="s">
        <v>15</v>
      </c>
      <c r="BC18" s="45" t="s">
        <v>35</v>
      </c>
      <c r="BD18" s="41" t="s">
        <v>35</v>
      </c>
      <c r="BE18" s="41" t="s">
        <v>35</v>
      </c>
      <c r="BF18" s="41" t="s">
        <v>35</v>
      </c>
      <c r="BG18" s="36" t="s">
        <v>35</v>
      </c>
      <c r="BH18" s="45" t="s">
        <v>35</v>
      </c>
      <c r="BI18" s="41" t="s">
        <v>35</v>
      </c>
      <c r="BJ18" s="41" t="s">
        <v>35</v>
      </c>
      <c r="BK18" s="41" t="s">
        <v>35</v>
      </c>
      <c r="BL18" s="36" t="s">
        <v>35</v>
      </c>
      <c r="BM18" s="45" t="s">
        <v>35</v>
      </c>
      <c r="BN18" s="41" t="s">
        <v>35</v>
      </c>
      <c r="BO18" s="41" t="s">
        <v>35</v>
      </c>
      <c r="BP18" s="41" t="s">
        <v>35</v>
      </c>
      <c r="BQ18" s="36" t="s">
        <v>35</v>
      </c>
      <c r="BR18" s="45" t="s">
        <v>35</v>
      </c>
      <c r="BS18" s="41" t="s">
        <v>35</v>
      </c>
      <c r="BT18" s="41" t="s">
        <v>35</v>
      </c>
      <c r="BU18" s="41" t="s">
        <v>35</v>
      </c>
      <c r="BV18" s="41" t="s">
        <v>35</v>
      </c>
      <c r="BW18" s="41" t="s">
        <v>35</v>
      </c>
      <c r="BX18" s="41" t="s">
        <v>35</v>
      </c>
      <c r="BY18" s="30" t="s">
        <v>35</v>
      </c>
      <c r="BZ18" s="30" t="s">
        <v>35</v>
      </c>
      <c r="CA18" s="30" t="s">
        <v>35</v>
      </c>
      <c r="CB18" s="30" t="s">
        <v>35</v>
      </c>
      <c r="CC18" s="4"/>
      <c r="CD18" s="4"/>
      <c r="CE18" s="4"/>
      <c r="CF18" s="4"/>
      <c r="CG18" s="4"/>
      <c r="CH18" s="4"/>
      <c r="CI18" s="4"/>
      <c r="CJ18" s="4"/>
      <c r="CK18" s="4"/>
      <c r="CL18" s="4"/>
      <c r="CM18" s="4"/>
      <c r="CN18" s="4"/>
      <c r="CO18" s="4"/>
      <c r="CP18" s="4"/>
      <c r="CQ18" s="4"/>
      <c r="CR18" s="4"/>
      <c r="CS18" s="4"/>
      <c r="CT18" s="4"/>
      <c r="CU18" s="4"/>
      <c r="CV18" s="4"/>
      <c r="CW18" s="4"/>
      <c r="CX18" s="4"/>
      <c r="CY18" s="4"/>
      <c r="CZ18" s="4"/>
    </row>
    <row r="19" s="543" customFormat="true" ht="15" customHeight="true" x14ac:dyDescent="0.2">
      <c r="A19" s="982"/>
      <c r="B19" s="378" t="s">
        <v>16</v>
      </c>
      <c r="C19" s="117">
        <v>8.8000000000000007</v>
      </c>
      <c r="D19" s="116">
        <v>9.1999999999999993</v>
      </c>
      <c r="E19" s="116">
        <v>13.1</v>
      </c>
      <c r="F19" s="116">
        <v>19</v>
      </c>
      <c r="G19" s="115">
        <v>12.4</v>
      </c>
      <c r="H19" s="114">
        <v>19</v>
      </c>
      <c r="I19" s="116">
        <v>27.3</v>
      </c>
      <c r="J19" s="116">
        <v>21.8</v>
      </c>
      <c r="K19" s="116">
        <v>12.3</v>
      </c>
      <c r="L19" s="113">
        <v>5.7</v>
      </c>
      <c r="M19" s="117">
        <v>8.1</v>
      </c>
      <c r="N19" s="116">
        <v>7.3</v>
      </c>
      <c r="O19" s="116">
        <v>10</v>
      </c>
      <c r="P19" s="116">
        <v>12.8</v>
      </c>
      <c r="Q19" s="115">
        <v>11.9</v>
      </c>
      <c r="R19" s="114">
        <v>12</v>
      </c>
      <c r="S19" s="116">
        <v>14.1</v>
      </c>
      <c r="T19" s="116">
        <v>8</v>
      </c>
      <c r="U19" s="116">
        <v>14.5</v>
      </c>
      <c r="V19" s="116">
        <v>13.1</v>
      </c>
      <c r="W19" s="116">
        <v>13.7</v>
      </c>
      <c r="X19" s="116">
        <v>7.1</v>
      </c>
      <c r="Y19" s="116">
        <v>27.7</v>
      </c>
      <c r="Z19" s="116">
        <v>10.5</v>
      </c>
      <c r="AA19" s="116">
        <v>18.399999999999999</v>
      </c>
      <c r="AB19" s="113">
        <v>10.7</v>
      </c>
      <c r="AC19" s="437"/>
      <c r="AD19" s="437"/>
      <c r="AE19" s="437"/>
      <c r="AF19" s="437"/>
      <c r="AG19" s="437"/>
      <c r="AH19" s="437"/>
      <c r="AI19" s="437"/>
      <c r="AJ19" s="437"/>
      <c r="AK19" s="437"/>
      <c r="AL19" s="437"/>
      <c r="AM19" s="437"/>
      <c r="AN19" s="437"/>
      <c r="AO19" s="437"/>
      <c r="AP19" s="437"/>
      <c r="AQ19" s="437"/>
      <c r="AR19" s="437"/>
      <c r="AS19" s="437"/>
      <c r="AT19" s="437"/>
      <c r="AU19" s="437"/>
      <c r="AV19" s="437"/>
      <c r="AW19" s="437"/>
      <c r="AX19" s="437"/>
      <c r="AY19" s="437"/>
      <c r="AZ19" s="174"/>
      <c r="BA19" s="970"/>
      <c r="BB19" s="594" t="s">
        <v>16</v>
      </c>
      <c r="BC19" s="45" t="s">
        <v>35</v>
      </c>
      <c r="BD19" s="41" t="s">
        <v>35</v>
      </c>
      <c r="BE19" s="41" t="s">
        <v>35</v>
      </c>
      <c r="BF19" s="41" t="s">
        <v>35</v>
      </c>
      <c r="BG19" s="36" t="s">
        <v>35</v>
      </c>
      <c r="BH19" s="45" t="s">
        <v>35</v>
      </c>
      <c r="BI19" s="41" t="s">
        <v>35</v>
      </c>
      <c r="BJ19" s="41" t="s">
        <v>35</v>
      </c>
      <c r="BK19" s="41" t="s">
        <v>35</v>
      </c>
      <c r="BL19" s="36" t="s">
        <v>35</v>
      </c>
      <c r="BM19" s="45" t="s">
        <v>35</v>
      </c>
      <c r="BN19" s="41" t="s">
        <v>35</v>
      </c>
      <c r="BO19" s="41" t="s">
        <v>35</v>
      </c>
      <c r="BP19" s="41" t="s">
        <v>35</v>
      </c>
      <c r="BQ19" s="36" t="s">
        <v>35</v>
      </c>
      <c r="BR19" s="45" t="s">
        <v>35</v>
      </c>
      <c r="BS19" s="41" t="s">
        <v>35</v>
      </c>
      <c r="BT19" s="41" t="s">
        <v>35</v>
      </c>
      <c r="BU19" s="41" t="s">
        <v>35</v>
      </c>
      <c r="BV19" s="41" t="s">
        <v>35</v>
      </c>
      <c r="BW19" s="41" t="s">
        <v>35</v>
      </c>
      <c r="BX19" s="41" t="s">
        <v>35</v>
      </c>
      <c r="BY19" s="30" t="s">
        <v>35</v>
      </c>
      <c r="BZ19" s="30" t="s">
        <v>35</v>
      </c>
      <c r="CA19" s="30" t="s">
        <v>35</v>
      </c>
      <c r="CB19" s="30" t="s">
        <v>35</v>
      </c>
      <c r="CC19" s="4"/>
      <c r="CD19" s="4"/>
      <c r="CE19" s="4"/>
      <c r="CF19" s="4"/>
      <c r="CG19" s="4"/>
      <c r="CH19" s="4"/>
      <c r="CI19" s="4"/>
      <c r="CJ19" s="4"/>
      <c r="CK19" s="4"/>
      <c r="CL19" s="4"/>
      <c r="CM19" s="4"/>
      <c r="CN19" s="4"/>
      <c r="CO19" s="4"/>
      <c r="CP19" s="4"/>
      <c r="CQ19" s="4"/>
      <c r="CR19" s="4"/>
      <c r="CS19" s="4"/>
      <c r="CT19" s="4"/>
      <c r="CU19" s="4"/>
      <c r="CV19" s="4"/>
      <c r="CW19" s="4"/>
      <c r="CX19" s="4"/>
      <c r="CY19" s="4"/>
      <c r="CZ19" s="4"/>
    </row>
    <row r="20" s="543" customFormat="true" ht="15" customHeight="true" x14ac:dyDescent="0.2">
      <c r="A20" s="982"/>
      <c r="B20" s="378" t="s">
        <v>22</v>
      </c>
      <c r="C20" s="117">
        <v>61.1</v>
      </c>
      <c r="D20" s="116">
        <v>58.6</v>
      </c>
      <c r="E20" s="116">
        <v>50.2</v>
      </c>
      <c r="F20" s="116">
        <v>28.2</v>
      </c>
      <c r="G20" s="115">
        <v>4.7</v>
      </c>
      <c r="H20" s="114">
        <v>32.4</v>
      </c>
      <c r="I20" s="116">
        <v>17.7</v>
      </c>
      <c r="J20" s="116">
        <v>8.9</v>
      </c>
      <c r="K20" s="116">
        <v>2.6</v>
      </c>
      <c r="L20" s="113">
        <v>1.2</v>
      </c>
      <c r="M20" s="117">
        <v>63.4</v>
      </c>
      <c r="N20" s="116">
        <v>62.5</v>
      </c>
      <c r="O20" s="116">
        <v>59.1</v>
      </c>
      <c r="P20" s="116">
        <v>52.2</v>
      </c>
      <c r="Q20" s="115">
        <v>39</v>
      </c>
      <c r="R20" s="114">
        <v>60.3</v>
      </c>
      <c r="S20" s="116">
        <v>32.9</v>
      </c>
      <c r="T20" s="116">
        <v>60.5</v>
      </c>
      <c r="U20" s="116">
        <v>67</v>
      </c>
      <c r="V20" s="116">
        <v>50</v>
      </c>
      <c r="W20" s="116">
        <v>28.9</v>
      </c>
      <c r="X20" s="116">
        <v>0.8</v>
      </c>
      <c r="Y20" s="116">
        <v>31.4</v>
      </c>
      <c r="Z20" s="116">
        <v>13.8</v>
      </c>
      <c r="AA20" s="116">
        <v>47.7</v>
      </c>
      <c r="AB20" s="113">
        <v>21.2</v>
      </c>
      <c r="AC20" s="437"/>
      <c r="AD20" s="437"/>
      <c r="AE20" s="437"/>
      <c r="AF20" s="437"/>
      <c r="AG20" s="437"/>
      <c r="AH20" s="437"/>
      <c r="AI20" s="437"/>
      <c r="AJ20" s="437"/>
      <c r="AK20" s="437"/>
      <c r="AL20" s="437"/>
      <c r="AM20" s="437"/>
      <c r="AN20" s="437"/>
      <c r="AO20" s="437"/>
      <c r="AP20" s="437"/>
      <c r="AQ20" s="437"/>
      <c r="AR20" s="437"/>
      <c r="AS20" s="437"/>
      <c r="AT20" s="437"/>
      <c r="AU20" s="437"/>
      <c r="AV20" s="437"/>
      <c r="AW20" s="437"/>
      <c r="AX20" s="437"/>
      <c r="AY20" s="437"/>
      <c r="AZ20" s="174"/>
      <c r="BA20" s="970"/>
      <c r="BB20" s="594" t="s">
        <v>22</v>
      </c>
      <c r="BC20" s="45" t="s">
        <v>35</v>
      </c>
      <c r="BD20" s="41" t="s">
        <v>35</v>
      </c>
      <c r="BE20" s="41" t="s">
        <v>35</v>
      </c>
      <c r="BF20" s="41" t="s">
        <v>35</v>
      </c>
      <c r="BG20" s="36" t="s">
        <v>35</v>
      </c>
      <c r="BH20" s="45" t="s">
        <v>35</v>
      </c>
      <c r="BI20" s="41" t="s">
        <v>35</v>
      </c>
      <c r="BJ20" s="41" t="s">
        <v>35</v>
      </c>
      <c r="BK20" s="41" t="s">
        <v>35</v>
      </c>
      <c r="BL20" s="36" t="s">
        <v>35</v>
      </c>
      <c r="BM20" s="45" t="s">
        <v>35</v>
      </c>
      <c r="BN20" s="41" t="s">
        <v>35</v>
      </c>
      <c r="BO20" s="41" t="s">
        <v>35</v>
      </c>
      <c r="BP20" s="41" t="s">
        <v>35</v>
      </c>
      <c r="BQ20" s="36" t="s">
        <v>35</v>
      </c>
      <c r="BR20" s="45" t="s">
        <v>35</v>
      </c>
      <c r="BS20" s="41" t="s">
        <v>35</v>
      </c>
      <c r="BT20" s="41" t="s">
        <v>35</v>
      </c>
      <c r="BU20" s="41" t="s">
        <v>35</v>
      </c>
      <c r="BV20" s="41" t="s">
        <v>35</v>
      </c>
      <c r="BW20" s="41" t="s">
        <v>35</v>
      </c>
      <c r="BX20" s="41" t="s">
        <v>35</v>
      </c>
      <c r="BY20" s="30" t="s">
        <v>35</v>
      </c>
      <c r="BZ20" s="30" t="s">
        <v>35</v>
      </c>
      <c r="CA20" s="30" t="s">
        <v>35</v>
      </c>
      <c r="CB20" s="30" t="s">
        <v>35</v>
      </c>
      <c r="CC20" s="4"/>
      <c r="CD20" s="4"/>
      <c r="CE20" s="4"/>
      <c r="CF20" s="4"/>
      <c r="CG20" s="4"/>
      <c r="CH20" s="4"/>
      <c r="CI20" s="4"/>
      <c r="CJ20" s="4"/>
      <c r="CK20" s="4"/>
      <c r="CL20" s="4"/>
      <c r="CM20" s="4"/>
      <c r="CN20" s="4"/>
      <c r="CO20" s="4"/>
      <c r="CP20" s="4"/>
      <c r="CQ20" s="4"/>
      <c r="CR20" s="4"/>
      <c r="CS20" s="4"/>
      <c r="CT20" s="4"/>
      <c r="CU20" s="4"/>
      <c r="CV20" s="4"/>
      <c r="CW20" s="4"/>
      <c r="CX20" s="4"/>
      <c r="CY20" s="4"/>
      <c r="CZ20" s="4"/>
    </row>
    <row r="21" s="543" customFormat="true" ht="15" customHeight="true" x14ac:dyDescent="0.2">
      <c r="A21" s="982"/>
      <c r="B21" s="378" t="s">
        <v>17</v>
      </c>
      <c r="C21" s="117">
        <v>13.5</v>
      </c>
      <c r="D21" s="116">
        <v>12.6</v>
      </c>
      <c r="E21" s="116">
        <v>11.4</v>
      </c>
      <c r="F21" s="116">
        <v>5.9</v>
      </c>
      <c r="G21" s="115">
        <v>1.1000000000000001</v>
      </c>
      <c r="H21" s="114">
        <v>7</v>
      </c>
      <c r="I21" s="116">
        <v>2.8</v>
      </c>
      <c r="J21" s="116">
        <v>2.8</v>
      </c>
      <c r="K21" s="116">
        <v>0.3</v>
      </c>
      <c r="L21" s="113">
        <v>0</v>
      </c>
      <c r="M21" s="117">
        <v>14.4</v>
      </c>
      <c r="N21" s="116">
        <v>12.2</v>
      </c>
      <c r="O21" s="116">
        <v>12.8</v>
      </c>
      <c r="P21" s="116">
        <v>12.8</v>
      </c>
      <c r="Q21" s="115">
        <v>8.9</v>
      </c>
      <c r="R21" s="114">
        <v>9.3000000000000007</v>
      </c>
      <c r="S21" s="116">
        <v>6.1</v>
      </c>
      <c r="T21" s="116">
        <v>18.2</v>
      </c>
      <c r="U21" s="116">
        <v>2.8</v>
      </c>
      <c r="V21" s="116">
        <v>10.4</v>
      </c>
      <c r="W21" s="116">
        <v>21.5</v>
      </c>
      <c r="X21" s="116">
        <v>0</v>
      </c>
      <c r="Y21" s="116">
        <v>3.4</v>
      </c>
      <c r="Z21" s="116">
        <v>1.5</v>
      </c>
      <c r="AA21" s="116">
        <v>3.8</v>
      </c>
      <c r="AB21" s="113">
        <v>7.4</v>
      </c>
      <c r="AC21" s="437"/>
      <c r="AD21" s="437"/>
      <c r="AE21" s="437"/>
      <c r="AF21" s="437"/>
      <c r="AG21" s="437"/>
      <c r="AH21" s="437"/>
      <c r="AI21" s="437"/>
      <c r="AJ21" s="437"/>
      <c r="AK21" s="437"/>
      <c r="AL21" s="437"/>
      <c r="AM21" s="437"/>
      <c r="AN21" s="437"/>
      <c r="AO21" s="437"/>
      <c r="AP21" s="437"/>
      <c r="AQ21" s="437"/>
      <c r="AR21" s="437"/>
      <c r="AS21" s="437"/>
      <c r="AT21" s="437"/>
      <c r="AU21" s="437"/>
      <c r="AV21" s="437"/>
      <c r="AW21" s="437"/>
      <c r="AX21" s="437"/>
      <c r="AY21" s="437"/>
      <c r="AZ21" s="174"/>
      <c r="BA21" s="970"/>
      <c r="BB21" s="594" t="s">
        <v>17</v>
      </c>
      <c r="BC21" s="45" t="s">
        <v>35</v>
      </c>
      <c r="BD21" s="41" t="s">
        <v>35</v>
      </c>
      <c r="BE21" s="41" t="s">
        <v>35</v>
      </c>
      <c r="BF21" s="41" t="s">
        <v>35</v>
      </c>
      <c r="BG21" s="36" t="s">
        <v>35</v>
      </c>
      <c r="BH21" s="45" t="s">
        <v>35</v>
      </c>
      <c r="BI21" s="41" t="s">
        <v>35</v>
      </c>
      <c r="BJ21" s="41" t="s">
        <v>35</v>
      </c>
      <c r="BK21" s="41" t="s">
        <v>35</v>
      </c>
      <c r="BL21" s="36" t="s">
        <v>35</v>
      </c>
      <c r="BM21" s="45" t="s">
        <v>35</v>
      </c>
      <c r="BN21" s="41" t="s">
        <v>35</v>
      </c>
      <c r="BO21" s="41" t="s">
        <v>35</v>
      </c>
      <c r="BP21" s="41" t="s">
        <v>35</v>
      </c>
      <c r="BQ21" s="36" t="s">
        <v>35</v>
      </c>
      <c r="BR21" s="45" t="s">
        <v>35</v>
      </c>
      <c r="BS21" s="41" t="s">
        <v>35</v>
      </c>
      <c r="BT21" s="41" t="s">
        <v>35</v>
      </c>
      <c r="BU21" s="41" t="s">
        <v>35</v>
      </c>
      <c r="BV21" s="41" t="s">
        <v>35</v>
      </c>
      <c r="BW21" s="41" t="s">
        <v>35</v>
      </c>
      <c r="BX21" s="41" t="s">
        <v>35</v>
      </c>
      <c r="BY21" s="30" t="s">
        <v>35</v>
      </c>
      <c r="BZ21" s="30" t="s">
        <v>35</v>
      </c>
      <c r="CA21" s="30" t="s">
        <v>35</v>
      </c>
      <c r="CB21" s="30" t="s">
        <v>35</v>
      </c>
      <c r="CC21" s="4"/>
      <c r="CD21" s="4"/>
      <c r="CE21" s="4"/>
      <c r="CF21" s="4"/>
      <c r="CG21" s="4"/>
      <c r="CH21" s="4"/>
      <c r="CI21" s="4"/>
      <c r="CJ21" s="4"/>
      <c r="CK21" s="4"/>
      <c r="CL21" s="4"/>
      <c r="CM21" s="4"/>
      <c r="CN21" s="4"/>
      <c r="CO21" s="4"/>
      <c r="CP21" s="4"/>
      <c r="CQ21" s="4"/>
      <c r="CR21" s="4"/>
      <c r="CS21" s="4"/>
      <c r="CT21" s="4"/>
      <c r="CU21" s="4"/>
      <c r="CV21" s="4"/>
      <c r="CW21" s="4"/>
      <c r="CX21" s="4"/>
      <c r="CY21" s="4"/>
      <c r="CZ21" s="4"/>
    </row>
    <row r="22" s="543" customFormat="true" ht="15" customHeight="true" x14ac:dyDescent="0.2">
      <c r="A22" s="982" t="s">
        <v>54</v>
      </c>
      <c r="B22" s="378" t="s">
        <v>49</v>
      </c>
      <c r="C22" s="117">
        <v>34.700000000000003</v>
      </c>
      <c r="D22" s="116">
        <v>31.9</v>
      </c>
      <c r="E22" s="116">
        <v>34.200000000000003</v>
      </c>
      <c r="F22" s="116">
        <v>28.9</v>
      </c>
      <c r="G22" s="115">
        <v>13.2</v>
      </c>
      <c r="H22" s="114">
        <v>31.3</v>
      </c>
      <c r="I22" s="116">
        <v>34.299999999999997</v>
      </c>
      <c r="J22" s="116">
        <v>24.7</v>
      </c>
      <c r="K22" s="116">
        <v>12.7</v>
      </c>
      <c r="L22" s="113">
        <v>5.8</v>
      </c>
      <c r="M22" s="117">
        <v>36.700000000000003</v>
      </c>
      <c r="N22" s="116">
        <v>28.8</v>
      </c>
      <c r="O22" s="116">
        <v>35.799999999999997</v>
      </c>
      <c r="P22" s="116">
        <v>36.6</v>
      </c>
      <c r="Q22" s="115">
        <v>22.8</v>
      </c>
      <c r="R22" s="114">
        <v>39.6</v>
      </c>
      <c r="S22" s="116">
        <v>23.2</v>
      </c>
      <c r="T22" s="116">
        <v>37.700000000000003</v>
      </c>
      <c r="U22" s="116">
        <v>48.2</v>
      </c>
      <c r="V22" s="116">
        <v>33</v>
      </c>
      <c r="W22" s="116">
        <v>27.5</v>
      </c>
      <c r="X22" s="116">
        <v>7.1</v>
      </c>
      <c r="Y22" s="116">
        <v>42.6</v>
      </c>
      <c r="Z22" s="116">
        <v>12.4</v>
      </c>
      <c r="AA22" s="116">
        <v>37.9</v>
      </c>
      <c r="AB22" s="113">
        <v>15</v>
      </c>
      <c r="AC22" s="437"/>
      <c r="AD22" s="437"/>
      <c r="AE22" s="437"/>
      <c r="AF22" s="437"/>
      <c r="AG22" s="437"/>
      <c r="AH22" s="437"/>
      <c r="AI22" s="437"/>
      <c r="AJ22" s="437"/>
      <c r="AK22" s="437"/>
      <c r="AL22" s="437"/>
      <c r="AM22" s="437"/>
      <c r="AN22" s="437"/>
      <c r="AO22" s="437"/>
      <c r="AP22" s="437"/>
      <c r="AQ22" s="437"/>
      <c r="AR22" s="437"/>
      <c r="AS22" s="437"/>
      <c r="AT22" s="437"/>
      <c r="AU22" s="437"/>
      <c r="AV22" s="437"/>
      <c r="AW22" s="437"/>
      <c r="AX22" s="437"/>
      <c r="AY22" s="437"/>
      <c r="AZ22" s="174"/>
      <c r="BA22" s="970" t="s">
        <v>54</v>
      </c>
      <c r="BB22" s="594" t="s">
        <v>49</v>
      </c>
      <c r="BC22" s="45" t="s">
        <v>35</v>
      </c>
      <c r="BD22" s="41" t="s">
        <v>35</v>
      </c>
      <c r="BE22" s="41" t="s">
        <v>35</v>
      </c>
      <c r="BF22" s="41" t="s">
        <v>35</v>
      </c>
      <c r="BG22" s="36" t="s">
        <v>35</v>
      </c>
      <c r="BH22" s="45" t="s">
        <v>35</v>
      </c>
      <c r="BI22" s="41" t="s">
        <v>35</v>
      </c>
      <c r="BJ22" s="41" t="s">
        <v>35</v>
      </c>
      <c r="BK22" s="41" t="s">
        <v>35</v>
      </c>
      <c r="BL22" s="36" t="s">
        <v>35</v>
      </c>
      <c r="BM22" s="45" t="s">
        <v>35</v>
      </c>
      <c r="BN22" s="41" t="s">
        <v>35</v>
      </c>
      <c r="BO22" s="41" t="s">
        <v>35</v>
      </c>
      <c r="BP22" s="41" t="s">
        <v>35</v>
      </c>
      <c r="BQ22" s="36" t="s">
        <v>35</v>
      </c>
      <c r="BR22" s="45" t="s">
        <v>35</v>
      </c>
      <c r="BS22" s="41" t="s">
        <v>35</v>
      </c>
      <c r="BT22" s="41" t="s">
        <v>35</v>
      </c>
      <c r="BU22" s="41" t="s">
        <v>35</v>
      </c>
      <c r="BV22" s="41" t="s">
        <v>35</v>
      </c>
      <c r="BW22" s="41" t="s">
        <v>35</v>
      </c>
      <c r="BX22" s="41" t="s">
        <v>35</v>
      </c>
      <c r="BY22" s="30" t="s">
        <v>35</v>
      </c>
      <c r="BZ22" s="30" t="s">
        <v>35</v>
      </c>
      <c r="CA22" s="30" t="s">
        <v>35</v>
      </c>
      <c r="CB22" s="30" t="s">
        <v>35</v>
      </c>
      <c r="CC22" s="4"/>
      <c r="CD22" s="4"/>
      <c r="CE22" s="4"/>
      <c r="CF22" s="4"/>
      <c r="CG22" s="4"/>
      <c r="CH22" s="4"/>
      <c r="CI22" s="4"/>
      <c r="CJ22" s="4"/>
      <c r="CK22" s="4"/>
      <c r="CL22" s="4"/>
      <c r="CM22" s="4"/>
      <c r="CN22" s="4"/>
      <c r="CO22" s="4"/>
      <c r="CP22" s="4"/>
      <c r="CQ22" s="4"/>
      <c r="CR22" s="4"/>
      <c r="CS22" s="4"/>
      <c r="CT22" s="4"/>
      <c r="CU22" s="4"/>
      <c r="CV22" s="4"/>
      <c r="CW22" s="4"/>
      <c r="CX22" s="4"/>
      <c r="CY22" s="4"/>
      <c r="CZ22" s="4"/>
    </row>
    <row r="23" s="543" customFormat="true" ht="15" customHeight="true" x14ac:dyDescent="0.2">
      <c r="A23" s="983"/>
      <c r="B23" s="379" t="s">
        <v>48</v>
      </c>
      <c r="C23" s="112">
        <v>65.3</v>
      </c>
      <c r="D23" s="111">
        <v>68.099999999999994</v>
      </c>
      <c r="E23" s="111">
        <v>65.8</v>
      </c>
      <c r="F23" s="111">
        <v>71.099999999999994</v>
      </c>
      <c r="G23" s="110">
        <v>86.8</v>
      </c>
      <c r="H23" s="109">
        <v>68.7</v>
      </c>
      <c r="I23" s="111">
        <v>65.7</v>
      </c>
      <c r="J23" s="111">
        <v>75.3</v>
      </c>
      <c r="K23" s="111">
        <v>87.3</v>
      </c>
      <c r="L23" s="108">
        <v>94.2</v>
      </c>
      <c r="M23" s="112">
        <v>63.3</v>
      </c>
      <c r="N23" s="111">
        <v>71.2</v>
      </c>
      <c r="O23" s="111">
        <v>64.2</v>
      </c>
      <c r="P23" s="111">
        <v>63.4</v>
      </c>
      <c r="Q23" s="110">
        <v>77.2</v>
      </c>
      <c r="R23" s="109">
        <v>60.4</v>
      </c>
      <c r="S23" s="111">
        <v>76.8</v>
      </c>
      <c r="T23" s="111">
        <v>62.3</v>
      </c>
      <c r="U23" s="111">
        <v>51.8</v>
      </c>
      <c r="V23" s="111">
        <v>67</v>
      </c>
      <c r="W23" s="111">
        <v>72.5</v>
      </c>
      <c r="X23" s="111">
        <v>92.9</v>
      </c>
      <c r="Y23" s="111">
        <v>57.4</v>
      </c>
      <c r="Z23" s="111">
        <v>87.6</v>
      </c>
      <c r="AA23" s="111">
        <v>62.1</v>
      </c>
      <c r="AB23" s="108">
        <v>85</v>
      </c>
      <c r="AC23" s="437"/>
      <c r="AD23" s="437"/>
      <c r="AE23" s="437"/>
      <c r="AF23" s="437"/>
      <c r="AG23" s="437"/>
      <c r="AH23" s="437"/>
      <c r="AI23" s="437"/>
      <c r="AJ23" s="437"/>
      <c r="AK23" s="437"/>
      <c r="AL23" s="437"/>
      <c r="AM23" s="437"/>
      <c r="AN23" s="437"/>
      <c r="AO23" s="437"/>
      <c r="AP23" s="437"/>
      <c r="AQ23" s="437"/>
      <c r="AR23" s="437"/>
      <c r="AS23" s="437"/>
      <c r="AT23" s="437"/>
      <c r="AU23" s="437"/>
      <c r="AV23" s="437"/>
      <c r="AW23" s="437"/>
      <c r="AX23" s="437"/>
      <c r="AY23" s="437"/>
      <c r="AZ23" s="174"/>
      <c r="BA23" s="972"/>
      <c r="BB23" s="597" t="s">
        <v>48</v>
      </c>
      <c r="BC23" s="44" t="s">
        <v>35</v>
      </c>
      <c r="BD23" s="40" t="s">
        <v>35</v>
      </c>
      <c r="BE23" s="40" t="s">
        <v>35</v>
      </c>
      <c r="BF23" s="40" t="s">
        <v>35</v>
      </c>
      <c r="BG23" s="35" t="s">
        <v>35</v>
      </c>
      <c r="BH23" s="44" t="s">
        <v>35</v>
      </c>
      <c r="BI23" s="40" t="s">
        <v>35</v>
      </c>
      <c r="BJ23" s="40" t="s">
        <v>35</v>
      </c>
      <c r="BK23" s="40" t="s">
        <v>35</v>
      </c>
      <c r="BL23" s="35" t="s">
        <v>35</v>
      </c>
      <c r="BM23" s="44" t="s">
        <v>35</v>
      </c>
      <c r="BN23" s="40" t="s">
        <v>35</v>
      </c>
      <c r="BO23" s="40" t="s">
        <v>35</v>
      </c>
      <c r="BP23" s="40" t="s">
        <v>35</v>
      </c>
      <c r="BQ23" s="35" t="s">
        <v>35</v>
      </c>
      <c r="BR23" s="44" t="s">
        <v>35</v>
      </c>
      <c r="BS23" s="40" t="s">
        <v>35</v>
      </c>
      <c r="BT23" s="40" t="s">
        <v>35</v>
      </c>
      <c r="BU23" s="40" t="s">
        <v>35</v>
      </c>
      <c r="BV23" s="40" t="s">
        <v>35</v>
      </c>
      <c r="BW23" s="40" t="s">
        <v>35</v>
      </c>
      <c r="BX23" s="40" t="s">
        <v>35</v>
      </c>
      <c r="BY23" s="29" t="s">
        <v>35</v>
      </c>
      <c r="BZ23" s="29" t="s">
        <v>35</v>
      </c>
      <c r="CA23" s="29" t="s">
        <v>35</v>
      </c>
      <c r="CB23" s="29" t="s">
        <v>35</v>
      </c>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5" customFormat="true" ht="15" hidden="true" customHeight="true" x14ac:dyDescent="0.2">
      <c r="A24" s="992" t="s">
        <v>47</v>
      </c>
      <c r="B24" s="375" t="s">
        <v>59</v>
      </c>
      <c r="C24" s="382"/>
      <c r="D24" s="383"/>
      <c r="E24" s="383"/>
      <c r="F24" s="383"/>
      <c r="G24" s="384"/>
      <c r="H24" s="385"/>
      <c r="I24" s="383"/>
      <c r="J24" s="383"/>
      <c r="K24" s="383"/>
      <c r="L24" s="386"/>
      <c r="M24" s="382"/>
      <c r="N24" s="383"/>
      <c r="O24" s="383"/>
      <c r="P24" s="383"/>
      <c r="Q24" s="384"/>
      <c r="R24" s="385"/>
      <c r="S24" s="383"/>
      <c r="T24" s="383"/>
      <c r="U24" s="383"/>
      <c r="V24" s="383"/>
      <c r="W24" s="383"/>
      <c r="X24" s="383"/>
      <c r="Y24" s="383"/>
      <c r="Z24" s="383"/>
      <c r="AA24" s="383"/>
      <c r="AB24" s="386"/>
      <c r="AC24" s="784"/>
      <c r="AD24" s="784"/>
      <c r="AE24" s="784"/>
      <c r="AF24" s="784"/>
      <c r="AG24" s="784"/>
      <c r="AH24" s="784"/>
      <c r="AI24" s="784"/>
      <c r="AJ24" s="784"/>
      <c r="AK24" s="784"/>
      <c r="AL24" s="784"/>
      <c r="AM24" s="784"/>
      <c r="AN24" s="784"/>
      <c r="AO24" s="784"/>
      <c r="AP24" s="784"/>
      <c r="AQ24" s="784"/>
      <c r="AR24" s="784"/>
      <c r="AS24" s="784"/>
      <c r="AT24" s="784"/>
      <c r="AU24" s="784"/>
      <c r="AV24" s="784"/>
      <c r="AW24" s="784"/>
      <c r="AX24" s="784"/>
      <c r="AY24" s="784"/>
      <c r="AZ24" s="343"/>
      <c r="BB24" s="307"/>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05" customFormat="true" ht="15" hidden="true" customHeight="true" x14ac:dyDescent="0.2">
      <c r="A25" s="993"/>
      <c r="B25" s="371" t="s">
        <v>58</v>
      </c>
      <c r="C25" s="387"/>
      <c r="D25" s="388"/>
      <c r="E25" s="388"/>
      <c r="F25" s="388"/>
      <c r="G25" s="389"/>
      <c r="H25" s="390"/>
      <c r="I25" s="388"/>
      <c r="J25" s="388"/>
      <c r="K25" s="388"/>
      <c r="L25" s="391"/>
      <c r="M25" s="387"/>
      <c r="N25" s="388"/>
      <c r="O25" s="388"/>
      <c r="P25" s="388"/>
      <c r="Q25" s="389"/>
      <c r="R25" s="390"/>
      <c r="S25" s="388"/>
      <c r="T25" s="388"/>
      <c r="U25" s="388"/>
      <c r="V25" s="388"/>
      <c r="W25" s="388"/>
      <c r="X25" s="388"/>
      <c r="Y25" s="388"/>
      <c r="Z25" s="388"/>
      <c r="AA25" s="388"/>
      <c r="AB25" s="391"/>
      <c r="AC25" s="784"/>
      <c r="AD25" s="784"/>
      <c r="AE25" s="784"/>
      <c r="AF25" s="784"/>
      <c r="AG25" s="784"/>
      <c r="AH25" s="784"/>
      <c r="AI25" s="784"/>
      <c r="AJ25" s="784"/>
      <c r="AK25" s="784"/>
      <c r="AL25" s="784"/>
      <c r="AM25" s="784"/>
      <c r="AN25" s="784"/>
      <c r="AO25" s="784"/>
      <c r="AP25" s="784"/>
      <c r="AQ25" s="784"/>
      <c r="AR25" s="784"/>
      <c r="AS25" s="784"/>
      <c r="AT25" s="784"/>
      <c r="AU25" s="784"/>
      <c r="AV25" s="784"/>
      <c r="AW25" s="784"/>
      <c r="AX25" s="784"/>
      <c r="AY25" s="784"/>
      <c r="AZ25" s="343"/>
      <c r="BB25" s="307"/>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05" customFormat="true" ht="15" hidden="true" customHeight="true" x14ac:dyDescent="0.2">
      <c r="A26" s="994"/>
      <c r="B26" s="372" t="s">
        <v>46</v>
      </c>
      <c r="C26" s="392"/>
      <c r="D26" s="393"/>
      <c r="E26" s="393"/>
      <c r="F26" s="393"/>
      <c r="G26" s="394"/>
      <c r="H26" s="395"/>
      <c r="I26" s="393"/>
      <c r="J26" s="393"/>
      <c r="K26" s="393"/>
      <c r="L26" s="396"/>
      <c r="M26" s="392"/>
      <c r="N26" s="393"/>
      <c r="O26" s="393"/>
      <c r="P26" s="393"/>
      <c r="Q26" s="394"/>
      <c r="R26" s="13"/>
      <c r="S26" s="12"/>
      <c r="T26" s="12"/>
      <c r="U26" s="12"/>
      <c r="V26" s="12"/>
      <c r="W26" s="12"/>
      <c r="X26" s="12"/>
      <c r="Y26" s="12"/>
      <c r="Z26" s="12"/>
      <c r="AA26" s="12"/>
      <c r="AB26" s="11"/>
      <c r="AC26" s="784"/>
      <c r="AD26" s="784"/>
      <c r="AE26" s="784"/>
      <c r="AF26" s="784"/>
      <c r="AG26" s="784"/>
      <c r="AH26" s="784"/>
      <c r="AI26" s="784"/>
      <c r="AJ26" s="784"/>
      <c r="AK26" s="784"/>
      <c r="AL26" s="784"/>
      <c r="AM26" s="784"/>
      <c r="AN26" s="784"/>
      <c r="AO26" s="784"/>
      <c r="AP26" s="784"/>
      <c r="AQ26" s="784"/>
      <c r="AR26" s="784"/>
      <c r="AS26" s="784"/>
      <c r="AT26" s="784"/>
      <c r="AU26" s="784"/>
      <c r="AV26" s="784"/>
      <c r="AW26" s="784"/>
      <c r="AX26" s="784"/>
      <c r="AY26" s="784"/>
      <c r="AZ26" s="343"/>
      <c r="BB26" s="307"/>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544" customFormat="true" ht="15" customHeight="true" x14ac:dyDescent="0.2">
      <c r="A27" s="304"/>
      <c r="B27" s="374"/>
      <c r="C27" s="989" t="s">
        <v>115</v>
      </c>
      <c r="D27" s="990"/>
      <c r="E27" s="990"/>
      <c r="F27" s="990"/>
      <c r="G27" s="991"/>
      <c r="H27" s="987" t="s">
        <v>38</v>
      </c>
      <c r="I27" s="979"/>
      <c r="J27" s="979"/>
      <c r="K27" s="979"/>
      <c r="L27" s="981"/>
      <c r="M27" s="978" t="s">
        <v>37</v>
      </c>
      <c r="N27" s="979"/>
      <c r="O27" s="979"/>
      <c r="P27" s="979"/>
      <c r="Q27" s="981"/>
      <c r="R27" s="15" t="s">
        <v>142</v>
      </c>
      <c r="S27" s="426"/>
      <c r="T27" s="426"/>
      <c r="U27" s="426"/>
      <c r="V27" s="426"/>
      <c r="W27" s="426"/>
      <c r="X27" s="426"/>
      <c r="Y27" s="426"/>
      <c r="Z27" s="426"/>
      <c r="AA27" s="426"/>
      <c r="AB27" s="426"/>
      <c r="AC27" s="784"/>
      <c r="AD27" s="784"/>
      <c r="AE27" s="784"/>
      <c r="AF27" s="784"/>
      <c r="AG27" s="784"/>
      <c r="AH27" s="784"/>
      <c r="AI27" s="784"/>
      <c r="AJ27" s="784"/>
      <c r="AK27" s="784"/>
      <c r="AL27" s="784"/>
      <c r="AM27" s="784"/>
      <c r="AN27" s="784"/>
      <c r="AO27" s="784"/>
      <c r="AP27" s="784"/>
      <c r="AQ27" s="784"/>
      <c r="AR27" s="784"/>
      <c r="AS27" s="784"/>
      <c r="AT27" s="784"/>
      <c r="AU27" s="784"/>
      <c r="AV27" s="784"/>
      <c r="AW27" s="784"/>
      <c r="AX27" s="784"/>
      <c r="AY27" s="784"/>
      <c r="AZ27" s="343"/>
      <c r="BA27" s="344" t="s">
        <v>131</v>
      </c>
      <c r="BB27" s="289" t="s">
        <v>96</v>
      </c>
      <c r="BC27" s="973" t="s">
        <v>115</v>
      </c>
      <c r="BD27" s="974"/>
      <c r="BE27" s="974"/>
      <c r="BF27" s="974"/>
      <c r="BG27" s="975"/>
      <c r="BH27" s="973" t="s">
        <v>38</v>
      </c>
      <c r="BI27" s="974"/>
      <c r="BJ27" s="974"/>
      <c r="BK27" s="974"/>
      <c r="BL27" s="975"/>
      <c r="BM27" s="973" t="s">
        <v>37</v>
      </c>
      <c r="BN27" s="974"/>
      <c r="BO27" s="974"/>
      <c r="BP27" s="974"/>
      <c r="BQ27" s="976"/>
      <c r="BR27" s="14" t="s">
        <v>142</v>
      </c>
      <c r="BS27" s="426"/>
      <c r="BT27" s="426"/>
      <c r="BU27" s="426"/>
      <c r="BV27" s="426"/>
      <c r="BW27" s="426"/>
      <c r="BX27" s="426"/>
      <c r="BY27" s="426"/>
      <c r="BZ27" s="440"/>
      <c r="CA27" s="440"/>
      <c r="CB27" s="440"/>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544" customFormat="true" ht="24" x14ac:dyDescent="0.2">
      <c r="A28" s="329" t="s">
        <v>69</v>
      </c>
      <c r="B28" s="374"/>
      <c r="C28" s="417" t="s">
        <v>0</v>
      </c>
      <c r="D28" s="587" t="s">
        <v>1</v>
      </c>
      <c r="E28" s="587" t="s">
        <v>2</v>
      </c>
      <c r="F28" s="587" t="s">
        <v>3</v>
      </c>
      <c r="G28" s="588" t="s">
        <v>4</v>
      </c>
      <c r="H28" s="380" t="s">
        <v>0</v>
      </c>
      <c r="I28" s="590" t="s">
        <v>1</v>
      </c>
      <c r="J28" s="590" t="s">
        <v>2</v>
      </c>
      <c r="K28" s="590" t="s">
        <v>3</v>
      </c>
      <c r="L28" s="591" t="s">
        <v>4</v>
      </c>
      <c r="M28" s="381" t="s">
        <v>0</v>
      </c>
      <c r="N28" s="590" t="s">
        <v>1</v>
      </c>
      <c r="O28" s="590" t="s">
        <v>2</v>
      </c>
      <c r="P28" s="590" t="s">
        <v>3</v>
      </c>
      <c r="Q28" s="586" t="s">
        <v>4</v>
      </c>
      <c r="R28" s="380" t="s">
        <v>260</v>
      </c>
      <c r="S28" s="590" t="s">
        <v>261</v>
      </c>
      <c r="T28" s="590" t="s">
        <v>262</v>
      </c>
      <c r="U28" s="590" t="s">
        <v>420</v>
      </c>
      <c r="V28" s="590" t="s">
        <v>421</v>
      </c>
      <c r="W28" s="590" t="s">
        <v>265</v>
      </c>
      <c r="X28" s="590" t="s">
        <v>266</v>
      </c>
      <c r="Y28" s="590" t="s">
        <v>267</v>
      </c>
      <c r="Z28" s="590" t="s">
        <v>268</v>
      </c>
      <c r="AA28" s="590" t="s">
        <v>269</v>
      </c>
      <c r="AB28" s="591" t="s">
        <v>270</v>
      </c>
      <c r="AC28" s="784"/>
      <c r="AD28" s="784"/>
      <c r="AE28" s="784"/>
      <c r="AF28" s="784"/>
      <c r="AG28" s="784"/>
      <c r="AH28" s="784"/>
      <c r="AI28" s="784"/>
      <c r="AJ28" s="784"/>
      <c r="AK28" s="784"/>
      <c r="AL28" s="784"/>
      <c r="AM28" s="784"/>
      <c r="AN28" s="784"/>
      <c r="AO28" s="784"/>
      <c r="AP28" s="784"/>
      <c r="AQ28" s="784"/>
      <c r="AR28" s="784"/>
      <c r="AS28" s="784"/>
      <c r="AT28" s="784"/>
      <c r="AU28" s="784"/>
      <c r="AV28" s="784"/>
      <c r="AW28" s="784"/>
      <c r="AX28" s="784"/>
      <c r="AY28" s="784"/>
      <c r="AZ28" s="343"/>
      <c r="BA28" s="329" t="s">
        <v>120</v>
      </c>
      <c r="BB28" s="328"/>
      <c r="BC28" s="457" t="s">
        <v>0</v>
      </c>
      <c r="BD28" s="563" t="s">
        <v>1</v>
      </c>
      <c r="BE28" s="563" t="s">
        <v>2</v>
      </c>
      <c r="BF28" s="563" t="s">
        <v>3</v>
      </c>
      <c r="BG28" s="458" t="s">
        <v>4</v>
      </c>
      <c r="BH28" s="457" t="s">
        <v>0</v>
      </c>
      <c r="BI28" s="563" t="s">
        <v>1</v>
      </c>
      <c r="BJ28" s="563" t="s">
        <v>2</v>
      </c>
      <c r="BK28" s="563" t="s">
        <v>3</v>
      </c>
      <c r="BL28" s="458" t="s">
        <v>4</v>
      </c>
      <c r="BM28" s="457" t="s">
        <v>0</v>
      </c>
      <c r="BN28" s="563" t="s">
        <v>1</v>
      </c>
      <c r="BO28" s="563" t="s">
        <v>2</v>
      </c>
      <c r="BP28" s="563" t="s">
        <v>3</v>
      </c>
      <c r="BQ28" s="458" t="s">
        <v>4</v>
      </c>
      <c r="BR28" s="457" t="s">
        <v>260</v>
      </c>
      <c r="BS28" s="563" t="s">
        <v>261</v>
      </c>
      <c r="BT28" s="563" t="s">
        <v>262</v>
      </c>
      <c r="BU28" s="563" t="s">
        <v>420</v>
      </c>
      <c r="BV28" s="563" t="s">
        <v>421</v>
      </c>
      <c r="BW28" s="563" t="s">
        <v>265</v>
      </c>
      <c r="BX28" s="563" t="s">
        <v>266</v>
      </c>
      <c r="BY28" s="564" t="s">
        <v>267</v>
      </c>
      <c r="BZ28" s="564" t="s">
        <v>268</v>
      </c>
      <c r="CA28" s="564" t="s">
        <v>269</v>
      </c>
      <c r="CB28" s="564" t="s">
        <v>270</v>
      </c>
      <c r="CC28" s="173"/>
      <c r="CD28" s="173"/>
      <c r="CE28" s="173"/>
      <c r="CF28" s="173"/>
      <c r="CG28" s="173"/>
      <c r="CH28" s="173"/>
      <c r="CI28" s="173"/>
      <c r="CJ28" s="173"/>
      <c r="CK28" s="173"/>
      <c r="CL28" s="173"/>
      <c r="CM28" s="173"/>
      <c r="CN28" s="173"/>
      <c r="CO28" s="173"/>
      <c r="CP28" s="173"/>
      <c r="CQ28" s="173"/>
      <c r="CR28" s="173"/>
      <c r="CS28" s="173"/>
      <c r="CT28" s="173"/>
      <c r="CU28" s="173"/>
      <c r="CV28" s="173"/>
      <c r="CW28" s="173"/>
      <c r="CX28" s="173"/>
      <c r="CY28" s="173"/>
      <c r="CZ28" s="173"/>
    </row>
    <row r="29" s="544" customFormat="true" ht="15" customHeight="true" x14ac:dyDescent="0.2">
      <c r="A29" s="988" t="s">
        <v>57</v>
      </c>
      <c r="B29" s="377" t="s">
        <v>49</v>
      </c>
      <c r="C29" s="122">
        <v>4.2</v>
      </c>
      <c r="D29" s="121">
        <v>6.3</v>
      </c>
      <c r="E29" s="121">
        <v>10.5</v>
      </c>
      <c r="F29" s="121">
        <v>32</v>
      </c>
      <c r="G29" s="120">
        <v>83.2</v>
      </c>
      <c r="H29" s="119">
        <v>19.5</v>
      </c>
      <c r="I29" s="121">
        <v>46.8</v>
      </c>
      <c r="J29" s="121">
        <v>69.099999999999994</v>
      </c>
      <c r="K29" s="121">
        <v>88.2</v>
      </c>
      <c r="L29" s="118">
        <v>92.7</v>
      </c>
      <c r="M29" s="122">
        <v>3.5</v>
      </c>
      <c r="N29" s="121">
        <v>5.2</v>
      </c>
      <c r="O29" s="121">
        <v>5.3</v>
      </c>
      <c r="P29" s="121">
        <v>8.6999999999999993</v>
      </c>
      <c r="Q29" s="120">
        <v>18.8</v>
      </c>
      <c r="R29" s="119">
        <v>9.5</v>
      </c>
      <c r="S29" s="121">
        <v>25.6</v>
      </c>
      <c r="T29" s="121">
        <v>3.8</v>
      </c>
      <c r="U29" s="121">
        <v>2.7</v>
      </c>
      <c r="V29" s="121">
        <v>22.4</v>
      </c>
      <c r="W29" s="121">
        <v>37</v>
      </c>
      <c r="X29" s="121">
        <v>92.4</v>
      </c>
      <c r="Y29" s="121">
        <v>8.6</v>
      </c>
      <c r="Z29" s="121">
        <v>49.3</v>
      </c>
      <c r="AA29" s="121">
        <v>12.2</v>
      </c>
      <c r="AB29" s="118">
        <v>46</v>
      </c>
      <c r="AC29" s="784"/>
      <c r="AD29" s="784"/>
      <c r="AE29" s="784"/>
      <c r="AF29" s="784"/>
      <c r="AG29" s="784"/>
      <c r="AH29" s="784"/>
      <c r="AI29" s="784"/>
      <c r="AJ29" s="784"/>
      <c r="AK29" s="784"/>
      <c r="AL29" s="784"/>
      <c r="AM29" s="784"/>
      <c r="AN29" s="784"/>
      <c r="AO29" s="784"/>
      <c r="AP29" s="784"/>
      <c r="AQ29" s="784"/>
      <c r="AR29" s="784"/>
      <c r="AS29" s="784"/>
      <c r="AT29" s="784"/>
      <c r="AU29" s="784"/>
      <c r="AV29" s="784"/>
      <c r="AW29" s="784"/>
      <c r="AX29" s="784"/>
      <c r="AY29" s="784"/>
      <c r="AZ29" s="343"/>
      <c r="BA29" s="977" t="s">
        <v>57</v>
      </c>
      <c r="BB29" s="596" t="s">
        <v>49</v>
      </c>
      <c r="BC29" s="46" t="s">
        <v>35</v>
      </c>
      <c r="BD29" s="42" t="s">
        <v>35</v>
      </c>
      <c r="BE29" s="42" t="s">
        <v>35</v>
      </c>
      <c r="BF29" s="42" t="s">
        <v>35</v>
      </c>
      <c r="BG29" s="37" t="s">
        <v>35</v>
      </c>
      <c r="BH29" s="46" t="s">
        <v>35</v>
      </c>
      <c r="BI29" s="42" t="s">
        <v>35</v>
      </c>
      <c r="BJ29" s="42" t="s">
        <v>35</v>
      </c>
      <c r="BK29" s="42" t="s">
        <v>35</v>
      </c>
      <c r="BL29" s="37" t="s">
        <v>35</v>
      </c>
      <c r="BM29" s="46" t="s">
        <v>35</v>
      </c>
      <c r="BN29" s="42" t="s">
        <v>35</v>
      </c>
      <c r="BO29" s="42" t="s">
        <v>35</v>
      </c>
      <c r="BP29" s="42" t="s">
        <v>35</v>
      </c>
      <c r="BQ29" s="37" t="s">
        <v>35</v>
      </c>
      <c r="BR29" s="46" t="s">
        <v>35</v>
      </c>
      <c r="BS29" s="42" t="s">
        <v>35</v>
      </c>
      <c r="BT29" s="42" t="s">
        <v>35</v>
      </c>
      <c r="BU29" s="42" t="s">
        <v>35</v>
      </c>
      <c r="BV29" s="42" t="s">
        <v>35</v>
      </c>
      <c r="BW29" s="42" t="s">
        <v>35</v>
      </c>
      <c r="BX29" s="42" t="s">
        <v>35</v>
      </c>
      <c r="BY29" s="31" t="s">
        <v>35</v>
      </c>
      <c r="BZ29" s="31" t="s">
        <v>35</v>
      </c>
      <c r="CA29" s="31" t="s">
        <v>35</v>
      </c>
      <c r="CB29" s="31" t="s">
        <v>35</v>
      </c>
      <c r="CC29" s="4"/>
      <c r="CD29" s="4"/>
      <c r="CE29" s="4"/>
      <c r="CF29" s="4"/>
      <c r="CG29" s="4"/>
      <c r="CH29" s="4"/>
      <c r="CI29" s="4"/>
      <c r="CJ29" s="4"/>
      <c r="CK29" s="4"/>
      <c r="CL29" s="4"/>
      <c r="CM29" s="4"/>
      <c r="CN29" s="4"/>
      <c r="CO29" s="4"/>
      <c r="CP29" s="4"/>
      <c r="CQ29" s="4"/>
      <c r="CR29" s="4"/>
      <c r="CS29" s="4"/>
      <c r="CT29" s="4"/>
      <c r="CU29" s="4"/>
      <c r="CV29" s="4"/>
      <c r="CW29" s="4"/>
      <c r="CX29" s="4"/>
      <c r="CY29" s="4"/>
      <c r="CZ29" s="4"/>
    </row>
    <row r="30" s="544" customFormat="true" ht="15" customHeight="true" x14ac:dyDescent="0.2">
      <c r="A30" s="982"/>
      <c r="B30" s="378" t="s">
        <v>48</v>
      </c>
      <c r="C30" s="117">
        <v>95.8</v>
      </c>
      <c r="D30" s="116">
        <v>93.7</v>
      </c>
      <c r="E30" s="116">
        <v>89.5</v>
      </c>
      <c r="F30" s="116">
        <v>68</v>
      </c>
      <c r="G30" s="115">
        <v>16.8</v>
      </c>
      <c r="H30" s="114">
        <v>80.5</v>
      </c>
      <c r="I30" s="116">
        <v>53.2</v>
      </c>
      <c r="J30" s="116">
        <v>30.9</v>
      </c>
      <c r="K30" s="116">
        <v>11.8</v>
      </c>
      <c r="L30" s="113">
        <v>7.3</v>
      </c>
      <c r="M30" s="117">
        <v>96.5</v>
      </c>
      <c r="N30" s="116">
        <v>94.8</v>
      </c>
      <c r="O30" s="116">
        <v>94.7</v>
      </c>
      <c r="P30" s="116">
        <v>91.3</v>
      </c>
      <c r="Q30" s="115">
        <v>81.2</v>
      </c>
      <c r="R30" s="114">
        <v>90.5</v>
      </c>
      <c r="S30" s="116">
        <v>74.400000000000006</v>
      </c>
      <c r="T30" s="116">
        <v>96.2</v>
      </c>
      <c r="U30" s="116">
        <v>97.3</v>
      </c>
      <c r="V30" s="116">
        <v>77.599999999999994</v>
      </c>
      <c r="W30" s="116">
        <v>63</v>
      </c>
      <c r="X30" s="116">
        <v>7.6</v>
      </c>
      <c r="Y30" s="116">
        <v>91.4</v>
      </c>
      <c r="Z30" s="116">
        <v>50.7</v>
      </c>
      <c r="AA30" s="116">
        <v>87.8</v>
      </c>
      <c r="AB30" s="113">
        <v>54</v>
      </c>
      <c r="AC30" s="784"/>
      <c r="AD30" s="784"/>
      <c r="AE30" s="784"/>
      <c r="AF30" s="784"/>
      <c r="AG30" s="784"/>
      <c r="AH30" s="784"/>
      <c r="AI30" s="784"/>
      <c r="AJ30" s="784"/>
      <c r="AK30" s="784"/>
      <c r="AL30" s="784"/>
      <c r="AM30" s="784"/>
      <c r="AN30" s="784"/>
      <c r="AO30" s="784"/>
      <c r="AP30" s="784"/>
      <c r="AQ30" s="784"/>
      <c r="AR30" s="784"/>
      <c r="AS30" s="784"/>
      <c r="AT30" s="784"/>
      <c r="AU30" s="784"/>
      <c r="AV30" s="784"/>
      <c r="AW30" s="784"/>
      <c r="AX30" s="784"/>
      <c r="AY30" s="784"/>
      <c r="AZ30" s="343"/>
      <c r="BA30" s="970"/>
      <c r="BB30" s="594" t="s">
        <v>48</v>
      </c>
      <c r="BC30" s="45" t="s">
        <v>35</v>
      </c>
      <c r="BD30" s="41" t="s">
        <v>35</v>
      </c>
      <c r="BE30" s="41" t="s">
        <v>35</v>
      </c>
      <c r="BF30" s="41" t="s">
        <v>35</v>
      </c>
      <c r="BG30" s="36" t="s">
        <v>35</v>
      </c>
      <c r="BH30" s="45" t="s">
        <v>35</v>
      </c>
      <c r="BI30" s="41" t="s">
        <v>35</v>
      </c>
      <c r="BJ30" s="41" t="s">
        <v>35</v>
      </c>
      <c r="BK30" s="41" t="s">
        <v>35</v>
      </c>
      <c r="BL30" s="36" t="s">
        <v>35</v>
      </c>
      <c r="BM30" s="45" t="s">
        <v>35</v>
      </c>
      <c r="BN30" s="41" t="s">
        <v>35</v>
      </c>
      <c r="BO30" s="41" t="s">
        <v>35</v>
      </c>
      <c r="BP30" s="41" t="s">
        <v>35</v>
      </c>
      <c r="BQ30" s="36" t="s">
        <v>35</v>
      </c>
      <c r="BR30" s="45" t="s">
        <v>35</v>
      </c>
      <c r="BS30" s="41" t="s">
        <v>35</v>
      </c>
      <c r="BT30" s="41" t="s">
        <v>35</v>
      </c>
      <c r="BU30" s="41" t="s">
        <v>35</v>
      </c>
      <c r="BV30" s="41" t="s">
        <v>35</v>
      </c>
      <c r="BW30" s="41" t="s">
        <v>35</v>
      </c>
      <c r="BX30" s="41" t="s">
        <v>35</v>
      </c>
      <c r="BY30" s="30" t="s">
        <v>35</v>
      </c>
      <c r="BZ30" s="30" t="s">
        <v>35</v>
      </c>
      <c r="CA30" s="30" t="s">
        <v>35</v>
      </c>
      <c r="CB30" s="30" t="s">
        <v>35</v>
      </c>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4" customFormat="true" ht="15" customHeight="true" x14ac:dyDescent="0.2">
      <c r="A31" s="982" t="s">
        <v>104</v>
      </c>
      <c r="B31" s="378" t="s">
        <v>49</v>
      </c>
      <c r="C31" s="117">
        <v>0.1</v>
      </c>
      <c r="D31" s="116">
        <v>0.1</v>
      </c>
      <c r="E31" s="116">
        <v>0.2</v>
      </c>
      <c r="F31" s="116">
        <v>2.6</v>
      </c>
      <c r="G31" s="115">
        <v>33.5</v>
      </c>
      <c r="H31" s="114">
        <v>0.7</v>
      </c>
      <c r="I31" s="116">
        <v>2.2000000000000002</v>
      </c>
      <c r="J31" s="116">
        <v>9.6</v>
      </c>
      <c r="K31" s="116">
        <v>27.9</v>
      </c>
      <c r="L31" s="113">
        <v>59.9</v>
      </c>
      <c r="M31" s="117">
        <v>0</v>
      </c>
      <c r="N31" s="116">
        <v>0</v>
      </c>
      <c r="O31" s="116">
        <v>0.1</v>
      </c>
      <c r="P31" s="116">
        <v>0</v>
      </c>
      <c r="Q31" s="115">
        <v>2.6</v>
      </c>
      <c r="R31" s="114">
        <v>0.1</v>
      </c>
      <c r="S31" s="116">
        <v>7.6</v>
      </c>
      <c r="T31" s="116">
        <v>0.7</v>
      </c>
      <c r="U31" s="116">
        <v>0.3</v>
      </c>
      <c r="V31" s="116">
        <v>1.4</v>
      </c>
      <c r="W31" s="116">
        <v>5.5</v>
      </c>
      <c r="X31" s="116">
        <v>49.2</v>
      </c>
      <c r="Y31" s="116">
        <v>0.4</v>
      </c>
      <c r="Z31" s="116">
        <v>7.4</v>
      </c>
      <c r="AA31" s="116">
        <v>4.4000000000000004</v>
      </c>
      <c r="AB31" s="113">
        <v>6.2</v>
      </c>
      <c r="AC31" s="784"/>
      <c r="AD31" s="784"/>
      <c r="AE31" s="784"/>
      <c r="AF31" s="784"/>
      <c r="AG31" s="784"/>
      <c r="AH31" s="784"/>
      <c r="AI31" s="784"/>
      <c r="AJ31" s="784"/>
      <c r="AK31" s="784"/>
      <c r="AL31" s="784"/>
      <c r="AM31" s="784"/>
      <c r="AN31" s="784"/>
      <c r="AO31" s="784"/>
      <c r="AP31" s="784"/>
      <c r="AQ31" s="784"/>
      <c r="AR31" s="784"/>
      <c r="AS31" s="784"/>
      <c r="AT31" s="784"/>
      <c r="AU31" s="784"/>
      <c r="AV31" s="784"/>
      <c r="AW31" s="784"/>
      <c r="AX31" s="784"/>
      <c r="AY31" s="784"/>
      <c r="AZ31" s="343"/>
      <c r="BA31" s="970" t="s">
        <v>104</v>
      </c>
      <c r="BB31" s="594" t="s">
        <v>49</v>
      </c>
      <c r="BC31" s="45" t="s">
        <v>35</v>
      </c>
      <c r="BD31" s="41" t="s">
        <v>35</v>
      </c>
      <c r="BE31" s="41" t="s">
        <v>35</v>
      </c>
      <c r="BF31" s="41" t="s">
        <v>35</v>
      </c>
      <c r="BG31" s="36" t="s">
        <v>35</v>
      </c>
      <c r="BH31" s="45" t="s">
        <v>35</v>
      </c>
      <c r="BI31" s="41" t="s">
        <v>35</v>
      </c>
      <c r="BJ31" s="41" t="s">
        <v>35</v>
      </c>
      <c r="BK31" s="41" t="s">
        <v>35</v>
      </c>
      <c r="BL31" s="36" t="s">
        <v>35</v>
      </c>
      <c r="BM31" s="45" t="s">
        <v>35</v>
      </c>
      <c r="BN31" s="41" t="s">
        <v>35</v>
      </c>
      <c r="BO31" s="41" t="s">
        <v>35</v>
      </c>
      <c r="BP31" s="41" t="s">
        <v>35</v>
      </c>
      <c r="BQ31" s="36" t="s">
        <v>35</v>
      </c>
      <c r="BR31" s="45" t="s">
        <v>35</v>
      </c>
      <c r="BS31" s="41" t="s">
        <v>35</v>
      </c>
      <c r="BT31" s="41" t="s">
        <v>35</v>
      </c>
      <c r="BU31" s="41" t="s">
        <v>35</v>
      </c>
      <c r="BV31" s="41" t="s">
        <v>35</v>
      </c>
      <c r="BW31" s="41" t="s">
        <v>35</v>
      </c>
      <c r="BX31" s="41" t="s">
        <v>35</v>
      </c>
      <c r="BY31" s="30" t="s">
        <v>35</v>
      </c>
      <c r="BZ31" s="30" t="s">
        <v>35</v>
      </c>
      <c r="CA31" s="30" t="s">
        <v>35</v>
      </c>
      <c r="CB31" s="30" t="s">
        <v>35</v>
      </c>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4" customFormat="true" ht="15" customHeight="true" x14ac:dyDescent="0.2">
      <c r="A32" s="982"/>
      <c r="B32" s="378" t="s">
        <v>48</v>
      </c>
      <c r="C32" s="117">
        <v>99.9</v>
      </c>
      <c r="D32" s="116">
        <v>99.9</v>
      </c>
      <c r="E32" s="116">
        <v>99.8</v>
      </c>
      <c r="F32" s="116">
        <v>97.4</v>
      </c>
      <c r="G32" s="115">
        <v>66.5</v>
      </c>
      <c r="H32" s="114">
        <v>99.3</v>
      </c>
      <c r="I32" s="116">
        <v>97.8</v>
      </c>
      <c r="J32" s="116">
        <v>90.4</v>
      </c>
      <c r="K32" s="116">
        <v>72.099999999999994</v>
      </c>
      <c r="L32" s="113">
        <v>40.1</v>
      </c>
      <c r="M32" s="117">
        <v>100</v>
      </c>
      <c r="N32" s="116">
        <v>100</v>
      </c>
      <c r="O32" s="116">
        <v>99.9</v>
      </c>
      <c r="P32" s="116">
        <v>100</v>
      </c>
      <c r="Q32" s="115">
        <v>97.4</v>
      </c>
      <c r="R32" s="114">
        <v>99.9</v>
      </c>
      <c r="S32" s="116">
        <v>92.4</v>
      </c>
      <c r="T32" s="116">
        <v>99.3</v>
      </c>
      <c r="U32" s="116">
        <v>99.7</v>
      </c>
      <c r="V32" s="116">
        <v>98.6</v>
      </c>
      <c r="W32" s="116">
        <v>94.5</v>
      </c>
      <c r="X32" s="116">
        <v>50.8</v>
      </c>
      <c r="Y32" s="116">
        <v>99.6</v>
      </c>
      <c r="Z32" s="116">
        <v>92.6</v>
      </c>
      <c r="AA32" s="116">
        <v>95.6</v>
      </c>
      <c r="AB32" s="113">
        <v>93.8</v>
      </c>
      <c r="AC32" s="784"/>
      <c r="AD32" s="784"/>
      <c r="AE32" s="784"/>
      <c r="AF32" s="784"/>
      <c r="AG32" s="784"/>
      <c r="AH32" s="784"/>
      <c r="AI32" s="784"/>
      <c r="AJ32" s="784"/>
      <c r="AK32" s="784"/>
      <c r="AL32" s="784"/>
      <c r="AM32" s="784"/>
      <c r="AN32" s="784"/>
      <c r="AO32" s="784"/>
      <c r="AP32" s="784"/>
      <c r="AQ32" s="784"/>
      <c r="AR32" s="784"/>
      <c r="AS32" s="784"/>
      <c r="AT32" s="784"/>
      <c r="AU32" s="784"/>
      <c r="AV32" s="784"/>
      <c r="AW32" s="784"/>
      <c r="AX32" s="784"/>
      <c r="AY32" s="784"/>
      <c r="AZ32" s="343"/>
      <c r="BA32" s="970"/>
      <c r="BB32" s="594" t="s">
        <v>48</v>
      </c>
      <c r="BC32" s="45" t="s">
        <v>35</v>
      </c>
      <c r="BD32" s="41" t="s">
        <v>35</v>
      </c>
      <c r="BE32" s="41" t="s">
        <v>35</v>
      </c>
      <c r="BF32" s="41" t="s">
        <v>35</v>
      </c>
      <c r="BG32" s="36" t="s">
        <v>35</v>
      </c>
      <c r="BH32" s="45" t="s">
        <v>35</v>
      </c>
      <c r="BI32" s="41" t="s">
        <v>35</v>
      </c>
      <c r="BJ32" s="41" t="s">
        <v>35</v>
      </c>
      <c r="BK32" s="41" t="s">
        <v>35</v>
      </c>
      <c r="BL32" s="36" t="s">
        <v>35</v>
      </c>
      <c r="BM32" s="45" t="s">
        <v>35</v>
      </c>
      <c r="BN32" s="41" t="s">
        <v>35</v>
      </c>
      <c r="BO32" s="41" t="s">
        <v>35</v>
      </c>
      <c r="BP32" s="41" t="s">
        <v>35</v>
      </c>
      <c r="BQ32" s="36" t="s">
        <v>35</v>
      </c>
      <c r="BR32" s="45" t="s">
        <v>35</v>
      </c>
      <c r="BS32" s="41" t="s">
        <v>35</v>
      </c>
      <c r="BT32" s="41" t="s">
        <v>35</v>
      </c>
      <c r="BU32" s="41" t="s">
        <v>35</v>
      </c>
      <c r="BV32" s="41" t="s">
        <v>35</v>
      </c>
      <c r="BW32" s="41" t="s">
        <v>35</v>
      </c>
      <c r="BX32" s="41" t="s">
        <v>35</v>
      </c>
      <c r="BY32" s="30" t="s">
        <v>35</v>
      </c>
      <c r="BZ32" s="30" t="s">
        <v>35</v>
      </c>
      <c r="CA32" s="30" t="s">
        <v>35</v>
      </c>
      <c r="CB32" s="30" t="s">
        <v>35</v>
      </c>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4" customFormat="true" ht="15" customHeight="true" x14ac:dyDescent="0.2">
      <c r="A33" s="982" t="s">
        <v>105</v>
      </c>
      <c r="B33" s="378" t="s">
        <v>49</v>
      </c>
      <c r="C33" s="61" t="s">
        <v>35</v>
      </c>
      <c r="D33" s="58" t="s">
        <v>35</v>
      </c>
      <c r="E33" s="58" t="s">
        <v>35</v>
      </c>
      <c r="F33" s="58" t="s">
        <v>35</v>
      </c>
      <c r="G33" s="55" t="s">
        <v>35</v>
      </c>
      <c r="H33" s="52" t="s">
        <v>35</v>
      </c>
      <c r="I33" s="58" t="s">
        <v>35</v>
      </c>
      <c r="J33" s="58" t="s">
        <v>35</v>
      </c>
      <c r="K33" s="58" t="s">
        <v>35</v>
      </c>
      <c r="L33" s="49" t="s">
        <v>35</v>
      </c>
      <c r="M33" s="61" t="s">
        <v>35</v>
      </c>
      <c r="N33" s="58" t="s">
        <v>35</v>
      </c>
      <c r="O33" s="58" t="s">
        <v>35</v>
      </c>
      <c r="P33" s="58" t="s">
        <v>35</v>
      </c>
      <c r="Q33" s="55" t="s">
        <v>35</v>
      </c>
      <c r="R33" s="52" t="s">
        <v>35</v>
      </c>
      <c r="S33" s="58" t="s">
        <v>35</v>
      </c>
      <c r="T33" s="58" t="s">
        <v>35</v>
      </c>
      <c r="U33" s="58" t="s">
        <v>35</v>
      </c>
      <c r="V33" s="58" t="s">
        <v>35</v>
      </c>
      <c r="W33" s="58" t="s">
        <v>35</v>
      </c>
      <c r="X33" s="58" t="s">
        <v>35</v>
      </c>
      <c r="Y33" s="58" t="s">
        <v>35</v>
      </c>
      <c r="Z33" s="58" t="s">
        <v>35</v>
      </c>
      <c r="AA33" s="58" t="s">
        <v>35</v>
      </c>
      <c r="AB33" s="49" t="s">
        <v>35</v>
      </c>
      <c r="AC33" s="5"/>
      <c r="AD33" s="5"/>
      <c r="AE33" s="5"/>
      <c r="AF33" s="5"/>
      <c r="AG33" s="5"/>
      <c r="AH33" s="5"/>
      <c r="AI33" s="5"/>
      <c r="AJ33" s="5"/>
      <c r="AK33" s="5"/>
      <c r="AL33" s="5"/>
      <c r="AM33" s="5"/>
      <c r="AN33" s="5"/>
      <c r="AO33" s="5"/>
      <c r="AP33" s="5"/>
      <c r="AQ33" s="5"/>
      <c r="AR33" s="5"/>
      <c r="AS33" s="5"/>
      <c r="AT33" s="5"/>
      <c r="AU33" s="5"/>
      <c r="AV33" s="5"/>
      <c r="AW33" s="5"/>
      <c r="AX33" s="5"/>
      <c r="AY33" s="5"/>
      <c r="AZ33" s="342"/>
      <c r="BA33" s="970" t="s">
        <v>105</v>
      </c>
      <c r="BB33" s="594" t="s">
        <v>49</v>
      </c>
      <c r="BC33" s="45" t="s">
        <v>35</v>
      </c>
      <c r="BD33" s="41" t="s">
        <v>35</v>
      </c>
      <c r="BE33" s="41" t="s">
        <v>35</v>
      </c>
      <c r="BF33" s="41" t="s">
        <v>35</v>
      </c>
      <c r="BG33" s="36" t="s">
        <v>35</v>
      </c>
      <c r="BH33" s="45" t="s">
        <v>35</v>
      </c>
      <c r="BI33" s="41" t="s">
        <v>35</v>
      </c>
      <c r="BJ33" s="41" t="s">
        <v>35</v>
      </c>
      <c r="BK33" s="41" t="s">
        <v>35</v>
      </c>
      <c r="BL33" s="36" t="s">
        <v>35</v>
      </c>
      <c r="BM33" s="45" t="s">
        <v>35</v>
      </c>
      <c r="BN33" s="41" t="s">
        <v>35</v>
      </c>
      <c r="BO33" s="41" t="s">
        <v>35</v>
      </c>
      <c r="BP33" s="41" t="s">
        <v>35</v>
      </c>
      <c r="BQ33" s="36" t="s">
        <v>35</v>
      </c>
      <c r="BR33" s="45" t="s">
        <v>35</v>
      </c>
      <c r="BS33" s="41" t="s">
        <v>35</v>
      </c>
      <c r="BT33" s="41" t="s">
        <v>35</v>
      </c>
      <c r="BU33" s="41" t="s">
        <v>35</v>
      </c>
      <c r="BV33" s="41" t="s">
        <v>35</v>
      </c>
      <c r="BW33" s="41" t="s">
        <v>35</v>
      </c>
      <c r="BX33" s="41" t="s">
        <v>35</v>
      </c>
      <c r="BY33" s="30" t="s">
        <v>35</v>
      </c>
      <c r="BZ33" s="30" t="s">
        <v>35</v>
      </c>
      <c r="CA33" s="30" t="s">
        <v>35</v>
      </c>
      <c r="CB33" s="30" t="s">
        <v>35</v>
      </c>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4" customFormat="true" ht="15" customHeight="true" x14ac:dyDescent="0.2">
      <c r="A34" s="982"/>
      <c r="B34" s="378" t="s">
        <v>48</v>
      </c>
      <c r="C34" s="61" t="s">
        <v>35</v>
      </c>
      <c r="D34" s="58" t="s">
        <v>35</v>
      </c>
      <c r="E34" s="58" t="s">
        <v>35</v>
      </c>
      <c r="F34" s="58" t="s">
        <v>35</v>
      </c>
      <c r="G34" s="55" t="s">
        <v>35</v>
      </c>
      <c r="H34" s="52" t="s">
        <v>35</v>
      </c>
      <c r="I34" s="58" t="s">
        <v>35</v>
      </c>
      <c r="J34" s="58" t="s">
        <v>35</v>
      </c>
      <c r="K34" s="58" t="s">
        <v>35</v>
      </c>
      <c r="L34" s="49" t="s">
        <v>35</v>
      </c>
      <c r="M34" s="61" t="s">
        <v>35</v>
      </c>
      <c r="N34" s="58" t="s">
        <v>35</v>
      </c>
      <c r="O34" s="58" t="s">
        <v>35</v>
      </c>
      <c r="P34" s="58" t="s">
        <v>35</v>
      </c>
      <c r="Q34" s="55" t="s">
        <v>35</v>
      </c>
      <c r="R34" s="52" t="s">
        <v>35</v>
      </c>
      <c r="S34" s="58" t="s">
        <v>35</v>
      </c>
      <c r="T34" s="58" t="s">
        <v>35</v>
      </c>
      <c r="U34" s="58" t="s">
        <v>35</v>
      </c>
      <c r="V34" s="58" t="s">
        <v>35</v>
      </c>
      <c r="W34" s="58" t="s">
        <v>35</v>
      </c>
      <c r="X34" s="58" t="s">
        <v>35</v>
      </c>
      <c r="Y34" s="58" t="s">
        <v>35</v>
      </c>
      <c r="Z34" s="58" t="s">
        <v>35</v>
      </c>
      <c r="AA34" s="58" t="s">
        <v>35</v>
      </c>
      <c r="AB34" s="49" t="s">
        <v>35</v>
      </c>
      <c r="AC34" s="5"/>
      <c r="AD34" s="5"/>
      <c r="AE34" s="5"/>
      <c r="AF34" s="5"/>
      <c r="AG34" s="5"/>
      <c r="AH34" s="5"/>
      <c r="AI34" s="5"/>
      <c r="AJ34" s="5"/>
      <c r="AK34" s="5"/>
      <c r="AL34" s="5"/>
      <c r="AM34" s="5"/>
      <c r="AN34" s="5"/>
      <c r="AO34" s="5"/>
      <c r="AP34" s="5"/>
      <c r="AQ34" s="5"/>
      <c r="AR34" s="5"/>
      <c r="AS34" s="5"/>
      <c r="AT34" s="5"/>
      <c r="AU34" s="5"/>
      <c r="AV34" s="5"/>
      <c r="AW34" s="5"/>
      <c r="AX34" s="5"/>
      <c r="AY34" s="5"/>
      <c r="AZ34" s="342"/>
      <c r="BA34" s="970"/>
      <c r="BB34" s="594" t="s">
        <v>48</v>
      </c>
      <c r="BC34" s="45" t="s">
        <v>35</v>
      </c>
      <c r="BD34" s="41" t="s">
        <v>35</v>
      </c>
      <c r="BE34" s="41" t="s">
        <v>35</v>
      </c>
      <c r="BF34" s="41" t="s">
        <v>35</v>
      </c>
      <c r="BG34" s="36" t="s">
        <v>35</v>
      </c>
      <c r="BH34" s="45" t="s">
        <v>35</v>
      </c>
      <c r="BI34" s="41" t="s">
        <v>35</v>
      </c>
      <c r="BJ34" s="41" t="s">
        <v>35</v>
      </c>
      <c r="BK34" s="41" t="s">
        <v>35</v>
      </c>
      <c r="BL34" s="36" t="s">
        <v>35</v>
      </c>
      <c r="BM34" s="45" t="s">
        <v>35</v>
      </c>
      <c r="BN34" s="41" t="s">
        <v>35</v>
      </c>
      <c r="BO34" s="41" t="s">
        <v>35</v>
      </c>
      <c r="BP34" s="41" t="s">
        <v>35</v>
      </c>
      <c r="BQ34" s="36" t="s">
        <v>35</v>
      </c>
      <c r="BR34" s="45" t="s">
        <v>35</v>
      </c>
      <c r="BS34" s="41" t="s">
        <v>35</v>
      </c>
      <c r="BT34" s="41" t="s">
        <v>35</v>
      </c>
      <c r="BU34" s="41" t="s">
        <v>35</v>
      </c>
      <c r="BV34" s="41" t="s">
        <v>35</v>
      </c>
      <c r="BW34" s="41" t="s">
        <v>35</v>
      </c>
      <c r="BX34" s="41" t="s">
        <v>35</v>
      </c>
      <c r="BY34" s="30" t="s">
        <v>35</v>
      </c>
      <c r="BZ34" s="30" t="s">
        <v>35</v>
      </c>
      <c r="CA34" s="30" t="s">
        <v>35</v>
      </c>
      <c r="CB34" s="30" t="s">
        <v>35</v>
      </c>
      <c r="CC34" s="4"/>
      <c r="CD34" s="4"/>
      <c r="CE34" s="4"/>
      <c r="CF34" s="4"/>
      <c r="CG34" s="4"/>
      <c r="CH34" s="4"/>
      <c r="CI34" s="4"/>
      <c r="CJ34" s="4"/>
      <c r="CK34" s="4"/>
      <c r="CL34" s="4"/>
      <c r="CM34" s="4"/>
      <c r="CN34" s="4"/>
      <c r="CO34" s="4"/>
      <c r="CP34" s="4"/>
      <c r="CQ34" s="4"/>
      <c r="CR34" s="4"/>
      <c r="CS34" s="4"/>
      <c r="CT34" s="4"/>
      <c r="CU34" s="4"/>
      <c r="CV34" s="4"/>
      <c r="CW34" s="4"/>
      <c r="CX34" s="4"/>
      <c r="CY34" s="4"/>
      <c r="CZ34" s="4"/>
    </row>
    <row r="35" s="544" customFormat="true" ht="15" customHeight="true" x14ac:dyDescent="0.2">
      <c r="A35" s="982" t="s">
        <v>55</v>
      </c>
      <c r="B35" s="378" t="s">
        <v>49</v>
      </c>
      <c r="C35" s="117">
        <v>0.4</v>
      </c>
      <c r="D35" s="116">
        <v>0.6</v>
      </c>
      <c r="E35" s="116">
        <v>0.4</v>
      </c>
      <c r="F35" s="116">
        <v>3.9</v>
      </c>
      <c r="G35" s="115">
        <v>34.700000000000003</v>
      </c>
      <c r="H35" s="114">
        <v>2.4</v>
      </c>
      <c r="I35" s="116">
        <v>4.2</v>
      </c>
      <c r="J35" s="116">
        <v>12</v>
      </c>
      <c r="K35" s="116">
        <v>29</v>
      </c>
      <c r="L35" s="113">
        <v>60.2</v>
      </c>
      <c r="M35" s="117">
        <v>0.1</v>
      </c>
      <c r="N35" s="116">
        <v>0.6</v>
      </c>
      <c r="O35" s="116">
        <v>0.2</v>
      </c>
      <c r="P35" s="116">
        <v>0.1</v>
      </c>
      <c r="Q35" s="115">
        <v>3.1</v>
      </c>
      <c r="R35" s="114">
        <v>0.7</v>
      </c>
      <c r="S35" s="116">
        <v>7.7</v>
      </c>
      <c r="T35" s="116">
        <v>1.6</v>
      </c>
      <c r="U35" s="116">
        <v>0.6</v>
      </c>
      <c r="V35" s="116">
        <v>2.2999999999999998</v>
      </c>
      <c r="W35" s="116">
        <v>7</v>
      </c>
      <c r="X35" s="116">
        <v>49.6</v>
      </c>
      <c r="Y35" s="116">
        <v>0.9</v>
      </c>
      <c r="Z35" s="116">
        <v>8.1999999999999993</v>
      </c>
      <c r="AA35" s="116">
        <v>4.9000000000000004</v>
      </c>
      <c r="AB35" s="113">
        <v>6.8</v>
      </c>
      <c r="AC35" s="784"/>
      <c r="AD35" s="784"/>
      <c r="AE35" s="784"/>
      <c r="AF35" s="784"/>
      <c r="AG35" s="784"/>
      <c r="AH35" s="784"/>
      <c r="AI35" s="784"/>
      <c r="AJ35" s="784"/>
      <c r="AK35" s="784"/>
      <c r="AL35" s="784"/>
      <c r="AM35" s="784"/>
      <c r="AN35" s="784"/>
      <c r="AO35" s="784"/>
      <c r="AP35" s="784"/>
      <c r="AQ35" s="784"/>
      <c r="AR35" s="784"/>
      <c r="AS35" s="784"/>
      <c r="AT35" s="784"/>
      <c r="AU35" s="784"/>
      <c r="AV35" s="784"/>
      <c r="AW35" s="784"/>
      <c r="AX35" s="784"/>
      <c r="AY35" s="784"/>
      <c r="AZ35" s="343"/>
      <c r="BA35" s="970" t="s">
        <v>55</v>
      </c>
      <c r="BB35" s="594" t="s">
        <v>49</v>
      </c>
      <c r="BC35" s="45" t="s">
        <v>35</v>
      </c>
      <c r="BD35" s="41" t="s">
        <v>35</v>
      </c>
      <c r="BE35" s="41" t="s">
        <v>35</v>
      </c>
      <c r="BF35" s="41" t="s">
        <v>35</v>
      </c>
      <c r="BG35" s="36" t="s">
        <v>35</v>
      </c>
      <c r="BH35" s="45" t="s">
        <v>35</v>
      </c>
      <c r="BI35" s="41" t="s">
        <v>35</v>
      </c>
      <c r="BJ35" s="41" t="s">
        <v>35</v>
      </c>
      <c r="BK35" s="41" t="s">
        <v>35</v>
      </c>
      <c r="BL35" s="36" t="s">
        <v>35</v>
      </c>
      <c r="BM35" s="45" t="s">
        <v>35</v>
      </c>
      <c r="BN35" s="41" t="s">
        <v>35</v>
      </c>
      <c r="BO35" s="41" t="s">
        <v>35</v>
      </c>
      <c r="BP35" s="41" t="s">
        <v>35</v>
      </c>
      <c r="BQ35" s="36" t="s">
        <v>35</v>
      </c>
      <c r="BR35" s="45" t="s">
        <v>35</v>
      </c>
      <c r="BS35" s="41" t="s">
        <v>35</v>
      </c>
      <c r="BT35" s="41" t="s">
        <v>35</v>
      </c>
      <c r="BU35" s="41" t="s">
        <v>35</v>
      </c>
      <c r="BV35" s="41" t="s">
        <v>35</v>
      </c>
      <c r="BW35" s="41" t="s">
        <v>35</v>
      </c>
      <c r="BX35" s="41" t="s">
        <v>35</v>
      </c>
      <c r="BY35" s="30" t="s">
        <v>35</v>
      </c>
      <c r="BZ35" s="30" t="s">
        <v>35</v>
      </c>
      <c r="CA35" s="30" t="s">
        <v>35</v>
      </c>
      <c r="CB35" s="30" t="s">
        <v>35</v>
      </c>
      <c r="CC35" s="4"/>
      <c r="CD35" s="4"/>
      <c r="CE35" s="4"/>
      <c r="CF35" s="4"/>
      <c r="CG35" s="4"/>
      <c r="CH35" s="4"/>
      <c r="CI35" s="4"/>
      <c r="CJ35" s="4"/>
      <c r="CK35" s="4"/>
      <c r="CL35" s="4"/>
      <c r="CM35" s="4"/>
      <c r="CN35" s="4"/>
      <c r="CO35" s="4"/>
      <c r="CP35" s="4"/>
      <c r="CQ35" s="4"/>
      <c r="CR35" s="4"/>
      <c r="CS35" s="4"/>
      <c r="CT35" s="4"/>
      <c r="CU35" s="4"/>
      <c r="CV35" s="4"/>
      <c r="CW35" s="4"/>
      <c r="CX35" s="4"/>
      <c r="CY35" s="4"/>
      <c r="CZ35" s="4"/>
    </row>
    <row r="36" s="544" customFormat="true" ht="15" customHeight="true" x14ac:dyDescent="0.2">
      <c r="A36" s="982"/>
      <c r="B36" s="378" t="s">
        <v>48</v>
      </c>
      <c r="C36" s="117">
        <v>99.6</v>
      </c>
      <c r="D36" s="116">
        <v>99.4</v>
      </c>
      <c r="E36" s="116">
        <v>99.6</v>
      </c>
      <c r="F36" s="116">
        <v>96.1</v>
      </c>
      <c r="G36" s="115">
        <v>65.3</v>
      </c>
      <c r="H36" s="114">
        <v>97.6</v>
      </c>
      <c r="I36" s="116">
        <v>95.8</v>
      </c>
      <c r="J36" s="116">
        <v>88</v>
      </c>
      <c r="K36" s="116">
        <v>71</v>
      </c>
      <c r="L36" s="113">
        <v>39.799999999999997</v>
      </c>
      <c r="M36" s="117">
        <v>99.9</v>
      </c>
      <c r="N36" s="116">
        <v>99.4</v>
      </c>
      <c r="O36" s="116">
        <v>99.8</v>
      </c>
      <c r="P36" s="116">
        <v>99.9</v>
      </c>
      <c r="Q36" s="115">
        <v>96.9</v>
      </c>
      <c r="R36" s="114">
        <v>99.3</v>
      </c>
      <c r="S36" s="116">
        <v>92.3</v>
      </c>
      <c r="T36" s="116">
        <v>98.4</v>
      </c>
      <c r="U36" s="116">
        <v>99.4</v>
      </c>
      <c r="V36" s="116">
        <v>97.7</v>
      </c>
      <c r="W36" s="116">
        <v>93</v>
      </c>
      <c r="X36" s="116">
        <v>50.4</v>
      </c>
      <c r="Y36" s="116">
        <v>99.1</v>
      </c>
      <c r="Z36" s="116">
        <v>91.8</v>
      </c>
      <c r="AA36" s="116">
        <v>95.1</v>
      </c>
      <c r="AB36" s="113">
        <v>93.2</v>
      </c>
      <c r="AC36" s="784"/>
      <c r="AD36" s="784"/>
      <c r="AE36" s="784"/>
      <c r="AF36" s="784"/>
      <c r="AG36" s="784"/>
      <c r="AH36" s="784"/>
      <c r="AI36" s="784"/>
      <c r="AJ36" s="784"/>
      <c r="AK36" s="784"/>
      <c r="AL36" s="784"/>
      <c r="AM36" s="784"/>
      <c r="AN36" s="784"/>
      <c r="AO36" s="784"/>
      <c r="AP36" s="784"/>
      <c r="AQ36" s="784"/>
      <c r="AR36" s="784"/>
      <c r="AS36" s="784"/>
      <c r="AT36" s="784"/>
      <c r="AU36" s="784"/>
      <c r="AV36" s="784"/>
      <c r="AW36" s="784"/>
      <c r="AX36" s="784"/>
      <c r="AY36" s="784"/>
      <c r="AZ36" s="343"/>
      <c r="BA36" s="970"/>
      <c r="BB36" s="594" t="s">
        <v>48</v>
      </c>
      <c r="BC36" s="45" t="s">
        <v>35</v>
      </c>
      <c r="BD36" s="41" t="s">
        <v>35</v>
      </c>
      <c r="BE36" s="41" t="s">
        <v>35</v>
      </c>
      <c r="BF36" s="41" t="s">
        <v>35</v>
      </c>
      <c r="BG36" s="36" t="s">
        <v>35</v>
      </c>
      <c r="BH36" s="45" t="s">
        <v>35</v>
      </c>
      <c r="BI36" s="41" t="s">
        <v>35</v>
      </c>
      <c r="BJ36" s="41" t="s">
        <v>35</v>
      </c>
      <c r="BK36" s="41" t="s">
        <v>35</v>
      </c>
      <c r="BL36" s="36" t="s">
        <v>35</v>
      </c>
      <c r="BM36" s="45" t="s">
        <v>35</v>
      </c>
      <c r="BN36" s="41" t="s">
        <v>35</v>
      </c>
      <c r="BO36" s="41" t="s">
        <v>35</v>
      </c>
      <c r="BP36" s="41" t="s">
        <v>35</v>
      </c>
      <c r="BQ36" s="36" t="s">
        <v>35</v>
      </c>
      <c r="BR36" s="45" t="s">
        <v>35</v>
      </c>
      <c r="BS36" s="41" t="s">
        <v>35</v>
      </c>
      <c r="BT36" s="41" t="s">
        <v>35</v>
      </c>
      <c r="BU36" s="41" t="s">
        <v>35</v>
      </c>
      <c r="BV36" s="41" t="s">
        <v>35</v>
      </c>
      <c r="BW36" s="41" t="s">
        <v>35</v>
      </c>
      <c r="BX36" s="41" t="s">
        <v>35</v>
      </c>
      <c r="BY36" s="30" t="s">
        <v>35</v>
      </c>
      <c r="BZ36" s="30" t="s">
        <v>35</v>
      </c>
      <c r="CA36" s="30" t="s">
        <v>35</v>
      </c>
      <c r="CB36" s="30" t="s">
        <v>35</v>
      </c>
      <c r="CC36" s="4"/>
      <c r="CD36" s="4"/>
      <c r="CE36" s="4"/>
      <c r="CF36" s="4"/>
      <c r="CG36" s="4"/>
      <c r="CH36" s="4"/>
      <c r="CI36" s="4"/>
      <c r="CJ36" s="4"/>
      <c r="CK36" s="4"/>
      <c r="CL36" s="4"/>
      <c r="CM36" s="4"/>
      <c r="CN36" s="4"/>
      <c r="CO36" s="4"/>
      <c r="CP36" s="4"/>
      <c r="CQ36" s="4"/>
      <c r="CR36" s="4"/>
      <c r="CS36" s="4"/>
      <c r="CT36" s="4"/>
      <c r="CU36" s="4"/>
      <c r="CV36" s="4"/>
      <c r="CW36" s="4"/>
      <c r="CX36" s="4"/>
      <c r="CY36" s="4"/>
      <c r="CZ36" s="4"/>
    </row>
    <row r="37" s="544" customFormat="true" ht="15" customHeight="true" x14ac:dyDescent="0.2">
      <c r="A37" s="982" t="s">
        <v>168</v>
      </c>
      <c r="B37" s="378" t="s">
        <v>49</v>
      </c>
      <c r="C37" s="117">
        <v>0.2</v>
      </c>
      <c r="D37" s="116">
        <v>0.5</v>
      </c>
      <c r="E37" s="116">
        <v>0.2</v>
      </c>
      <c r="F37" s="116">
        <v>3.6</v>
      </c>
      <c r="G37" s="115">
        <v>34.6</v>
      </c>
      <c r="H37" s="114">
        <v>2</v>
      </c>
      <c r="I37" s="116">
        <v>3.7</v>
      </c>
      <c r="J37" s="116">
        <v>11.7</v>
      </c>
      <c r="K37" s="116">
        <v>29</v>
      </c>
      <c r="L37" s="113">
        <v>60.1</v>
      </c>
      <c r="M37" s="117">
        <v>0</v>
      </c>
      <c r="N37" s="116">
        <v>0.4</v>
      </c>
      <c r="O37" s="116">
        <v>0.1</v>
      </c>
      <c r="P37" s="116">
        <v>0</v>
      </c>
      <c r="Q37" s="115">
        <v>2.9</v>
      </c>
      <c r="R37" s="114">
        <v>0.4</v>
      </c>
      <c r="S37" s="116">
        <v>7.7</v>
      </c>
      <c r="T37" s="116">
        <v>1.5</v>
      </c>
      <c r="U37" s="116">
        <v>0.3</v>
      </c>
      <c r="V37" s="116">
        <v>2</v>
      </c>
      <c r="W37" s="116">
        <v>6.4</v>
      </c>
      <c r="X37" s="116">
        <v>49.6</v>
      </c>
      <c r="Y37" s="116">
        <v>0.8</v>
      </c>
      <c r="Z37" s="116">
        <v>8.1999999999999993</v>
      </c>
      <c r="AA37" s="116">
        <v>4.8</v>
      </c>
      <c r="AB37" s="113">
        <v>6.8</v>
      </c>
      <c r="AC37" s="784"/>
      <c r="AD37" s="784"/>
      <c r="AE37" s="784"/>
      <c r="AF37" s="784"/>
      <c r="AG37" s="784"/>
      <c r="AH37" s="784"/>
      <c r="AI37" s="784"/>
      <c r="AJ37" s="784"/>
      <c r="AK37" s="784"/>
      <c r="AL37" s="784"/>
      <c r="AM37" s="784"/>
      <c r="AN37" s="784"/>
      <c r="AO37" s="784"/>
      <c r="AP37" s="784"/>
      <c r="AQ37" s="784"/>
      <c r="AR37" s="784"/>
      <c r="AS37" s="784"/>
      <c r="AT37" s="784"/>
      <c r="AU37" s="784"/>
      <c r="AV37" s="784"/>
      <c r="AW37" s="784"/>
      <c r="AX37" s="784"/>
      <c r="AY37" s="784"/>
      <c r="AZ37" s="343"/>
      <c r="BA37" s="970" t="s">
        <v>126</v>
      </c>
      <c r="BB37" s="594" t="s">
        <v>49</v>
      </c>
      <c r="BC37" s="45" t="s">
        <v>35</v>
      </c>
      <c r="BD37" s="41" t="s">
        <v>35</v>
      </c>
      <c r="BE37" s="41" t="s">
        <v>35</v>
      </c>
      <c r="BF37" s="41" t="s">
        <v>35</v>
      </c>
      <c r="BG37" s="36" t="s">
        <v>35</v>
      </c>
      <c r="BH37" s="45" t="s">
        <v>35</v>
      </c>
      <c r="BI37" s="41" t="s">
        <v>35</v>
      </c>
      <c r="BJ37" s="41" t="s">
        <v>35</v>
      </c>
      <c r="BK37" s="41" t="s">
        <v>35</v>
      </c>
      <c r="BL37" s="36" t="s">
        <v>35</v>
      </c>
      <c r="BM37" s="45" t="s">
        <v>35</v>
      </c>
      <c r="BN37" s="41" t="s">
        <v>35</v>
      </c>
      <c r="BO37" s="41" t="s">
        <v>35</v>
      </c>
      <c r="BP37" s="41" t="s">
        <v>35</v>
      </c>
      <c r="BQ37" s="36" t="s">
        <v>35</v>
      </c>
      <c r="BR37" s="45" t="s">
        <v>35</v>
      </c>
      <c r="BS37" s="41" t="s">
        <v>35</v>
      </c>
      <c r="BT37" s="41" t="s">
        <v>35</v>
      </c>
      <c r="BU37" s="41" t="s">
        <v>35</v>
      </c>
      <c r="BV37" s="41" t="s">
        <v>35</v>
      </c>
      <c r="BW37" s="41" t="s">
        <v>35</v>
      </c>
      <c r="BX37" s="41" t="s">
        <v>35</v>
      </c>
      <c r="BY37" s="30" t="s">
        <v>35</v>
      </c>
      <c r="BZ37" s="30" t="s">
        <v>35</v>
      </c>
      <c r="CA37" s="30" t="s">
        <v>35</v>
      </c>
      <c r="CB37" s="30" t="s">
        <v>35</v>
      </c>
      <c r="CC37" s="4"/>
      <c r="CD37" s="4"/>
      <c r="CE37" s="4"/>
      <c r="CF37" s="4"/>
      <c r="CG37" s="4"/>
      <c r="CH37" s="4"/>
      <c r="CI37" s="4"/>
      <c r="CJ37" s="4"/>
      <c r="CK37" s="4"/>
      <c r="CL37" s="4"/>
      <c r="CM37" s="4"/>
      <c r="CN37" s="4"/>
      <c r="CO37" s="4"/>
      <c r="CP37" s="4"/>
      <c r="CQ37" s="4"/>
      <c r="CR37" s="4"/>
      <c r="CS37" s="4"/>
      <c r="CT37" s="4"/>
      <c r="CU37" s="4"/>
      <c r="CV37" s="4"/>
      <c r="CW37" s="4"/>
      <c r="CX37" s="4"/>
      <c r="CY37" s="4"/>
      <c r="CZ37" s="4"/>
    </row>
    <row r="38" s="544" customFormat="true" ht="15" customHeight="true" x14ac:dyDescent="0.2">
      <c r="A38" s="982"/>
      <c r="B38" s="378" t="s">
        <v>48</v>
      </c>
      <c r="C38" s="117">
        <v>99.8</v>
      </c>
      <c r="D38" s="116">
        <v>99.5</v>
      </c>
      <c r="E38" s="116">
        <v>99.8</v>
      </c>
      <c r="F38" s="116">
        <v>96.4</v>
      </c>
      <c r="G38" s="115">
        <v>65.400000000000006</v>
      </c>
      <c r="H38" s="114">
        <v>98</v>
      </c>
      <c r="I38" s="116">
        <v>96.3</v>
      </c>
      <c r="J38" s="116">
        <v>88.3</v>
      </c>
      <c r="K38" s="116">
        <v>71</v>
      </c>
      <c r="L38" s="113">
        <v>39.9</v>
      </c>
      <c r="M38" s="117">
        <v>100</v>
      </c>
      <c r="N38" s="116">
        <v>99.6</v>
      </c>
      <c r="O38" s="116">
        <v>99.9</v>
      </c>
      <c r="P38" s="116">
        <v>100</v>
      </c>
      <c r="Q38" s="115">
        <v>97.1</v>
      </c>
      <c r="R38" s="114">
        <v>99.6</v>
      </c>
      <c r="S38" s="116">
        <v>92.3</v>
      </c>
      <c r="T38" s="116">
        <v>98.5</v>
      </c>
      <c r="U38" s="116">
        <v>99.7</v>
      </c>
      <c r="V38" s="116">
        <v>98</v>
      </c>
      <c r="W38" s="116">
        <v>93.6</v>
      </c>
      <c r="X38" s="116">
        <v>50.4</v>
      </c>
      <c r="Y38" s="116">
        <v>99.2</v>
      </c>
      <c r="Z38" s="116">
        <v>91.8</v>
      </c>
      <c r="AA38" s="116">
        <v>95.2</v>
      </c>
      <c r="AB38" s="113">
        <v>93.2</v>
      </c>
      <c r="AC38" s="784"/>
      <c r="AD38" s="784"/>
      <c r="AE38" s="784"/>
      <c r="AF38" s="784"/>
      <c r="AG38" s="784"/>
      <c r="AH38" s="784"/>
      <c r="AI38" s="784"/>
      <c r="AJ38" s="784"/>
      <c r="AK38" s="784"/>
      <c r="AL38" s="784"/>
      <c r="AM38" s="784"/>
      <c r="AN38" s="784"/>
      <c r="AO38" s="784"/>
      <c r="AP38" s="784"/>
      <c r="AQ38" s="784"/>
      <c r="AR38" s="784"/>
      <c r="AS38" s="784"/>
      <c r="AT38" s="784"/>
      <c r="AU38" s="784"/>
      <c r="AV38" s="784"/>
      <c r="AW38" s="784"/>
      <c r="AX38" s="784"/>
      <c r="AY38" s="784"/>
      <c r="AZ38" s="343"/>
      <c r="BA38" s="970"/>
      <c r="BB38" s="594" t="s">
        <v>48</v>
      </c>
      <c r="BC38" s="45" t="s">
        <v>35</v>
      </c>
      <c r="BD38" s="41" t="s">
        <v>35</v>
      </c>
      <c r="BE38" s="41" t="s">
        <v>35</v>
      </c>
      <c r="BF38" s="41" t="s">
        <v>35</v>
      </c>
      <c r="BG38" s="36" t="s">
        <v>35</v>
      </c>
      <c r="BH38" s="45" t="s">
        <v>35</v>
      </c>
      <c r="BI38" s="41" t="s">
        <v>35</v>
      </c>
      <c r="BJ38" s="41" t="s">
        <v>35</v>
      </c>
      <c r="BK38" s="41" t="s">
        <v>35</v>
      </c>
      <c r="BL38" s="36" t="s">
        <v>35</v>
      </c>
      <c r="BM38" s="45" t="s">
        <v>35</v>
      </c>
      <c r="BN38" s="41" t="s">
        <v>35</v>
      </c>
      <c r="BO38" s="41" t="s">
        <v>35</v>
      </c>
      <c r="BP38" s="41" t="s">
        <v>35</v>
      </c>
      <c r="BQ38" s="36" t="s">
        <v>35</v>
      </c>
      <c r="BR38" s="45" t="s">
        <v>35</v>
      </c>
      <c r="BS38" s="41" t="s">
        <v>35</v>
      </c>
      <c r="BT38" s="41" t="s">
        <v>35</v>
      </c>
      <c r="BU38" s="41" t="s">
        <v>35</v>
      </c>
      <c r="BV38" s="41" t="s">
        <v>35</v>
      </c>
      <c r="BW38" s="41" t="s">
        <v>35</v>
      </c>
      <c r="BX38" s="41" t="s">
        <v>35</v>
      </c>
      <c r="BY38" s="30" t="s">
        <v>35</v>
      </c>
      <c r="BZ38" s="30" t="s">
        <v>35</v>
      </c>
      <c r="CA38" s="30" t="s">
        <v>35</v>
      </c>
      <c r="CB38" s="30" t="s">
        <v>35</v>
      </c>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4" customFormat="true" ht="15" customHeight="true" x14ac:dyDescent="0.2">
      <c r="A39" s="982" t="s">
        <v>123</v>
      </c>
      <c r="B39" s="378" t="s">
        <v>49</v>
      </c>
      <c r="C39" s="61" t="s">
        <v>35</v>
      </c>
      <c r="D39" s="58" t="s">
        <v>35</v>
      </c>
      <c r="E39" s="58" t="s">
        <v>35</v>
      </c>
      <c r="F39" s="58" t="s">
        <v>35</v>
      </c>
      <c r="G39" s="55" t="s">
        <v>35</v>
      </c>
      <c r="H39" s="52" t="s">
        <v>35</v>
      </c>
      <c r="I39" s="58" t="s">
        <v>35</v>
      </c>
      <c r="J39" s="58" t="s">
        <v>35</v>
      </c>
      <c r="K39" s="58" t="s">
        <v>35</v>
      </c>
      <c r="L39" s="49" t="s">
        <v>35</v>
      </c>
      <c r="M39" s="61" t="s">
        <v>35</v>
      </c>
      <c r="N39" s="58" t="s">
        <v>35</v>
      </c>
      <c r="O39" s="58" t="s">
        <v>35</v>
      </c>
      <c r="P39" s="58" t="s">
        <v>35</v>
      </c>
      <c r="Q39" s="55" t="s">
        <v>35</v>
      </c>
      <c r="R39" s="52" t="s">
        <v>35</v>
      </c>
      <c r="S39" s="58" t="s">
        <v>35</v>
      </c>
      <c r="T39" s="58" t="s">
        <v>35</v>
      </c>
      <c r="U39" s="58" t="s">
        <v>35</v>
      </c>
      <c r="V39" s="58" t="s">
        <v>35</v>
      </c>
      <c r="W39" s="58" t="s">
        <v>35</v>
      </c>
      <c r="X39" s="58" t="s">
        <v>35</v>
      </c>
      <c r="Y39" s="58" t="s">
        <v>35</v>
      </c>
      <c r="Z39" s="58" t="s">
        <v>35</v>
      </c>
      <c r="AA39" s="58" t="s">
        <v>35</v>
      </c>
      <c r="AB39" s="49" t="s">
        <v>35</v>
      </c>
      <c r="AC39" s="5"/>
      <c r="AD39" s="5"/>
      <c r="AE39" s="5"/>
      <c r="AF39" s="5"/>
      <c r="AG39" s="5"/>
      <c r="AH39" s="5"/>
      <c r="AI39" s="5"/>
      <c r="AJ39" s="5"/>
      <c r="AK39" s="5"/>
      <c r="AL39" s="5"/>
      <c r="AM39" s="5"/>
      <c r="AN39" s="5"/>
      <c r="AO39" s="5"/>
      <c r="AP39" s="5"/>
      <c r="AQ39" s="5"/>
      <c r="AR39" s="5"/>
      <c r="AS39" s="5"/>
      <c r="AT39" s="5"/>
      <c r="AU39" s="5"/>
      <c r="AV39" s="5"/>
      <c r="AW39" s="5"/>
      <c r="AX39" s="5"/>
      <c r="AY39" s="5"/>
      <c r="AZ39" s="342"/>
      <c r="BA39" s="970" t="s">
        <v>123</v>
      </c>
      <c r="BB39" s="594" t="s">
        <v>49</v>
      </c>
      <c r="BC39" s="45" t="s">
        <v>35</v>
      </c>
      <c r="BD39" s="41" t="s">
        <v>35</v>
      </c>
      <c r="BE39" s="41" t="s">
        <v>35</v>
      </c>
      <c r="BF39" s="41" t="s">
        <v>35</v>
      </c>
      <c r="BG39" s="36" t="s">
        <v>35</v>
      </c>
      <c r="BH39" s="45" t="s">
        <v>35</v>
      </c>
      <c r="BI39" s="41" t="s">
        <v>35</v>
      </c>
      <c r="BJ39" s="41" t="s">
        <v>35</v>
      </c>
      <c r="BK39" s="41" t="s">
        <v>35</v>
      </c>
      <c r="BL39" s="36" t="s">
        <v>35</v>
      </c>
      <c r="BM39" s="45" t="s">
        <v>35</v>
      </c>
      <c r="BN39" s="41" t="s">
        <v>35</v>
      </c>
      <c r="BO39" s="41" t="s">
        <v>35</v>
      </c>
      <c r="BP39" s="41" t="s">
        <v>35</v>
      </c>
      <c r="BQ39" s="36" t="s">
        <v>35</v>
      </c>
      <c r="BR39" s="45" t="s">
        <v>35</v>
      </c>
      <c r="BS39" s="41" t="s">
        <v>35</v>
      </c>
      <c r="BT39" s="41" t="s">
        <v>35</v>
      </c>
      <c r="BU39" s="41" t="s">
        <v>35</v>
      </c>
      <c r="BV39" s="41" t="s">
        <v>35</v>
      </c>
      <c r="BW39" s="41" t="s">
        <v>35</v>
      </c>
      <c r="BX39" s="41" t="s">
        <v>35</v>
      </c>
      <c r="BY39" s="30" t="s">
        <v>35</v>
      </c>
      <c r="BZ39" s="30" t="s">
        <v>35</v>
      </c>
      <c r="CA39" s="30" t="s">
        <v>35</v>
      </c>
      <c r="CB39" s="30" t="s">
        <v>35</v>
      </c>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4" customFormat="true" ht="15" customHeight="true" x14ac:dyDescent="0.2">
      <c r="A40" s="982"/>
      <c r="B40" s="378" t="s">
        <v>48</v>
      </c>
      <c r="C40" s="61" t="s">
        <v>35</v>
      </c>
      <c r="D40" s="58" t="s">
        <v>35</v>
      </c>
      <c r="E40" s="58" t="s">
        <v>35</v>
      </c>
      <c r="F40" s="58" t="s">
        <v>35</v>
      </c>
      <c r="G40" s="55" t="s">
        <v>35</v>
      </c>
      <c r="H40" s="52" t="s">
        <v>35</v>
      </c>
      <c r="I40" s="58" t="s">
        <v>35</v>
      </c>
      <c r="J40" s="58" t="s">
        <v>35</v>
      </c>
      <c r="K40" s="58" t="s">
        <v>35</v>
      </c>
      <c r="L40" s="49" t="s">
        <v>35</v>
      </c>
      <c r="M40" s="61" t="s">
        <v>35</v>
      </c>
      <c r="N40" s="58" t="s">
        <v>35</v>
      </c>
      <c r="O40" s="58" t="s">
        <v>35</v>
      </c>
      <c r="P40" s="58" t="s">
        <v>35</v>
      </c>
      <c r="Q40" s="55" t="s">
        <v>35</v>
      </c>
      <c r="R40" s="52" t="s">
        <v>35</v>
      </c>
      <c r="S40" s="58" t="s">
        <v>35</v>
      </c>
      <c r="T40" s="58" t="s">
        <v>35</v>
      </c>
      <c r="U40" s="58" t="s">
        <v>35</v>
      </c>
      <c r="V40" s="58" t="s">
        <v>35</v>
      </c>
      <c r="W40" s="58" t="s">
        <v>35</v>
      </c>
      <c r="X40" s="58" t="s">
        <v>35</v>
      </c>
      <c r="Y40" s="58" t="s">
        <v>35</v>
      </c>
      <c r="Z40" s="58" t="s">
        <v>35</v>
      </c>
      <c r="AA40" s="58" t="s">
        <v>35</v>
      </c>
      <c r="AB40" s="49" t="s">
        <v>35</v>
      </c>
      <c r="AC40" s="5"/>
      <c r="AD40" s="5"/>
      <c r="AE40" s="5"/>
      <c r="AF40" s="5"/>
      <c r="AG40" s="5"/>
      <c r="AH40" s="5"/>
      <c r="AI40" s="5"/>
      <c r="AJ40" s="5"/>
      <c r="AK40" s="5"/>
      <c r="AL40" s="5"/>
      <c r="AM40" s="5"/>
      <c r="AN40" s="5"/>
      <c r="AO40" s="5"/>
      <c r="AP40" s="5"/>
      <c r="AQ40" s="5"/>
      <c r="AR40" s="5"/>
      <c r="AS40" s="5"/>
      <c r="AT40" s="5"/>
      <c r="AU40" s="5"/>
      <c r="AV40" s="5"/>
      <c r="AW40" s="5"/>
      <c r="AX40" s="5"/>
      <c r="AY40" s="5"/>
      <c r="AZ40" s="342"/>
      <c r="BA40" s="970"/>
      <c r="BB40" s="594" t="s">
        <v>48</v>
      </c>
      <c r="BC40" s="45" t="s">
        <v>35</v>
      </c>
      <c r="BD40" s="41" t="s">
        <v>35</v>
      </c>
      <c r="BE40" s="41" t="s">
        <v>35</v>
      </c>
      <c r="BF40" s="41" t="s">
        <v>35</v>
      </c>
      <c r="BG40" s="36" t="s">
        <v>35</v>
      </c>
      <c r="BH40" s="45" t="s">
        <v>35</v>
      </c>
      <c r="BI40" s="41" t="s">
        <v>35</v>
      </c>
      <c r="BJ40" s="41" t="s">
        <v>35</v>
      </c>
      <c r="BK40" s="41" t="s">
        <v>35</v>
      </c>
      <c r="BL40" s="36" t="s">
        <v>35</v>
      </c>
      <c r="BM40" s="45" t="s">
        <v>35</v>
      </c>
      <c r="BN40" s="41" t="s">
        <v>35</v>
      </c>
      <c r="BO40" s="41" t="s">
        <v>35</v>
      </c>
      <c r="BP40" s="41" t="s">
        <v>35</v>
      </c>
      <c r="BQ40" s="36" t="s">
        <v>35</v>
      </c>
      <c r="BR40" s="45" t="s">
        <v>35</v>
      </c>
      <c r="BS40" s="41" t="s">
        <v>35</v>
      </c>
      <c r="BT40" s="41" t="s">
        <v>35</v>
      </c>
      <c r="BU40" s="41" t="s">
        <v>35</v>
      </c>
      <c r="BV40" s="41" t="s">
        <v>35</v>
      </c>
      <c r="BW40" s="41" t="s">
        <v>35</v>
      </c>
      <c r="BX40" s="41" t="s">
        <v>35</v>
      </c>
      <c r="BY40" s="30" t="s">
        <v>35</v>
      </c>
      <c r="BZ40" s="30" t="s">
        <v>35</v>
      </c>
      <c r="CA40" s="30" t="s">
        <v>35</v>
      </c>
      <c r="CB40" s="30" t="s">
        <v>35</v>
      </c>
      <c r="CC40" s="4"/>
      <c r="CD40" s="4"/>
      <c r="CE40" s="4"/>
      <c r="CF40" s="4"/>
      <c r="CG40" s="4"/>
      <c r="CH40" s="4"/>
      <c r="CI40" s="4"/>
      <c r="CJ40" s="4"/>
      <c r="CK40" s="4"/>
      <c r="CL40" s="4"/>
      <c r="CM40" s="4"/>
      <c r="CN40" s="4"/>
      <c r="CO40" s="4"/>
      <c r="CP40" s="4"/>
      <c r="CQ40" s="4"/>
      <c r="CR40" s="4"/>
      <c r="CS40" s="4"/>
      <c r="CT40" s="4"/>
      <c r="CU40" s="4"/>
      <c r="CV40" s="4"/>
      <c r="CW40" s="4"/>
      <c r="CX40" s="4"/>
      <c r="CY40" s="4"/>
      <c r="CZ40" s="4"/>
    </row>
    <row r="41" s="544" customFormat="true" ht="15" customHeight="true" x14ac:dyDescent="0.2">
      <c r="A41" s="982" t="s">
        <v>56</v>
      </c>
      <c r="B41" s="378" t="s">
        <v>49</v>
      </c>
      <c r="C41" s="117">
        <v>39.200000000000003</v>
      </c>
      <c r="D41" s="116">
        <v>38.9</v>
      </c>
      <c r="E41" s="116">
        <v>38.6</v>
      </c>
      <c r="F41" s="116">
        <v>33.200000000000003</v>
      </c>
      <c r="G41" s="115">
        <v>14.7</v>
      </c>
      <c r="H41" s="114">
        <v>36.299999999999997</v>
      </c>
      <c r="I41" s="116">
        <v>35.700000000000003</v>
      </c>
      <c r="J41" s="116">
        <v>25.6</v>
      </c>
      <c r="K41" s="116">
        <v>14</v>
      </c>
      <c r="L41" s="113">
        <v>6.2</v>
      </c>
      <c r="M41" s="117">
        <v>40.299999999999997</v>
      </c>
      <c r="N41" s="116">
        <v>37.4</v>
      </c>
      <c r="O41" s="116">
        <v>41</v>
      </c>
      <c r="P41" s="116">
        <v>38.5</v>
      </c>
      <c r="Q41" s="115">
        <v>32.1</v>
      </c>
      <c r="R41" s="114">
        <v>51</v>
      </c>
      <c r="S41" s="116">
        <v>27</v>
      </c>
      <c r="T41" s="116">
        <v>35.1</v>
      </c>
      <c r="U41" s="116">
        <v>50.1</v>
      </c>
      <c r="V41" s="116">
        <v>37.6</v>
      </c>
      <c r="W41" s="116">
        <v>34.700000000000003</v>
      </c>
      <c r="X41" s="116">
        <v>7.4</v>
      </c>
      <c r="Y41" s="116">
        <v>39.1</v>
      </c>
      <c r="Z41" s="116">
        <v>13.7</v>
      </c>
      <c r="AA41" s="116">
        <v>34.1</v>
      </c>
      <c r="AB41" s="113">
        <v>19.600000000000001</v>
      </c>
      <c r="AC41" s="784"/>
      <c r="AD41" s="784"/>
      <c r="AE41" s="784"/>
      <c r="AF41" s="784"/>
      <c r="AG41" s="784"/>
      <c r="AH41" s="784"/>
      <c r="AI41" s="784"/>
      <c r="AJ41" s="784"/>
      <c r="AK41" s="784"/>
      <c r="AL41" s="784"/>
      <c r="AM41" s="784"/>
      <c r="AN41" s="784"/>
      <c r="AO41" s="784"/>
      <c r="AP41" s="784"/>
      <c r="AQ41" s="784"/>
      <c r="AR41" s="784"/>
      <c r="AS41" s="784"/>
      <c r="AT41" s="784"/>
      <c r="AU41" s="784"/>
      <c r="AV41" s="784"/>
      <c r="AW41" s="784"/>
      <c r="AX41" s="784"/>
      <c r="AY41" s="784"/>
      <c r="AZ41" s="343"/>
      <c r="BA41" s="970" t="s">
        <v>56</v>
      </c>
      <c r="BB41" s="594" t="s">
        <v>49</v>
      </c>
      <c r="BC41" s="45" t="s">
        <v>35</v>
      </c>
      <c r="BD41" s="41" t="s">
        <v>35</v>
      </c>
      <c r="BE41" s="41" t="s">
        <v>35</v>
      </c>
      <c r="BF41" s="41" t="s">
        <v>35</v>
      </c>
      <c r="BG41" s="36" t="s">
        <v>35</v>
      </c>
      <c r="BH41" s="45" t="s">
        <v>35</v>
      </c>
      <c r="BI41" s="41" t="s">
        <v>35</v>
      </c>
      <c r="BJ41" s="41" t="s">
        <v>35</v>
      </c>
      <c r="BK41" s="41" t="s">
        <v>35</v>
      </c>
      <c r="BL41" s="36" t="s">
        <v>35</v>
      </c>
      <c r="BM41" s="45" t="s">
        <v>35</v>
      </c>
      <c r="BN41" s="41" t="s">
        <v>35</v>
      </c>
      <c r="BO41" s="41" t="s">
        <v>35</v>
      </c>
      <c r="BP41" s="41" t="s">
        <v>35</v>
      </c>
      <c r="BQ41" s="36" t="s">
        <v>35</v>
      </c>
      <c r="BR41" s="45" t="s">
        <v>35</v>
      </c>
      <c r="BS41" s="41" t="s">
        <v>35</v>
      </c>
      <c r="BT41" s="41" t="s">
        <v>35</v>
      </c>
      <c r="BU41" s="41" t="s">
        <v>35</v>
      </c>
      <c r="BV41" s="41" t="s">
        <v>35</v>
      </c>
      <c r="BW41" s="41" t="s">
        <v>35</v>
      </c>
      <c r="BX41" s="41" t="s">
        <v>35</v>
      </c>
      <c r="BY41" s="30" t="s">
        <v>35</v>
      </c>
      <c r="BZ41" s="30" t="s">
        <v>35</v>
      </c>
      <c r="CA41" s="30" t="s">
        <v>35</v>
      </c>
      <c r="CB41" s="30" t="s">
        <v>35</v>
      </c>
      <c r="CC41" s="4"/>
      <c r="CD41" s="4"/>
      <c r="CE41" s="4"/>
      <c r="CF41" s="4"/>
      <c r="CG41" s="4"/>
      <c r="CH41" s="4"/>
      <c r="CI41" s="4"/>
      <c r="CJ41" s="4"/>
      <c r="CK41" s="4"/>
      <c r="CL41" s="4"/>
      <c r="CM41" s="4"/>
      <c r="CN41" s="4"/>
      <c r="CO41" s="4"/>
      <c r="CP41" s="4"/>
      <c r="CQ41" s="4"/>
      <c r="CR41" s="4"/>
      <c r="CS41" s="4"/>
      <c r="CT41" s="4"/>
      <c r="CU41" s="4"/>
      <c r="CV41" s="4"/>
      <c r="CW41" s="4"/>
      <c r="CX41" s="4"/>
      <c r="CY41" s="4"/>
      <c r="CZ41" s="4"/>
    </row>
    <row r="42" s="544" customFormat="true" ht="15" customHeight="true" x14ac:dyDescent="0.2">
      <c r="A42" s="982"/>
      <c r="B42" s="378" t="s">
        <v>48</v>
      </c>
      <c r="C42" s="117">
        <v>60.8</v>
      </c>
      <c r="D42" s="116">
        <v>61.1</v>
      </c>
      <c r="E42" s="116">
        <v>61.4</v>
      </c>
      <c r="F42" s="116">
        <v>66.8</v>
      </c>
      <c r="G42" s="115">
        <v>85.3</v>
      </c>
      <c r="H42" s="114">
        <v>63.7</v>
      </c>
      <c r="I42" s="116">
        <v>64.3</v>
      </c>
      <c r="J42" s="116">
        <v>74.400000000000006</v>
      </c>
      <c r="K42" s="116">
        <v>86</v>
      </c>
      <c r="L42" s="113">
        <v>93.8</v>
      </c>
      <c r="M42" s="117">
        <v>59.7</v>
      </c>
      <c r="N42" s="116">
        <v>62.6</v>
      </c>
      <c r="O42" s="116">
        <v>59</v>
      </c>
      <c r="P42" s="116">
        <v>61.5</v>
      </c>
      <c r="Q42" s="115">
        <v>67.900000000000006</v>
      </c>
      <c r="R42" s="114">
        <v>49</v>
      </c>
      <c r="S42" s="116">
        <v>73</v>
      </c>
      <c r="T42" s="116">
        <v>64.900000000000006</v>
      </c>
      <c r="U42" s="116">
        <v>49.9</v>
      </c>
      <c r="V42" s="116">
        <v>62.4</v>
      </c>
      <c r="W42" s="116">
        <v>65.3</v>
      </c>
      <c r="X42" s="116">
        <v>92.6</v>
      </c>
      <c r="Y42" s="116">
        <v>60.9</v>
      </c>
      <c r="Z42" s="116">
        <v>86.3</v>
      </c>
      <c r="AA42" s="116">
        <v>65.900000000000006</v>
      </c>
      <c r="AB42" s="113">
        <v>80.400000000000006</v>
      </c>
      <c r="AC42" s="784"/>
      <c r="AD42" s="784"/>
      <c r="AE42" s="784"/>
      <c r="AF42" s="784"/>
      <c r="AG42" s="784"/>
      <c r="AH42" s="784"/>
      <c r="AI42" s="784"/>
      <c r="AJ42" s="784"/>
      <c r="AK42" s="784"/>
      <c r="AL42" s="784"/>
      <c r="AM42" s="784"/>
      <c r="AN42" s="784"/>
      <c r="AO42" s="784"/>
      <c r="AP42" s="784"/>
      <c r="AQ42" s="784"/>
      <c r="AR42" s="784"/>
      <c r="AS42" s="784"/>
      <c r="AT42" s="784"/>
      <c r="AU42" s="784"/>
      <c r="AV42" s="784"/>
      <c r="AW42" s="784"/>
      <c r="AX42" s="784"/>
      <c r="AY42" s="784"/>
      <c r="AZ42" s="343"/>
      <c r="BA42" s="970"/>
      <c r="BB42" s="594" t="s">
        <v>48</v>
      </c>
      <c r="BC42" s="45" t="s">
        <v>35</v>
      </c>
      <c r="BD42" s="41" t="s">
        <v>35</v>
      </c>
      <c r="BE42" s="41" t="s">
        <v>35</v>
      </c>
      <c r="BF42" s="41" t="s">
        <v>35</v>
      </c>
      <c r="BG42" s="36" t="s">
        <v>35</v>
      </c>
      <c r="BH42" s="45" t="s">
        <v>35</v>
      </c>
      <c r="BI42" s="41" t="s">
        <v>35</v>
      </c>
      <c r="BJ42" s="41" t="s">
        <v>35</v>
      </c>
      <c r="BK42" s="41" t="s">
        <v>35</v>
      </c>
      <c r="BL42" s="36" t="s">
        <v>35</v>
      </c>
      <c r="BM42" s="45" t="s">
        <v>35</v>
      </c>
      <c r="BN42" s="41" t="s">
        <v>35</v>
      </c>
      <c r="BO42" s="41" t="s">
        <v>35</v>
      </c>
      <c r="BP42" s="41" t="s">
        <v>35</v>
      </c>
      <c r="BQ42" s="36" t="s">
        <v>35</v>
      </c>
      <c r="BR42" s="45" t="s">
        <v>35</v>
      </c>
      <c r="BS42" s="41" t="s">
        <v>35</v>
      </c>
      <c r="BT42" s="41" t="s">
        <v>35</v>
      </c>
      <c r="BU42" s="41" t="s">
        <v>35</v>
      </c>
      <c r="BV42" s="41" t="s">
        <v>35</v>
      </c>
      <c r="BW42" s="41" t="s">
        <v>35</v>
      </c>
      <c r="BX42" s="41" t="s">
        <v>35</v>
      </c>
      <c r="BY42" s="30" t="s">
        <v>35</v>
      </c>
      <c r="BZ42" s="30" t="s">
        <v>35</v>
      </c>
      <c r="CA42" s="30" t="s">
        <v>35</v>
      </c>
      <c r="CB42" s="30" t="s">
        <v>35</v>
      </c>
      <c r="CC42" s="4"/>
      <c r="CD42" s="4"/>
      <c r="CE42" s="4"/>
      <c r="CF42" s="4"/>
      <c r="CG42" s="4"/>
      <c r="CH42" s="4"/>
      <c r="CI42" s="4"/>
      <c r="CJ42" s="4"/>
      <c r="CK42" s="4"/>
      <c r="CL42" s="4"/>
      <c r="CM42" s="4"/>
      <c r="CN42" s="4"/>
      <c r="CO42" s="4"/>
      <c r="CP42" s="4"/>
      <c r="CQ42" s="4"/>
      <c r="CR42" s="4"/>
      <c r="CS42" s="4"/>
      <c r="CT42" s="4"/>
      <c r="CU42" s="4"/>
      <c r="CV42" s="4"/>
      <c r="CW42" s="4"/>
      <c r="CX42" s="4"/>
      <c r="CY42" s="4"/>
      <c r="CZ42" s="4"/>
    </row>
    <row r="43" s="544" customFormat="true" ht="15" customHeight="true" x14ac:dyDescent="0.2">
      <c r="A43" s="982" t="s">
        <v>53</v>
      </c>
      <c r="B43" s="378" t="s">
        <v>49</v>
      </c>
      <c r="C43" s="61" t="s">
        <v>35</v>
      </c>
      <c r="D43" s="58" t="s">
        <v>35</v>
      </c>
      <c r="E43" s="58" t="s">
        <v>35</v>
      </c>
      <c r="F43" s="58" t="s">
        <v>35</v>
      </c>
      <c r="G43" s="55" t="s">
        <v>35</v>
      </c>
      <c r="H43" s="52" t="s">
        <v>35</v>
      </c>
      <c r="I43" s="58" t="s">
        <v>35</v>
      </c>
      <c r="J43" s="58" t="s">
        <v>35</v>
      </c>
      <c r="K43" s="58" t="s">
        <v>35</v>
      </c>
      <c r="L43" s="49" t="s">
        <v>35</v>
      </c>
      <c r="M43" s="61" t="s">
        <v>35</v>
      </c>
      <c r="N43" s="58" t="s">
        <v>35</v>
      </c>
      <c r="O43" s="58" t="s">
        <v>35</v>
      </c>
      <c r="P43" s="58" t="s">
        <v>35</v>
      </c>
      <c r="Q43" s="55" t="s">
        <v>35</v>
      </c>
      <c r="R43" s="52" t="s">
        <v>35</v>
      </c>
      <c r="S43" s="58" t="s">
        <v>35</v>
      </c>
      <c r="T43" s="58" t="s">
        <v>35</v>
      </c>
      <c r="U43" s="58" t="s">
        <v>35</v>
      </c>
      <c r="V43" s="58" t="s">
        <v>35</v>
      </c>
      <c r="W43" s="58" t="s">
        <v>35</v>
      </c>
      <c r="X43" s="58" t="s">
        <v>35</v>
      </c>
      <c r="Y43" s="58" t="s">
        <v>35</v>
      </c>
      <c r="Z43" s="58" t="s">
        <v>35</v>
      </c>
      <c r="AA43" s="58" t="s">
        <v>35</v>
      </c>
      <c r="AB43" s="49" t="s">
        <v>35</v>
      </c>
      <c r="AC43" s="784"/>
      <c r="AD43" s="784"/>
      <c r="AE43" s="784"/>
      <c r="AF43" s="784"/>
      <c r="AG43" s="784"/>
      <c r="AH43" s="784"/>
      <c r="AI43" s="784"/>
      <c r="AJ43" s="784"/>
      <c r="AK43" s="784"/>
      <c r="AL43" s="784"/>
      <c r="AM43" s="784"/>
      <c r="AN43" s="784"/>
      <c r="AO43" s="784"/>
      <c r="AP43" s="784"/>
      <c r="AQ43" s="784"/>
      <c r="AR43" s="784"/>
      <c r="AS43" s="784"/>
      <c r="AT43" s="784"/>
      <c r="AU43" s="784"/>
      <c r="AV43" s="784"/>
      <c r="AW43" s="784"/>
      <c r="AX43" s="784"/>
      <c r="AY43" s="784"/>
      <c r="AZ43" s="343"/>
      <c r="BA43" s="970" t="s">
        <v>53</v>
      </c>
      <c r="BB43" s="594" t="s">
        <v>49</v>
      </c>
      <c r="BC43" s="45" t="s">
        <v>35</v>
      </c>
      <c r="BD43" s="41" t="s">
        <v>35</v>
      </c>
      <c r="BE43" s="41" t="s">
        <v>35</v>
      </c>
      <c r="BF43" s="41" t="s">
        <v>35</v>
      </c>
      <c r="BG43" s="36" t="s">
        <v>35</v>
      </c>
      <c r="BH43" s="45" t="s">
        <v>35</v>
      </c>
      <c r="BI43" s="41" t="s">
        <v>35</v>
      </c>
      <c r="BJ43" s="41" t="s">
        <v>35</v>
      </c>
      <c r="BK43" s="41" t="s">
        <v>35</v>
      </c>
      <c r="BL43" s="36" t="s">
        <v>35</v>
      </c>
      <c r="BM43" s="45" t="s">
        <v>35</v>
      </c>
      <c r="BN43" s="41" t="s">
        <v>35</v>
      </c>
      <c r="BO43" s="41" t="s">
        <v>35</v>
      </c>
      <c r="BP43" s="41" t="s">
        <v>35</v>
      </c>
      <c r="BQ43" s="36" t="s">
        <v>35</v>
      </c>
      <c r="BR43" s="45" t="s">
        <v>35</v>
      </c>
      <c r="BS43" s="41" t="s">
        <v>35</v>
      </c>
      <c r="BT43" s="41" t="s">
        <v>35</v>
      </c>
      <c r="BU43" s="41" t="s">
        <v>35</v>
      </c>
      <c r="BV43" s="41" t="s">
        <v>35</v>
      </c>
      <c r="BW43" s="41" t="s">
        <v>35</v>
      </c>
      <c r="BX43" s="41" t="s">
        <v>35</v>
      </c>
      <c r="BY43" s="30" t="s">
        <v>35</v>
      </c>
      <c r="BZ43" s="30" t="s">
        <v>35</v>
      </c>
      <c r="CA43" s="30" t="s">
        <v>35</v>
      </c>
      <c r="CB43" s="30" t="s">
        <v>35</v>
      </c>
      <c r="CC43" s="4"/>
      <c r="CD43" s="4"/>
      <c r="CE43" s="4"/>
      <c r="CF43" s="4"/>
      <c r="CG43" s="4"/>
      <c r="CH43" s="4"/>
      <c r="CI43" s="4"/>
      <c r="CJ43" s="4"/>
      <c r="CK43" s="4"/>
      <c r="CL43" s="4"/>
      <c r="CM43" s="4"/>
      <c r="CN43" s="4"/>
      <c r="CO43" s="4"/>
      <c r="CP43" s="4"/>
      <c r="CQ43" s="4"/>
      <c r="CR43" s="4"/>
      <c r="CS43" s="4"/>
      <c r="CT43" s="4"/>
      <c r="CU43" s="4"/>
      <c r="CV43" s="4"/>
      <c r="CW43" s="4"/>
      <c r="CX43" s="4"/>
      <c r="CY43" s="4"/>
      <c r="CZ43" s="4"/>
    </row>
    <row r="44" s="544" customFormat="true" ht="15" customHeight="true" x14ac:dyDescent="0.2">
      <c r="A44" s="982"/>
      <c r="B44" s="378" t="s">
        <v>48</v>
      </c>
      <c r="C44" s="61" t="s">
        <v>35</v>
      </c>
      <c r="D44" s="58" t="s">
        <v>35</v>
      </c>
      <c r="E44" s="58" t="s">
        <v>35</v>
      </c>
      <c r="F44" s="58" t="s">
        <v>35</v>
      </c>
      <c r="G44" s="55" t="s">
        <v>35</v>
      </c>
      <c r="H44" s="52" t="s">
        <v>35</v>
      </c>
      <c r="I44" s="58" t="s">
        <v>35</v>
      </c>
      <c r="J44" s="58" t="s">
        <v>35</v>
      </c>
      <c r="K44" s="58" t="s">
        <v>35</v>
      </c>
      <c r="L44" s="49" t="s">
        <v>35</v>
      </c>
      <c r="M44" s="61" t="s">
        <v>35</v>
      </c>
      <c r="N44" s="58" t="s">
        <v>35</v>
      </c>
      <c r="O44" s="58" t="s">
        <v>35</v>
      </c>
      <c r="P44" s="58" t="s">
        <v>35</v>
      </c>
      <c r="Q44" s="55" t="s">
        <v>35</v>
      </c>
      <c r="R44" s="52" t="s">
        <v>35</v>
      </c>
      <c r="S44" s="58" t="s">
        <v>35</v>
      </c>
      <c r="T44" s="58" t="s">
        <v>35</v>
      </c>
      <c r="U44" s="58" t="s">
        <v>35</v>
      </c>
      <c r="V44" s="58" t="s">
        <v>35</v>
      </c>
      <c r="W44" s="58" t="s">
        <v>35</v>
      </c>
      <c r="X44" s="58" t="s">
        <v>35</v>
      </c>
      <c r="Y44" s="58" t="s">
        <v>35</v>
      </c>
      <c r="Z44" s="58" t="s">
        <v>35</v>
      </c>
      <c r="AA44" s="58" t="s">
        <v>35</v>
      </c>
      <c r="AB44" s="49" t="s">
        <v>35</v>
      </c>
      <c r="AC44" s="784"/>
      <c r="AD44" s="784"/>
      <c r="AE44" s="784"/>
      <c r="AF44" s="784"/>
      <c r="AG44" s="784"/>
      <c r="AH44" s="784"/>
      <c r="AI44" s="784"/>
      <c r="AJ44" s="784"/>
      <c r="AK44" s="784"/>
      <c r="AL44" s="784"/>
      <c r="AM44" s="784"/>
      <c r="AN44" s="784"/>
      <c r="AO44" s="784"/>
      <c r="AP44" s="784"/>
      <c r="AQ44" s="784"/>
      <c r="AR44" s="784"/>
      <c r="AS44" s="784"/>
      <c r="AT44" s="784"/>
      <c r="AU44" s="784"/>
      <c r="AV44" s="784"/>
      <c r="AW44" s="784"/>
      <c r="AX44" s="784"/>
      <c r="AY44" s="784"/>
      <c r="AZ44" s="343"/>
      <c r="BA44" s="970"/>
      <c r="BB44" s="594" t="s">
        <v>48</v>
      </c>
      <c r="BC44" s="45" t="s">
        <v>35</v>
      </c>
      <c r="BD44" s="41" t="s">
        <v>35</v>
      </c>
      <c r="BE44" s="41" t="s">
        <v>35</v>
      </c>
      <c r="BF44" s="41" t="s">
        <v>35</v>
      </c>
      <c r="BG44" s="36" t="s">
        <v>35</v>
      </c>
      <c r="BH44" s="45" t="s">
        <v>35</v>
      </c>
      <c r="BI44" s="41" t="s">
        <v>35</v>
      </c>
      <c r="BJ44" s="41" t="s">
        <v>35</v>
      </c>
      <c r="BK44" s="41" t="s">
        <v>35</v>
      </c>
      <c r="BL44" s="36" t="s">
        <v>35</v>
      </c>
      <c r="BM44" s="45" t="s">
        <v>35</v>
      </c>
      <c r="BN44" s="41" t="s">
        <v>35</v>
      </c>
      <c r="BO44" s="41" t="s">
        <v>35</v>
      </c>
      <c r="BP44" s="41" t="s">
        <v>35</v>
      </c>
      <c r="BQ44" s="36" t="s">
        <v>35</v>
      </c>
      <c r="BR44" s="45" t="s">
        <v>35</v>
      </c>
      <c r="BS44" s="41" t="s">
        <v>35</v>
      </c>
      <c r="BT44" s="41" t="s">
        <v>35</v>
      </c>
      <c r="BU44" s="41" t="s">
        <v>35</v>
      </c>
      <c r="BV44" s="41" t="s">
        <v>35</v>
      </c>
      <c r="BW44" s="41" t="s">
        <v>35</v>
      </c>
      <c r="BX44" s="41" t="s">
        <v>35</v>
      </c>
      <c r="BY44" s="30" t="s">
        <v>35</v>
      </c>
      <c r="BZ44" s="30" t="s">
        <v>35</v>
      </c>
      <c r="CA44" s="30" t="s">
        <v>35</v>
      </c>
      <c r="CB44" s="30" t="s">
        <v>35</v>
      </c>
      <c r="CC44" s="4"/>
      <c r="CD44" s="4"/>
      <c r="CE44" s="4"/>
      <c r="CF44" s="4"/>
      <c r="CG44" s="4"/>
      <c r="CH44" s="4"/>
      <c r="CI44" s="4"/>
      <c r="CJ44" s="4"/>
      <c r="CK44" s="4"/>
      <c r="CL44" s="4"/>
      <c r="CM44" s="4"/>
      <c r="CN44" s="4"/>
      <c r="CO44" s="4"/>
      <c r="CP44" s="4"/>
      <c r="CQ44" s="4"/>
      <c r="CR44" s="4"/>
      <c r="CS44" s="4"/>
      <c r="CT44" s="4"/>
      <c r="CU44" s="4"/>
      <c r="CV44" s="4"/>
      <c r="CW44" s="4"/>
      <c r="CX44" s="4"/>
      <c r="CY44" s="4"/>
      <c r="CZ44" s="4"/>
    </row>
    <row r="45" s="544" customFormat="true" ht="15" customHeight="true" x14ac:dyDescent="0.2">
      <c r="A45" s="982" t="s">
        <v>52</v>
      </c>
      <c r="B45" s="378" t="s">
        <v>49</v>
      </c>
      <c r="C45" s="61" t="s">
        <v>35</v>
      </c>
      <c r="D45" s="58" t="s">
        <v>35</v>
      </c>
      <c r="E45" s="58" t="s">
        <v>35</v>
      </c>
      <c r="F45" s="58" t="s">
        <v>35</v>
      </c>
      <c r="G45" s="55" t="s">
        <v>35</v>
      </c>
      <c r="H45" s="52" t="s">
        <v>35</v>
      </c>
      <c r="I45" s="58" t="s">
        <v>35</v>
      </c>
      <c r="J45" s="58" t="s">
        <v>35</v>
      </c>
      <c r="K45" s="58" t="s">
        <v>35</v>
      </c>
      <c r="L45" s="49" t="s">
        <v>35</v>
      </c>
      <c r="M45" s="61" t="s">
        <v>35</v>
      </c>
      <c r="N45" s="58" t="s">
        <v>35</v>
      </c>
      <c r="O45" s="58" t="s">
        <v>35</v>
      </c>
      <c r="P45" s="58" t="s">
        <v>35</v>
      </c>
      <c r="Q45" s="55" t="s">
        <v>35</v>
      </c>
      <c r="R45" s="52" t="s">
        <v>35</v>
      </c>
      <c r="S45" s="58" t="s">
        <v>35</v>
      </c>
      <c r="T45" s="58" t="s">
        <v>35</v>
      </c>
      <c r="U45" s="58" t="s">
        <v>35</v>
      </c>
      <c r="V45" s="58" t="s">
        <v>35</v>
      </c>
      <c r="W45" s="58" t="s">
        <v>35</v>
      </c>
      <c r="X45" s="58" t="s">
        <v>35</v>
      </c>
      <c r="Y45" s="58" t="s">
        <v>35</v>
      </c>
      <c r="Z45" s="58" t="s">
        <v>35</v>
      </c>
      <c r="AA45" s="58" t="s">
        <v>35</v>
      </c>
      <c r="AB45" s="49" t="s">
        <v>35</v>
      </c>
      <c r="AC45" s="784"/>
      <c r="AD45" s="784"/>
      <c r="AE45" s="784"/>
      <c r="AF45" s="784"/>
      <c r="AG45" s="784"/>
      <c r="AH45" s="784"/>
      <c r="AI45" s="784"/>
      <c r="AJ45" s="784"/>
      <c r="AK45" s="784"/>
      <c r="AL45" s="784"/>
      <c r="AM45" s="784"/>
      <c r="AN45" s="784"/>
      <c r="AO45" s="784"/>
      <c r="AP45" s="784"/>
      <c r="AQ45" s="784"/>
      <c r="AR45" s="784"/>
      <c r="AS45" s="784"/>
      <c r="AT45" s="784"/>
      <c r="AU45" s="784"/>
      <c r="AV45" s="784"/>
      <c r="AW45" s="784"/>
      <c r="AX45" s="784"/>
      <c r="AY45" s="784"/>
      <c r="AZ45" s="343"/>
      <c r="BA45" s="970" t="s">
        <v>52</v>
      </c>
      <c r="BB45" s="594" t="s">
        <v>49</v>
      </c>
      <c r="BC45" s="45" t="s">
        <v>35</v>
      </c>
      <c r="BD45" s="41" t="s">
        <v>35</v>
      </c>
      <c r="BE45" s="41" t="s">
        <v>35</v>
      </c>
      <c r="BF45" s="41" t="s">
        <v>35</v>
      </c>
      <c r="BG45" s="36" t="s">
        <v>35</v>
      </c>
      <c r="BH45" s="45" t="s">
        <v>35</v>
      </c>
      <c r="BI45" s="41" t="s">
        <v>35</v>
      </c>
      <c r="BJ45" s="41" t="s">
        <v>35</v>
      </c>
      <c r="BK45" s="41" t="s">
        <v>35</v>
      </c>
      <c r="BL45" s="36" t="s">
        <v>35</v>
      </c>
      <c r="BM45" s="45" t="s">
        <v>35</v>
      </c>
      <c r="BN45" s="41" t="s">
        <v>35</v>
      </c>
      <c r="BO45" s="41" t="s">
        <v>35</v>
      </c>
      <c r="BP45" s="41" t="s">
        <v>35</v>
      </c>
      <c r="BQ45" s="36" t="s">
        <v>35</v>
      </c>
      <c r="BR45" s="45" t="s">
        <v>35</v>
      </c>
      <c r="BS45" s="41" t="s">
        <v>35</v>
      </c>
      <c r="BT45" s="41" t="s">
        <v>35</v>
      </c>
      <c r="BU45" s="41" t="s">
        <v>35</v>
      </c>
      <c r="BV45" s="41" t="s">
        <v>35</v>
      </c>
      <c r="BW45" s="41" t="s">
        <v>35</v>
      </c>
      <c r="BX45" s="41" t="s">
        <v>35</v>
      </c>
      <c r="BY45" s="30" t="s">
        <v>35</v>
      </c>
      <c r="BZ45" s="30" t="s">
        <v>35</v>
      </c>
      <c r="CA45" s="30" t="s">
        <v>35</v>
      </c>
      <c r="CB45" s="30" t="s">
        <v>35</v>
      </c>
      <c r="CC45" s="4"/>
      <c r="CD45" s="4"/>
      <c r="CE45" s="4"/>
      <c r="CF45" s="4"/>
      <c r="CG45" s="4"/>
      <c r="CH45" s="4"/>
      <c r="CI45" s="4"/>
      <c r="CJ45" s="4"/>
      <c r="CK45" s="4"/>
      <c r="CL45" s="4"/>
      <c r="CM45" s="4"/>
      <c r="CN45" s="4"/>
      <c r="CO45" s="4"/>
      <c r="CP45" s="4"/>
      <c r="CQ45" s="4"/>
      <c r="CR45" s="4"/>
      <c r="CS45" s="4"/>
      <c r="CT45" s="4"/>
      <c r="CU45" s="4"/>
      <c r="CV45" s="4"/>
      <c r="CW45" s="4"/>
      <c r="CX45" s="4"/>
      <c r="CY45" s="4"/>
      <c r="CZ45" s="4"/>
    </row>
    <row r="46" s="544" customFormat="true" ht="15" customHeight="true" x14ac:dyDescent="0.2">
      <c r="A46" s="982"/>
      <c r="B46" s="378" t="s">
        <v>48</v>
      </c>
      <c r="C46" s="61" t="s">
        <v>35</v>
      </c>
      <c r="D46" s="58" t="s">
        <v>35</v>
      </c>
      <c r="E46" s="58" t="s">
        <v>35</v>
      </c>
      <c r="F46" s="58" t="s">
        <v>35</v>
      </c>
      <c r="G46" s="55" t="s">
        <v>35</v>
      </c>
      <c r="H46" s="52" t="s">
        <v>35</v>
      </c>
      <c r="I46" s="58" t="s">
        <v>35</v>
      </c>
      <c r="J46" s="58" t="s">
        <v>35</v>
      </c>
      <c r="K46" s="58" t="s">
        <v>35</v>
      </c>
      <c r="L46" s="49" t="s">
        <v>35</v>
      </c>
      <c r="M46" s="61" t="s">
        <v>35</v>
      </c>
      <c r="N46" s="58" t="s">
        <v>35</v>
      </c>
      <c r="O46" s="58" t="s">
        <v>35</v>
      </c>
      <c r="P46" s="58" t="s">
        <v>35</v>
      </c>
      <c r="Q46" s="55" t="s">
        <v>35</v>
      </c>
      <c r="R46" s="52" t="s">
        <v>35</v>
      </c>
      <c r="S46" s="58" t="s">
        <v>35</v>
      </c>
      <c r="T46" s="58" t="s">
        <v>35</v>
      </c>
      <c r="U46" s="58" t="s">
        <v>35</v>
      </c>
      <c r="V46" s="58" t="s">
        <v>35</v>
      </c>
      <c r="W46" s="58" t="s">
        <v>35</v>
      </c>
      <c r="X46" s="58" t="s">
        <v>35</v>
      </c>
      <c r="Y46" s="58" t="s">
        <v>35</v>
      </c>
      <c r="Z46" s="58" t="s">
        <v>35</v>
      </c>
      <c r="AA46" s="58" t="s">
        <v>35</v>
      </c>
      <c r="AB46" s="49" t="s">
        <v>35</v>
      </c>
      <c r="AC46" s="784"/>
      <c r="AD46" s="784"/>
      <c r="AE46" s="784"/>
      <c r="AF46" s="784"/>
      <c r="AG46" s="784"/>
      <c r="AH46" s="784"/>
      <c r="AI46" s="784"/>
      <c r="AJ46" s="784"/>
      <c r="AK46" s="784"/>
      <c r="AL46" s="784"/>
      <c r="AM46" s="784"/>
      <c r="AN46" s="784"/>
      <c r="AO46" s="784"/>
      <c r="AP46" s="784"/>
      <c r="AQ46" s="784"/>
      <c r="AR46" s="784"/>
      <c r="AS46" s="784"/>
      <c r="AT46" s="784"/>
      <c r="AU46" s="784"/>
      <c r="AV46" s="784"/>
      <c r="AW46" s="784"/>
      <c r="AX46" s="784"/>
      <c r="AY46" s="784"/>
      <c r="AZ46" s="343"/>
      <c r="BA46" s="970"/>
      <c r="BB46" s="594" t="s">
        <v>48</v>
      </c>
      <c r="BC46" s="45" t="s">
        <v>35</v>
      </c>
      <c r="BD46" s="41" t="s">
        <v>35</v>
      </c>
      <c r="BE46" s="41" t="s">
        <v>35</v>
      </c>
      <c r="BF46" s="41" t="s">
        <v>35</v>
      </c>
      <c r="BG46" s="36" t="s">
        <v>35</v>
      </c>
      <c r="BH46" s="45" t="s">
        <v>35</v>
      </c>
      <c r="BI46" s="41" t="s">
        <v>35</v>
      </c>
      <c r="BJ46" s="41" t="s">
        <v>35</v>
      </c>
      <c r="BK46" s="41" t="s">
        <v>35</v>
      </c>
      <c r="BL46" s="36" t="s">
        <v>35</v>
      </c>
      <c r="BM46" s="45" t="s">
        <v>35</v>
      </c>
      <c r="BN46" s="41" t="s">
        <v>35</v>
      </c>
      <c r="BO46" s="41" t="s">
        <v>35</v>
      </c>
      <c r="BP46" s="41" t="s">
        <v>35</v>
      </c>
      <c r="BQ46" s="36" t="s">
        <v>35</v>
      </c>
      <c r="BR46" s="45" t="s">
        <v>35</v>
      </c>
      <c r="BS46" s="41" t="s">
        <v>35</v>
      </c>
      <c r="BT46" s="41" t="s">
        <v>35</v>
      </c>
      <c r="BU46" s="41" t="s">
        <v>35</v>
      </c>
      <c r="BV46" s="41" t="s">
        <v>35</v>
      </c>
      <c r="BW46" s="41" t="s">
        <v>35</v>
      </c>
      <c r="BX46" s="41" t="s">
        <v>35</v>
      </c>
      <c r="BY46" s="30" t="s">
        <v>35</v>
      </c>
      <c r="BZ46" s="30" t="s">
        <v>35</v>
      </c>
      <c r="CA46" s="30" t="s">
        <v>35</v>
      </c>
      <c r="CB46" s="30" t="s">
        <v>35</v>
      </c>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4" customFormat="true" ht="15" customHeight="true" x14ac:dyDescent="0.2">
      <c r="A47" s="982" t="s">
        <v>102</v>
      </c>
      <c r="B47" s="378" t="s">
        <v>101</v>
      </c>
      <c r="C47" s="61" t="s">
        <v>35</v>
      </c>
      <c r="D47" s="58" t="s">
        <v>35</v>
      </c>
      <c r="E47" s="58" t="s">
        <v>35</v>
      </c>
      <c r="F47" s="58" t="s">
        <v>35</v>
      </c>
      <c r="G47" s="55" t="s">
        <v>35</v>
      </c>
      <c r="H47" s="52" t="s">
        <v>35</v>
      </c>
      <c r="I47" s="58" t="s">
        <v>35</v>
      </c>
      <c r="J47" s="58" t="s">
        <v>35</v>
      </c>
      <c r="K47" s="58" t="s">
        <v>35</v>
      </c>
      <c r="L47" s="49" t="s">
        <v>35</v>
      </c>
      <c r="M47" s="61" t="s">
        <v>35</v>
      </c>
      <c r="N47" s="58" t="s">
        <v>35</v>
      </c>
      <c r="O47" s="58" t="s">
        <v>35</v>
      </c>
      <c r="P47" s="58" t="s">
        <v>35</v>
      </c>
      <c r="Q47" s="55" t="s">
        <v>35</v>
      </c>
      <c r="R47" s="52" t="s">
        <v>35</v>
      </c>
      <c r="S47" s="58" t="s">
        <v>35</v>
      </c>
      <c r="T47" s="58" t="s">
        <v>35</v>
      </c>
      <c r="U47" s="58" t="s">
        <v>35</v>
      </c>
      <c r="V47" s="58" t="s">
        <v>35</v>
      </c>
      <c r="W47" s="58" t="s">
        <v>35</v>
      </c>
      <c r="X47" s="58" t="s">
        <v>35</v>
      </c>
      <c r="Y47" s="58" t="s">
        <v>35</v>
      </c>
      <c r="Z47" s="58" t="s">
        <v>35</v>
      </c>
      <c r="AA47" s="58" t="s">
        <v>35</v>
      </c>
      <c r="AB47" s="49" t="s">
        <v>35</v>
      </c>
      <c r="AC47" s="5"/>
      <c r="AD47" s="5"/>
      <c r="AE47" s="5"/>
      <c r="AF47" s="5"/>
      <c r="AG47" s="5"/>
      <c r="AH47" s="5"/>
      <c r="AI47" s="5"/>
      <c r="AJ47" s="5"/>
      <c r="AK47" s="5"/>
      <c r="AL47" s="5"/>
      <c r="AM47" s="5"/>
      <c r="AN47" s="5"/>
      <c r="AO47" s="5"/>
      <c r="AP47" s="5"/>
      <c r="AQ47" s="5"/>
      <c r="AR47" s="5"/>
      <c r="AS47" s="5"/>
      <c r="AT47" s="5"/>
      <c r="AU47" s="5"/>
      <c r="AV47" s="5"/>
      <c r="AW47" s="5"/>
      <c r="AX47" s="5"/>
      <c r="AY47" s="5"/>
      <c r="AZ47" s="342"/>
      <c r="BA47" s="970" t="s">
        <v>102</v>
      </c>
      <c r="BB47" s="594" t="s">
        <v>101</v>
      </c>
      <c r="BC47" s="45" t="s">
        <v>35</v>
      </c>
      <c r="BD47" s="41" t="s">
        <v>35</v>
      </c>
      <c r="BE47" s="41" t="s">
        <v>35</v>
      </c>
      <c r="BF47" s="41" t="s">
        <v>35</v>
      </c>
      <c r="BG47" s="36" t="s">
        <v>35</v>
      </c>
      <c r="BH47" s="45" t="s">
        <v>35</v>
      </c>
      <c r="BI47" s="41" t="s">
        <v>35</v>
      </c>
      <c r="BJ47" s="41" t="s">
        <v>35</v>
      </c>
      <c r="BK47" s="41" t="s">
        <v>35</v>
      </c>
      <c r="BL47" s="36" t="s">
        <v>35</v>
      </c>
      <c r="BM47" s="45" t="s">
        <v>35</v>
      </c>
      <c r="BN47" s="41" t="s">
        <v>35</v>
      </c>
      <c r="BO47" s="41" t="s">
        <v>35</v>
      </c>
      <c r="BP47" s="41" t="s">
        <v>35</v>
      </c>
      <c r="BQ47" s="36" t="s">
        <v>35</v>
      </c>
      <c r="BR47" s="45" t="s">
        <v>35</v>
      </c>
      <c r="BS47" s="41" t="s">
        <v>35</v>
      </c>
      <c r="BT47" s="41" t="s">
        <v>35</v>
      </c>
      <c r="BU47" s="41" t="s">
        <v>35</v>
      </c>
      <c r="BV47" s="41" t="s">
        <v>35</v>
      </c>
      <c r="BW47" s="41" t="s">
        <v>35</v>
      </c>
      <c r="BX47" s="41" t="s">
        <v>35</v>
      </c>
      <c r="BY47" s="30" t="s">
        <v>35</v>
      </c>
      <c r="BZ47" s="30" t="s">
        <v>35</v>
      </c>
      <c r="CA47" s="30" t="s">
        <v>35</v>
      </c>
      <c r="CB47" s="30" t="s">
        <v>35</v>
      </c>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4" customFormat="true" ht="15" customHeight="true" x14ac:dyDescent="0.2">
      <c r="A48" s="982"/>
      <c r="B48" s="378" t="s">
        <v>100</v>
      </c>
      <c r="C48" s="61" t="s">
        <v>35</v>
      </c>
      <c r="D48" s="58" t="s">
        <v>35</v>
      </c>
      <c r="E48" s="58" t="s">
        <v>35</v>
      </c>
      <c r="F48" s="58" t="s">
        <v>35</v>
      </c>
      <c r="G48" s="55" t="s">
        <v>35</v>
      </c>
      <c r="H48" s="52" t="s">
        <v>35</v>
      </c>
      <c r="I48" s="58" t="s">
        <v>35</v>
      </c>
      <c r="J48" s="58" t="s">
        <v>35</v>
      </c>
      <c r="K48" s="58" t="s">
        <v>35</v>
      </c>
      <c r="L48" s="49" t="s">
        <v>35</v>
      </c>
      <c r="M48" s="61" t="s">
        <v>35</v>
      </c>
      <c r="N48" s="58" t="s">
        <v>35</v>
      </c>
      <c r="O48" s="58" t="s">
        <v>35</v>
      </c>
      <c r="P48" s="58" t="s">
        <v>35</v>
      </c>
      <c r="Q48" s="55" t="s">
        <v>35</v>
      </c>
      <c r="R48" s="52" t="s">
        <v>35</v>
      </c>
      <c r="S48" s="58" t="s">
        <v>35</v>
      </c>
      <c r="T48" s="58" t="s">
        <v>35</v>
      </c>
      <c r="U48" s="58" t="s">
        <v>35</v>
      </c>
      <c r="V48" s="58" t="s">
        <v>35</v>
      </c>
      <c r="W48" s="58" t="s">
        <v>35</v>
      </c>
      <c r="X48" s="58" t="s">
        <v>35</v>
      </c>
      <c r="Y48" s="58" t="s">
        <v>35</v>
      </c>
      <c r="Z48" s="58" t="s">
        <v>35</v>
      </c>
      <c r="AA48" s="58" t="s">
        <v>35</v>
      </c>
      <c r="AB48" s="49" t="s">
        <v>35</v>
      </c>
      <c r="AC48" s="5"/>
      <c r="AD48" s="5"/>
      <c r="AE48" s="5"/>
      <c r="AF48" s="5"/>
      <c r="AG48" s="5"/>
      <c r="AH48" s="5"/>
      <c r="AI48" s="5"/>
      <c r="AJ48" s="5"/>
      <c r="AK48" s="5"/>
      <c r="AL48" s="5"/>
      <c r="AM48" s="5"/>
      <c r="AN48" s="5"/>
      <c r="AO48" s="5"/>
      <c r="AP48" s="5"/>
      <c r="AQ48" s="5"/>
      <c r="AR48" s="5"/>
      <c r="AS48" s="5"/>
      <c r="AT48" s="5"/>
      <c r="AU48" s="5"/>
      <c r="AV48" s="5"/>
      <c r="AW48" s="5"/>
      <c r="AX48" s="5"/>
      <c r="AY48" s="5"/>
      <c r="AZ48" s="342"/>
      <c r="BA48" s="970"/>
      <c r="BB48" s="594" t="s">
        <v>100</v>
      </c>
      <c r="BC48" s="45" t="s">
        <v>35</v>
      </c>
      <c r="BD48" s="41" t="s">
        <v>35</v>
      </c>
      <c r="BE48" s="41" t="s">
        <v>35</v>
      </c>
      <c r="BF48" s="41" t="s">
        <v>35</v>
      </c>
      <c r="BG48" s="36" t="s">
        <v>35</v>
      </c>
      <c r="BH48" s="45" t="s">
        <v>35</v>
      </c>
      <c r="BI48" s="41" t="s">
        <v>35</v>
      </c>
      <c r="BJ48" s="41" t="s">
        <v>35</v>
      </c>
      <c r="BK48" s="41" t="s">
        <v>35</v>
      </c>
      <c r="BL48" s="36" t="s">
        <v>35</v>
      </c>
      <c r="BM48" s="45" t="s">
        <v>35</v>
      </c>
      <c r="BN48" s="41" t="s">
        <v>35</v>
      </c>
      <c r="BO48" s="41" t="s">
        <v>35</v>
      </c>
      <c r="BP48" s="41" t="s">
        <v>35</v>
      </c>
      <c r="BQ48" s="36" t="s">
        <v>35</v>
      </c>
      <c r="BR48" s="45" t="s">
        <v>35</v>
      </c>
      <c r="BS48" s="41" t="s">
        <v>35</v>
      </c>
      <c r="BT48" s="41" t="s">
        <v>35</v>
      </c>
      <c r="BU48" s="41" t="s">
        <v>35</v>
      </c>
      <c r="BV48" s="41" t="s">
        <v>35</v>
      </c>
      <c r="BW48" s="41" t="s">
        <v>35</v>
      </c>
      <c r="BX48" s="41" t="s">
        <v>35</v>
      </c>
      <c r="BY48" s="30" t="s">
        <v>35</v>
      </c>
      <c r="BZ48" s="30" t="s">
        <v>35</v>
      </c>
      <c r="CA48" s="30" t="s">
        <v>35</v>
      </c>
      <c r="CB48" s="30" t="s">
        <v>35</v>
      </c>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4" customFormat="true" ht="15" customHeight="true" x14ac:dyDescent="0.2">
      <c r="A49" s="982"/>
      <c r="B49" s="378" t="s">
        <v>68</v>
      </c>
      <c r="C49" s="61" t="s">
        <v>35</v>
      </c>
      <c r="D49" s="58" t="s">
        <v>35</v>
      </c>
      <c r="E49" s="58" t="s">
        <v>35</v>
      </c>
      <c r="F49" s="58" t="s">
        <v>35</v>
      </c>
      <c r="G49" s="55" t="s">
        <v>35</v>
      </c>
      <c r="H49" s="52" t="s">
        <v>35</v>
      </c>
      <c r="I49" s="58" t="s">
        <v>35</v>
      </c>
      <c r="J49" s="58" t="s">
        <v>35</v>
      </c>
      <c r="K49" s="58" t="s">
        <v>35</v>
      </c>
      <c r="L49" s="49" t="s">
        <v>35</v>
      </c>
      <c r="M49" s="61" t="s">
        <v>35</v>
      </c>
      <c r="N49" s="58" t="s">
        <v>35</v>
      </c>
      <c r="O49" s="58" t="s">
        <v>35</v>
      </c>
      <c r="P49" s="58" t="s">
        <v>35</v>
      </c>
      <c r="Q49" s="55" t="s">
        <v>35</v>
      </c>
      <c r="R49" s="52" t="s">
        <v>35</v>
      </c>
      <c r="S49" s="58" t="s">
        <v>35</v>
      </c>
      <c r="T49" s="58" t="s">
        <v>35</v>
      </c>
      <c r="U49" s="58" t="s">
        <v>35</v>
      </c>
      <c r="V49" s="58" t="s">
        <v>35</v>
      </c>
      <c r="W49" s="58" t="s">
        <v>35</v>
      </c>
      <c r="X49" s="58" t="s">
        <v>35</v>
      </c>
      <c r="Y49" s="58" t="s">
        <v>35</v>
      </c>
      <c r="Z49" s="58" t="s">
        <v>35</v>
      </c>
      <c r="AA49" s="58" t="s">
        <v>35</v>
      </c>
      <c r="AB49" s="49" t="s">
        <v>35</v>
      </c>
      <c r="AC49" s="5"/>
      <c r="AD49" s="5"/>
      <c r="AE49" s="5"/>
      <c r="AF49" s="5"/>
      <c r="AG49" s="5"/>
      <c r="AH49" s="5"/>
      <c r="AI49" s="5"/>
      <c r="AJ49" s="5"/>
      <c r="AK49" s="5"/>
      <c r="AL49" s="5"/>
      <c r="AM49" s="5"/>
      <c r="AN49" s="5"/>
      <c r="AO49" s="5"/>
      <c r="AP49" s="5"/>
      <c r="AQ49" s="5"/>
      <c r="AR49" s="5"/>
      <c r="AS49" s="5"/>
      <c r="AT49" s="5"/>
      <c r="AU49" s="5"/>
      <c r="AV49" s="5"/>
      <c r="AW49" s="5"/>
      <c r="AX49" s="5"/>
      <c r="AY49" s="5"/>
      <c r="AZ49" s="342"/>
      <c r="BA49" s="970"/>
      <c r="BB49" s="594" t="s">
        <v>68</v>
      </c>
      <c r="BC49" s="45" t="s">
        <v>35</v>
      </c>
      <c r="BD49" s="41" t="s">
        <v>35</v>
      </c>
      <c r="BE49" s="41" t="s">
        <v>35</v>
      </c>
      <c r="BF49" s="41" t="s">
        <v>35</v>
      </c>
      <c r="BG49" s="36" t="s">
        <v>35</v>
      </c>
      <c r="BH49" s="45" t="s">
        <v>35</v>
      </c>
      <c r="BI49" s="41" t="s">
        <v>35</v>
      </c>
      <c r="BJ49" s="41" t="s">
        <v>35</v>
      </c>
      <c r="BK49" s="41" t="s">
        <v>35</v>
      </c>
      <c r="BL49" s="36" t="s">
        <v>35</v>
      </c>
      <c r="BM49" s="45" t="s">
        <v>35</v>
      </c>
      <c r="BN49" s="41" t="s">
        <v>35</v>
      </c>
      <c r="BO49" s="41" t="s">
        <v>35</v>
      </c>
      <c r="BP49" s="41" t="s">
        <v>35</v>
      </c>
      <c r="BQ49" s="36" t="s">
        <v>35</v>
      </c>
      <c r="BR49" s="45" t="s">
        <v>35</v>
      </c>
      <c r="BS49" s="41" t="s">
        <v>35</v>
      </c>
      <c r="BT49" s="41" t="s">
        <v>35</v>
      </c>
      <c r="BU49" s="41" t="s">
        <v>35</v>
      </c>
      <c r="BV49" s="41" t="s">
        <v>35</v>
      </c>
      <c r="BW49" s="41" t="s">
        <v>35</v>
      </c>
      <c r="BX49" s="41" t="s">
        <v>35</v>
      </c>
      <c r="BY49" s="30" t="s">
        <v>35</v>
      </c>
      <c r="BZ49" s="30" t="s">
        <v>35</v>
      </c>
      <c r="CA49" s="30" t="s">
        <v>35</v>
      </c>
      <c r="CB49" s="30" t="s">
        <v>35</v>
      </c>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4" customFormat="true" ht="15" customHeight="true" x14ac:dyDescent="0.2">
      <c r="A50" s="982" t="s">
        <v>103</v>
      </c>
      <c r="B50" s="378" t="s">
        <v>101</v>
      </c>
      <c r="C50" s="61" t="s">
        <v>35</v>
      </c>
      <c r="D50" s="58" t="s">
        <v>35</v>
      </c>
      <c r="E50" s="58" t="s">
        <v>35</v>
      </c>
      <c r="F50" s="58" t="s">
        <v>35</v>
      </c>
      <c r="G50" s="55" t="s">
        <v>35</v>
      </c>
      <c r="H50" s="52" t="s">
        <v>35</v>
      </c>
      <c r="I50" s="58" t="s">
        <v>35</v>
      </c>
      <c r="J50" s="58" t="s">
        <v>35</v>
      </c>
      <c r="K50" s="58" t="s">
        <v>35</v>
      </c>
      <c r="L50" s="49" t="s">
        <v>35</v>
      </c>
      <c r="M50" s="61" t="s">
        <v>35</v>
      </c>
      <c r="N50" s="58" t="s">
        <v>35</v>
      </c>
      <c r="O50" s="58" t="s">
        <v>35</v>
      </c>
      <c r="P50" s="58" t="s">
        <v>35</v>
      </c>
      <c r="Q50" s="55" t="s">
        <v>35</v>
      </c>
      <c r="R50" s="52" t="s">
        <v>35</v>
      </c>
      <c r="S50" s="58" t="s">
        <v>35</v>
      </c>
      <c r="T50" s="58" t="s">
        <v>35</v>
      </c>
      <c r="U50" s="58" t="s">
        <v>35</v>
      </c>
      <c r="V50" s="58" t="s">
        <v>35</v>
      </c>
      <c r="W50" s="58" t="s">
        <v>35</v>
      </c>
      <c r="X50" s="58" t="s">
        <v>35</v>
      </c>
      <c r="Y50" s="58" t="s">
        <v>35</v>
      </c>
      <c r="Z50" s="58" t="s">
        <v>35</v>
      </c>
      <c r="AA50" s="58" t="s">
        <v>35</v>
      </c>
      <c r="AB50" s="49" t="s">
        <v>35</v>
      </c>
      <c r="AC50" s="5"/>
      <c r="AD50" s="5"/>
      <c r="AE50" s="5"/>
      <c r="AF50" s="5"/>
      <c r="AG50" s="5"/>
      <c r="AH50" s="5"/>
      <c r="AI50" s="5"/>
      <c r="AJ50" s="5"/>
      <c r="AK50" s="5"/>
      <c r="AL50" s="5"/>
      <c r="AM50" s="5"/>
      <c r="AN50" s="5"/>
      <c r="AO50" s="5"/>
      <c r="AP50" s="5"/>
      <c r="AQ50" s="5"/>
      <c r="AR50" s="5"/>
      <c r="AS50" s="5"/>
      <c r="AT50" s="5"/>
      <c r="AU50" s="5"/>
      <c r="AV50" s="5"/>
      <c r="AW50" s="5"/>
      <c r="AX50" s="5"/>
      <c r="AY50" s="5"/>
      <c r="AZ50" s="342"/>
      <c r="BA50" s="970" t="s">
        <v>103</v>
      </c>
      <c r="BB50" s="594" t="s">
        <v>101</v>
      </c>
      <c r="BC50" s="45" t="s">
        <v>35</v>
      </c>
      <c r="BD50" s="41" t="s">
        <v>35</v>
      </c>
      <c r="BE50" s="41" t="s">
        <v>35</v>
      </c>
      <c r="BF50" s="41" t="s">
        <v>35</v>
      </c>
      <c r="BG50" s="36" t="s">
        <v>35</v>
      </c>
      <c r="BH50" s="45" t="s">
        <v>35</v>
      </c>
      <c r="BI50" s="41" t="s">
        <v>35</v>
      </c>
      <c r="BJ50" s="41" t="s">
        <v>35</v>
      </c>
      <c r="BK50" s="41" t="s">
        <v>35</v>
      </c>
      <c r="BL50" s="36" t="s">
        <v>35</v>
      </c>
      <c r="BM50" s="45" t="s">
        <v>35</v>
      </c>
      <c r="BN50" s="41" t="s">
        <v>35</v>
      </c>
      <c r="BO50" s="41" t="s">
        <v>35</v>
      </c>
      <c r="BP50" s="41" t="s">
        <v>35</v>
      </c>
      <c r="BQ50" s="36" t="s">
        <v>35</v>
      </c>
      <c r="BR50" s="45" t="s">
        <v>35</v>
      </c>
      <c r="BS50" s="41" t="s">
        <v>35</v>
      </c>
      <c r="BT50" s="41" t="s">
        <v>35</v>
      </c>
      <c r="BU50" s="41" t="s">
        <v>35</v>
      </c>
      <c r="BV50" s="41" t="s">
        <v>35</v>
      </c>
      <c r="BW50" s="41" t="s">
        <v>35</v>
      </c>
      <c r="BX50" s="41" t="s">
        <v>35</v>
      </c>
      <c r="BY50" s="30" t="s">
        <v>35</v>
      </c>
      <c r="BZ50" s="30" t="s">
        <v>35</v>
      </c>
      <c r="CA50" s="30" t="s">
        <v>35</v>
      </c>
      <c r="CB50" s="30" t="s">
        <v>35</v>
      </c>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4" customFormat="true" ht="15" customHeight="true" x14ac:dyDescent="0.2">
      <c r="A51" s="982"/>
      <c r="B51" s="378" t="s">
        <v>100</v>
      </c>
      <c r="C51" s="61" t="s">
        <v>35</v>
      </c>
      <c r="D51" s="58" t="s">
        <v>35</v>
      </c>
      <c r="E51" s="58" t="s">
        <v>35</v>
      </c>
      <c r="F51" s="58" t="s">
        <v>35</v>
      </c>
      <c r="G51" s="55" t="s">
        <v>35</v>
      </c>
      <c r="H51" s="52" t="s">
        <v>35</v>
      </c>
      <c r="I51" s="58" t="s">
        <v>35</v>
      </c>
      <c r="J51" s="58" t="s">
        <v>35</v>
      </c>
      <c r="K51" s="58" t="s">
        <v>35</v>
      </c>
      <c r="L51" s="49" t="s">
        <v>35</v>
      </c>
      <c r="M51" s="61" t="s">
        <v>35</v>
      </c>
      <c r="N51" s="58" t="s">
        <v>35</v>
      </c>
      <c r="O51" s="58" t="s">
        <v>35</v>
      </c>
      <c r="P51" s="58" t="s">
        <v>35</v>
      </c>
      <c r="Q51" s="55" t="s">
        <v>35</v>
      </c>
      <c r="R51" s="52" t="s">
        <v>35</v>
      </c>
      <c r="S51" s="58" t="s">
        <v>35</v>
      </c>
      <c r="T51" s="58" t="s">
        <v>35</v>
      </c>
      <c r="U51" s="58" t="s">
        <v>35</v>
      </c>
      <c r="V51" s="58" t="s">
        <v>35</v>
      </c>
      <c r="W51" s="58" t="s">
        <v>35</v>
      </c>
      <c r="X51" s="58" t="s">
        <v>35</v>
      </c>
      <c r="Y51" s="58" t="s">
        <v>35</v>
      </c>
      <c r="Z51" s="58" t="s">
        <v>35</v>
      </c>
      <c r="AA51" s="58" t="s">
        <v>35</v>
      </c>
      <c r="AB51" s="49" t="s">
        <v>35</v>
      </c>
      <c r="AC51" s="5"/>
      <c r="AD51" s="5"/>
      <c r="AE51" s="5"/>
      <c r="AF51" s="5"/>
      <c r="AG51" s="5"/>
      <c r="AH51" s="5"/>
      <c r="AI51" s="5"/>
      <c r="AJ51" s="5"/>
      <c r="AK51" s="5"/>
      <c r="AL51" s="5"/>
      <c r="AM51" s="5"/>
      <c r="AN51" s="5"/>
      <c r="AO51" s="5"/>
      <c r="AP51" s="5"/>
      <c r="AQ51" s="5"/>
      <c r="AR51" s="5"/>
      <c r="AS51" s="5"/>
      <c r="AT51" s="5"/>
      <c r="AU51" s="5"/>
      <c r="AV51" s="5"/>
      <c r="AW51" s="5"/>
      <c r="AX51" s="5"/>
      <c r="AY51" s="5"/>
      <c r="AZ51" s="342"/>
      <c r="BA51" s="970"/>
      <c r="BB51" s="594" t="s">
        <v>100</v>
      </c>
      <c r="BC51" s="45" t="s">
        <v>35</v>
      </c>
      <c r="BD51" s="41" t="s">
        <v>35</v>
      </c>
      <c r="BE51" s="41" t="s">
        <v>35</v>
      </c>
      <c r="BF51" s="41" t="s">
        <v>35</v>
      </c>
      <c r="BG51" s="36" t="s">
        <v>35</v>
      </c>
      <c r="BH51" s="45" t="s">
        <v>35</v>
      </c>
      <c r="BI51" s="41" t="s">
        <v>35</v>
      </c>
      <c r="BJ51" s="41" t="s">
        <v>35</v>
      </c>
      <c r="BK51" s="41" t="s">
        <v>35</v>
      </c>
      <c r="BL51" s="36" t="s">
        <v>35</v>
      </c>
      <c r="BM51" s="45" t="s">
        <v>35</v>
      </c>
      <c r="BN51" s="41" t="s">
        <v>35</v>
      </c>
      <c r="BO51" s="41" t="s">
        <v>35</v>
      </c>
      <c r="BP51" s="41" t="s">
        <v>35</v>
      </c>
      <c r="BQ51" s="36" t="s">
        <v>35</v>
      </c>
      <c r="BR51" s="45" t="s">
        <v>35</v>
      </c>
      <c r="BS51" s="41" t="s">
        <v>35</v>
      </c>
      <c r="BT51" s="41" t="s">
        <v>35</v>
      </c>
      <c r="BU51" s="41" t="s">
        <v>35</v>
      </c>
      <c r="BV51" s="41" t="s">
        <v>35</v>
      </c>
      <c r="BW51" s="41" t="s">
        <v>35</v>
      </c>
      <c r="BX51" s="41" t="s">
        <v>35</v>
      </c>
      <c r="BY51" s="30" t="s">
        <v>35</v>
      </c>
      <c r="BZ51" s="30" t="s">
        <v>35</v>
      </c>
      <c r="CA51" s="30" t="s">
        <v>35</v>
      </c>
      <c r="CB51" s="30" t="s">
        <v>35</v>
      </c>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4" customFormat="true" ht="15" customHeight="true" x14ac:dyDescent="0.2">
      <c r="A52" s="982"/>
      <c r="B52" s="378" t="s">
        <v>68</v>
      </c>
      <c r="C52" s="61" t="s">
        <v>35</v>
      </c>
      <c r="D52" s="58" t="s">
        <v>35</v>
      </c>
      <c r="E52" s="58" t="s">
        <v>35</v>
      </c>
      <c r="F52" s="58" t="s">
        <v>35</v>
      </c>
      <c r="G52" s="55" t="s">
        <v>35</v>
      </c>
      <c r="H52" s="52" t="s">
        <v>35</v>
      </c>
      <c r="I52" s="58" t="s">
        <v>35</v>
      </c>
      <c r="J52" s="58" t="s">
        <v>35</v>
      </c>
      <c r="K52" s="58" t="s">
        <v>35</v>
      </c>
      <c r="L52" s="49" t="s">
        <v>35</v>
      </c>
      <c r="M52" s="61" t="s">
        <v>35</v>
      </c>
      <c r="N52" s="58" t="s">
        <v>35</v>
      </c>
      <c r="O52" s="58" t="s">
        <v>35</v>
      </c>
      <c r="P52" s="58" t="s">
        <v>35</v>
      </c>
      <c r="Q52" s="55" t="s">
        <v>35</v>
      </c>
      <c r="R52" s="52" t="s">
        <v>35</v>
      </c>
      <c r="S52" s="58" t="s">
        <v>35</v>
      </c>
      <c r="T52" s="58" t="s">
        <v>35</v>
      </c>
      <c r="U52" s="58" t="s">
        <v>35</v>
      </c>
      <c r="V52" s="58" t="s">
        <v>35</v>
      </c>
      <c r="W52" s="58" t="s">
        <v>35</v>
      </c>
      <c r="X52" s="58" t="s">
        <v>35</v>
      </c>
      <c r="Y52" s="58" t="s">
        <v>35</v>
      </c>
      <c r="Z52" s="58" t="s">
        <v>35</v>
      </c>
      <c r="AA52" s="58" t="s">
        <v>35</v>
      </c>
      <c r="AB52" s="49" t="s">
        <v>35</v>
      </c>
      <c r="AC52" s="5"/>
      <c r="AD52" s="5"/>
      <c r="AE52" s="5"/>
      <c r="AF52" s="5"/>
      <c r="AG52" s="5"/>
      <c r="AH52" s="5"/>
      <c r="AI52" s="5"/>
      <c r="AJ52" s="5"/>
      <c r="AK52" s="5"/>
      <c r="AL52" s="5"/>
      <c r="AM52" s="5"/>
      <c r="AN52" s="5"/>
      <c r="AO52" s="5"/>
      <c r="AP52" s="5"/>
      <c r="AQ52" s="5"/>
      <c r="AR52" s="5"/>
      <c r="AS52" s="5"/>
      <c r="AT52" s="5"/>
      <c r="AU52" s="5"/>
      <c r="AV52" s="5"/>
      <c r="AW52" s="5"/>
      <c r="AX52" s="5"/>
      <c r="AY52" s="5"/>
      <c r="AZ52" s="342"/>
      <c r="BA52" s="970"/>
      <c r="BB52" s="594" t="s">
        <v>68</v>
      </c>
      <c r="BC52" s="45" t="s">
        <v>35</v>
      </c>
      <c r="BD52" s="41" t="s">
        <v>35</v>
      </c>
      <c r="BE52" s="41" t="s">
        <v>35</v>
      </c>
      <c r="BF52" s="41" t="s">
        <v>35</v>
      </c>
      <c r="BG52" s="36" t="s">
        <v>35</v>
      </c>
      <c r="BH52" s="45" t="s">
        <v>35</v>
      </c>
      <c r="BI52" s="41" t="s">
        <v>35</v>
      </c>
      <c r="BJ52" s="41" t="s">
        <v>35</v>
      </c>
      <c r="BK52" s="41" t="s">
        <v>35</v>
      </c>
      <c r="BL52" s="36" t="s">
        <v>35</v>
      </c>
      <c r="BM52" s="45" t="s">
        <v>35</v>
      </c>
      <c r="BN52" s="41" t="s">
        <v>35</v>
      </c>
      <c r="BO52" s="41" t="s">
        <v>35</v>
      </c>
      <c r="BP52" s="41" t="s">
        <v>35</v>
      </c>
      <c r="BQ52" s="36" t="s">
        <v>35</v>
      </c>
      <c r="BR52" s="45" t="s">
        <v>35</v>
      </c>
      <c r="BS52" s="41" t="s">
        <v>35</v>
      </c>
      <c r="BT52" s="41" t="s">
        <v>35</v>
      </c>
      <c r="BU52" s="41" t="s">
        <v>35</v>
      </c>
      <c r="BV52" s="41" t="s">
        <v>35</v>
      </c>
      <c r="BW52" s="41" t="s">
        <v>35</v>
      </c>
      <c r="BX52" s="41" t="s">
        <v>35</v>
      </c>
      <c r="BY52" s="30" t="s">
        <v>35</v>
      </c>
      <c r="BZ52" s="30" t="s">
        <v>35</v>
      </c>
      <c r="CA52" s="30" t="s">
        <v>35</v>
      </c>
      <c r="CB52" s="30" t="s">
        <v>35</v>
      </c>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4" customFormat="true" ht="15" customHeight="true" x14ac:dyDescent="0.2">
      <c r="A53" s="982" t="s">
        <v>106</v>
      </c>
      <c r="B53" s="378" t="s">
        <v>101</v>
      </c>
      <c r="C53" s="61" t="s">
        <v>35</v>
      </c>
      <c r="D53" s="58" t="s">
        <v>35</v>
      </c>
      <c r="E53" s="58" t="s">
        <v>35</v>
      </c>
      <c r="F53" s="58" t="s">
        <v>35</v>
      </c>
      <c r="G53" s="55" t="s">
        <v>35</v>
      </c>
      <c r="H53" s="52" t="s">
        <v>35</v>
      </c>
      <c r="I53" s="58" t="s">
        <v>35</v>
      </c>
      <c r="J53" s="58" t="s">
        <v>35</v>
      </c>
      <c r="K53" s="58" t="s">
        <v>35</v>
      </c>
      <c r="L53" s="49" t="s">
        <v>35</v>
      </c>
      <c r="M53" s="61" t="s">
        <v>35</v>
      </c>
      <c r="N53" s="58" t="s">
        <v>35</v>
      </c>
      <c r="O53" s="58" t="s">
        <v>35</v>
      </c>
      <c r="P53" s="58" t="s">
        <v>35</v>
      </c>
      <c r="Q53" s="55" t="s">
        <v>35</v>
      </c>
      <c r="R53" s="52" t="s">
        <v>35</v>
      </c>
      <c r="S53" s="58" t="s">
        <v>35</v>
      </c>
      <c r="T53" s="58" t="s">
        <v>35</v>
      </c>
      <c r="U53" s="58" t="s">
        <v>35</v>
      </c>
      <c r="V53" s="58" t="s">
        <v>35</v>
      </c>
      <c r="W53" s="58" t="s">
        <v>35</v>
      </c>
      <c r="X53" s="58" t="s">
        <v>35</v>
      </c>
      <c r="Y53" s="58" t="s">
        <v>35</v>
      </c>
      <c r="Z53" s="58" t="s">
        <v>35</v>
      </c>
      <c r="AA53" s="58" t="s">
        <v>35</v>
      </c>
      <c r="AB53" s="49" t="s">
        <v>35</v>
      </c>
      <c r="AC53" s="5"/>
      <c r="AD53" s="5"/>
      <c r="AE53" s="5"/>
      <c r="AF53" s="5"/>
      <c r="AG53" s="5"/>
      <c r="AH53" s="5"/>
      <c r="AI53" s="5"/>
      <c r="AJ53" s="5"/>
      <c r="AK53" s="5"/>
      <c r="AL53" s="5"/>
      <c r="AM53" s="5"/>
      <c r="AN53" s="5"/>
      <c r="AO53" s="5"/>
      <c r="AP53" s="5"/>
      <c r="AQ53" s="5"/>
      <c r="AR53" s="5"/>
      <c r="AS53" s="5"/>
      <c r="AT53" s="5"/>
      <c r="AU53" s="5"/>
      <c r="AV53" s="5"/>
      <c r="AW53" s="5"/>
      <c r="AX53" s="5"/>
      <c r="AY53" s="5"/>
      <c r="AZ53" s="342"/>
      <c r="BA53" s="970" t="s">
        <v>106</v>
      </c>
      <c r="BB53" s="594" t="s">
        <v>101</v>
      </c>
      <c r="BC53" s="45" t="s">
        <v>35</v>
      </c>
      <c r="BD53" s="41" t="s">
        <v>35</v>
      </c>
      <c r="BE53" s="41" t="s">
        <v>35</v>
      </c>
      <c r="BF53" s="41" t="s">
        <v>35</v>
      </c>
      <c r="BG53" s="36" t="s">
        <v>35</v>
      </c>
      <c r="BH53" s="45" t="s">
        <v>35</v>
      </c>
      <c r="BI53" s="41" t="s">
        <v>35</v>
      </c>
      <c r="BJ53" s="41" t="s">
        <v>35</v>
      </c>
      <c r="BK53" s="41" t="s">
        <v>35</v>
      </c>
      <c r="BL53" s="36" t="s">
        <v>35</v>
      </c>
      <c r="BM53" s="45" t="s">
        <v>35</v>
      </c>
      <c r="BN53" s="41" t="s">
        <v>35</v>
      </c>
      <c r="BO53" s="41" t="s">
        <v>35</v>
      </c>
      <c r="BP53" s="41" t="s">
        <v>35</v>
      </c>
      <c r="BQ53" s="36" t="s">
        <v>35</v>
      </c>
      <c r="BR53" s="45" t="s">
        <v>35</v>
      </c>
      <c r="BS53" s="41" t="s">
        <v>35</v>
      </c>
      <c r="BT53" s="41" t="s">
        <v>35</v>
      </c>
      <c r="BU53" s="41" t="s">
        <v>35</v>
      </c>
      <c r="BV53" s="41" t="s">
        <v>35</v>
      </c>
      <c r="BW53" s="41" t="s">
        <v>35</v>
      </c>
      <c r="BX53" s="41" t="s">
        <v>35</v>
      </c>
      <c r="BY53" s="30" t="s">
        <v>35</v>
      </c>
      <c r="BZ53" s="30" t="s">
        <v>35</v>
      </c>
      <c r="CA53" s="30" t="s">
        <v>35</v>
      </c>
      <c r="CB53" s="30" t="s">
        <v>35</v>
      </c>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4" customFormat="true" ht="15" customHeight="true" x14ac:dyDescent="0.2">
      <c r="A54" s="982"/>
      <c r="B54" s="378" t="s">
        <v>100</v>
      </c>
      <c r="C54" s="61" t="s">
        <v>35</v>
      </c>
      <c r="D54" s="58" t="s">
        <v>35</v>
      </c>
      <c r="E54" s="58" t="s">
        <v>35</v>
      </c>
      <c r="F54" s="58" t="s">
        <v>35</v>
      </c>
      <c r="G54" s="55" t="s">
        <v>35</v>
      </c>
      <c r="H54" s="52" t="s">
        <v>35</v>
      </c>
      <c r="I54" s="58" t="s">
        <v>35</v>
      </c>
      <c r="J54" s="58" t="s">
        <v>35</v>
      </c>
      <c r="K54" s="58" t="s">
        <v>35</v>
      </c>
      <c r="L54" s="49" t="s">
        <v>35</v>
      </c>
      <c r="M54" s="61" t="s">
        <v>35</v>
      </c>
      <c r="N54" s="58" t="s">
        <v>35</v>
      </c>
      <c r="O54" s="58" t="s">
        <v>35</v>
      </c>
      <c r="P54" s="58" t="s">
        <v>35</v>
      </c>
      <c r="Q54" s="55" t="s">
        <v>35</v>
      </c>
      <c r="R54" s="52" t="s">
        <v>35</v>
      </c>
      <c r="S54" s="58" t="s">
        <v>35</v>
      </c>
      <c r="T54" s="58" t="s">
        <v>35</v>
      </c>
      <c r="U54" s="58" t="s">
        <v>35</v>
      </c>
      <c r="V54" s="58" t="s">
        <v>35</v>
      </c>
      <c r="W54" s="58" t="s">
        <v>35</v>
      </c>
      <c r="X54" s="58" t="s">
        <v>35</v>
      </c>
      <c r="Y54" s="58" t="s">
        <v>35</v>
      </c>
      <c r="Z54" s="58" t="s">
        <v>35</v>
      </c>
      <c r="AA54" s="58" t="s">
        <v>35</v>
      </c>
      <c r="AB54" s="49" t="s">
        <v>35</v>
      </c>
      <c r="AC54" s="5"/>
      <c r="AD54" s="5"/>
      <c r="AE54" s="5"/>
      <c r="AF54" s="5"/>
      <c r="AG54" s="5"/>
      <c r="AH54" s="5"/>
      <c r="AI54" s="5"/>
      <c r="AJ54" s="5"/>
      <c r="AK54" s="5"/>
      <c r="AL54" s="5"/>
      <c r="AM54" s="5"/>
      <c r="AN54" s="5"/>
      <c r="AO54" s="5"/>
      <c r="AP54" s="5"/>
      <c r="AQ54" s="5"/>
      <c r="AR54" s="5"/>
      <c r="AS54" s="5"/>
      <c r="AT54" s="5"/>
      <c r="AU54" s="5"/>
      <c r="AV54" s="5"/>
      <c r="AW54" s="5"/>
      <c r="AX54" s="5"/>
      <c r="AY54" s="5"/>
      <c r="AZ54" s="342"/>
      <c r="BA54" s="970"/>
      <c r="BB54" s="594" t="s">
        <v>100</v>
      </c>
      <c r="BC54" s="45" t="s">
        <v>35</v>
      </c>
      <c r="BD54" s="41" t="s">
        <v>35</v>
      </c>
      <c r="BE54" s="41" t="s">
        <v>35</v>
      </c>
      <c r="BF54" s="41" t="s">
        <v>35</v>
      </c>
      <c r="BG54" s="36" t="s">
        <v>35</v>
      </c>
      <c r="BH54" s="45" t="s">
        <v>35</v>
      </c>
      <c r="BI54" s="41" t="s">
        <v>35</v>
      </c>
      <c r="BJ54" s="41" t="s">
        <v>35</v>
      </c>
      <c r="BK54" s="41" t="s">
        <v>35</v>
      </c>
      <c r="BL54" s="36" t="s">
        <v>35</v>
      </c>
      <c r="BM54" s="45" t="s">
        <v>35</v>
      </c>
      <c r="BN54" s="41" t="s">
        <v>35</v>
      </c>
      <c r="BO54" s="41" t="s">
        <v>35</v>
      </c>
      <c r="BP54" s="41" t="s">
        <v>35</v>
      </c>
      <c r="BQ54" s="36" t="s">
        <v>35</v>
      </c>
      <c r="BR54" s="45" t="s">
        <v>35</v>
      </c>
      <c r="BS54" s="41" t="s">
        <v>35</v>
      </c>
      <c r="BT54" s="41" t="s">
        <v>35</v>
      </c>
      <c r="BU54" s="41" t="s">
        <v>35</v>
      </c>
      <c r="BV54" s="41" t="s">
        <v>35</v>
      </c>
      <c r="BW54" s="41" t="s">
        <v>35</v>
      </c>
      <c r="BX54" s="41" t="s">
        <v>35</v>
      </c>
      <c r="BY54" s="30" t="s">
        <v>35</v>
      </c>
      <c r="BZ54" s="30" t="s">
        <v>35</v>
      </c>
      <c r="CA54" s="30" t="s">
        <v>35</v>
      </c>
      <c r="CB54" s="30" t="s">
        <v>35</v>
      </c>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4" customFormat="true" ht="15" customHeight="true" x14ac:dyDescent="0.2">
      <c r="A55" s="983"/>
      <c r="B55" s="379" t="s">
        <v>68</v>
      </c>
      <c r="C55" s="60" t="s">
        <v>35</v>
      </c>
      <c r="D55" s="57" t="s">
        <v>35</v>
      </c>
      <c r="E55" s="57" t="s">
        <v>35</v>
      </c>
      <c r="F55" s="57" t="s">
        <v>35</v>
      </c>
      <c r="G55" s="54" t="s">
        <v>35</v>
      </c>
      <c r="H55" s="51" t="s">
        <v>35</v>
      </c>
      <c r="I55" s="57" t="s">
        <v>35</v>
      </c>
      <c r="J55" s="57" t="s">
        <v>35</v>
      </c>
      <c r="K55" s="57" t="s">
        <v>35</v>
      </c>
      <c r="L55" s="48" t="s">
        <v>35</v>
      </c>
      <c r="M55" s="60" t="s">
        <v>35</v>
      </c>
      <c r="N55" s="57" t="s">
        <v>35</v>
      </c>
      <c r="O55" s="57" t="s">
        <v>35</v>
      </c>
      <c r="P55" s="57" t="s">
        <v>35</v>
      </c>
      <c r="Q55" s="54" t="s">
        <v>35</v>
      </c>
      <c r="R55" s="10" t="s">
        <v>35</v>
      </c>
      <c r="S55" s="9" t="s">
        <v>35</v>
      </c>
      <c r="T55" s="9" t="s">
        <v>35</v>
      </c>
      <c r="U55" s="9" t="s">
        <v>35</v>
      </c>
      <c r="V55" s="9" t="s">
        <v>35</v>
      </c>
      <c r="W55" s="9" t="s">
        <v>35</v>
      </c>
      <c r="X55" s="9" t="s">
        <v>35</v>
      </c>
      <c r="Y55" s="9" t="s">
        <v>35</v>
      </c>
      <c r="Z55" s="9" t="s">
        <v>35</v>
      </c>
      <c r="AA55" s="9" t="s">
        <v>35</v>
      </c>
      <c r="AB55" s="6" t="s">
        <v>35</v>
      </c>
      <c r="AC55" s="5"/>
      <c r="AD55" s="5"/>
      <c r="AE55" s="5"/>
      <c r="AF55" s="5"/>
      <c r="AG55" s="5"/>
      <c r="AH55" s="5"/>
      <c r="AI55" s="5"/>
      <c r="AJ55" s="5"/>
      <c r="AK55" s="5"/>
      <c r="AL55" s="5"/>
      <c r="AM55" s="5"/>
      <c r="AN55" s="5"/>
      <c r="AO55" s="5"/>
      <c r="AP55" s="5"/>
      <c r="AQ55" s="5"/>
      <c r="AR55" s="5"/>
      <c r="AS55" s="5"/>
      <c r="AT55" s="5"/>
      <c r="AU55" s="5"/>
      <c r="AV55" s="5"/>
      <c r="AW55" s="5"/>
      <c r="AX55" s="5"/>
      <c r="AY55" s="5"/>
      <c r="AZ55" s="342"/>
      <c r="BA55" s="972"/>
      <c r="BB55" s="597" t="s">
        <v>68</v>
      </c>
      <c r="BC55" s="43" t="s">
        <v>35</v>
      </c>
      <c r="BD55" s="39" t="s">
        <v>35</v>
      </c>
      <c r="BE55" s="39" t="s">
        <v>35</v>
      </c>
      <c r="BF55" s="39" t="s">
        <v>35</v>
      </c>
      <c r="BG55" s="34" t="s">
        <v>35</v>
      </c>
      <c r="BH55" s="43" t="s">
        <v>35</v>
      </c>
      <c r="BI55" s="39" t="s">
        <v>35</v>
      </c>
      <c r="BJ55" s="39" t="s">
        <v>35</v>
      </c>
      <c r="BK55" s="39" t="s">
        <v>35</v>
      </c>
      <c r="BL55" s="34" t="s">
        <v>35</v>
      </c>
      <c r="BM55" s="43" t="s">
        <v>35</v>
      </c>
      <c r="BN55" s="39" t="s">
        <v>35</v>
      </c>
      <c r="BO55" s="39" t="s">
        <v>35</v>
      </c>
      <c r="BP55" s="39" t="s">
        <v>35</v>
      </c>
      <c r="BQ55" s="34" t="s">
        <v>35</v>
      </c>
      <c r="BR55" s="8" t="s">
        <v>35</v>
      </c>
      <c r="BS55" s="7" t="s">
        <v>35</v>
      </c>
      <c r="BT55" s="7" t="s">
        <v>35</v>
      </c>
      <c r="BU55" s="7" t="s">
        <v>35</v>
      </c>
      <c r="BV55" s="7" t="s">
        <v>35</v>
      </c>
      <c r="BW55" s="7" t="s">
        <v>35</v>
      </c>
      <c r="BX55" s="7" t="s">
        <v>35</v>
      </c>
      <c r="BY55" s="7" t="s">
        <v>35</v>
      </c>
      <c r="BZ55" s="32" t="s">
        <v>35</v>
      </c>
      <c r="CA55" s="32" t="s">
        <v>35</v>
      </c>
      <c r="CB55" s="32" t="s">
        <v>35</v>
      </c>
      <c r="CC55" s="4"/>
      <c r="CD55" s="4"/>
      <c r="CE55" s="4"/>
      <c r="CF55" s="4"/>
      <c r="CG55" s="4"/>
      <c r="CH55" s="4"/>
      <c r="CI55" s="4"/>
      <c r="CJ55" s="4"/>
      <c r="CK55" s="4"/>
      <c r="CL55" s="4"/>
      <c r="CM55" s="4"/>
      <c r="CN55" s="4"/>
      <c r="CO55" s="4"/>
      <c r="CP55" s="4"/>
      <c r="CQ55" s="4"/>
      <c r="CR55" s="4"/>
      <c r="CS55" s="4"/>
      <c r="CT55" s="4"/>
      <c r="CU55" s="4"/>
      <c r="CV55" s="4"/>
      <c r="CW55" s="4"/>
      <c r="CX55" s="4"/>
      <c r="CY55" s="4"/>
      <c r="CZ55" s="4"/>
    </row>
    <row r="56" s="544" customFormat="true" ht="15" customHeight="true" x14ac:dyDescent="0.2">
      <c r="A56" s="306"/>
      <c r="B56" s="374"/>
      <c r="C56" s="989" t="s">
        <v>115</v>
      </c>
      <c r="D56" s="990"/>
      <c r="E56" s="990"/>
      <c r="F56" s="990"/>
      <c r="G56" s="991"/>
      <c r="H56" s="987" t="s">
        <v>38</v>
      </c>
      <c r="I56" s="979"/>
      <c r="J56" s="979"/>
      <c r="K56" s="979"/>
      <c r="L56" s="981"/>
      <c r="M56" s="978" t="s">
        <v>37</v>
      </c>
      <c r="N56" s="979"/>
      <c r="O56" s="979"/>
      <c r="P56" s="979"/>
      <c r="Q56" s="981"/>
      <c r="R56" s="15" t="s">
        <v>142</v>
      </c>
      <c r="S56" s="426"/>
      <c r="T56" s="426"/>
      <c r="U56" s="426"/>
      <c r="V56" s="426"/>
      <c r="W56" s="426"/>
      <c r="X56" s="426"/>
      <c r="Y56" s="426"/>
      <c r="Z56" s="426"/>
      <c r="AA56" s="426"/>
      <c r="AB56" s="426"/>
      <c r="AC56" s="784"/>
      <c r="AD56" s="784"/>
      <c r="AE56" s="784"/>
      <c r="AF56" s="784"/>
      <c r="AG56" s="784"/>
      <c r="AH56" s="784"/>
      <c r="AI56" s="784"/>
      <c r="AJ56" s="784"/>
      <c r="AK56" s="784"/>
      <c r="AL56" s="784"/>
      <c r="AM56" s="784"/>
      <c r="AN56" s="784"/>
      <c r="AO56" s="784"/>
      <c r="AP56" s="784"/>
      <c r="AQ56" s="784"/>
      <c r="AR56" s="784"/>
      <c r="AS56" s="784"/>
      <c r="AT56" s="784"/>
      <c r="AU56" s="784"/>
      <c r="AV56" s="784"/>
      <c r="AW56" s="784"/>
      <c r="AX56" s="784"/>
      <c r="AY56" s="784"/>
      <c r="AZ56" s="343"/>
      <c r="BA56" s="344" t="s">
        <v>131</v>
      </c>
      <c r="BB56" s="289" t="s">
        <v>96</v>
      </c>
      <c r="BC56" s="978" t="s">
        <v>115</v>
      </c>
      <c r="BD56" s="979"/>
      <c r="BE56" s="979"/>
      <c r="BF56" s="979"/>
      <c r="BG56" s="980"/>
      <c r="BH56" s="978" t="s">
        <v>38</v>
      </c>
      <c r="BI56" s="979"/>
      <c r="BJ56" s="979"/>
      <c r="BK56" s="979"/>
      <c r="BL56" s="980"/>
      <c r="BM56" s="978" t="s">
        <v>37</v>
      </c>
      <c r="BN56" s="979"/>
      <c r="BO56" s="979"/>
      <c r="BP56" s="979"/>
      <c r="BQ56" s="981"/>
      <c r="BR56" s="14" t="s">
        <v>142</v>
      </c>
      <c r="BS56" s="426"/>
      <c r="BT56" s="426"/>
      <c r="BU56" s="426"/>
      <c r="BV56" s="426"/>
      <c r="BW56" s="426"/>
      <c r="BX56" s="426"/>
      <c r="BY56" s="426"/>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544" customFormat="true" ht="24" x14ac:dyDescent="0.2">
      <c r="A57" s="329" t="s">
        <v>69</v>
      </c>
      <c r="B57" s="374"/>
      <c r="C57" s="417" t="s">
        <v>0</v>
      </c>
      <c r="D57" s="587" t="s">
        <v>1</v>
      </c>
      <c r="E57" s="587" t="s">
        <v>2</v>
      </c>
      <c r="F57" s="587" t="s">
        <v>3</v>
      </c>
      <c r="G57" s="588" t="s">
        <v>4</v>
      </c>
      <c r="H57" s="380" t="s">
        <v>0</v>
      </c>
      <c r="I57" s="590" t="s">
        <v>1</v>
      </c>
      <c r="J57" s="590" t="s">
        <v>2</v>
      </c>
      <c r="K57" s="590" t="s">
        <v>3</v>
      </c>
      <c r="L57" s="591" t="s">
        <v>4</v>
      </c>
      <c r="M57" s="381" t="s">
        <v>0</v>
      </c>
      <c r="N57" s="590" t="s">
        <v>1</v>
      </c>
      <c r="O57" s="590" t="s">
        <v>2</v>
      </c>
      <c r="P57" s="590" t="s">
        <v>3</v>
      </c>
      <c r="Q57" s="586" t="s">
        <v>4</v>
      </c>
      <c r="R57" s="380" t="s">
        <v>260</v>
      </c>
      <c r="S57" s="590" t="s">
        <v>261</v>
      </c>
      <c r="T57" s="590" t="s">
        <v>262</v>
      </c>
      <c r="U57" s="590" t="s">
        <v>420</v>
      </c>
      <c r="V57" s="590" t="s">
        <v>421</v>
      </c>
      <c r="W57" s="590" t="s">
        <v>265</v>
      </c>
      <c r="X57" s="590" t="s">
        <v>266</v>
      </c>
      <c r="Y57" s="590" t="s">
        <v>267</v>
      </c>
      <c r="Z57" s="590" t="s">
        <v>268</v>
      </c>
      <c r="AA57" s="590" t="s">
        <v>269</v>
      </c>
      <c r="AB57" s="591" t="s">
        <v>270</v>
      </c>
      <c r="AC57" s="784"/>
      <c r="AD57" s="784"/>
      <c r="AE57" s="784"/>
      <c r="AF57" s="784"/>
      <c r="AG57" s="784"/>
      <c r="AH57" s="784"/>
      <c r="AI57" s="784"/>
      <c r="AJ57" s="784"/>
      <c r="AK57" s="784"/>
      <c r="AL57" s="784"/>
      <c r="AM57" s="784"/>
      <c r="AN57" s="784"/>
      <c r="AO57" s="784"/>
      <c r="AP57" s="784"/>
      <c r="AQ57" s="784"/>
      <c r="AR57" s="784"/>
      <c r="AS57" s="784"/>
      <c r="AT57" s="784"/>
      <c r="AU57" s="784"/>
      <c r="AV57" s="784"/>
      <c r="AW57" s="784"/>
      <c r="AX57" s="784"/>
      <c r="AY57" s="784"/>
      <c r="AZ57" s="343"/>
      <c r="BA57" s="329" t="s">
        <v>120</v>
      </c>
      <c r="BB57" s="328"/>
      <c r="BC57" s="457" t="s">
        <v>0</v>
      </c>
      <c r="BD57" s="563" t="s">
        <v>1</v>
      </c>
      <c r="BE57" s="563" t="s">
        <v>2</v>
      </c>
      <c r="BF57" s="563" t="s">
        <v>3</v>
      </c>
      <c r="BG57" s="458" t="s">
        <v>4</v>
      </c>
      <c r="BH57" s="457" t="s">
        <v>0</v>
      </c>
      <c r="BI57" s="563" t="s">
        <v>1</v>
      </c>
      <c r="BJ57" s="563" t="s">
        <v>2</v>
      </c>
      <c r="BK57" s="563" t="s">
        <v>3</v>
      </c>
      <c r="BL57" s="458" t="s">
        <v>4</v>
      </c>
      <c r="BM57" s="457" t="s">
        <v>0</v>
      </c>
      <c r="BN57" s="563" t="s">
        <v>1</v>
      </c>
      <c r="BO57" s="563" t="s">
        <v>2</v>
      </c>
      <c r="BP57" s="563" t="s">
        <v>3</v>
      </c>
      <c r="BQ57" s="458" t="s">
        <v>4</v>
      </c>
      <c r="BR57" s="457" t="s">
        <v>260</v>
      </c>
      <c r="BS57" s="563" t="s">
        <v>261</v>
      </c>
      <c r="BT57" s="563" t="s">
        <v>262</v>
      </c>
      <c r="BU57" s="563" t="s">
        <v>420</v>
      </c>
      <c r="BV57" s="563" t="s">
        <v>421</v>
      </c>
      <c r="BW57" s="563" t="s">
        <v>265</v>
      </c>
      <c r="BX57" s="563" t="s">
        <v>266</v>
      </c>
      <c r="BY57" s="564" t="s">
        <v>267</v>
      </c>
      <c r="BZ57" s="564" t="s">
        <v>268</v>
      </c>
      <c r="CA57" s="564" t="s">
        <v>269</v>
      </c>
      <c r="CB57" s="564" t="s">
        <v>270</v>
      </c>
      <c r="CC57" s="173"/>
      <c r="CD57" s="173"/>
      <c r="CE57" s="173"/>
      <c r="CF57" s="173"/>
      <c r="CG57" s="173"/>
      <c r="CH57" s="173"/>
      <c r="CI57" s="173"/>
      <c r="CJ57" s="173"/>
      <c r="CK57" s="173"/>
      <c r="CL57" s="173"/>
      <c r="CM57" s="173"/>
      <c r="CN57" s="173"/>
      <c r="CO57" s="173"/>
      <c r="CP57" s="173"/>
      <c r="CQ57" s="173"/>
      <c r="CR57" s="173"/>
      <c r="CS57" s="173"/>
      <c r="CT57" s="173"/>
      <c r="CU57" s="173"/>
      <c r="CV57" s="173"/>
      <c r="CW57" s="173"/>
      <c r="CX57" s="173"/>
      <c r="CY57" s="173"/>
      <c r="CZ57" s="173"/>
    </row>
    <row r="58" s="544" customFormat="true" ht="15" customHeight="true" x14ac:dyDescent="0.2">
      <c r="A58" s="988" t="s">
        <v>271</v>
      </c>
      <c r="B58" s="377" t="s">
        <v>272</v>
      </c>
      <c r="C58" s="122">
        <v>1.8788513802691011E-2</v>
      </c>
      <c r="D58" s="121">
        <v>0</v>
      </c>
      <c r="E58" s="121">
        <v>1.7445632596040324E-2</v>
      </c>
      <c r="F58" s="121">
        <v>0.16544925200253965</v>
      </c>
      <c r="G58" s="120">
        <v>5.3992620624826824</v>
      </c>
      <c r="H58" s="119">
        <v>0</v>
      </c>
      <c r="I58" s="121">
        <v>0.29420933995692061</v>
      </c>
      <c r="J58" s="121">
        <v>2.2409988653183031</v>
      </c>
      <c r="K58" s="121">
        <v>2.8061718980794881</v>
      </c>
      <c r="L58" s="118">
        <v>10.067370675492779</v>
      </c>
      <c r="M58" s="122">
        <v>0</v>
      </c>
      <c r="N58" s="121">
        <v>2.8680092238922629E-2</v>
      </c>
      <c r="O58" s="121">
        <v>0</v>
      </c>
      <c r="P58" s="121">
        <v>2.6625569227016248E-2</v>
      </c>
      <c r="Q58" s="120">
        <v>0.38986849492112058</v>
      </c>
      <c r="R58" s="119">
        <v>0</v>
      </c>
      <c r="S58" s="121">
        <v>1.622841880472321</v>
      </c>
      <c r="T58" s="121">
        <v>0</v>
      </c>
      <c r="U58" s="121">
        <v>0.33325890576602374</v>
      </c>
      <c r="V58" s="121">
        <v>0.1024495636092897</v>
      </c>
      <c r="W58" s="121">
        <v>9.2849577445753589E-2</v>
      </c>
      <c r="X58" s="121">
        <v>6.0170794404580548</v>
      </c>
      <c r="Y58" s="121">
        <v>0.23134970599655766</v>
      </c>
      <c r="Z58" s="121">
        <v>1.1345593168858756</v>
      </c>
      <c r="AA58" s="121">
        <v>1.6285908299785254</v>
      </c>
      <c r="AB58" s="118">
        <v>2.410666394906356</v>
      </c>
      <c r="AC58" s="784"/>
      <c r="AD58" s="784"/>
      <c r="AE58" s="784"/>
      <c r="AF58" s="784"/>
      <c r="AG58" s="784"/>
      <c r="AH58" s="784"/>
      <c r="AI58" s="784"/>
      <c r="AJ58" s="784"/>
      <c r="AK58" s="784"/>
      <c r="AL58" s="784"/>
      <c r="AM58" s="784"/>
      <c r="AN58" s="784"/>
      <c r="AO58" s="784"/>
      <c r="AP58" s="784"/>
      <c r="AQ58" s="784"/>
      <c r="AR58" s="784"/>
      <c r="AS58" s="784"/>
      <c r="AT58" s="784"/>
      <c r="AU58" s="784"/>
      <c r="AV58" s="784"/>
      <c r="AW58" s="784"/>
      <c r="AX58" s="784"/>
      <c r="AY58" s="784"/>
      <c r="AZ58" s="343"/>
      <c r="BA58" s="593"/>
      <c r="BB58" s="596"/>
      <c r="BC58" s="446"/>
      <c r="BD58" s="430"/>
      <c r="BE58" s="430"/>
      <c r="BF58" s="430"/>
      <c r="BG58" s="447"/>
      <c r="BH58" s="446"/>
      <c r="BI58" s="430"/>
      <c r="BJ58" s="430"/>
      <c r="BK58" s="430"/>
      <c r="BL58" s="447"/>
      <c r="BM58" s="446"/>
      <c r="BN58" s="430"/>
      <c r="BO58" s="430"/>
      <c r="BP58" s="430"/>
      <c r="BQ58" s="447"/>
      <c r="BR58" s="446"/>
      <c r="BS58" s="430"/>
      <c r="BT58" s="430"/>
      <c r="BU58" s="430"/>
      <c r="BV58" s="430"/>
      <c r="BW58" s="430"/>
      <c r="BX58" s="430"/>
      <c r="BY58" s="431"/>
      <c r="BZ58" s="431"/>
      <c r="CA58" s="431"/>
      <c r="CB58" s="431"/>
      <c r="CC58" s="3"/>
      <c r="CD58" s="3"/>
      <c r="CE58" s="3"/>
      <c r="CF58" s="3"/>
      <c r="CG58" s="3"/>
      <c r="CH58" s="3"/>
      <c r="CI58" s="3"/>
      <c r="CJ58" s="3"/>
      <c r="CK58" s="3"/>
      <c r="CL58" s="3"/>
      <c r="CM58" s="3"/>
      <c r="CN58" s="3"/>
      <c r="CO58" s="3"/>
      <c r="CP58" s="3"/>
      <c r="CQ58" s="3"/>
      <c r="CR58" s="3"/>
      <c r="CS58" s="3"/>
      <c r="CT58" s="3"/>
      <c r="CU58" s="3"/>
      <c r="CV58" s="3"/>
      <c r="CW58" s="3"/>
      <c r="CX58" s="3"/>
      <c r="CY58" s="3"/>
      <c r="CZ58" s="3"/>
    </row>
    <row r="59" s="544" customFormat="true" ht="15" customHeight="true" x14ac:dyDescent="0.2">
      <c r="A59" s="982"/>
      <c r="B59" s="378" t="s">
        <v>273</v>
      </c>
      <c r="C59" s="117">
        <v>5.594510555021829E-2</v>
      </c>
      <c r="D59" s="116">
        <v>5.2304496833862874E-2</v>
      </c>
      <c r="E59" s="116">
        <v>0.14920857633245077</v>
      </c>
      <c r="F59" s="116">
        <v>2.3936474825889964</v>
      </c>
      <c r="G59" s="115">
        <v>28.109033740361049</v>
      </c>
      <c r="H59" s="114">
        <v>0.74642733652238058</v>
      </c>
      <c r="I59" s="116">
        <v>1.9213167817459156</v>
      </c>
      <c r="J59" s="116">
        <v>7.362006778269782</v>
      </c>
      <c r="K59" s="116">
        <v>25.120657303076761</v>
      </c>
      <c r="L59" s="113">
        <v>49.840982438056223</v>
      </c>
      <c r="M59" s="117">
        <v>0</v>
      </c>
      <c r="N59" s="116">
        <v>0</v>
      </c>
      <c r="O59" s="116">
        <v>7.97470286842967E-2</v>
      </c>
      <c r="P59" s="116">
        <v>0</v>
      </c>
      <c r="Q59" s="115">
        <v>2.1951839663888766</v>
      </c>
      <c r="R59" s="114">
        <v>5.842873704033439E-2</v>
      </c>
      <c r="S59" s="116">
        <v>6.0579268313914048</v>
      </c>
      <c r="T59" s="116">
        <v>0.65427352682818729</v>
      </c>
      <c r="U59" s="116">
        <v>0</v>
      </c>
      <c r="V59" s="116">
        <v>1.2998558106353486</v>
      </c>
      <c r="W59" s="116">
        <v>5.3743307427094562</v>
      </c>
      <c r="X59" s="116">
        <v>43.192950344907402</v>
      </c>
      <c r="Y59" s="116">
        <v>0.21387753767761053</v>
      </c>
      <c r="Z59" s="116">
        <v>6.3107405981212867</v>
      </c>
      <c r="AA59" s="116">
        <v>2.7318295688080845</v>
      </c>
      <c r="AB59" s="113">
        <v>3.7978908559688196</v>
      </c>
      <c r="AC59" s="784"/>
      <c r="AD59" s="784"/>
      <c r="AE59" s="784"/>
      <c r="AF59" s="784"/>
      <c r="AG59" s="784"/>
      <c r="AH59" s="784"/>
      <c r="AI59" s="784"/>
      <c r="AJ59" s="784"/>
      <c r="AK59" s="784"/>
      <c r="AL59" s="784"/>
      <c r="AM59" s="784"/>
      <c r="AN59" s="784"/>
      <c r="AO59" s="784"/>
      <c r="AP59" s="784"/>
      <c r="AQ59" s="784"/>
      <c r="AR59" s="784"/>
      <c r="AS59" s="784"/>
      <c r="AT59" s="784"/>
      <c r="AU59" s="784"/>
      <c r="AV59" s="784"/>
      <c r="AW59" s="784"/>
      <c r="AX59" s="784"/>
      <c r="AY59" s="784"/>
      <c r="AZ59" s="343"/>
      <c r="BA59" s="595"/>
      <c r="BB59" s="594"/>
      <c r="BC59" s="449"/>
      <c r="BD59" s="434"/>
      <c r="BE59" s="434"/>
      <c r="BF59" s="434"/>
      <c r="BG59" s="453"/>
      <c r="BH59" s="449"/>
      <c r="BI59" s="434"/>
      <c r="BJ59" s="434"/>
      <c r="BK59" s="434"/>
      <c r="BL59" s="453"/>
      <c r="BM59" s="449"/>
      <c r="BN59" s="434"/>
      <c r="BO59" s="434"/>
      <c r="BP59" s="434"/>
      <c r="BQ59" s="453"/>
      <c r="BR59" s="449"/>
      <c r="BS59" s="434"/>
      <c r="BT59" s="434"/>
      <c r="BU59" s="434"/>
      <c r="BV59" s="434"/>
      <c r="BW59" s="434"/>
      <c r="BX59" s="434"/>
      <c r="BY59" s="435"/>
      <c r="BZ59" s="435"/>
      <c r="CA59" s="435"/>
      <c r="CB59" s="435"/>
      <c r="CC59" s="3"/>
      <c r="CD59" s="3"/>
      <c r="CE59" s="3"/>
      <c r="CF59" s="3"/>
      <c r="CG59" s="3"/>
      <c r="CH59" s="3"/>
      <c r="CI59" s="3"/>
      <c r="CJ59" s="3"/>
      <c r="CK59" s="3"/>
      <c r="CL59" s="3"/>
      <c r="CM59" s="3"/>
      <c r="CN59" s="3"/>
      <c r="CO59" s="3"/>
      <c r="CP59" s="3"/>
      <c r="CQ59" s="3"/>
      <c r="CR59" s="3"/>
      <c r="CS59" s="3"/>
      <c r="CT59" s="3"/>
      <c r="CU59" s="3"/>
      <c r="CV59" s="3"/>
      <c r="CW59" s="3"/>
      <c r="CX59" s="3"/>
      <c r="CY59" s="3"/>
      <c r="CZ59" s="3"/>
    </row>
    <row r="60" s="544" customFormat="true" ht="15" customHeight="true" x14ac:dyDescent="0.2">
      <c r="A60" s="982"/>
      <c r="B60" s="378" t="s">
        <v>274</v>
      </c>
      <c r="C60" s="117">
        <v>3.7503621905920879</v>
      </c>
      <c r="D60" s="116">
        <v>5.4838716042378994</v>
      </c>
      <c r="E60" s="116">
        <v>9.0702906441598792</v>
      </c>
      <c r="F60" s="116">
        <v>20.787748662188953</v>
      </c>
      <c r="G60" s="115">
        <v>12.452367290608619</v>
      </c>
      <c r="H60" s="114">
        <v>13.357475382498221</v>
      </c>
      <c r="I60" s="116">
        <v>26.878277879239164</v>
      </c>
      <c r="J60" s="116">
        <v>23.038886399061973</v>
      </c>
      <c r="K60" s="116">
        <v>14.650183996115954</v>
      </c>
      <c r="L60" s="113">
        <v>3.044517447431081</v>
      </c>
      <c r="M60" s="117">
        <v>3.4477640295902834</v>
      </c>
      <c r="N60" s="116">
        <v>4.8287233308170334</v>
      </c>
      <c r="O60" s="116">
        <v>5.0621588550343093</v>
      </c>
      <c r="P60" s="116">
        <v>7.8209370341561568</v>
      </c>
      <c r="Q60" s="115">
        <v>14.920279773304088</v>
      </c>
      <c r="R60" s="114">
        <v>7.6707010517084226</v>
      </c>
      <c r="S60" s="116">
        <v>2.9551532385206127</v>
      </c>
      <c r="T60" s="116">
        <v>2.2673548272177459</v>
      </c>
      <c r="U60" s="116">
        <v>2.2186767022834788</v>
      </c>
      <c r="V60" s="116">
        <v>10.851934130463604</v>
      </c>
      <c r="W60" s="116">
        <v>14.395230548794668</v>
      </c>
      <c r="X60" s="116">
        <v>2.5749166355669191</v>
      </c>
      <c r="Y60" s="116">
        <v>6.6509383504328623</v>
      </c>
      <c r="Z60" s="116">
        <v>27.72672978494251</v>
      </c>
      <c r="AA60" s="116">
        <v>4.3767261670641728</v>
      </c>
      <c r="AB60" s="113">
        <v>34.534579211531494</v>
      </c>
      <c r="AC60" s="784"/>
      <c r="AD60" s="784"/>
      <c r="AE60" s="784"/>
      <c r="AF60" s="784"/>
      <c r="AG60" s="784"/>
      <c r="AH60" s="784"/>
      <c r="AI60" s="784"/>
      <c r="AJ60" s="784"/>
      <c r="AK60" s="784"/>
      <c r="AL60" s="784"/>
      <c r="AM60" s="784"/>
      <c r="AN60" s="784"/>
      <c r="AO60" s="784"/>
      <c r="AP60" s="784"/>
      <c r="AQ60" s="784"/>
      <c r="AR60" s="784"/>
      <c r="AS60" s="784"/>
      <c r="AT60" s="784"/>
      <c r="AU60" s="784"/>
      <c r="AV60" s="784"/>
      <c r="AW60" s="784"/>
      <c r="AX60" s="784"/>
      <c r="AY60" s="784"/>
      <c r="AZ60" s="343"/>
      <c r="BA60" s="595"/>
      <c r="BB60" s="594"/>
      <c r="BC60" s="449"/>
      <c r="BD60" s="434"/>
      <c r="BE60" s="434"/>
      <c r="BF60" s="434"/>
      <c r="BG60" s="453"/>
      <c r="BH60" s="449"/>
      <c r="BI60" s="434"/>
      <c r="BJ60" s="434"/>
      <c r="BK60" s="434"/>
      <c r="BL60" s="453"/>
      <c r="BM60" s="449"/>
      <c r="BN60" s="434"/>
      <c r="BO60" s="434"/>
      <c r="BP60" s="434"/>
      <c r="BQ60" s="453"/>
      <c r="BR60" s="449"/>
      <c r="BS60" s="434"/>
      <c r="BT60" s="434"/>
      <c r="BU60" s="434"/>
      <c r="BV60" s="434"/>
      <c r="BW60" s="434"/>
      <c r="BX60" s="434"/>
      <c r="BY60" s="435"/>
      <c r="BZ60" s="435"/>
      <c r="CA60" s="435"/>
      <c r="CB60" s="435"/>
      <c r="CC60" s="3"/>
      <c r="CD60" s="3"/>
      <c r="CE60" s="3"/>
      <c r="CF60" s="3"/>
      <c r="CG60" s="3"/>
      <c r="CH60" s="3"/>
      <c r="CI60" s="3"/>
      <c r="CJ60" s="3"/>
      <c r="CK60" s="3"/>
      <c r="CL60" s="3"/>
      <c r="CM60" s="3"/>
      <c r="CN60" s="3"/>
      <c r="CO60" s="3"/>
      <c r="CP60" s="3"/>
      <c r="CQ60" s="3"/>
      <c r="CR60" s="3"/>
      <c r="CS60" s="3"/>
      <c r="CT60" s="3"/>
      <c r="CU60" s="3"/>
      <c r="CV60" s="3"/>
      <c r="CW60" s="3"/>
      <c r="CX60" s="3"/>
      <c r="CY60" s="3"/>
      <c r="CZ60" s="3"/>
    </row>
    <row r="61" s="544" customFormat="true" ht="15" customHeight="true" x14ac:dyDescent="0.2">
      <c r="A61" s="982"/>
      <c r="B61" s="378" t="s">
        <v>422</v>
      </c>
      <c r="C61" s="117">
        <v>0.34926717002630647</v>
      </c>
      <c r="D61" s="116">
        <v>0.75223450462570374</v>
      </c>
      <c r="E61" s="116">
        <v>1.2462988865850364</v>
      </c>
      <c r="F61" s="116">
        <v>8.6875434655835839</v>
      </c>
      <c r="G61" s="115">
        <v>37.229243298913048</v>
      </c>
      <c r="H61" s="114">
        <v>5.411493592883458</v>
      </c>
      <c r="I61" s="116">
        <v>17.747025734979292</v>
      </c>
      <c r="J61" s="116">
        <v>36.446722583596376</v>
      </c>
      <c r="K61" s="116">
        <v>45.640716953404805</v>
      </c>
      <c r="L61" s="113">
        <v>29.710469913773036</v>
      </c>
      <c r="M61" s="117">
        <v>5.7150523741497761E-2</v>
      </c>
      <c r="N61" s="116">
        <v>0.32793716750852159</v>
      </c>
      <c r="O61" s="116">
        <v>0.11113734828065999</v>
      </c>
      <c r="P61" s="116">
        <v>0.90362000230387218</v>
      </c>
      <c r="Q61" s="115">
        <v>1.332511132255203</v>
      </c>
      <c r="R61" s="114">
        <v>1.7977261477985125</v>
      </c>
      <c r="S61" s="116">
        <v>15.068117132091704</v>
      </c>
      <c r="T61" s="116">
        <v>0.84798015201351851</v>
      </c>
      <c r="U61" s="116">
        <v>0.12497208966225891</v>
      </c>
      <c r="V61" s="116">
        <v>10.182013122267618</v>
      </c>
      <c r="W61" s="116">
        <v>17.124826345448955</v>
      </c>
      <c r="X61" s="116">
        <v>40.640490237741488</v>
      </c>
      <c r="Y61" s="116">
        <v>1.4939551550673649</v>
      </c>
      <c r="Z61" s="116">
        <v>14.121259459408577</v>
      </c>
      <c r="AA61" s="116">
        <v>3.5109589769278888</v>
      </c>
      <c r="AB61" s="113">
        <v>5.2316983099233099</v>
      </c>
      <c r="AC61" s="784"/>
      <c r="AD61" s="784"/>
      <c r="AE61" s="784"/>
      <c r="AF61" s="784"/>
      <c r="AG61" s="784"/>
      <c r="AH61" s="784"/>
      <c r="AI61" s="784"/>
      <c r="AJ61" s="784"/>
      <c r="AK61" s="784"/>
      <c r="AL61" s="784"/>
      <c r="AM61" s="784"/>
      <c r="AN61" s="784"/>
      <c r="AO61" s="784"/>
      <c r="AP61" s="784"/>
      <c r="AQ61" s="784"/>
      <c r="AR61" s="784"/>
      <c r="AS61" s="784"/>
      <c r="AT61" s="784"/>
      <c r="AU61" s="784"/>
      <c r="AV61" s="784"/>
      <c r="AW61" s="784"/>
      <c r="AX61" s="784"/>
      <c r="AY61" s="784"/>
      <c r="AZ61" s="343"/>
      <c r="BA61" s="595"/>
      <c r="BB61" s="594"/>
      <c r="BC61" s="449"/>
      <c r="BD61" s="434"/>
      <c r="BE61" s="434"/>
      <c r="BF61" s="434"/>
      <c r="BG61" s="453"/>
      <c r="BH61" s="449"/>
      <c r="BI61" s="434"/>
      <c r="BJ61" s="434"/>
      <c r="BK61" s="434"/>
      <c r="BL61" s="453"/>
      <c r="BM61" s="449"/>
      <c r="BN61" s="434"/>
      <c r="BO61" s="434"/>
      <c r="BP61" s="434"/>
      <c r="BQ61" s="453"/>
      <c r="BR61" s="449"/>
      <c r="BS61" s="434"/>
      <c r="BT61" s="434"/>
      <c r="BU61" s="434"/>
      <c r="BV61" s="434"/>
      <c r="BW61" s="434"/>
      <c r="BX61" s="434"/>
      <c r="BY61" s="435"/>
      <c r="BZ61" s="435"/>
      <c r="CA61" s="435"/>
      <c r="CB61" s="435"/>
      <c r="CC61" s="3"/>
      <c r="CD61" s="3"/>
      <c r="CE61" s="3"/>
      <c r="CF61" s="3"/>
      <c r="CG61" s="3"/>
      <c r="CH61" s="3"/>
      <c r="CI61" s="3"/>
      <c r="CJ61" s="3"/>
      <c r="CK61" s="3"/>
      <c r="CL61" s="3"/>
      <c r="CM61" s="3"/>
      <c r="CN61" s="3"/>
      <c r="CO61" s="3"/>
      <c r="CP61" s="3"/>
      <c r="CQ61" s="3"/>
      <c r="CR61" s="3"/>
      <c r="CS61" s="3"/>
      <c r="CT61" s="3"/>
      <c r="CU61" s="3"/>
      <c r="CV61" s="3"/>
      <c r="CW61" s="3"/>
      <c r="CX61" s="3"/>
      <c r="CY61" s="3"/>
      <c r="CZ61" s="3"/>
    </row>
    <row r="62" s="544" customFormat="true" ht="15" customHeight="true" x14ac:dyDescent="0.2">
      <c r="A62" s="982"/>
      <c r="B62" s="378" t="s">
        <v>423</v>
      </c>
      <c r="C62" s="117">
        <v>0.78552425731193609</v>
      </c>
      <c r="D62" s="116">
        <v>1.0023554218161168</v>
      </c>
      <c r="E62" s="116">
        <v>1.9598528233766284</v>
      </c>
      <c r="F62" s="116">
        <v>4.2661573975874587</v>
      </c>
      <c r="G62" s="115">
        <v>3.61060615400869</v>
      </c>
      <c r="H62" s="114">
        <v>3.6513928828828077</v>
      </c>
      <c r="I62" s="116">
        <v>4.0876310108490514</v>
      </c>
      <c r="J62" s="116">
        <v>5.1730822192194807</v>
      </c>
      <c r="K62" s="116">
        <v>4.9675604204533821</v>
      </c>
      <c r="L62" s="113">
        <v>0.38560638778273704</v>
      </c>
      <c r="M62" s="117">
        <v>0.30233449020637088</v>
      </c>
      <c r="N62" s="116">
        <v>0.3594597117802702</v>
      </c>
      <c r="O62" s="116">
        <v>1.0044244094696402</v>
      </c>
      <c r="P62" s="116">
        <v>2.2058766107071879</v>
      </c>
      <c r="Q62" s="115">
        <v>4.2648936397909631</v>
      </c>
      <c r="R62" s="114">
        <v>7.1304321313496385E-2</v>
      </c>
      <c r="S62" s="116">
        <v>13.447004602062757</v>
      </c>
      <c r="T62" s="116">
        <v>0.99375700156416513</v>
      </c>
      <c r="U62" s="116">
        <v>0.54376327485258424</v>
      </c>
      <c r="V62" s="116">
        <v>2.5854090962207121</v>
      </c>
      <c r="W62" s="116">
        <v>2.6587577350524469</v>
      </c>
      <c r="X62" s="116">
        <v>3.8088571003700009</v>
      </c>
      <c r="Y62" s="116">
        <v>1.7857734731665889</v>
      </c>
      <c r="Z62" s="116">
        <v>1.9350943613946494</v>
      </c>
      <c r="AA62" s="116">
        <v>1.9297187208826683</v>
      </c>
      <c r="AB62" s="113">
        <v>3.1642757009428082</v>
      </c>
      <c r="AC62" s="784"/>
      <c r="AD62" s="784"/>
      <c r="AE62" s="784"/>
      <c r="AF62" s="784"/>
      <c r="AG62" s="784"/>
      <c r="AH62" s="784"/>
      <c r="AI62" s="784"/>
      <c r="AJ62" s="784"/>
      <c r="AK62" s="784"/>
      <c r="AL62" s="784"/>
      <c r="AM62" s="784"/>
      <c r="AN62" s="784"/>
      <c r="AO62" s="784"/>
      <c r="AP62" s="784"/>
      <c r="AQ62" s="784"/>
      <c r="AR62" s="784"/>
      <c r="AS62" s="784"/>
      <c r="AT62" s="784"/>
      <c r="AU62" s="784"/>
      <c r="AV62" s="784"/>
      <c r="AW62" s="784"/>
      <c r="AX62" s="784"/>
      <c r="AY62" s="784"/>
      <c r="AZ62" s="343"/>
      <c r="BA62" s="595"/>
      <c r="BB62" s="594"/>
      <c r="BC62" s="449"/>
      <c r="BD62" s="434"/>
      <c r="BE62" s="434"/>
      <c r="BF62" s="434"/>
      <c r="BG62" s="453"/>
      <c r="BH62" s="449"/>
      <c r="BI62" s="434"/>
      <c r="BJ62" s="434"/>
      <c r="BK62" s="434"/>
      <c r="BL62" s="453"/>
      <c r="BM62" s="449"/>
      <c r="BN62" s="434"/>
      <c r="BO62" s="434"/>
      <c r="BP62" s="434"/>
      <c r="BQ62" s="453"/>
      <c r="BR62" s="449"/>
      <c r="BS62" s="434"/>
      <c r="BT62" s="434"/>
      <c r="BU62" s="434"/>
      <c r="BV62" s="434"/>
      <c r="BW62" s="434"/>
      <c r="BX62" s="434"/>
      <c r="BY62" s="435"/>
      <c r="BZ62" s="435"/>
      <c r="CA62" s="435"/>
      <c r="CB62" s="435"/>
      <c r="CC62" s="3"/>
      <c r="CD62" s="3"/>
      <c r="CE62" s="3"/>
      <c r="CF62" s="3"/>
      <c r="CG62" s="3"/>
      <c r="CH62" s="3"/>
      <c r="CI62" s="3"/>
      <c r="CJ62" s="3"/>
      <c r="CK62" s="3"/>
      <c r="CL62" s="3"/>
      <c r="CM62" s="3"/>
      <c r="CN62" s="3"/>
      <c r="CO62" s="3"/>
      <c r="CP62" s="3"/>
      <c r="CQ62" s="3"/>
      <c r="CR62" s="3"/>
      <c r="CS62" s="3"/>
      <c r="CT62" s="3"/>
      <c r="CU62" s="3"/>
      <c r="CV62" s="3"/>
      <c r="CW62" s="3"/>
      <c r="CX62" s="3"/>
      <c r="CY62" s="3"/>
      <c r="CZ62" s="3"/>
    </row>
    <row r="63" s="544" customFormat="true" ht="15" customHeight="true" x14ac:dyDescent="0.2">
      <c r="A63" s="982"/>
      <c r="B63" s="378" t="s">
        <v>424</v>
      </c>
      <c r="C63" s="117">
        <v>3.7719519853398706</v>
      </c>
      <c r="D63" s="116">
        <v>4.3493038337700796</v>
      </c>
      <c r="E63" s="116">
        <v>4.5145418308269685</v>
      </c>
      <c r="F63" s="116">
        <v>6.2662855001620166</v>
      </c>
      <c r="G63" s="115">
        <v>2.3083432398345205</v>
      </c>
      <c r="H63" s="114">
        <v>12.600052240249612</v>
      </c>
      <c r="I63" s="116">
        <v>9.331606443348857</v>
      </c>
      <c r="J63" s="116">
        <v>5.7032813557212991</v>
      </c>
      <c r="K63" s="116">
        <v>1.2776985830941057</v>
      </c>
      <c r="L63" s="113">
        <v>0.57790194304812448</v>
      </c>
      <c r="M63" s="117">
        <v>3.2079958564397479</v>
      </c>
      <c r="N63" s="116">
        <v>4.3703246045418522</v>
      </c>
      <c r="O63" s="116">
        <v>2.9689763639324109</v>
      </c>
      <c r="P63" s="116">
        <v>2.9342288102677023</v>
      </c>
      <c r="Q63" s="115">
        <v>3.3720230123022521</v>
      </c>
      <c r="R63" s="114">
        <v>1.8666191896611883</v>
      </c>
      <c r="S63" s="116">
        <v>1.9780456171712504</v>
      </c>
      <c r="T63" s="116">
        <v>7.7106073770379631</v>
      </c>
      <c r="U63" s="116">
        <v>5.1670991064095899</v>
      </c>
      <c r="V63" s="116">
        <v>6.3889416384674522</v>
      </c>
      <c r="W63" s="116">
        <v>5.5179396823054114</v>
      </c>
      <c r="X63" s="116">
        <v>0.4813725241636399</v>
      </c>
      <c r="Y63" s="116">
        <v>10.123788453965735</v>
      </c>
      <c r="Z63" s="116">
        <v>2.317006486275365</v>
      </c>
      <c r="AA63" s="116">
        <v>3.7610180909382138</v>
      </c>
      <c r="AB63" s="113">
        <v>3.5370420847410418</v>
      </c>
      <c r="AC63" s="784"/>
      <c r="AD63" s="784"/>
      <c r="AE63" s="784"/>
      <c r="AF63" s="784"/>
      <c r="AG63" s="784"/>
      <c r="AH63" s="784"/>
      <c r="AI63" s="784"/>
      <c r="AJ63" s="784"/>
      <c r="AK63" s="784"/>
      <c r="AL63" s="784"/>
      <c r="AM63" s="784"/>
      <c r="AN63" s="784"/>
      <c r="AO63" s="784"/>
      <c r="AP63" s="784"/>
      <c r="AQ63" s="784"/>
      <c r="AR63" s="784"/>
      <c r="AS63" s="784"/>
      <c r="AT63" s="784"/>
      <c r="AU63" s="784"/>
      <c r="AV63" s="784"/>
      <c r="AW63" s="784"/>
      <c r="AX63" s="784"/>
      <c r="AY63" s="784"/>
      <c r="AZ63" s="343"/>
      <c r="BA63" s="595"/>
      <c r="BB63" s="594"/>
      <c r="BC63" s="449"/>
      <c r="BD63" s="434"/>
      <c r="BE63" s="434"/>
      <c r="BF63" s="434"/>
      <c r="BG63" s="453"/>
      <c r="BH63" s="449"/>
      <c r="BI63" s="434"/>
      <c r="BJ63" s="434"/>
      <c r="BK63" s="434"/>
      <c r="BL63" s="453"/>
      <c r="BM63" s="449"/>
      <c r="BN63" s="434"/>
      <c r="BO63" s="434"/>
      <c r="BP63" s="434"/>
      <c r="BQ63" s="453"/>
      <c r="BR63" s="449"/>
      <c r="BS63" s="434"/>
      <c r="BT63" s="434"/>
      <c r="BU63" s="434"/>
      <c r="BV63" s="434"/>
      <c r="BW63" s="434"/>
      <c r="BX63" s="434"/>
      <c r="BY63" s="435"/>
      <c r="BZ63" s="435"/>
      <c r="CA63" s="435"/>
      <c r="CB63" s="435"/>
      <c r="CC63" s="3"/>
      <c r="CD63" s="3"/>
      <c r="CE63" s="3"/>
      <c r="CF63" s="3"/>
      <c r="CG63" s="3"/>
      <c r="CH63" s="3"/>
      <c r="CI63" s="3"/>
      <c r="CJ63" s="3"/>
      <c r="CK63" s="3"/>
      <c r="CL63" s="3"/>
      <c r="CM63" s="3"/>
      <c r="CN63" s="3"/>
      <c r="CO63" s="3"/>
      <c r="CP63" s="3"/>
      <c r="CQ63" s="3"/>
      <c r="CR63" s="3"/>
      <c r="CS63" s="3"/>
      <c r="CT63" s="3"/>
      <c r="CU63" s="3"/>
      <c r="CV63" s="3"/>
      <c r="CW63" s="3"/>
      <c r="CX63" s="3"/>
      <c r="CY63" s="3"/>
      <c r="CZ63" s="3"/>
    </row>
    <row r="64" s="544" customFormat="true" ht="15" customHeight="true" x14ac:dyDescent="0.2">
      <c r="A64" s="982"/>
      <c r="B64" s="378" t="s">
        <v>425</v>
      </c>
      <c r="C64" s="117">
        <v>6.7521794992048401</v>
      </c>
      <c r="D64" s="116">
        <v>6.4539104483527012</v>
      </c>
      <c r="E64" s="116">
        <v>6.1473665413622678</v>
      </c>
      <c r="F64" s="116">
        <v>5.6756984337279892</v>
      </c>
      <c r="G64" s="115">
        <v>0.8378553566125243</v>
      </c>
      <c r="H64" s="114">
        <v>9.153285941521716</v>
      </c>
      <c r="I64" s="116">
        <v>5.4648817979306665</v>
      </c>
      <c r="J64" s="116">
        <v>1.5373092839963582</v>
      </c>
      <c r="K64" s="116">
        <v>0.53637299847447195</v>
      </c>
      <c r="L64" s="113">
        <v>0.11022135971428995</v>
      </c>
      <c r="M64" s="117">
        <v>6.2974853329772511</v>
      </c>
      <c r="N64" s="116">
        <v>7.5450805362413869</v>
      </c>
      <c r="O64" s="116">
        <v>5.2541410416599872</v>
      </c>
      <c r="P64" s="116">
        <v>5.9390815697292316</v>
      </c>
      <c r="Q64" s="115">
        <v>5.5928821937661439</v>
      </c>
      <c r="R64" s="114">
        <v>3.5375115973846483</v>
      </c>
      <c r="S64" s="116">
        <v>1.64179244535105</v>
      </c>
      <c r="T64" s="116">
        <v>9.8972299583748473</v>
      </c>
      <c r="U64" s="116">
        <v>4.0665092984123108</v>
      </c>
      <c r="V64" s="116">
        <v>5.2503831089535504</v>
      </c>
      <c r="W64" s="116">
        <v>14.753626152892327</v>
      </c>
      <c r="X64" s="116">
        <v>3.5487261407106105E-2</v>
      </c>
      <c r="Y64" s="116">
        <v>5.7642575304094983</v>
      </c>
      <c r="Z64" s="116">
        <v>0.65576599054230533</v>
      </c>
      <c r="AA64" s="116">
        <v>3.5490345554082059</v>
      </c>
      <c r="AB64" s="113">
        <v>3.0723362347998564</v>
      </c>
      <c r="AC64" s="784"/>
      <c r="AD64" s="784"/>
      <c r="AE64" s="784"/>
      <c r="AF64" s="784"/>
      <c r="AG64" s="784"/>
      <c r="AH64" s="784"/>
      <c r="AI64" s="784"/>
      <c r="AJ64" s="784"/>
      <c r="AK64" s="784"/>
      <c r="AL64" s="784"/>
      <c r="AM64" s="784"/>
      <c r="AN64" s="784"/>
      <c r="AO64" s="784"/>
      <c r="AP64" s="784"/>
      <c r="AQ64" s="784"/>
      <c r="AR64" s="784"/>
      <c r="AS64" s="784"/>
      <c r="AT64" s="784"/>
      <c r="AU64" s="784"/>
      <c r="AV64" s="784"/>
      <c r="AW64" s="784"/>
      <c r="AX64" s="784"/>
      <c r="AY64" s="784"/>
      <c r="AZ64" s="343"/>
      <c r="BA64" s="595"/>
      <c r="BB64" s="594"/>
      <c r="BC64" s="449"/>
      <c r="BD64" s="434"/>
      <c r="BE64" s="434"/>
      <c r="BF64" s="434"/>
      <c r="BG64" s="453"/>
      <c r="BH64" s="449"/>
      <c r="BI64" s="434"/>
      <c r="BJ64" s="434"/>
      <c r="BK64" s="434"/>
      <c r="BL64" s="453"/>
      <c r="BM64" s="449"/>
      <c r="BN64" s="434"/>
      <c r="BO64" s="434"/>
      <c r="BP64" s="434"/>
      <c r="BQ64" s="453"/>
      <c r="BR64" s="449"/>
      <c r="BS64" s="434"/>
      <c r="BT64" s="434"/>
      <c r="BU64" s="434"/>
      <c r="BV64" s="434"/>
      <c r="BW64" s="434"/>
      <c r="BX64" s="434"/>
      <c r="BY64" s="435"/>
      <c r="BZ64" s="435"/>
      <c r="CA64" s="435"/>
      <c r="CB64" s="435"/>
      <c r="CC64" s="3"/>
      <c r="CD64" s="3"/>
      <c r="CE64" s="3"/>
      <c r="CF64" s="3"/>
      <c r="CG64" s="3"/>
      <c r="CH64" s="3"/>
      <c r="CI64" s="3"/>
      <c r="CJ64" s="3"/>
      <c r="CK64" s="3"/>
      <c r="CL64" s="3"/>
      <c r="CM64" s="3"/>
      <c r="CN64" s="3"/>
      <c r="CO64" s="3"/>
      <c r="CP64" s="3"/>
      <c r="CQ64" s="3"/>
      <c r="CR64" s="3"/>
      <c r="CS64" s="3"/>
      <c r="CT64" s="3"/>
      <c r="CU64" s="3"/>
      <c r="CV64" s="3"/>
      <c r="CW64" s="3"/>
      <c r="CX64" s="3"/>
      <c r="CY64" s="3"/>
      <c r="CZ64" s="3"/>
    </row>
    <row r="65" s="544" customFormat="true" ht="15" customHeight="true" x14ac:dyDescent="0.2">
      <c r="A65" s="982"/>
      <c r="B65" s="378" t="s">
        <v>282</v>
      </c>
      <c r="C65" s="117">
        <v>16.66481901111673</v>
      </c>
      <c r="D65" s="116">
        <v>17.147343749126602</v>
      </c>
      <c r="E65" s="116">
        <v>21.421301423428819</v>
      </c>
      <c r="F65" s="116">
        <v>23.382146535865818</v>
      </c>
      <c r="G65" s="115">
        <v>3.7816323934753293</v>
      </c>
      <c r="H65" s="114">
        <v>24.697354814732861</v>
      </c>
      <c r="I65" s="116">
        <v>19.1056670703646</v>
      </c>
      <c r="J65" s="116">
        <v>8.0748721330450799</v>
      </c>
      <c r="K65" s="116">
        <v>2.4187378533253865</v>
      </c>
      <c r="L65" s="113">
        <v>1.7228004806536659</v>
      </c>
      <c r="M65" s="117">
        <v>15.126795962718861</v>
      </c>
      <c r="N65" s="116">
        <v>15.300996636421496</v>
      </c>
      <c r="O65" s="116">
        <v>18.838298065600117</v>
      </c>
      <c r="P65" s="116">
        <v>21.162517559706028</v>
      </c>
      <c r="Q65" s="115">
        <v>25.822628390693009</v>
      </c>
      <c r="R65" s="114">
        <v>19.014340036845049</v>
      </c>
      <c r="S65" s="116">
        <v>20.139519114665426</v>
      </c>
      <c r="T65" s="116">
        <v>8.7846550112419415</v>
      </c>
      <c r="U65" s="116">
        <v>21.622997947389671</v>
      </c>
      <c r="V65" s="116">
        <v>8.0228408018094015</v>
      </c>
      <c r="W65" s="116">
        <v>4.220497178688789</v>
      </c>
      <c r="X65" s="116">
        <v>0.16551715383177115</v>
      </c>
      <c r="Y65" s="116">
        <v>44.69143450411687</v>
      </c>
      <c r="Z65" s="116">
        <v>31.116790984818159</v>
      </c>
      <c r="AA65" s="116">
        <v>30.764449265615816</v>
      </c>
      <c r="AB65" s="113">
        <v>18.683038375544076</v>
      </c>
      <c r="AC65" s="784"/>
      <c r="AD65" s="784"/>
      <c r="AE65" s="784"/>
      <c r="AF65" s="784"/>
      <c r="AG65" s="784"/>
      <c r="AH65" s="784"/>
      <c r="AI65" s="784"/>
      <c r="AJ65" s="784"/>
      <c r="AK65" s="784"/>
      <c r="AL65" s="784"/>
      <c r="AM65" s="784"/>
      <c r="AN65" s="784"/>
      <c r="AO65" s="784"/>
      <c r="AP65" s="784"/>
      <c r="AQ65" s="784"/>
      <c r="AR65" s="784"/>
      <c r="AS65" s="784"/>
      <c r="AT65" s="784"/>
      <c r="AU65" s="784"/>
      <c r="AV65" s="784"/>
      <c r="AW65" s="784"/>
      <c r="AX65" s="784"/>
      <c r="AY65" s="784"/>
      <c r="AZ65" s="343"/>
      <c r="BA65" s="595"/>
      <c r="BB65" s="594"/>
      <c r="BC65" s="449"/>
      <c r="BD65" s="434"/>
      <c r="BE65" s="434"/>
      <c r="BF65" s="434"/>
      <c r="BG65" s="453"/>
      <c r="BH65" s="449"/>
      <c r="BI65" s="434"/>
      <c r="BJ65" s="434"/>
      <c r="BK65" s="434"/>
      <c r="BL65" s="453"/>
      <c r="BM65" s="449"/>
      <c r="BN65" s="434"/>
      <c r="BO65" s="434"/>
      <c r="BP65" s="434"/>
      <c r="BQ65" s="453"/>
      <c r="BR65" s="449"/>
      <c r="BS65" s="434"/>
      <c r="BT65" s="434"/>
      <c r="BU65" s="434"/>
      <c r="BV65" s="434"/>
      <c r="BW65" s="434"/>
      <c r="BX65" s="434"/>
      <c r="BY65" s="435"/>
      <c r="BZ65" s="435"/>
      <c r="CA65" s="435"/>
      <c r="CB65" s="435"/>
      <c r="CC65" s="3"/>
      <c r="CD65" s="3"/>
      <c r="CE65" s="3"/>
      <c r="CF65" s="3"/>
      <c r="CG65" s="3"/>
      <c r="CH65" s="3"/>
      <c r="CI65" s="3"/>
      <c r="CJ65" s="3"/>
      <c r="CK65" s="3"/>
      <c r="CL65" s="3"/>
      <c r="CM65" s="3"/>
      <c r="CN65" s="3"/>
      <c r="CO65" s="3"/>
      <c r="CP65" s="3"/>
      <c r="CQ65" s="3"/>
      <c r="CR65" s="3"/>
      <c r="CS65" s="3"/>
      <c r="CT65" s="3"/>
      <c r="CU65" s="3"/>
      <c r="CV65" s="3"/>
      <c r="CW65" s="3"/>
      <c r="CX65" s="3"/>
      <c r="CY65" s="3"/>
      <c r="CZ65" s="3"/>
    </row>
    <row r="66" s="544" customFormat="true" ht="15" customHeight="true" x14ac:dyDescent="0.2">
      <c r="A66" s="982"/>
      <c r="B66" s="378" t="s">
        <v>283</v>
      </c>
      <c r="C66" s="117">
        <v>54.328691614845084</v>
      </c>
      <c r="D66" s="116">
        <v>52.112876247570419</v>
      </c>
      <c r="E66" s="116">
        <v>44.003956941519576</v>
      </c>
      <c r="F66" s="116">
        <v>22.184896265298246</v>
      </c>
      <c r="G66" s="115">
        <v>2.8835274291914268</v>
      </c>
      <c r="H66" s="114">
        <v>23.214538857684012</v>
      </c>
      <c r="I66" s="116">
        <v>11.633809872225944</v>
      </c>
      <c r="J66" s="116">
        <v>5.5289072380358562</v>
      </c>
      <c r="K66" s="116">
        <v>1.7178632029584282</v>
      </c>
      <c r="L66" s="113">
        <v>0.45777790207713981</v>
      </c>
      <c r="M66" s="117">
        <v>57.105539841336892</v>
      </c>
      <c r="N66" s="116">
        <v>54.939162858545821</v>
      </c>
      <c r="O66" s="116">
        <v>53.856778199242228</v>
      </c>
      <c r="P66" s="116">
        <v>46.245053247276871</v>
      </c>
      <c r="Q66" s="115">
        <v>33.225575887355276</v>
      </c>
      <c r="R66" s="114">
        <v>56.656938232488919</v>
      </c>
      <c r="S66" s="116">
        <v>30.922100807370441</v>
      </c>
      <c r="T66" s="116">
        <v>50.468420790502243</v>
      </c>
      <c r="U66" s="116">
        <v>62.967851440471399</v>
      </c>
      <c r="V66" s="116">
        <v>42.745688070305768</v>
      </c>
      <c r="W66" s="116">
        <v>14.137579285522742</v>
      </c>
      <c r="X66" s="116">
        <v>0.55778550091084111</v>
      </c>
      <c r="Y66" s="116">
        <v>25.649430527067825</v>
      </c>
      <c r="Z66" s="116">
        <v>13.126406158046478</v>
      </c>
      <c r="AA66" s="116">
        <v>43.841608491032616</v>
      </c>
      <c r="AB66" s="113">
        <v>18.165953363991662</v>
      </c>
      <c r="AC66" s="784"/>
      <c r="AD66" s="784"/>
      <c r="AE66" s="784"/>
      <c r="AF66" s="784"/>
      <c r="AG66" s="784"/>
      <c r="AH66" s="784"/>
      <c r="AI66" s="784"/>
      <c r="AJ66" s="784"/>
      <c r="AK66" s="784"/>
      <c r="AL66" s="784"/>
      <c r="AM66" s="784"/>
      <c r="AN66" s="784"/>
      <c r="AO66" s="784"/>
      <c r="AP66" s="784"/>
      <c r="AQ66" s="784"/>
      <c r="AR66" s="784"/>
      <c r="AS66" s="784"/>
      <c r="AT66" s="784"/>
      <c r="AU66" s="784"/>
      <c r="AV66" s="784"/>
      <c r="AW66" s="784"/>
      <c r="AX66" s="784"/>
      <c r="AY66" s="784"/>
      <c r="AZ66" s="343"/>
      <c r="BA66" s="595"/>
      <c r="BB66" s="594"/>
      <c r="BC66" s="449"/>
      <c r="BD66" s="434"/>
      <c r="BE66" s="434"/>
      <c r="BF66" s="434"/>
      <c r="BG66" s="453"/>
      <c r="BH66" s="449"/>
      <c r="BI66" s="434"/>
      <c r="BJ66" s="434"/>
      <c r="BK66" s="434"/>
      <c r="BL66" s="453"/>
      <c r="BM66" s="449"/>
      <c r="BN66" s="434"/>
      <c r="BO66" s="434"/>
      <c r="BP66" s="434"/>
      <c r="BQ66" s="453"/>
      <c r="BR66" s="449"/>
      <c r="BS66" s="434"/>
      <c r="BT66" s="434"/>
      <c r="BU66" s="434"/>
      <c r="BV66" s="434"/>
      <c r="BW66" s="434"/>
      <c r="BX66" s="434"/>
      <c r="BY66" s="435"/>
      <c r="BZ66" s="435"/>
      <c r="CA66" s="435"/>
      <c r="CB66" s="435"/>
      <c r="CC66" s="3"/>
      <c r="CD66" s="3"/>
      <c r="CE66" s="3"/>
      <c r="CF66" s="3"/>
      <c r="CG66" s="3"/>
      <c r="CH66" s="3"/>
      <c r="CI66" s="3"/>
      <c r="CJ66" s="3"/>
      <c r="CK66" s="3"/>
      <c r="CL66" s="3"/>
      <c r="CM66" s="3"/>
      <c r="CN66" s="3"/>
      <c r="CO66" s="3"/>
      <c r="CP66" s="3"/>
      <c r="CQ66" s="3"/>
      <c r="CR66" s="3"/>
      <c r="CS66" s="3"/>
      <c r="CT66" s="3"/>
      <c r="CU66" s="3"/>
      <c r="CV66" s="3"/>
      <c r="CW66" s="3"/>
      <c r="CX66" s="3"/>
      <c r="CY66" s="3"/>
      <c r="CZ66" s="3"/>
    </row>
    <row r="67" s="544" customFormat="true" ht="15" customHeight="true" x14ac:dyDescent="0.2">
      <c r="A67" s="982"/>
      <c r="B67" s="378" t="s">
        <v>426</v>
      </c>
      <c r="C67" s="117">
        <v>13.516065660209364</v>
      </c>
      <c r="D67" s="116">
        <v>12.608239567061297</v>
      </c>
      <c r="E67" s="116">
        <v>11.411038613147896</v>
      </c>
      <c r="F67" s="116">
        <v>5.9202077104876167</v>
      </c>
      <c r="G67" s="115">
        <v>1.0664365988505677</v>
      </c>
      <c r="H67" s="114">
        <v>6.9976032572621421</v>
      </c>
      <c r="I67" s="116">
        <v>2.8116979115728764</v>
      </c>
      <c r="J67" s="116">
        <v>2.8031846934125313</v>
      </c>
      <c r="K67" s="116">
        <v>0.30333485791253306</v>
      </c>
      <c r="L67" s="113">
        <v>0</v>
      </c>
      <c r="M67" s="117">
        <v>14.445162272702225</v>
      </c>
      <c r="N67" s="116">
        <v>12.254385000008721</v>
      </c>
      <c r="O67" s="116">
        <v>12.812328740145187</v>
      </c>
      <c r="P67" s="116">
        <v>12.76205959662594</v>
      </c>
      <c r="Q67" s="115">
        <v>8.852135120333509</v>
      </c>
      <c r="R67" s="114">
        <v>9.3079067152736901</v>
      </c>
      <c r="S67" s="116">
        <v>6.1674983309031628</v>
      </c>
      <c r="T67" s="116">
        <v>18.186420678192341</v>
      </c>
      <c r="U67" s="116">
        <v>2.8225255115864947</v>
      </c>
      <c r="V67" s="116">
        <v>10.385815105596862</v>
      </c>
      <c r="W67" s="116">
        <v>21.463334053360317</v>
      </c>
      <c r="X67" s="116">
        <v>0</v>
      </c>
      <c r="Y67" s="116">
        <v>3.3951947620993206</v>
      </c>
      <c r="Z67" s="116">
        <v>1.5371160956862957</v>
      </c>
      <c r="AA67" s="116">
        <v>3.7968295527023543</v>
      </c>
      <c r="AB67" s="113">
        <v>7.3652282446122888</v>
      </c>
      <c r="AC67" s="784"/>
      <c r="AD67" s="784"/>
      <c r="AE67" s="784"/>
      <c r="AF67" s="784"/>
      <c r="AG67" s="784"/>
      <c r="AH67" s="784"/>
      <c r="AI67" s="784"/>
      <c r="AJ67" s="784"/>
      <c r="AK67" s="784"/>
      <c r="AL67" s="784"/>
      <c r="AM67" s="784"/>
      <c r="AN67" s="784"/>
      <c r="AO67" s="784"/>
      <c r="AP67" s="784"/>
      <c r="AQ67" s="784"/>
      <c r="AR67" s="784"/>
      <c r="AS67" s="784"/>
      <c r="AT67" s="784"/>
      <c r="AU67" s="784"/>
      <c r="AV67" s="784"/>
      <c r="AW67" s="784"/>
      <c r="AX67" s="784"/>
      <c r="AY67" s="784"/>
      <c r="AZ67" s="343"/>
      <c r="BA67" s="595"/>
      <c r="BB67" s="594"/>
      <c r="BC67" s="449"/>
      <c r="BD67" s="434"/>
      <c r="BE67" s="434"/>
      <c r="BF67" s="434"/>
      <c r="BG67" s="453"/>
      <c r="BH67" s="449"/>
      <c r="BI67" s="434"/>
      <c r="BJ67" s="434"/>
      <c r="BK67" s="434"/>
      <c r="BL67" s="453"/>
      <c r="BM67" s="449"/>
      <c r="BN67" s="434"/>
      <c r="BO67" s="434"/>
      <c r="BP67" s="434"/>
      <c r="BQ67" s="453"/>
      <c r="BR67" s="449"/>
      <c r="BS67" s="434"/>
      <c r="BT67" s="434"/>
      <c r="BU67" s="434"/>
      <c r="BV67" s="434"/>
      <c r="BW67" s="434"/>
      <c r="BX67" s="434"/>
      <c r="BY67" s="435"/>
      <c r="BZ67" s="435"/>
      <c r="CA67" s="435"/>
      <c r="CB67" s="435"/>
      <c r="CC67" s="3"/>
      <c r="CD67" s="3"/>
      <c r="CE67" s="3"/>
      <c r="CF67" s="3"/>
      <c r="CG67" s="3"/>
      <c r="CH67" s="3"/>
      <c r="CI67" s="3"/>
      <c r="CJ67" s="3"/>
      <c r="CK67" s="3"/>
      <c r="CL67" s="3"/>
      <c r="CM67" s="3"/>
      <c r="CN67" s="3"/>
      <c r="CO67" s="3"/>
      <c r="CP67" s="3"/>
      <c r="CQ67" s="3"/>
      <c r="CR67" s="3"/>
      <c r="CS67" s="3"/>
      <c r="CT67" s="3"/>
      <c r="CU67" s="3"/>
      <c r="CV67" s="3"/>
      <c r="CW67" s="3"/>
      <c r="CX67" s="3"/>
      <c r="CY67" s="3"/>
      <c r="CZ67" s="3"/>
    </row>
    <row r="68" s="544" customFormat="true" ht="15" customHeight="true" x14ac:dyDescent="0.2">
      <c r="A68" s="982"/>
      <c r="B68" s="378" t="s">
        <v>287</v>
      </c>
      <c r="C68" s="117">
        <v>0</v>
      </c>
      <c r="D68" s="116">
        <v>7.8770870207029355E-3</v>
      </c>
      <c r="E68" s="116">
        <v>1.467378284287266E-2</v>
      </c>
      <c r="F68" s="116">
        <v>0</v>
      </c>
      <c r="G68" s="115">
        <v>0</v>
      </c>
      <c r="H68" s="114">
        <v>4.2591778949619949E-2</v>
      </c>
      <c r="I68" s="116">
        <v>0</v>
      </c>
      <c r="J68" s="116">
        <v>0</v>
      </c>
      <c r="K68" s="116">
        <v>0</v>
      </c>
      <c r="L68" s="113">
        <v>0</v>
      </c>
      <c r="M68" s="117">
        <v>0</v>
      </c>
      <c r="N68" s="116">
        <v>0</v>
      </c>
      <c r="O68" s="116">
        <v>1.2009947951205732E-2</v>
      </c>
      <c r="P68" s="116">
        <v>0</v>
      </c>
      <c r="Q68" s="115">
        <v>0</v>
      </c>
      <c r="R68" s="114">
        <v>1.8523970485810205E-2</v>
      </c>
      <c r="S68" s="116">
        <v>0</v>
      </c>
      <c r="T68" s="116">
        <v>0</v>
      </c>
      <c r="U68" s="116">
        <v>0</v>
      </c>
      <c r="V68" s="116">
        <v>0</v>
      </c>
      <c r="W68" s="116">
        <v>0</v>
      </c>
      <c r="X68" s="116">
        <v>0</v>
      </c>
      <c r="Y68" s="116">
        <v>0</v>
      </c>
      <c r="Z68" s="116">
        <v>1.8530763878485533E-2</v>
      </c>
      <c r="AA68" s="116">
        <v>0</v>
      </c>
      <c r="AB68" s="113">
        <v>0</v>
      </c>
      <c r="AC68" s="784"/>
      <c r="AD68" s="784"/>
      <c r="AE68" s="784"/>
      <c r="AF68" s="784"/>
      <c r="AG68" s="784"/>
      <c r="AH68" s="784"/>
      <c r="AI68" s="784"/>
      <c r="AJ68" s="784"/>
      <c r="AK68" s="784"/>
      <c r="AL68" s="784"/>
      <c r="AM68" s="784"/>
      <c r="AN68" s="784"/>
      <c r="AO68" s="784"/>
      <c r="AP68" s="784"/>
      <c r="AQ68" s="784"/>
      <c r="AR68" s="784"/>
      <c r="AS68" s="784"/>
      <c r="AT68" s="784"/>
      <c r="AU68" s="784"/>
      <c r="AV68" s="784"/>
      <c r="AW68" s="784"/>
      <c r="AX68" s="784"/>
      <c r="AY68" s="784"/>
      <c r="AZ68" s="343"/>
      <c r="BA68" s="595"/>
      <c r="BB68" s="594"/>
      <c r="BC68" s="449"/>
      <c r="BD68" s="434"/>
      <c r="BE68" s="434"/>
      <c r="BF68" s="434"/>
      <c r="BG68" s="453"/>
      <c r="BH68" s="449"/>
      <c r="BI68" s="434"/>
      <c r="BJ68" s="434"/>
      <c r="BK68" s="434"/>
      <c r="BL68" s="453"/>
      <c r="BM68" s="449"/>
      <c r="BN68" s="434"/>
      <c r="BO68" s="434"/>
      <c r="BP68" s="434"/>
      <c r="BQ68" s="453"/>
      <c r="BR68" s="449"/>
      <c r="BS68" s="434"/>
      <c r="BT68" s="434"/>
      <c r="BU68" s="434"/>
      <c r="BV68" s="434"/>
      <c r="BW68" s="434"/>
      <c r="BX68" s="434"/>
      <c r="BY68" s="435"/>
      <c r="BZ68" s="435"/>
      <c r="CA68" s="435"/>
      <c r="CB68" s="435"/>
      <c r="CC68" s="3"/>
      <c r="CD68" s="3"/>
      <c r="CE68" s="3"/>
      <c r="CF68" s="3"/>
      <c r="CG68" s="3"/>
      <c r="CH68" s="3"/>
      <c r="CI68" s="3"/>
      <c r="CJ68" s="3"/>
      <c r="CK68" s="3"/>
      <c r="CL68" s="3"/>
      <c r="CM68" s="3"/>
      <c r="CN68" s="3"/>
      <c r="CO68" s="3"/>
      <c r="CP68" s="3"/>
      <c r="CQ68" s="3"/>
      <c r="CR68" s="3"/>
      <c r="CS68" s="3"/>
      <c r="CT68" s="3"/>
      <c r="CU68" s="3"/>
      <c r="CV68" s="3"/>
      <c r="CW68" s="3"/>
      <c r="CX68" s="3"/>
      <c r="CY68" s="3"/>
      <c r="CZ68" s="3"/>
    </row>
    <row r="69" s="544" customFormat="true" ht="15" customHeight="true" x14ac:dyDescent="0.2">
      <c r="A69" s="982"/>
      <c r="B69" s="378" t="s">
        <v>288</v>
      </c>
      <c r="C69" s="117">
        <v>2.4661201187465942E-3</v>
      </c>
      <c r="D69" s="116">
        <v>0</v>
      </c>
      <c r="E69" s="116">
        <v>0</v>
      </c>
      <c r="F69" s="116">
        <v>0</v>
      </c>
      <c r="G69" s="115">
        <v>0</v>
      </c>
      <c r="H69" s="114">
        <v>0</v>
      </c>
      <c r="I69" s="116">
        <v>0</v>
      </c>
      <c r="J69" s="116">
        <v>0</v>
      </c>
      <c r="K69" s="116">
        <v>0</v>
      </c>
      <c r="L69" s="113">
        <v>0</v>
      </c>
      <c r="M69" s="117">
        <v>3.7624031394032508E-3</v>
      </c>
      <c r="N69" s="116">
        <v>0</v>
      </c>
      <c r="O69" s="116">
        <v>0</v>
      </c>
      <c r="P69" s="116">
        <v>0</v>
      </c>
      <c r="Q69" s="115">
        <v>0</v>
      </c>
      <c r="R69" s="114">
        <v>0</v>
      </c>
      <c r="S69" s="116">
        <v>0</v>
      </c>
      <c r="T69" s="116">
        <v>0</v>
      </c>
      <c r="U69" s="116">
        <v>0</v>
      </c>
      <c r="V69" s="116">
        <v>4.7773442766197213E-3</v>
      </c>
      <c r="W69" s="116">
        <v>0</v>
      </c>
      <c r="X69" s="116">
        <v>0</v>
      </c>
      <c r="Y69" s="116">
        <v>0</v>
      </c>
      <c r="Z69" s="116">
        <v>0</v>
      </c>
      <c r="AA69" s="116">
        <v>0</v>
      </c>
      <c r="AB69" s="113">
        <v>0</v>
      </c>
      <c r="AC69" s="784"/>
      <c r="AD69" s="784"/>
      <c r="AE69" s="784"/>
      <c r="AF69" s="784"/>
      <c r="AG69" s="784"/>
      <c r="AH69" s="784"/>
      <c r="AI69" s="784"/>
      <c r="AJ69" s="784"/>
      <c r="AK69" s="784"/>
      <c r="AL69" s="784"/>
      <c r="AM69" s="784"/>
      <c r="AN69" s="784"/>
      <c r="AO69" s="784"/>
      <c r="AP69" s="784"/>
      <c r="AQ69" s="784"/>
      <c r="AR69" s="784"/>
      <c r="AS69" s="784"/>
      <c r="AT69" s="784"/>
      <c r="AU69" s="784"/>
      <c r="AV69" s="784"/>
      <c r="AW69" s="784"/>
      <c r="AX69" s="784"/>
      <c r="AY69" s="784"/>
      <c r="AZ69" s="343"/>
      <c r="BA69" s="595"/>
      <c r="BB69" s="594"/>
      <c r="BC69" s="449"/>
      <c r="BD69" s="434"/>
      <c r="BE69" s="434"/>
      <c r="BF69" s="434"/>
      <c r="BG69" s="453"/>
      <c r="BH69" s="449"/>
      <c r="BI69" s="434"/>
      <c r="BJ69" s="434"/>
      <c r="BK69" s="434"/>
      <c r="BL69" s="453"/>
      <c r="BM69" s="449"/>
      <c r="BN69" s="434"/>
      <c r="BO69" s="434"/>
      <c r="BP69" s="434"/>
      <c r="BQ69" s="453"/>
      <c r="BR69" s="449"/>
      <c r="BS69" s="434"/>
      <c r="BT69" s="434"/>
      <c r="BU69" s="434"/>
      <c r="BV69" s="434"/>
      <c r="BW69" s="434"/>
      <c r="BX69" s="434"/>
      <c r="BY69" s="435"/>
      <c r="BZ69" s="435"/>
      <c r="CA69" s="435"/>
      <c r="CB69" s="435"/>
      <c r="CC69" s="3"/>
      <c r="CD69" s="3"/>
      <c r="CE69" s="3"/>
      <c r="CF69" s="3"/>
      <c r="CG69" s="3"/>
      <c r="CH69" s="3"/>
      <c r="CI69" s="3"/>
      <c r="CJ69" s="3"/>
      <c r="CK69" s="3"/>
      <c r="CL69" s="3"/>
      <c r="CM69" s="3"/>
      <c r="CN69" s="3"/>
      <c r="CO69" s="3"/>
      <c r="CP69" s="3"/>
      <c r="CQ69" s="3"/>
      <c r="CR69" s="3"/>
      <c r="CS69" s="3"/>
      <c r="CT69" s="3"/>
      <c r="CU69" s="3"/>
      <c r="CV69" s="3"/>
      <c r="CW69" s="3"/>
      <c r="CX69" s="3"/>
      <c r="CY69" s="3"/>
      <c r="CZ69" s="3"/>
    </row>
    <row r="70" s="544" customFormat="true" ht="15" customHeight="true" x14ac:dyDescent="0.2">
      <c r="A70" s="982"/>
      <c r="B70" s="378" t="s">
        <v>427</v>
      </c>
      <c r="C70" s="117">
        <v>0</v>
      </c>
      <c r="D70" s="116">
        <v>0</v>
      </c>
      <c r="E70" s="116">
        <v>4.4024303821656161E-2</v>
      </c>
      <c r="F70" s="116">
        <v>6.9782306782335213E-2</v>
      </c>
      <c r="G70" s="115">
        <v>6.6439633226513375E-2</v>
      </c>
      <c r="H70" s="114">
        <v>0.12778391481332624</v>
      </c>
      <c r="I70" s="116">
        <v>0.20268316616595194</v>
      </c>
      <c r="J70" s="116">
        <v>0.1924402921217829</v>
      </c>
      <c r="K70" s="116">
        <v>0</v>
      </c>
      <c r="L70" s="113">
        <v>0</v>
      </c>
      <c r="M70" s="117">
        <v>0</v>
      </c>
      <c r="N70" s="116">
        <v>0</v>
      </c>
      <c r="O70" s="116">
        <v>0</v>
      </c>
      <c r="P70" s="116">
        <v>0</v>
      </c>
      <c r="Q70" s="115">
        <v>0</v>
      </c>
      <c r="R70" s="114">
        <v>0</v>
      </c>
      <c r="S70" s="116">
        <v>0</v>
      </c>
      <c r="T70" s="116">
        <v>0</v>
      </c>
      <c r="U70" s="116">
        <v>0.13234572316623366</v>
      </c>
      <c r="V70" s="116">
        <v>0.26381564001181984</v>
      </c>
      <c r="W70" s="116">
        <v>0</v>
      </c>
      <c r="X70" s="116">
        <v>0</v>
      </c>
      <c r="Y70" s="116">
        <v>0</v>
      </c>
      <c r="Z70" s="116">
        <v>0</v>
      </c>
      <c r="AA70" s="116">
        <v>0</v>
      </c>
      <c r="AB70" s="113">
        <v>0</v>
      </c>
      <c r="AC70" s="784"/>
      <c r="AD70" s="784"/>
      <c r="AE70" s="784"/>
      <c r="AF70" s="784"/>
      <c r="AG70" s="784"/>
      <c r="AH70" s="784"/>
      <c r="AI70" s="784"/>
      <c r="AJ70" s="784"/>
      <c r="AK70" s="784"/>
      <c r="AL70" s="784"/>
      <c r="AM70" s="784"/>
      <c r="AN70" s="784"/>
      <c r="AO70" s="784"/>
      <c r="AP70" s="784"/>
      <c r="AQ70" s="784"/>
      <c r="AR70" s="784"/>
      <c r="AS70" s="784"/>
      <c r="AT70" s="784"/>
      <c r="AU70" s="784"/>
      <c r="AV70" s="784"/>
      <c r="AW70" s="784"/>
      <c r="AX70" s="784"/>
      <c r="AY70" s="784"/>
      <c r="AZ70" s="343"/>
      <c r="BA70" s="595"/>
      <c r="BB70" s="594"/>
      <c r="BC70" s="449"/>
      <c r="BD70" s="434"/>
      <c r="BE70" s="434"/>
      <c r="BF70" s="434"/>
      <c r="BG70" s="453"/>
      <c r="BH70" s="449"/>
      <c r="BI70" s="434"/>
      <c r="BJ70" s="434"/>
      <c r="BK70" s="434"/>
      <c r="BL70" s="453"/>
      <c r="BM70" s="449"/>
      <c r="BN70" s="434"/>
      <c r="BO70" s="434"/>
      <c r="BP70" s="434"/>
      <c r="BQ70" s="453"/>
      <c r="BR70" s="449"/>
      <c r="BS70" s="434"/>
      <c r="BT70" s="434"/>
      <c r="BU70" s="434"/>
      <c r="BV70" s="434"/>
      <c r="BW70" s="434"/>
      <c r="BX70" s="434"/>
      <c r="BY70" s="435"/>
      <c r="BZ70" s="435"/>
      <c r="CA70" s="435"/>
      <c r="CB70" s="435"/>
      <c r="CC70" s="3"/>
      <c r="CD70" s="3"/>
      <c r="CE70" s="3"/>
      <c r="CF70" s="3"/>
      <c r="CG70" s="3"/>
      <c r="CH70" s="3"/>
      <c r="CI70" s="3"/>
      <c r="CJ70" s="3"/>
      <c r="CK70" s="3"/>
      <c r="CL70" s="3"/>
      <c r="CM70" s="3"/>
      <c r="CN70" s="3"/>
      <c r="CO70" s="3"/>
      <c r="CP70" s="3"/>
      <c r="CQ70" s="3"/>
      <c r="CR70" s="3"/>
      <c r="CS70" s="3"/>
      <c r="CT70" s="3"/>
      <c r="CU70" s="3"/>
      <c r="CV70" s="3"/>
      <c r="CW70" s="3"/>
      <c r="CX70" s="3"/>
      <c r="CY70" s="3"/>
      <c r="CZ70" s="3"/>
    </row>
    <row r="71" s="544" customFormat="true" ht="15" customHeight="true" x14ac:dyDescent="0.2">
      <c r="A71" s="982"/>
      <c r="B71" s="378" t="s">
        <v>289</v>
      </c>
      <c r="C71" s="117">
        <v>3.9388718818233713E-3</v>
      </c>
      <c r="D71" s="116">
        <v>2.9683039584875767E-2</v>
      </c>
      <c r="E71" s="116">
        <v>0</v>
      </c>
      <c r="F71" s="116">
        <v>2.0994116754773827E-2</v>
      </c>
      <c r="G71" s="115">
        <v>1.2838984676564424</v>
      </c>
      <c r="H71" s="114">
        <v>0</v>
      </c>
      <c r="I71" s="116">
        <v>0</v>
      </c>
      <c r="J71" s="116">
        <v>3.3887409874025165E-2</v>
      </c>
      <c r="K71" s="116">
        <v>0.2165206083935077</v>
      </c>
      <c r="L71" s="113">
        <v>3.4746968176689346</v>
      </c>
      <c r="M71" s="117">
        <v>6.0092871475423172E-3</v>
      </c>
      <c r="N71" s="116">
        <v>4.5250061896332038E-2</v>
      </c>
      <c r="O71" s="116">
        <v>0</v>
      </c>
      <c r="P71" s="116">
        <v>0</v>
      </c>
      <c r="Q71" s="115">
        <v>3.2018388889756569E-2</v>
      </c>
      <c r="R71" s="114">
        <v>0</v>
      </c>
      <c r="S71" s="116">
        <v>0</v>
      </c>
      <c r="T71" s="116">
        <v>0.10137622933363531</v>
      </c>
      <c r="U71" s="116">
        <v>0</v>
      </c>
      <c r="V71" s="116">
        <v>0</v>
      </c>
      <c r="W71" s="116">
        <v>0.26102869777891818</v>
      </c>
      <c r="X71" s="116">
        <v>2.3053878626341007</v>
      </c>
      <c r="Y71" s="116">
        <v>0</v>
      </c>
      <c r="Z71" s="116">
        <v>0</v>
      </c>
      <c r="AA71" s="116">
        <v>0.10923578064181926</v>
      </c>
      <c r="AB71" s="113">
        <v>3.7291223038160952E-2</v>
      </c>
      <c r="AC71" s="784"/>
      <c r="AD71" s="784"/>
      <c r="AE71" s="784"/>
      <c r="AF71" s="784"/>
      <c r="AG71" s="784"/>
      <c r="AH71" s="784"/>
      <c r="AI71" s="784"/>
      <c r="AJ71" s="784"/>
      <c r="AK71" s="784"/>
      <c r="AL71" s="784"/>
      <c r="AM71" s="784"/>
      <c r="AN71" s="784"/>
      <c r="AO71" s="784"/>
      <c r="AP71" s="784"/>
      <c r="AQ71" s="784"/>
      <c r="AR71" s="784"/>
      <c r="AS71" s="784"/>
      <c r="AT71" s="784"/>
      <c r="AU71" s="784"/>
      <c r="AV71" s="784"/>
      <c r="AW71" s="784"/>
      <c r="AX71" s="784"/>
      <c r="AY71" s="784"/>
      <c r="AZ71" s="343"/>
      <c r="BA71" s="595"/>
      <c r="BB71" s="594"/>
      <c r="BC71" s="449"/>
      <c r="BD71" s="434"/>
      <c r="BE71" s="434"/>
      <c r="BF71" s="434"/>
      <c r="BG71" s="453"/>
      <c r="BH71" s="449"/>
      <c r="BI71" s="434"/>
      <c r="BJ71" s="434"/>
      <c r="BK71" s="434"/>
      <c r="BL71" s="453"/>
      <c r="BM71" s="449"/>
      <c r="BN71" s="434"/>
      <c r="BO71" s="434"/>
      <c r="BP71" s="434"/>
      <c r="BQ71" s="453"/>
      <c r="BR71" s="449"/>
      <c r="BS71" s="434"/>
      <c r="BT71" s="434"/>
      <c r="BU71" s="434"/>
      <c r="BV71" s="434"/>
      <c r="BW71" s="434"/>
      <c r="BX71" s="434"/>
      <c r="BY71" s="435"/>
      <c r="BZ71" s="435"/>
      <c r="CA71" s="435"/>
      <c r="CB71" s="435"/>
      <c r="CC71" s="3"/>
      <c r="CD71" s="3"/>
      <c r="CE71" s="3"/>
      <c r="CF71" s="3"/>
      <c r="CG71" s="3"/>
      <c r="CH71" s="3"/>
      <c r="CI71" s="3"/>
      <c r="CJ71" s="3"/>
      <c r="CK71" s="3"/>
      <c r="CL71" s="3"/>
      <c r="CM71" s="3"/>
      <c r="CN71" s="3"/>
      <c r="CO71" s="3"/>
      <c r="CP71" s="3"/>
      <c r="CQ71" s="3"/>
      <c r="CR71" s="3"/>
      <c r="CS71" s="3"/>
      <c r="CT71" s="3"/>
      <c r="CU71" s="3"/>
      <c r="CV71" s="3"/>
      <c r="CW71" s="3"/>
      <c r="CX71" s="3"/>
      <c r="CY71" s="3"/>
      <c r="CZ71" s="3"/>
    </row>
    <row r="72" s="544" customFormat="true" ht="15" customHeight="true" x14ac:dyDescent="0.2">
      <c r="A72" s="982"/>
      <c r="B72" s="378" t="s">
        <v>46</v>
      </c>
      <c r="C72" s="117">
        <v>0</v>
      </c>
      <c r="D72" s="116">
        <v>0</v>
      </c>
      <c r="E72" s="116">
        <v>0</v>
      </c>
      <c r="F72" s="116">
        <v>0.17944287096991005</v>
      </c>
      <c r="G72" s="115">
        <v>0.97135433477882005</v>
      </c>
      <c r="H72" s="114">
        <v>0</v>
      </c>
      <c r="I72" s="116">
        <v>0.52119299162085764</v>
      </c>
      <c r="J72" s="116">
        <v>1.8644207483271957</v>
      </c>
      <c r="K72" s="116">
        <v>0.34418132471125701</v>
      </c>
      <c r="L72" s="113">
        <v>0.60765463430225386</v>
      </c>
      <c r="M72" s="117">
        <v>0</v>
      </c>
      <c r="N72" s="116">
        <v>0</v>
      </c>
      <c r="O72" s="116">
        <v>0</v>
      </c>
      <c r="P72" s="116">
        <v>0</v>
      </c>
      <c r="Q72" s="115">
        <v>0</v>
      </c>
      <c r="R72" s="114">
        <v>0</v>
      </c>
      <c r="S72" s="116">
        <v>0</v>
      </c>
      <c r="T72" s="116">
        <v>8.7924447693744578E-2</v>
      </c>
      <c r="U72" s="116">
        <v>0</v>
      </c>
      <c r="V72" s="116">
        <v>1.9160765673819347</v>
      </c>
      <c r="W72" s="116">
        <v>0</v>
      </c>
      <c r="X72" s="116">
        <v>0.22015593800887209</v>
      </c>
      <c r="Y72" s="116">
        <v>0</v>
      </c>
      <c r="Z72" s="116">
        <v>0</v>
      </c>
      <c r="AA72" s="116">
        <v>0</v>
      </c>
      <c r="AB72" s="113">
        <v>0</v>
      </c>
      <c r="AC72" s="784"/>
      <c r="AD72" s="784"/>
      <c r="AE72" s="784"/>
      <c r="AF72" s="784"/>
      <c r="AG72" s="784"/>
      <c r="AH72" s="784"/>
      <c r="AI72" s="784"/>
      <c r="AJ72" s="784"/>
      <c r="AK72" s="784"/>
      <c r="AL72" s="784"/>
      <c r="AM72" s="784"/>
      <c r="AN72" s="784"/>
      <c r="AO72" s="784"/>
      <c r="AP72" s="784"/>
      <c r="AQ72" s="784"/>
      <c r="AR72" s="784"/>
      <c r="AS72" s="784"/>
      <c r="AT72" s="784"/>
      <c r="AU72" s="784"/>
      <c r="AV72" s="784"/>
      <c r="AW72" s="784"/>
      <c r="AX72" s="784"/>
      <c r="AY72" s="784"/>
      <c r="AZ72" s="343"/>
      <c r="BA72" s="595"/>
      <c r="BB72" s="594"/>
      <c r="BC72" s="449"/>
      <c r="BD72" s="434"/>
      <c r="BE72" s="434"/>
      <c r="BF72" s="434"/>
      <c r="BG72" s="453"/>
      <c r="BH72" s="449"/>
      <c r="BI72" s="434"/>
      <c r="BJ72" s="434"/>
      <c r="BK72" s="434"/>
      <c r="BL72" s="453"/>
      <c r="BM72" s="449"/>
      <c r="BN72" s="434"/>
      <c r="BO72" s="434"/>
      <c r="BP72" s="434"/>
      <c r="BQ72" s="453"/>
      <c r="BR72" s="449"/>
      <c r="BS72" s="434"/>
      <c r="BT72" s="434"/>
      <c r="BU72" s="434"/>
      <c r="BV72" s="434"/>
      <c r="BW72" s="434"/>
      <c r="BX72" s="434"/>
      <c r="BY72" s="435"/>
      <c r="BZ72" s="435"/>
      <c r="CA72" s="435"/>
      <c r="CB72" s="435"/>
      <c r="CC72" s="3"/>
      <c r="CD72" s="3"/>
      <c r="CE72" s="3"/>
      <c r="CF72" s="3"/>
      <c r="CG72" s="3"/>
      <c r="CH72" s="3"/>
      <c r="CI72" s="3"/>
      <c r="CJ72" s="3"/>
      <c r="CK72" s="3"/>
      <c r="CL72" s="3"/>
      <c r="CM72" s="3"/>
      <c r="CN72" s="3"/>
      <c r="CO72" s="3"/>
      <c r="CP72" s="3"/>
      <c r="CQ72" s="3"/>
      <c r="CR72" s="3"/>
      <c r="CS72" s="3"/>
      <c r="CT72" s="3"/>
      <c r="CU72" s="3"/>
      <c r="CV72" s="3"/>
      <c r="CW72" s="3"/>
      <c r="CX72" s="3"/>
      <c r="CY72" s="3"/>
      <c r="CZ72" s="3"/>
    </row>
    <row r="73" s="544" customFormat="true" ht="15" customHeight="true" x14ac:dyDescent="0.2">
      <c r="A73" s="140"/>
      <c r="B73" s="134"/>
      <c r="C73" s="117"/>
      <c r="D73" s="116"/>
      <c r="E73" s="116"/>
      <c r="F73" s="116"/>
      <c r="G73" s="115"/>
      <c r="H73" s="114"/>
      <c r="I73" s="116"/>
      <c r="J73" s="116"/>
      <c r="K73" s="116"/>
      <c r="L73" s="113"/>
      <c r="M73" s="117"/>
      <c r="N73" s="116"/>
      <c r="O73" s="116"/>
      <c r="P73" s="116"/>
      <c r="Q73" s="115"/>
      <c r="R73" s="114"/>
      <c r="S73" s="116"/>
      <c r="T73" s="116"/>
      <c r="U73" s="116"/>
      <c r="V73" s="116"/>
      <c r="W73" s="116"/>
      <c r="X73" s="116"/>
      <c r="Y73" s="116"/>
      <c r="Z73" s="116"/>
      <c r="AA73" s="116"/>
      <c r="AB73" s="113"/>
      <c r="AC73" s="784"/>
      <c r="AD73" s="784"/>
      <c r="AE73" s="784"/>
      <c r="AF73" s="784"/>
      <c r="AG73" s="784"/>
      <c r="AH73" s="784"/>
      <c r="AI73" s="784"/>
      <c r="AJ73" s="784"/>
      <c r="AK73" s="784"/>
      <c r="AL73" s="784"/>
      <c r="AM73" s="784"/>
      <c r="AN73" s="784"/>
      <c r="AO73" s="784"/>
      <c r="AP73" s="784"/>
      <c r="AQ73" s="784"/>
      <c r="AR73" s="784"/>
      <c r="AS73" s="784"/>
      <c r="AT73" s="784"/>
      <c r="AU73" s="784"/>
      <c r="AV73" s="784"/>
      <c r="AW73" s="784"/>
      <c r="AX73" s="784"/>
      <c r="AY73" s="784"/>
      <c r="AZ73" s="343"/>
      <c r="BA73" s="595"/>
      <c r="BB73" s="594"/>
      <c r="BC73" s="449"/>
      <c r="BD73" s="434"/>
      <c r="BE73" s="434"/>
      <c r="BF73" s="434"/>
      <c r="BG73" s="453"/>
      <c r="BH73" s="449"/>
      <c r="BI73" s="434"/>
      <c r="BJ73" s="434"/>
      <c r="BK73" s="434"/>
      <c r="BL73" s="453"/>
      <c r="BM73" s="449"/>
      <c r="BN73" s="434"/>
      <c r="BO73" s="434"/>
      <c r="BP73" s="434"/>
      <c r="BQ73" s="453"/>
      <c r="BR73" s="449"/>
      <c r="BS73" s="434"/>
      <c r="BT73" s="434"/>
      <c r="BU73" s="434"/>
      <c r="BV73" s="434"/>
      <c r="BW73" s="434"/>
      <c r="BX73" s="434"/>
      <c r="BY73" s="435"/>
      <c r="BZ73" s="435"/>
      <c r="CA73" s="435"/>
      <c r="CB73" s="435"/>
      <c r="CC73" s="3"/>
      <c r="CD73" s="3"/>
      <c r="CE73" s="3"/>
      <c r="CF73" s="3"/>
      <c r="CG73" s="3"/>
      <c r="CH73" s="3"/>
      <c r="CI73" s="3"/>
      <c r="CJ73" s="3"/>
      <c r="CK73" s="3"/>
      <c r="CL73" s="3"/>
      <c r="CM73" s="3"/>
      <c r="CN73" s="3"/>
      <c r="CO73" s="3"/>
      <c r="CP73" s="3"/>
      <c r="CQ73" s="3"/>
      <c r="CR73" s="3"/>
      <c r="CS73" s="3"/>
      <c r="CT73" s="3"/>
      <c r="CU73" s="3"/>
      <c r="CV73" s="3"/>
      <c r="CW73" s="3"/>
      <c r="CX73" s="3"/>
      <c r="CY73" s="3"/>
      <c r="CZ73" s="3"/>
    </row>
    <row r="74" s="544" customFormat="true" ht="15" customHeight="true" x14ac:dyDescent="0.2">
      <c r="A74" s="140"/>
      <c r="B74" s="134"/>
      <c r="C74" s="117"/>
      <c r="D74" s="116"/>
      <c r="E74" s="116"/>
      <c r="F74" s="116"/>
      <c r="G74" s="115"/>
      <c r="H74" s="114"/>
      <c r="I74" s="116"/>
      <c r="J74" s="116"/>
      <c r="K74" s="116"/>
      <c r="L74" s="113"/>
      <c r="M74" s="117"/>
      <c r="N74" s="116"/>
      <c r="O74" s="116"/>
      <c r="P74" s="116"/>
      <c r="Q74" s="115"/>
      <c r="R74" s="114"/>
      <c r="S74" s="116"/>
      <c r="T74" s="116"/>
      <c r="U74" s="116"/>
      <c r="V74" s="116"/>
      <c r="W74" s="116"/>
      <c r="X74" s="116"/>
      <c r="Y74" s="116"/>
      <c r="Z74" s="116"/>
      <c r="AA74" s="116"/>
      <c r="AB74" s="113"/>
      <c r="AC74" s="784"/>
      <c r="AD74" s="784"/>
      <c r="AE74" s="784"/>
      <c r="AF74" s="784"/>
      <c r="AG74" s="784"/>
      <c r="AH74" s="784"/>
      <c r="AI74" s="784"/>
      <c r="AJ74" s="784"/>
      <c r="AK74" s="784"/>
      <c r="AL74" s="784"/>
      <c r="AM74" s="784"/>
      <c r="AN74" s="784"/>
      <c r="AO74" s="784"/>
      <c r="AP74" s="784"/>
      <c r="AQ74" s="784"/>
      <c r="AR74" s="784"/>
      <c r="AS74" s="784"/>
      <c r="AT74" s="784"/>
      <c r="AU74" s="784"/>
      <c r="AV74" s="784"/>
      <c r="AW74" s="784"/>
      <c r="AX74" s="784"/>
      <c r="AY74" s="784"/>
      <c r="AZ74" s="343"/>
      <c r="BA74" s="595"/>
      <c r="BB74" s="594"/>
      <c r="BC74" s="449"/>
      <c r="BD74" s="434"/>
      <c r="BE74" s="434"/>
      <c r="BF74" s="434"/>
      <c r="BG74" s="453"/>
      <c r="BH74" s="449"/>
      <c r="BI74" s="434"/>
      <c r="BJ74" s="434"/>
      <c r="BK74" s="434"/>
      <c r="BL74" s="453"/>
      <c r="BM74" s="449"/>
      <c r="BN74" s="434"/>
      <c r="BO74" s="434"/>
      <c r="BP74" s="434"/>
      <c r="BQ74" s="453"/>
      <c r="BR74" s="449"/>
      <c r="BS74" s="434"/>
      <c r="BT74" s="434"/>
      <c r="BU74" s="434"/>
      <c r="BV74" s="434"/>
      <c r="BW74" s="434"/>
      <c r="BX74" s="434"/>
      <c r="BY74" s="435"/>
      <c r="BZ74" s="435"/>
      <c r="CA74" s="435"/>
      <c r="CB74" s="435"/>
      <c r="CC74" s="3"/>
      <c r="CD74" s="3"/>
      <c r="CE74" s="3"/>
      <c r="CF74" s="3"/>
      <c r="CG74" s="3"/>
      <c r="CH74" s="3"/>
      <c r="CI74" s="3"/>
      <c r="CJ74" s="3"/>
      <c r="CK74" s="3"/>
      <c r="CL74" s="3"/>
      <c r="CM74" s="3"/>
      <c r="CN74" s="3"/>
      <c r="CO74" s="3"/>
      <c r="CP74" s="3"/>
      <c r="CQ74" s="3"/>
      <c r="CR74" s="3"/>
      <c r="CS74" s="3"/>
      <c r="CT74" s="3"/>
      <c r="CU74" s="3"/>
      <c r="CV74" s="3"/>
      <c r="CW74" s="3"/>
      <c r="CX74" s="3"/>
      <c r="CY74" s="3"/>
      <c r="CZ74" s="3"/>
    </row>
    <row r="75" s="544" customFormat="true" ht="15" customHeight="true" x14ac:dyDescent="0.2">
      <c r="A75" s="140"/>
      <c r="B75" s="134"/>
      <c r="C75" s="117"/>
      <c r="D75" s="116"/>
      <c r="E75" s="116"/>
      <c r="F75" s="116"/>
      <c r="G75" s="115"/>
      <c r="H75" s="114"/>
      <c r="I75" s="116"/>
      <c r="J75" s="116"/>
      <c r="K75" s="116"/>
      <c r="L75" s="113"/>
      <c r="M75" s="117"/>
      <c r="N75" s="116"/>
      <c r="O75" s="116"/>
      <c r="P75" s="116"/>
      <c r="Q75" s="115"/>
      <c r="R75" s="114"/>
      <c r="S75" s="116"/>
      <c r="T75" s="116"/>
      <c r="U75" s="116"/>
      <c r="V75" s="116"/>
      <c r="W75" s="116"/>
      <c r="X75" s="116"/>
      <c r="Y75" s="116"/>
      <c r="Z75" s="116"/>
      <c r="AA75" s="116"/>
      <c r="AB75" s="113"/>
      <c r="AC75" s="784"/>
      <c r="AD75" s="784"/>
      <c r="AE75" s="784"/>
      <c r="AF75" s="784"/>
      <c r="AG75" s="784"/>
      <c r="AH75" s="784"/>
      <c r="AI75" s="784"/>
      <c r="AJ75" s="784"/>
      <c r="AK75" s="784"/>
      <c r="AL75" s="784"/>
      <c r="AM75" s="784"/>
      <c r="AN75" s="784"/>
      <c r="AO75" s="784"/>
      <c r="AP75" s="784"/>
      <c r="AQ75" s="784"/>
      <c r="AR75" s="784"/>
      <c r="AS75" s="784"/>
      <c r="AT75" s="784"/>
      <c r="AU75" s="784"/>
      <c r="AV75" s="784"/>
      <c r="AW75" s="784"/>
      <c r="AX75" s="784"/>
      <c r="AY75" s="784"/>
      <c r="AZ75" s="343"/>
      <c r="BA75" s="595"/>
      <c r="BB75" s="594"/>
      <c r="BC75" s="449"/>
      <c r="BD75" s="434"/>
      <c r="BE75" s="434"/>
      <c r="BF75" s="434"/>
      <c r="BG75" s="453"/>
      <c r="BH75" s="449"/>
      <c r="BI75" s="434"/>
      <c r="BJ75" s="434"/>
      <c r="BK75" s="434"/>
      <c r="BL75" s="453"/>
      <c r="BM75" s="449"/>
      <c r="BN75" s="434"/>
      <c r="BO75" s="434"/>
      <c r="BP75" s="434"/>
      <c r="BQ75" s="453"/>
      <c r="BR75" s="449"/>
      <c r="BS75" s="434"/>
      <c r="BT75" s="434"/>
      <c r="BU75" s="434"/>
      <c r="BV75" s="434"/>
      <c r="BW75" s="434"/>
      <c r="BX75" s="434"/>
      <c r="BY75" s="435"/>
      <c r="BZ75" s="435"/>
      <c r="CA75" s="435"/>
      <c r="CB75" s="435"/>
      <c r="CC75" s="3"/>
      <c r="CD75" s="3"/>
      <c r="CE75" s="3"/>
      <c r="CF75" s="3"/>
      <c r="CG75" s="3"/>
      <c r="CH75" s="3"/>
      <c r="CI75" s="3"/>
      <c r="CJ75" s="3"/>
      <c r="CK75" s="3"/>
      <c r="CL75" s="3"/>
      <c r="CM75" s="3"/>
      <c r="CN75" s="3"/>
      <c r="CO75" s="3"/>
      <c r="CP75" s="3"/>
      <c r="CQ75" s="3"/>
      <c r="CR75" s="3"/>
      <c r="CS75" s="3"/>
      <c r="CT75" s="3"/>
      <c r="CU75" s="3"/>
      <c r="CV75" s="3"/>
      <c r="CW75" s="3"/>
      <c r="CX75" s="3"/>
      <c r="CY75" s="3"/>
      <c r="CZ75" s="3"/>
    </row>
    <row r="76" s="544" customFormat="true" ht="15" customHeight="true" x14ac:dyDescent="0.2">
      <c r="A76" s="140"/>
      <c r="B76" s="134"/>
      <c r="C76" s="117"/>
      <c r="D76" s="116"/>
      <c r="E76" s="116"/>
      <c r="F76" s="116"/>
      <c r="G76" s="115"/>
      <c r="H76" s="114"/>
      <c r="I76" s="116"/>
      <c r="J76" s="116"/>
      <c r="K76" s="116"/>
      <c r="L76" s="113"/>
      <c r="M76" s="117"/>
      <c r="N76" s="116"/>
      <c r="O76" s="116"/>
      <c r="P76" s="116"/>
      <c r="Q76" s="115"/>
      <c r="R76" s="114"/>
      <c r="S76" s="116"/>
      <c r="T76" s="116"/>
      <c r="U76" s="116"/>
      <c r="V76" s="116"/>
      <c r="W76" s="116"/>
      <c r="X76" s="116"/>
      <c r="Y76" s="116"/>
      <c r="Z76" s="116"/>
      <c r="AA76" s="116"/>
      <c r="AB76" s="113"/>
      <c r="AC76" s="784"/>
      <c r="AD76" s="784"/>
      <c r="AE76" s="784"/>
      <c r="AF76" s="784"/>
      <c r="AG76" s="784"/>
      <c r="AH76" s="784"/>
      <c r="AI76" s="784"/>
      <c r="AJ76" s="784"/>
      <c r="AK76" s="784"/>
      <c r="AL76" s="784"/>
      <c r="AM76" s="784"/>
      <c r="AN76" s="784"/>
      <c r="AO76" s="784"/>
      <c r="AP76" s="784"/>
      <c r="AQ76" s="784"/>
      <c r="AR76" s="784"/>
      <c r="AS76" s="784"/>
      <c r="AT76" s="784"/>
      <c r="AU76" s="784"/>
      <c r="AV76" s="784"/>
      <c r="AW76" s="784"/>
      <c r="AX76" s="784"/>
      <c r="AY76" s="784"/>
      <c r="AZ76" s="343"/>
      <c r="BA76" s="595"/>
      <c r="BB76" s="594"/>
      <c r="BC76" s="449"/>
      <c r="BD76" s="434"/>
      <c r="BE76" s="434"/>
      <c r="BF76" s="434"/>
      <c r="BG76" s="453"/>
      <c r="BH76" s="449"/>
      <c r="BI76" s="434"/>
      <c r="BJ76" s="434"/>
      <c r="BK76" s="434"/>
      <c r="BL76" s="453"/>
      <c r="BM76" s="449"/>
      <c r="BN76" s="434"/>
      <c r="BO76" s="434"/>
      <c r="BP76" s="434"/>
      <c r="BQ76" s="453"/>
      <c r="BR76" s="449"/>
      <c r="BS76" s="434"/>
      <c r="BT76" s="434"/>
      <c r="BU76" s="434"/>
      <c r="BV76" s="434"/>
      <c r="BW76" s="434"/>
      <c r="BX76" s="434"/>
      <c r="BY76" s="435"/>
      <c r="BZ76" s="435"/>
      <c r="CA76" s="435"/>
      <c r="CB76" s="435"/>
      <c r="CC76" s="3"/>
      <c r="CD76" s="3"/>
      <c r="CE76" s="3"/>
      <c r="CF76" s="3"/>
      <c r="CG76" s="3"/>
      <c r="CH76" s="3"/>
      <c r="CI76" s="3"/>
      <c r="CJ76" s="3"/>
      <c r="CK76" s="3"/>
      <c r="CL76" s="3"/>
      <c r="CM76" s="3"/>
      <c r="CN76" s="3"/>
      <c r="CO76" s="3"/>
      <c r="CP76" s="3"/>
      <c r="CQ76" s="3"/>
      <c r="CR76" s="3"/>
      <c r="CS76" s="3"/>
      <c r="CT76" s="3"/>
      <c r="CU76" s="3"/>
      <c r="CV76" s="3"/>
      <c r="CW76" s="3"/>
      <c r="CX76" s="3"/>
      <c r="CY76" s="3"/>
      <c r="CZ76" s="3"/>
    </row>
    <row r="77" s="544" customFormat="true" ht="15" customHeight="true" x14ac:dyDescent="0.2">
      <c r="A77" s="140"/>
      <c r="B77" s="134"/>
      <c r="C77" s="117"/>
      <c r="D77" s="116"/>
      <c r="E77" s="116"/>
      <c r="F77" s="116"/>
      <c r="G77" s="115"/>
      <c r="H77" s="114"/>
      <c r="I77" s="116"/>
      <c r="J77" s="116"/>
      <c r="K77" s="116"/>
      <c r="L77" s="113"/>
      <c r="M77" s="117"/>
      <c r="N77" s="116"/>
      <c r="O77" s="116"/>
      <c r="P77" s="116"/>
      <c r="Q77" s="115"/>
      <c r="R77" s="114"/>
      <c r="S77" s="116"/>
      <c r="T77" s="116"/>
      <c r="U77" s="116"/>
      <c r="V77" s="116"/>
      <c r="W77" s="116"/>
      <c r="X77" s="116"/>
      <c r="Y77" s="116"/>
      <c r="Z77" s="116"/>
      <c r="AA77" s="116"/>
      <c r="AB77" s="113"/>
      <c r="AC77" s="784"/>
      <c r="AD77" s="784"/>
      <c r="AE77" s="784"/>
      <c r="AF77" s="784"/>
      <c r="AG77" s="784"/>
      <c r="AH77" s="784"/>
      <c r="AI77" s="784"/>
      <c r="AJ77" s="784"/>
      <c r="AK77" s="784"/>
      <c r="AL77" s="784"/>
      <c r="AM77" s="784"/>
      <c r="AN77" s="784"/>
      <c r="AO77" s="784"/>
      <c r="AP77" s="784"/>
      <c r="AQ77" s="784"/>
      <c r="AR77" s="784"/>
      <c r="AS77" s="784"/>
      <c r="AT77" s="784"/>
      <c r="AU77" s="784"/>
      <c r="AV77" s="784"/>
      <c r="AW77" s="784"/>
      <c r="AX77" s="784"/>
      <c r="AY77" s="784"/>
      <c r="AZ77" s="343"/>
      <c r="BA77" s="595"/>
      <c r="BB77" s="594"/>
      <c r="BC77" s="449"/>
      <c r="BD77" s="434"/>
      <c r="BE77" s="434"/>
      <c r="BF77" s="434"/>
      <c r="BG77" s="453"/>
      <c r="BH77" s="449"/>
      <c r="BI77" s="434"/>
      <c r="BJ77" s="434"/>
      <c r="BK77" s="434"/>
      <c r="BL77" s="453"/>
      <c r="BM77" s="449"/>
      <c r="BN77" s="434"/>
      <c r="BO77" s="434"/>
      <c r="BP77" s="434"/>
      <c r="BQ77" s="453"/>
      <c r="BR77" s="449"/>
      <c r="BS77" s="434"/>
      <c r="BT77" s="434"/>
      <c r="BU77" s="434"/>
      <c r="BV77" s="434"/>
      <c r="BW77" s="434"/>
      <c r="BX77" s="434"/>
      <c r="BY77" s="435"/>
      <c r="BZ77" s="435"/>
      <c r="CA77" s="435"/>
      <c r="CB77" s="435"/>
      <c r="CC77" s="3"/>
      <c r="CD77" s="3"/>
      <c r="CE77" s="3"/>
      <c r="CF77" s="3"/>
      <c r="CG77" s="3"/>
      <c r="CH77" s="3"/>
      <c r="CI77" s="3"/>
      <c r="CJ77" s="3"/>
      <c r="CK77" s="3"/>
      <c r="CL77" s="3"/>
      <c r="CM77" s="3"/>
      <c r="CN77" s="3"/>
      <c r="CO77" s="3"/>
      <c r="CP77" s="3"/>
      <c r="CQ77" s="3"/>
      <c r="CR77" s="3"/>
      <c r="CS77" s="3"/>
      <c r="CT77" s="3"/>
      <c r="CU77" s="3"/>
      <c r="CV77" s="3"/>
      <c r="CW77" s="3"/>
      <c r="CX77" s="3"/>
      <c r="CY77" s="3"/>
      <c r="CZ77" s="3"/>
    </row>
    <row r="78" s="544" customFormat="true" ht="15" customHeight="true" x14ac:dyDescent="0.2">
      <c r="A78" s="140"/>
      <c r="B78" s="134"/>
      <c r="C78" s="117"/>
      <c r="D78" s="116"/>
      <c r="E78" s="116"/>
      <c r="F78" s="116"/>
      <c r="G78" s="115"/>
      <c r="H78" s="114"/>
      <c r="I78" s="116"/>
      <c r="J78" s="116"/>
      <c r="K78" s="116"/>
      <c r="L78" s="113"/>
      <c r="M78" s="117"/>
      <c r="N78" s="116"/>
      <c r="O78" s="116"/>
      <c r="P78" s="116"/>
      <c r="Q78" s="115"/>
      <c r="R78" s="114"/>
      <c r="S78" s="116"/>
      <c r="T78" s="116"/>
      <c r="U78" s="116"/>
      <c r="V78" s="116"/>
      <c r="W78" s="116"/>
      <c r="X78" s="116"/>
      <c r="Y78" s="116"/>
      <c r="Z78" s="116"/>
      <c r="AA78" s="116"/>
      <c r="AB78" s="113"/>
      <c r="AC78" s="784"/>
      <c r="AD78" s="784"/>
      <c r="AE78" s="784"/>
      <c r="AF78" s="784"/>
      <c r="AG78" s="784"/>
      <c r="AH78" s="784"/>
      <c r="AI78" s="784"/>
      <c r="AJ78" s="784"/>
      <c r="AK78" s="784"/>
      <c r="AL78" s="784"/>
      <c r="AM78" s="784"/>
      <c r="AN78" s="784"/>
      <c r="AO78" s="784"/>
      <c r="AP78" s="784"/>
      <c r="AQ78" s="784"/>
      <c r="AR78" s="784"/>
      <c r="AS78" s="784"/>
      <c r="AT78" s="784"/>
      <c r="AU78" s="784"/>
      <c r="AV78" s="784"/>
      <c r="AW78" s="784"/>
      <c r="AX78" s="784"/>
      <c r="AY78" s="784"/>
      <c r="AZ78" s="343"/>
      <c r="BA78" s="595"/>
      <c r="BB78" s="594"/>
      <c r="BC78" s="449"/>
      <c r="BD78" s="434"/>
      <c r="BE78" s="434"/>
      <c r="BF78" s="434"/>
      <c r="BG78" s="453"/>
      <c r="BH78" s="449"/>
      <c r="BI78" s="434"/>
      <c r="BJ78" s="434"/>
      <c r="BK78" s="434"/>
      <c r="BL78" s="453"/>
      <c r="BM78" s="449"/>
      <c r="BN78" s="434"/>
      <c r="BO78" s="434"/>
      <c r="BP78" s="434"/>
      <c r="BQ78" s="453"/>
      <c r="BR78" s="449"/>
      <c r="BS78" s="434"/>
      <c r="BT78" s="434"/>
      <c r="BU78" s="434"/>
      <c r="BV78" s="434"/>
      <c r="BW78" s="434"/>
      <c r="BX78" s="434"/>
      <c r="BY78" s="435"/>
      <c r="BZ78" s="435"/>
      <c r="CA78" s="435"/>
      <c r="CB78" s="435"/>
      <c r="CC78" s="3"/>
      <c r="CD78" s="3"/>
      <c r="CE78" s="3"/>
      <c r="CF78" s="3"/>
      <c r="CG78" s="3"/>
      <c r="CH78" s="3"/>
      <c r="CI78" s="3"/>
      <c r="CJ78" s="3"/>
      <c r="CK78" s="3"/>
      <c r="CL78" s="3"/>
      <c r="CM78" s="3"/>
      <c r="CN78" s="3"/>
      <c r="CO78" s="3"/>
      <c r="CP78" s="3"/>
      <c r="CQ78" s="3"/>
      <c r="CR78" s="3"/>
      <c r="CS78" s="3"/>
      <c r="CT78" s="3"/>
      <c r="CU78" s="3"/>
      <c r="CV78" s="3"/>
      <c r="CW78" s="3"/>
      <c r="CX78" s="3"/>
      <c r="CY78" s="3"/>
      <c r="CZ78" s="3"/>
    </row>
    <row r="79" s="544" customFormat="true" ht="15" customHeight="true" x14ac:dyDescent="0.2">
      <c r="A79" s="140"/>
      <c r="B79" s="134"/>
      <c r="C79" s="117"/>
      <c r="D79" s="116"/>
      <c r="E79" s="116"/>
      <c r="F79" s="116"/>
      <c r="G79" s="115"/>
      <c r="H79" s="114"/>
      <c r="I79" s="116"/>
      <c r="J79" s="116"/>
      <c r="K79" s="116"/>
      <c r="L79" s="113"/>
      <c r="M79" s="117"/>
      <c r="N79" s="116"/>
      <c r="O79" s="116"/>
      <c r="P79" s="116"/>
      <c r="Q79" s="115"/>
      <c r="R79" s="114"/>
      <c r="S79" s="116"/>
      <c r="T79" s="116"/>
      <c r="U79" s="116"/>
      <c r="V79" s="116"/>
      <c r="W79" s="116"/>
      <c r="X79" s="116"/>
      <c r="Y79" s="116"/>
      <c r="Z79" s="116"/>
      <c r="AA79" s="116"/>
      <c r="AB79" s="113"/>
      <c r="AC79" s="784"/>
      <c r="AD79" s="784"/>
      <c r="AE79" s="784"/>
      <c r="AF79" s="784"/>
      <c r="AG79" s="784"/>
      <c r="AH79" s="784"/>
      <c r="AI79" s="784"/>
      <c r="AJ79" s="784"/>
      <c r="AK79" s="784"/>
      <c r="AL79" s="784"/>
      <c r="AM79" s="784"/>
      <c r="AN79" s="784"/>
      <c r="AO79" s="784"/>
      <c r="AP79" s="784"/>
      <c r="AQ79" s="784"/>
      <c r="AR79" s="784"/>
      <c r="AS79" s="784"/>
      <c r="AT79" s="784"/>
      <c r="AU79" s="784"/>
      <c r="AV79" s="784"/>
      <c r="AW79" s="784"/>
      <c r="AX79" s="784"/>
      <c r="AY79" s="784"/>
      <c r="AZ79" s="343"/>
      <c r="BA79" s="595"/>
      <c r="BB79" s="594"/>
      <c r="BC79" s="449"/>
      <c r="BD79" s="434"/>
      <c r="BE79" s="434"/>
      <c r="BF79" s="434"/>
      <c r="BG79" s="453"/>
      <c r="BH79" s="449"/>
      <c r="BI79" s="434"/>
      <c r="BJ79" s="434"/>
      <c r="BK79" s="434"/>
      <c r="BL79" s="453"/>
      <c r="BM79" s="449"/>
      <c r="BN79" s="434"/>
      <c r="BO79" s="434"/>
      <c r="BP79" s="434"/>
      <c r="BQ79" s="453"/>
      <c r="BR79" s="449"/>
      <c r="BS79" s="434"/>
      <c r="BT79" s="434"/>
      <c r="BU79" s="434"/>
      <c r="BV79" s="434"/>
      <c r="BW79" s="434"/>
      <c r="BX79" s="434"/>
      <c r="BY79" s="435"/>
      <c r="BZ79" s="435"/>
      <c r="CA79" s="435"/>
      <c r="CB79" s="435"/>
      <c r="CC79" s="3"/>
      <c r="CD79" s="3"/>
      <c r="CE79" s="3"/>
      <c r="CF79" s="3"/>
      <c r="CG79" s="3"/>
      <c r="CH79" s="3"/>
      <c r="CI79" s="3"/>
      <c r="CJ79" s="3"/>
      <c r="CK79" s="3"/>
      <c r="CL79" s="3"/>
      <c r="CM79" s="3"/>
      <c r="CN79" s="3"/>
      <c r="CO79" s="3"/>
      <c r="CP79" s="3"/>
      <c r="CQ79" s="3"/>
      <c r="CR79" s="3"/>
      <c r="CS79" s="3"/>
      <c r="CT79" s="3"/>
      <c r="CU79" s="3"/>
      <c r="CV79" s="3"/>
      <c r="CW79" s="3"/>
      <c r="CX79" s="3"/>
      <c r="CY79" s="3"/>
      <c r="CZ79" s="3"/>
    </row>
    <row r="80" s="544" customFormat="true" ht="15" customHeight="true" x14ac:dyDescent="0.2">
      <c r="A80" s="140"/>
      <c r="B80" s="134"/>
      <c r="C80" s="117"/>
      <c r="D80" s="116"/>
      <c r="E80" s="116"/>
      <c r="F80" s="116"/>
      <c r="G80" s="115"/>
      <c r="H80" s="114"/>
      <c r="I80" s="116"/>
      <c r="J80" s="116"/>
      <c r="K80" s="116"/>
      <c r="L80" s="113"/>
      <c r="M80" s="117"/>
      <c r="N80" s="116"/>
      <c r="O80" s="116"/>
      <c r="P80" s="116"/>
      <c r="Q80" s="115"/>
      <c r="R80" s="114"/>
      <c r="S80" s="116"/>
      <c r="T80" s="116"/>
      <c r="U80" s="116"/>
      <c r="V80" s="116"/>
      <c r="W80" s="116"/>
      <c r="X80" s="116"/>
      <c r="Y80" s="116"/>
      <c r="Z80" s="116"/>
      <c r="AA80" s="116"/>
      <c r="AB80" s="113"/>
      <c r="AC80" s="784"/>
      <c r="AD80" s="784"/>
      <c r="AE80" s="784"/>
      <c r="AF80" s="784"/>
      <c r="AG80" s="784"/>
      <c r="AH80" s="784"/>
      <c r="AI80" s="784"/>
      <c r="AJ80" s="784"/>
      <c r="AK80" s="784"/>
      <c r="AL80" s="784"/>
      <c r="AM80" s="784"/>
      <c r="AN80" s="784"/>
      <c r="AO80" s="784"/>
      <c r="AP80" s="784"/>
      <c r="AQ80" s="784"/>
      <c r="AR80" s="784"/>
      <c r="AS80" s="784"/>
      <c r="AT80" s="784"/>
      <c r="AU80" s="784"/>
      <c r="AV80" s="784"/>
      <c r="AW80" s="784"/>
      <c r="AX80" s="784"/>
      <c r="AY80" s="784"/>
      <c r="AZ80" s="343"/>
      <c r="BA80" s="595"/>
      <c r="BB80" s="594"/>
      <c r="BC80" s="449"/>
      <c r="BD80" s="434"/>
      <c r="BE80" s="434"/>
      <c r="BF80" s="434"/>
      <c r="BG80" s="453"/>
      <c r="BH80" s="449"/>
      <c r="BI80" s="434"/>
      <c r="BJ80" s="434"/>
      <c r="BK80" s="434"/>
      <c r="BL80" s="453"/>
      <c r="BM80" s="449"/>
      <c r="BN80" s="434"/>
      <c r="BO80" s="434"/>
      <c r="BP80" s="434"/>
      <c r="BQ80" s="453"/>
      <c r="BR80" s="449"/>
      <c r="BS80" s="434"/>
      <c r="BT80" s="434"/>
      <c r="BU80" s="434"/>
      <c r="BV80" s="434"/>
      <c r="BW80" s="434"/>
      <c r="BX80" s="434"/>
      <c r="BY80" s="435"/>
      <c r="BZ80" s="435"/>
      <c r="CA80" s="435"/>
      <c r="CB80" s="435"/>
      <c r="CC80" s="3"/>
      <c r="CD80" s="3"/>
      <c r="CE80" s="3"/>
      <c r="CF80" s="3"/>
      <c r="CG80" s="3"/>
      <c r="CH80" s="3"/>
      <c r="CI80" s="3"/>
      <c r="CJ80" s="3"/>
      <c r="CK80" s="3"/>
      <c r="CL80" s="3"/>
      <c r="CM80" s="3"/>
      <c r="CN80" s="3"/>
      <c r="CO80" s="3"/>
      <c r="CP80" s="3"/>
      <c r="CQ80" s="3"/>
      <c r="CR80" s="3"/>
      <c r="CS80" s="3"/>
      <c r="CT80" s="3"/>
      <c r="CU80" s="3"/>
      <c r="CV80" s="3"/>
      <c r="CW80" s="3"/>
      <c r="CX80" s="3"/>
      <c r="CY80" s="3"/>
      <c r="CZ80" s="3"/>
    </row>
    <row r="81" s="544" customFormat="true" ht="15" customHeight="true" x14ac:dyDescent="0.2">
      <c r="A81" s="140"/>
      <c r="B81" s="134"/>
      <c r="C81" s="117"/>
      <c r="D81" s="116"/>
      <c r="E81" s="116"/>
      <c r="F81" s="116"/>
      <c r="G81" s="115"/>
      <c r="H81" s="114"/>
      <c r="I81" s="116"/>
      <c r="J81" s="116"/>
      <c r="K81" s="116"/>
      <c r="L81" s="113"/>
      <c r="M81" s="117"/>
      <c r="N81" s="116"/>
      <c r="O81" s="116"/>
      <c r="P81" s="116"/>
      <c r="Q81" s="115"/>
      <c r="R81" s="114"/>
      <c r="S81" s="116"/>
      <c r="T81" s="116"/>
      <c r="U81" s="116"/>
      <c r="V81" s="116"/>
      <c r="W81" s="116"/>
      <c r="X81" s="116"/>
      <c r="Y81" s="116"/>
      <c r="Z81" s="116"/>
      <c r="AA81" s="116"/>
      <c r="AB81" s="113"/>
      <c r="AC81" s="784"/>
      <c r="AD81" s="784"/>
      <c r="AE81" s="784"/>
      <c r="AF81" s="784"/>
      <c r="AG81" s="784"/>
      <c r="AH81" s="784"/>
      <c r="AI81" s="784"/>
      <c r="AJ81" s="784"/>
      <c r="AK81" s="784"/>
      <c r="AL81" s="784"/>
      <c r="AM81" s="784"/>
      <c r="AN81" s="784"/>
      <c r="AO81" s="784"/>
      <c r="AP81" s="784"/>
      <c r="AQ81" s="784"/>
      <c r="AR81" s="784"/>
      <c r="AS81" s="784"/>
      <c r="AT81" s="784"/>
      <c r="AU81" s="784"/>
      <c r="AV81" s="784"/>
      <c r="AW81" s="784"/>
      <c r="AX81" s="784"/>
      <c r="AY81" s="784"/>
      <c r="AZ81" s="343"/>
      <c r="BA81" s="595"/>
      <c r="BB81" s="594"/>
      <c r="BC81" s="449"/>
      <c r="BD81" s="434"/>
      <c r="BE81" s="434"/>
      <c r="BF81" s="434"/>
      <c r="BG81" s="453"/>
      <c r="BH81" s="449"/>
      <c r="BI81" s="434"/>
      <c r="BJ81" s="434"/>
      <c r="BK81" s="434"/>
      <c r="BL81" s="453"/>
      <c r="BM81" s="449"/>
      <c r="BN81" s="434"/>
      <c r="BO81" s="434"/>
      <c r="BP81" s="434"/>
      <c r="BQ81" s="453"/>
      <c r="BR81" s="449"/>
      <c r="BS81" s="434"/>
      <c r="BT81" s="434"/>
      <c r="BU81" s="434"/>
      <c r="BV81" s="434"/>
      <c r="BW81" s="434"/>
      <c r="BX81" s="434"/>
      <c r="BY81" s="435"/>
      <c r="BZ81" s="435"/>
      <c r="CA81" s="435"/>
      <c r="CB81" s="435"/>
      <c r="CC81" s="3"/>
      <c r="CD81" s="3"/>
      <c r="CE81" s="3"/>
      <c r="CF81" s="3"/>
      <c r="CG81" s="3"/>
      <c r="CH81" s="3"/>
      <c r="CI81" s="3"/>
      <c r="CJ81" s="3"/>
      <c r="CK81" s="3"/>
      <c r="CL81" s="3"/>
      <c r="CM81" s="3"/>
      <c r="CN81" s="3"/>
      <c r="CO81" s="3"/>
      <c r="CP81" s="3"/>
      <c r="CQ81" s="3"/>
      <c r="CR81" s="3"/>
      <c r="CS81" s="3"/>
      <c r="CT81" s="3"/>
      <c r="CU81" s="3"/>
      <c r="CV81" s="3"/>
      <c r="CW81" s="3"/>
      <c r="CX81" s="3"/>
      <c r="CY81" s="3"/>
      <c r="CZ81" s="3"/>
    </row>
    <row r="82" s="544" customFormat="true" ht="15" customHeight="true" x14ac:dyDescent="0.2">
      <c r="A82" s="140"/>
      <c r="B82" s="134"/>
      <c r="C82" s="117"/>
      <c r="D82" s="116"/>
      <c r="E82" s="116"/>
      <c r="F82" s="116"/>
      <c r="G82" s="115"/>
      <c r="H82" s="114"/>
      <c r="I82" s="116"/>
      <c r="J82" s="116"/>
      <c r="K82" s="116"/>
      <c r="L82" s="113"/>
      <c r="M82" s="117"/>
      <c r="N82" s="116"/>
      <c r="O82" s="116"/>
      <c r="P82" s="116"/>
      <c r="Q82" s="115"/>
      <c r="R82" s="114"/>
      <c r="S82" s="116"/>
      <c r="T82" s="116"/>
      <c r="U82" s="116"/>
      <c r="V82" s="116"/>
      <c r="W82" s="116"/>
      <c r="X82" s="116"/>
      <c r="Y82" s="116"/>
      <c r="Z82" s="116"/>
      <c r="AA82" s="116"/>
      <c r="AB82" s="113"/>
      <c r="AC82" s="784"/>
      <c r="AD82" s="784"/>
      <c r="AE82" s="784"/>
      <c r="AF82" s="784"/>
      <c r="AG82" s="784"/>
      <c r="AH82" s="784"/>
      <c r="AI82" s="784"/>
      <c r="AJ82" s="784"/>
      <c r="AK82" s="784"/>
      <c r="AL82" s="784"/>
      <c r="AM82" s="784"/>
      <c r="AN82" s="784"/>
      <c r="AO82" s="784"/>
      <c r="AP82" s="784"/>
      <c r="AQ82" s="784"/>
      <c r="AR82" s="784"/>
      <c r="AS82" s="784"/>
      <c r="AT82" s="784"/>
      <c r="AU82" s="784"/>
      <c r="AV82" s="784"/>
      <c r="AW82" s="784"/>
      <c r="AX82" s="784"/>
      <c r="AY82" s="784"/>
      <c r="AZ82" s="343"/>
      <c r="BA82" s="595"/>
      <c r="BB82" s="594"/>
      <c r="BC82" s="449"/>
      <c r="BD82" s="434"/>
      <c r="BE82" s="434"/>
      <c r="BF82" s="434"/>
      <c r="BG82" s="453"/>
      <c r="BH82" s="449"/>
      <c r="BI82" s="434"/>
      <c r="BJ82" s="434"/>
      <c r="BK82" s="434"/>
      <c r="BL82" s="453"/>
      <c r="BM82" s="449"/>
      <c r="BN82" s="434"/>
      <c r="BO82" s="434"/>
      <c r="BP82" s="434"/>
      <c r="BQ82" s="453"/>
      <c r="BR82" s="449"/>
      <c r="BS82" s="434"/>
      <c r="BT82" s="434"/>
      <c r="BU82" s="434"/>
      <c r="BV82" s="434"/>
      <c r="BW82" s="434"/>
      <c r="BX82" s="434"/>
      <c r="BY82" s="435"/>
      <c r="BZ82" s="435"/>
      <c r="CA82" s="435"/>
      <c r="CB82" s="435"/>
      <c r="CC82" s="3"/>
      <c r="CD82" s="3"/>
      <c r="CE82" s="3"/>
      <c r="CF82" s="3"/>
      <c r="CG82" s="3"/>
      <c r="CH82" s="3"/>
      <c r="CI82" s="3"/>
      <c r="CJ82" s="3"/>
      <c r="CK82" s="3"/>
      <c r="CL82" s="3"/>
      <c r="CM82" s="3"/>
      <c r="CN82" s="3"/>
      <c r="CO82" s="3"/>
      <c r="CP82" s="3"/>
      <c r="CQ82" s="3"/>
      <c r="CR82" s="3"/>
      <c r="CS82" s="3"/>
      <c r="CT82" s="3"/>
      <c r="CU82" s="3"/>
      <c r="CV82" s="3"/>
      <c r="CW82" s="3"/>
      <c r="CX82" s="3"/>
      <c r="CY82" s="3"/>
      <c r="CZ82" s="3"/>
    </row>
    <row r="83" s="544" customFormat="true" ht="15" customHeight="true" x14ac:dyDescent="0.2">
      <c r="A83" s="140"/>
      <c r="B83" s="134"/>
      <c r="C83" s="117"/>
      <c r="D83" s="116"/>
      <c r="E83" s="116"/>
      <c r="F83" s="116"/>
      <c r="G83" s="115"/>
      <c r="H83" s="114"/>
      <c r="I83" s="116"/>
      <c r="J83" s="116"/>
      <c r="K83" s="116"/>
      <c r="L83" s="113"/>
      <c r="M83" s="117"/>
      <c r="N83" s="116"/>
      <c r="O83" s="116"/>
      <c r="P83" s="116"/>
      <c r="Q83" s="115"/>
      <c r="R83" s="114"/>
      <c r="S83" s="116"/>
      <c r="T83" s="116"/>
      <c r="U83" s="116"/>
      <c r="V83" s="116"/>
      <c r="W83" s="116"/>
      <c r="X83" s="116"/>
      <c r="Y83" s="116"/>
      <c r="Z83" s="116"/>
      <c r="AA83" s="116"/>
      <c r="AB83" s="113"/>
      <c r="AC83" s="784"/>
      <c r="AD83" s="784"/>
      <c r="AE83" s="784"/>
      <c r="AF83" s="784"/>
      <c r="AG83" s="784"/>
      <c r="AH83" s="784"/>
      <c r="AI83" s="784"/>
      <c r="AJ83" s="784"/>
      <c r="AK83" s="784"/>
      <c r="AL83" s="784"/>
      <c r="AM83" s="784"/>
      <c r="AN83" s="784"/>
      <c r="AO83" s="784"/>
      <c r="AP83" s="784"/>
      <c r="AQ83" s="784"/>
      <c r="AR83" s="784"/>
      <c r="AS83" s="784"/>
      <c r="AT83" s="784"/>
      <c r="AU83" s="784"/>
      <c r="AV83" s="784"/>
      <c r="AW83" s="784"/>
      <c r="AX83" s="784"/>
      <c r="AY83" s="784"/>
      <c r="AZ83" s="343"/>
      <c r="BA83" s="595"/>
      <c r="BB83" s="594"/>
      <c r="BC83" s="449"/>
      <c r="BD83" s="434"/>
      <c r="BE83" s="434"/>
      <c r="BF83" s="434"/>
      <c r="BG83" s="453"/>
      <c r="BH83" s="449"/>
      <c r="BI83" s="434"/>
      <c r="BJ83" s="434"/>
      <c r="BK83" s="434"/>
      <c r="BL83" s="453"/>
      <c r="BM83" s="449"/>
      <c r="BN83" s="434"/>
      <c r="BO83" s="434"/>
      <c r="BP83" s="434"/>
      <c r="BQ83" s="453"/>
      <c r="BR83" s="449"/>
      <c r="BS83" s="434"/>
      <c r="BT83" s="434"/>
      <c r="BU83" s="434"/>
      <c r="BV83" s="434"/>
      <c r="BW83" s="434"/>
      <c r="BX83" s="434"/>
      <c r="BY83" s="435"/>
      <c r="BZ83" s="435"/>
      <c r="CA83" s="435"/>
      <c r="CB83" s="435"/>
      <c r="CC83" s="3"/>
      <c r="CD83" s="3"/>
      <c r="CE83" s="3"/>
      <c r="CF83" s="3"/>
      <c r="CG83" s="3"/>
      <c r="CH83" s="3"/>
      <c r="CI83" s="3"/>
      <c r="CJ83" s="3"/>
      <c r="CK83" s="3"/>
      <c r="CL83" s="3"/>
      <c r="CM83" s="3"/>
      <c r="CN83" s="3"/>
      <c r="CO83" s="3"/>
      <c r="CP83" s="3"/>
      <c r="CQ83" s="3"/>
      <c r="CR83" s="3"/>
      <c r="CS83" s="3"/>
      <c r="CT83" s="3"/>
      <c r="CU83" s="3"/>
      <c r="CV83" s="3"/>
      <c r="CW83" s="3"/>
      <c r="CX83" s="3"/>
      <c r="CY83" s="3"/>
      <c r="CZ83" s="3"/>
    </row>
    <row r="84" s="544" customFormat="true" ht="15" customHeight="true" x14ac:dyDescent="0.2">
      <c r="A84" s="140"/>
      <c r="B84" s="134"/>
      <c r="C84" s="117"/>
      <c r="D84" s="116"/>
      <c r="E84" s="116"/>
      <c r="F84" s="116"/>
      <c r="G84" s="115"/>
      <c r="H84" s="114"/>
      <c r="I84" s="116"/>
      <c r="J84" s="116"/>
      <c r="K84" s="116"/>
      <c r="L84" s="113"/>
      <c r="M84" s="117"/>
      <c r="N84" s="116"/>
      <c r="O84" s="116"/>
      <c r="P84" s="116"/>
      <c r="Q84" s="115"/>
      <c r="R84" s="114"/>
      <c r="S84" s="116"/>
      <c r="T84" s="116"/>
      <c r="U84" s="116"/>
      <c r="V84" s="116"/>
      <c r="W84" s="116"/>
      <c r="X84" s="116"/>
      <c r="Y84" s="116"/>
      <c r="Z84" s="116"/>
      <c r="AA84" s="116"/>
      <c r="AB84" s="113"/>
      <c r="AC84" s="784"/>
      <c r="AD84" s="784"/>
      <c r="AE84" s="784"/>
      <c r="AF84" s="784"/>
      <c r="AG84" s="784"/>
      <c r="AH84" s="784"/>
      <c r="AI84" s="784"/>
      <c r="AJ84" s="784"/>
      <c r="AK84" s="784"/>
      <c r="AL84" s="784"/>
      <c r="AM84" s="784"/>
      <c r="AN84" s="784"/>
      <c r="AO84" s="784"/>
      <c r="AP84" s="784"/>
      <c r="AQ84" s="784"/>
      <c r="AR84" s="784"/>
      <c r="AS84" s="784"/>
      <c r="AT84" s="784"/>
      <c r="AU84" s="784"/>
      <c r="AV84" s="784"/>
      <c r="AW84" s="784"/>
      <c r="AX84" s="784"/>
      <c r="AY84" s="784"/>
      <c r="AZ84" s="343"/>
      <c r="BA84" s="595"/>
      <c r="BB84" s="594"/>
      <c r="BC84" s="449"/>
      <c r="BD84" s="434"/>
      <c r="BE84" s="434"/>
      <c r="BF84" s="434"/>
      <c r="BG84" s="453"/>
      <c r="BH84" s="449"/>
      <c r="BI84" s="434"/>
      <c r="BJ84" s="434"/>
      <c r="BK84" s="434"/>
      <c r="BL84" s="453"/>
      <c r="BM84" s="449"/>
      <c r="BN84" s="434"/>
      <c r="BO84" s="434"/>
      <c r="BP84" s="434"/>
      <c r="BQ84" s="453"/>
      <c r="BR84" s="449"/>
      <c r="BS84" s="434"/>
      <c r="BT84" s="434"/>
      <c r="BU84" s="434"/>
      <c r="BV84" s="434"/>
      <c r="BW84" s="434"/>
      <c r="BX84" s="434"/>
      <c r="BY84" s="435"/>
      <c r="BZ84" s="435"/>
      <c r="CA84" s="435"/>
      <c r="CB84" s="435"/>
      <c r="CC84" s="3"/>
      <c r="CD84" s="3"/>
      <c r="CE84" s="3"/>
      <c r="CF84" s="3"/>
      <c r="CG84" s="3"/>
      <c r="CH84" s="3"/>
      <c r="CI84" s="3"/>
      <c r="CJ84" s="3"/>
      <c r="CK84" s="3"/>
      <c r="CL84" s="3"/>
      <c r="CM84" s="3"/>
      <c r="CN84" s="3"/>
      <c r="CO84" s="3"/>
      <c r="CP84" s="3"/>
      <c r="CQ84" s="3"/>
      <c r="CR84" s="3"/>
      <c r="CS84" s="3"/>
      <c r="CT84" s="3"/>
      <c r="CU84" s="3"/>
      <c r="CV84" s="3"/>
      <c r="CW84" s="3"/>
      <c r="CX84" s="3"/>
      <c r="CY84" s="3"/>
      <c r="CZ84" s="3"/>
    </row>
    <row r="85" s="544" customFormat="true" ht="15" customHeight="true" x14ac:dyDescent="0.2">
      <c r="A85" s="140"/>
      <c r="B85" s="134"/>
      <c r="C85" s="117"/>
      <c r="D85" s="116"/>
      <c r="E85" s="116"/>
      <c r="F85" s="116"/>
      <c r="G85" s="115"/>
      <c r="H85" s="114"/>
      <c r="I85" s="116"/>
      <c r="J85" s="116"/>
      <c r="K85" s="116"/>
      <c r="L85" s="113"/>
      <c r="M85" s="117"/>
      <c r="N85" s="116"/>
      <c r="O85" s="116"/>
      <c r="P85" s="116"/>
      <c r="Q85" s="115"/>
      <c r="R85" s="114"/>
      <c r="S85" s="116"/>
      <c r="T85" s="116"/>
      <c r="U85" s="116"/>
      <c r="V85" s="116"/>
      <c r="W85" s="116"/>
      <c r="X85" s="116"/>
      <c r="Y85" s="116"/>
      <c r="Z85" s="116"/>
      <c r="AA85" s="116"/>
      <c r="AB85" s="113"/>
      <c r="AC85" s="784"/>
      <c r="AD85" s="784"/>
      <c r="AE85" s="784"/>
      <c r="AF85" s="784"/>
      <c r="AG85" s="784"/>
      <c r="AH85" s="784"/>
      <c r="AI85" s="784"/>
      <c r="AJ85" s="784"/>
      <c r="AK85" s="784"/>
      <c r="AL85" s="784"/>
      <c r="AM85" s="784"/>
      <c r="AN85" s="784"/>
      <c r="AO85" s="784"/>
      <c r="AP85" s="784"/>
      <c r="AQ85" s="784"/>
      <c r="AR85" s="784"/>
      <c r="AS85" s="784"/>
      <c r="AT85" s="784"/>
      <c r="AU85" s="784"/>
      <c r="AV85" s="784"/>
      <c r="AW85" s="784"/>
      <c r="AX85" s="784"/>
      <c r="AY85" s="784"/>
      <c r="AZ85" s="343"/>
      <c r="BA85" s="595"/>
      <c r="BB85" s="594"/>
      <c r="BC85" s="449"/>
      <c r="BD85" s="434"/>
      <c r="BE85" s="434"/>
      <c r="BF85" s="434"/>
      <c r="BG85" s="453"/>
      <c r="BH85" s="449"/>
      <c r="BI85" s="434"/>
      <c r="BJ85" s="434"/>
      <c r="BK85" s="434"/>
      <c r="BL85" s="453"/>
      <c r="BM85" s="449"/>
      <c r="BN85" s="434"/>
      <c r="BO85" s="434"/>
      <c r="BP85" s="434"/>
      <c r="BQ85" s="453"/>
      <c r="BR85" s="449"/>
      <c r="BS85" s="434"/>
      <c r="BT85" s="434"/>
      <c r="BU85" s="434"/>
      <c r="BV85" s="434"/>
      <c r="BW85" s="434"/>
      <c r="BX85" s="434"/>
      <c r="BY85" s="435"/>
      <c r="BZ85" s="435"/>
      <c r="CA85" s="435"/>
      <c r="CB85" s="435"/>
      <c r="CC85" s="3"/>
      <c r="CD85" s="3"/>
      <c r="CE85" s="3"/>
      <c r="CF85" s="3"/>
      <c r="CG85" s="3"/>
      <c r="CH85" s="3"/>
      <c r="CI85" s="3"/>
      <c r="CJ85" s="3"/>
      <c r="CK85" s="3"/>
      <c r="CL85" s="3"/>
      <c r="CM85" s="3"/>
      <c r="CN85" s="3"/>
      <c r="CO85" s="3"/>
      <c r="CP85" s="3"/>
      <c r="CQ85" s="3"/>
      <c r="CR85" s="3"/>
      <c r="CS85" s="3"/>
      <c r="CT85" s="3"/>
      <c r="CU85" s="3"/>
      <c r="CV85" s="3"/>
      <c r="CW85" s="3"/>
      <c r="CX85" s="3"/>
      <c r="CY85" s="3"/>
      <c r="CZ85" s="3"/>
    </row>
    <row r="86" s="544" customFormat="true" ht="15" customHeight="true" x14ac:dyDescent="0.2">
      <c r="A86" s="140"/>
      <c r="B86" s="134"/>
      <c r="C86" s="117"/>
      <c r="D86" s="116"/>
      <c r="E86" s="116"/>
      <c r="F86" s="116"/>
      <c r="G86" s="115"/>
      <c r="H86" s="114"/>
      <c r="I86" s="116"/>
      <c r="J86" s="116"/>
      <c r="K86" s="116"/>
      <c r="L86" s="113"/>
      <c r="M86" s="117"/>
      <c r="N86" s="116"/>
      <c r="O86" s="116"/>
      <c r="P86" s="116"/>
      <c r="Q86" s="115"/>
      <c r="R86" s="114"/>
      <c r="S86" s="116"/>
      <c r="T86" s="116"/>
      <c r="U86" s="116"/>
      <c r="V86" s="116"/>
      <c r="W86" s="116"/>
      <c r="X86" s="116"/>
      <c r="Y86" s="116"/>
      <c r="Z86" s="116"/>
      <c r="AA86" s="116"/>
      <c r="AB86" s="113"/>
      <c r="AC86" s="784"/>
      <c r="AD86" s="784"/>
      <c r="AE86" s="784"/>
      <c r="AF86" s="784"/>
      <c r="AG86" s="784"/>
      <c r="AH86" s="784"/>
      <c r="AI86" s="784"/>
      <c r="AJ86" s="784"/>
      <c r="AK86" s="784"/>
      <c r="AL86" s="784"/>
      <c r="AM86" s="784"/>
      <c r="AN86" s="784"/>
      <c r="AO86" s="784"/>
      <c r="AP86" s="784"/>
      <c r="AQ86" s="784"/>
      <c r="AR86" s="784"/>
      <c r="AS86" s="784"/>
      <c r="AT86" s="784"/>
      <c r="AU86" s="784"/>
      <c r="AV86" s="784"/>
      <c r="AW86" s="784"/>
      <c r="AX86" s="784"/>
      <c r="AY86" s="784"/>
      <c r="AZ86" s="343"/>
      <c r="BA86" s="595"/>
      <c r="BB86" s="594"/>
      <c r="BC86" s="449"/>
      <c r="BD86" s="434"/>
      <c r="BE86" s="434"/>
      <c r="BF86" s="434"/>
      <c r="BG86" s="453"/>
      <c r="BH86" s="449"/>
      <c r="BI86" s="434"/>
      <c r="BJ86" s="434"/>
      <c r="BK86" s="434"/>
      <c r="BL86" s="453"/>
      <c r="BM86" s="449"/>
      <c r="BN86" s="434"/>
      <c r="BO86" s="434"/>
      <c r="BP86" s="434"/>
      <c r="BQ86" s="453"/>
      <c r="BR86" s="449"/>
      <c r="BS86" s="434"/>
      <c r="BT86" s="434"/>
      <c r="BU86" s="434"/>
      <c r="BV86" s="434"/>
      <c r="BW86" s="434"/>
      <c r="BX86" s="434"/>
      <c r="BY86" s="435"/>
      <c r="BZ86" s="435"/>
      <c r="CA86" s="435"/>
      <c r="CB86" s="435"/>
      <c r="CC86" s="3"/>
      <c r="CD86" s="3"/>
      <c r="CE86" s="3"/>
      <c r="CF86" s="3"/>
      <c r="CG86" s="3"/>
      <c r="CH86" s="3"/>
      <c r="CI86" s="3"/>
      <c r="CJ86" s="3"/>
      <c r="CK86" s="3"/>
      <c r="CL86" s="3"/>
      <c r="CM86" s="3"/>
      <c r="CN86" s="3"/>
      <c r="CO86" s="3"/>
      <c r="CP86" s="3"/>
      <c r="CQ86" s="3"/>
      <c r="CR86" s="3"/>
      <c r="CS86" s="3"/>
      <c r="CT86" s="3"/>
      <c r="CU86" s="3"/>
      <c r="CV86" s="3"/>
      <c r="CW86" s="3"/>
      <c r="CX86" s="3"/>
      <c r="CY86" s="3"/>
      <c r="CZ86" s="3"/>
    </row>
    <row r="87" s="544" customFormat="true" ht="15" customHeight="true" x14ac:dyDescent="0.2">
      <c r="A87" s="140"/>
      <c r="B87" s="134"/>
      <c r="C87" s="105"/>
      <c r="D87" s="104"/>
      <c r="E87" s="104"/>
      <c r="F87" s="104"/>
      <c r="G87" s="103"/>
      <c r="H87" s="102"/>
      <c r="I87" s="104"/>
      <c r="J87" s="104"/>
      <c r="K87" s="104"/>
      <c r="L87" s="101"/>
      <c r="M87" s="105"/>
      <c r="N87" s="104"/>
      <c r="O87" s="104"/>
      <c r="P87" s="104"/>
      <c r="Q87" s="103"/>
      <c r="R87" s="102"/>
      <c r="S87" s="104"/>
      <c r="T87" s="104"/>
      <c r="U87" s="104"/>
      <c r="V87" s="104"/>
      <c r="W87" s="104"/>
      <c r="X87" s="104"/>
      <c r="Y87" s="104"/>
      <c r="Z87" s="104"/>
      <c r="AA87" s="104"/>
      <c r="AB87" s="101"/>
      <c r="AC87" s="784"/>
      <c r="AD87" s="784"/>
      <c r="AE87" s="784"/>
      <c r="AF87" s="784"/>
      <c r="AG87" s="784"/>
      <c r="AH87" s="784"/>
      <c r="AI87" s="784"/>
      <c r="AJ87" s="784"/>
      <c r="AK87" s="784"/>
      <c r="AL87" s="784"/>
      <c r="AM87" s="784"/>
      <c r="AN87" s="784"/>
      <c r="AO87" s="784"/>
      <c r="AP87" s="784"/>
      <c r="AQ87" s="784"/>
      <c r="AR87" s="784"/>
      <c r="AS87" s="784"/>
      <c r="AT87" s="784"/>
      <c r="AU87" s="784"/>
      <c r="AV87" s="784"/>
      <c r="AW87" s="784"/>
      <c r="AX87" s="784"/>
      <c r="AY87" s="784"/>
      <c r="AZ87" s="343"/>
      <c r="BA87" s="595"/>
      <c r="BB87" s="594"/>
      <c r="BC87" s="449"/>
      <c r="BD87" s="434"/>
      <c r="BE87" s="434"/>
      <c r="BF87" s="434"/>
      <c r="BG87" s="453"/>
      <c r="BH87" s="449"/>
      <c r="BI87" s="434"/>
      <c r="BJ87" s="434"/>
      <c r="BK87" s="434"/>
      <c r="BL87" s="453"/>
      <c r="BM87" s="449"/>
      <c r="BN87" s="434"/>
      <c r="BO87" s="434"/>
      <c r="BP87" s="434"/>
      <c r="BQ87" s="453"/>
      <c r="BR87" s="449"/>
      <c r="BS87" s="434"/>
      <c r="BT87" s="434"/>
      <c r="BU87" s="434"/>
      <c r="BV87" s="434"/>
      <c r="BW87" s="434"/>
      <c r="BX87" s="434"/>
      <c r="BY87" s="435"/>
      <c r="BZ87" s="435"/>
      <c r="CA87" s="435"/>
      <c r="CB87" s="435"/>
      <c r="CC87" s="3"/>
      <c r="CD87" s="3"/>
      <c r="CE87" s="3"/>
      <c r="CF87" s="3"/>
      <c r="CG87" s="3"/>
      <c r="CH87" s="3"/>
      <c r="CI87" s="3"/>
      <c r="CJ87" s="3"/>
      <c r="CK87" s="3"/>
      <c r="CL87" s="3"/>
      <c r="CM87" s="3"/>
      <c r="CN87" s="3"/>
      <c r="CO87" s="3"/>
      <c r="CP87" s="3"/>
      <c r="CQ87" s="3"/>
      <c r="CR87" s="3"/>
      <c r="CS87" s="3"/>
      <c r="CT87" s="3"/>
      <c r="CU87" s="3"/>
      <c r="CV87" s="3"/>
      <c r="CW87" s="3"/>
      <c r="CX87" s="3"/>
      <c r="CY87" s="3"/>
      <c r="CZ87" s="3"/>
    </row>
    <row r="88" s="544" customFormat="true" ht="15" customHeight="true" x14ac:dyDescent="0.2">
      <c r="A88" s="140"/>
      <c r="B88" s="134"/>
      <c r="C88" s="105"/>
      <c r="D88" s="104"/>
      <c r="E88" s="104"/>
      <c r="F88" s="104"/>
      <c r="G88" s="103"/>
      <c r="H88" s="102"/>
      <c r="I88" s="104"/>
      <c r="J88" s="104"/>
      <c r="K88" s="104"/>
      <c r="L88" s="101"/>
      <c r="M88" s="105"/>
      <c r="N88" s="104"/>
      <c r="O88" s="104"/>
      <c r="P88" s="104"/>
      <c r="Q88" s="103"/>
      <c r="R88" s="102"/>
      <c r="S88" s="104"/>
      <c r="T88" s="104"/>
      <c r="U88" s="104"/>
      <c r="V88" s="104"/>
      <c r="W88" s="104"/>
      <c r="X88" s="104"/>
      <c r="Y88" s="104"/>
      <c r="Z88" s="104"/>
      <c r="AA88" s="104"/>
      <c r="AB88" s="101"/>
      <c r="AC88" s="784"/>
      <c r="AD88" s="784"/>
      <c r="AE88" s="784"/>
      <c r="AF88" s="784"/>
      <c r="AG88" s="784"/>
      <c r="AH88" s="784"/>
      <c r="AI88" s="784"/>
      <c r="AJ88" s="784"/>
      <c r="AK88" s="784"/>
      <c r="AL88" s="784"/>
      <c r="AM88" s="784"/>
      <c r="AN88" s="784"/>
      <c r="AO88" s="784"/>
      <c r="AP88" s="784"/>
      <c r="AQ88" s="784"/>
      <c r="AR88" s="784"/>
      <c r="AS88" s="784"/>
      <c r="AT88" s="784"/>
      <c r="AU88" s="784"/>
      <c r="AV88" s="784"/>
      <c r="AW88" s="784"/>
      <c r="AX88" s="784"/>
      <c r="AY88" s="784"/>
      <c r="AZ88" s="343"/>
      <c r="BA88" s="595"/>
      <c r="BB88" s="594"/>
      <c r="BC88" s="449"/>
      <c r="BD88" s="434"/>
      <c r="BE88" s="434"/>
      <c r="BF88" s="434"/>
      <c r="BG88" s="453"/>
      <c r="BH88" s="449"/>
      <c r="BI88" s="434"/>
      <c r="BJ88" s="434"/>
      <c r="BK88" s="434"/>
      <c r="BL88" s="453"/>
      <c r="BM88" s="449"/>
      <c r="BN88" s="434"/>
      <c r="BO88" s="434"/>
      <c r="BP88" s="434"/>
      <c r="BQ88" s="453"/>
      <c r="BR88" s="449"/>
      <c r="BS88" s="434"/>
      <c r="BT88" s="434"/>
      <c r="BU88" s="434"/>
      <c r="BV88" s="434"/>
      <c r="BW88" s="434"/>
      <c r="BX88" s="434"/>
      <c r="BY88" s="435"/>
      <c r="BZ88" s="435"/>
      <c r="CA88" s="435"/>
      <c r="CB88" s="435"/>
      <c r="CC88" s="3"/>
      <c r="CD88" s="3"/>
      <c r="CE88" s="3"/>
      <c r="CF88" s="3"/>
      <c r="CG88" s="3"/>
      <c r="CH88" s="3"/>
      <c r="CI88" s="3"/>
      <c r="CJ88" s="3"/>
      <c r="CK88" s="3"/>
      <c r="CL88" s="3"/>
      <c r="CM88" s="3"/>
      <c r="CN88" s="3"/>
      <c r="CO88" s="3"/>
      <c r="CP88" s="3"/>
      <c r="CQ88" s="3"/>
      <c r="CR88" s="3"/>
      <c r="CS88" s="3"/>
      <c r="CT88" s="3"/>
      <c r="CU88" s="3"/>
      <c r="CV88" s="3"/>
      <c r="CW88" s="3"/>
      <c r="CX88" s="3"/>
      <c r="CY88" s="3"/>
      <c r="CZ88" s="3"/>
    </row>
    <row r="89" s="544" customFormat="true" ht="15" customHeight="true" x14ac:dyDescent="0.2">
      <c r="A89" s="140"/>
      <c r="B89" s="134"/>
      <c r="C89" s="105"/>
      <c r="D89" s="104"/>
      <c r="E89" s="104"/>
      <c r="F89" s="104"/>
      <c r="G89" s="103"/>
      <c r="H89" s="102"/>
      <c r="I89" s="104"/>
      <c r="J89" s="104"/>
      <c r="K89" s="104"/>
      <c r="L89" s="101"/>
      <c r="M89" s="105"/>
      <c r="N89" s="104"/>
      <c r="O89" s="104"/>
      <c r="P89" s="104"/>
      <c r="Q89" s="103"/>
      <c r="R89" s="102"/>
      <c r="S89" s="104"/>
      <c r="T89" s="104"/>
      <c r="U89" s="104"/>
      <c r="V89" s="104"/>
      <c r="W89" s="104"/>
      <c r="X89" s="104"/>
      <c r="Y89" s="104"/>
      <c r="Z89" s="104"/>
      <c r="AA89" s="104"/>
      <c r="AB89" s="101"/>
      <c r="AC89" s="784"/>
      <c r="AD89" s="784"/>
      <c r="AE89" s="784"/>
      <c r="AF89" s="784"/>
      <c r="AG89" s="784"/>
      <c r="AH89" s="784"/>
      <c r="AI89" s="784"/>
      <c r="AJ89" s="784"/>
      <c r="AK89" s="784"/>
      <c r="AL89" s="784"/>
      <c r="AM89" s="784"/>
      <c r="AN89" s="784"/>
      <c r="AO89" s="784"/>
      <c r="AP89" s="784"/>
      <c r="AQ89" s="784"/>
      <c r="AR89" s="784"/>
      <c r="AS89" s="784"/>
      <c r="AT89" s="784"/>
      <c r="AU89" s="784"/>
      <c r="AV89" s="784"/>
      <c r="AW89" s="784"/>
      <c r="AX89" s="784"/>
      <c r="AY89" s="784"/>
      <c r="AZ89" s="343"/>
      <c r="BA89" s="595"/>
      <c r="BB89" s="594"/>
      <c r="BC89" s="449"/>
      <c r="BD89" s="434"/>
      <c r="BE89" s="434"/>
      <c r="BF89" s="434"/>
      <c r="BG89" s="453"/>
      <c r="BH89" s="449"/>
      <c r="BI89" s="434"/>
      <c r="BJ89" s="434"/>
      <c r="BK89" s="434"/>
      <c r="BL89" s="453"/>
      <c r="BM89" s="449"/>
      <c r="BN89" s="434"/>
      <c r="BO89" s="434"/>
      <c r="BP89" s="434"/>
      <c r="BQ89" s="453"/>
      <c r="BR89" s="449"/>
      <c r="BS89" s="434"/>
      <c r="BT89" s="434"/>
      <c r="BU89" s="434"/>
      <c r="BV89" s="434"/>
      <c r="BW89" s="434"/>
      <c r="BX89" s="434"/>
      <c r="BY89" s="435"/>
      <c r="BZ89" s="435"/>
      <c r="CA89" s="435"/>
      <c r="CB89" s="435"/>
      <c r="CC89" s="3"/>
      <c r="CD89" s="3"/>
      <c r="CE89" s="3"/>
      <c r="CF89" s="3"/>
      <c r="CG89" s="3"/>
      <c r="CH89" s="3"/>
      <c r="CI89" s="3"/>
      <c r="CJ89" s="3"/>
      <c r="CK89" s="3"/>
      <c r="CL89" s="3"/>
      <c r="CM89" s="3"/>
      <c r="CN89" s="3"/>
      <c r="CO89" s="3"/>
      <c r="CP89" s="3"/>
      <c r="CQ89" s="3"/>
      <c r="CR89" s="3"/>
      <c r="CS89" s="3"/>
      <c r="CT89" s="3"/>
      <c r="CU89" s="3"/>
      <c r="CV89" s="3"/>
      <c r="CW89" s="3"/>
      <c r="CX89" s="3"/>
      <c r="CY89" s="3"/>
      <c r="CZ89" s="3"/>
    </row>
    <row r="90" s="544" customFormat="true" ht="15" customHeight="true" x14ac:dyDescent="0.2">
      <c r="A90" s="140"/>
      <c r="B90" s="134"/>
      <c r="C90" s="105"/>
      <c r="D90" s="104"/>
      <c r="E90" s="104"/>
      <c r="F90" s="104"/>
      <c r="G90" s="103"/>
      <c r="H90" s="102"/>
      <c r="I90" s="104"/>
      <c r="J90" s="104"/>
      <c r="K90" s="104"/>
      <c r="L90" s="101"/>
      <c r="M90" s="105"/>
      <c r="N90" s="104"/>
      <c r="O90" s="104"/>
      <c r="P90" s="104"/>
      <c r="Q90" s="103"/>
      <c r="R90" s="102"/>
      <c r="S90" s="104"/>
      <c r="T90" s="104"/>
      <c r="U90" s="104"/>
      <c r="V90" s="104"/>
      <c r="W90" s="104"/>
      <c r="X90" s="104"/>
      <c r="Y90" s="104"/>
      <c r="Z90" s="104"/>
      <c r="AA90" s="104"/>
      <c r="AB90" s="101"/>
      <c r="AC90" s="784"/>
      <c r="AD90" s="784"/>
      <c r="AE90" s="784"/>
      <c r="AF90" s="784"/>
      <c r="AG90" s="784"/>
      <c r="AH90" s="784"/>
      <c r="AI90" s="784"/>
      <c r="AJ90" s="784"/>
      <c r="AK90" s="784"/>
      <c r="AL90" s="784"/>
      <c r="AM90" s="784"/>
      <c r="AN90" s="784"/>
      <c r="AO90" s="784"/>
      <c r="AP90" s="784"/>
      <c r="AQ90" s="784"/>
      <c r="AR90" s="784"/>
      <c r="AS90" s="784"/>
      <c r="AT90" s="784"/>
      <c r="AU90" s="784"/>
      <c r="AV90" s="784"/>
      <c r="AW90" s="784"/>
      <c r="AX90" s="784"/>
      <c r="AY90" s="784"/>
      <c r="AZ90" s="343"/>
      <c r="BA90" s="595"/>
      <c r="BB90" s="594"/>
      <c r="BC90" s="449"/>
      <c r="BD90" s="434"/>
      <c r="BE90" s="434"/>
      <c r="BF90" s="434"/>
      <c r="BG90" s="453"/>
      <c r="BH90" s="449"/>
      <c r="BI90" s="434"/>
      <c r="BJ90" s="434"/>
      <c r="BK90" s="434"/>
      <c r="BL90" s="453"/>
      <c r="BM90" s="449"/>
      <c r="BN90" s="434"/>
      <c r="BO90" s="434"/>
      <c r="BP90" s="434"/>
      <c r="BQ90" s="453"/>
      <c r="BR90" s="449"/>
      <c r="BS90" s="434"/>
      <c r="BT90" s="434"/>
      <c r="BU90" s="434"/>
      <c r="BV90" s="434"/>
      <c r="BW90" s="434"/>
      <c r="BX90" s="434"/>
      <c r="BY90" s="435"/>
      <c r="BZ90" s="435"/>
      <c r="CA90" s="435"/>
      <c r="CB90" s="435"/>
      <c r="CC90" s="3"/>
      <c r="CD90" s="3"/>
      <c r="CE90" s="3"/>
      <c r="CF90" s="3"/>
      <c r="CG90" s="3"/>
      <c r="CH90" s="3"/>
      <c r="CI90" s="3"/>
      <c r="CJ90" s="3"/>
      <c r="CK90" s="3"/>
      <c r="CL90" s="3"/>
      <c r="CM90" s="3"/>
      <c r="CN90" s="3"/>
      <c r="CO90" s="3"/>
      <c r="CP90" s="3"/>
      <c r="CQ90" s="3"/>
      <c r="CR90" s="3"/>
      <c r="CS90" s="3"/>
      <c r="CT90" s="3"/>
      <c r="CU90" s="3"/>
      <c r="CV90" s="3"/>
      <c r="CW90" s="3"/>
      <c r="CX90" s="3"/>
      <c r="CY90" s="3"/>
      <c r="CZ90" s="3"/>
    </row>
    <row r="91" s="544" customFormat="true" ht="15" customHeight="true" x14ac:dyDescent="0.2">
      <c r="A91" s="162"/>
      <c r="B91" s="133"/>
      <c r="C91" s="98"/>
      <c r="D91" s="100"/>
      <c r="E91" s="100"/>
      <c r="F91" s="100"/>
      <c r="G91" s="99"/>
      <c r="H91" s="97"/>
      <c r="I91" s="100"/>
      <c r="J91" s="100"/>
      <c r="K91" s="100"/>
      <c r="L91" s="96"/>
      <c r="M91" s="98"/>
      <c r="N91" s="100"/>
      <c r="O91" s="100"/>
      <c r="P91" s="100"/>
      <c r="Q91" s="99"/>
      <c r="R91" s="97"/>
      <c r="S91" s="100"/>
      <c r="T91" s="100"/>
      <c r="U91" s="100"/>
      <c r="V91" s="100"/>
      <c r="W91" s="100"/>
      <c r="X91" s="100"/>
      <c r="Y91" s="100"/>
      <c r="Z91" s="100"/>
      <c r="AA91" s="100"/>
      <c r="AB91" s="96"/>
      <c r="AC91" s="784"/>
      <c r="AD91" s="784"/>
      <c r="AE91" s="784"/>
      <c r="AF91" s="784"/>
      <c r="AG91" s="784"/>
      <c r="AH91" s="784"/>
      <c r="AI91" s="784"/>
      <c r="AJ91" s="784"/>
      <c r="AK91" s="784"/>
      <c r="AL91" s="784"/>
      <c r="AM91" s="784"/>
      <c r="AN91" s="784"/>
      <c r="AO91" s="784"/>
      <c r="AP91" s="784"/>
      <c r="AQ91" s="784"/>
      <c r="AR91" s="784"/>
      <c r="AS91" s="784"/>
      <c r="AT91" s="784"/>
      <c r="AU91" s="784"/>
      <c r="AV91" s="784"/>
      <c r="AW91" s="784"/>
      <c r="AX91" s="784"/>
      <c r="AY91" s="784"/>
      <c r="AZ91" s="343"/>
      <c r="BA91" s="595"/>
      <c r="BB91" s="594"/>
      <c r="BC91" s="449"/>
      <c r="BD91" s="434"/>
      <c r="BE91" s="434"/>
      <c r="BF91" s="434"/>
      <c r="BG91" s="453"/>
      <c r="BH91" s="449"/>
      <c r="BI91" s="434"/>
      <c r="BJ91" s="434"/>
      <c r="BK91" s="434"/>
      <c r="BL91" s="453"/>
      <c r="BM91" s="449"/>
      <c r="BN91" s="434"/>
      <c r="BO91" s="434"/>
      <c r="BP91" s="434"/>
      <c r="BQ91" s="453"/>
      <c r="BR91" s="449"/>
      <c r="BS91" s="434"/>
      <c r="BT91" s="434"/>
      <c r="BU91" s="434"/>
      <c r="BV91" s="434"/>
      <c r="BW91" s="434"/>
      <c r="BX91" s="434"/>
      <c r="BY91" s="435"/>
      <c r="BZ91" s="435"/>
      <c r="CA91" s="435"/>
      <c r="CB91" s="435"/>
      <c r="CC91" s="3"/>
      <c r="CD91" s="3"/>
      <c r="CE91" s="3"/>
      <c r="CF91" s="3"/>
      <c r="CG91" s="3"/>
      <c r="CH91" s="3"/>
      <c r="CI91" s="3"/>
      <c r="CJ91" s="3"/>
      <c r="CK91" s="3"/>
      <c r="CL91" s="3"/>
      <c r="CM91" s="3"/>
      <c r="CN91" s="3"/>
      <c r="CO91" s="3"/>
      <c r="CP91" s="3"/>
      <c r="CQ91" s="3"/>
      <c r="CR91" s="3"/>
      <c r="CS91" s="3"/>
      <c r="CT91" s="3"/>
      <c r="CU91" s="3"/>
      <c r="CV91" s="3"/>
      <c r="CW91" s="3"/>
      <c r="CX91" s="3"/>
      <c r="CY91" s="3"/>
      <c r="CZ91" s="3"/>
    </row>
    <row r="92" s="544" customFormat="true" ht="15" customHeight="true" x14ac:dyDescent="0.2">
      <c r="A92" s="162"/>
      <c r="B92" s="133"/>
      <c r="C92" s="98"/>
      <c r="D92" s="100"/>
      <c r="E92" s="100"/>
      <c r="F92" s="100"/>
      <c r="G92" s="99"/>
      <c r="H92" s="97"/>
      <c r="I92" s="100"/>
      <c r="J92" s="100"/>
      <c r="K92" s="100"/>
      <c r="L92" s="96"/>
      <c r="M92" s="98"/>
      <c r="N92" s="100"/>
      <c r="O92" s="100"/>
      <c r="P92" s="100"/>
      <c r="Q92" s="99"/>
      <c r="R92" s="97"/>
      <c r="S92" s="100"/>
      <c r="T92" s="100"/>
      <c r="U92" s="100"/>
      <c r="V92" s="100"/>
      <c r="W92" s="100"/>
      <c r="X92" s="100"/>
      <c r="Y92" s="100"/>
      <c r="Z92" s="100"/>
      <c r="AA92" s="100"/>
      <c r="AB92" s="96"/>
      <c r="AC92" s="784"/>
      <c r="AD92" s="784"/>
      <c r="AE92" s="784"/>
      <c r="AF92" s="784"/>
      <c r="AG92" s="784"/>
      <c r="AH92" s="784"/>
      <c r="AI92" s="784"/>
      <c r="AJ92" s="784"/>
      <c r="AK92" s="784"/>
      <c r="AL92" s="784"/>
      <c r="AM92" s="784"/>
      <c r="AN92" s="784"/>
      <c r="AO92" s="784"/>
      <c r="AP92" s="784"/>
      <c r="AQ92" s="784"/>
      <c r="AR92" s="784"/>
      <c r="AS92" s="784"/>
      <c r="AT92" s="784"/>
      <c r="AU92" s="784"/>
      <c r="AV92" s="784"/>
      <c r="AW92" s="784"/>
      <c r="AX92" s="784"/>
      <c r="AY92" s="784"/>
      <c r="AZ92" s="343"/>
      <c r="BA92" s="595"/>
      <c r="BB92" s="594"/>
      <c r="BC92" s="449"/>
      <c r="BD92" s="434"/>
      <c r="BE92" s="434"/>
      <c r="BF92" s="434"/>
      <c r="BG92" s="453"/>
      <c r="BH92" s="449"/>
      <c r="BI92" s="434"/>
      <c r="BJ92" s="434"/>
      <c r="BK92" s="434"/>
      <c r="BL92" s="453"/>
      <c r="BM92" s="449"/>
      <c r="BN92" s="434"/>
      <c r="BO92" s="434"/>
      <c r="BP92" s="434"/>
      <c r="BQ92" s="453"/>
      <c r="BR92" s="449"/>
      <c r="BS92" s="434"/>
      <c r="BT92" s="434"/>
      <c r="BU92" s="434"/>
      <c r="BV92" s="434"/>
      <c r="BW92" s="434"/>
      <c r="BX92" s="434"/>
      <c r="BY92" s="435"/>
      <c r="BZ92" s="435"/>
      <c r="CA92" s="435"/>
      <c r="CB92" s="435"/>
      <c r="CC92" s="3"/>
      <c r="CD92" s="3"/>
      <c r="CE92" s="3"/>
      <c r="CF92" s="3"/>
      <c r="CG92" s="3"/>
      <c r="CH92" s="3"/>
      <c r="CI92" s="3"/>
      <c r="CJ92" s="3"/>
      <c r="CK92" s="3"/>
      <c r="CL92" s="3"/>
      <c r="CM92" s="3"/>
      <c r="CN92" s="3"/>
      <c r="CO92" s="3"/>
      <c r="CP92" s="3"/>
      <c r="CQ92" s="3"/>
      <c r="CR92" s="3"/>
      <c r="CS92" s="3"/>
      <c r="CT92" s="3"/>
      <c r="CU92" s="3"/>
      <c r="CV92" s="3"/>
      <c r="CW92" s="3"/>
      <c r="CX92" s="3"/>
      <c r="CY92" s="3"/>
      <c r="CZ92" s="3"/>
    </row>
    <row r="93" s="544" customFormat="true" ht="15" customHeight="true" x14ac:dyDescent="0.2">
      <c r="A93" s="139"/>
      <c r="B93" s="132"/>
      <c r="C93" s="155"/>
      <c r="D93" s="154"/>
      <c r="E93" s="154"/>
      <c r="F93" s="154"/>
      <c r="G93" s="143"/>
      <c r="H93" s="145"/>
      <c r="I93" s="154"/>
      <c r="J93" s="154"/>
      <c r="K93" s="154"/>
      <c r="L93" s="149"/>
      <c r="M93" s="155"/>
      <c r="N93" s="154"/>
      <c r="O93" s="154"/>
      <c r="P93" s="154"/>
      <c r="Q93" s="143"/>
      <c r="R93" s="145"/>
      <c r="S93" s="154"/>
      <c r="T93" s="154"/>
      <c r="U93" s="154"/>
      <c r="V93" s="154"/>
      <c r="W93" s="154"/>
      <c r="X93" s="154"/>
      <c r="Y93" s="154"/>
      <c r="Z93" s="154"/>
      <c r="AA93" s="154"/>
      <c r="AB93" s="149"/>
      <c r="AC93" s="784"/>
      <c r="AD93" s="784"/>
      <c r="AE93" s="784"/>
      <c r="AF93" s="784"/>
      <c r="AG93" s="784"/>
      <c r="AH93" s="784"/>
      <c r="AI93" s="784"/>
      <c r="AJ93" s="784"/>
      <c r="AK93" s="784"/>
      <c r="AL93" s="784"/>
      <c r="AM93" s="784"/>
      <c r="AN93" s="784"/>
      <c r="AO93" s="784"/>
      <c r="AP93" s="784"/>
      <c r="AQ93" s="784"/>
      <c r="AR93" s="784"/>
      <c r="AS93" s="784"/>
      <c r="AT93" s="784"/>
      <c r="AU93" s="784"/>
      <c r="AV93" s="784"/>
      <c r="AW93" s="784"/>
      <c r="AX93" s="784"/>
      <c r="AY93" s="784"/>
      <c r="AZ93" s="343"/>
      <c r="BA93" s="595"/>
      <c r="BB93" s="594"/>
      <c r="BC93" s="449"/>
      <c r="BD93" s="434"/>
      <c r="BE93" s="434"/>
      <c r="BF93" s="434"/>
      <c r="BG93" s="453"/>
      <c r="BH93" s="449"/>
      <c r="BI93" s="434"/>
      <c r="BJ93" s="434"/>
      <c r="BK93" s="434"/>
      <c r="BL93" s="453"/>
      <c r="BM93" s="449"/>
      <c r="BN93" s="434"/>
      <c r="BO93" s="434"/>
      <c r="BP93" s="434"/>
      <c r="BQ93" s="453"/>
      <c r="BR93" s="449"/>
      <c r="BS93" s="434"/>
      <c r="BT93" s="434"/>
      <c r="BU93" s="434"/>
      <c r="BV93" s="434"/>
      <c r="BW93" s="434"/>
      <c r="BX93" s="434"/>
      <c r="BY93" s="435"/>
      <c r="BZ93" s="435"/>
      <c r="CA93" s="435"/>
      <c r="CB93" s="435"/>
      <c r="CC93" s="3"/>
      <c r="CD93" s="3"/>
      <c r="CE93" s="3"/>
      <c r="CF93" s="3"/>
      <c r="CG93" s="3"/>
      <c r="CH93" s="3"/>
      <c r="CI93" s="3"/>
      <c r="CJ93" s="3"/>
      <c r="CK93" s="3"/>
      <c r="CL93" s="3"/>
      <c r="CM93" s="3"/>
      <c r="CN93" s="3"/>
      <c r="CO93" s="3"/>
      <c r="CP93" s="3"/>
      <c r="CQ93" s="3"/>
      <c r="CR93" s="3"/>
      <c r="CS93" s="3"/>
      <c r="CT93" s="3"/>
      <c r="CU93" s="3"/>
      <c r="CV93" s="3"/>
      <c r="CW93" s="3"/>
      <c r="CX93" s="3"/>
      <c r="CY93" s="3"/>
      <c r="CZ93" s="3"/>
    </row>
    <row r="94" s="544" customFormat="true" ht="15" customHeight="true" x14ac:dyDescent="0.2">
      <c r="A94" s="63"/>
      <c r="B94" s="132"/>
      <c r="C94" s="155"/>
      <c r="D94" s="153"/>
      <c r="E94" s="153"/>
      <c r="F94" s="153"/>
      <c r="G94" s="142"/>
      <c r="H94" s="145"/>
      <c r="I94" s="153"/>
      <c r="J94" s="153"/>
      <c r="K94" s="153"/>
      <c r="L94" s="148"/>
      <c r="M94" s="155"/>
      <c r="N94" s="153"/>
      <c r="O94" s="153"/>
      <c r="P94" s="153"/>
      <c r="Q94" s="142"/>
      <c r="R94" s="145"/>
      <c r="S94" s="153"/>
      <c r="T94" s="153"/>
      <c r="U94" s="153"/>
      <c r="V94" s="153"/>
      <c r="W94" s="153"/>
      <c r="X94" s="153"/>
      <c r="Y94" s="153"/>
      <c r="Z94" s="153"/>
      <c r="AA94" s="153"/>
      <c r="AB94" s="148"/>
      <c r="AC94" s="784"/>
      <c r="AD94" s="784"/>
      <c r="AE94" s="784"/>
      <c r="AF94" s="784"/>
      <c r="AG94" s="784"/>
      <c r="AH94" s="784"/>
      <c r="AI94" s="784"/>
      <c r="AJ94" s="784"/>
      <c r="AK94" s="784"/>
      <c r="AL94" s="784"/>
      <c r="AM94" s="784"/>
      <c r="AN94" s="784"/>
      <c r="AO94" s="784"/>
      <c r="AP94" s="784"/>
      <c r="AQ94" s="784"/>
      <c r="AR94" s="784"/>
      <c r="AS94" s="784"/>
      <c r="AT94" s="784"/>
      <c r="AU94" s="784"/>
      <c r="AV94" s="784"/>
      <c r="AW94" s="784"/>
      <c r="AX94" s="784"/>
      <c r="AY94" s="784"/>
      <c r="AZ94" s="343"/>
      <c r="BA94" s="595"/>
      <c r="BB94" s="594"/>
      <c r="BC94" s="449"/>
      <c r="BD94" s="434"/>
      <c r="BE94" s="434"/>
      <c r="BF94" s="434"/>
      <c r="BG94" s="453"/>
      <c r="BH94" s="449"/>
      <c r="BI94" s="434"/>
      <c r="BJ94" s="434"/>
      <c r="BK94" s="434"/>
      <c r="BL94" s="453"/>
      <c r="BM94" s="449"/>
      <c r="BN94" s="434"/>
      <c r="BO94" s="434"/>
      <c r="BP94" s="434"/>
      <c r="BQ94" s="453"/>
      <c r="BR94" s="449"/>
      <c r="BS94" s="434"/>
      <c r="BT94" s="434"/>
      <c r="BU94" s="434"/>
      <c r="BV94" s="434"/>
      <c r="BW94" s="434"/>
      <c r="BX94" s="434"/>
      <c r="BY94" s="435"/>
      <c r="BZ94" s="435"/>
      <c r="CA94" s="435"/>
      <c r="CB94" s="435"/>
      <c r="CC94" s="3"/>
      <c r="CD94" s="3"/>
      <c r="CE94" s="3"/>
      <c r="CF94" s="3"/>
      <c r="CG94" s="3"/>
      <c r="CH94" s="3"/>
      <c r="CI94" s="3"/>
      <c r="CJ94" s="3"/>
      <c r="CK94" s="3"/>
      <c r="CL94" s="3"/>
      <c r="CM94" s="3"/>
      <c r="CN94" s="3"/>
      <c r="CO94" s="3"/>
      <c r="CP94" s="3"/>
      <c r="CQ94" s="3"/>
      <c r="CR94" s="3"/>
      <c r="CS94" s="3"/>
      <c r="CT94" s="3"/>
      <c r="CU94" s="3"/>
      <c r="CV94" s="3"/>
      <c r="CW94" s="3"/>
      <c r="CX94" s="3"/>
      <c r="CY94" s="3"/>
      <c r="CZ94" s="3"/>
    </row>
    <row r="95" s="544" customFormat="true" ht="15" customHeight="true" x14ac:dyDescent="0.2">
      <c r="A95" s="139"/>
      <c r="B95" s="131"/>
      <c r="C95" s="95"/>
      <c r="D95" s="94"/>
      <c r="E95" s="94"/>
      <c r="F95" s="94"/>
      <c r="G95" s="93"/>
      <c r="H95" s="92"/>
      <c r="I95" s="94"/>
      <c r="J95" s="94"/>
      <c r="K95" s="94"/>
      <c r="L95" s="91"/>
      <c r="M95" s="95"/>
      <c r="N95" s="94"/>
      <c r="O95" s="94"/>
      <c r="P95" s="94"/>
      <c r="Q95" s="93"/>
      <c r="R95" s="92"/>
      <c r="S95" s="94"/>
      <c r="T95" s="94"/>
      <c r="U95" s="94"/>
      <c r="V95" s="94"/>
      <c r="W95" s="94"/>
      <c r="X95" s="94"/>
      <c r="Y95" s="94"/>
      <c r="Z95" s="94"/>
      <c r="AA95" s="94"/>
      <c r="AB95" s="91"/>
      <c r="AC95" s="784"/>
      <c r="AD95" s="784"/>
      <c r="AE95" s="784"/>
      <c r="AF95" s="784"/>
      <c r="AG95" s="784"/>
      <c r="AH95" s="784"/>
      <c r="AI95" s="784"/>
      <c r="AJ95" s="784"/>
      <c r="AK95" s="784"/>
      <c r="AL95" s="784"/>
      <c r="AM95" s="784"/>
      <c r="AN95" s="784"/>
      <c r="AO95" s="784"/>
      <c r="AP95" s="784"/>
      <c r="AQ95" s="784"/>
      <c r="AR95" s="784"/>
      <c r="AS95" s="784"/>
      <c r="AT95" s="784"/>
      <c r="AU95" s="784"/>
      <c r="AV95" s="784"/>
      <c r="AW95" s="784"/>
      <c r="AX95" s="784"/>
      <c r="AY95" s="784"/>
      <c r="AZ95" s="343"/>
      <c r="BA95" s="595"/>
      <c r="BB95" s="594"/>
      <c r="BC95" s="449"/>
      <c r="BD95" s="434"/>
      <c r="BE95" s="434"/>
      <c r="BF95" s="434"/>
      <c r="BG95" s="453"/>
      <c r="BH95" s="449"/>
      <c r="BI95" s="434"/>
      <c r="BJ95" s="434"/>
      <c r="BK95" s="434"/>
      <c r="BL95" s="453"/>
      <c r="BM95" s="449"/>
      <c r="BN95" s="434"/>
      <c r="BO95" s="434"/>
      <c r="BP95" s="434"/>
      <c r="BQ95" s="453"/>
      <c r="BR95" s="449"/>
      <c r="BS95" s="434"/>
      <c r="BT95" s="434"/>
      <c r="BU95" s="434"/>
      <c r="BV95" s="434"/>
      <c r="BW95" s="434"/>
      <c r="BX95" s="434"/>
      <c r="BY95" s="435"/>
      <c r="BZ95" s="435"/>
      <c r="CA95" s="435"/>
      <c r="CB95" s="435"/>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5" customFormat="true" ht="15" customHeight="true" x14ac:dyDescent="0.2">
      <c r="A96" s="63"/>
      <c r="B96" s="131"/>
      <c r="C96" s="95"/>
      <c r="D96" s="94"/>
      <c r="E96" s="94"/>
      <c r="F96" s="94"/>
      <c r="G96" s="93"/>
      <c r="H96" s="92"/>
      <c r="I96" s="94"/>
      <c r="J96" s="94"/>
      <c r="K96" s="94"/>
      <c r="L96" s="91"/>
      <c r="M96" s="95"/>
      <c r="N96" s="94"/>
      <c r="O96" s="94"/>
      <c r="P96" s="94"/>
      <c r="Q96" s="93"/>
      <c r="R96" s="92"/>
      <c r="S96" s="94"/>
      <c r="T96" s="94"/>
      <c r="U96" s="94"/>
      <c r="V96" s="94"/>
      <c r="W96" s="94"/>
      <c r="X96" s="94"/>
      <c r="Y96" s="94"/>
      <c r="Z96" s="94"/>
      <c r="AA96" s="94"/>
      <c r="AB96" s="91"/>
      <c r="AC96" s="784"/>
      <c r="AD96" s="784"/>
      <c r="AE96" s="784"/>
      <c r="AF96" s="784"/>
      <c r="AG96" s="784"/>
      <c r="AH96" s="784"/>
      <c r="AI96" s="784"/>
      <c r="AJ96" s="784"/>
      <c r="AK96" s="784"/>
      <c r="AL96" s="784"/>
      <c r="AM96" s="784"/>
      <c r="AN96" s="784"/>
      <c r="AO96" s="784"/>
      <c r="AP96" s="784"/>
      <c r="AQ96" s="784"/>
      <c r="AR96" s="784"/>
      <c r="AS96" s="784"/>
      <c r="AT96" s="784"/>
      <c r="AU96" s="784"/>
      <c r="AV96" s="784"/>
      <c r="AW96" s="784"/>
      <c r="AX96" s="784"/>
      <c r="AY96" s="784"/>
      <c r="AZ96" s="343"/>
      <c r="BA96" s="595"/>
      <c r="BB96" s="594"/>
      <c r="BC96" s="449"/>
      <c r="BD96" s="434"/>
      <c r="BE96" s="434"/>
      <c r="BF96" s="434"/>
      <c r="BG96" s="453"/>
      <c r="BH96" s="449"/>
      <c r="BI96" s="434"/>
      <c r="BJ96" s="434"/>
      <c r="BK96" s="434"/>
      <c r="BL96" s="453"/>
      <c r="BM96" s="449"/>
      <c r="BN96" s="434"/>
      <c r="BO96" s="434"/>
      <c r="BP96" s="434"/>
      <c r="BQ96" s="453"/>
      <c r="BR96" s="449"/>
      <c r="BS96" s="434"/>
      <c r="BT96" s="434"/>
      <c r="BU96" s="434"/>
      <c r="BV96" s="434"/>
      <c r="BW96" s="434"/>
      <c r="BX96" s="434"/>
      <c r="BY96" s="435"/>
      <c r="BZ96" s="435"/>
      <c r="CA96" s="435"/>
      <c r="CB96" s="435"/>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5" customFormat="true" ht="15" customHeight="true" x14ac:dyDescent="0.2">
      <c r="A97" s="139"/>
      <c r="B97" s="131"/>
      <c r="C97" s="95"/>
      <c r="D97" s="94"/>
      <c r="E97" s="94"/>
      <c r="F97" s="94"/>
      <c r="G97" s="93"/>
      <c r="H97" s="92"/>
      <c r="I97" s="94"/>
      <c r="J97" s="94"/>
      <c r="K97" s="94"/>
      <c r="L97" s="91"/>
      <c r="M97" s="95"/>
      <c r="N97" s="94"/>
      <c r="O97" s="94"/>
      <c r="P97" s="94"/>
      <c r="Q97" s="93"/>
      <c r="R97" s="92"/>
      <c r="S97" s="94"/>
      <c r="T97" s="94"/>
      <c r="U97" s="94"/>
      <c r="V97" s="94"/>
      <c r="W97" s="94"/>
      <c r="X97" s="94"/>
      <c r="Y97" s="94"/>
      <c r="Z97" s="94"/>
      <c r="AA97" s="94"/>
      <c r="AB97" s="91"/>
      <c r="AC97" s="784"/>
      <c r="AD97" s="784"/>
      <c r="AE97" s="784"/>
      <c r="AF97" s="784"/>
      <c r="AG97" s="784"/>
      <c r="AH97" s="784"/>
      <c r="AI97" s="784"/>
      <c r="AJ97" s="784"/>
      <c r="AK97" s="784"/>
      <c r="AL97" s="784"/>
      <c r="AM97" s="784"/>
      <c r="AN97" s="784"/>
      <c r="AO97" s="784"/>
      <c r="AP97" s="784"/>
      <c r="AQ97" s="784"/>
      <c r="AR97" s="784"/>
      <c r="AS97" s="784"/>
      <c r="AT97" s="784"/>
      <c r="AU97" s="784"/>
      <c r="AV97" s="784"/>
      <c r="AW97" s="784"/>
      <c r="AX97" s="784"/>
      <c r="AY97" s="784"/>
      <c r="AZ97" s="343"/>
      <c r="BA97" s="595"/>
      <c r="BB97" s="594"/>
      <c r="BC97" s="449"/>
      <c r="BD97" s="434"/>
      <c r="BE97" s="434"/>
      <c r="BF97" s="434"/>
      <c r="BG97" s="453"/>
      <c r="BH97" s="449"/>
      <c r="BI97" s="434"/>
      <c r="BJ97" s="434"/>
      <c r="BK97" s="434"/>
      <c r="BL97" s="453"/>
      <c r="BM97" s="449"/>
      <c r="BN97" s="434"/>
      <c r="BO97" s="434"/>
      <c r="BP97" s="434"/>
      <c r="BQ97" s="453"/>
      <c r="BR97" s="449"/>
      <c r="BS97" s="434"/>
      <c r="BT97" s="434"/>
      <c r="BU97" s="434"/>
      <c r="BV97" s="434"/>
      <c r="BW97" s="434"/>
      <c r="BX97" s="434"/>
      <c r="BY97" s="435"/>
      <c r="BZ97" s="435"/>
      <c r="CA97" s="435"/>
      <c r="CB97" s="435"/>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5" customFormat="true" ht="15" customHeight="true" x14ac:dyDescent="0.2">
      <c r="A98" s="63"/>
      <c r="B98" s="131"/>
      <c r="C98" s="95"/>
      <c r="D98" s="94"/>
      <c r="E98" s="94"/>
      <c r="F98" s="94"/>
      <c r="G98" s="93"/>
      <c r="H98" s="92"/>
      <c r="I98" s="94"/>
      <c r="J98" s="94"/>
      <c r="K98" s="94"/>
      <c r="L98" s="91"/>
      <c r="M98" s="95"/>
      <c r="N98" s="94"/>
      <c r="O98" s="94"/>
      <c r="P98" s="94"/>
      <c r="Q98" s="93"/>
      <c r="R98" s="92"/>
      <c r="S98" s="94"/>
      <c r="T98" s="94"/>
      <c r="U98" s="94"/>
      <c r="V98" s="94"/>
      <c r="W98" s="94"/>
      <c r="X98" s="94"/>
      <c r="Y98" s="94"/>
      <c r="Z98" s="94"/>
      <c r="AA98" s="94"/>
      <c r="AB98" s="91"/>
      <c r="AC98" s="784"/>
      <c r="AD98" s="784"/>
      <c r="AE98" s="784"/>
      <c r="AF98" s="784"/>
      <c r="AG98" s="784"/>
      <c r="AH98" s="784"/>
      <c r="AI98" s="784"/>
      <c r="AJ98" s="784"/>
      <c r="AK98" s="784"/>
      <c r="AL98" s="784"/>
      <c r="AM98" s="784"/>
      <c r="AN98" s="784"/>
      <c r="AO98" s="784"/>
      <c r="AP98" s="784"/>
      <c r="AQ98" s="784"/>
      <c r="AR98" s="784"/>
      <c r="AS98" s="784"/>
      <c r="AT98" s="784"/>
      <c r="AU98" s="784"/>
      <c r="AV98" s="784"/>
      <c r="AW98" s="784"/>
      <c r="AX98" s="784"/>
      <c r="AY98" s="784"/>
      <c r="AZ98" s="343"/>
      <c r="BA98" s="595"/>
      <c r="BB98" s="594"/>
      <c r="BC98" s="449"/>
      <c r="BD98" s="434"/>
      <c r="BE98" s="434"/>
      <c r="BF98" s="434"/>
      <c r="BG98" s="453"/>
      <c r="BH98" s="449"/>
      <c r="BI98" s="434"/>
      <c r="BJ98" s="434"/>
      <c r="BK98" s="434"/>
      <c r="BL98" s="453"/>
      <c r="BM98" s="449"/>
      <c r="BN98" s="434"/>
      <c r="BO98" s="434"/>
      <c r="BP98" s="434"/>
      <c r="BQ98" s="453"/>
      <c r="BR98" s="449"/>
      <c r="BS98" s="434"/>
      <c r="BT98" s="434"/>
      <c r="BU98" s="434"/>
      <c r="BV98" s="434"/>
      <c r="BW98" s="434"/>
      <c r="BX98" s="434"/>
      <c r="BY98" s="435"/>
      <c r="BZ98" s="435"/>
      <c r="CA98" s="435"/>
      <c r="CB98" s="435"/>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5" customFormat="true" ht="15" customHeight="true" x14ac:dyDescent="0.2">
      <c r="A99" s="63"/>
      <c r="B99" s="131"/>
      <c r="C99" s="95"/>
      <c r="D99" s="94"/>
      <c r="E99" s="94"/>
      <c r="F99" s="94"/>
      <c r="G99" s="93"/>
      <c r="H99" s="92"/>
      <c r="I99" s="94"/>
      <c r="J99" s="94"/>
      <c r="K99" s="94"/>
      <c r="L99" s="91"/>
      <c r="M99" s="95"/>
      <c r="N99" s="94"/>
      <c r="O99" s="94"/>
      <c r="P99" s="94"/>
      <c r="Q99" s="93"/>
      <c r="R99" s="92"/>
      <c r="S99" s="94"/>
      <c r="T99" s="94"/>
      <c r="U99" s="94"/>
      <c r="V99" s="94"/>
      <c r="W99" s="94"/>
      <c r="X99" s="94"/>
      <c r="Y99" s="94"/>
      <c r="Z99" s="94"/>
      <c r="AA99" s="94"/>
      <c r="AB99" s="91"/>
      <c r="AC99" s="784"/>
      <c r="AD99" s="784"/>
      <c r="AE99" s="784"/>
      <c r="AF99" s="784"/>
      <c r="AG99" s="784"/>
      <c r="AH99" s="784"/>
      <c r="AI99" s="784"/>
      <c r="AJ99" s="784"/>
      <c r="AK99" s="784"/>
      <c r="AL99" s="784"/>
      <c r="AM99" s="784"/>
      <c r="AN99" s="784"/>
      <c r="AO99" s="784"/>
      <c r="AP99" s="784"/>
      <c r="AQ99" s="784"/>
      <c r="AR99" s="784"/>
      <c r="AS99" s="784"/>
      <c r="AT99" s="784"/>
      <c r="AU99" s="784"/>
      <c r="AV99" s="784"/>
      <c r="AW99" s="784"/>
      <c r="AX99" s="784"/>
      <c r="AY99" s="784"/>
      <c r="AZ99" s="343"/>
      <c r="BA99" s="595"/>
      <c r="BB99" s="594"/>
      <c r="BC99" s="449"/>
      <c r="BD99" s="434"/>
      <c r="BE99" s="434"/>
      <c r="BF99" s="434"/>
      <c r="BG99" s="453"/>
      <c r="BH99" s="449"/>
      <c r="BI99" s="434"/>
      <c r="BJ99" s="434"/>
      <c r="BK99" s="434"/>
      <c r="BL99" s="453"/>
      <c r="BM99" s="449"/>
      <c r="BN99" s="434"/>
      <c r="BO99" s="434"/>
      <c r="BP99" s="434"/>
      <c r="BQ99" s="453"/>
      <c r="BR99" s="449"/>
      <c r="BS99" s="434"/>
      <c r="BT99" s="434"/>
      <c r="BU99" s="434"/>
      <c r="BV99" s="434"/>
      <c r="BW99" s="434"/>
      <c r="BX99" s="434"/>
      <c r="BY99" s="435"/>
      <c r="BZ99" s="435"/>
      <c r="CA99" s="435"/>
      <c r="CB99" s="435"/>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5" customFormat="true" ht="15" customHeight="true" x14ac:dyDescent="0.2">
      <c r="A100" s="63"/>
      <c r="B100" s="131"/>
      <c r="C100" s="95"/>
      <c r="D100" s="94"/>
      <c r="E100" s="94"/>
      <c r="F100" s="94"/>
      <c r="G100" s="93"/>
      <c r="H100" s="92"/>
      <c r="I100" s="94"/>
      <c r="J100" s="94"/>
      <c r="K100" s="94"/>
      <c r="L100" s="91"/>
      <c r="M100" s="95"/>
      <c r="N100" s="94"/>
      <c r="O100" s="94"/>
      <c r="P100" s="94"/>
      <c r="Q100" s="93"/>
      <c r="R100" s="92"/>
      <c r="S100" s="94"/>
      <c r="T100" s="94"/>
      <c r="U100" s="94"/>
      <c r="V100" s="94"/>
      <c r="W100" s="94"/>
      <c r="X100" s="94"/>
      <c r="Y100" s="94"/>
      <c r="Z100" s="94"/>
      <c r="AA100" s="94"/>
      <c r="AB100" s="91"/>
      <c r="AC100" s="784"/>
      <c r="AD100" s="784"/>
      <c r="AE100" s="784"/>
      <c r="AF100" s="784"/>
      <c r="AG100" s="784"/>
      <c r="AH100" s="784"/>
      <c r="AI100" s="784"/>
      <c r="AJ100" s="784"/>
      <c r="AK100" s="784"/>
      <c r="AL100" s="784"/>
      <c r="AM100" s="784"/>
      <c r="AN100" s="784"/>
      <c r="AO100" s="784"/>
      <c r="AP100" s="784"/>
      <c r="AQ100" s="784"/>
      <c r="AR100" s="784"/>
      <c r="AS100" s="784"/>
      <c r="AT100" s="784"/>
      <c r="AU100" s="784"/>
      <c r="AV100" s="784"/>
      <c r="AW100" s="784"/>
      <c r="AX100" s="784"/>
      <c r="AY100" s="784"/>
      <c r="AZ100" s="343"/>
      <c r="BA100" s="595"/>
      <c r="BB100" s="594"/>
      <c r="BC100" s="449"/>
      <c r="BD100" s="434"/>
      <c r="BE100" s="434"/>
      <c r="BF100" s="434"/>
      <c r="BG100" s="453"/>
      <c r="BH100" s="449"/>
      <c r="BI100" s="434"/>
      <c r="BJ100" s="434"/>
      <c r="BK100" s="434"/>
      <c r="BL100" s="453"/>
      <c r="BM100" s="449"/>
      <c r="BN100" s="434"/>
      <c r="BO100" s="434"/>
      <c r="BP100" s="434"/>
      <c r="BQ100" s="453"/>
      <c r="BR100" s="449"/>
      <c r="BS100" s="434"/>
      <c r="BT100" s="434"/>
      <c r="BU100" s="434"/>
      <c r="BV100" s="434"/>
      <c r="BW100" s="434"/>
      <c r="BX100" s="434"/>
      <c r="BY100" s="435"/>
      <c r="BZ100" s="435"/>
      <c r="CA100" s="435"/>
      <c r="CB100" s="435"/>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5" customFormat="true" ht="15" customHeight="true" x14ac:dyDescent="0.2">
      <c r="A101" s="139"/>
      <c r="B101" s="131"/>
      <c r="C101" s="95"/>
      <c r="D101" s="94"/>
      <c r="E101" s="94"/>
      <c r="F101" s="94"/>
      <c r="G101" s="93"/>
      <c r="H101" s="92"/>
      <c r="I101" s="94"/>
      <c r="J101" s="94"/>
      <c r="K101" s="94"/>
      <c r="L101" s="91"/>
      <c r="M101" s="95"/>
      <c r="N101" s="94"/>
      <c r="O101" s="94"/>
      <c r="P101" s="94"/>
      <c r="Q101" s="93"/>
      <c r="R101" s="92"/>
      <c r="S101" s="94"/>
      <c r="T101" s="94"/>
      <c r="U101" s="94"/>
      <c r="V101" s="94"/>
      <c r="W101" s="94"/>
      <c r="X101" s="94"/>
      <c r="Y101" s="94"/>
      <c r="Z101" s="94"/>
      <c r="AA101" s="94"/>
      <c r="AB101" s="91"/>
      <c r="AC101" s="784"/>
      <c r="AD101" s="784"/>
      <c r="AE101" s="784"/>
      <c r="AF101" s="784"/>
      <c r="AG101" s="784"/>
      <c r="AH101" s="784"/>
      <c r="AI101" s="784"/>
      <c r="AJ101" s="784"/>
      <c r="AK101" s="784"/>
      <c r="AL101" s="784"/>
      <c r="AM101" s="784"/>
      <c r="AN101" s="784"/>
      <c r="AO101" s="784"/>
      <c r="AP101" s="784"/>
      <c r="AQ101" s="784"/>
      <c r="AR101" s="784"/>
      <c r="AS101" s="784"/>
      <c r="AT101" s="784"/>
      <c r="AU101" s="784"/>
      <c r="AV101" s="784"/>
      <c r="AW101" s="784"/>
      <c r="AX101" s="784"/>
      <c r="AY101" s="784"/>
      <c r="AZ101" s="343"/>
      <c r="BA101" s="595"/>
      <c r="BB101" s="594"/>
      <c r="BC101" s="449"/>
      <c r="BD101" s="434"/>
      <c r="BE101" s="434"/>
      <c r="BF101" s="434"/>
      <c r="BG101" s="453"/>
      <c r="BH101" s="449"/>
      <c r="BI101" s="434"/>
      <c r="BJ101" s="434"/>
      <c r="BK101" s="434"/>
      <c r="BL101" s="453"/>
      <c r="BM101" s="449"/>
      <c r="BN101" s="434"/>
      <c r="BO101" s="434"/>
      <c r="BP101" s="434"/>
      <c r="BQ101" s="453"/>
      <c r="BR101" s="449"/>
      <c r="BS101" s="434"/>
      <c r="BT101" s="434"/>
      <c r="BU101" s="434"/>
      <c r="BV101" s="434"/>
      <c r="BW101" s="434"/>
      <c r="BX101" s="434"/>
      <c r="BY101" s="435"/>
      <c r="BZ101" s="435"/>
      <c r="CA101" s="435"/>
      <c r="CB101" s="435"/>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5" customFormat="true" ht="15" customHeight="true" x14ac:dyDescent="0.2">
      <c r="A102" s="63"/>
      <c r="B102" s="131"/>
      <c r="C102" s="95"/>
      <c r="D102" s="94"/>
      <c r="E102" s="94"/>
      <c r="F102" s="94"/>
      <c r="G102" s="93"/>
      <c r="H102" s="92"/>
      <c r="I102" s="94"/>
      <c r="J102" s="94"/>
      <c r="K102" s="94"/>
      <c r="L102" s="91"/>
      <c r="M102" s="95"/>
      <c r="N102" s="94"/>
      <c r="O102" s="94"/>
      <c r="P102" s="94"/>
      <c r="Q102" s="93"/>
      <c r="R102" s="92"/>
      <c r="S102" s="94"/>
      <c r="T102" s="94"/>
      <c r="U102" s="94"/>
      <c r="V102" s="94"/>
      <c r="W102" s="94"/>
      <c r="X102" s="94"/>
      <c r="Y102" s="94"/>
      <c r="Z102" s="94"/>
      <c r="AA102" s="94"/>
      <c r="AB102" s="91"/>
      <c r="AC102" s="784"/>
      <c r="AD102" s="784"/>
      <c r="AE102" s="784"/>
      <c r="AF102" s="784"/>
      <c r="AG102" s="784"/>
      <c r="AH102" s="784"/>
      <c r="AI102" s="784"/>
      <c r="AJ102" s="784"/>
      <c r="AK102" s="784"/>
      <c r="AL102" s="784"/>
      <c r="AM102" s="784"/>
      <c r="AN102" s="784"/>
      <c r="AO102" s="784"/>
      <c r="AP102" s="784"/>
      <c r="AQ102" s="784"/>
      <c r="AR102" s="784"/>
      <c r="AS102" s="784"/>
      <c r="AT102" s="784"/>
      <c r="AU102" s="784"/>
      <c r="AV102" s="784"/>
      <c r="AW102" s="784"/>
      <c r="AX102" s="784"/>
      <c r="AY102" s="784"/>
      <c r="AZ102" s="343"/>
      <c r="BA102" s="595"/>
      <c r="BB102" s="594"/>
      <c r="BC102" s="449"/>
      <c r="BD102" s="434"/>
      <c r="BE102" s="434"/>
      <c r="BF102" s="434"/>
      <c r="BG102" s="453"/>
      <c r="BH102" s="449"/>
      <c r="BI102" s="434"/>
      <c r="BJ102" s="434"/>
      <c r="BK102" s="434"/>
      <c r="BL102" s="453"/>
      <c r="BM102" s="449"/>
      <c r="BN102" s="434"/>
      <c r="BO102" s="434"/>
      <c r="BP102" s="434"/>
      <c r="BQ102" s="453"/>
      <c r="BR102" s="449"/>
      <c r="BS102" s="434"/>
      <c r="BT102" s="434"/>
      <c r="BU102" s="434"/>
      <c r="BV102" s="434"/>
      <c r="BW102" s="434"/>
      <c r="BX102" s="434"/>
      <c r="BY102" s="435"/>
      <c r="BZ102" s="435"/>
      <c r="CA102" s="435"/>
      <c r="CB102" s="435"/>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5" customFormat="true" ht="15" customHeight="true" x14ac:dyDescent="0.2">
      <c r="A103" s="63"/>
      <c r="B103" s="131"/>
      <c r="C103" s="95"/>
      <c r="D103" s="94"/>
      <c r="E103" s="94"/>
      <c r="F103" s="94"/>
      <c r="G103" s="93"/>
      <c r="H103" s="92"/>
      <c r="I103" s="94"/>
      <c r="J103" s="94"/>
      <c r="K103" s="94"/>
      <c r="L103" s="91"/>
      <c r="M103" s="95"/>
      <c r="N103" s="94"/>
      <c r="O103" s="94"/>
      <c r="P103" s="94"/>
      <c r="Q103" s="93"/>
      <c r="R103" s="92"/>
      <c r="S103" s="94"/>
      <c r="T103" s="94"/>
      <c r="U103" s="94"/>
      <c r="V103" s="94"/>
      <c r="W103" s="94"/>
      <c r="X103" s="94"/>
      <c r="Y103" s="94"/>
      <c r="Z103" s="94"/>
      <c r="AA103" s="94"/>
      <c r="AB103" s="91"/>
      <c r="AC103" s="784"/>
      <c r="AD103" s="784"/>
      <c r="AE103" s="784"/>
      <c r="AF103" s="784"/>
      <c r="AG103" s="784"/>
      <c r="AH103" s="784"/>
      <c r="AI103" s="784"/>
      <c r="AJ103" s="784"/>
      <c r="AK103" s="784"/>
      <c r="AL103" s="784"/>
      <c r="AM103" s="784"/>
      <c r="AN103" s="784"/>
      <c r="AO103" s="784"/>
      <c r="AP103" s="784"/>
      <c r="AQ103" s="784"/>
      <c r="AR103" s="784"/>
      <c r="AS103" s="784"/>
      <c r="AT103" s="784"/>
      <c r="AU103" s="784"/>
      <c r="AV103" s="784"/>
      <c r="AW103" s="784"/>
      <c r="AX103" s="784"/>
      <c r="AY103" s="784"/>
      <c r="AZ103" s="343"/>
      <c r="BA103" s="595"/>
      <c r="BB103" s="594"/>
      <c r="BC103" s="449"/>
      <c r="BD103" s="434"/>
      <c r="BE103" s="434"/>
      <c r="BF103" s="434"/>
      <c r="BG103" s="453"/>
      <c r="BH103" s="449"/>
      <c r="BI103" s="434"/>
      <c r="BJ103" s="434"/>
      <c r="BK103" s="434"/>
      <c r="BL103" s="453"/>
      <c r="BM103" s="449"/>
      <c r="BN103" s="434"/>
      <c r="BO103" s="434"/>
      <c r="BP103" s="434"/>
      <c r="BQ103" s="453"/>
      <c r="BR103" s="449"/>
      <c r="BS103" s="434"/>
      <c r="BT103" s="434"/>
      <c r="BU103" s="434"/>
      <c r="BV103" s="434"/>
      <c r="BW103" s="434"/>
      <c r="BX103" s="434"/>
      <c r="BY103" s="435"/>
      <c r="BZ103" s="435"/>
      <c r="CA103" s="435"/>
      <c r="CB103" s="435"/>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5" customFormat="true" ht="15" customHeight="true" x14ac:dyDescent="0.2">
      <c r="A104" s="63"/>
      <c r="B104" s="131"/>
      <c r="C104" s="95"/>
      <c r="D104" s="94"/>
      <c r="E104" s="94"/>
      <c r="F104" s="94"/>
      <c r="G104" s="93"/>
      <c r="H104" s="92"/>
      <c r="I104" s="94"/>
      <c r="J104" s="94"/>
      <c r="K104" s="94"/>
      <c r="L104" s="91"/>
      <c r="M104" s="95"/>
      <c r="N104" s="94"/>
      <c r="O104" s="94"/>
      <c r="P104" s="94"/>
      <c r="Q104" s="93"/>
      <c r="R104" s="92"/>
      <c r="S104" s="94"/>
      <c r="T104" s="94"/>
      <c r="U104" s="94"/>
      <c r="V104" s="94"/>
      <c r="W104" s="94"/>
      <c r="X104" s="94"/>
      <c r="Y104" s="94"/>
      <c r="Z104" s="94"/>
      <c r="AA104" s="94"/>
      <c r="AB104" s="91"/>
      <c r="AC104" s="784"/>
      <c r="AD104" s="784"/>
      <c r="AE104" s="784"/>
      <c r="AF104" s="784"/>
      <c r="AG104" s="784"/>
      <c r="AH104" s="784"/>
      <c r="AI104" s="784"/>
      <c r="AJ104" s="784"/>
      <c r="AK104" s="784"/>
      <c r="AL104" s="784"/>
      <c r="AM104" s="784"/>
      <c r="AN104" s="784"/>
      <c r="AO104" s="784"/>
      <c r="AP104" s="784"/>
      <c r="AQ104" s="784"/>
      <c r="AR104" s="784"/>
      <c r="AS104" s="784"/>
      <c r="AT104" s="784"/>
      <c r="AU104" s="784"/>
      <c r="AV104" s="784"/>
      <c r="AW104" s="784"/>
      <c r="AX104" s="784"/>
      <c r="AY104" s="784"/>
      <c r="AZ104" s="343"/>
      <c r="BA104" s="595"/>
      <c r="BB104" s="594"/>
      <c r="BC104" s="449"/>
      <c r="BD104" s="434"/>
      <c r="BE104" s="434"/>
      <c r="BF104" s="434"/>
      <c r="BG104" s="453"/>
      <c r="BH104" s="449"/>
      <c r="BI104" s="434"/>
      <c r="BJ104" s="434"/>
      <c r="BK104" s="434"/>
      <c r="BL104" s="453"/>
      <c r="BM104" s="449"/>
      <c r="BN104" s="434"/>
      <c r="BO104" s="434"/>
      <c r="BP104" s="434"/>
      <c r="BQ104" s="453"/>
      <c r="BR104" s="449"/>
      <c r="BS104" s="434"/>
      <c r="BT104" s="434"/>
      <c r="BU104" s="434"/>
      <c r="BV104" s="434"/>
      <c r="BW104" s="434"/>
      <c r="BX104" s="434"/>
      <c r="BY104" s="435"/>
      <c r="BZ104" s="435"/>
      <c r="CA104" s="435"/>
      <c r="CB104" s="435"/>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5" customFormat="true" ht="15" customHeight="true" x14ac:dyDescent="0.2">
      <c r="A105" s="135"/>
      <c r="B105" s="130"/>
      <c r="C105" s="90"/>
      <c r="D105" s="89"/>
      <c r="E105" s="89"/>
      <c r="F105" s="89"/>
      <c r="G105" s="88"/>
      <c r="H105" s="87"/>
      <c r="I105" s="89"/>
      <c r="J105" s="89"/>
      <c r="K105" s="89"/>
      <c r="L105" s="86"/>
      <c r="M105" s="90"/>
      <c r="N105" s="89"/>
      <c r="O105" s="89"/>
      <c r="P105" s="89"/>
      <c r="Q105" s="88"/>
      <c r="R105" s="87"/>
      <c r="S105" s="89"/>
      <c r="T105" s="89"/>
      <c r="U105" s="89"/>
      <c r="V105" s="89"/>
      <c r="W105" s="89"/>
      <c r="X105" s="89"/>
      <c r="Y105" s="89"/>
      <c r="Z105" s="89"/>
      <c r="AA105" s="89"/>
      <c r="AB105" s="86"/>
      <c r="AC105" s="784"/>
      <c r="AD105" s="784"/>
      <c r="AE105" s="784"/>
      <c r="AF105" s="784"/>
      <c r="AG105" s="784"/>
      <c r="AH105" s="784"/>
      <c r="AI105" s="784"/>
      <c r="AJ105" s="784"/>
      <c r="AK105" s="784"/>
      <c r="AL105" s="784"/>
      <c r="AM105" s="784"/>
      <c r="AN105" s="784"/>
      <c r="AO105" s="784"/>
      <c r="AP105" s="784"/>
      <c r="AQ105" s="784"/>
      <c r="AR105" s="784"/>
      <c r="AS105" s="784"/>
      <c r="AT105" s="784"/>
      <c r="AU105" s="784"/>
      <c r="AV105" s="784"/>
      <c r="AW105" s="784"/>
      <c r="AX105" s="784"/>
      <c r="AY105" s="784"/>
      <c r="AZ105" s="343"/>
      <c r="BA105" s="595"/>
      <c r="BB105" s="594"/>
      <c r="BC105" s="452"/>
      <c r="BD105" s="451"/>
      <c r="BE105" s="451"/>
      <c r="BF105" s="451"/>
      <c r="BG105" s="455"/>
      <c r="BH105" s="452"/>
      <c r="BI105" s="451"/>
      <c r="BJ105" s="451"/>
      <c r="BK105" s="451"/>
      <c r="BL105" s="455"/>
      <c r="BM105" s="452"/>
      <c r="BN105" s="451"/>
      <c r="BO105" s="451"/>
      <c r="BP105" s="451"/>
      <c r="BQ105" s="455"/>
      <c r="BR105" s="452"/>
      <c r="BS105" s="451"/>
      <c r="BT105" s="451"/>
      <c r="BU105" s="451"/>
      <c r="BV105" s="451"/>
      <c r="BW105" s="451"/>
      <c r="BX105" s="451"/>
      <c r="BY105" s="454"/>
      <c r="BZ105" s="454"/>
      <c r="CA105" s="454"/>
      <c r="CB105" s="454"/>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5" customFormat="true" ht="250.15" customHeight="true" x14ac:dyDescent="0.2">
      <c r="A106" s="509"/>
      <c r="B106" s="164"/>
      <c r="C106" s="163"/>
      <c r="D106" s="163"/>
      <c r="E106" s="163"/>
      <c r="F106" s="163"/>
      <c r="G106" s="163"/>
      <c r="H106" s="163"/>
      <c r="I106" s="163"/>
      <c r="J106" s="163"/>
      <c r="K106" s="163"/>
      <c r="L106" s="163"/>
      <c r="M106" s="163"/>
      <c r="N106" s="163"/>
      <c r="O106" s="163"/>
      <c r="P106" s="163"/>
      <c r="Q106" s="163"/>
      <c r="R106" s="163"/>
      <c r="S106" s="163"/>
      <c r="T106" s="163"/>
      <c r="U106" s="163"/>
      <c r="V106" s="163"/>
      <c r="W106" s="163"/>
      <c r="X106" s="163"/>
      <c r="Y106" s="163"/>
      <c r="Z106" s="163"/>
      <c r="AA106" s="163"/>
      <c r="AB106" s="16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AZ106" s="343"/>
      <c r="BA106" s="427"/>
      <c r="BB106" s="428"/>
      <c r="BC106" s="428"/>
      <c r="BD106" s="428"/>
      <c r="BE106" s="428"/>
      <c r="BF106" s="428"/>
      <c r="BG106" s="428"/>
      <c r="BH106" s="428"/>
      <c r="BI106" s="428"/>
      <c r="BJ106" s="428"/>
      <c r="BK106" s="428"/>
      <c r="BL106" s="428"/>
      <c r="BM106" s="428"/>
      <c r="BN106" s="428"/>
      <c r="BO106" s="428"/>
      <c r="BP106" s="428"/>
      <c r="BQ106" s="428"/>
      <c r="BR106" s="428"/>
      <c r="BS106" s="428"/>
      <c r="BT106" s="428"/>
      <c r="BU106" s="428"/>
      <c r="BV106" s="428"/>
      <c r="BW106" s="428"/>
      <c r="BX106" s="428"/>
      <c r="BY106" s="427"/>
      <c r="BZ106" s="427"/>
      <c r="CA106" s="427"/>
      <c r="CB106" s="427"/>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85" customFormat="true" ht="18" customHeight="true" x14ac:dyDescent="0.2">
      <c r="A107" s="509"/>
      <c r="B107" s="286"/>
      <c r="C107" s="414"/>
      <c r="D107" s="414"/>
      <c r="E107" s="414"/>
      <c r="F107" s="414"/>
      <c r="G107" s="414"/>
      <c r="H107" s="414"/>
      <c r="I107" s="414"/>
      <c r="J107" s="414"/>
      <c r="K107" s="414"/>
      <c r="L107" s="414"/>
      <c r="M107" s="414"/>
      <c r="N107" s="414"/>
      <c r="O107" s="414"/>
      <c r="P107" s="414"/>
      <c r="Q107" s="414"/>
      <c r="R107" s="414"/>
      <c r="S107" s="414"/>
      <c r="T107" s="414"/>
      <c r="U107" s="414"/>
      <c r="V107" s="414"/>
      <c r="W107" s="414"/>
      <c r="X107" s="414"/>
      <c r="Y107" s="414"/>
      <c r="Z107" s="414"/>
      <c r="AA107" s="414"/>
      <c r="AB107" s="414"/>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08"/>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85" customFormat="true" ht="22.5" customHeight="true" x14ac:dyDescent="0.35">
      <c r="A108" s="995" t="str">
        <f>A1026</f>
        <v>Democratic Republic of the Congo</v>
      </c>
      <c r="B108" s="996"/>
      <c r="C108" s="287"/>
      <c r="D108" s="287"/>
      <c r="E108" s="287"/>
      <c r="F108" s="287"/>
      <c r="G108" s="287"/>
      <c r="H108" s="287"/>
      <c r="I108" s="287"/>
      <c r="J108" s="287"/>
      <c r="K108" s="287"/>
      <c r="L108" s="287"/>
      <c r="M108" s="287"/>
      <c r="N108" s="287"/>
      <c r="O108" s="287"/>
      <c r="P108" s="287"/>
      <c r="Q108" s="287"/>
      <c r="R108" s="287"/>
      <c r="S108" s="287"/>
      <c r="T108" s="287"/>
      <c r="U108" s="287"/>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08"/>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85" customFormat="true" ht="22.5" customHeight="true" x14ac:dyDescent="0.35">
      <c r="A109" s="312" t="str">
        <f>A1034</f>
        <v>2014</v>
      </c>
      <c r="B109" s="313"/>
      <c r="C109" s="287"/>
      <c r="D109" s="287"/>
      <c r="E109" s="287"/>
      <c r="F109" s="287"/>
      <c r="G109" s="287"/>
      <c r="H109" s="287"/>
      <c r="I109" s="287"/>
      <c r="J109" s="287"/>
      <c r="K109" s="287"/>
      <c r="L109" s="287"/>
      <c r="M109" s="287"/>
      <c r="N109" s="287"/>
      <c r="O109" s="287"/>
      <c r="P109" s="287"/>
      <c r="Q109" s="287"/>
      <c r="R109" s="287"/>
      <c r="S109" s="287"/>
      <c r="T109" s="287"/>
      <c r="U109" s="287"/>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08"/>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85" customFormat="true" ht="22.5" customHeight="true" x14ac:dyDescent="0.35">
      <c r="A110" s="314" t="s">
        <v>99</v>
      </c>
      <c r="B110" s="315"/>
      <c r="C110" s="287"/>
      <c r="D110" s="287"/>
      <c r="E110" s="287"/>
      <c r="F110" s="287"/>
      <c r="G110" s="287"/>
      <c r="H110" s="287"/>
      <c r="I110" s="287"/>
      <c r="J110" s="287"/>
      <c r="K110" s="287"/>
      <c r="L110" s="287"/>
      <c r="M110" s="287"/>
      <c r="N110" s="287"/>
      <c r="O110" s="287"/>
      <c r="P110" s="287"/>
      <c r="Q110" s="287"/>
      <c r="R110" s="287"/>
      <c r="S110" s="287"/>
      <c r="T110" s="287"/>
      <c r="U110" s="287"/>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08"/>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85" customFormat="true" ht="20.1" customHeight="true" x14ac:dyDescent="0.35">
      <c r="A111" s="316" t="s">
        <v>97</v>
      </c>
      <c r="B111" s="313"/>
      <c r="C111" s="287"/>
      <c r="D111" s="287"/>
      <c r="E111" s="287"/>
      <c r="F111" s="287"/>
      <c r="G111" s="287"/>
      <c r="H111" s="287"/>
      <c r="I111" s="287"/>
      <c r="J111" s="287"/>
      <c r="K111" s="287"/>
      <c r="L111" s="287"/>
      <c r="M111" s="287"/>
      <c r="N111" s="287"/>
      <c r="O111" s="287"/>
      <c r="P111" s="287"/>
      <c r="Q111" s="287"/>
      <c r="R111" s="287"/>
      <c r="S111" s="287"/>
      <c r="T111" s="287"/>
      <c r="U111" s="287"/>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08"/>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85" customFormat="true" ht="15" customHeight="true" x14ac:dyDescent="0.2">
      <c r="A112" s="592" t="s">
        <v>98</v>
      </c>
      <c r="B112" s="351"/>
      <c r="C112" s="287"/>
      <c r="D112" s="287"/>
      <c r="E112" s="287"/>
      <c r="F112" s="287"/>
      <c r="G112" s="287"/>
      <c r="H112" s="287"/>
      <c r="I112" s="287"/>
      <c r="J112" s="287"/>
      <c r="K112" s="287"/>
      <c r="L112" s="287"/>
      <c r="M112" s="287"/>
      <c r="N112" s="287"/>
      <c r="O112" s="287"/>
      <c r="P112" s="287"/>
      <c r="Q112" s="287"/>
      <c r="R112" s="287"/>
      <c r="S112" s="287"/>
      <c r="T112" s="287"/>
      <c r="U112" s="287"/>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08"/>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85" customFormat="true" ht="15" customHeight="true" x14ac:dyDescent="0.2">
      <c r="A113" s="326" t="s">
        <v>40</v>
      </c>
      <c r="B113" s="325"/>
      <c r="C113" s="287"/>
      <c r="D113" s="287"/>
      <c r="E113" s="287"/>
      <c r="F113" s="287"/>
      <c r="G113" s="287"/>
      <c r="H113" s="287"/>
      <c r="I113" s="287"/>
      <c r="J113" s="287"/>
      <c r="K113" s="287"/>
      <c r="L113" s="287"/>
      <c r="M113" s="287"/>
      <c r="N113" s="287"/>
      <c r="O113" s="287"/>
      <c r="P113" s="287"/>
      <c r="Q113" s="287"/>
      <c r="R113" s="287"/>
      <c r="S113" s="287"/>
      <c r="T113" s="287"/>
      <c r="U113" s="287"/>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08"/>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85" customFormat="true" ht="15" customHeight="true" x14ac:dyDescent="0.2">
      <c r="A114" s="324" t="s">
        <v>39</v>
      </c>
      <c r="B114" s="325"/>
      <c r="C114" s="287"/>
      <c r="D114" s="287"/>
      <c r="E114" s="287"/>
      <c r="F114" s="287"/>
      <c r="G114" s="287"/>
      <c r="H114" s="287"/>
      <c r="I114" s="287"/>
      <c r="J114" s="287"/>
      <c r="K114" s="287"/>
      <c r="L114" s="287"/>
      <c r="M114" s="287"/>
      <c r="N114" s="287"/>
      <c r="O114" s="287"/>
      <c r="P114" s="287"/>
      <c r="Q114" s="287"/>
      <c r="R114" s="287"/>
      <c r="S114" s="287"/>
      <c r="T114" s="287"/>
      <c r="U114" s="287"/>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08"/>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85" customFormat="true" ht="15" customHeight="true" x14ac:dyDescent="0.2">
      <c r="A115" s="324" t="s">
        <v>136</v>
      </c>
      <c r="B115" s="350" t="str">
        <f>A1025</f>
        <v>DHS14</v>
      </c>
      <c r="C115" s="287"/>
      <c r="D115" s="287"/>
      <c r="E115" s="287"/>
      <c r="F115" s="287"/>
      <c r="G115" s="287"/>
      <c r="H115" s="287"/>
      <c r="I115" s="287"/>
      <c r="J115" s="287"/>
      <c r="K115" s="287"/>
      <c r="L115" s="287"/>
      <c r="M115" s="287"/>
      <c r="N115" s="287"/>
      <c r="O115" s="287"/>
      <c r="P115" s="287"/>
      <c r="Q115" s="287"/>
      <c r="R115" s="287"/>
      <c r="S115" s="287"/>
      <c r="T115" s="287"/>
      <c r="U115" s="287"/>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08"/>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85" customFormat="true" ht="15" customHeight="true" x14ac:dyDescent="0.2">
      <c r="A116" s="170" t="str">
        <f>B1030</f>
        <v/>
      </c>
      <c r="B116" s="169"/>
      <c r="C116" s="287"/>
      <c r="D116" s="287"/>
      <c r="E116" s="287"/>
      <c r="F116" s="287"/>
      <c r="G116" s="287"/>
      <c r="H116" s="287"/>
      <c r="I116" s="287"/>
      <c r="J116" s="287"/>
      <c r="K116" s="287"/>
      <c r="L116" s="287"/>
      <c r="M116" s="287"/>
      <c r="N116" s="287"/>
      <c r="O116" s="287"/>
      <c r="P116" s="287"/>
      <c r="Q116" s="287"/>
      <c r="R116" s="287"/>
      <c r="S116" s="287"/>
      <c r="T116" s="287"/>
      <c r="U116" s="287"/>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08"/>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85" customFormat="true" ht="15" customHeight="true" x14ac:dyDescent="0.2">
      <c r="A117" s="170" t="str">
        <f>B1029</f>
        <v/>
      </c>
      <c r="B117" s="168"/>
      <c r="C117" s="287"/>
      <c r="D117" s="287"/>
      <c r="E117" s="287"/>
      <c r="F117" s="287"/>
      <c r="G117" s="287"/>
      <c r="H117" s="287"/>
      <c r="I117" s="287"/>
      <c r="J117" s="287"/>
      <c r="K117" s="287"/>
      <c r="L117" s="287"/>
      <c r="M117" s="287"/>
      <c r="N117" s="287"/>
      <c r="O117" s="287"/>
      <c r="P117" s="287"/>
      <c r="Q117" s="287"/>
      <c r="R117" s="287"/>
      <c r="S117" s="287"/>
      <c r="T117" s="287"/>
      <c r="U117" s="287"/>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08"/>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85" customFormat="true" ht="21" customHeight="true" x14ac:dyDescent="0.2">
      <c r="A118" s="167"/>
      <c r="B118" s="169"/>
      <c r="C118" s="287"/>
      <c r="D118" s="287"/>
      <c r="E118" s="287"/>
      <c r="F118" s="287"/>
      <c r="G118" s="287"/>
      <c r="H118" s="287"/>
      <c r="I118" s="287"/>
      <c r="J118" s="287"/>
      <c r="K118" s="287"/>
      <c r="L118" s="287"/>
      <c r="M118" s="287"/>
      <c r="N118" s="287"/>
      <c r="O118" s="287"/>
      <c r="P118" s="287"/>
      <c r="Q118" s="287"/>
      <c r="R118" s="287"/>
      <c r="S118" s="287"/>
      <c r="T118" s="287"/>
      <c r="U118" s="287"/>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08"/>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85" customFormat="true" ht="15" customHeight="true" x14ac:dyDescent="0.2">
      <c r="A119" s="166"/>
      <c r="B119" s="165"/>
      <c r="C119" s="287"/>
      <c r="D119" s="287"/>
      <c r="E119" s="287"/>
      <c r="F119" s="287"/>
      <c r="G119" s="287"/>
      <c r="H119" s="287"/>
      <c r="I119" s="287"/>
      <c r="J119" s="287"/>
      <c r="K119" s="287"/>
      <c r="L119" s="287"/>
      <c r="M119" s="287"/>
      <c r="N119" s="287"/>
      <c r="O119" s="287"/>
      <c r="P119" s="287"/>
      <c r="Q119" s="287"/>
      <c r="R119" s="287"/>
      <c r="S119" s="287"/>
      <c r="T119" s="287"/>
      <c r="U119" s="287"/>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AZ119" s="338"/>
      <c r="BB119" s="308"/>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544" customFormat="true" ht="15" customHeight="true" x14ac:dyDescent="0.2">
      <c r="A120" s="290" t="s">
        <v>99</v>
      </c>
      <c r="B120" s="334"/>
      <c r="C120" s="984" t="s">
        <v>115</v>
      </c>
      <c r="D120" s="985"/>
      <c r="E120" s="985"/>
      <c r="F120" s="985"/>
      <c r="G120" s="986"/>
      <c r="H120" s="987" t="s">
        <v>38</v>
      </c>
      <c r="I120" s="979"/>
      <c r="J120" s="979"/>
      <c r="K120" s="979"/>
      <c r="L120" s="981"/>
      <c r="M120" s="973" t="s">
        <v>37</v>
      </c>
      <c r="N120" s="974"/>
      <c r="O120" s="974"/>
      <c r="P120" s="974"/>
      <c r="Q120" s="976"/>
      <c r="R120" s="15" t="s">
        <v>142</v>
      </c>
      <c r="S120" s="426"/>
      <c r="T120" s="426"/>
      <c r="U120" s="426"/>
      <c r="V120" s="426"/>
      <c r="W120" s="426"/>
      <c r="X120" s="426"/>
      <c r="Y120" s="426"/>
      <c r="Z120" s="426"/>
      <c r="AA120" s="426"/>
      <c r="AB120" s="426"/>
      <c r="AC120" s="784"/>
      <c r="AD120" s="784"/>
      <c r="AE120" s="784"/>
      <c r="AF120" s="784"/>
      <c r="AG120" s="784"/>
      <c r="AH120" s="784"/>
      <c r="AI120" s="784"/>
      <c r="AJ120" s="784"/>
      <c r="AK120" s="784"/>
      <c r="AL120" s="784"/>
      <c r="AM120" s="784"/>
      <c r="AN120" s="784"/>
      <c r="AO120" s="784"/>
      <c r="AP120" s="784"/>
      <c r="AQ120" s="784"/>
      <c r="AR120" s="784"/>
      <c r="AS120" s="784"/>
      <c r="AT120" s="784"/>
      <c r="AU120" s="784"/>
      <c r="AV120" s="784"/>
      <c r="AW120" s="784"/>
      <c r="AX120" s="784"/>
      <c r="AY120" s="784"/>
      <c r="AZ120" s="343"/>
      <c r="BA120" s="344" t="s">
        <v>131</v>
      </c>
      <c r="BB120" s="290" t="s">
        <v>99</v>
      </c>
      <c r="BC120" s="973" t="s">
        <v>115</v>
      </c>
      <c r="BD120" s="974"/>
      <c r="BE120" s="974"/>
      <c r="BF120" s="974"/>
      <c r="BG120" s="975"/>
      <c r="BH120" s="973" t="s">
        <v>38</v>
      </c>
      <c r="BI120" s="974"/>
      <c r="BJ120" s="974"/>
      <c r="BK120" s="974"/>
      <c r="BL120" s="975"/>
      <c r="BM120" s="973" t="s">
        <v>37</v>
      </c>
      <c r="BN120" s="974"/>
      <c r="BO120" s="974"/>
      <c r="BP120" s="974"/>
      <c r="BQ120" s="976"/>
      <c r="BR120" s="14" t="s">
        <v>142</v>
      </c>
      <c r="BS120" s="426"/>
      <c r="BT120" s="426"/>
      <c r="BU120" s="426"/>
      <c r="BV120" s="426"/>
      <c r="BW120" s="426"/>
      <c r="BX120" s="426"/>
      <c r="BY120" s="426"/>
      <c r="BZ120" s="440"/>
      <c r="CA120" s="440"/>
      <c r="CB120" s="440"/>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544" customFormat="true" ht="24" x14ac:dyDescent="0.2">
      <c r="A121" s="329" t="s">
        <v>87</v>
      </c>
      <c r="B121" s="374"/>
      <c r="C121" s="417" t="s">
        <v>0</v>
      </c>
      <c r="D121" s="587" t="s">
        <v>1</v>
      </c>
      <c r="E121" s="587" t="s">
        <v>2</v>
      </c>
      <c r="F121" s="587" t="s">
        <v>3</v>
      </c>
      <c r="G121" s="588" t="s">
        <v>4</v>
      </c>
      <c r="H121" s="380" t="s">
        <v>0</v>
      </c>
      <c r="I121" s="590" t="s">
        <v>1</v>
      </c>
      <c r="J121" s="590" t="s">
        <v>2</v>
      </c>
      <c r="K121" s="590" t="s">
        <v>3</v>
      </c>
      <c r="L121" s="591" t="s">
        <v>4</v>
      </c>
      <c r="M121" s="381" t="s">
        <v>0</v>
      </c>
      <c r="N121" s="590" t="s">
        <v>1</v>
      </c>
      <c r="O121" s="590" t="s">
        <v>2</v>
      </c>
      <c r="P121" s="590" t="s">
        <v>3</v>
      </c>
      <c r="Q121" s="586" t="s">
        <v>4</v>
      </c>
      <c r="R121" s="380" t="s">
        <v>260</v>
      </c>
      <c r="S121" s="590" t="s">
        <v>261</v>
      </c>
      <c r="T121" s="590" t="s">
        <v>262</v>
      </c>
      <c r="U121" s="590" t="s">
        <v>420</v>
      </c>
      <c r="V121" s="590" t="s">
        <v>421</v>
      </c>
      <c r="W121" s="590" t="s">
        <v>265</v>
      </c>
      <c r="X121" s="590" t="s">
        <v>266</v>
      </c>
      <c r="Y121" s="590" t="s">
        <v>267</v>
      </c>
      <c r="Z121" s="590" t="s">
        <v>268</v>
      </c>
      <c r="AA121" s="590" t="s">
        <v>269</v>
      </c>
      <c r="AB121" s="591" t="s">
        <v>270</v>
      </c>
      <c r="AC121" s="784"/>
      <c r="AD121" s="784"/>
      <c r="AE121" s="784"/>
      <c r="AF121" s="784"/>
      <c r="AG121" s="784"/>
      <c r="AH121" s="784"/>
      <c r="AI121" s="784"/>
      <c r="AJ121" s="784"/>
      <c r="AK121" s="784"/>
      <c r="AL121" s="784"/>
      <c r="AM121" s="784"/>
      <c r="AN121" s="784"/>
      <c r="AO121" s="784"/>
      <c r="AP121" s="784"/>
      <c r="AQ121" s="784"/>
      <c r="AR121" s="784"/>
      <c r="AS121" s="784"/>
      <c r="AT121" s="784"/>
      <c r="AU121" s="784"/>
      <c r="AV121" s="784"/>
      <c r="AW121" s="784"/>
      <c r="AX121" s="784"/>
      <c r="AY121" s="784"/>
      <c r="AZ121" s="343"/>
      <c r="BA121" s="329" t="s">
        <v>117</v>
      </c>
      <c r="BB121" s="328"/>
      <c r="BC121" s="457" t="s">
        <v>0</v>
      </c>
      <c r="BD121" s="563" t="s">
        <v>1</v>
      </c>
      <c r="BE121" s="563" t="s">
        <v>2</v>
      </c>
      <c r="BF121" s="563" t="s">
        <v>3</v>
      </c>
      <c r="BG121" s="458" t="s">
        <v>4</v>
      </c>
      <c r="BH121" s="457" t="s">
        <v>0</v>
      </c>
      <c r="BI121" s="563" t="s">
        <v>1</v>
      </c>
      <c r="BJ121" s="563" t="s">
        <v>2</v>
      </c>
      <c r="BK121" s="563" t="s">
        <v>3</v>
      </c>
      <c r="BL121" s="458" t="s">
        <v>4</v>
      </c>
      <c r="BM121" s="457" t="s">
        <v>0</v>
      </c>
      <c r="BN121" s="563" t="s">
        <v>1</v>
      </c>
      <c r="BO121" s="563" t="s">
        <v>2</v>
      </c>
      <c r="BP121" s="563" t="s">
        <v>3</v>
      </c>
      <c r="BQ121" s="458" t="s">
        <v>4</v>
      </c>
      <c r="BR121" s="457" t="s">
        <v>260</v>
      </c>
      <c r="BS121" s="563" t="s">
        <v>261</v>
      </c>
      <c r="BT121" s="563" t="s">
        <v>262</v>
      </c>
      <c r="BU121" s="563" t="s">
        <v>420</v>
      </c>
      <c r="BV121" s="563" t="s">
        <v>421</v>
      </c>
      <c r="BW121" s="563" t="s">
        <v>265</v>
      </c>
      <c r="BX121" s="563" t="s">
        <v>266</v>
      </c>
      <c r="BY121" s="564" t="s">
        <v>267</v>
      </c>
      <c r="BZ121" s="564" t="s">
        <v>268</v>
      </c>
      <c r="CA121" s="564" t="s">
        <v>269</v>
      </c>
      <c r="CB121" s="564" t="s">
        <v>270</v>
      </c>
      <c r="CC121" s="173"/>
      <c r="CD121" s="173"/>
      <c r="CE121" s="173"/>
      <c r="CF121" s="173"/>
      <c r="CG121" s="173"/>
      <c r="CH121" s="173"/>
      <c r="CI121" s="173"/>
      <c r="CJ121" s="173"/>
      <c r="CK121" s="173"/>
      <c r="CL121" s="173"/>
      <c r="CM121" s="173"/>
      <c r="CN121" s="173"/>
      <c r="CO121" s="173"/>
      <c r="CP121" s="173"/>
      <c r="CQ121" s="173"/>
      <c r="CR121" s="173"/>
      <c r="CS121" s="173"/>
      <c r="CT121" s="173"/>
      <c r="CU121" s="173"/>
      <c r="CV121" s="173"/>
      <c r="CW121" s="173"/>
      <c r="CX121" s="173"/>
      <c r="CY121" s="173"/>
      <c r="CZ121" s="173"/>
    </row>
    <row r="122" s="544" customFormat="true" ht="15" customHeight="true" x14ac:dyDescent="0.2">
      <c r="A122" s="988" t="s">
        <v>18</v>
      </c>
      <c r="B122" s="377" t="s">
        <v>14</v>
      </c>
      <c r="C122" s="122">
        <v>30.748986453596714</v>
      </c>
      <c r="D122" s="121">
        <v>34.591635682921634</v>
      </c>
      <c r="E122" s="121">
        <v>35.165936073713645</v>
      </c>
      <c r="F122" s="121">
        <v>39.631740716008274</v>
      </c>
      <c r="G122" s="120">
        <v>66.13477420294862</v>
      </c>
      <c r="H122" s="119">
        <v>38.087698459496053</v>
      </c>
      <c r="I122" s="121">
        <v>45.771191039863339</v>
      </c>
      <c r="J122" s="121">
        <v>54.57200449254043</v>
      </c>
      <c r="K122" s="121">
        <v>61.007620416576373</v>
      </c>
      <c r="L122" s="118">
        <v>83.010093913441381</v>
      </c>
      <c r="M122" s="122">
        <v>29.458697456257422</v>
      </c>
      <c r="N122" s="121">
        <v>32.139974346792897</v>
      </c>
      <c r="O122" s="121">
        <v>37.425446262464646</v>
      </c>
      <c r="P122" s="121">
        <v>33.190700258381106</v>
      </c>
      <c r="Q122" s="120">
        <v>34.034532060774389</v>
      </c>
      <c r="R122" s="119">
        <v>40.34504993518874</v>
      </c>
      <c r="S122" s="121">
        <v>27.19595424411354</v>
      </c>
      <c r="T122" s="121">
        <v>27.442545528644853</v>
      </c>
      <c r="U122" s="121">
        <v>26.274939247019436</v>
      </c>
      <c r="V122" s="121">
        <v>38.380500319809421</v>
      </c>
      <c r="W122" s="121">
        <v>36.73223671775142</v>
      </c>
      <c r="X122" s="121">
        <v>64.087860564240245</v>
      </c>
      <c r="Y122" s="121">
        <v>74.859452362817763</v>
      </c>
      <c r="Z122" s="121">
        <v>51.350362985821526</v>
      </c>
      <c r="AA122" s="121">
        <v>69.4998591727622</v>
      </c>
      <c r="AB122" s="118">
        <v>8.0375281140118808</v>
      </c>
      <c r="AC122" s="784"/>
      <c r="AD122" s="784"/>
      <c r="AE122" s="784"/>
      <c r="AF122" s="784"/>
      <c r="AG122" s="784"/>
      <c r="AH122" s="784"/>
      <c r="AI122" s="784"/>
      <c r="AJ122" s="784"/>
      <c r="AK122" s="784"/>
      <c r="AL122" s="784"/>
      <c r="AM122" s="784"/>
      <c r="AN122" s="784"/>
      <c r="AO122" s="784"/>
      <c r="AP122" s="784"/>
      <c r="AQ122" s="784"/>
      <c r="AR122" s="784"/>
      <c r="AS122" s="784"/>
      <c r="AT122" s="784"/>
      <c r="AU122" s="784"/>
      <c r="AV122" s="784"/>
      <c r="AW122" s="784"/>
      <c r="AX122" s="784"/>
      <c r="AY122" s="784"/>
      <c r="AZ122" s="343"/>
      <c r="BA122" s="977" t="s">
        <v>18</v>
      </c>
      <c r="BB122" s="596" t="s">
        <v>14</v>
      </c>
      <c r="BC122" s="485">
        <v>6005.9925749999911</v>
      </c>
      <c r="BD122" s="482">
        <v>6750.8074790000001</v>
      </c>
      <c r="BE122" s="482">
        <v>6868.5458660000004</v>
      </c>
      <c r="BF122" s="482">
        <v>7736.9081189999861</v>
      </c>
      <c r="BG122" s="491">
        <v>12916.260391999982</v>
      </c>
      <c r="BH122" s="485">
        <v>2561.9833350000004</v>
      </c>
      <c r="BI122" s="482">
        <v>3076.2786790000055</v>
      </c>
      <c r="BJ122" s="482">
        <v>3679.6629650000013</v>
      </c>
      <c r="BK122" s="482">
        <v>4091.4158780000012</v>
      </c>
      <c r="BL122" s="491">
        <v>5588.8556239999898</v>
      </c>
      <c r="BM122" s="485">
        <v>3771.6626640000009</v>
      </c>
      <c r="BN122" s="482">
        <v>4115.7096590000019</v>
      </c>
      <c r="BO122" s="482">
        <v>4787.8104120000089</v>
      </c>
      <c r="BP122" s="482">
        <v>4248.492879000004</v>
      </c>
      <c r="BQ122" s="491">
        <v>4356.6423360000044</v>
      </c>
      <c r="BR122" s="485">
        <v>6239.8410529999992</v>
      </c>
      <c r="BS122" s="482">
        <v>1163.6842939999997</v>
      </c>
      <c r="BT122" s="482">
        <v>3651.1908050000011</v>
      </c>
      <c r="BU122" s="482">
        <v>1706.4735790000002</v>
      </c>
      <c r="BV122" s="482">
        <v>3869.5553830000085</v>
      </c>
      <c r="BW122" s="482">
        <v>3728.9897730000089</v>
      </c>
      <c r="BX122" s="482">
        <v>5780.7539559999896</v>
      </c>
      <c r="BY122" s="488">
        <v>2475.4795259999964</v>
      </c>
      <c r="BZ122" s="488">
        <v>4257.5649130000038</v>
      </c>
      <c r="CA122" s="488">
        <v>6806.8780559999823</v>
      </c>
      <c r="CB122" s="488">
        <v>598.10309299999983</v>
      </c>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544" customFormat="true" ht="15" customHeight="true" x14ac:dyDescent="0.2">
      <c r="A123" s="982"/>
      <c r="B123" s="378" t="s">
        <v>51</v>
      </c>
      <c r="C123" s="117">
        <v>69.251013546403101</v>
      </c>
      <c r="D123" s="116">
        <v>65.408364317078536</v>
      </c>
      <c r="E123" s="116">
        <v>64.834063926286433</v>
      </c>
      <c r="F123" s="116">
        <v>60.368259283991712</v>
      </c>
      <c r="G123" s="115">
        <v>33.8652257970516</v>
      </c>
      <c r="H123" s="114">
        <v>61.912301540504167</v>
      </c>
      <c r="I123" s="116">
        <v>54.228808960136853</v>
      </c>
      <c r="J123" s="116">
        <v>45.427995507459599</v>
      </c>
      <c r="K123" s="116">
        <v>38.992379583423684</v>
      </c>
      <c r="L123" s="113">
        <v>16.989906086558662</v>
      </c>
      <c r="M123" s="117">
        <v>70.541302543742589</v>
      </c>
      <c r="N123" s="116">
        <v>67.860025653207501</v>
      </c>
      <c r="O123" s="116">
        <v>62.574553737535425</v>
      </c>
      <c r="P123" s="116">
        <v>66.809299741618972</v>
      </c>
      <c r="Q123" s="115">
        <v>65.965467939225746</v>
      </c>
      <c r="R123" s="114">
        <v>59.654950064811054</v>
      </c>
      <c r="S123" s="116">
        <v>72.804045755886435</v>
      </c>
      <c r="T123" s="116">
        <v>72.557454471355413</v>
      </c>
      <c r="U123" s="116">
        <v>73.725060752980838</v>
      </c>
      <c r="V123" s="116">
        <v>61.619499680190593</v>
      </c>
      <c r="W123" s="116">
        <v>63.267763282248488</v>
      </c>
      <c r="X123" s="116">
        <v>35.91213943575984</v>
      </c>
      <c r="Y123" s="116">
        <v>25.140547637182376</v>
      </c>
      <c r="Z123" s="116">
        <v>48.649637014178531</v>
      </c>
      <c r="AA123" s="116">
        <v>30.500140827238038</v>
      </c>
      <c r="AB123" s="113">
        <v>91.96247188598808</v>
      </c>
      <c r="AC123" s="784"/>
      <c r="AD123" s="784"/>
      <c r="AE123" s="784"/>
      <c r="AF123" s="784"/>
      <c r="AG123" s="784"/>
      <c r="AH123" s="784"/>
      <c r="AI123" s="784"/>
      <c r="AJ123" s="784"/>
      <c r="AK123" s="784"/>
      <c r="AL123" s="784"/>
      <c r="AM123" s="784"/>
      <c r="AN123" s="784"/>
      <c r="AO123" s="784"/>
      <c r="AP123" s="784"/>
      <c r="AQ123" s="784"/>
      <c r="AR123" s="784"/>
      <c r="AS123" s="784"/>
      <c r="AT123" s="784"/>
      <c r="AU123" s="784"/>
      <c r="AV123" s="784"/>
      <c r="AW123" s="784"/>
      <c r="AX123" s="784"/>
      <c r="AY123" s="784"/>
      <c r="AZ123" s="343"/>
      <c r="BA123" s="970"/>
      <c r="BB123" s="594" t="s">
        <v>51</v>
      </c>
      <c r="BC123" s="486">
        <v>13526.334397999983</v>
      </c>
      <c r="BD123" s="483">
        <v>12764.914589999986</v>
      </c>
      <c r="BE123" s="483">
        <v>12663.269955999996</v>
      </c>
      <c r="BF123" s="483">
        <v>11785.091114999974</v>
      </c>
      <c r="BG123" s="492">
        <v>6613.9497699999947</v>
      </c>
      <c r="BH123" s="486">
        <v>4164.5542050000058</v>
      </c>
      <c r="BI123" s="483">
        <v>3644.7146120000016</v>
      </c>
      <c r="BJ123" s="483">
        <v>3063.1037690000003</v>
      </c>
      <c r="BK123" s="483">
        <v>2614.9854700000028</v>
      </c>
      <c r="BL123" s="492">
        <v>1143.8865770000007</v>
      </c>
      <c r="BM123" s="486">
        <v>9031.5601179999867</v>
      </c>
      <c r="BN123" s="483">
        <v>8689.8688850000053</v>
      </c>
      <c r="BO123" s="483">
        <v>8005.1176360000027</v>
      </c>
      <c r="BP123" s="483">
        <v>8551.7579319999986</v>
      </c>
      <c r="BQ123" s="492">
        <v>8444.0106249999953</v>
      </c>
      <c r="BR123" s="486">
        <v>9226.3464049999711</v>
      </c>
      <c r="BS123" s="483">
        <v>3115.2032329999929</v>
      </c>
      <c r="BT123" s="483">
        <v>9653.6638819999898</v>
      </c>
      <c r="BU123" s="483">
        <v>4788.2077710000112</v>
      </c>
      <c r="BV123" s="483">
        <v>6212.5314859999935</v>
      </c>
      <c r="BW123" s="483">
        <v>6422.8281020000004</v>
      </c>
      <c r="BX123" s="483">
        <v>3239.2911900000013</v>
      </c>
      <c r="BY123" s="489">
        <v>831.35674900000015</v>
      </c>
      <c r="BZ123" s="489">
        <v>4033.6421310000019</v>
      </c>
      <c r="CA123" s="489">
        <v>2987.2109350000064</v>
      </c>
      <c r="CB123" s="489">
        <v>6843.2779450000062</v>
      </c>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544" customFormat="true" ht="15" customHeight="true" x14ac:dyDescent="0.2">
      <c r="A124" s="982" t="s">
        <v>50</v>
      </c>
      <c r="B124" s="378" t="s">
        <v>15</v>
      </c>
      <c r="C124" s="117">
        <f>C122*C129/100</f>
        <v>14.721089965239139</v>
      </c>
      <c r="D124" s="116">
        <f>D122*D129/100</f>
        <v>19.027283376301359</v>
      </c>
      <c r="E124" s="116">
        <f t="shared" ref="E124:AB124" si="0">E122*E129/100</f>
        <v>22.129632223602517</v>
      </c>
      <c r="F124" s="116">
        <f t="shared" si="0"/>
        <v>20.952162952019631</v>
      </c>
      <c r="G124" s="115">
        <f t="shared" si="0"/>
        <v>25.917317086733934</v>
      </c>
      <c r="H124" s="114">
        <f t="shared" si="0"/>
        <v>24.888941094053635</v>
      </c>
      <c r="I124" s="116">
        <f t="shared" si="0"/>
        <v>19.920618868538519</v>
      </c>
      <c r="J124" s="116">
        <f t="shared" si="0"/>
        <v>18.771952744821149</v>
      </c>
      <c r="K124" s="116">
        <f t="shared" si="0"/>
        <v>19.989477575954584</v>
      </c>
      <c r="L124" s="113">
        <f t="shared" si="0"/>
        <v>38.504262061526227</v>
      </c>
      <c r="M124" s="117">
        <f t="shared" si="0"/>
        <v>13.494681514321877</v>
      </c>
      <c r="N124" s="116">
        <f t="shared" si="0"/>
        <v>16.100932588993118</v>
      </c>
      <c r="O124" s="116">
        <f t="shared" si="0"/>
        <v>21.666391334338257</v>
      </c>
      <c r="P124" s="116">
        <f t="shared" si="0"/>
        <v>20.109801237550144</v>
      </c>
      <c r="Q124" s="115">
        <f t="shared" si="0"/>
        <v>21.213935487842537</v>
      </c>
      <c r="R124" s="114">
        <f t="shared" si="0"/>
        <v>25.568492401496933</v>
      </c>
      <c r="S124" s="116">
        <f t="shared" si="0"/>
        <v>14.619696639668199</v>
      </c>
      <c r="T124" s="116">
        <f t="shared" si="0"/>
        <v>12.932941399813178</v>
      </c>
      <c r="U124" s="116">
        <f t="shared" si="0"/>
        <v>8.0188324250888883</v>
      </c>
      <c r="V124" s="116">
        <f t="shared" si="0"/>
        <v>13.07614072886583</v>
      </c>
      <c r="W124" s="116">
        <f t="shared" si="0"/>
        <v>14.147958598991289</v>
      </c>
      <c r="X124" s="116">
        <f t="shared" si="0"/>
        <v>20.72825463343824</v>
      </c>
      <c r="Y124" s="116">
        <f t="shared" si="0"/>
        <v>37.867688838026986</v>
      </c>
      <c r="Z124" s="116">
        <f t="shared" si="0"/>
        <v>37.349915224237456</v>
      </c>
      <c r="AA124" s="116">
        <f t="shared" si="0"/>
        <v>41.168468410768313</v>
      </c>
      <c r="AB124" s="113">
        <f t="shared" si="0"/>
        <v>3.1602415438627314</v>
      </c>
      <c r="AC124" s="784"/>
      <c r="AD124" s="784"/>
      <c r="AE124" s="784"/>
      <c r="AF124" s="784"/>
      <c r="AG124" s="784"/>
      <c r="AH124" s="784"/>
      <c r="AI124" s="784"/>
      <c r="AJ124" s="784"/>
      <c r="AK124" s="784"/>
      <c r="AL124" s="784"/>
      <c r="AM124" s="784"/>
      <c r="AN124" s="784"/>
      <c r="AO124" s="784"/>
      <c r="AP124" s="784"/>
      <c r="AQ124" s="784"/>
      <c r="AR124" s="784"/>
      <c r="AS124" s="784"/>
      <c r="AT124" s="784"/>
      <c r="AU124" s="784"/>
      <c r="AV124" s="784"/>
      <c r="AW124" s="784"/>
      <c r="AX124" s="784"/>
      <c r="AY124" s="784"/>
      <c r="AZ124" s="343"/>
      <c r="BA124" s="970" t="s">
        <v>50</v>
      </c>
      <c r="BB124" s="594" t="s">
        <v>15</v>
      </c>
      <c r="BC124" s="486">
        <v>2875.3714260000024</v>
      </c>
      <c r="BD124" s="483">
        <v>3713.3117410000036</v>
      </c>
      <c r="BE124" s="483">
        <v>4322.3190080000022</v>
      </c>
      <c r="BF124" s="483">
        <v>4085.6202600000011</v>
      </c>
      <c r="BG124" s="492">
        <v>5061.179205999998</v>
      </c>
      <c r="BH124" s="486">
        <v>1674.1639660000023</v>
      </c>
      <c r="BI124" s="483">
        <v>1336.4820830000003</v>
      </c>
      <c r="BJ124" s="483">
        <v>1265.7489850000002</v>
      </c>
      <c r="BK124" s="483">
        <v>1340.1337280000009</v>
      </c>
      <c r="BL124" s="492">
        <v>2592.3927010000039</v>
      </c>
      <c r="BM124" s="486">
        <v>1727.7541379999998</v>
      </c>
      <c r="BN124" s="483">
        <v>2061.8175689999998</v>
      </c>
      <c r="BO124" s="483">
        <v>2771.7658540000011</v>
      </c>
      <c r="BP124" s="483">
        <v>2574.1049959999987</v>
      </c>
      <c r="BQ124" s="492">
        <v>2713.4376209999991</v>
      </c>
      <c r="BR124" s="486">
        <v>3954.4709650000023</v>
      </c>
      <c r="BS124" s="483">
        <v>625.56037599999979</v>
      </c>
      <c r="BT124" s="483">
        <v>1720.709060000001</v>
      </c>
      <c r="BU124" s="483">
        <v>520.79761400000029</v>
      </c>
      <c r="BV124" s="483">
        <v>1316.4836950000013</v>
      </c>
      <c r="BW124" s="483">
        <v>1436.2749899999999</v>
      </c>
      <c r="BX124" s="483">
        <v>1869.2627390000007</v>
      </c>
      <c r="BY124" s="489">
        <v>1252.2224709999991</v>
      </c>
      <c r="BZ124" s="489">
        <v>3096.7588020000048</v>
      </c>
      <c r="CA124" s="489">
        <v>4030.0953140000033</v>
      </c>
      <c r="CB124" s="489">
        <v>235.165615</v>
      </c>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544" customFormat="true" ht="15" customHeight="true" x14ac:dyDescent="0.2">
      <c r="A125" s="982"/>
      <c r="B125" s="378" t="s">
        <v>16</v>
      </c>
      <c r="C125" s="117">
        <f>C122*C128/100</f>
        <v>16.027896488357634</v>
      </c>
      <c r="D125" s="116">
        <f>D122*D128/100</f>
        <v>15.564352306620306</v>
      </c>
      <c r="E125" s="116">
        <f t="shared" ref="E125:AB125" si="1">E122*E128/100</f>
        <v>13.036303850111143</v>
      </c>
      <c r="F125" s="116">
        <f t="shared" si="1"/>
        <v>18.679577763988743</v>
      </c>
      <c r="G125" s="115">
        <f t="shared" si="1"/>
        <v>40.217457116214739</v>
      </c>
      <c r="H125" s="114">
        <f t="shared" si="1"/>
        <v>13.198757365442448</v>
      </c>
      <c r="I125" s="116">
        <f t="shared" si="1"/>
        <v>25.850572171324746</v>
      </c>
      <c r="J125" s="116">
        <f t="shared" si="1"/>
        <v>35.800051747719287</v>
      </c>
      <c r="K125" s="116">
        <f t="shared" si="1"/>
        <v>41.01814284062182</v>
      </c>
      <c r="L125" s="113">
        <f t="shared" si="1"/>
        <v>44.50583185191541</v>
      </c>
      <c r="M125" s="117">
        <f t="shared" si="1"/>
        <v>15.964015941935545</v>
      </c>
      <c r="N125" s="116">
        <f t="shared" si="1"/>
        <v>16.039041757799765</v>
      </c>
      <c r="O125" s="116">
        <f t="shared" si="1"/>
        <v>15.759054928126332</v>
      </c>
      <c r="P125" s="116">
        <f t="shared" si="1"/>
        <v>13.080899020830918</v>
      </c>
      <c r="Q125" s="115">
        <f t="shared" si="1"/>
        <v>12.820596572931802</v>
      </c>
      <c r="R125" s="114">
        <f t="shared" si="1"/>
        <v>14.776557533691857</v>
      </c>
      <c r="S125" s="116">
        <f t="shared" si="1"/>
        <v>12.57625760444534</v>
      </c>
      <c r="T125" s="116">
        <f t="shared" si="1"/>
        <v>14.509604128831679</v>
      </c>
      <c r="U125" s="116">
        <f t="shared" si="1"/>
        <v>18.256106821930548</v>
      </c>
      <c r="V125" s="116">
        <f t="shared" si="1"/>
        <v>25.304359590943573</v>
      </c>
      <c r="W125" s="116">
        <f t="shared" si="1"/>
        <v>22.584278118760054</v>
      </c>
      <c r="X125" s="116">
        <f t="shared" si="1"/>
        <v>43.359605930802125</v>
      </c>
      <c r="Y125" s="116">
        <f t="shared" si="1"/>
        <v>36.991763524790912</v>
      </c>
      <c r="Z125" s="116">
        <f t="shared" si="1"/>
        <v>14.000447761584073</v>
      </c>
      <c r="AA125" s="116">
        <f t="shared" si="1"/>
        <v>28.331390761994097</v>
      </c>
      <c r="AB125" s="113">
        <f t="shared" si="1"/>
        <v>4.8772865701491499</v>
      </c>
      <c r="AC125" s="784"/>
      <c r="AD125" s="784"/>
      <c r="AE125" s="784"/>
      <c r="AF125" s="784"/>
      <c r="AG125" s="784"/>
      <c r="AH125" s="784"/>
      <c r="AI125" s="784"/>
      <c r="AJ125" s="784"/>
      <c r="AK125" s="784"/>
      <c r="AL125" s="784"/>
      <c r="AM125" s="784"/>
      <c r="AN125" s="784"/>
      <c r="AO125" s="784"/>
      <c r="AP125" s="784"/>
      <c r="AQ125" s="784"/>
      <c r="AR125" s="784"/>
      <c r="AS125" s="784"/>
      <c r="AT125" s="784"/>
      <c r="AU125" s="784"/>
      <c r="AV125" s="784"/>
      <c r="AW125" s="784"/>
      <c r="AX125" s="784"/>
      <c r="AY125" s="784"/>
      <c r="AZ125" s="343"/>
      <c r="BA125" s="970"/>
      <c r="BB125" s="594" t="s">
        <v>16</v>
      </c>
      <c r="BC125" s="486">
        <v>3130.6211490000005</v>
      </c>
      <c r="BD125" s="483">
        <v>3037.4957380000019</v>
      </c>
      <c r="BE125" s="483">
        <v>2546.2268580000004</v>
      </c>
      <c r="BF125" s="483">
        <v>3642.4717360000041</v>
      </c>
      <c r="BG125" s="492">
        <v>7853.7356699999973</v>
      </c>
      <c r="BH125" s="486">
        <v>887.81936899999994</v>
      </c>
      <c r="BI125" s="483">
        <v>1734.3249610000003</v>
      </c>
      <c r="BJ125" s="483">
        <v>2413.9139800000016</v>
      </c>
      <c r="BK125" s="483">
        <v>2749.936634000002</v>
      </c>
      <c r="BL125" s="492">
        <v>2996.4629230000028</v>
      </c>
      <c r="BM125" s="486">
        <v>2043.9085260000015</v>
      </c>
      <c r="BN125" s="483">
        <v>2053.8920900000003</v>
      </c>
      <c r="BO125" s="483">
        <v>2016.0445580000005</v>
      </c>
      <c r="BP125" s="483">
        <v>1674.3878829999996</v>
      </c>
      <c r="BQ125" s="492">
        <v>1639.8602269999994</v>
      </c>
      <c r="BR125" s="486">
        <v>2285.3700880000047</v>
      </c>
      <c r="BS125" s="483">
        <v>538.12391799999989</v>
      </c>
      <c r="BT125" s="483">
        <v>1930.4817450000007</v>
      </c>
      <c r="BU125" s="483">
        <v>1185.6759649999999</v>
      </c>
      <c r="BV125" s="483">
        <v>2547.6000530000047</v>
      </c>
      <c r="BW125" s="483">
        <v>2292.7147830000013</v>
      </c>
      <c r="BX125" s="483">
        <v>3910.1457009999995</v>
      </c>
      <c r="BY125" s="489">
        <v>1223.2570550000014</v>
      </c>
      <c r="BZ125" s="489">
        <v>1160.8061109999992</v>
      </c>
      <c r="CA125" s="489">
        <v>2773.4382539999997</v>
      </c>
      <c r="CB125" s="489">
        <v>362.93747799999977</v>
      </c>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544" customFormat="true" ht="15" customHeight="true" x14ac:dyDescent="0.2">
      <c r="A126" s="982"/>
      <c r="B126" s="378" t="s">
        <v>22</v>
      </c>
      <c r="C126" s="117">
        <f>100-C124-C125-C127</f>
        <v>44.941322619338422</v>
      </c>
      <c r="D126" s="116">
        <f>100-D124-D125-D127</f>
        <v>47.20743626306438</v>
      </c>
      <c r="E126" s="116">
        <f t="shared" ref="E126:AB126" si="2">100-E124-E125-E127</f>
        <v>51.201494275486965</v>
      </c>
      <c r="F126" s="116">
        <f t="shared" si="2"/>
        <v>53.104249240438236</v>
      </c>
      <c r="G126" s="115">
        <f t="shared" si="2"/>
        <v>32.48040255769628</v>
      </c>
      <c r="H126" s="114">
        <f t="shared" si="2"/>
        <v>50.981068441342465</v>
      </c>
      <c r="I126" s="116">
        <f t="shared" si="2"/>
        <v>50.008966876137052</v>
      </c>
      <c r="J126" s="116">
        <f t="shared" si="2"/>
        <v>42.573008725412002</v>
      </c>
      <c r="K126" s="116">
        <f t="shared" si="2"/>
        <v>37.981594786128568</v>
      </c>
      <c r="L126" s="113">
        <f t="shared" si="2"/>
        <v>16.642186312043265</v>
      </c>
      <c r="M126" s="117">
        <f t="shared" si="2"/>
        <v>44.317288237592038</v>
      </c>
      <c r="N126" s="116">
        <f t="shared" si="2"/>
        <v>46.055466191828586</v>
      </c>
      <c r="O126" s="116">
        <f t="shared" si="2"/>
        <v>46.789376517565806</v>
      </c>
      <c r="P126" s="116">
        <f t="shared" si="2"/>
        <v>52.199127389426579</v>
      </c>
      <c r="Q126" s="115">
        <f t="shared" si="2"/>
        <v>55.734822262736138</v>
      </c>
      <c r="R126" s="114">
        <f t="shared" si="2"/>
        <v>44.84648971076755</v>
      </c>
      <c r="S126" s="116">
        <f t="shared" si="2"/>
        <v>51.945682305848507</v>
      </c>
      <c r="T126" s="116">
        <f t="shared" si="2"/>
        <v>61.724030500115909</v>
      </c>
      <c r="U126" s="116">
        <f t="shared" si="2"/>
        <v>45.604200042855027</v>
      </c>
      <c r="V126" s="116">
        <f t="shared" si="2"/>
        <v>37.000422883157441</v>
      </c>
      <c r="W126" s="116">
        <f t="shared" si="2"/>
        <v>46.382556838373247</v>
      </c>
      <c r="X126" s="116">
        <f t="shared" si="2"/>
        <v>34.104337549801933</v>
      </c>
      <c r="Y126" s="116">
        <f t="shared" si="2"/>
        <v>12.276193595341887</v>
      </c>
      <c r="Z126" s="116">
        <f t="shared" si="2"/>
        <v>45.138575362296748</v>
      </c>
      <c r="AA126" s="116">
        <f t="shared" si="2"/>
        <v>23.10160728591142</v>
      </c>
      <c r="AB126" s="113">
        <f t="shared" si="2"/>
        <v>86.567397840594239</v>
      </c>
      <c r="AC126" s="784"/>
      <c r="AD126" s="784"/>
      <c r="AE126" s="784"/>
      <c r="AF126" s="784"/>
      <c r="AG126" s="784"/>
      <c r="AH126" s="784"/>
      <c r="AI126" s="784"/>
      <c r="AJ126" s="784"/>
      <c r="AK126" s="784"/>
      <c r="AL126" s="784"/>
      <c r="AM126" s="784"/>
      <c r="AN126" s="784"/>
      <c r="AO126" s="784"/>
      <c r="AP126" s="784"/>
      <c r="AQ126" s="784"/>
      <c r="AR126" s="784"/>
      <c r="AS126" s="784"/>
      <c r="AT126" s="784"/>
      <c r="AU126" s="784"/>
      <c r="AV126" s="784"/>
      <c r="AW126" s="784"/>
      <c r="AX126" s="784"/>
      <c r="AY126" s="784"/>
      <c r="AZ126" s="343"/>
      <c r="BA126" s="970"/>
      <c r="BB126" s="594" t="s">
        <v>22</v>
      </c>
      <c r="BC126" s="486">
        <v>8778.0860800000009</v>
      </c>
      <c r="BD126" s="483">
        <v>9212.8720569999805</v>
      </c>
      <c r="BE126" s="483">
        <v>10000.581559999982</v>
      </c>
      <c r="BF126" s="483">
        <v>10367.651533999988</v>
      </c>
      <c r="BG126" s="492">
        <v>6343.5095139999949</v>
      </c>
      <c r="BH126" s="486">
        <v>3429.2607070000013</v>
      </c>
      <c r="BI126" s="483">
        <v>3361.3302030000009</v>
      </c>
      <c r="BJ126" s="483">
        <v>2870.5986699999989</v>
      </c>
      <c r="BK126" s="483">
        <v>2547.2117850000031</v>
      </c>
      <c r="BL126" s="492">
        <v>1120.475501000001</v>
      </c>
      <c r="BM126" s="486">
        <v>5674.0411439999871</v>
      </c>
      <c r="BN126" s="483">
        <v>5897.6688970000005</v>
      </c>
      <c r="BO126" s="483">
        <v>5985.7312720000009</v>
      </c>
      <c r="BP126" s="483">
        <v>6681.6192269999974</v>
      </c>
      <c r="BQ126" s="492">
        <v>7134.7633390000001</v>
      </c>
      <c r="BR126" s="486">
        <v>6936.042166999986</v>
      </c>
      <c r="BS126" s="483">
        <v>2222.6973209999965</v>
      </c>
      <c r="BT126" s="483">
        <v>8212.2925649999961</v>
      </c>
      <c r="BU126" s="483">
        <v>2961.8474749999955</v>
      </c>
      <c r="BV126" s="483">
        <v>3731.7618429999975</v>
      </c>
      <c r="BW126" s="483">
        <v>4708.6726960000005</v>
      </c>
      <c r="BX126" s="483">
        <v>3076.2509680000016</v>
      </c>
      <c r="BY126" s="489">
        <v>405.95362300000011</v>
      </c>
      <c r="BZ126" s="489">
        <v>3742.532740000001</v>
      </c>
      <c r="CA126" s="489">
        <v>2262.8394190000045</v>
      </c>
      <c r="CB126" s="489">
        <v>6441.8099280000133</v>
      </c>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544" customFormat="true" ht="15" customHeight="true" x14ac:dyDescent="0.2">
      <c r="A127" s="982"/>
      <c r="B127" s="378" t="s">
        <v>19</v>
      </c>
      <c r="C127" s="117">
        <v>24.309690927064793</v>
      </c>
      <c r="D127" s="116">
        <v>18.200928054013957</v>
      </c>
      <c r="E127" s="116">
        <v>13.632569650799381</v>
      </c>
      <c r="F127" s="116">
        <v>7.2640100435533803</v>
      </c>
      <c r="G127" s="115">
        <v>1.3848232393550532</v>
      </c>
      <c r="H127" s="114">
        <v>10.931233099161455</v>
      </c>
      <c r="I127" s="116">
        <v>4.21984208399968</v>
      </c>
      <c r="J127" s="116">
        <v>2.8549867820475612</v>
      </c>
      <c r="K127" s="116">
        <v>1.0107847972950328</v>
      </c>
      <c r="L127" s="113">
        <v>0.34771977451509795</v>
      </c>
      <c r="M127" s="117">
        <v>26.224014306150533</v>
      </c>
      <c r="N127" s="116">
        <v>21.804559461378531</v>
      </c>
      <c r="O127" s="116">
        <v>15.785177219969606</v>
      </c>
      <c r="P127" s="116">
        <v>14.610172352192361</v>
      </c>
      <c r="Q127" s="115">
        <v>10.230645676489521</v>
      </c>
      <c r="R127" s="114">
        <v>14.808460354043651</v>
      </c>
      <c r="S127" s="116">
        <v>20.858363450037938</v>
      </c>
      <c r="T127" s="116">
        <v>10.833423971239235</v>
      </c>
      <c r="U127" s="116">
        <v>28.120860710125545</v>
      </c>
      <c r="V127" s="116">
        <v>24.619076797033159</v>
      </c>
      <c r="W127" s="116">
        <v>16.885206443875408</v>
      </c>
      <c r="X127" s="116">
        <v>1.8078018859577023</v>
      </c>
      <c r="Y127" s="116">
        <v>12.864354041840215</v>
      </c>
      <c r="Z127" s="116">
        <v>3.5110616518817208</v>
      </c>
      <c r="AA127" s="116">
        <v>7.3985335413261701</v>
      </c>
      <c r="AB127" s="113">
        <v>5.395074045393879</v>
      </c>
      <c r="AC127" s="784"/>
      <c r="AD127" s="784"/>
      <c r="AE127" s="784"/>
      <c r="AF127" s="784"/>
      <c r="AG127" s="784"/>
      <c r="AH127" s="784"/>
      <c r="AI127" s="784"/>
      <c r="AJ127" s="784"/>
      <c r="AK127" s="784"/>
      <c r="AL127" s="784"/>
      <c r="AM127" s="784"/>
      <c r="AN127" s="784"/>
      <c r="AO127" s="784"/>
      <c r="AP127" s="784"/>
      <c r="AQ127" s="784"/>
      <c r="AR127" s="784"/>
      <c r="AS127" s="784"/>
      <c r="AT127" s="784"/>
      <c r="AU127" s="784"/>
      <c r="AV127" s="784"/>
      <c r="AW127" s="784"/>
      <c r="AX127" s="784"/>
      <c r="AY127" s="784"/>
      <c r="AZ127" s="343"/>
      <c r="BA127" s="970"/>
      <c r="BB127" s="594" t="s">
        <v>19</v>
      </c>
      <c r="BC127" s="486">
        <v>4748.2483180000127</v>
      </c>
      <c r="BD127" s="483">
        <v>3552.0425330000053</v>
      </c>
      <c r="BE127" s="483">
        <v>2662.6883960000014</v>
      </c>
      <c r="BF127" s="483">
        <v>1417.4395809999992</v>
      </c>
      <c r="BG127" s="492">
        <v>270.44025600000009</v>
      </c>
      <c r="BH127" s="486">
        <v>735.29349799999977</v>
      </c>
      <c r="BI127" s="483">
        <v>283.38440900000001</v>
      </c>
      <c r="BJ127" s="483">
        <v>192.50509900000003</v>
      </c>
      <c r="BK127" s="483">
        <v>67.773684999999986</v>
      </c>
      <c r="BL127" s="492">
        <v>23.411076000000001</v>
      </c>
      <c r="BM127" s="486">
        <v>3357.518974000001</v>
      </c>
      <c r="BN127" s="483">
        <v>2792.1999880000017</v>
      </c>
      <c r="BO127" s="483">
        <v>2019.386363999999</v>
      </c>
      <c r="BP127" s="483">
        <v>1870.1387049999994</v>
      </c>
      <c r="BQ127" s="492">
        <v>1309.2472859999996</v>
      </c>
      <c r="BR127" s="486">
        <v>2290.304238000002</v>
      </c>
      <c r="BS127" s="483">
        <v>892.50591199999894</v>
      </c>
      <c r="BT127" s="483">
        <v>1441.3713169999999</v>
      </c>
      <c r="BU127" s="483">
        <v>1826.3602959999998</v>
      </c>
      <c r="BV127" s="483">
        <v>2480.7696430000028</v>
      </c>
      <c r="BW127" s="483">
        <v>1714.1554059999987</v>
      </c>
      <c r="BX127" s="483">
        <v>163.04022200000003</v>
      </c>
      <c r="BY127" s="489">
        <v>425.40312599999987</v>
      </c>
      <c r="BZ127" s="489">
        <v>291.10939100000002</v>
      </c>
      <c r="CA127" s="489">
        <v>724.37151600000084</v>
      </c>
      <c r="CB127" s="489">
        <v>401.46801700000009</v>
      </c>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544" customFormat="true" ht="15" customHeight="true" x14ac:dyDescent="0.2">
      <c r="A128" s="982" t="s">
        <v>181</v>
      </c>
      <c r="B128" s="378" t="s">
        <v>49</v>
      </c>
      <c r="C128" s="117">
        <v>52.124958695940528</v>
      </c>
      <c r="D128" s="116">
        <v>44.994554317374011</v>
      </c>
      <c r="E128" s="116">
        <v>37.070828493758512</v>
      </c>
      <c r="F128" s="116">
        <v>47.132872355625757</v>
      </c>
      <c r="G128" s="115">
        <v>60.811362253689595</v>
      </c>
      <c r="H128" s="114">
        <v>34.653596566036988</v>
      </c>
      <c r="I128" s="116">
        <v>56.477822805202514</v>
      </c>
      <c r="J128" s="116">
        <v>65.60149673925369</v>
      </c>
      <c r="K128" s="116">
        <v>67.234457860409819</v>
      </c>
      <c r="L128" s="113">
        <v>53.614963860086441</v>
      </c>
      <c r="M128" s="117">
        <v>54.191180603419973</v>
      </c>
      <c r="N128" s="116">
        <v>49.903716738343405</v>
      </c>
      <c r="O128" s="116">
        <v>42.10786109965953</v>
      </c>
      <c r="P128" s="116">
        <v>39.411337871751627</v>
      </c>
      <c r="Q128" s="115">
        <v>37.66937811878379</v>
      </c>
      <c r="R128" s="114">
        <v>36.625453574674651</v>
      </c>
      <c r="S128" s="116">
        <v>46.243119441809711</v>
      </c>
      <c r="T128" s="116">
        <v>52.87266122483566</v>
      </c>
      <c r="U128" s="116">
        <v>69.481061974297333</v>
      </c>
      <c r="V128" s="116">
        <v>65.930249423776203</v>
      </c>
      <c r="W128" s="116">
        <v>61.483536361524791</v>
      </c>
      <c r="X128" s="116">
        <v>67.656503976036802</v>
      </c>
      <c r="Y128" s="116">
        <v>49.414953432339686</v>
      </c>
      <c r="Z128" s="116">
        <v>27.264554615611519</v>
      </c>
      <c r="AA128" s="116">
        <v>40.764673625551026</v>
      </c>
      <c r="AB128" s="113">
        <v>60.68142469880187</v>
      </c>
      <c r="AC128" s="784"/>
      <c r="AD128" s="784"/>
      <c r="AE128" s="784"/>
      <c r="AF128" s="784"/>
      <c r="AG128" s="784"/>
      <c r="AH128" s="784"/>
      <c r="AI128" s="784"/>
      <c r="AJ128" s="784"/>
      <c r="AK128" s="784"/>
      <c r="AL128" s="784"/>
      <c r="AM128" s="784"/>
      <c r="AN128" s="784"/>
      <c r="AO128" s="784"/>
      <c r="AP128" s="784"/>
      <c r="AQ128" s="784"/>
      <c r="AR128" s="784"/>
      <c r="AS128" s="784"/>
      <c r="AT128" s="784"/>
      <c r="AU128" s="784"/>
      <c r="AV128" s="784"/>
      <c r="AW128" s="784"/>
      <c r="AX128" s="784"/>
      <c r="AY128" s="784"/>
      <c r="AZ128" s="343"/>
      <c r="BA128" s="970" t="s">
        <v>109</v>
      </c>
      <c r="BB128" s="594" t="s">
        <v>49</v>
      </c>
      <c r="BC128" s="45" t="s">
        <v>35</v>
      </c>
      <c r="BD128" s="41" t="s">
        <v>35</v>
      </c>
      <c r="BE128" s="41" t="s">
        <v>35</v>
      </c>
      <c r="BF128" s="41" t="s">
        <v>35</v>
      </c>
      <c r="BG128" s="36" t="s">
        <v>35</v>
      </c>
      <c r="BH128" s="45" t="s">
        <v>35</v>
      </c>
      <c r="BI128" s="41" t="s">
        <v>35</v>
      </c>
      <c r="BJ128" s="41" t="s">
        <v>35</v>
      </c>
      <c r="BK128" s="41" t="s">
        <v>35</v>
      </c>
      <c r="BL128" s="36" t="s">
        <v>35</v>
      </c>
      <c r="BM128" s="45" t="s">
        <v>35</v>
      </c>
      <c r="BN128" s="41" t="s">
        <v>35</v>
      </c>
      <c r="BO128" s="41" t="s">
        <v>35</v>
      </c>
      <c r="BP128" s="41" t="s">
        <v>35</v>
      </c>
      <c r="BQ128" s="36" t="s">
        <v>35</v>
      </c>
      <c r="BR128" s="45" t="s">
        <v>35</v>
      </c>
      <c r="BS128" s="41" t="s">
        <v>35</v>
      </c>
      <c r="BT128" s="41" t="s">
        <v>35</v>
      </c>
      <c r="BU128" s="41" t="s">
        <v>35</v>
      </c>
      <c r="BV128" s="41" t="s">
        <v>35</v>
      </c>
      <c r="BW128" s="41" t="s">
        <v>35</v>
      </c>
      <c r="BX128" s="41" t="s">
        <v>35</v>
      </c>
      <c r="BY128" s="30" t="s">
        <v>35</v>
      </c>
      <c r="BZ128" s="30" t="s">
        <v>35</v>
      </c>
      <c r="CA128" s="30" t="s">
        <v>35</v>
      </c>
      <c r="CB128" s="30" t="s">
        <v>35</v>
      </c>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544" customFormat="true" ht="15" customHeight="true" x14ac:dyDescent="0.2">
      <c r="A129" s="983"/>
      <c r="B129" s="379" t="s">
        <v>48</v>
      </c>
      <c r="C129" s="112">
        <v>47.875041304059671</v>
      </c>
      <c r="D129" s="111">
        <v>55.005445682626075</v>
      </c>
      <c r="E129" s="111">
        <v>62.929171506241524</v>
      </c>
      <c r="F129" s="111">
        <v>52.867127644374492</v>
      </c>
      <c r="G129" s="110">
        <v>39.188637746310484</v>
      </c>
      <c r="H129" s="109">
        <v>65.34640343396309</v>
      </c>
      <c r="I129" s="111">
        <v>43.522177194797329</v>
      </c>
      <c r="J129" s="111">
        <v>34.398503260746324</v>
      </c>
      <c r="K129" s="111">
        <v>32.765542139590231</v>
      </c>
      <c r="L129" s="108">
        <v>46.385036139913865</v>
      </c>
      <c r="M129" s="112">
        <v>45.808819396580034</v>
      </c>
      <c r="N129" s="111">
        <v>50.096283261656552</v>
      </c>
      <c r="O129" s="111">
        <v>57.892138900340321</v>
      </c>
      <c r="P129" s="111">
        <v>60.588662128248238</v>
      </c>
      <c r="Q129" s="110">
        <v>62.330621881216061</v>
      </c>
      <c r="R129" s="109">
        <v>63.374546425325477</v>
      </c>
      <c r="S129" s="111">
        <v>53.756880558190289</v>
      </c>
      <c r="T129" s="111">
        <v>47.127338775164354</v>
      </c>
      <c r="U129" s="111">
        <v>30.518938025702667</v>
      </c>
      <c r="V129" s="111">
        <v>34.069750576223754</v>
      </c>
      <c r="W129" s="111">
        <v>38.516463638475003</v>
      </c>
      <c r="X129" s="111">
        <v>32.343496023963382</v>
      </c>
      <c r="Y129" s="111">
        <v>50.585046567660484</v>
      </c>
      <c r="Z129" s="111">
        <v>72.735445384388484</v>
      </c>
      <c r="AA129" s="111">
        <v>59.235326374449272</v>
      </c>
      <c r="AB129" s="108">
        <v>39.31857530119813</v>
      </c>
      <c r="AC129" s="784"/>
      <c r="AD129" s="784"/>
      <c r="AE129" s="784"/>
      <c r="AF129" s="784"/>
      <c r="AG129" s="784"/>
      <c r="AH129" s="784"/>
      <c r="AI129" s="784"/>
      <c r="AJ129" s="784"/>
      <c r="AK129" s="784"/>
      <c r="AL129" s="784"/>
      <c r="AM129" s="784"/>
      <c r="AN129" s="784"/>
      <c r="AO129" s="784"/>
      <c r="AP129" s="784"/>
      <c r="AQ129" s="784"/>
      <c r="AR129" s="784"/>
      <c r="AS129" s="784"/>
      <c r="AT129" s="784"/>
      <c r="AU129" s="784"/>
      <c r="AV129" s="784"/>
      <c r="AW129" s="784"/>
      <c r="AX129" s="784"/>
      <c r="AY129" s="784"/>
      <c r="AZ129" s="343"/>
      <c r="BA129" s="972"/>
      <c r="BB129" s="597" t="s">
        <v>48</v>
      </c>
      <c r="BC129" s="44" t="s">
        <v>35</v>
      </c>
      <c r="BD129" s="40" t="s">
        <v>35</v>
      </c>
      <c r="BE129" s="40" t="s">
        <v>35</v>
      </c>
      <c r="BF129" s="40" t="s">
        <v>35</v>
      </c>
      <c r="BG129" s="35" t="s">
        <v>35</v>
      </c>
      <c r="BH129" s="44" t="s">
        <v>35</v>
      </c>
      <c r="BI129" s="40" t="s">
        <v>35</v>
      </c>
      <c r="BJ129" s="40" t="s">
        <v>35</v>
      </c>
      <c r="BK129" s="40" t="s">
        <v>35</v>
      </c>
      <c r="BL129" s="35" t="s">
        <v>35</v>
      </c>
      <c r="BM129" s="44" t="s">
        <v>35</v>
      </c>
      <c r="BN129" s="40" t="s">
        <v>35</v>
      </c>
      <c r="BO129" s="40" t="s">
        <v>35</v>
      </c>
      <c r="BP129" s="40" t="s">
        <v>35</v>
      </c>
      <c r="BQ129" s="35" t="s">
        <v>35</v>
      </c>
      <c r="BR129" s="44" t="s">
        <v>35</v>
      </c>
      <c r="BS129" s="40" t="s">
        <v>35</v>
      </c>
      <c r="BT129" s="40" t="s">
        <v>35</v>
      </c>
      <c r="BU129" s="40" t="s">
        <v>35</v>
      </c>
      <c r="BV129" s="40" t="s">
        <v>35</v>
      </c>
      <c r="BW129" s="40" t="s">
        <v>35</v>
      </c>
      <c r="BX129" s="40" t="s">
        <v>35</v>
      </c>
      <c r="BY129" s="29" t="s">
        <v>35</v>
      </c>
      <c r="BZ129" s="29" t="s">
        <v>35</v>
      </c>
      <c r="CA129" s="29" t="s">
        <v>35</v>
      </c>
      <c r="CB129" s="29" t="s">
        <v>35</v>
      </c>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5" customFormat="true" ht="15" customHeight="true" x14ac:dyDescent="0.2">
      <c r="A130" s="992" t="s">
        <v>47</v>
      </c>
      <c r="B130" s="375" t="s">
        <v>42</v>
      </c>
      <c r="C130" s="382">
        <f>C159/(C159+C160)*100</f>
        <v>40.400866715681445</v>
      </c>
      <c r="D130" s="383">
        <f t="shared" ref="D130:AB130" si="3">D159/(D159+D160)*100</f>
        <v>42.183870966280928</v>
      </c>
      <c r="E130" s="383">
        <f t="shared" si="3"/>
        <v>40.616951255246988</v>
      </c>
      <c r="F130" s="383">
        <f t="shared" si="3"/>
        <v>41.966193736446087</v>
      </c>
      <c r="G130" s="384">
        <f t="shared" si="3"/>
        <v>54.812017368064247</v>
      </c>
      <c r="H130" s="385">
        <f t="shared" si="3"/>
        <v>42.464502214742048</v>
      </c>
      <c r="I130" s="383">
        <f t="shared" si="3"/>
        <v>46.784452124299875</v>
      </c>
      <c r="J130" s="383">
        <f t="shared" si="3"/>
        <v>52.240207662349867</v>
      </c>
      <c r="K130" s="383">
        <f t="shared" si="3"/>
        <v>50.871404966289305</v>
      </c>
      <c r="L130" s="386">
        <f t="shared" si="3"/>
        <v>67.546035720731638</v>
      </c>
      <c r="M130" s="382">
        <f t="shared" si="3"/>
        <v>39.605787310695185</v>
      </c>
      <c r="N130" s="383">
        <f t="shared" si="3"/>
        <v>41.00631365987644</v>
      </c>
      <c r="O130" s="383">
        <f t="shared" si="3"/>
        <v>44.353166263804439</v>
      </c>
      <c r="P130" s="383">
        <f t="shared" si="3"/>
        <v>38.791790278787069</v>
      </c>
      <c r="Q130" s="384">
        <f t="shared" si="3"/>
        <v>37.525909217125644</v>
      </c>
      <c r="R130" s="385">
        <f t="shared" si="3"/>
        <v>47.328073134855707</v>
      </c>
      <c r="S130" s="383">
        <f t="shared" si="3"/>
        <v>29.973972187394292</v>
      </c>
      <c r="T130" s="383">
        <f t="shared" si="3"/>
        <v>30.811492613997387</v>
      </c>
      <c r="U130" s="383">
        <f t="shared" si="3"/>
        <v>36.539039277039741</v>
      </c>
      <c r="V130" s="383">
        <f t="shared" si="3"/>
        <v>50.096258532324946</v>
      </c>
      <c r="W130" s="383">
        <f t="shared" si="3"/>
        <v>36.455952318634935</v>
      </c>
      <c r="X130" s="383">
        <f t="shared" si="3"/>
        <v>42.844911850337716</v>
      </c>
      <c r="Y130" s="383">
        <f t="shared" si="3"/>
        <v>85.799095373340677</v>
      </c>
      <c r="Z130" s="383">
        <f t="shared" si="3"/>
        <v>52.834737432883514</v>
      </c>
      <c r="AA130" s="383">
        <f t="shared" si="3"/>
        <v>73.882676261227303</v>
      </c>
      <c r="AB130" s="386">
        <f t="shared" si="3"/>
        <v>4.6812452199050583</v>
      </c>
      <c r="AC130" s="784"/>
      <c r="AD130" s="784"/>
      <c r="AE130" s="784"/>
      <c r="AF130" s="784"/>
      <c r="AG130" s="784"/>
      <c r="AH130" s="784"/>
      <c r="AI130" s="784"/>
      <c r="AJ130" s="784"/>
      <c r="AK130" s="784"/>
      <c r="AL130" s="784"/>
      <c r="AM130" s="784"/>
      <c r="AN130" s="784"/>
      <c r="AO130" s="784"/>
      <c r="AP130" s="784"/>
      <c r="AQ130" s="784"/>
      <c r="AR130" s="784"/>
      <c r="AS130" s="784"/>
      <c r="AT130" s="784"/>
      <c r="AU130" s="784"/>
      <c r="AV130" s="784"/>
      <c r="AW130" s="784"/>
      <c r="AX130" s="784"/>
      <c r="AY130" s="784"/>
      <c r="AZ130" s="343"/>
      <c r="BB130" s="307"/>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05" customFormat="true" ht="15" customHeight="true" x14ac:dyDescent="0.2">
      <c r="A131" s="993"/>
      <c r="B131" s="371" t="s">
        <v>46</v>
      </c>
      <c r="C131" s="387"/>
      <c r="D131" s="388"/>
      <c r="E131" s="388"/>
      <c r="F131" s="388"/>
      <c r="G131" s="389"/>
      <c r="H131" s="390"/>
      <c r="I131" s="388"/>
      <c r="J131" s="388"/>
      <c r="K131" s="388"/>
      <c r="L131" s="391"/>
      <c r="M131" s="387"/>
      <c r="N131" s="388"/>
      <c r="O131" s="388"/>
      <c r="P131" s="388"/>
      <c r="Q131" s="389"/>
      <c r="R131" s="390"/>
      <c r="S131" s="388"/>
      <c r="T131" s="388"/>
      <c r="U131" s="388"/>
      <c r="V131" s="388"/>
      <c r="W131" s="388"/>
      <c r="X131" s="388"/>
      <c r="Y131" s="388"/>
      <c r="Z131" s="388"/>
      <c r="AA131" s="388"/>
      <c r="AB131" s="391"/>
      <c r="AC131" s="784"/>
      <c r="AD131" s="784"/>
      <c r="AE131" s="784"/>
      <c r="AF131" s="784"/>
      <c r="AG131" s="784"/>
      <c r="AH131" s="784"/>
      <c r="AI131" s="784"/>
      <c r="AJ131" s="784"/>
      <c r="AK131" s="784"/>
      <c r="AL131" s="784"/>
      <c r="AM131" s="784"/>
      <c r="AN131" s="784"/>
      <c r="AO131" s="784"/>
      <c r="AP131" s="784"/>
      <c r="AQ131" s="784"/>
      <c r="AR131" s="784"/>
      <c r="AS131" s="784"/>
      <c r="AT131" s="784"/>
      <c r="AU131" s="784"/>
      <c r="AV131" s="784"/>
      <c r="AW131" s="784"/>
      <c r="AX131" s="784"/>
      <c r="AY131" s="784"/>
      <c r="AZ131" s="343"/>
      <c r="BB131" s="307"/>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05" customFormat="true" ht="15" customHeight="true" x14ac:dyDescent="0.2">
      <c r="A132" s="994"/>
      <c r="B132" s="372" t="s">
        <v>46</v>
      </c>
      <c r="C132" s="392"/>
      <c r="D132" s="393"/>
      <c r="E132" s="393"/>
      <c r="F132" s="393"/>
      <c r="G132" s="394"/>
      <c r="H132" s="395"/>
      <c r="I132" s="393"/>
      <c r="J132" s="393"/>
      <c r="K132" s="393"/>
      <c r="L132" s="396"/>
      <c r="M132" s="392"/>
      <c r="N132" s="393"/>
      <c r="O132" s="393"/>
      <c r="P132" s="393"/>
      <c r="Q132" s="394"/>
      <c r="R132" s="13"/>
      <c r="S132" s="12"/>
      <c r="T132" s="12"/>
      <c r="U132" s="12"/>
      <c r="V132" s="12"/>
      <c r="W132" s="12"/>
      <c r="X132" s="12"/>
      <c r="Y132" s="12"/>
      <c r="Z132" s="12"/>
      <c r="AA132" s="12"/>
      <c r="AB132" s="11"/>
      <c r="AC132" s="784"/>
      <c r="AD132" s="784"/>
      <c r="AE132" s="784"/>
      <c r="AF132" s="784"/>
      <c r="AG132" s="784"/>
      <c r="AH132" s="784"/>
      <c r="AI132" s="784"/>
      <c r="AJ132" s="784"/>
      <c r="AK132" s="784"/>
      <c r="AL132" s="784"/>
      <c r="AM132" s="784"/>
      <c r="AN132" s="784"/>
      <c r="AO132" s="784"/>
      <c r="AP132" s="784"/>
      <c r="AQ132" s="784"/>
      <c r="AR132" s="784"/>
      <c r="AS132" s="784"/>
      <c r="AT132" s="784"/>
      <c r="AU132" s="784"/>
      <c r="AV132" s="784"/>
      <c r="AW132" s="784"/>
      <c r="AX132" s="784"/>
      <c r="AY132" s="784"/>
      <c r="AZ132" s="343"/>
      <c r="BB132" s="307"/>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544" customFormat="true" ht="15" customHeight="true" x14ac:dyDescent="0.2">
      <c r="A133" s="304"/>
      <c r="B133" s="374"/>
      <c r="C133" s="989" t="s">
        <v>115</v>
      </c>
      <c r="D133" s="990"/>
      <c r="E133" s="990"/>
      <c r="F133" s="990"/>
      <c r="G133" s="991"/>
      <c r="H133" s="987" t="s">
        <v>38</v>
      </c>
      <c r="I133" s="979"/>
      <c r="J133" s="979"/>
      <c r="K133" s="979"/>
      <c r="L133" s="981"/>
      <c r="M133" s="978" t="s">
        <v>37</v>
      </c>
      <c r="N133" s="979"/>
      <c r="O133" s="979"/>
      <c r="P133" s="979"/>
      <c r="Q133" s="981"/>
      <c r="R133" s="15" t="s">
        <v>142</v>
      </c>
      <c r="S133" s="426"/>
      <c r="T133" s="426"/>
      <c r="U133" s="426"/>
      <c r="V133" s="426"/>
      <c r="W133" s="426"/>
      <c r="X133" s="426"/>
      <c r="Y133" s="426"/>
      <c r="Z133" s="426"/>
      <c r="AA133" s="426"/>
      <c r="AB133" s="426"/>
      <c r="AC133" s="784"/>
      <c r="AD133" s="784"/>
      <c r="AE133" s="784"/>
      <c r="AF133" s="784"/>
      <c r="AG133" s="784"/>
      <c r="AH133" s="784"/>
      <c r="AI133" s="784"/>
      <c r="AJ133" s="784"/>
      <c r="AK133" s="784"/>
      <c r="AL133" s="784"/>
      <c r="AM133" s="784"/>
      <c r="AN133" s="784"/>
      <c r="AO133" s="784"/>
      <c r="AP133" s="784"/>
      <c r="AQ133" s="784"/>
      <c r="AR133" s="784"/>
      <c r="AS133" s="784"/>
      <c r="AT133" s="784"/>
      <c r="AU133" s="784"/>
      <c r="AV133" s="784"/>
      <c r="AW133" s="784"/>
      <c r="AX133" s="784"/>
      <c r="AY133" s="784"/>
      <c r="AZ133" s="343"/>
      <c r="BA133" s="344" t="s">
        <v>131</v>
      </c>
      <c r="BB133" s="290" t="s">
        <v>99</v>
      </c>
      <c r="BC133" s="973" t="s">
        <v>115</v>
      </c>
      <c r="BD133" s="974"/>
      <c r="BE133" s="974"/>
      <c r="BF133" s="974"/>
      <c r="BG133" s="975"/>
      <c r="BH133" s="973" t="s">
        <v>38</v>
      </c>
      <c r="BI133" s="974"/>
      <c r="BJ133" s="974"/>
      <c r="BK133" s="974"/>
      <c r="BL133" s="975"/>
      <c r="BM133" s="973" t="s">
        <v>37</v>
      </c>
      <c r="BN133" s="974"/>
      <c r="BO133" s="974"/>
      <c r="BP133" s="974"/>
      <c r="BQ133" s="976"/>
      <c r="BR133" s="14" t="s">
        <v>142</v>
      </c>
      <c r="BS133" s="426"/>
      <c r="BT133" s="426"/>
      <c r="BU133" s="426"/>
      <c r="BV133" s="426"/>
      <c r="BW133" s="426"/>
      <c r="BX133" s="426"/>
      <c r="BY133" s="426"/>
      <c r="BZ133" s="440"/>
      <c r="CA133" s="440"/>
      <c r="CB133" s="440"/>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544" customFormat="true" ht="24" x14ac:dyDescent="0.2">
      <c r="A134" s="329" t="s">
        <v>69</v>
      </c>
      <c r="B134" s="374"/>
      <c r="C134" s="417" t="s">
        <v>0</v>
      </c>
      <c r="D134" s="587" t="s">
        <v>1</v>
      </c>
      <c r="E134" s="587" t="s">
        <v>2</v>
      </c>
      <c r="F134" s="587" t="s">
        <v>3</v>
      </c>
      <c r="G134" s="588" t="s">
        <v>4</v>
      </c>
      <c r="H134" s="380" t="s">
        <v>0</v>
      </c>
      <c r="I134" s="590" t="s">
        <v>1</v>
      </c>
      <c r="J134" s="590" t="s">
        <v>2</v>
      </c>
      <c r="K134" s="590" t="s">
        <v>3</v>
      </c>
      <c r="L134" s="591" t="s">
        <v>4</v>
      </c>
      <c r="M134" s="381" t="s">
        <v>0</v>
      </c>
      <c r="N134" s="590" t="s">
        <v>1</v>
      </c>
      <c r="O134" s="590" t="s">
        <v>2</v>
      </c>
      <c r="P134" s="590" t="s">
        <v>3</v>
      </c>
      <c r="Q134" s="586" t="s">
        <v>4</v>
      </c>
      <c r="R134" s="380" t="s">
        <v>260</v>
      </c>
      <c r="S134" s="590" t="s">
        <v>261</v>
      </c>
      <c r="T134" s="590" t="s">
        <v>262</v>
      </c>
      <c r="U134" s="590" t="s">
        <v>420</v>
      </c>
      <c r="V134" s="590" t="s">
        <v>421</v>
      </c>
      <c r="W134" s="590" t="s">
        <v>265</v>
      </c>
      <c r="X134" s="590" t="s">
        <v>266</v>
      </c>
      <c r="Y134" s="590" t="s">
        <v>267</v>
      </c>
      <c r="Z134" s="590" t="s">
        <v>268</v>
      </c>
      <c r="AA134" s="590" t="s">
        <v>269</v>
      </c>
      <c r="AB134" s="591" t="s">
        <v>270</v>
      </c>
      <c r="AC134" s="784"/>
      <c r="AD134" s="784"/>
      <c r="AE134" s="784"/>
      <c r="AF134" s="784"/>
      <c r="AG134" s="784"/>
      <c r="AH134" s="784"/>
      <c r="AI134" s="784"/>
      <c r="AJ134" s="784"/>
      <c r="AK134" s="784"/>
      <c r="AL134" s="784"/>
      <c r="AM134" s="784"/>
      <c r="AN134" s="784"/>
      <c r="AO134" s="784"/>
      <c r="AP134" s="784"/>
      <c r="AQ134" s="784"/>
      <c r="AR134" s="784"/>
      <c r="AS134" s="784"/>
      <c r="AT134" s="784"/>
      <c r="AU134" s="784"/>
      <c r="AV134" s="784"/>
      <c r="AW134" s="784"/>
      <c r="AX134" s="784"/>
      <c r="AY134" s="784"/>
      <c r="AZ134" s="343"/>
      <c r="BA134" s="329" t="s">
        <v>117</v>
      </c>
      <c r="BB134" s="328"/>
      <c r="BC134" s="457" t="s">
        <v>0</v>
      </c>
      <c r="BD134" s="563" t="s">
        <v>1</v>
      </c>
      <c r="BE134" s="563" t="s">
        <v>2</v>
      </c>
      <c r="BF134" s="563" t="s">
        <v>3</v>
      </c>
      <c r="BG134" s="458" t="s">
        <v>4</v>
      </c>
      <c r="BH134" s="457" t="s">
        <v>0</v>
      </c>
      <c r="BI134" s="563" t="s">
        <v>1</v>
      </c>
      <c r="BJ134" s="563" t="s">
        <v>2</v>
      </c>
      <c r="BK134" s="563" t="s">
        <v>3</v>
      </c>
      <c r="BL134" s="458" t="s">
        <v>4</v>
      </c>
      <c r="BM134" s="457" t="s">
        <v>0</v>
      </c>
      <c r="BN134" s="563" t="s">
        <v>1</v>
      </c>
      <c r="BO134" s="563" t="s">
        <v>2</v>
      </c>
      <c r="BP134" s="563" t="s">
        <v>3</v>
      </c>
      <c r="BQ134" s="458" t="s">
        <v>4</v>
      </c>
      <c r="BR134" s="457" t="s">
        <v>260</v>
      </c>
      <c r="BS134" s="563" t="s">
        <v>261</v>
      </c>
      <c r="BT134" s="563" t="s">
        <v>262</v>
      </c>
      <c r="BU134" s="563" t="s">
        <v>420</v>
      </c>
      <c r="BV134" s="563" t="s">
        <v>421</v>
      </c>
      <c r="BW134" s="563" t="s">
        <v>265</v>
      </c>
      <c r="BX134" s="563" t="s">
        <v>266</v>
      </c>
      <c r="BY134" s="564" t="s">
        <v>267</v>
      </c>
      <c r="BZ134" s="564" t="s">
        <v>268</v>
      </c>
      <c r="CA134" s="564" t="s">
        <v>269</v>
      </c>
      <c r="CB134" s="564" t="s">
        <v>270</v>
      </c>
      <c r="CC134" s="173"/>
      <c r="CD134" s="173"/>
      <c r="CE134" s="173"/>
      <c r="CF134" s="173"/>
      <c r="CG134" s="173"/>
      <c r="CH134" s="173"/>
      <c r="CI134" s="173"/>
      <c r="CJ134" s="173"/>
      <c r="CK134" s="173"/>
      <c r="CL134" s="173"/>
      <c r="CM134" s="173"/>
      <c r="CN134" s="173"/>
      <c r="CO134" s="173"/>
      <c r="CP134" s="173"/>
      <c r="CQ134" s="173"/>
      <c r="CR134" s="173"/>
      <c r="CS134" s="173"/>
      <c r="CT134" s="173"/>
      <c r="CU134" s="173"/>
      <c r="CV134" s="173"/>
      <c r="CW134" s="173"/>
      <c r="CX134" s="173"/>
      <c r="CY134" s="173"/>
      <c r="CZ134" s="173"/>
    </row>
    <row r="135" s="544" customFormat="true" ht="15" customHeight="true" x14ac:dyDescent="0.2">
      <c r="A135" s="988" t="s">
        <v>45</v>
      </c>
      <c r="B135" s="377" t="s">
        <v>44</v>
      </c>
      <c r="C135" s="122">
        <v>0</v>
      </c>
      <c r="D135" s="121">
        <v>0</v>
      </c>
      <c r="E135" s="121">
        <v>0</v>
      </c>
      <c r="F135" s="121">
        <v>0</v>
      </c>
      <c r="G135" s="120">
        <v>1.431299236829999</v>
      </c>
      <c r="H135" s="119">
        <v>0</v>
      </c>
      <c r="I135" s="121">
        <v>0</v>
      </c>
      <c r="J135" s="121">
        <v>0.71698946303782962</v>
      </c>
      <c r="K135" s="121">
        <v>1.4722698191847012</v>
      </c>
      <c r="L135" s="118">
        <v>1.9673187394629046</v>
      </c>
      <c r="M135" s="122">
        <v>0</v>
      </c>
      <c r="N135" s="121">
        <v>0</v>
      </c>
      <c r="O135" s="121">
        <v>0</v>
      </c>
      <c r="P135" s="121">
        <v>0</v>
      </c>
      <c r="Q135" s="120">
        <v>0</v>
      </c>
      <c r="R135" s="119">
        <v>0</v>
      </c>
      <c r="S135" s="121">
        <v>0.14244625411487263</v>
      </c>
      <c r="T135" s="121">
        <v>0</v>
      </c>
      <c r="U135" s="121">
        <v>0</v>
      </c>
      <c r="V135" s="121">
        <v>1.1144418954123178E-2</v>
      </c>
      <c r="W135" s="121">
        <v>0.29192958704452665</v>
      </c>
      <c r="X135" s="121">
        <v>0.75943546724239563</v>
      </c>
      <c r="Y135" s="121">
        <v>0</v>
      </c>
      <c r="Z135" s="121">
        <v>0</v>
      </c>
      <c r="AA135" s="121">
        <v>0.2502900374146711</v>
      </c>
      <c r="AB135" s="118">
        <v>2.0112642026489356</v>
      </c>
      <c r="AC135" s="784"/>
      <c r="AD135" s="784"/>
      <c r="AE135" s="784"/>
      <c r="AF135" s="784"/>
      <c r="AG135" s="784"/>
      <c r="AH135" s="784"/>
      <c r="AI135" s="784"/>
      <c r="AJ135" s="784"/>
      <c r="AK135" s="784"/>
      <c r="AL135" s="784"/>
      <c r="AM135" s="784"/>
      <c r="AN135" s="784"/>
      <c r="AO135" s="784"/>
      <c r="AP135" s="784"/>
      <c r="AQ135" s="784"/>
      <c r="AR135" s="784"/>
      <c r="AS135" s="784"/>
      <c r="AT135" s="784"/>
      <c r="AU135" s="784"/>
      <c r="AV135" s="784"/>
      <c r="AW135" s="784"/>
      <c r="AX135" s="784"/>
      <c r="AY135" s="784"/>
      <c r="AZ135" s="343"/>
      <c r="BA135" s="977" t="s">
        <v>45</v>
      </c>
      <c r="BB135" s="596" t="s">
        <v>44</v>
      </c>
      <c r="BC135" s="46" t="s">
        <v>35</v>
      </c>
      <c r="BD135" s="42" t="s">
        <v>35</v>
      </c>
      <c r="BE135" s="42" t="s">
        <v>35</v>
      </c>
      <c r="BF135" s="42" t="s">
        <v>35</v>
      </c>
      <c r="BG135" s="37" t="s">
        <v>35</v>
      </c>
      <c r="BH135" s="46" t="s">
        <v>35</v>
      </c>
      <c r="BI135" s="42" t="s">
        <v>35</v>
      </c>
      <c r="BJ135" s="42" t="s">
        <v>35</v>
      </c>
      <c r="BK135" s="42" t="s">
        <v>35</v>
      </c>
      <c r="BL135" s="37" t="s">
        <v>35</v>
      </c>
      <c r="BM135" s="46" t="s">
        <v>35</v>
      </c>
      <c r="BN135" s="42" t="s">
        <v>35</v>
      </c>
      <c r="BO135" s="42" t="s">
        <v>35</v>
      </c>
      <c r="BP135" s="42" t="s">
        <v>35</v>
      </c>
      <c r="BQ135" s="37" t="s">
        <v>35</v>
      </c>
      <c r="BR135" s="46" t="s">
        <v>35</v>
      </c>
      <c r="BS135" s="42" t="s">
        <v>35</v>
      </c>
      <c r="BT135" s="42" t="s">
        <v>35</v>
      </c>
      <c r="BU135" s="42" t="s">
        <v>35</v>
      </c>
      <c r="BV135" s="42" t="s">
        <v>35</v>
      </c>
      <c r="BW135" s="42" t="s">
        <v>35</v>
      </c>
      <c r="BX135" s="42" t="s">
        <v>35</v>
      </c>
      <c r="BY135" s="31" t="s">
        <v>35</v>
      </c>
      <c r="BZ135" s="31" t="s">
        <v>35</v>
      </c>
      <c r="CA135" s="31" t="s">
        <v>35</v>
      </c>
      <c r="CB135" s="31" t="s">
        <v>35</v>
      </c>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544" customFormat="true" ht="15" customHeight="true" x14ac:dyDescent="0.2">
      <c r="A136" s="982"/>
      <c r="B136" s="378" t="s">
        <v>43</v>
      </c>
      <c r="C136" s="117">
        <v>0.12440881229149178</v>
      </c>
      <c r="D136" s="116">
        <v>0.10354146225569541</v>
      </c>
      <c r="E136" s="116">
        <v>9.139183045077566E-2</v>
      </c>
      <c r="F136" s="116">
        <v>0.35894824684737064</v>
      </c>
      <c r="G136" s="115">
        <v>21.979526151501595</v>
      </c>
      <c r="H136" s="114">
        <v>4.3864469386429725E-2</v>
      </c>
      <c r="I136" s="116">
        <v>0.32558392863302771</v>
      </c>
      <c r="J136" s="116">
        <v>4.1949202183389662</v>
      </c>
      <c r="K136" s="116">
        <v>17.143128815916501</v>
      </c>
      <c r="L136" s="113">
        <v>42.602072029046155</v>
      </c>
      <c r="M136" s="117">
        <v>0.18979546332789904</v>
      </c>
      <c r="N136" s="116">
        <v>3.2125373999033701E-3</v>
      </c>
      <c r="O136" s="116">
        <v>0.17403196450777064</v>
      </c>
      <c r="P136" s="116">
        <v>8.965489949726585E-2</v>
      </c>
      <c r="Q136" s="115">
        <v>0.3200323383878359</v>
      </c>
      <c r="R136" s="114">
        <v>0</v>
      </c>
      <c r="S136" s="116">
        <v>4.2835747339334125</v>
      </c>
      <c r="T136" s="116">
        <v>7.1652079066408775E-2</v>
      </c>
      <c r="U136" s="116">
        <v>9.0456631871554481E-3</v>
      </c>
      <c r="V136" s="116">
        <v>1.0694552764818077</v>
      </c>
      <c r="W136" s="116">
        <v>5.1799221329115825</v>
      </c>
      <c r="X136" s="116">
        <v>34.988413061319775</v>
      </c>
      <c r="Y136" s="116">
        <v>2.4117523024329412E-2</v>
      </c>
      <c r="Z136" s="116">
        <v>0.30326976357677837</v>
      </c>
      <c r="AA136" s="116">
        <v>3.3590302814515351</v>
      </c>
      <c r="AB136" s="113">
        <v>1.1703443158638034</v>
      </c>
      <c r="AC136" s="784"/>
      <c r="AD136" s="784"/>
      <c r="AE136" s="784"/>
      <c r="AF136" s="784"/>
      <c r="AG136" s="784"/>
      <c r="AH136" s="784"/>
      <c r="AI136" s="784"/>
      <c r="AJ136" s="784"/>
      <c r="AK136" s="784"/>
      <c r="AL136" s="784"/>
      <c r="AM136" s="784"/>
      <c r="AN136" s="784"/>
      <c r="AO136" s="784"/>
      <c r="AP136" s="784"/>
      <c r="AQ136" s="784"/>
      <c r="AR136" s="784"/>
      <c r="AS136" s="784"/>
      <c r="AT136" s="784"/>
      <c r="AU136" s="784"/>
      <c r="AV136" s="784"/>
      <c r="AW136" s="784"/>
      <c r="AX136" s="784"/>
      <c r="AY136" s="784"/>
      <c r="AZ136" s="343"/>
      <c r="BA136" s="970"/>
      <c r="BB136" s="594" t="s">
        <v>43</v>
      </c>
      <c r="BC136" s="45" t="s">
        <v>35</v>
      </c>
      <c r="BD136" s="41" t="s">
        <v>35</v>
      </c>
      <c r="BE136" s="41" t="s">
        <v>35</v>
      </c>
      <c r="BF136" s="41" t="s">
        <v>35</v>
      </c>
      <c r="BG136" s="36" t="s">
        <v>35</v>
      </c>
      <c r="BH136" s="45" t="s">
        <v>35</v>
      </c>
      <c r="BI136" s="41" t="s">
        <v>35</v>
      </c>
      <c r="BJ136" s="41" t="s">
        <v>35</v>
      </c>
      <c r="BK136" s="41" t="s">
        <v>35</v>
      </c>
      <c r="BL136" s="36" t="s">
        <v>35</v>
      </c>
      <c r="BM136" s="45" t="s">
        <v>35</v>
      </c>
      <c r="BN136" s="41" t="s">
        <v>35</v>
      </c>
      <c r="BO136" s="41" t="s">
        <v>35</v>
      </c>
      <c r="BP136" s="41" t="s">
        <v>35</v>
      </c>
      <c r="BQ136" s="36" t="s">
        <v>35</v>
      </c>
      <c r="BR136" s="45" t="s">
        <v>35</v>
      </c>
      <c r="BS136" s="41" t="s">
        <v>35</v>
      </c>
      <c r="BT136" s="41" t="s">
        <v>35</v>
      </c>
      <c r="BU136" s="41" t="s">
        <v>35</v>
      </c>
      <c r="BV136" s="41" t="s">
        <v>35</v>
      </c>
      <c r="BW136" s="41" t="s">
        <v>35</v>
      </c>
      <c r="BX136" s="41" t="s">
        <v>35</v>
      </c>
      <c r="BY136" s="30" t="s">
        <v>35</v>
      </c>
      <c r="BZ136" s="30" t="s">
        <v>35</v>
      </c>
      <c r="CA136" s="30" t="s">
        <v>35</v>
      </c>
      <c r="CB136" s="30" t="s">
        <v>35</v>
      </c>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544" customFormat="true" ht="15" customHeight="true" x14ac:dyDescent="0.2">
      <c r="A137" s="982"/>
      <c r="B137" s="378" t="s">
        <v>42</v>
      </c>
      <c r="C137" s="117">
        <v>30.62457764130523</v>
      </c>
      <c r="D137" s="116">
        <v>34.488094220665943</v>
      </c>
      <c r="E137" s="116">
        <v>35.074544243262871</v>
      </c>
      <c r="F137" s="116">
        <v>39.272792469160898</v>
      </c>
      <c r="G137" s="115">
        <v>42.72394881461706</v>
      </c>
      <c r="H137" s="114">
        <v>38.043833990109619</v>
      </c>
      <c r="I137" s="116">
        <v>45.445607111230316</v>
      </c>
      <c r="J137" s="116">
        <v>49.660094811163638</v>
      </c>
      <c r="K137" s="116">
        <v>42.392221781475193</v>
      </c>
      <c r="L137" s="113">
        <v>38.440703144932506</v>
      </c>
      <c r="M137" s="117">
        <v>29.268901992929518</v>
      </c>
      <c r="N137" s="116">
        <v>32.136761809393001</v>
      </c>
      <c r="O137" s="116">
        <v>37.251414297956877</v>
      </c>
      <c r="P137" s="116">
        <v>33.10104535888383</v>
      </c>
      <c r="Q137" s="115">
        <v>33.714499722386556</v>
      </c>
      <c r="R137" s="114">
        <v>40.34504993518874</v>
      </c>
      <c r="S137" s="116">
        <v>22.769933256065265</v>
      </c>
      <c r="T137" s="116">
        <v>27.370893449578443</v>
      </c>
      <c r="U137" s="116">
        <v>26.265893583832277</v>
      </c>
      <c r="V137" s="116">
        <v>37.299900624373478</v>
      </c>
      <c r="W137" s="116">
        <v>31.260384997795288</v>
      </c>
      <c r="X137" s="116">
        <v>28.340012035678182</v>
      </c>
      <c r="Y137" s="116">
        <v>74.835334839793447</v>
      </c>
      <c r="Z137" s="116">
        <v>51.047093222244769</v>
      </c>
      <c r="AA137" s="116">
        <v>65.890538853896018</v>
      </c>
      <c r="AB137" s="113">
        <v>4.8559195954991416</v>
      </c>
      <c r="AC137" s="784"/>
      <c r="AD137" s="784"/>
      <c r="AE137" s="784"/>
      <c r="AF137" s="784"/>
      <c r="AG137" s="784"/>
      <c r="AH137" s="784"/>
      <c r="AI137" s="784"/>
      <c r="AJ137" s="784"/>
      <c r="AK137" s="784"/>
      <c r="AL137" s="784"/>
      <c r="AM137" s="784"/>
      <c r="AN137" s="784"/>
      <c r="AO137" s="784"/>
      <c r="AP137" s="784"/>
      <c r="AQ137" s="784"/>
      <c r="AR137" s="784"/>
      <c r="AS137" s="784"/>
      <c r="AT137" s="784"/>
      <c r="AU137" s="784"/>
      <c r="AV137" s="784"/>
      <c r="AW137" s="784"/>
      <c r="AX137" s="784"/>
      <c r="AY137" s="784"/>
      <c r="AZ137" s="343"/>
      <c r="BA137" s="970"/>
      <c r="BB137" s="594" t="s">
        <v>42</v>
      </c>
      <c r="BC137" s="45" t="s">
        <v>35</v>
      </c>
      <c r="BD137" s="41" t="s">
        <v>35</v>
      </c>
      <c r="BE137" s="41" t="s">
        <v>35</v>
      </c>
      <c r="BF137" s="41" t="s">
        <v>35</v>
      </c>
      <c r="BG137" s="36" t="s">
        <v>35</v>
      </c>
      <c r="BH137" s="45" t="s">
        <v>35</v>
      </c>
      <c r="BI137" s="41" t="s">
        <v>35</v>
      </c>
      <c r="BJ137" s="41" t="s">
        <v>35</v>
      </c>
      <c r="BK137" s="41" t="s">
        <v>35</v>
      </c>
      <c r="BL137" s="36" t="s">
        <v>35</v>
      </c>
      <c r="BM137" s="45" t="s">
        <v>35</v>
      </c>
      <c r="BN137" s="41" t="s">
        <v>35</v>
      </c>
      <c r="BO137" s="41" t="s">
        <v>35</v>
      </c>
      <c r="BP137" s="41" t="s">
        <v>35</v>
      </c>
      <c r="BQ137" s="36" t="s">
        <v>35</v>
      </c>
      <c r="BR137" s="45" t="s">
        <v>35</v>
      </c>
      <c r="BS137" s="41" t="s">
        <v>35</v>
      </c>
      <c r="BT137" s="41" t="s">
        <v>35</v>
      </c>
      <c r="BU137" s="41" t="s">
        <v>35</v>
      </c>
      <c r="BV137" s="41" t="s">
        <v>35</v>
      </c>
      <c r="BW137" s="41" t="s">
        <v>35</v>
      </c>
      <c r="BX137" s="41" t="s">
        <v>35</v>
      </c>
      <c r="BY137" s="30" t="s">
        <v>35</v>
      </c>
      <c r="BZ137" s="30" t="s">
        <v>35</v>
      </c>
      <c r="CA137" s="30" t="s">
        <v>35</v>
      </c>
      <c r="CB137" s="30" t="s">
        <v>35</v>
      </c>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544" customFormat="true" ht="15" customHeight="true" x14ac:dyDescent="0.2">
      <c r="A138" s="982"/>
      <c r="B138" s="378" t="s">
        <v>41</v>
      </c>
      <c r="C138" s="117">
        <v>44.941322619338457</v>
      </c>
      <c r="D138" s="116">
        <v>47.207436263064579</v>
      </c>
      <c r="E138" s="116">
        <v>51.201494275486979</v>
      </c>
      <c r="F138" s="116">
        <v>53.107529662963252</v>
      </c>
      <c r="G138" s="115">
        <v>32.480497963829421</v>
      </c>
      <c r="H138" s="114">
        <v>50.981068441342636</v>
      </c>
      <c r="I138" s="116">
        <v>50.012402296266536</v>
      </c>
      <c r="J138" s="116">
        <v>42.573008725412024</v>
      </c>
      <c r="K138" s="116">
        <v>37.981797581494867</v>
      </c>
      <c r="L138" s="113">
        <v>16.64218631204357</v>
      </c>
      <c r="M138" s="117">
        <v>44.317288237592059</v>
      </c>
      <c r="N138" s="116">
        <v>46.055466191828941</v>
      </c>
      <c r="O138" s="116">
        <v>46.789376517565792</v>
      </c>
      <c r="P138" s="116">
        <v>52.1991273894266</v>
      </c>
      <c r="Q138" s="115">
        <v>55.7374952726055</v>
      </c>
      <c r="R138" s="114">
        <v>44.846489710767514</v>
      </c>
      <c r="S138" s="116">
        <v>51.94568230584855</v>
      </c>
      <c r="T138" s="116">
        <v>61.724030500116235</v>
      </c>
      <c r="U138" s="116">
        <v>45.604200042855034</v>
      </c>
      <c r="V138" s="116">
        <v>37.013783867249451</v>
      </c>
      <c r="W138" s="116">
        <v>46.38255683837307</v>
      </c>
      <c r="X138" s="116">
        <v>34.104607218780842</v>
      </c>
      <c r="Y138" s="116">
        <v>12.276193595342155</v>
      </c>
      <c r="Z138" s="116">
        <v>45.138575362296798</v>
      </c>
      <c r="AA138" s="116">
        <v>23.104133739027532</v>
      </c>
      <c r="AB138" s="113">
        <v>86.56739784059431</v>
      </c>
      <c r="AC138" s="784"/>
      <c r="AD138" s="784"/>
      <c r="AE138" s="784"/>
      <c r="AF138" s="784"/>
      <c r="AG138" s="784"/>
      <c r="AH138" s="784"/>
      <c r="AI138" s="784"/>
      <c r="AJ138" s="784"/>
      <c r="AK138" s="784"/>
      <c r="AL138" s="784"/>
      <c r="AM138" s="784"/>
      <c r="AN138" s="784"/>
      <c r="AO138" s="784"/>
      <c r="AP138" s="784"/>
      <c r="AQ138" s="784"/>
      <c r="AR138" s="784"/>
      <c r="AS138" s="784"/>
      <c r="AT138" s="784"/>
      <c r="AU138" s="784"/>
      <c r="AV138" s="784"/>
      <c r="AW138" s="784"/>
      <c r="AX138" s="784"/>
      <c r="AY138" s="784"/>
      <c r="AZ138" s="343"/>
      <c r="BA138" s="970"/>
      <c r="BB138" s="594" t="s">
        <v>41</v>
      </c>
      <c r="BC138" s="45" t="s">
        <v>35</v>
      </c>
      <c r="BD138" s="41" t="s">
        <v>35</v>
      </c>
      <c r="BE138" s="41" t="s">
        <v>35</v>
      </c>
      <c r="BF138" s="41" t="s">
        <v>35</v>
      </c>
      <c r="BG138" s="36" t="s">
        <v>35</v>
      </c>
      <c r="BH138" s="45" t="s">
        <v>35</v>
      </c>
      <c r="BI138" s="41" t="s">
        <v>35</v>
      </c>
      <c r="BJ138" s="41" t="s">
        <v>35</v>
      </c>
      <c r="BK138" s="41" t="s">
        <v>35</v>
      </c>
      <c r="BL138" s="36" t="s">
        <v>35</v>
      </c>
      <c r="BM138" s="45" t="s">
        <v>35</v>
      </c>
      <c r="BN138" s="41" t="s">
        <v>35</v>
      </c>
      <c r="BO138" s="41" t="s">
        <v>35</v>
      </c>
      <c r="BP138" s="41" t="s">
        <v>35</v>
      </c>
      <c r="BQ138" s="36" t="s">
        <v>35</v>
      </c>
      <c r="BR138" s="45" t="s">
        <v>35</v>
      </c>
      <c r="BS138" s="41" t="s">
        <v>35</v>
      </c>
      <c r="BT138" s="41" t="s">
        <v>35</v>
      </c>
      <c r="BU138" s="41" t="s">
        <v>35</v>
      </c>
      <c r="BV138" s="41" t="s">
        <v>35</v>
      </c>
      <c r="BW138" s="41" t="s">
        <v>35</v>
      </c>
      <c r="BX138" s="41" t="s">
        <v>35</v>
      </c>
      <c r="BY138" s="30" t="s">
        <v>35</v>
      </c>
      <c r="BZ138" s="30" t="s">
        <v>35</v>
      </c>
      <c r="CA138" s="30" t="s">
        <v>35</v>
      </c>
      <c r="CB138" s="30" t="s">
        <v>35</v>
      </c>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544" customFormat="true" ht="15" customHeight="true" x14ac:dyDescent="0.2">
      <c r="A139" s="982"/>
      <c r="B139" s="378" t="s">
        <v>19</v>
      </c>
      <c r="C139" s="117">
        <v>24.309690927064793</v>
      </c>
      <c r="D139" s="116">
        <v>18.200928054013957</v>
      </c>
      <c r="E139" s="116">
        <v>13.632569650799381</v>
      </c>
      <c r="F139" s="116">
        <v>7.2607296210285357</v>
      </c>
      <c r="G139" s="115">
        <v>1.384727833222182</v>
      </c>
      <c r="H139" s="114">
        <v>10.931233099161455</v>
      </c>
      <c r="I139" s="116">
        <v>4.2164066638703073</v>
      </c>
      <c r="J139" s="116">
        <v>2.8549867820475612</v>
      </c>
      <c r="K139" s="116">
        <v>1.0105820019288232</v>
      </c>
      <c r="L139" s="113">
        <v>0.34771977451509795</v>
      </c>
      <c r="M139" s="117">
        <v>26.224014306150533</v>
      </c>
      <c r="N139" s="116">
        <v>21.804559461378531</v>
      </c>
      <c r="O139" s="116">
        <v>15.785177219969606</v>
      </c>
      <c r="P139" s="116">
        <v>14.610172352192361</v>
      </c>
      <c r="Q139" s="115">
        <v>10.227972666620296</v>
      </c>
      <c r="R139" s="114">
        <v>14.808460354043651</v>
      </c>
      <c r="S139" s="116">
        <v>20.858363450037938</v>
      </c>
      <c r="T139" s="116">
        <v>10.833423971239235</v>
      </c>
      <c r="U139" s="116">
        <v>28.120860710125545</v>
      </c>
      <c r="V139" s="116">
        <v>24.605715812941213</v>
      </c>
      <c r="W139" s="116">
        <v>16.885206443875408</v>
      </c>
      <c r="X139" s="116">
        <v>1.8075322169789982</v>
      </c>
      <c r="Y139" s="116">
        <v>12.864354041840215</v>
      </c>
      <c r="Z139" s="116">
        <v>3.5110616518817208</v>
      </c>
      <c r="AA139" s="116">
        <v>7.3960070882104905</v>
      </c>
      <c r="AB139" s="113">
        <v>5.395074045393879</v>
      </c>
      <c r="AC139" s="784"/>
      <c r="AD139" s="784"/>
      <c r="AE139" s="784"/>
      <c r="AF139" s="784"/>
      <c r="AG139" s="784"/>
      <c r="AH139" s="784"/>
      <c r="AI139" s="784"/>
      <c r="AJ139" s="784"/>
      <c r="AK139" s="784"/>
      <c r="AL139" s="784"/>
      <c r="AM139" s="784"/>
      <c r="AN139" s="784"/>
      <c r="AO139" s="784"/>
      <c r="AP139" s="784"/>
      <c r="AQ139" s="784"/>
      <c r="AR139" s="784"/>
      <c r="AS139" s="784"/>
      <c r="AT139" s="784"/>
      <c r="AU139" s="784"/>
      <c r="AV139" s="784"/>
      <c r="AW139" s="784"/>
      <c r="AX139" s="784"/>
      <c r="AY139" s="784"/>
      <c r="AZ139" s="343"/>
      <c r="BA139" s="970"/>
      <c r="BB139" s="594" t="s">
        <v>19</v>
      </c>
      <c r="BC139" s="45" t="s">
        <v>35</v>
      </c>
      <c r="BD139" s="41" t="s">
        <v>35</v>
      </c>
      <c r="BE139" s="41" t="s">
        <v>35</v>
      </c>
      <c r="BF139" s="41" t="s">
        <v>35</v>
      </c>
      <c r="BG139" s="36" t="s">
        <v>35</v>
      </c>
      <c r="BH139" s="45" t="s">
        <v>35</v>
      </c>
      <c r="BI139" s="41" t="s">
        <v>35</v>
      </c>
      <c r="BJ139" s="41" t="s">
        <v>35</v>
      </c>
      <c r="BK139" s="41" t="s">
        <v>35</v>
      </c>
      <c r="BL139" s="36" t="s">
        <v>35</v>
      </c>
      <c r="BM139" s="45" t="s">
        <v>35</v>
      </c>
      <c r="BN139" s="41" t="s">
        <v>35</v>
      </c>
      <c r="BO139" s="41" t="s">
        <v>35</v>
      </c>
      <c r="BP139" s="41" t="s">
        <v>35</v>
      </c>
      <c r="BQ139" s="36" t="s">
        <v>35</v>
      </c>
      <c r="BR139" s="45" t="s">
        <v>35</v>
      </c>
      <c r="BS139" s="41" t="s">
        <v>35</v>
      </c>
      <c r="BT139" s="41" t="s">
        <v>35</v>
      </c>
      <c r="BU139" s="41" t="s">
        <v>35</v>
      </c>
      <c r="BV139" s="41" t="s">
        <v>35</v>
      </c>
      <c r="BW139" s="41" t="s">
        <v>35</v>
      </c>
      <c r="BX139" s="41" t="s">
        <v>35</v>
      </c>
      <c r="BY139" s="30" t="s">
        <v>35</v>
      </c>
      <c r="BZ139" s="30" t="s">
        <v>35</v>
      </c>
      <c r="CA139" s="30" t="s">
        <v>35</v>
      </c>
      <c r="CB139" s="30" t="s">
        <v>35</v>
      </c>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4" customFormat="true" ht="15" customHeight="true" x14ac:dyDescent="0.2">
      <c r="A140" s="982" t="s">
        <v>107</v>
      </c>
      <c r="B140" s="378" t="s">
        <v>64</v>
      </c>
      <c r="C140" s="61" t="s">
        <v>35</v>
      </c>
      <c r="D140" s="58" t="s">
        <v>35</v>
      </c>
      <c r="E140" s="58" t="s">
        <v>35</v>
      </c>
      <c r="F140" s="58" t="s">
        <v>35</v>
      </c>
      <c r="G140" s="55" t="s">
        <v>35</v>
      </c>
      <c r="H140" s="52" t="s">
        <v>35</v>
      </c>
      <c r="I140" s="58" t="s">
        <v>35</v>
      </c>
      <c r="J140" s="58" t="s">
        <v>35</v>
      </c>
      <c r="K140" s="58" t="s">
        <v>35</v>
      </c>
      <c r="L140" s="49" t="s">
        <v>35</v>
      </c>
      <c r="M140" s="61" t="s">
        <v>35</v>
      </c>
      <c r="N140" s="58" t="s">
        <v>35</v>
      </c>
      <c r="O140" s="58" t="s">
        <v>35</v>
      </c>
      <c r="P140" s="58" t="s">
        <v>35</v>
      </c>
      <c r="Q140" s="55" t="s">
        <v>35</v>
      </c>
      <c r="R140" s="52" t="s">
        <v>35</v>
      </c>
      <c r="S140" s="58" t="s">
        <v>35</v>
      </c>
      <c r="T140" s="58" t="s">
        <v>35</v>
      </c>
      <c r="U140" s="58" t="s">
        <v>35</v>
      </c>
      <c r="V140" s="58" t="s">
        <v>35</v>
      </c>
      <c r="W140" s="58" t="s">
        <v>35</v>
      </c>
      <c r="X140" s="58" t="s">
        <v>35</v>
      </c>
      <c r="Y140" s="58" t="s">
        <v>35</v>
      </c>
      <c r="Z140" s="58" t="s">
        <v>35</v>
      </c>
      <c r="AA140" s="58" t="s">
        <v>35</v>
      </c>
      <c r="AB140" s="49" t="s">
        <v>35</v>
      </c>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342"/>
      <c r="BA140" s="970" t="s">
        <v>107</v>
      </c>
      <c r="BB140" s="594" t="s">
        <v>64</v>
      </c>
      <c r="BC140" s="45" t="s">
        <v>35</v>
      </c>
      <c r="BD140" s="41" t="s">
        <v>35</v>
      </c>
      <c r="BE140" s="41" t="s">
        <v>35</v>
      </c>
      <c r="BF140" s="41" t="s">
        <v>35</v>
      </c>
      <c r="BG140" s="36" t="s">
        <v>35</v>
      </c>
      <c r="BH140" s="45" t="s">
        <v>35</v>
      </c>
      <c r="BI140" s="41" t="s">
        <v>35</v>
      </c>
      <c r="BJ140" s="41" t="s">
        <v>35</v>
      </c>
      <c r="BK140" s="41" t="s">
        <v>35</v>
      </c>
      <c r="BL140" s="36" t="s">
        <v>35</v>
      </c>
      <c r="BM140" s="45" t="s">
        <v>35</v>
      </c>
      <c r="BN140" s="41" t="s">
        <v>35</v>
      </c>
      <c r="BO140" s="41" t="s">
        <v>35</v>
      </c>
      <c r="BP140" s="41" t="s">
        <v>35</v>
      </c>
      <c r="BQ140" s="36" t="s">
        <v>35</v>
      </c>
      <c r="BR140" s="45" t="s">
        <v>35</v>
      </c>
      <c r="BS140" s="41" t="s">
        <v>35</v>
      </c>
      <c r="BT140" s="41" t="s">
        <v>35</v>
      </c>
      <c r="BU140" s="41" t="s">
        <v>35</v>
      </c>
      <c r="BV140" s="41" t="s">
        <v>35</v>
      </c>
      <c r="BW140" s="41" t="s">
        <v>35</v>
      </c>
      <c r="BX140" s="41" t="s">
        <v>35</v>
      </c>
      <c r="BY140" s="30" t="s">
        <v>35</v>
      </c>
      <c r="BZ140" s="30" t="s">
        <v>35</v>
      </c>
      <c r="CA140" s="30" t="s">
        <v>35</v>
      </c>
      <c r="CB140" s="30" t="s">
        <v>35</v>
      </c>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4" customFormat="true" ht="15" customHeight="true" x14ac:dyDescent="0.2">
      <c r="A141" s="982"/>
      <c r="B141" s="378" t="s">
        <v>65</v>
      </c>
      <c r="C141" s="61" t="s">
        <v>35</v>
      </c>
      <c r="D141" s="58" t="s">
        <v>35</v>
      </c>
      <c r="E141" s="58" t="s">
        <v>35</v>
      </c>
      <c r="F141" s="58" t="s">
        <v>35</v>
      </c>
      <c r="G141" s="55" t="s">
        <v>35</v>
      </c>
      <c r="H141" s="52" t="s">
        <v>35</v>
      </c>
      <c r="I141" s="58" t="s">
        <v>35</v>
      </c>
      <c r="J141" s="58" t="s">
        <v>35</v>
      </c>
      <c r="K141" s="58" t="s">
        <v>35</v>
      </c>
      <c r="L141" s="49" t="s">
        <v>35</v>
      </c>
      <c r="M141" s="61" t="s">
        <v>35</v>
      </c>
      <c r="N141" s="58" t="s">
        <v>35</v>
      </c>
      <c r="O141" s="58" t="s">
        <v>35</v>
      </c>
      <c r="P141" s="58" t="s">
        <v>35</v>
      </c>
      <c r="Q141" s="55" t="s">
        <v>35</v>
      </c>
      <c r="R141" s="52" t="s">
        <v>35</v>
      </c>
      <c r="S141" s="58" t="s">
        <v>35</v>
      </c>
      <c r="T141" s="58" t="s">
        <v>35</v>
      </c>
      <c r="U141" s="58" t="s">
        <v>35</v>
      </c>
      <c r="V141" s="58" t="s">
        <v>35</v>
      </c>
      <c r="W141" s="58" t="s">
        <v>35</v>
      </c>
      <c r="X141" s="58" t="s">
        <v>35</v>
      </c>
      <c r="Y141" s="58" t="s">
        <v>35</v>
      </c>
      <c r="Z141" s="58" t="s">
        <v>35</v>
      </c>
      <c r="AA141" s="58" t="s">
        <v>35</v>
      </c>
      <c r="AB141" s="49" t="s">
        <v>35</v>
      </c>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342"/>
      <c r="BA141" s="970"/>
      <c r="BB141" s="594" t="s">
        <v>65</v>
      </c>
      <c r="BC141" s="45" t="s">
        <v>35</v>
      </c>
      <c r="BD141" s="41" t="s">
        <v>35</v>
      </c>
      <c r="BE141" s="41" t="s">
        <v>35</v>
      </c>
      <c r="BF141" s="41" t="s">
        <v>35</v>
      </c>
      <c r="BG141" s="36" t="s">
        <v>35</v>
      </c>
      <c r="BH141" s="45" t="s">
        <v>35</v>
      </c>
      <c r="BI141" s="41" t="s">
        <v>35</v>
      </c>
      <c r="BJ141" s="41" t="s">
        <v>35</v>
      </c>
      <c r="BK141" s="41" t="s">
        <v>35</v>
      </c>
      <c r="BL141" s="36" t="s">
        <v>35</v>
      </c>
      <c r="BM141" s="45" t="s">
        <v>35</v>
      </c>
      <c r="BN141" s="41" t="s">
        <v>35</v>
      </c>
      <c r="BO141" s="41" t="s">
        <v>35</v>
      </c>
      <c r="BP141" s="41" t="s">
        <v>35</v>
      </c>
      <c r="BQ141" s="36" t="s">
        <v>35</v>
      </c>
      <c r="BR141" s="45" t="s">
        <v>35</v>
      </c>
      <c r="BS141" s="41" t="s">
        <v>35</v>
      </c>
      <c r="BT141" s="41" t="s">
        <v>35</v>
      </c>
      <c r="BU141" s="41" t="s">
        <v>35</v>
      </c>
      <c r="BV141" s="41" t="s">
        <v>35</v>
      </c>
      <c r="BW141" s="41" t="s">
        <v>35</v>
      </c>
      <c r="BX141" s="41" t="s">
        <v>35</v>
      </c>
      <c r="BY141" s="30" t="s">
        <v>35</v>
      </c>
      <c r="BZ141" s="30" t="s">
        <v>35</v>
      </c>
      <c r="CA141" s="30" t="s">
        <v>35</v>
      </c>
      <c r="CB141" s="30" t="s">
        <v>35</v>
      </c>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4" customFormat="true" ht="15" customHeight="true" x14ac:dyDescent="0.2">
      <c r="A142" s="982"/>
      <c r="B142" s="378" t="s">
        <v>66</v>
      </c>
      <c r="C142" s="61" t="s">
        <v>35</v>
      </c>
      <c r="D142" s="58" t="s">
        <v>35</v>
      </c>
      <c r="E142" s="58" t="s">
        <v>35</v>
      </c>
      <c r="F142" s="58" t="s">
        <v>35</v>
      </c>
      <c r="G142" s="55" t="s">
        <v>35</v>
      </c>
      <c r="H142" s="52" t="s">
        <v>35</v>
      </c>
      <c r="I142" s="58" t="s">
        <v>35</v>
      </c>
      <c r="J142" s="58" t="s">
        <v>35</v>
      </c>
      <c r="K142" s="58" t="s">
        <v>35</v>
      </c>
      <c r="L142" s="49" t="s">
        <v>35</v>
      </c>
      <c r="M142" s="61" t="s">
        <v>35</v>
      </c>
      <c r="N142" s="58" t="s">
        <v>35</v>
      </c>
      <c r="O142" s="58" t="s">
        <v>35</v>
      </c>
      <c r="P142" s="58" t="s">
        <v>35</v>
      </c>
      <c r="Q142" s="55" t="s">
        <v>35</v>
      </c>
      <c r="R142" s="52" t="s">
        <v>35</v>
      </c>
      <c r="S142" s="58" t="s">
        <v>35</v>
      </c>
      <c r="T142" s="58" t="s">
        <v>35</v>
      </c>
      <c r="U142" s="58" t="s">
        <v>35</v>
      </c>
      <c r="V142" s="58" t="s">
        <v>35</v>
      </c>
      <c r="W142" s="58" t="s">
        <v>35</v>
      </c>
      <c r="X142" s="58" t="s">
        <v>35</v>
      </c>
      <c r="Y142" s="58" t="s">
        <v>35</v>
      </c>
      <c r="Z142" s="58" t="s">
        <v>35</v>
      </c>
      <c r="AA142" s="58" t="s">
        <v>35</v>
      </c>
      <c r="AB142" s="49" t="s">
        <v>35</v>
      </c>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342"/>
      <c r="BA142" s="970"/>
      <c r="BB142" s="594" t="s">
        <v>66</v>
      </c>
      <c r="BC142" s="45" t="s">
        <v>35</v>
      </c>
      <c r="BD142" s="41" t="s">
        <v>35</v>
      </c>
      <c r="BE142" s="41" t="s">
        <v>35</v>
      </c>
      <c r="BF142" s="41" t="s">
        <v>35</v>
      </c>
      <c r="BG142" s="36" t="s">
        <v>35</v>
      </c>
      <c r="BH142" s="45" t="s">
        <v>35</v>
      </c>
      <c r="BI142" s="41" t="s">
        <v>35</v>
      </c>
      <c r="BJ142" s="41" t="s">
        <v>35</v>
      </c>
      <c r="BK142" s="41" t="s">
        <v>35</v>
      </c>
      <c r="BL142" s="36" t="s">
        <v>35</v>
      </c>
      <c r="BM142" s="45" t="s">
        <v>35</v>
      </c>
      <c r="BN142" s="41" t="s">
        <v>35</v>
      </c>
      <c r="BO142" s="41" t="s">
        <v>35</v>
      </c>
      <c r="BP142" s="41" t="s">
        <v>35</v>
      </c>
      <c r="BQ142" s="36" t="s">
        <v>35</v>
      </c>
      <c r="BR142" s="45" t="s">
        <v>35</v>
      </c>
      <c r="BS142" s="41" t="s">
        <v>35</v>
      </c>
      <c r="BT142" s="41" t="s">
        <v>35</v>
      </c>
      <c r="BU142" s="41" t="s">
        <v>35</v>
      </c>
      <c r="BV142" s="41" t="s">
        <v>35</v>
      </c>
      <c r="BW142" s="41" t="s">
        <v>35</v>
      </c>
      <c r="BX142" s="41" t="s">
        <v>35</v>
      </c>
      <c r="BY142" s="30" t="s">
        <v>35</v>
      </c>
      <c r="BZ142" s="30" t="s">
        <v>35</v>
      </c>
      <c r="CA142" s="30" t="s">
        <v>35</v>
      </c>
      <c r="CB142" s="30" t="s">
        <v>35</v>
      </c>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4" customFormat="true" ht="15" customHeight="true" x14ac:dyDescent="0.2">
      <c r="A143" s="982"/>
      <c r="B143" s="378" t="s">
        <v>67</v>
      </c>
      <c r="C143" s="61" t="s">
        <v>35</v>
      </c>
      <c r="D143" s="58" t="s">
        <v>35</v>
      </c>
      <c r="E143" s="58" t="s">
        <v>35</v>
      </c>
      <c r="F143" s="58" t="s">
        <v>35</v>
      </c>
      <c r="G143" s="55" t="s">
        <v>35</v>
      </c>
      <c r="H143" s="52" t="s">
        <v>35</v>
      </c>
      <c r="I143" s="58" t="s">
        <v>35</v>
      </c>
      <c r="J143" s="58" t="s">
        <v>35</v>
      </c>
      <c r="K143" s="58" t="s">
        <v>35</v>
      </c>
      <c r="L143" s="49" t="s">
        <v>35</v>
      </c>
      <c r="M143" s="61" t="s">
        <v>35</v>
      </c>
      <c r="N143" s="58" t="s">
        <v>35</v>
      </c>
      <c r="O143" s="58" t="s">
        <v>35</v>
      </c>
      <c r="P143" s="58" t="s">
        <v>35</v>
      </c>
      <c r="Q143" s="55" t="s">
        <v>35</v>
      </c>
      <c r="R143" s="52" t="s">
        <v>35</v>
      </c>
      <c r="S143" s="58" t="s">
        <v>35</v>
      </c>
      <c r="T143" s="58" t="s">
        <v>35</v>
      </c>
      <c r="U143" s="58" t="s">
        <v>35</v>
      </c>
      <c r="V143" s="58" t="s">
        <v>35</v>
      </c>
      <c r="W143" s="58" t="s">
        <v>35</v>
      </c>
      <c r="X143" s="58" t="s">
        <v>35</v>
      </c>
      <c r="Y143" s="58" t="s">
        <v>35</v>
      </c>
      <c r="Z143" s="58" t="s">
        <v>35</v>
      </c>
      <c r="AA143" s="58" t="s">
        <v>35</v>
      </c>
      <c r="AB143" s="49" t="s">
        <v>35</v>
      </c>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342"/>
      <c r="BA143" s="970"/>
      <c r="BB143" s="594" t="s">
        <v>67</v>
      </c>
      <c r="BC143" s="45" t="s">
        <v>35</v>
      </c>
      <c r="BD143" s="41" t="s">
        <v>35</v>
      </c>
      <c r="BE143" s="41" t="s">
        <v>35</v>
      </c>
      <c r="BF143" s="41" t="s">
        <v>35</v>
      </c>
      <c r="BG143" s="36" t="s">
        <v>35</v>
      </c>
      <c r="BH143" s="45" t="s">
        <v>35</v>
      </c>
      <c r="BI143" s="41" t="s">
        <v>35</v>
      </c>
      <c r="BJ143" s="41" t="s">
        <v>35</v>
      </c>
      <c r="BK143" s="41" t="s">
        <v>35</v>
      </c>
      <c r="BL143" s="36" t="s">
        <v>35</v>
      </c>
      <c r="BM143" s="45" t="s">
        <v>35</v>
      </c>
      <c r="BN143" s="41" t="s">
        <v>35</v>
      </c>
      <c r="BO143" s="41" t="s">
        <v>35</v>
      </c>
      <c r="BP143" s="41" t="s">
        <v>35</v>
      </c>
      <c r="BQ143" s="36" t="s">
        <v>35</v>
      </c>
      <c r="BR143" s="45" t="s">
        <v>35</v>
      </c>
      <c r="BS143" s="41" t="s">
        <v>35</v>
      </c>
      <c r="BT143" s="41" t="s">
        <v>35</v>
      </c>
      <c r="BU143" s="41" t="s">
        <v>35</v>
      </c>
      <c r="BV143" s="41" t="s">
        <v>35</v>
      </c>
      <c r="BW143" s="41" t="s">
        <v>35</v>
      </c>
      <c r="BX143" s="41" t="s">
        <v>35</v>
      </c>
      <c r="BY143" s="30" t="s">
        <v>35</v>
      </c>
      <c r="BZ143" s="30" t="s">
        <v>35</v>
      </c>
      <c r="CA143" s="30" t="s">
        <v>35</v>
      </c>
      <c r="CB143" s="30" t="s">
        <v>35</v>
      </c>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4" customFormat="true" ht="15" customHeight="true" x14ac:dyDescent="0.2">
      <c r="A144" s="982" t="s">
        <v>108</v>
      </c>
      <c r="B144" s="378" t="s">
        <v>64</v>
      </c>
      <c r="C144" s="61" t="s">
        <v>35</v>
      </c>
      <c r="D144" s="58" t="s">
        <v>35</v>
      </c>
      <c r="E144" s="58" t="s">
        <v>35</v>
      </c>
      <c r="F144" s="58" t="s">
        <v>35</v>
      </c>
      <c r="G144" s="55" t="s">
        <v>35</v>
      </c>
      <c r="H144" s="52" t="s">
        <v>35</v>
      </c>
      <c r="I144" s="58" t="s">
        <v>35</v>
      </c>
      <c r="J144" s="58" t="s">
        <v>35</v>
      </c>
      <c r="K144" s="58" t="s">
        <v>35</v>
      </c>
      <c r="L144" s="49" t="s">
        <v>35</v>
      </c>
      <c r="M144" s="61" t="s">
        <v>35</v>
      </c>
      <c r="N144" s="58" t="s">
        <v>35</v>
      </c>
      <c r="O144" s="58" t="s">
        <v>35</v>
      </c>
      <c r="P144" s="58" t="s">
        <v>35</v>
      </c>
      <c r="Q144" s="55" t="s">
        <v>35</v>
      </c>
      <c r="R144" s="52" t="s">
        <v>35</v>
      </c>
      <c r="S144" s="58" t="s">
        <v>35</v>
      </c>
      <c r="T144" s="58" t="s">
        <v>35</v>
      </c>
      <c r="U144" s="58" t="s">
        <v>35</v>
      </c>
      <c r="V144" s="58" t="s">
        <v>35</v>
      </c>
      <c r="W144" s="58" t="s">
        <v>35</v>
      </c>
      <c r="X144" s="58" t="s">
        <v>35</v>
      </c>
      <c r="Y144" s="58" t="s">
        <v>35</v>
      </c>
      <c r="Z144" s="58" t="s">
        <v>35</v>
      </c>
      <c r="AA144" s="58" t="s">
        <v>35</v>
      </c>
      <c r="AB144" s="49" t="s">
        <v>35</v>
      </c>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342"/>
      <c r="BA144" s="970" t="s">
        <v>108</v>
      </c>
      <c r="BB144" s="594" t="s">
        <v>64</v>
      </c>
      <c r="BC144" s="45" t="s">
        <v>35</v>
      </c>
      <c r="BD144" s="41" t="s">
        <v>35</v>
      </c>
      <c r="BE144" s="41" t="s">
        <v>35</v>
      </c>
      <c r="BF144" s="41" t="s">
        <v>35</v>
      </c>
      <c r="BG144" s="36" t="s">
        <v>35</v>
      </c>
      <c r="BH144" s="45" t="s">
        <v>35</v>
      </c>
      <c r="BI144" s="41" t="s">
        <v>35</v>
      </c>
      <c r="BJ144" s="41" t="s">
        <v>35</v>
      </c>
      <c r="BK144" s="41" t="s">
        <v>35</v>
      </c>
      <c r="BL144" s="36" t="s">
        <v>35</v>
      </c>
      <c r="BM144" s="45" t="s">
        <v>35</v>
      </c>
      <c r="BN144" s="41" t="s">
        <v>35</v>
      </c>
      <c r="BO144" s="41" t="s">
        <v>35</v>
      </c>
      <c r="BP144" s="41" t="s">
        <v>35</v>
      </c>
      <c r="BQ144" s="36" t="s">
        <v>35</v>
      </c>
      <c r="BR144" s="45" t="s">
        <v>35</v>
      </c>
      <c r="BS144" s="41" t="s">
        <v>35</v>
      </c>
      <c r="BT144" s="41" t="s">
        <v>35</v>
      </c>
      <c r="BU144" s="41" t="s">
        <v>35</v>
      </c>
      <c r="BV144" s="41" t="s">
        <v>35</v>
      </c>
      <c r="BW144" s="41" t="s">
        <v>35</v>
      </c>
      <c r="BX144" s="41" t="s">
        <v>35</v>
      </c>
      <c r="BY144" s="30" t="s">
        <v>35</v>
      </c>
      <c r="BZ144" s="30" t="s">
        <v>35</v>
      </c>
      <c r="CA144" s="30" t="s">
        <v>35</v>
      </c>
      <c r="CB144" s="30" t="s">
        <v>35</v>
      </c>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4" customFormat="true" ht="15" customHeight="true" x14ac:dyDescent="0.2">
      <c r="A145" s="982"/>
      <c r="B145" s="378" t="s">
        <v>65</v>
      </c>
      <c r="C145" s="61" t="s">
        <v>35</v>
      </c>
      <c r="D145" s="58" t="s">
        <v>35</v>
      </c>
      <c r="E145" s="58" t="s">
        <v>35</v>
      </c>
      <c r="F145" s="58" t="s">
        <v>35</v>
      </c>
      <c r="G145" s="55" t="s">
        <v>35</v>
      </c>
      <c r="H145" s="52" t="s">
        <v>35</v>
      </c>
      <c r="I145" s="58" t="s">
        <v>35</v>
      </c>
      <c r="J145" s="58" t="s">
        <v>35</v>
      </c>
      <c r="K145" s="58" t="s">
        <v>35</v>
      </c>
      <c r="L145" s="49" t="s">
        <v>35</v>
      </c>
      <c r="M145" s="61" t="s">
        <v>35</v>
      </c>
      <c r="N145" s="58" t="s">
        <v>35</v>
      </c>
      <c r="O145" s="58" t="s">
        <v>35</v>
      </c>
      <c r="P145" s="58" t="s">
        <v>35</v>
      </c>
      <c r="Q145" s="55" t="s">
        <v>35</v>
      </c>
      <c r="R145" s="52" t="s">
        <v>35</v>
      </c>
      <c r="S145" s="58" t="s">
        <v>35</v>
      </c>
      <c r="T145" s="58" t="s">
        <v>35</v>
      </c>
      <c r="U145" s="58" t="s">
        <v>35</v>
      </c>
      <c r="V145" s="58" t="s">
        <v>35</v>
      </c>
      <c r="W145" s="58" t="s">
        <v>35</v>
      </c>
      <c r="X145" s="58" t="s">
        <v>35</v>
      </c>
      <c r="Y145" s="58" t="s">
        <v>35</v>
      </c>
      <c r="Z145" s="58" t="s">
        <v>35</v>
      </c>
      <c r="AA145" s="58" t="s">
        <v>35</v>
      </c>
      <c r="AB145" s="49" t="s">
        <v>35</v>
      </c>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342"/>
      <c r="BA145" s="970"/>
      <c r="BB145" s="594" t="s">
        <v>65</v>
      </c>
      <c r="BC145" s="45" t="s">
        <v>35</v>
      </c>
      <c r="BD145" s="41" t="s">
        <v>35</v>
      </c>
      <c r="BE145" s="41" t="s">
        <v>35</v>
      </c>
      <c r="BF145" s="41" t="s">
        <v>35</v>
      </c>
      <c r="BG145" s="36" t="s">
        <v>35</v>
      </c>
      <c r="BH145" s="45" t="s">
        <v>35</v>
      </c>
      <c r="BI145" s="41" t="s">
        <v>35</v>
      </c>
      <c r="BJ145" s="41" t="s">
        <v>35</v>
      </c>
      <c r="BK145" s="41" t="s">
        <v>35</v>
      </c>
      <c r="BL145" s="36" t="s">
        <v>35</v>
      </c>
      <c r="BM145" s="45" t="s">
        <v>35</v>
      </c>
      <c r="BN145" s="41" t="s">
        <v>35</v>
      </c>
      <c r="BO145" s="41" t="s">
        <v>35</v>
      </c>
      <c r="BP145" s="41" t="s">
        <v>35</v>
      </c>
      <c r="BQ145" s="36" t="s">
        <v>35</v>
      </c>
      <c r="BR145" s="45" t="s">
        <v>35</v>
      </c>
      <c r="BS145" s="41" t="s">
        <v>35</v>
      </c>
      <c r="BT145" s="41" t="s">
        <v>35</v>
      </c>
      <c r="BU145" s="41" t="s">
        <v>35</v>
      </c>
      <c r="BV145" s="41" t="s">
        <v>35</v>
      </c>
      <c r="BW145" s="41" t="s">
        <v>35</v>
      </c>
      <c r="BX145" s="41" t="s">
        <v>35</v>
      </c>
      <c r="BY145" s="30" t="s">
        <v>35</v>
      </c>
      <c r="BZ145" s="30" t="s">
        <v>35</v>
      </c>
      <c r="CA145" s="30" t="s">
        <v>35</v>
      </c>
      <c r="CB145" s="30" t="s">
        <v>35</v>
      </c>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4" customFormat="true" ht="15" customHeight="true" x14ac:dyDescent="0.2">
      <c r="A146" s="982"/>
      <c r="B146" s="378" t="s">
        <v>66</v>
      </c>
      <c r="C146" s="61" t="s">
        <v>35</v>
      </c>
      <c r="D146" s="58" t="s">
        <v>35</v>
      </c>
      <c r="E146" s="58" t="s">
        <v>35</v>
      </c>
      <c r="F146" s="58" t="s">
        <v>35</v>
      </c>
      <c r="G146" s="55" t="s">
        <v>35</v>
      </c>
      <c r="H146" s="52" t="s">
        <v>35</v>
      </c>
      <c r="I146" s="58" t="s">
        <v>35</v>
      </c>
      <c r="J146" s="58" t="s">
        <v>35</v>
      </c>
      <c r="K146" s="58" t="s">
        <v>35</v>
      </c>
      <c r="L146" s="49" t="s">
        <v>35</v>
      </c>
      <c r="M146" s="61" t="s">
        <v>35</v>
      </c>
      <c r="N146" s="58" t="s">
        <v>35</v>
      </c>
      <c r="O146" s="58" t="s">
        <v>35</v>
      </c>
      <c r="P146" s="58" t="s">
        <v>35</v>
      </c>
      <c r="Q146" s="55" t="s">
        <v>35</v>
      </c>
      <c r="R146" s="52" t="s">
        <v>35</v>
      </c>
      <c r="S146" s="58" t="s">
        <v>35</v>
      </c>
      <c r="T146" s="58" t="s">
        <v>35</v>
      </c>
      <c r="U146" s="58" t="s">
        <v>35</v>
      </c>
      <c r="V146" s="58" t="s">
        <v>35</v>
      </c>
      <c r="W146" s="58" t="s">
        <v>35</v>
      </c>
      <c r="X146" s="58" t="s">
        <v>35</v>
      </c>
      <c r="Y146" s="58" t="s">
        <v>35</v>
      </c>
      <c r="Z146" s="58" t="s">
        <v>35</v>
      </c>
      <c r="AA146" s="58" t="s">
        <v>35</v>
      </c>
      <c r="AB146" s="49" t="s">
        <v>35</v>
      </c>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342"/>
      <c r="BA146" s="970"/>
      <c r="BB146" s="594" t="s">
        <v>66</v>
      </c>
      <c r="BC146" s="45" t="s">
        <v>35</v>
      </c>
      <c r="BD146" s="41" t="s">
        <v>35</v>
      </c>
      <c r="BE146" s="41" t="s">
        <v>35</v>
      </c>
      <c r="BF146" s="41" t="s">
        <v>35</v>
      </c>
      <c r="BG146" s="36" t="s">
        <v>35</v>
      </c>
      <c r="BH146" s="45" t="s">
        <v>35</v>
      </c>
      <c r="BI146" s="41" t="s">
        <v>35</v>
      </c>
      <c r="BJ146" s="41" t="s">
        <v>35</v>
      </c>
      <c r="BK146" s="41" t="s">
        <v>35</v>
      </c>
      <c r="BL146" s="36" t="s">
        <v>35</v>
      </c>
      <c r="BM146" s="45" t="s">
        <v>35</v>
      </c>
      <c r="BN146" s="41" t="s">
        <v>35</v>
      </c>
      <c r="BO146" s="41" t="s">
        <v>35</v>
      </c>
      <c r="BP146" s="41" t="s">
        <v>35</v>
      </c>
      <c r="BQ146" s="36" t="s">
        <v>35</v>
      </c>
      <c r="BR146" s="45" t="s">
        <v>35</v>
      </c>
      <c r="BS146" s="41" t="s">
        <v>35</v>
      </c>
      <c r="BT146" s="41" t="s">
        <v>35</v>
      </c>
      <c r="BU146" s="41" t="s">
        <v>35</v>
      </c>
      <c r="BV146" s="41" t="s">
        <v>35</v>
      </c>
      <c r="BW146" s="41" t="s">
        <v>35</v>
      </c>
      <c r="BX146" s="41" t="s">
        <v>35</v>
      </c>
      <c r="BY146" s="30" t="s">
        <v>35</v>
      </c>
      <c r="BZ146" s="30" t="s">
        <v>35</v>
      </c>
      <c r="CA146" s="30" t="s">
        <v>35</v>
      </c>
      <c r="CB146" s="30" t="s">
        <v>35</v>
      </c>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4" customFormat="true" ht="15" customHeight="true" x14ac:dyDescent="0.2">
      <c r="A147" s="982"/>
      <c r="B147" s="378" t="s">
        <v>67</v>
      </c>
      <c r="C147" s="61" t="s">
        <v>35</v>
      </c>
      <c r="D147" s="58" t="s">
        <v>35</v>
      </c>
      <c r="E147" s="58" t="s">
        <v>35</v>
      </c>
      <c r="F147" s="58" t="s">
        <v>35</v>
      </c>
      <c r="G147" s="55" t="s">
        <v>35</v>
      </c>
      <c r="H147" s="52" t="s">
        <v>35</v>
      </c>
      <c r="I147" s="58" t="s">
        <v>35</v>
      </c>
      <c r="J147" s="58" t="s">
        <v>35</v>
      </c>
      <c r="K147" s="58" t="s">
        <v>35</v>
      </c>
      <c r="L147" s="49" t="s">
        <v>35</v>
      </c>
      <c r="M147" s="61" t="s">
        <v>35</v>
      </c>
      <c r="N147" s="58" t="s">
        <v>35</v>
      </c>
      <c r="O147" s="58" t="s">
        <v>35</v>
      </c>
      <c r="P147" s="58" t="s">
        <v>35</v>
      </c>
      <c r="Q147" s="55" t="s">
        <v>35</v>
      </c>
      <c r="R147" s="52" t="s">
        <v>35</v>
      </c>
      <c r="S147" s="58" t="s">
        <v>35</v>
      </c>
      <c r="T147" s="58" t="s">
        <v>35</v>
      </c>
      <c r="U147" s="58" t="s">
        <v>35</v>
      </c>
      <c r="V147" s="58" t="s">
        <v>35</v>
      </c>
      <c r="W147" s="58" t="s">
        <v>35</v>
      </c>
      <c r="X147" s="58" t="s">
        <v>35</v>
      </c>
      <c r="Y147" s="58" t="s">
        <v>35</v>
      </c>
      <c r="Z147" s="58" t="s">
        <v>35</v>
      </c>
      <c r="AA147" s="58" t="s">
        <v>35</v>
      </c>
      <c r="AB147" s="49" t="s">
        <v>35</v>
      </c>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342"/>
      <c r="BA147" s="970"/>
      <c r="BB147" s="594" t="s">
        <v>67</v>
      </c>
      <c r="BC147" s="45" t="s">
        <v>35</v>
      </c>
      <c r="BD147" s="41" t="s">
        <v>35</v>
      </c>
      <c r="BE147" s="41" t="s">
        <v>35</v>
      </c>
      <c r="BF147" s="41" t="s">
        <v>35</v>
      </c>
      <c r="BG147" s="36" t="s">
        <v>35</v>
      </c>
      <c r="BH147" s="45" t="s">
        <v>35</v>
      </c>
      <c r="BI147" s="41" t="s">
        <v>35</v>
      </c>
      <c r="BJ147" s="41" t="s">
        <v>35</v>
      </c>
      <c r="BK147" s="41" t="s">
        <v>35</v>
      </c>
      <c r="BL147" s="36" t="s">
        <v>35</v>
      </c>
      <c r="BM147" s="45" t="s">
        <v>35</v>
      </c>
      <c r="BN147" s="41" t="s">
        <v>35</v>
      </c>
      <c r="BO147" s="41" t="s">
        <v>35</v>
      </c>
      <c r="BP147" s="41" t="s">
        <v>35</v>
      </c>
      <c r="BQ147" s="36" t="s">
        <v>35</v>
      </c>
      <c r="BR147" s="45" t="s">
        <v>35</v>
      </c>
      <c r="BS147" s="41" t="s">
        <v>35</v>
      </c>
      <c r="BT147" s="41" t="s">
        <v>35</v>
      </c>
      <c r="BU147" s="41" t="s">
        <v>35</v>
      </c>
      <c r="BV147" s="41" t="s">
        <v>35</v>
      </c>
      <c r="BW147" s="41" t="s">
        <v>35</v>
      </c>
      <c r="BX147" s="41" t="s">
        <v>35</v>
      </c>
      <c r="BY147" s="30" t="s">
        <v>35</v>
      </c>
      <c r="BZ147" s="30" t="s">
        <v>35</v>
      </c>
      <c r="CA147" s="30" t="s">
        <v>35</v>
      </c>
      <c r="CB147" s="30" t="s">
        <v>35</v>
      </c>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4" customFormat="true" ht="15" customHeight="true" x14ac:dyDescent="0.2">
      <c r="A148" s="982" t="s">
        <v>109</v>
      </c>
      <c r="B148" s="378" t="s">
        <v>49</v>
      </c>
      <c r="C148" s="158">
        <v>16.027896488357637</v>
      </c>
      <c r="D148" s="157">
        <v>15.564352306620306</v>
      </c>
      <c r="E148" s="157">
        <v>13.036303850111139</v>
      </c>
      <c r="F148" s="157">
        <v>18.658292587452781</v>
      </c>
      <c r="G148" s="156">
        <v>40.213267572926917</v>
      </c>
      <c r="H148" s="146">
        <v>13.198757365442443</v>
      </c>
      <c r="I148" s="157">
        <v>25.80459295090229</v>
      </c>
      <c r="J148" s="157">
        <v>35.800051747719287</v>
      </c>
      <c r="K148" s="157">
        <v>41.004653484093893</v>
      </c>
      <c r="L148" s="150">
        <v>44.505831851915403</v>
      </c>
      <c r="M148" s="158">
        <v>15.964015941935546</v>
      </c>
      <c r="N148" s="157">
        <v>16.039041757799765</v>
      </c>
      <c r="O148" s="157">
        <v>15.759054928126334</v>
      </c>
      <c r="P148" s="157">
        <v>13.08089902083092</v>
      </c>
      <c r="Q148" s="156">
        <v>12.810754513822037</v>
      </c>
      <c r="R148" s="146">
        <v>14.776557533691859</v>
      </c>
      <c r="S148" s="157">
        <v>12.57625760444534</v>
      </c>
      <c r="T148" s="157">
        <v>14.509604128831679</v>
      </c>
      <c r="U148" s="157">
        <v>18.256106821930544</v>
      </c>
      <c r="V148" s="157">
        <v>25.268578679214361</v>
      </c>
      <c r="W148" s="157">
        <v>22.584278118760054</v>
      </c>
      <c r="X148" s="157">
        <v>43.349513641115053</v>
      </c>
      <c r="Y148" s="157">
        <v>36.991763524790912</v>
      </c>
      <c r="Z148" s="157">
        <v>14.000447761584075</v>
      </c>
      <c r="AA148" s="157">
        <v>28.317470430875009</v>
      </c>
      <c r="AB148" s="150">
        <v>4.877286570149149</v>
      </c>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42"/>
      <c r="BA148" s="970" t="s">
        <v>109</v>
      </c>
      <c r="BB148" s="594" t="s">
        <v>49</v>
      </c>
      <c r="BC148" s="45" t="s">
        <v>35</v>
      </c>
      <c r="BD148" s="41" t="s">
        <v>35</v>
      </c>
      <c r="BE148" s="41" t="s">
        <v>35</v>
      </c>
      <c r="BF148" s="41" t="s">
        <v>35</v>
      </c>
      <c r="BG148" s="36" t="s">
        <v>35</v>
      </c>
      <c r="BH148" s="45" t="s">
        <v>35</v>
      </c>
      <c r="BI148" s="41" t="s">
        <v>35</v>
      </c>
      <c r="BJ148" s="41" t="s">
        <v>35</v>
      </c>
      <c r="BK148" s="41" t="s">
        <v>35</v>
      </c>
      <c r="BL148" s="36" t="s">
        <v>35</v>
      </c>
      <c r="BM148" s="45" t="s">
        <v>35</v>
      </c>
      <c r="BN148" s="41" t="s">
        <v>35</v>
      </c>
      <c r="BO148" s="41" t="s">
        <v>35</v>
      </c>
      <c r="BP148" s="41" t="s">
        <v>35</v>
      </c>
      <c r="BQ148" s="36" t="s">
        <v>35</v>
      </c>
      <c r="BR148" s="45" t="s">
        <v>35</v>
      </c>
      <c r="BS148" s="41" t="s">
        <v>35</v>
      </c>
      <c r="BT148" s="41" t="s">
        <v>35</v>
      </c>
      <c r="BU148" s="41" t="s">
        <v>35</v>
      </c>
      <c r="BV148" s="41" t="s">
        <v>35</v>
      </c>
      <c r="BW148" s="41" t="s">
        <v>35</v>
      </c>
      <c r="BX148" s="41" t="s">
        <v>35</v>
      </c>
      <c r="BY148" s="30" t="s">
        <v>35</v>
      </c>
      <c r="BZ148" s="30" t="s">
        <v>35</v>
      </c>
      <c r="CA148" s="30" t="s">
        <v>35</v>
      </c>
      <c r="CB148" s="30" t="s">
        <v>35</v>
      </c>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4" customFormat="true" ht="15" customHeight="true" x14ac:dyDescent="0.2">
      <c r="A149" s="982"/>
      <c r="B149" s="378" t="s">
        <v>48</v>
      </c>
      <c r="C149" s="158">
        <v>14.721089965239139</v>
      </c>
      <c r="D149" s="157">
        <v>19.027283376301359</v>
      </c>
      <c r="E149" s="157">
        <v>22.129632223602513</v>
      </c>
      <c r="F149" s="157">
        <v>20.928288189277207</v>
      </c>
      <c r="G149" s="156">
        <v>25.914617221311676</v>
      </c>
      <c r="H149" s="146">
        <v>24.888941094053632</v>
      </c>
      <c r="I149" s="157">
        <v>19.885186982550156</v>
      </c>
      <c r="J149" s="157">
        <v>18.771952744821146</v>
      </c>
      <c r="K149" s="157">
        <v>19.982903772969969</v>
      </c>
      <c r="L149" s="150">
        <v>38.504262061526219</v>
      </c>
      <c r="M149" s="158">
        <v>13.494681514321879</v>
      </c>
      <c r="N149" s="157">
        <v>16.100932588993121</v>
      </c>
      <c r="O149" s="157">
        <v>21.666391334338257</v>
      </c>
      <c r="P149" s="157">
        <v>20.109801237550144</v>
      </c>
      <c r="Q149" s="156">
        <v>21.1976500672824</v>
      </c>
      <c r="R149" s="146">
        <v>25.568492401496933</v>
      </c>
      <c r="S149" s="157">
        <v>14.6196966396682</v>
      </c>
      <c r="T149" s="157">
        <v>12.932941399813178</v>
      </c>
      <c r="U149" s="157">
        <v>8.0188324250888883</v>
      </c>
      <c r="V149" s="157">
        <v>13.057650783072233</v>
      </c>
      <c r="W149" s="157">
        <v>14.147958598991289</v>
      </c>
      <c r="X149" s="157">
        <v>20.723429968961309</v>
      </c>
      <c r="Y149" s="157">
        <v>37.867688838026979</v>
      </c>
      <c r="Z149" s="157">
        <v>37.349915224237456</v>
      </c>
      <c r="AA149" s="157">
        <v>41.148240716450083</v>
      </c>
      <c r="AB149" s="150">
        <v>3.1602415438627309</v>
      </c>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42"/>
      <c r="BA149" s="970"/>
      <c r="BB149" s="594" t="s">
        <v>48</v>
      </c>
      <c r="BC149" s="45" t="s">
        <v>35</v>
      </c>
      <c r="BD149" s="41" t="s">
        <v>35</v>
      </c>
      <c r="BE149" s="41" t="s">
        <v>35</v>
      </c>
      <c r="BF149" s="41" t="s">
        <v>35</v>
      </c>
      <c r="BG149" s="36" t="s">
        <v>35</v>
      </c>
      <c r="BH149" s="45" t="s">
        <v>35</v>
      </c>
      <c r="BI149" s="41" t="s">
        <v>35</v>
      </c>
      <c r="BJ149" s="41" t="s">
        <v>35</v>
      </c>
      <c r="BK149" s="41" t="s">
        <v>35</v>
      </c>
      <c r="BL149" s="36" t="s">
        <v>35</v>
      </c>
      <c r="BM149" s="45" t="s">
        <v>35</v>
      </c>
      <c r="BN149" s="41" t="s">
        <v>35</v>
      </c>
      <c r="BO149" s="41" t="s">
        <v>35</v>
      </c>
      <c r="BP149" s="41" t="s">
        <v>35</v>
      </c>
      <c r="BQ149" s="36" t="s">
        <v>35</v>
      </c>
      <c r="BR149" s="45" t="s">
        <v>35</v>
      </c>
      <c r="BS149" s="41" t="s">
        <v>35</v>
      </c>
      <c r="BT149" s="41" t="s">
        <v>35</v>
      </c>
      <c r="BU149" s="41" t="s">
        <v>35</v>
      </c>
      <c r="BV149" s="41" t="s">
        <v>35</v>
      </c>
      <c r="BW149" s="41" t="s">
        <v>35</v>
      </c>
      <c r="BX149" s="41" t="s">
        <v>35</v>
      </c>
      <c r="BY149" s="30" t="s">
        <v>35</v>
      </c>
      <c r="BZ149" s="30" t="s">
        <v>35</v>
      </c>
      <c r="CA149" s="30" t="s">
        <v>35</v>
      </c>
      <c r="CB149" s="30" t="s">
        <v>35</v>
      </c>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4" customFormat="true" ht="15" customHeight="true" x14ac:dyDescent="0.2">
      <c r="A150" s="982"/>
      <c r="B150" s="378" t="s">
        <v>111</v>
      </c>
      <c r="C150" s="158">
        <v>69.251013546403101</v>
      </c>
      <c r="D150" s="157">
        <v>65.408364317078536</v>
      </c>
      <c r="E150" s="157">
        <v>64.834063926286433</v>
      </c>
      <c r="F150" s="157">
        <v>60.41341922327009</v>
      </c>
      <c r="G150" s="156">
        <v>33.872115205761688</v>
      </c>
      <c r="H150" s="146">
        <v>61.912301540504167</v>
      </c>
      <c r="I150" s="157">
        <v>54.310220066547664</v>
      </c>
      <c r="J150" s="157">
        <v>45.427995507459599</v>
      </c>
      <c r="K150" s="157">
        <v>39.012442742936216</v>
      </c>
      <c r="L150" s="150">
        <v>16.989906086558662</v>
      </c>
      <c r="M150" s="158">
        <v>70.541302543742589</v>
      </c>
      <c r="N150" s="157">
        <v>67.860025653207501</v>
      </c>
      <c r="O150" s="157">
        <v>62.574553737535425</v>
      </c>
      <c r="P150" s="157">
        <v>66.809299741618972</v>
      </c>
      <c r="Q150" s="156">
        <v>65.99159541889567</v>
      </c>
      <c r="R150" s="146">
        <v>59.654950064811054</v>
      </c>
      <c r="S150" s="157">
        <v>72.804045755886435</v>
      </c>
      <c r="T150" s="157">
        <v>72.557454471355413</v>
      </c>
      <c r="U150" s="157">
        <v>73.725060752980838</v>
      </c>
      <c r="V150" s="157">
        <v>61.673770537713388</v>
      </c>
      <c r="W150" s="157">
        <v>63.267763282248488</v>
      </c>
      <c r="X150" s="157">
        <v>35.927056389923827</v>
      </c>
      <c r="Y150" s="157">
        <v>25.140547637182376</v>
      </c>
      <c r="Z150" s="157">
        <v>48.649637014178531</v>
      </c>
      <c r="AA150" s="157">
        <v>30.534288852675353</v>
      </c>
      <c r="AB150" s="150">
        <v>91.96247188598808</v>
      </c>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42"/>
      <c r="BA150" s="970"/>
      <c r="BB150" s="594" t="s">
        <v>111</v>
      </c>
      <c r="BC150" s="45" t="s">
        <v>35</v>
      </c>
      <c r="BD150" s="41" t="s">
        <v>35</v>
      </c>
      <c r="BE150" s="41" t="s">
        <v>35</v>
      </c>
      <c r="BF150" s="41" t="s">
        <v>35</v>
      </c>
      <c r="BG150" s="36" t="s">
        <v>35</v>
      </c>
      <c r="BH150" s="45" t="s">
        <v>35</v>
      </c>
      <c r="BI150" s="41" t="s">
        <v>35</v>
      </c>
      <c r="BJ150" s="41" t="s">
        <v>35</v>
      </c>
      <c r="BK150" s="41" t="s">
        <v>35</v>
      </c>
      <c r="BL150" s="36" t="s">
        <v>35</v>
      </c>
      <c r="BM150" s="45" t="s">
        <v>35</v>
      </c>
      <c r="BN150" s="41" t="s">
        <v>35</v>
      </c>
      <c r="BO150" s="41" t="s">
        <v>35</v>
      </c>
      <c r="BP150" s="41" t="s">
        <v>35</v>
      </c>
      <c r="BQ150" s="36" t="s">
        <v>35</v>
      </c>
      <c r="BR150" s="45" t="s">
        <v>35</v>
      </c>
      <c r="BS150" s="41" t="s">
        <v>35</v>
      </c>
      <c r="BT150" s="41" t="s">
        <v>35</v>
      </c>
      <c r="BU150" s="41" t="s">
        <v>35</v>
      </c>
      <c r="BV150" s="41" t="s">
        <v>35</v>
      </c>
      <c r="BW150" s="41" t="s">
        <v>35</v>
      </c>
      <c r="BX150" s="41" t="s">
        <v>35</v>
      </c>
      <c r="BY150" s="30" t="s">
        <v>35</v>
      </c>
      <c r="BZ150" s="30" t="s">
        <v>35</v>
      </c>
      <c r="CA150" s="30" t="s">
        <v>35</v>
      </c>
      <c r="CB150" s="30" t="s">
        <v>35</v>
      </c>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4" customFormat="true" ht="15" customHeight="true" x14ac:dyDescent="0.2">
      <c r="A151" s="982" t="s">
        <v>110</v>
      </c>
      <c r="B151" s="378" t="s">
        <v>49</v>
      </c>
      <c r="C151" s="158">
        <v>51.580694786286017</v>
      </c>
      <c r="D151" s="157">
        <v>44.905519356198653</v>
      </c>
      <c r="E151" s="157">
        <v>42.953965638032791</v>
      </c>
      <c r="F151" s="157">
        <v>49.20026767689972</v>
      </c>
      <c r="G151" s="156">
        <v>61.73109946809987</v>
      </c>
      <c r="H151" s="146">
        <v>43.589799074988292</v>
      </c>
      <c r="I151" s="157">
        <v>55.330833672725234</v>
      </c>
      <c r="J151" s="157">
        <v>65.02877412163096</v>
      </c>
      <c r="K151" s="157">
        <v>67.079892065939504</v>
      </c>
      <c r="L151" s="150">
        <v>54.993463003363217</v>
      </c>
      <c r="M151" s="158">
        <v>54.393057631645881</v>
      </c>
      <c r="N151" s="157">
        <v>47.381041048899036</v>
      </c>
      <c r="O151" s="157">
        <v>43.455842946734386</v>
      </c>
      <c r="P151" s="157">
        <v>43.671506474116704</v>
      </c>
      <c r="Q151" s="156">
        <v>42.846871142246137</v>
      </c>
      <c r="R151" s="146">
        <v>38.33398403480993</v>
      </c>
      <c r="S151" s="157">
        <v>37.732427359637647</v>
      </c>
      <c r="T151" s="157">
        <v>55.483597200844883</v>
      </c>
      <c r="U151" s="157">
        <v>58.045182468292033</v>
      </c>
      <c r="V151" s="157">
        <v>59.029654342701299</v>
      </c>
      <c r="W151" s="157">
        <v>60.473106737164109</v>
      </c>
      <c r="X151" s="157">
        <v>68.116051303665188</v>
      </c>
      <c r="Y151" s="157">
        <v>49.593397733205741</v>
      </c>
      <c r="Z151" s="157">
        <v>31.733682976332062</v>
      </c>
      <c r="AA151" s="157">
        <v>40.097774390706789</v>
      </c>
      <c r="AB151" s="150">
        <v>56.667229269735031</v>
      </c>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42"/>
      <c r="BA151" s="970" t="s">
        <v>110</v>
      </c>
      <c r="BB151" s="594" t="s">
        <v>49</v>
      </c>
      <c r="BC151" s="45" t="s">
        <v>35</v>
      </c>
      <c r="BD151" s="41" t="s">
        <v>35</v>
      </c>
      <c r="BE151" s="41" t="s">
        <v>35</v>
      </c>
      <c r="BF151" s="41" t="s">
        <v>35</v>
      </c>
      <c r="BG151" s="36" t="s">
        <v>35</v>
      </c>
      <c r="BH151" s="45" t="s">
        <v>35</v>
      </c>
      <c r="BI151" s="41" t="s">
        <v>35</v>
      </c>
      <c r="BJ151" s="41" t="s">
        <v>35</v>
      </c>
      <c r="BK151" s="41" t="s">
        <v>35</v>
      </c>
      <c r="BL151" s="36" t="s">
        <v>35</v>
      </c>
      <c r="BM151" s="45" t="s">
        <v>35</v>
      </c>
      <c r="BN151" s="41" t="s">
        <v>35</v>
      </c>
      <c r="BO151" s="41" t="s">
        <v>35</v>
      </c>
      <c r="BP151" s="41" t="s">
        <v>35</v>
      </c>
      <c r="BQ151" s="36" t="s">
        <v>35</v>
      </c>
      <c r="BR151" s="45" t="s">
        <v>35</v>
      </c>
      <c r="BS151" s="41" t="s">
        <v>35</v>
      </c>
      <c r="BT151" s="41" t="s">
        <v>35</v>
      </c>
      <c r="BU151" s="41" t="s">
        <v>35</v>
      </c>
      <c r="BV151" s="41" t="s">
        <v>35</v>
      </c>
      <c r="BW151" s="41" t="s">
        <v>35</v>
      </c>
      <c r="BX151" s="41" t="s">
        <v>35</v>
      </c>
      <c r="BY151" s="30" t="s">
        <v>35</v>
      </c>
      <c r="BZ151" s="30" t="s">
        <v>35</v>
      </c>
      <c r="CA151" s="30" t="s">
        <v>35</v>
      </c>
      <c r="CB151" s="30" t="s">
        <v>35</v>
      </c>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4" customFormat="true" ht="15" customHeight="true" x14ac:dyDescent="0.2">
      <c r="A152" s="1014"/>
      <c r="B152" s="425" t="s">
        <v>48</v>
      </c>
      <c r="C152" s="158">
        <v>48.419305213714047</v>
      </c>
      <c r="D152" s="157">
        <v>55.094480643801312</v>
      </c>
      <c r="E152" s="157">
        <v>57.005040706365641</v>
      </c>
      <c r="F152" s="157">
        <v>50.734388596289158</v>
      </c>
      <c r="G152" s="156">
        <v>38.261914384056702</v>
      </c>
      <c r="H152" s="146">
        <v>56.410200925011935</v>
      </c>
      <c r="I152" s="157">
        <v>44.584171493008114</v>
      </c>
      <c r="J152" s="157">
        <v>34.971225878369047</v>
      </c>
      <c r="K152" s="157">
        <v>32.899839949948451</v>
      </c>
      <c r="L152" s="150">
        <v>45.006536996637017</v>
      </c>
      <c r="M152" s="158">
        <v>45.606942368354339</v>
      </c>
      <c r="N152" s="157">
        <v>52.618958951101249</v>
      </c>
      <c r="O152" s="157">
        <v>56.544157053265721</v>
      </c>
      <c r="P152" s="157">
        <v>56.265225446535808</v>
      </c>
      <c r="Q152" s="156">
        <v>57.097795688080723</v>
      </c>
      <c r="R152" s="146">
        <v>61.666015965190155</v>
      </c>
      <c r="S152" s="157">
        <v>62.267572640362282</v>
      </c>
      <c r="T152" s="157">
        <v>44.516402799155522</v>
      </c>
      <c r="U152" s="157">
        <v>41.908038808163703</v>
      </c>
      <c r="V152" s="157">
        <v>40.807388282521288</v>
      </c>
      <c r="W152" s="157">
        <v>39.526893262835998</v>
      </c>
      <c r="X152" s="157">
        <v>31.868757150077926</v>
      </c>
      <c r="Y152" s="157">
        <v>50.406602266794529</v>
      </c>
      <c r="Z152" s="157">
        <v>68.266317023667952</v>
      </c>
      <c r="AA152" s="157">
        <v>59.856195752117479</v>
      </c>
      <c r="AB152" s="150">
        <v>43.332770730264919</v>
      </c>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42"/>
      <c r="BA152" s="970"/>
      <c r="BB152" s="594" t="s">
        <v>48</v>
      </c>
      <c r="BC152" s="45" t="s">
        <v>35</v>
      </c>
      <c r="BD152" s="41" t="s">
        <v>35</v>
      </c>
      <c r="BE152" s="41" t="s">
        <v>35</v>
      </c>
      <c r="BF152" s="41" t="s">
        <v>35</v>
      </c>
      <c r="BG152" s="36" t="s">
        <v>35</v>
      </c>
      <c r="BH152" s="45" t="s">
        <v>35</v>
      </c>
      <c r="BI152" s="41" t="s">
        <v>35</v>
      </c>
      <c r="BJ152" s="41" t="s">
        <v>35</v>
      </c>
      <c r="BK152" s="41" t="s">
        <v>35</v>
      </c>
      <c r="BL152" s="36" t="s">
        <v>35</v>
      </c>
      <c r="BM152" s="45" t="s">
        <v>35</v>
      </c>
      <c r="BN152" s="41" t="s">
        <v>35</v>
      </c>
      <c r="BO152" s="41" t="s">
        <v>35</v>
      </c>
      <c r="BP152" s="41" t="s">
        <v>35</v>
      </c>
      <c r="BQ152" s="36" t="s">
        <v>35</v>
      </c>
      <c r="BR152" s="45" t="s">
        <v>35</v>
      </c>
      <c r="BS152" s="41" t="s">
        <v>35</v>
      </c>
      <c r="BT152" s="41" t="s">
        <v>35</v>
      </c>
      <c r="BU152" s="41" t="s">
        <v>35</v>
      </c>
      <c r="BV152" s="41" t="s">
        <v>35</v>
      </c>
      <c r="BW152" s="41" t="s">
        <v>35</v>
      </c>
      <c r="BX152" s="41" t="s">
        <v>35</v>
      </c>
      <c r="BY152" s="30" t="s">
        <v>35</v>
      </c>
      <c r="BZ152" s="30" t="s">
        <v>35</v>
      </c>
      <c r="CA152" s="30" t="s">
        <v>35</v>
      </c>
      <c r="CB152" s="30" t="s">
        <v>35</v>
      </c>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544" customFormat="true" ht="15" customHeight="true" x14ac:dyDescent="0.2">
      <c r="A153" s="988" t="s">
        <v>62</v>
      </c>
      <c r="B153" s="377" t="s">
        <v>428</v>
      </c>
      <c r="C153" s="117">
        <v>0</v>
      </c>
      <c r="D153" s="116">
        <v>0</v>
      </c>
      <c r="E153" s="116">
        <v>0</v>
      </c>
      <c r="F153" s="116">
        <v>0</v>
      </c>
      <c r="G153" s="115">
        <v>1.431299236829999</v>
      </c>
      <c r="H153" s="114">
        <v>0</v>
      </c>
      <c r="I153" s="116">
        <v>0</v>
      </c>
      <c r="J153" s="116">
        <v>0.71698946303782962</v>
      </c>
      <c r="K153" s="116">
        <v>1.4722698191847012</v>
      </c>
      <c r="L153" s="113">
        <v>1.9673187394629046</v>
      </c>
      <c r="M153" s="117">
        <v>0</v>
      </c>
      <c r="N153" s="116">
        <v>0</v>
      </c>
      <c r="O153" s="116">
        <v>0</v>
      </c>
      <c r="P153" s="116">
        <v>0</v>
      </c>
      <c r="Q153" s="115">
        <v>0</v>
      </c>
      <c r="R153" s="114">
        <v>0</v>
      </c>
      <c r="S153" s="116">
        <v>0.14244625411487263</v>
      </c>
      <c r="T153" s="116">
        <v>0</v>
      </c>
      <c r="U153" s="116">
        <v>0</v>
      </c>
      <c r="V153" s="116">
        <v>1.1144418954123178E-2</v>
      </c>
      <c r="W153" s="116">
        <v>0.29205886203257758</v>
      </c>
      <c r="X153" s="116">
        <v>0.75943546724239563</v>
      </c>
      <c r="Y153" s="116">
        <v>0</v>
      </c>
      <c r="Z153" s="116">
        <v>0</v>
      </c>
      <c r="AA153" s="116">
        <v>0.25031125745199578</v>
      </c>
      <c r="AB153" s="113">
        <v>2.0112642026489356</v>
      </c>
      <c r="AC153" s="784"/>
      <c r="AD153" s="784"/>
      <c r="AE153" s="784"/>
      <c r="AF153" s="784"/>
      <c r="AG153" s="784"/>
      <c r="AH153" s="784"/>
      <c r="AI153" s="784"/>
      <c r="AJ153" s="784"/>
      <c r="AK153" s="784"/>
      <c r="AL153" s="784"/>
      <c r="AM153" s="784"/>
      <c r="AN153" s="784"/>
      <c r="AO153" s="784"/>
      <c r="AP153" s="784"/>
      <c r="AQ153" s="784"/>
      <c r="AR153" s="784"/>
      <c r="AS153" s="784"/>
      <c r="AT153" s="784"/>
      <c r="AU153" s="784"/>
      <c r="AV153" s="784"/>
      <c r="AW153" s="784"/>
      <c r="AX153" s="784"/>
      <c r="AY153" s="784"/>
      <c r="AZ153" s="343"/>
      <c r="BA153" s="970" t="s">
        <v>62</v>
      </c>
      <c r="BB153" s="365" t="s">
        <v>428</v>
      </c>
      <c r="BC153" s="448">
        <v>0</v>
      </c>
      <c r="BD153" s="432">
        <v>0</v>
      </c>
      <c r="BE153" s="432">
        <v>0</v>
      </c>
      <c r="BF153" s="432">
        <v>0</v>
      </c>
      <c r="BG153" s="450">
        <v>279.53574899999995</v>
      </c>
      <c r="BH153" s="448">
        <v>0</v>
      </c>
      <c r="BI153" s="432">
        <v>0</v>
      </c>
      <c r="BJ153" s="432">
        <v>48.344926999999998</v>
      </c>
      <c r="BK153" s="432">
        <v>98.73632299999997</v>
      </c>
      <c r="BL153" s="450">
        <v>132.454499</v>
      </c>
      <c r="BM153" s="448">
        <v>0</v>
      </c>
      <c r="BN153" s="432">
        <v>0</v>
      </c>
      <c r="BO153" s="432">
        <v>0</v>
      </c>
      <c r="BP153" s="432">
        <v>0</v>
      </c>
      <c r="BQ153" s="450">
        <v>0</v>
      </c>
      <c r="BR153" s="448">
        <v>0</v>
      </c>
      <c r="BS153" s="432">
        <v>6.0951149999999998</v>
      </c>
      <c r="BT153" s="432">
        <v>0</v>
      </c>
      <c r="BU153" s="432">
        <v>0</v>
      </c>
      <c r="BV153" s="432">
        <v>1.1235900000000001</v>
      </c>
      <c r="BW153" s="432">
        <v>29.63616</v>
      </c>
      <c r="BX153" s="432">
        <v>68.501422000000005</v>
      </c>
      <c r="BY153" s="433">
        <v>0</v>
      </c>
      <c r="BZ153" s="433">
        <v>0</v>
      </c>
      <c r="CA153" s="433">
        <v>24.513629000000002</v>
      </c>
      <c r="CB153" s="433">
        <v>149.66583299999996</v>
      </c>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544" customFormat="true" ht="15" customHeight="true" x14ac:dyDescent="0.2">
      <c r="A154" s="982"/>
      <c r="B154" s="378" t="s">
        <v>429</v>
      </c>
      <c r="C154" s="117">
        <v>0.12440881229149178</v>
      </c>
      <c r="D154" s="116">
        <v>0.10355166711643893</v>
      </c>
      <c r="E154" s="116">
        <v>9.1403858735467802E-2</v>
      </c>
      <c r="F154" s="116">
        <v>0.35896351392183379</v>
      </c>
      <c r="G154" s="115">
        <v>21.979526151501595</v>
      </c>
      <c r="H154" s="114">
        <v>4.3864469386429725E-2</v>
      </c>
      <c r="I154" s="116">
        <v>0.32558392863302771</v>
      </c>
      <c r="J154" s="116">
        <v>4.1949202183389662</v>
      </c>
      <c r="K154" s="116">
        <v>17.143128815916501</v>
      </c>
      <c r="L154" s="113">
        <v>42.602072029046155</v>
      </c>
      <c r="M154" s="117">
        <v>0.18979546332789904</v>
      </c>
      <c r="N154" s="116">
        <v>3.2130199571377997E-3</v>
      </c>
      <c r="O154" s="116">
        <v>0.17403196450777064</v>
      </c>
      <c r="P154" s="116">
        <v>8.9672905800197447E-2</v>
      </c>
      <c r="Q154" s="115">
        <v>0.32005309802311133</v>
      </c>
      <c r="R154" s="114">
        <v>0</v>
      </c>
      <c r="S154" s="116">
        <v>4.2835747339334125</v>
      </c>
      <c r="T154" s="116">
        <v>7.1652079066408775E-2</v>
      </c>
      <c r="U154" s="116">
        <v>9.0456631871554481E-3</v>
      </c>
      <c r="V154" s="116">
        <v>1.0694552764818077</v>
      </c>
      <c r="W154" s="116">
        <v>5.1822159544409994</v>
      </c>
      <c r="X154" s="116">
        <v>34.988413061319775</v>
      </c>
      <c r="Y154" s="116">
        <v>2.4117523024329412E-2</v>
      </c>
      <c r="Z154" s="116">
        <v>0.30326976357677837</v>
      </c>
      <c r="AA154" s="116">
        <v>3.3593150660505682</v>
      </c>
      <c r="AB154" s="113">
        <v>1.1703443158638034</v>
      </c>
      <c r="AC154" s="784"/>
      <c r="AD154" s="784"/>
      <c r="AE154" s="784"/>
      <c r="AF154" s="784"/>
      <c r="AG154" s="784"/>
      <c r="AH154" s="784"/>
      <c r="AI154" s="784"/>
      <c r="AJ154" s="784"/>
      <c r="AK154" s="784"/>
      <c r="AL154" s="784"/>
      <c r="AM154" s="784"/>
      <c r="AN154" s="784"/>
      <c r="AO154" s="784"/>
      <c r="AP154" s="784"/>
      <c r="AQ154" s="784"/>
      <c r="AR154" s="784"/>
      <c r="AS154" s="784"/>
      <c r="AT154" s="784"/>
      <c r="AU154" s="784"/>
      <c r="AV154" s="784"/>
      <c r="AW154" s="784"/>
      <c r="AX154" s="784"/>
      <c r="AY154" s="784"/>
      <c r="AZ154" s="343"/>
      <c r="BA154" s="970"/>
      <c r="BB154" s="594" t="s">
        <v>429</v>
      </c>
      <c r="BC154" s="449">
        <v>24.299935999999999</v>
      </c>
      <c r="BD154" s="434">
        <v>20.206864000000003</v>
      </c>
      <c r="BE154" s="434">
        <v>17.850483999999998</v>
      </c>
      <c r="BF154" s="434">
        <v>70.073873999999989</v>
      </c>
      <c r="BG154" s="453">
        <v>4292.6476499999981</v>
      </c>
      <c r="BH154" s="449">
        <v>2.9505599999999998</v>
      </c>
      <c r="BI154" s="434">
        <v>21.882474000000002</v>
      </c>
      <c r="BJ154" s="434">
        <v>282.85368499999998</v>
      </c>
      <c r="BK154" s="434">
        <v>1149.6870220000008</v>
      </c>
      <c r="BL154" s="453">
        <v>2868.2876820000024</v>
      </c>
      <c r="BM154" s="449">
        <v>24.299935999999999</v>
      </c>
      <c r="BN154" s="434">
        <v>0.41138400000000003</v>
      </c>
      <c r="BO154" s="434">
        <v>22.263784000000001</v>
      </c>
      <c r="BP154" s="434">
        <v>11.476051999999999</v>
      </c>
      <c r="BQ154" s="453">
        <v>40.966228999999998</v>
      </c>
      <c r="BR154" s="449">
        <v>0</v>
      </c>
      <c r="BS154" s="434">
        <v>183.28934499999994</v>
      </c>
      <c r="BT154" s="434">
        <v>9.5332050000000006</v>
      </c>
      <c r="BU154" s="434">
        <v>0.58748699999999998</v>
      </c>
      <c r="BV154" s="434">
        <v>107.82341</v>
      </c>
      <c r="BW154" s="434">
        <v>525.85626100000025</v>
      </c>
      <c r="BX154" s="434">
        <v>3155.9706539999988</v>
      </c>
      <c r="BY154" s="435">
        <v>0.7975270000000001</v>
      </c>
      <c r="BZ154" s="435">
        <v>25.144723999999997</v>
      </c>
      <c r="CA154" s="435">
        <v>328.98641500000002</v>
      </c>
      <c r="CB154" s="435">
        <v>87.08977999999999</v>
      </c>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544" customFormat="true" ht="15" customHeight="true" x14ac:dyDescent="0.2">
      <c r="A155" s="982"/>
      <c r="B155" s="378" t="s">
        <v>430</v>
      </c>
      <c r="C155" s="117">
        <v>2.0725538772701755E-2</v>
      </c>
      <c r="D155" s="116">
        <v>0</v>
      </c>
      <c r="E155" s="116">
        <v>0</v>
      </c>
      <c r="F155" s="116">
        <v>0.63272952226543799</v>
      </c>
      <c r="G155" s="115">
        <v>2.9491003589949072</v>
      </c>
      <c r="H155" s="114">
        <v>0.10586391524100539</v>
      </c>
      <c r="I155" s="116">
        <v>1.4486338519393722</v>
      </c>
      <c r="J155" s="116">
        <v>2.6207010411462348</v>
      </c>
      <c r="K155" s="116">
        <v>3.6480311467335693</v>
      </c>
      <c r="L155" s="113">
        <v>2.5790200161564201</v>
      </c>
      <c r="M155" s="117">
        <v>3.1618445362766985E-2</v>
      </c>
      <c r="N155" s="116">
        <v>0</v>
      </c>
      <c r="O155" s="116">
        <v>0</v>
      </c>
      <c r="P155" s="116">
        <v>0</v>
      </c>
      <c r="Q155" s="115">
        <v>0</v>
      </c>
      <c r="R155" s="114">
        <v>2.6174388555636245E-2</v>
      </c>
      <c r="S155" s="116">
        <v>0.30367612885376083</v>
      </c>
      <c r="T155" s="116">
        <v>0</v>
      </c>
      <c r="U155" s="116">
        <v>0</v>
      </c>
      <c r="V155" s="116">
        <v>0</v>
      </c>
      <c r="W155" s="116">
        <v>4.1689689295633565</v>
      </c>
      <c r="X155" s="116">
        <v>2.270442926672247</v>
      </c>
      <c r="Y155" s="116">
        <v>0.15047766463732812</v>
      </c>
      <c r="Z155" s="116">
        <v>0</v>
      </c>
      <c r="AA155" s="116">
        <v>0.17882545059502825</v>
      </c>
      <c r="AB155" s="113">
        <v>0.48599946455261683</v>
      </c>
      <c r="AC155" s="784"/>
      <c r="AD155" s="784"/>
      <c r="AE155" s="784"/>
      <c r="AF155" s="784"/>
      <c r="AG155" s="784"/>
      <c r="AH155" s="784"/>
      <c r="AI155" s="784"/>
      <c r="AJ155" s="784"/>
      <c r="AK155" s="784"/>
      <c r="AL155" s="784"/>
      <c r="AM155" s="784"/>
      <c r="AN155" s="784"/>
      <c r="AO155" s="784"/>
      <c r="AP155" s="784"/>
      <c r="AQ155" s="784"/>
      <c r="AR155" s="784"/>
      <c r="AS155" s="784"/>
      <c r="AT155" s="784"/>
      <c r="AU155" s="784"/>
      <c r="AV155" s="784"/>
      <c r="AW155" s="784"/>
      <c r="AX155" s="784"/>
      <c r="AY155" s="784"/>
      <c r="AZ155" s="343"/>
      <c r="BA155" s="970"/>
      <c r="BB155" s="594" t="s">
        <v>430</v>
      </c>
      <c r="BC155" s="449">
        <v>4.0481800000000003</v>
      </c>
      <c r="BD155" s="434">
        <v>0</v>
      </c>
      <c r="BE155" s="434">
        <v>0</v>
      </c>
      <c r="BF155" s="434">
        <v>123.516199</v>
      </c>
      <c r="BG155" s="453">
        <v>575.96549799999991</v>
      </c>
      <c r="BH155" s="449">
        <v>7.1209759999999998</v>
      </c>
      <c r="BI155" s="434">
        <v>97.362583999999998</v>
      </c>
      <c r="BJ155" s="434">
        <v>176.70775799999998</v>
      </c>
      <c r="BK155" s="434">
        <v>244.65160999999995</v>
      </c>
      <c r="BL155" s="453">
        <v>173.63876900000002</v>
      </c>
      <c r="BM155" s="449">
        <v>4.0481800000000003</v>
      </c>
      <c r="BN155" s="434">
        <v>0</v>
      </c>
      <c r="BO155" s="434">
        <v>0</v>
      </c>
      <c r="BP155" s="434">
        <v>0</v>
      </c>
      <c r="BQ155" s="453">
        <v>0</v>
      </c>
      <c r="BR155" s="449">
        <v>4.0481800000000003</v>
      </c>
      <c r="BS155" s="434">
        <v>12.99396</v>
      </c>
      <c r="BT155" s="434">
        <v>0</v>
      </c>
      <c r="BU155" s="434">
        <v>0</v>
      </c>
      <c r="BV155" s="434">
        <v>0</v>
      </c>
      <c r="BW155" s="434">
        <v>423.03879900000015</v>
      </c>
      <c r="BX155" s="434">
        <v>204.79497699999999</v>
      </c>
      <c r="BY155" s="435">
        <v>4.9760500000000008</v>
      </c>
      <c r="BZ155" s="435">
        <v>0</v>
      </c>
      <c r="CA155" s="435">
        <v>17.512839</v>
      </c>
      <c r="CB155" s="435">
        <v>36.165072000000002</v>
      </c>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544" customFormat="true" ht="15" customHeight="true" x14ac:dyDescent="0.2">
      <c r="A156" s="982"/>
      <c r="B156" s="378" t="s">
        <v>431</v>
      </c>
      <c r="C156" s="117">
        <v>0</v>
      </c>
      <c r="D156" s="116">
        <v>0</v>
      </c>
      <c r="E156" s="116">
        <v>0</v>
      </c>
      <c r="F156" s="116">
        <v>0</v>
      </c>
      <c r="G156" s="115">
        <v>0.17367640552070018</v>
      </c>
      <c r="H156" s="114">
        <v>0</v>
      </c>
      <c r="I156" s="116">
        <v>0</v>
      </c>
      <c r="J156" s="116">
        <v>0.11573427211489236</v>
      </c>
      <c r="K156" s="116">
        <v>0.27113430969088487</v>
      </c>
      <c r="L156" s="113">
        <v>0.11781707606184362</v>
      </c>
      <c r="M156" s="117">
        <v>0</v>
      </c>
      <c r="N156" s="116">
        <v>0</v>
      </c>
      <c r="O156" s="116">
        <v>0</v>
      </c>
      <c r="P156" s="116">
        <v>0</v>
      </c>
      <c r="Q156" s="115">
        <v>0</v>
      </c>
      <c r="R156" s="114">
        <v>0</v>
      </c>
      <c r="S156" s="116">
        <v>0</v>
      </c>
      <c r="T156" s="116">
        <v>0</v>
      </c>
      <c r="U156" s="116">
        <v>0</v>
      </c>
      <c r="V156" s="116">
        <v>0</v>
      </c>
      <c r="W156" s="116">
        <v>0</v>
      </c>
      <c r="X156" s="116">
        <v>0.34155334592379716</v>
      </c>
      <c r="Y156" s="116">
        <v>0</v>
      </c>
      <c r="Z156" s="116">
        <v>0</v>
      </c>
      <c r="AA156" s="116">
        <v>0</v>
      </c>
      <c r="AB156" s="113">
        <v>4.1808113092353605E-2</v>
      </c>
      <c r="AC156" s="784"/>
      <c r="AD156" s="784"/>
      <c r="AE156" s="784"/>
      <c r="AF156" s="784"/>
      <c r="AG156" s="784"/>
      <c r="AH156" s="784"/>
      <c r="AI156" s="784"/>
      <c r="AJ156" s="784"/>
      <c r="AK156" s="784"/>
      <c r="AL156" s="784"/>
      <c r="AM156" s="784"/>
      <c r="AN156" s="784"/>
      <c r="AO156" s="784"/>
      <c r="AP156" s="784"/>
      <c r="AQ156" s="784"/>
      <c r="AR156" s="784"/>
      <c r="AS156" s="784"/>
      <c r="AT156" s="784"/>
      <c r="AU156" s="784"/>
      <c r="AV156" s="784"/>
      <c r="AW156" s="784"/>
      <c r="AX156" s="784"/>
      <c r="AY156" s="784"/>
      <c r="AZ156" s="343"/>
      <c r="BA156" s="970"/>
      <c r="BB156" s="594" t="s">
        <v>431</v>
      </c>
      <c r="BC156" s="449">
        <v>0</v>
      </c>
      <c r="BD156" s="434">
        <v>0</v>
      </c>
      <c r="BE156" s="434">
        <v>0</v>
      </c>
      <c r="BF156" s="434">
        <v>0</v>
      </c>
      <c r="BG156" s="453">
        <v>33.919367000000001</v>
      </c>
      <c r="BH156" s="449">
        <v>0</v>
      </c>
      <c r="BI156" s="434">
        <v>0</v>
      </c>
      <c r="BJ156" s="434">
        <v>7.8036919999999999</v>
      </c>
      <c r="BK156" s="434">
        <v>18.183354999999999</v>
      </c>
      <c r="BL156" s="453">
        <v>7.9323199999999998</v>
      </c>
      <c r="BM156" s="449">
        <v>0</v>
      </c>
      <c r="BN156" s="434">
        <v>0</v>
      </c>
      <c r="BO156" s="434">
        <v>0</v>
      </c>
      <c r="BP156" s="434">
        <v>0</v>
      </c>
      <c r="BQ156" s="453">
        <v>0</v>
      </c>
      <c r="BR156" s="449">
        <v>0</v>
      </c>
      <c r="BS156" s="434">
        <v>0</v>
      </c>
      <c r="BT156" s="434">
        <v>0</v>
      </c>
      <c r="BU156" s="434">
        <v>0</v>
      </c>
      <c r="BV156" s="434">
        <v>0</v>
      </c>
      <c r="BW156" s="434">
        <v>0</v>
      </c>
      <c r="BX156" s="434">
        <v>30.808266</v>
      </c>
      <c r="BY156" s="435">
        <v>0</v>
      </c>
      <c r="BZ156" s="435">
        <v>0</v>
      </c>
      <c r="CA156" s="435">
        <v>0</v>
      </c>
      <c r="CB156" s="435">
        <v>3.1111010000000001</v>
      </c>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544" customFormat="true" ht="15" customHeight="true" x14ac:dyDescent="0.2">
      <c r="A157" s="982"/>
      <c r="B157" s="378" t="s">
        <v>432</v>
      </c>
      <c r="C157" s="117">
        <v>0</v>
      </c>
      <c r="D157" s="116">
        <v>0</v>
      </c>
      <c r="E157" s="116">
        <v>0</v>
      </c>
      <c r="F157" s="116">
        <v>0</v>
      </c>
      <c r="G157" s="115">
        <v>0.12845217635605333</v>
      </c>
      <c r="H157" s="114">
        <v>0</v>
      </c>
      <c r="I157" s="116">
        <v>0</v>
      </c>
      <c r="J157" s="116">
        <v>0.37205765807528823</v>
      </c>
      <c r="K157" s="116">
        <v>0</v>
      </c>
      <c r="L157" s="113">
        <v>0</v>
      </c>
      <c r="M157" s="117">
        <v>0</v>
      </c>
      <c r="N157" s="116">
        <v>0</v>
      </c>
      <c r="O157" s="116">
        <v>0</v>
      </c>
      <c r="P157" s="116">
        <v>0</v>
      </c>
      <c r="Q157" s="115">
        <v>0</v>
      </c>
      <c r="R157" s="114">
        <v>0</v>
      </c>
      <c r="S157" s="116">
        <v>0</v>
      </c>
      <c r="T157" s="116">
        <v>0</v>
      </c>
      <c r="U157" s="116">
        <v>0</v>
      </c>
      <c r="V157" s="116">
        <v>0</v>
      </c>
      <c r="W157" s="116">
        <v>0.24722753658483532</v>
      </c>
      <c r="X157" s="116">
        <v>0</v>
      </c>
      <c r="Y157" s="116">
        <v>0</v>
      </c>
      <c r="Z157" s="116">
        <v>0</v>
      </c>
      <c r="AA157" s="116">
        <v>0</v>
      </c>
      <c r="AB157" s="113">
        <v>0</v>
      </c>
      <c r="AC157" s="784"/>
      <c r="AD157" s="784"/>
      <c r="AE157" s="784"/>
      <c r="AF157" s="784"/>
      <c r="AG157" s="784"/>
      <c r="AH157" s="784"/>
      <c r="AI157" s="784"/>
      <c r="AJ157" s="784"/>
      <c r="AK157" s="784"/>
      <c r="AL157" s="784"/>
      <c r="AM157" s="784"/>
      <c r="AN157" s="784"/>
      <c r="AO157" s="784"/>
      <c r="AP157" s="784"/>
      <c r="AQ157" s="784"/>
      <c r="AR157" s="784"/>
      <c r="AS157" s="784"/>
      <c r="AT157" s="784"/>
      <c r="AU157" s="784"/>
      <c r="AV157" s="784"/>
      <c r="AW157" s="784"/>
      <c r="AX157" s="784"/>
      <c r="AY157" s="784"/>
      <c r="AZ157" s="343"/>
      <c r="BA157" s="970"/>
      <c r="BB157" s="594" t="s">
        <v>432</v>
      </c>
      <c r="BC157" s="449">
        <v>0</v>
      </c>
      <c r="BD157" s="434">
        <v>0</v>
      </c>
      <c r="BE157" s="434">
        <v>0</v>
      </c>
      <c r="BF157" s="434">
        <v>0</v>
      </c>
      <c r="BG157" s="453">
        <v>25.086980000000001</v>
      </c>
      <c r="BH157" s="449">
        <v>0</v>
      </c>
      <c r="BI157" s="434">
        <v>0</v>
      </c>
      <c r="BJ157" s="434">
        <v>25.086980000000001</v>
      </c>
      <c r="BK157" s="434">
        <v>0</v>
      </c>
      <c r="BL157" s="453">
        <v>0</v>
      </c>
      <c r="BM157" s="449">
        <v>0</v>
      </c>
      <c r="BN157" s="434">
        <v>0</v>
      </c>
      <c r="BO157" s="434">
        <v>0</v>
      </c>
      <c r="BP157" s="434">
        <v>0</v>
      </c>
      <c r="BQ157" s="453">
        <v>0</v>
      </c>
      <c r="BR157" s="449">
        <v>0</v>
      </c>
      <c r="BS157" s="434">
        <v>0</v>
      </c>
      <c r="BT157" s="434">
        <v>0</v>
      </c>
      <c r="BU157" s="434">
        <v>0</v>
      </c>
      <c r="BV157" s="434">
        <v>0</v>
      </c>
      <c r="BW157" s="434">
        <v>25.086980000000001</v>
      </c>
      <c r="BX157" s="434">
        <v>0</v>
      </c>
      <c r="BY157" s="435">
        <v>0</v>
      </c>
      <c r="BZ157" s="435">
        <v>0</v>
      </c>
      <c r="CA157" s="435">
        <v>0</v>
      </c>
      <c r="CB157" s="435">
        <v>0</v>
      </c>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544" customFormat="true" ht="15" customHeight="true" x14ac:dyDescent="0.2">
      <c r="A158" s="982"/>
      <c r="B158" s="378" t="s">
        <v>433</v>
      </c>
      <c r="C158" s="117">
        <v>0.24330843972504276</v>
      </c>
      <c r="D158" s="116">
        <v>8.579208052206598E-2</v>
      </c>
      <c r="E158" s="116">
        <v>0.10494104835908824</v>
      </c>
      <c r="F158" s="116">
        <v>0.37724110278055156</v>
      </c>
      <c r="G158" s="115">
        <v>0.83301910041166816</v>
      </c>
      <c r="H158" s="114">
        <v>0.36562454091351182</v>
      </c>
      <c r="I158" s="116">
        <v>0.47748541934975169</v>
      </c>
      <c r="J158" s="116">
        <v>0.26237673195473177</v>
      </c>
      <c r="K158" s="116">
        <v>0.48651385902709621</v>
      </c>
      <c r="L158" s="113">
        <v>1.6690280816531182</v>
      </c>
      <c r="M158" s="117">
        <v>0.30238056979238498</v>
      </c>
      <c r="N158" s="116">
        <v>0.1356939685915865</v>
      </c>
      <c r="O158" s="116">
        <v>1.2448283880162723E-2</v>
      </c>
      <c r="P158" s="116">
        <v>9.1465605653797327E-2</v>
      </c>
      <c r="Q158" s="115">
        <v>0.25257619445968688</v>
      </c>
      <c r="R158" s="114">
        <v>3.6504788367087947E-2</v>
      </c>
      <c r="S158" s="116">
        <v>0.40925824503449326</v>
      </c>
      <c r="T158" s="116">
        <v>0</v>
      </c>
      <c r="U158" s="116">
        <v>0</v>
      </c>
      <c r="V158" s="116">
        <v>0.12925851730230714</v>
      </c>
      <c r="W158" s="116">
        <v>0.35799030143979932</v>
      </c>
      <c r="X158" s="116">
        <v>1.2544104621269732</v>
      </c>
      <c r="Y158" s="116">
        <v>0.68561456070273863</v>
      </c>
      <c r="Z158" s="116">
        <v>0.49367731118981811</v>
      </c>
      <c r="AA158" s="116">
        <v>0.6410729657697033</v>
      </c>
      <c r="AB158" s="113">
        <v>0.12149986613815421</v>
      </c>
      <c r="AC158" s="784"/>
      <c r="AD158" s="784"/>
      <c r="AE158" s="784"/>
      <c r="AF158" s="784"/>
      <c r="AG158" s="784"/>
      <c r="AH158" s="784"/>
      <c r="AI158" s="784"/>
      <c r="AJ158" s="784"/>
      <c r="AK158" s="784"/>
      <c r="AL158" s="784"/>
      <c r="AM158" s="784"/>
      <c r="AN158" s="784"/>
      <c r="AO158" s="784"/>
      <c r="AP158" s="784"/>
      <c r="AQ158" s="784"/>
      <c r="AR158" s="784"/>
      <c r="AS158" s="784"/>
      <c r="AT158" s="784"/>
      <c r="AU158" s="784"/>
      <c r="AV158" s="784"/>
      <c r="AW158" s="784"/>
      <c r="AX158" s="784"/>
      <c r="AY158" s="784"/>
      <c r="AZ158" s="343"/>
      <c r="BA158" s="970"/>
      <c r="BB158" s="594" t="s">
        <v>433</v>
      </c>
      <c r="BC158" s="449">
        <v>47.523800000000001</v>
      </c>
      <c r="BD158" s="434">
        <v>16.741294</v>
      </c>
      <c r="BE158" s="434">
        <v>20.494195000000001</v>
      </c>
      <c r="BF158" s="434">
        <v>73.641873000000004</v>
      </c>
      <c r="BG158" s="453">
        <v>162.69038100000006</v>
      </c>
      <c r="BH158" s="449">
        <v>24.593872000000001</v>
      </c>
      <c r="BI158" s="434">
        <v>32.091763</v>
      </c>
      <c r="BJ158" s="434">
        <v>17.691451000000001</v>
      </c>
      <c r="BK158" s="434">
        <v>32.627572000000001</v>
      </c>
      <c r="BL158" s="453">
        <v>112.37135800000001</v>
      </c>
      <c r="BM158" s="449">
        <v>38.714458</v>
      </c>
      <c r="BN158" s="434">
        <v>17.373788000000001</v>
      </c>
      <c r="BO158" s="434">
        <v>1.5925</v>
      </c>
      <c r="BP158" s="434">
        <v>11.705476000000001</v>
      </c>
      <c r="BQ158" s="453">
        <v>32.329304999999998</v>
      </c>
      <c r="BR158" s="449">
        <v>5.645899</v>
      </c>
      <c r="BS158" s="434">
        <v>17.511700000000001</v>
      </c>
      <c r="BT158" s="434">
        <v>0</v>
      </c>
      <c r="BU158" s="434">
        <v>0</v>
      </c>
      <c r="BV158" s="434">
        <v>13.031956000000001</v>
      </c>
      <c r="BW158" s="434">
        <v>36.326437000000006</v>
      </c>
      <c r="BX158" s="434">
        <v>113.14839000000001</v>
      </c>
      <c r="BY158" s="435">
        <v>22.672150999999999</v>
      </c>
      <c r="BZ158" s="435">
        <v>40.931808000000004</v>
      </c>
      <c r="CA158" s="435">
        <v>62.781934</v>
      </c>
      <c r="CB158" s="435">
        <v>9.0412680000000005</v>
      </c>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544" customFormat="true" ht="15" customHeight="true" x14ac:dyDescent="0.2">
      <c r="A159" s="982"/>
      <c r="B159" s="378" t="s">
        <v>434</v>
      </c>
      <c r="C159" s="117">
        <v>30.353282305766111</v>
      </c>
      <c r="D159" s="116">
        <v>34.397774951664204</v>
      </c>
      <c r="E159" s="116">
        <v>34.9742194346872</v>
      </c>
      <c r="F159" s="116">
        <v>38.264492225993827</v>
      </c>
      <c r="G159" s="115">
        <v>38.790961009424173</v>
      </c>
      <c r="H159" s="114">
        <v>37.572345533955101</v>
      </c>
      <c r="I159" s="116">
        <v>43.519487839941178</v>
      </c>
      <c r="J159" s="116">
        <v>46.340031655616855</v>
      </c>
      <c r="K159" s="116">
        <v>38.257676775714522</v>
      </c>
      <c r="L159" s="113">
        <v>34.192655047122969</v>
      </c>
      <c r="M159" s="117">
        <v>28.923825204434415</v>
      </c>
      <c r="N159" s="116">
        <v>31.993814846920738</v>
      </c>
      <c r="O159" s="116">
        <v>37.238966014076716</v>
      </c>
      <c r="P159" s="116">
        <v>33.016227771948785</v>
      </c>
      <c r="Q159" s="115">
        <v>33.464110496660275</v>
      </c>
      <c r="R159" s="114">
        <v>40.282370758266012</v>
      </c>
      <c r="S159" s="116">
        <v>21.954684320918389</v>
      </c>
      <c r="T159" s="116">
        <v>27.363307977780799</v>
      </c>
      <c r="U159" s="116">
        <v>26.257617873739125</v>
      </c>
      <c r="V159" s="116">
        <v>37.156574463948978</v>
      </c>
      <c r="W159" s="116">
        <v>26.500041246045363</v>
      </c>
      <c r="X159" s="116">
        <v>24.815158646878952</v>
      </c>
      <c r="Y159" s="116">
        <v>73.999242614453408</v>
      </c>
      <c r="Z159" s="116">
        <v>50.553415911054934</v>
      </c>
      <c r="AA159" s="116">
        <v>65.076226755341835</v>
      </c>
      <c r="AB159" s="113">
        <v>4.2484202648083702</v>
      </c>
      <c r="AC159" s="784"/>
      <c r="AD159" s="784"/>
      <c r="AE159" s="784"/>
      <c r="AF159" s="784"/>
      <c r="AG159" s="784"/>
      <c r="AH159" s="784"/>
      <c r="AI159" s="784"/>
      <c r="AJ159" s="784"/>
      <c r="AK159" s="784"/>
      <c r="AL159" s="784"/>
      <c r="AM159" s="784"/>
      <c r="AN159" s="784"/>
      <c r="AO159" s="784"/>
      <c r="AP159" s="784"/>
      <c r="AQ159" s="784"/>
      <c r="AR159" s="784"/>
      <c r="AS159" s="784"/>
      <c r="AT159" s="784"/>
      <c r="AU159" s="784"/>
      <c r="AV159" s="784"/>
      <c r="AW159" s="784"/>
      <c r="AX159" s="784"/>
      <c r="AY159" s="784"/>
      <c r="AZ159" s="343"/>
      <c r="BA159" s="970"/>
      <c r="BB159" s="594" t="s">
        <v>434</v>
      </c>
      <c r="BC159" s="449">
        <v>5928.7023469999931</v>
      </c>
      <c r="BD159" s="434">
        <v>6712.3126039999997</v>
      </c>
      <c r="BE159" s="434">
        <v>6830.2011870000042</v>
      </c>
      <c r="BF159" s="434">
        <v>7469.6761729999862</v>
      </c>
      <c r="BG159" s="453">
        <v>7575.9562089999927</v>
      </c>
      <c r="BH159" s="449">
        <v>2527.3179270000001</v>
      </c>
      <c r="BI159" s="434">
        <v>2924.9418580000051</v>
      </c>
      <c r="BJ159" s="434">
        <v>3124.6002390000026</v>
      </c>
      <c r="BK159" s="434">
        <v>2565.7133510000017</v>
      </c>
      <c r="BL159" s="453">
        <v>2302.1033160000002</v>
      </c>
      <c r="BM159" s="449">
        <v>3703.1817780000015</v>
      </c>
      <c r="BN159" s="434">
        <v>4096.3777700000019</v>
      </c>
      <c r="BO159" s="434">
        <v>4763.9541280000085</v>
      </c>
      <c r="BP159" s="434">
        <v>4225.3113510000039</v>
      </c>
      <c r="BQ159" s="453">
        <v>4283.3468020000064</v>
      </c>
      <c r="BR159" s="449">
        <v>6230.1469739999984</v>
      </c>
      <c r="BS159" s="434">
        <v>939.41624900000011</v>
      </c>
      <c r="BT159" s="434">
        <v>3640.648364000001</v>
      </c>
      <c r="BU159" s="434">
        <v>1705.3486109999999</v>
      </c>
      <c r="BV159" s="434">
        <v>3746.1581150000075</v>
      </c>
      <c r="BW159" s="434">
        <v>2689.0451360000066</v>
      </c>
      <c r="BX159" s="434">
        <v>2238.3385130000001</v>
      </c>
      <c r="BY159" s="435">
        <v>2447.0337979999977</v>
      </c>
      <c r="BZ159" s="435">
        <v>4191.4883810000038</v>
      </c>
      <c r="CA159" s="435">
        <v>6373.0832389999823</v>
      </c>
      <c r="CB159" s="435">
        <v>316.14113999999984</v>
      </c>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544" customFormat="true" ht="15" customHeight="true" x14ac:dyDescent="0.2">
      <c r="A160" s="982"/>
      <c r="B160" s="378" t="s">
        <v>435</v>
      </c>
      <c r="C160" s="117">
        <v>44.776992792972301</v>
      </c>
      <c r="D160" s="116">
        <v>47.144706010217106</v>
      </c>
      <c r="E160" s="116">
        <v>51.133226727139522</v>
      </c>
      <c r="F160" s="116">
        <v>52.914832890552375</v>
      </c>
      <c r="G160" s="115">
        <v>31.979944481869417</v>
      </c>
      <c r="H160" s="114">
        <v>50.907075098253387</v>
      </c>
      <c r="I160" s="116">
        <v>49.501774275763125</v>
      </c>
      <c r="J160" s="116">
        <v>42.365648756550911</v>
      </c>
      <c r="K160" s="116">
        <v>36.947002161434057</v>
      </c>
      <c r="L160" s="113">
        <v>16.428605967353345</v>
      </c>
      <c r="M160" s="117">
        <v>44.105464625195609</v>
      </c>
      <c r="N160" s="116">
        <v>46.027865210181815</v>
      </c>
      <c r="O160" s="116">
        <v>46.721141349141114</v>
      </c>
      <c r="P160" s="116">
        <v>52.095151555144049</v>
      </c>
      <c r="Q160" s="115">
        <v>55.711904674714461</v>
      </c>
      <c r="R160" s="114">
        <v>44.830688130664868</v>
      </c>
      <c r="S160" s="116">
        <v>51.291144372255424</v>
      </c>
      <c r="T160" s="116">
        <v>61.445463218684672</v>
      </c>
      <c r="U160" s="116">
        <v>45.604200042855034</v>
      </c>
      <c r="V160" s="116">
        <v>37.013783867249451</v>
      </c>
      <c r="W160" s="116">
        <v>46.190533435498537</v>
      </c>
      <c r="X160" s="116">
        <v>33.103407584652103</v>
      </c>
      <c r="Y160" s="116">
        <v>12.247870239659839</v>
      </c>
      <c r="Z160" s="116">
        <v>45.128740123643702</v>
      </c>
      <c r="AA160" s="116">
        <v>23.004267953934164</v>
      </c>
      <c r="AB160" s="113">
        <v>86.505643349371056</v>
      </c>
      <c r="AC160" s="784"/>
      <c r="AD160" s="784"/>
      <c r="AE160" s="784"/>
      <c r="AF160" s="784"/>
      <c r="AG160" s="784"/>
      <c r="AH160" s="784"/>
      <c r="AI160" s="784"/>
      <c r="AJ160" s="784"/>
      <c r="AK160" s="784"/>
      <c r="AL160" s="784"/>
      <c r="AM160" s="784"/>
      <c r="AN160" s="784"/>
      <c r="AO160" s="784"/>
      <c r="AP160" s="784"/>
      <c r="AQ160" s="784"/>
      <c r="AR160" s="784"/>
      <c r="AS160" s="784"/>
      <c r="AT160" s="784"/>
      <c r="AU160" s="784"/>
      <c r="AV160" s="784"/>
      <c r="AW160" s="784"/>
      <c r="AX160" s="784"/>
      <c r="AY160" s="784"/>
      <c r="AZ160" s="343"/>
      <c r="BA160" s="970"/>
      <c r="BB160" s="594" t="s">
        <v>435</v>
      </c>
      <c r="BC160" s="449">
        <v>8745.9886409999999</v>
      </c>
      <c r="BD160" s="434">
        <v>9199.7230869999803</v>
      </c>
      <c r="BE160" s="434">
        <v>9985.9333969999807</v>
      </c>
      <c r="BF160" s="434">
        <v>10329.593924999988</v>
      </c>
      <c r="BG160" s="453">
        <v>6245.7503669999978</v>
      </c>
      <c r="BH160" s="449">
        <v>3424.2835170000017</v>
      </c>
      <c r="BI160" s="434">
        <v>3327.0109280000006</v>
      </c>
      <c r="BJ160" s="434">
        <v>2856.6168709999993</v>
      </c>
      <c r="BK160" s="434">
        <v>2477.814251000003</v>
      </c>
      <c r="BL160" s="453">
        <v>1106.0956870000009</v>
      </c>
      <c r="BM160" s="449">
        <v>5646.9208949999893</v>
      </c>
      <c r="BN160" s="434">
        <v>5893.2492030000012</v>
      </c>
      <c r="BO160" s="434">
        <v>5977.0019960000009</v>
      </c>
      <c r="BP160" s="434">
        <v>6666.9710639999976</v>
      </c>
      <c r="BQ160" s="453">
        <v>7131.0250050000004</v>
      </c>
      <c r="BR160" s="449">
        <v>6933.598264999986</v>
      </c>
      <c r="BS160" s="434">
        <v>2194.6903789999965</v>
      </c>
      <c r="BT160" s="434">
        <v>8175.2295930000009</v>
      </c>
      <c r="BU160" s="434">
        <v>2961.8474749999955</v>
      </c>
      <c r="BV160" s="434">
        <v>3731.7618429999975</v>
      </c>
      <c r="BW160" s="434">
        <v>4687.1032430000014</v>
      </c>
      <c r="BX160" s="434">
        <v>2985.9423090000023</v>
      </c>
      <c r="BY160" s="435">
        <v>405.01701600000001</v>
      </c>
      <c r="BZ160" s="435">
        <v>3741.7172800000012</v>
      </c>
      <c r="CA160" s="435">
        <v>2252.8674730000043</v>
      </c>
      <c r="CB160" s="435">
        <v>6437.214541000013</v>
      </c>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544" customFormat="true" ht="15" customHeight="true" x14ac:dyDescent="0.2">
      <c r="A161" s="982"/>
      <c r="B161" s="378" t="s">
        <v>436</v>
      </c>
      <c r="C161" s="117">
        <v>24.309690927064793</v>
      </c>
      <c r="D161" s="116">
        <v>18.202721904826451</v>
      </c>
      <c r="E161" s="116">
        <v>13.634363864002427</v>
      </c>
      <c r="F161" s="116">
        <v>7.2610384401988606</v>
      </c>
      <c r="G161" s="115">
        <v>1.384727833222182</v>
      </c>
      <c r="H161" s="114">
        <v>10.931233099161455</v>
      </c>
      <c r="I161" s="116">
        <v>4.2164066638703073</v>
      </c>
      <c r="J161" s="116">
        <v>2.8549867820475612</v>
      </c>
      <c r="K161" s="116">
        <v>1.0105820019288232</v>
      </c>
      <c r="L161" s="113">
        <v>0.34771977451509795</v>
      </c>
      <c r="M161" s="117">
        <v>26.224014306150533</v>
      </c>
      <c r="N161" s="116">
        <v>21.807834737772811</v>
      </c>
      <c r="O161" s="116">
        <v>15.785177219969606</v>
      </c>
      <c r="P161" s="116">
        <v>14.613106661312464</v>
      </c>
      <c r="Q161" s="115">
        <v>10.228636127641877</v>
      </c>
      <c r="R161" s="114">
        <v>14.808460354043651</v>
      </c>
      <c r="S161" s="116">
        <v>20.858363450037938</v>
      </c>
      <c r="T161" s="116">
        <v>10.833423971239235</v>
      </c>
      <c r="U161" s="116">
        <v>28.120860710125545</v>
      </c>
      <c r="V161" s="116">
        <v>24.605715812941213</v>
      </c>
      <c r="W161" s="116">
        <v>16.892683708798664</v>
      </c>
      <c r="X161" s="116">
        <v>1.8075322169789982</v>
      </c>
      <c r="Y161" s="116">
        <v>12.864354041840215</v>
      </c>
      <c r="Z161" s="116">
        <v>3.5110616518817208</v>
      </c>
      <c r="AA161" s="116">
        <v>7.3966341349283145</v>
      </c>
      <c r="AB161" s="113">
        <v>5.395074045393879</v>
      </c>
      <c r="AC161" s="784"/>
      <c r="AD161" s="784"/>
      <c r="AE161" s="784"/>
      <c r="AF161" s="784"/>
      <c r="AG161" s="784"/>
      <c r="AH161" s="784"/>
      <c r="AI161" s="784"/>
      <c r="AJ161" s="784"/>
      <c r="AK161" s="784"/>
      <c r="AL161" s="784"/>
      <c r="AM161" s="784"/>
      <c r="AN161" s="784"/>
      <c r="AO161" s="784"/>
      <c r="AP161" s="784"/>
      <c r="AQ161" s="784"/>
      <c r="AR161" s="784"/>
      <c r="AS161" s="784"/>
      <c r="AT161" s="784"/>
      <c r="AU161" s="784"/>
      <c r="AV161" s="784"/>
      <c r="AW161" s="784"/>
      <c r="AX161" s="784"/>
      <c r="AY161" s="784"/>
      <c r="AZ161" s="343"/>
      <c r="BA161" s="970"/>
      <c r="BB161" s="594" t="s">
        <v>436</v>
      </c>
      <c r="BC161" s="449">
        <v>4748.2483180000127</v>
      </c>
      <c r="BD161" s="434">
        <v>3552.0425330000053</v>
      </c>
      <c r="BE161" s="434">
        <v>2662.6883960000014</v>
      </c>
      <c r="BF161" s="434">
        <v>1417.4395809999992</v>
      </c>
      <c r="BG161" s="453">
        <v>270.44025600000009</v>
      </c>
      <c r="BH161" s="449">
        <v>735.29349799999977</v>
      </c>
      <c r="BI161" s="434">
        <v>283.38440900000001</v>
      </c>
      <c r="BJ161" s="434">
        <v>192.50509900000003</v>
      </c>
      <c r="BK161" s="434">
        <v>67.773684999999986</v>
      </c>
      <c r="BL161" s="453">
        <v>23.411076000000001</v>
      </c>
      <c r="BM161" s="449">
        <v>3357.518974000001</v>
      </c>
      <c r="BN161" s="434">
        <v>2792.1999880000017</v>
      </c>
      <c r="BO161" s="434">
        <v>2019.386363999999</v>
      </c>
      <c r="BP161" s="434">
        <v>1870.1387049999994</v>
      </c>
      <c r="BQ161" s="453">
        <v>1309.2472859999996</v>
      </c>
      <c r="BR161" s="449">
        <v>2290.304238000002</v>
      </c>
      <c r="BS161" s="434">
        <v>892.50591199999894</v>
      </c>
      <c r="BT161" s="434">
        <v>1441.3713169999999</v>
      </c>
      <c r="BU161" s="434">
        <v>1826.3602959999998</v>
      </c>
      <c r="BV161" s="434">
        <v>2480.7696430000028</v>
      </c>
      <c r="BW161" s="434">
        <v>1714.1554059999987</v>
      </c>
      <c r="BX161" s="434">
        <v>163.04022200000003</v>
      </c>
      <c r="BY161" s="435">
        <v>425.40312599999987</v>
      </c>
      <c r="BZ161" s="435">
        <v>291.10939100000002</v>
      </c>
      <c r="CA161" s="435">
        <v>724.37151600000084</v>
      </c>
      <c r="CB161" s="435">
        <v>401.46801700000009</v>
      </c>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544" customFormat="true" ht="15" customHeight="true" x14ac:dyDescent="0.2">
      <c r="A162" s="982"/>
      <c r="B162" s="378" t="s">
        <v>437</v>
      </c>
      <c r="C162" s="117">
        <v>7.2613570413835775E-3</v>
      </c>
      <c r="D162" s="116">
        <v>7.9262731667485396E-3</v>
      </c>
      <c r="E162" s="116">
        <v>0</v>
      </c>
      <c r="F162" s="116">
        <v>0</v>
      </c>
      <c r="G162" s="115">
        <v>2.2416169430261226E-2</v>
      </c>
      <c r="H162" s="114">
        <v>0</v>
      </c>
      <c r="I162" s="116">
        <v>0</v>
      </c>
      <c r="J162" s="116">
        <v>6.4927724370540271E-2</v>
      </c>
      <c r="K162" s="116">
        <v>0</v>
      </c>
      <c r="L162" s="113">
        <v>0</v>
      </c>
      <c r="M162" s="117">
        <v>1.1077773339959379E-2</v>
      </c>
      <c r="N162" s="116">
        <v>1.2080276795024372E-2</v>
      </c>
      <c r="O162" s="116">
        <v>0</v>
      </c>
      <c r="P162" s="116">
        <v>0</v>
      </c>
      <c r="Q162" s="115">
        <v>0</v>
      </c>
      <c r="R162" s="114">
        <v>0</v>
      </c>
      <c r="S162" s="116">
        <v>0.10231456125862332</v>
      </c>
      <c r="T162" s="116">
        <v>7.5854717976447696E-3</v>
      </c>
      <c r="U162" s="116">
        <v>8.2757100931518442E-3</v>
      </c>
      <c r="V162" s="116">
        <v>1.4067643122189012E-2</v>
      </c>
      <c r="W162" s="116">
        <v>0</v>
      </c>
      <c r="X162" s="116">
        <v>0</v>
      </c>
      <c r="Y162" s="116">
        <v>0</v>
      </c>
      <c r="Z162" s="116">
        <v>0</v>
      </c>
      <c r="AA162" s="116">
        <v>0</v>
      </c>
      <c r="AB162" s="113">
        <v>0</v>
      </c>
      <c r="AC162" s="784"/>
      <c r="AD162" s="784"/>
      <c r="AE162" s="784"/>
      <c r="AF162" s="784"/>
      <c r="AG162" s="784"/>
      <c r="AH162" s="784"/>
      <c r="AI162" s="784"/>
      <c r="AJ162" s="784"/>
      <c r="AK162" s="784"/>
      <c r="AL162" s="784"/>
      <c r="AM162" s="784"/>
      <c r="AN162" s="784"/>
      <c r="AO162" s="784"/>
      <c r="AP162" s="784"/>
      <c r="AQ162" s="784"/>
      <c r="AR162" s="784"/>
      <c r="AS162" s="784"/>
      <c r="AT162" s="784"/>
      <c r="AU162" s="784"/>
      <c r="AV162" s="784"/>
      <c r="AW162" s="784"/>
      <c r="AX162" s="784"/>
      <c r="AY162" s="784"/>
      <c r="AZ162" s="343"/>
      <c r="BA162" s="970"/>
      <c r="BB162" s="594" t="s">
        <v>437</v>
      </c>
      <c r="BC162" s="449">
        <v>1.418312</v>
      </c>
      <c r="BD162" s="434">
        <v>1.5467170000000001</v>
      </c>
      <c r="BE162" s="434">
        <v>0</v>
      </c>
      <c r="BF162" s="434">
        <v>0</v>
      </c>
      <c r="BG162" s="453">
        <v>4.3779250000000003</v>
      </c>
      <c r="BH162" s="449">
        <v>0</v>
      </c>
      <c r="BI162" s="434">
        <v>0</v>
      </c>
      <c r="BJ162" s="434">
        <v>4.3779250000000003</v>
      </c>
      <c r="BK162" s="434">
        <v>0</v>
      </c>
      <c r="BL162" s="453">
        <v>0</v>
      </c>
      <c r="BM162" s="449">
        <v>1.418312</v>
      </c>
      <c r="BN162" s="434">
        <v>1.5467170000000001</v>
      </c>
      <c r="BO162" s="434">
        <v>0</v>
      </c>
      <c r="BP162" s="434">
        <v>0</v>
      </c>
      <c r="BQ162" s="453">
        <v>0</v>
      </c>
      <c r="BR162" s="449">
        <v>0</v>
      </c>
      <c r="BS162" s="434">
        <v>4.3779250000000003</v>
      </c>
      <c r="BT162" s="434">
        <v>1.009236</v>
      </c>
      <c r="BU162" s="434">
        <v>0.53748099999999999</v>
      </c>
      <c r="BV162" s="434">
        <v>1.418312</v>
      </c>
      <c r="BW162" s="434">
        <v>0</v>
      </c>
      <c r="BX162" s="434">
        <v>0</v>
      </c>
      <c r="BY162" s="435">
        <v>0</v>
      </c>
      <c r="BZ162" s="435">
        <v>0</v>
      </c>
      <c r="CA162" s="435">
        <v>0</v>
      </c>
      <c r="CB162" s="435">
        <v>0</v>
      </c>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544" customFormat="true" ht="15" customHeight="true" x14ac:dyDescent="0.2">
      <c r="A163" s="982"/>
      <c r="B163" s="378" t="s">
        <v>438</v>
      </c>
      <c r="C163" s="117">
        <v>2.5481807707192727E-2</v>
      </c>
      <c r="D163" s="116">
        <v>0</v>
      </c>
      <c r="E163" s="116">
        <v>6.1845067076312231E-2</v>
      </c>
      <c r="F163" s="116">
        <v>0.17580542998450099</v>
      </c>
      <c r="G163" s="115">
        <v>0.23342651523895133</v>
      </c>
      <c r="H163" s="114">
        <v>7.3993343089259048E-2</v>
      </c>
      <c r="I163" s="116">
        <v>0.51062802050340617</v>
      </c>
      <c r="J163" s="116">
        <v>6.8758940994087206E-2</v>
      </c>
      <c r="K163" s="116">
        <v>0.56048903203817024</v>
      </c>
      <c r="L163" s="113">
        <v>4.9961663458618528E-2</v>
      </c>
      <c r="M163" s="117">
        <v>0</v>
      </c>
      <c r="N163" s="116">
        <v>0</v>
      </c>
      <c r="O163" s="116">
        <v>0</v>
      </c>
      <c r="P163" s="116">
        <v>9.4375500140776628E-2</v>
      </c>
      <c r="Q163" s="115">
        <v>0</v>
      </c>
      <c r="R163" s="114">
        <v>0</v>
      </c>
      <c r="S163" s="116">
        <v>0.2827343304459804</v>
      </c>
      <c r="T163" s="116">
        <v>0.19064283373785101</v>
      </c>
      <c r="U163" s="116">
        <v>0</v>
      </c>
      <c r="V163" s="116">
        <v>0</v>
      </c>
      <c r="W163" s="116">
        <v>0</v>
      </c>
      <c r="X163" s="116">
        <v>0.65964628820495386</v>
      </c>
      <c r="Y163" s="116">
        <v>0</v>
      </c>
      <c r="Z163" s="116">
        <v>0</v>
      </c>
      <c r="AA163" s="116">
        <v>0</v>
      </c>
      <c r="AB163" s="113">
        <v>0</v>
      </c>
      <c r="AC163" s="784"/>
      <c r="AD163" s="784"/>
      <c r="AE163" s="784"/>
      <c r="AF163" s="784"/>
      <c r="AG163" s="784"/>
      <c r="AH163" s="784"/>
      <c r="AI163" s="784"/>
      <c r="AJ163" s="784"/>
      <c r="AK163" s="784"/>
      <c r="AL163" s="784"/>
      <c r="AM163" s="784"/>
      <c r="AN163" s="784"/>
      <c r="AO163" s="784"/>
      <c r="AP163" s="784"/>
      <c r="AQ163" s="784"/>
      <c r="AR163" s="784"/>
      <c r="AS163" s="784"/>
      <c r="AT163" s="784"/>
      <c r="AU163" s="784"/>
      <c r="AV163" s="784"/>
      <c r="AW163" s="784"/>
      <c r="AX163" s="784"/>
      <c r="AY163" s="784"/>
      <c r="AZ163" s="343"/>
      <c r="BA163" s="970"/>
      <c r="BB163" s="594" t="s">
        <v>438</v>
      </c>
      <c r="BC163" s="449">
        <v>4.9771900000000002</v>
      </c>
      <c r="BD163" s="434">
        <v>0</v>
      </c>
      <c r="BE163" s="434">
        <v>12.077875000000001</v>
      </c>
      <c r="BF163" s="434">
        <v>34.319275000000005</v>
      </c>
      <c r="BG163" s="453">
        <v>45.588688999999995</v>
      </c>
      <c r="BH163" s="449">
        <v>4.9771900000000002</v>
      </c>
      <c r="BI163" s="434">
        <v>34.319275000000005</v>
      </c>
      <c r="BJ163" s="434">
        <v>4.6362550000000002</v>
      </c>
      <c r="BK163" s="434">
        <v>37.588644000000002</v>
      </c>
      <c r="BL163" s="453">
        <v>3.3637899999999998</v>
      </c>
      <c r="BM163" s="449">
        <v>0</v>
      </c>
      <c r="BN163" s="434">
        <v>0</v>
      </c>
      <c r="BO163" s="434">
        <v>0</v>
      </c>
      <c r="BP163" s="434">
        <v>12.077875000000001</v>
      </c>
      <c r="BQ163" s="453">
        <v>0</v>
      </c>
      <c r="BR163" s="449">
        <v>0</v>
      </c>
      <c r="BS163" s="434">
        <v>12.097884000000001</v>
      </c>
      <c r="BT163" s="434">
        <v>25.364752000000003</v>
      </c>
      <c r="BU163" s="434">
        <v>0</v>
      </c>
      <c r="BV163" s="434">
        <v>0</v>
      </c>
      <c r="BW163" s="434">
        <v>0</v>
      </c>
      <c r="BX163" s="434">
        <v>59.500393000000003</v>
      </c>
      <c r="BY163" s="435">
        <v>0</v>
      </c>
      <c r="BZ163" s="435">
        <v>0</v>
      </c>
      <c r="CA163" s="435">
        <v>0</v>
      </c>
      <c r="CB163" s="435">
        <v>0</v>
      </c>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544" customFormat="true" ht="15" customHeight="true" x14ac:dyDescent="0.2">
      <c r="A164" s="982"/>
      <c r="B164" s="378" t="s">
        <v>439</v>
      </c>
      <c r="C164" s="117">
        <v>3.612048379976706E-2</v>
      </c>
      <c r="D164" s="116">
        <v>2.0399590238186261E-2</v>
      </c>
      <c r="E164" s="116">
        <v>0</v>
      </c>
      <c r="F164" s="116">
        <v>1.0719562983154131E-2</v>
      </c>
      <c r="G164" s="115">
        <v>0</v>
      </c>
      <c r="H164" s="114">
        <v>0</v>
      </c>
      <c r="I164" s="116">
        <v>0</v>
      </c>
      <c r="J164" s="116">
        <v>0</v>
      </c>
      <c r="K164" s="116">
        <v>0</v>
      </c>
      <c r="L164" s="113">
        <v>0</v>
      </c>
      <c r="M164" s="117">
        <v>5.5104649197535209E-2</v>
      </c>
      <c r="N164" s="116">
        <v>1.9497939781266897E-2</v>
      </c>
      <c r="O164" s="116">
        <v>1.1602394654537648E-2</v>
      </c>
      <c r="P164" s="116">
        <v>0</v>
      </c>
      <c r="Q164" s="115">
        <v>1.6348538989849282E-2</v>
      </c>
      <c r="R164" s="114">
        <v>0</v>
      </c>
      <c r="S164" s="116">
        <v>5.1244838434380352E-2</v>
      </c>
      <c r="T164" s="116">
        <v>0</v>
      </c>
      <c r="U164" s="116">
        <v>0</v>
      </c>
      <c r="V164" s="116">
        <v>0</v>
      </c>
      <c r="W164" s="116">
        <v>0</v>
      </c>
      <c r="X164" s="116">
        <v>0</v>
      </c>
      <c r="Y164" s="116">
        <v>2.8323355682313065E-2</v>
      </c>
      <c r="Z164" s="116">
        <v>0</v>
      </c>
      <c r="AA164" s="116">
        <v>8.6946421614804939E-2</v>
      </c>
      <c r="AB164" s="113">
        <v>1.9946378130892298E-2</v>
      </c>
      <c r="AC164" s="784"/>
      <c r="AD164" s="784"/>
      <c r="AE164" s="784"/>
      <c r="AF164" s="784"/>
      <c r="AG164" s="784"/>
      <c r="AH164" s="784"/>
      <c r="AI164" s="784"/>
      <c r="AJ164" s="784"/>
      <c r="AK164" s="784"/>
      <c r="AL164" s="784"/>
      <c r="AM164" s="784"/>
      <c r="AN164" s="784"/>
      <c r="AO164" s="784"/>
      <c r="AP164" s="784"/>
      <c r="AQ164" s="784"/>
      <c r="AR164" s="784"/>
      <c r="AS164" s="784"/>
      <c r="AT164" s="784"/>
      <c r="AU164" s="784"/>
      <c r="AV164" s="784"/>
      <c r="AW164" s="784"/>
      <c r="AX164" s="784"/>
      <c r="AY164" s="784"/>
      <c r="AZ164" s="343"/>
      <c r="BA164" s="970"/>
      <c r="BB164" s="594" t="s">
        <v>439</v>
      </c>
      <c r="BC164" s="449">
        <v>7.0551710000000005</v>
      </c>
      <c r="BD164" s="434">
        <v>3.9807349999999997</v>
      </c>
      <c r="BE164" s="434">
        <v>0</v>
      </c>
      <c r="BF164" s="434">
        <v>2.092584</v>
      </c>
      <c r="BG164" s="453">
        <v>0</v>
      </c>
      <c r="BH164" s="449">
        <v>0</v>
      </c>
      <c r="BI164" s="434">
        <v>0</v>
      </c>
      <c r="BJ164" s="434">
        <v>0</v>
      </c>
      <c r="BK164" s="434">
        <v>0</v>
      </c>
      <c r="BL164" s="453">
        <v>0</v>
      </c>
      <c r="BM164" s="449">
        <v>7.0551710000000005</v>
      </c>
      <c r="BN164" s="434">
        <v>2.4964489999999997</v>
      </c>
      <c r="BO164" s="434">
        <v>1.484286</v>
      </c>
      <c r="BP164" s="434">
        <v>0</v>
      </c>
      <c r="BQ164" s="453">
        <v>2.092584</v>
      </c>
      <c r="BR164" s="449">
        <v>0</v>
      </c>
      <c r="BS164" s="434">
        <v>2.1927089999999998</v>
      </c>
      <c r="BT164" s="434">
        <v>0</v>
      </c>
      <c r="BU164" s="434">
        <v>0</v>
      </c>
      <c r="BV164" s="434">
        <v>0</v>
      </c>
      <c r="BW164" s="434">
        <v>0</v>
      </c>
      <c r="BX164" s="434">
        <v>0</v>
      </c>
      <c r="BY164" s="435">
        <v>0.93660699999999997</v>
      </c>
      <c r="BZ164" s="435">
        <v>0</v>
      </c>
      <c r="CA164" s="435">
        <v>8.5148879999999991</v>
      </c>
      <c r="CB164" s="435">
        <v>1.484286</v>
      </c>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544" customFormat="true" ht="15" customHeight="true" x14ac:dyDescent="0.2">
      <c r="A165" s="983"/>
      <c r="B165" s="379" t="s">
        <v>46</v>
      </c>
      <c r="C165" s="117">
        <v>0.1027275348591923</v>
      </c>
      <c r="D165" s="116">
        <v>3.7127522248970882E-2</v>
      </c>
      <c r="E165" s="116">
        <v>0</v>
      </c>
      <c r="F165" s="116">
        <v>4.1773113195182933E-3</v>
      </c>
      <c r="G165" s="115">
        <v>9.345056120036678E-2</v>
      </c>
      <c r="H165" s="114">
        <v>0</v>
      </c>
      <c r="I165" s="116">
        <v>0</v>
      </c>
      <c r="J165" s="116">
        <v>2.2866755752135145E-2</v>
      </c>
      <c r="K165" s="116">
        <v>0.20317207833174855</v>
      </c>
      <c r="L165" s="113">
        <v>4.5801605169762616E-2</v>
      </c>
      <c r="M165" s="117">
        <v>0.1567189631989333</v>
      </c>
      <c r="N165" s="116">
        <v>0</v>
      </c>
      <c r="O165" s="116">
        <v>5.6632773770135078E-2</v>
      </c>
      <c r="P165" s="116">
        <v>0</v>
      </c>
      <c r="Q165" s="115">
        <v>6.3708695109312196E-3</v>
      </c>
      <c r="R165" s="114">
        <v>1.5801580102637856E-2</v>
      </c>
      <c r="S165" s="116">
        <v>0.32055876471277067</v>
      </c>
      <c r="T165" s="116">
        <v>8.7924447693744578E-2</v>
      </c>
      <c r="U165" s="116">
        <v>0</v>
      </c>
      <c r="V165" s="116">
        <v>0</v>
      </c>
      <c r="W165" s="116">
        <v>0.16828002559573621</v>
      </c>
      <c r="X165" s="116">
        <v>0</v>
      </c>
      <c r="Y165" s="116">
        <v>0</v>
      </c>
      <c r="Z165" s="116">
        <v>9.8352386530995411E-3</v>
      </c>
      <c r="AA165" s="116">
        <v>6.3999943138028431E-3</v>
      </c>
      <c r="AB165" s="113">
        <v>0</v>
      </c>
      <c r="AC165" s="784"/>
      <c r="AD165" s="784"/>
      <c r="AE165" s="784"/>
      <c r="AF165" s="784"/>
      <c r="AG165" s="784"/>
      <c r="AH165" s="784"/>
      <c r="AI165" s="784"/>
      <c r="AJ165" s="784"/>
      <c r="AK165" s="784"/>
      <c r="AL165" s="784"/>
      <c r="AM165" s="784"/>
      <c r="AN165" s="784"/>
      <c r="AO165" s="784"/>
      <c r="AP165" s="784"/>
      <c r="AQ165" s="784"/>
      <c r="AR165" s="784"/>
      <c r="AS165" s="784"/>
      <c r="AT165" s="784"/>
      <c r="AU165" s="784"/>
      <c r="AV165" s="784"/>
      <c r="AW165" s="784"/>
      <c r="AX165" s="784"/>
      <c r="AY165" s="784"/>
      <c r="AZ165" s="343"/>
      <c r="BA165" s="970"/>
      <c r="BB165" s="594" t="s">
        <v>46</v>
      </c>
      <c r="BC165" s="449">
        <v>20.065078000000003</v>
      </c>
      <c r="BD165" s="434">
        <v>7.2449899999999996</v>
      </c>
      <c r="BE165" s="434">
        <v>0</v>
      </c>
      <c r="BF165" s="434">
        <v>0.81545999999999996</v>
      </c>
      <c r="BG165" s="453">
        <v>18.251090999999999</v>
      </c>
      <c r="BH165" s="449">
        <v>0</v>
      </c>
      <c r="BI165" s="434">
        <v>0</v>
      </c>
      <c r="BJ165" s="434">
        <v>1.541852</v>
      </c>
      <c r="BK165" s="434">
        <v>13.625534999999999</v>
      </c>
      <c r="BL165" s="453">
        <v>3.083704</v>
      </c>
      <c r="BM165" s="449">
        <v>20.065078000000003</v>
      </c>
      <c r="BN165" s="434">
        <v>0</v>
      </c>
      <c r="BO165" s="434">
        <v>7.2449899999999996</v>
      </c>
      <c r="BP165" s="434">
        <v>0</v>
      </c>
      <c r="BQ165" s="453">
        <v>0.81545999999999996</v>
      </c>
      <c r="BR165" s="449">
        <v>2.443902</v>
      </c>
      <c r="BS165" s="434">
        <v>13.716349000000001</v>
      </c>
      <c r="BT165" s="434">
        <v>11.698219999999999</v>
      </c>
      <c r="BU165" s="434">
        <v>0</v>
      </c>
      <c r="BV165" s="434">
        <v>0</v>
      </c>
      <c r="BW165" s="434">
        <v>17.075920000000004</v>
      </c>
      <c r="BX165" s="434">
        <v>0</v>
      </c>
      <c r="BY165" s="435">
        <v>0</v>
      </c>
      <c r="BZ165" s="435">
        <v>0.81545999999999996</v>
      </c>
      <c r="CA165" s="435">
        <v>0.62676799999999999</v>
      </c>
      <c r="CB165" s="435">
        <v>0</v>
      </c>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70" customFormat="true" ht="15" customHeight="true" x14ac:dyDescent="0.2">
      <c r="A166" s="25"/>
      <c r="B166" s="16"/>
      <c r="C166" s="98"/>
      <c r="D166" s="100"/>
      <c r="E166" s="100"/>
      <c r="F166" s="100"/>
      <c r="G166" s="99"/>
      <c r="H166" s="97"/>
      <c r="I166" s="100"/>
      <c r="J166" s="100"/>
      <c r="K166" s="100"/>
      <c r="L166" s="96"/>
      <c r="M166" s="98"/>
      <c r="N166" s="100"/>
      <c r="O166" s="100"/>
      <c r="P166" s="100"/>
      <c r="Q166" s="99"/>
      <c r="R166" s="97"/>
      <c r="S166" s="100"/>
      <c r="T166" s="100"/>
      <c r="U166" s="100"/>
      <c r="V166" s="100"/>
      <c r="W166" s="100"/>
      <c r="X166" s="100"/>
      <c r="Y166" s="100"/>
      <c r="Z166" s="100"/>
      <c r="AA166" s="100"/>
      <c r="AB166" s="96"/>
      <c r="AC166" s="784"/>
      <c r="AD166" s="784"/>
      <c r="AE166" s="784"/>
      <c r="AF166" s="784"/>
      <c r="AG166" s="784"/>
      <c r="AH166" s="784"/>
      <c r="AI166" s="784"/>
      <c r="AJ166" s="784"/>
      <c r="AK166" s="784"/>
      <c r="AL166" s="784"/>
      <c r="AM166" s="784"/>
      <c r="AN166" s="784"/>
      <c r="AO166" s="784"/>
      <c r="AP166" s="784"/>
      <c r="AQ166" s="784"/>
      <c r="AR166" s="784"/>
      <c r="AS166" s="784"/>
      <c r="AT166" s="784"/>
      <c r="AU166" s="784"/>
      <c r="AV166" s="784"/>
      <c r="AW166" s="784"/>
      <c r="AX166" s="784"/>
      <c r="AY166" s="784"/>
      <c r="AZ166" s="343"/>
      <c r="BA166" s="972"/>
      <c r="BB166" s="594" t="s">
        <v>190</v>
      </c>
      <c r="BC166" s="449">
        <v>19532.32697300001</v>
      </c>
      <c r="BD166" s="434">
        <v>19513.79882399995</v>
      </c>
      <c r="BE166" s="434">
        <v>19529.245533999983</v>
      </c>
      <c r="BF166" s="434">
        <v>19521.168943999961</v>
      </c>
      <c r="BG166" s="453">
        <v>19530.210161999934</v>
      </c>
      <c r="BH166" s="449">
        <v>6726.5375399999921</v>
      </c>
      <c r="BI166" s="434">
        <v>6720.9932909999943</v>
      </c>
      <c r="BJ166" s="434">
        <v>6742.7667339999998</v>
      </c>
      <c r="BK166" s="434">
        <v>6706.4013480000003</v>
      </c>
      <c r="BL166" s="453">
        <v>6732.7422009999882</v>
      </c>
      <c r="BM166" s="449">
        <v>12803.222781999986</v>
      </c>
      <c r="BN166" s="434">
        <v>12803.655298999956</v>
      </c>
      <c r="BO166" s="434">
        <v>12792.928048000003</v>
      </c>
      <c r="BP166" s="434">
        <v>12797.680522999992</v>
      </c>
      <c r="BQ166" s="453">
        <v>12799.822670999982</v>
      </c>
      <c r="BR166" s="449">
        <v>15466.187458000002</v>
      </c>
      <c r="BS166" s="434">
        <v>4278.8875269999935</v>
      </c>
      <c r="BT166" s="434">
        <v>13304.854686999955</v>
      </c>
      <c r="BU166" s="434">
        <v>6494.6813499999944</v>
      </c>
      <c r="BV166" s="434">
        <v>10082.086869000001</v>
      </c>
      <c r="BW166" s="434">
        <v>10147.32434200002</v>
      </c>
      <c r="BX166" s="434">
        <v>9020.045145999984</v>
      </c>
      <c r="BY166" s="435">
        <v>3306.8362749999919</v>
      </c>
      <c r="BZ166" s="435">
        <v>8291.2070440000007</v>
      </c>
      <c r="CA166" s="435">
        <v>9793.2587009999661</v>
      </c>
      <c r="CB166" s="435">
        <v>7441.3810380000086</v>
      </c>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70" customFormat="true" ht="15" customHeight="true" x14ac:dyDescent="0.2">
      <c r="A167" s="26"/>
      <c r="B167" s="21"/>
      <c r="C167" s="98"/>
      <c r="D167" s="100"/>
      <c r="E167" s="100"/>
      <c r="F167" s="100"/>
      <c r="G167" s="99"/>
      <c r="H167" s="97"/>
      <c r="I167" s="100"/>
      <c r="J167" s="100"/>
      <c r="K167" s="100"/>
      <c r="L167" s="96"/>
      <c r="M167" s="98"/>
      <c r="N167" s="100"/>
      <c r="O167" s="100"/>
      <c r="P167" s="100"/>
      <c r="Q167" s="99"/>
      <c r="R167" s="97"/>
      <c r="S167" s="100"/>
      <c r="T167" s="100"/>
      <c r="U167" s="100"/>
      <c r="V167" s="100"/>
      <c r="W167" s="100"/>
      <c r="X167" s="100"/>
      <c r="Y167" s="100"/>
      <c r="Z167" s="100"/>
      <c r="AA167" s="100"/>
      <c r="AB167" s="96"/>
      <c r="AC167" s="784"/>
      <c r="AD167" s="784"/>
      <c r="AE167" s="784"/>
      <c r="AF167" s="784"/>
      <c r="AG167" s="784"/>
      <c r="AH167" s="784"/>
      <c r="AI167" s="784"/>
      <c r="AJ167" s="784"/>
      <c r="AK167" s="784"/>
      <c r="AL167" s="784"/>
      <c r="AM167" s="784"/>
      <c r="AN167" s="784"/>
      <c r="AO167" s="784"/>
      <c r="AP167" s="784"/>
      <c r="AQ167" s="784"/>
      <c r="AR167" s="784"/>
      <c r="AS167" s="784"/>
      <c r="AT167" s="784"/>
      <c r="AU167" s="784"/>
      <c r="AV167" s="784"/>
      <c r="AW167" s="784"/>
      <c r="AX167" s="784"/>
      <c r="AY167" s="784"/>
      <c r="AZ167" s="343"/>
      <c r="BA167" s="595"/>
      <c r="BB167" s="594"/>
      <c r="BC167" s="449"/>
      <c r="BD167" s="434"/>
      <c r="BE167" s="434"/>
      <c r="BF167" s="434"/>
      <c r="BG167" s="453"/>
      <c r="BH167" s="449"/>
      <c r="BI167" s="434"/>
      <c r="BJ167" s="434"/>
      <c r="BK167" s="434"/>
      <c r="BL167" s="453"/>
      <c r="BM167" s="449"/>
      <c r="BN167" s="434"/>
      <c r="BO167" s="434"/>
      <c r="BP167" s="434"/>
      <c r="BQ167" s="453"/>
      <c r="BR167" s="449"/>
      <c r="BS167" s="434"/>
      <c r="BT167" s="434"/>
      <c r="BU167" s="434"/>
      <c r="BV167" s="434"/>
      <c r="BW167" s="434"/>
      <c r="BX167" s="434"/>
      <c r="BY167" s="435"/>
      <c r="BZ167" s="435"/>
      <c r="CA167" s="435"/>
      <c r="CB167" s="435"/>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70" customFormat="true" ht="15" customHeight="true" x14ac:dyDescent="0.2">
      <c r="A168" s="26"/>
      <c r="B168" s="21"/>
      <c r="C168" s="98"/>
      <c r="D168" s="100"/>
      <c r="E168" s="100"/>
      <c r="F168" s="100"/>
      <c r="G168" s="99"/>
      <c r="H168" s="97"/>
      <c r="I168" s="100"/>
      <c r="J168" s="100"/>
      <c r="K168" s="100"/>
      <c r="L168" s="96"/>
      <c r="M168" s="98"/>
      <c r="N168" s="100"/>
      <c r="O168" s="100"/>
      <c r="P168" s="100"/>
      <c r="Q168" s="99"/>
      <c r="R168" s="97"/>
      <c r="S168" s="100"/>
      <c r="T168" s="100"/>
      <c r="U168" s="100"/>
      <c r="V168" s="100"/>
      <c r="W168" s="100"/>
      <c r="X168" s="100"/>
      <c r="Y168" s="100"/>
      <c r="Z168" s="100"/>
      <c r="AA168" s="100"/>
      <c r="AB168" s="96"/>
      <c r="AC168" s="784"/>
      <c r="AD168" s="784"/>
      <c r="AE168" s="784"/>
      <c r="AF168" s="784"/>
      <c r="AG168" s="784"/>
      <c r="AH168" s="784"/>
      <c r="AI168" s="784"/>
      <c r="AJ168" s="784"/>
      <c r="AK168" s="784"/>
      <c r="AL168" s="784"/>
      <c r="AM168" s="784"/>
      <c r="AN168" s="784"/>
      <c r="AO168" s="784"/>
      <c r="AP168" s="784"/>
      <c r="AQ168" s="784"/>
      <c r="AR168" s="784"/>
      <c r="AS168" s="784"/>
      <c r="AT168" s="784"/>
      <c r="AU168" s="784"/>
      <c r="AV168" s="784"/>
      <c r="AW168" s="784"/>
      <c r="AX168" s="784"/>
      <c r="AY168" s="784"/>
      <c r="AZ168" s="343"/>
      <c r="BA168" s="595"/>
      <c r="BB168" s="594"/>
      <c r="BC168" s="449"/>
      <c r="BD168" s="434"/>
      <c r="BE168" s="434"/>
      <c r="BF168" s="434"/>
      <c r="BG168" s="453"/>
      <c r="BH168" s="449"/>
      <c r="BI168" s="434"/>
      <c r="BJ168" s="434"/>
      <c r="BK168" s="434"/>
      <c r="BL168" s="453"/>
      <c r="BM168" s="449"/>
      <c r="BN168" s="434"/>
      <c r="BO168" s="434"/>
      <c r="BP168" s="434"/>
      <c r="BQ168" s="453"/>
      <c r="BR168" s="449"/>
      <c r="BS168" s="434"/>
      <c r="BT168" s="434"/>
      <c r="BU168" s="434"/>
      <c r="BV168" s="434"/>
      <c r="BW168" s="434"/>
      <c r="BX168" s="434"/>
      <c r="BY168" s="435"/>
      <c r="BZ168" s="435"/>
      <c r="CA168" s="435"/>
      <c r="CB168" s="435"/>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70" customFormat="true" ht="15" customHeight="true" x14ac:dyDescent="0.2">
      <c r="A169" s="26"/>
      <c r="B169" s="21"/>
      <c r="C169" s="98"/>
      <c r="D169" s="100"/>
      <c r="E169" s="100"/>
      <c r="F169" s="100"/>
      <c r="G169" s="99"/>
      <c r="H169" s="97"/>
      <c r="I169" s="100"/>
      <c r="J169" s="100"/>
      <c r="K169" s="100"/>
      <c r="L169" s="96"/>
      <c r="M169" s="98"/>
      <c r="N169" s="100"/>
      <c r="O169" s="100"/>
      <c r="P169" s="100"/>
      <c r="Q169" s="99"/>
      <c r="R169" s="97"/>
      <c r="S169" s="100"/>
      <c r="T169" s="100"/>
      <c r="U169" s="100"/>
      <c r="V169" s="100"/>
      <c r="W169" s="100"/>
      <c r="X169" s="100"/>
      <c r="Y169" s="100"/>
      <c r="Z169" s="100"/>
      <c r="AA169" s="100"/>
      <c r="AB169" s="96"/>
      <c r="AC169" s="784"/>
      <c r="AD169" s="784"/>
      <c r="AE169" s="784"/>
      <c r="AF169" s="784"/>
      <c r="AG169" s="784"/>
      <c r="AH169" s="784"/>
      <c r="AI169" s="784"/>
      <c r="AJ169" s="784"/>
      <c r="AK169" s="784"/>
      <c r="AL169" s="784"/>
      <c r="AM169" s="784"/>
      <c r="AN169" s="784"/>
      <c r="AO169" s="784"/>
      <c r="AP169" s="784"/>
      <c r="AQ169" s="784"/>
      <c r="AR169" s="784"/>
      <c r="AS169" s="784"/>
      <c r="AT169" s="784"/>
      <c r="AU169" s="784"/>
      <c r="AV169" s="784"/>
      <c r="AW169" s="784"/>
      <c r="AX169" s="784"/>
      <c r="AY169" s="784"/>
      <c r="AZ169" s="343"/>
      <c r="BA169" s="595"/>
      <c r="BB169" s="594"/>
      <c r="BC169" s="449"/>
      <c r="BD169" s="434"/>
      <c r="BE169" s="434"/>
      <c r="BF169" s="434"/>
      <c r="BG169" s="453"/>
      <c r="BH169" s="449"/>
      <c r="BI169" s="434"/>
      <c r="BJ169" s="434"/>
      <c r="BK169" s="434"/>
      <c r="BL169" s="453"/>
      <c r="BM169" s="449"/>
      <c r="BN169" s="434"/>
      <c r="BO169" s="434"/>
      <c r="BP169" s="434"/>
      <c r="BQ169" s="453"/>
      <c r="BR169" s="449"/>
      <c r="BS169" s="434"/>
      <c r="BT169" s="434"/>
      <c r="BU169" s="434"/>
      <c r="BV169" s="434"/>
      <c r="BW169" s="434"/>
      <c r="BX169" s="434"/>
      <c r="BY169" s="435"/>
      <c r="BZ169" s="435"/>
      <c r="CA169" s="435"/>
      <c r="CB169" s="435"/>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70" customFormat="true" ht="15" customHeight="true" x14ac:dyDescent="0.2">
      <c r="A170" s="26"/>
      <c r="B170" s="21"/>
      <c r="C170" s="98"/>
      <c r="D170" s="100"/>
      <c r="E170" s="100"/>
      <c r="F170" s="100"/>
      <c r="G170" s="99"/>
      <c r="H170" s="97"/>
      <c r="I170" s="100"/>
      <c r="J170" s="100"/>
      <c r="K170" s="100"/>
      <c r="L170" s="96"/>
      <c r="M170" s="98"/>
      <c r="N170" s="100"/>
      <c r="O170" s="100"/>
      <c r="P170" s="100"/>
      <c r="Q170" s="99"/>
      <c r="R170" s="97"/>
      <c r="S170" s="100"/>
      <c r="T170" s="100"/>
      <c r="U170" s="100"/>
      <c r="V170" s="100"/>
      <c r="W170" s="100"/>
      <c r="X170" s="100"/>
      <c r="Y170" s="100"/>
      <c r="Z170" s="100"/>
      <c r="AA170" s="100"/>
      <c r="AB170" s="96"/>
      <c r="AC170" s="784"/>
      <c r="AD170" s="784"/>
      <c r="AE170" s="784"/>
      <c r="AF170" s="784"/>
      <c r="AG170" s="784"/>
      <c r="AH170" s="784"/>
      <c r="AI170" s="784"/>
      <c r="AJ170" s="784"/>
      <c r="AK170" s="784"/>
      <c r="AL170" s="784"/>
      <c r="AM170" s="784"/>
      <c r="AN170" s="784"/>
      <c r="AO170" s="784"/>
      <c r="AP170" s="784"/>
      <c r="AQ170" s="784"/>
      <c r="AR170" s="784"/>
      <c r="AS170" s="784"/>
      <c r="AT170" s="784"/>
      <c r="AU170" s="784"/>
      <c r="AV170" s="784"/>
      <c r="AW170" s="784"/>
      <c r="AX170" s="784"/>
      <c r="AY170" s="784"/>
      <c r="AZ170" s="343"/>
      <c r="BA170" s="595"/>
      <c r="BB170" s="594"/>
      <c r="BC170" s="449"/>
      <c r="BD170" s="434"/>
      <c r="BE170" s="434"/>
      <c r="BF170" s="434"/>
      <c r="BG170" s="453"/>
      <c r="BH170" s="449"/>
      <c r="BI170" s="434"/>
      <c r="BJ170" s="434"/>
      <c r="BK170" s="434"/>
      <c r="BL170" s="453"/>
      <c r="BM170" s="449"/>
      <c r="BN170" s="434"/>
      <c r="BO170" s="434"/>
      <c r="BP170" s="434"/>
      <c r="BQ170" s="453"/>
      <c r="BR170" s="449"/>
      <c r="BS170" s="434"/>
      <c r="BT170" s="434"/>
      <c r="BU170" s="434"/>
      <c r="BV170" s="434"/>
      <c r="BW170" s="434"/>
      <c r="BX170" s="434"/>
      <c r="BY170" s="435"/>
      <c r="BZ170" s="435"/>
      <c r="CA170" s="435"/>
      <c r="CB170" s="435"/>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70" customFormat="true" ht="15" customHeight="true" x14ac:dyDescent="0.2">
      <c r="A171" s="26"/>
      <c r="B171" s="21"/>
      <c r="C171" s="98"/>
      <c r="D171" s="100"/>
      <c r="E171" s="100"/>
      <c r="F171" s="100"/>
      <c r="G171" s="99"/>
      <c r="H171" s="97"/>
      <c r="I171" s="100"/>
      <c r="J171" s="100"/>
      <c r="K171" s="100"/>
      <c r="L171" s="96"/>
      <c r="M171" s="98"/>
      <c r="N171" s="100"/>
      <c r="O171" s="100"/>
      <c r="P171" s="100"/>
      <c r="Q171" s="99"/>
      <c r="R171" s="97"/>
      <c r="S171" s="100"/>
      <c r="T171" s="100"/>
      <c r="U171" s="100"/>
      <c r="V171" s="100"/>
      <c r="W171" s="100"/>
      <c r="X171" s="100"/>
      <c r="Y171" s="100"/>
      <c r="Z171" s="100"/>
      <c r="AA171" s="100"/>
      <c r="AB171" s="96"/>
      <c r="AC171" s="784"/>
      <c r="AD171" s="784"/>
      <c r="AE171" s="784"/>
      <c r="AF171" s="784"/>
      <c r="AG171" s="784"/>
      <c r="AH171" s="784"/>
      <c r="AI171" s="784"/>
      <c r="AJ171" s="784"/>
      <c r="AK171" s="784"/>
      <c r="AL171" s="784"/>
      <c r="AM171" s="784"/>
      <c r="AN171" s="784"/>
      <c r="AO171" s="784"/>
      <c r="AP171" s="784"/>
      <c r="AQ171" s="784"/>
      <c r="AR171" s="784"/>
      <c r="AS171" s="784"/>
      <c r="AT171" s="784"/>
      <c r="AU171" s="784"/>
      <c r="AV171" s="784"/>
      <c r="AW171" s="784"/>
      <c r="AX171" s="784"/>
      <c r="AY171" s="784"/>
      <c r="AZ171" s="343"/>
      <c r="BA171" s="595"/>
      <c r="BB171" s="594"/>
      <c r="BC171" s="449"/>
      <c r="BD171" s="434"/>
      <c r="BE171" s="434"/>
      <c r="BF171" s="434"/>
      <c r="BG171" s="453"/>
      <c r="BH171" s="449"/>
      <c r="BI171" s="434"/>
      <c r="BJ171" s="434"/>
      <c r="BK171" s="434"/>
      <c r="BL171" s="453"/>
      <c r="BM171" s="449"/>
      <c r="BN171" s="434"/>
      <c r="BO171" s="434"/>
      <c r="BP171" s="434"/>
      <c r="BQ171" s="453"/>
      <c r="BR171" s="449"/>
      <c r="BS171" s="434"/>
      <c r="BT171" s="434"/>
      <c r="BU171" s="434"/>
      <c r="BV171" s="434"/>
      <c r="BW171" s="434"/>
      <c r="BX171" s="434"/>
      <c r="BY171" s="435"/>
      <c r="BZ171" s="435"/>
      <c r="CA171" s="435"/>
      <c r="CB171" s="435"/>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544" customFormat="true" ht="15" customHeight="true" x14ac:dyDescent="0.2">
      <c r="A172" s="140"/>
      <c r="B172" s="134"/>
      <c r="C172" s="81"/>
      <c r="D172" s="80"/>
      <c r="E172" s="80"/>
      <c r="F172" s="80"/>
      <c r="G172" s="79"/>
      <c r="H172" s="78"/>
      <c r="I172" s="80"/>
      <c r="J172" s="80"/>
      <c r="K172" s="80"/>
      <c r="L172" s="77"/>
      <c r="M172" s="81"/>
      <c r="N172" s="80"/>
      <c r="O172" s="80"/>
      <c r="P172" s="80"/>
      <c r="Q172" s="79"/>
      <c r="R172" s="78"/>
      <c r="S172" s="80"/>
      <c r="T172" s="80"/>
      <c r="U172" s="80"/>
      <c r="V172" s="80"/>
      <c r="W172" s="80"/>
      <c r="X172" s="80"/>
      <c r="Y172" s="80"/>
      <c r="Z172" s="80"/>
      <c r="AA172" s="80"/>
      <c r="AB172" s="77"/>
      <c r="AC172" s="784"/>
      <c r="AD172" s="784"/>
      <c r="AE172" s="784"/>
      <c r="AF172" s="784"/>
      <c r="AG172" s="784"/>
      <c r="AH172" s="784"/>
      <c r="AI172" s="784"/>
      <c r="AJ172" s="784"/>
      <c r="AK172" s="784"/>
      <c r="AL172" s="784"/>
      <c r="AM172" s="784"/>
      <c r="AN172" s="784"/>
      <c r="AO172" s="784"/>
      <c r="AP172" s="784"/>
      <c r="AQ172" s="784"/>
      <c r="AR172" s="784"/>
      <c r="AS172" s="784"/>
      <c r="AT172" s="784"/>
      <c r="AU172" s="784"/>
      <c r="AV172" s="784"/>
      <c r="AW172" s="784"/>
      <c r="AX172" s="784"/>
      <c r="AY172" s="784"/>
      <c r="AZ172" s="343"/>
      <c r="BA172" s="595"/>
      <c r="BB172" s="594"/>
      <c r="BC172" s="449"/>
      <c r="BD172" s="434"/>
      <c r="BE172" s="434"/>
      <c r="BF172" s="434"/>
      <c r="BG172" s="453"/>
      <c r="BH172" s="449"/>
      <c r="BI172" s="434"/>
      <c r="BJ172" s="434"/>
      <c r="BK172" s="434"/>
      <c r="BL172" s="453"/>
      <c r="BM172" s="449"/>
      <c r="BN172" s="434"/>
      <c r="BO172" s="434"/>
      <c r="BP172" s="434"/>
      <c r="BQ172" s="453"/>
      <c r="BR172" s="449"/>
      <c r="BS172" s="434"/>
      <c r="BT172" s="434"/>
      <c r="BU172" s="434"/>
      <c r="BV172" s="434"/>
      <c r="BW172" s="434"/>
      <c r="BX172" s="434"/>
      <c r="BY172" s="435"/>
      <c r="BZ172" s="435"/>
      <c r="CA172" s="435"/>
      <c r="CB172" s="435"/>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544" customFormat="true" ht="15" customHeight="true" x14ac:dyDescent="0.2">
      <c r="A173" s="140"/>
      <c r="B173" s="134"/>
      <c r="C173" s="152"/>
      <c r="D173" s="151"/>
      <c r="E173" s="151"/>
      <c r="F173" s="151"/>
      <c r="G173" s="141"/>
      <c r="H173" s="144"/>
      <c r="I173" s="151"/>
      <c r="J173" s="151"/>
      <c r="K173" s="151"/>
      <c r="L173" s="147"/>
      <c r="M173" s="152"/>
      <c r="N173" s="151"/>
      <c r="O173" s="151"/>
      <c r="P173" s="151"/>
      <c r="Q173" s="141"/>
      <c r="R173" s="144"/>
      <c r="S173" s="151"/>
      <c r="T173" s="151"/>
      <c r="U173" s="151"/>
      <c r="V173" s="151"/>
      <c r="W173" s="151"/>
      <c r="X173" s="151"/>
      <c r="Y173" s="151"/>
      <c r="Z173" s="151"/>
      <c r="AA173" s="151"/>
      <c r="AB173" s="147"/>
      <c r="AC173" s="784"/>
      <c r="AD173" s="784"/>
      <c r="AE173" s="784"/>
      <c r="AF173" s="784"/>
      <c r="AG173" s="784"/>
      <c r="AH173" s="784"/>
      <c r="AI173" s="784"/>
      <c r="AJ173" s="784"/>
      <c r="AK173" s="784"/>
      <c r="AL173" s="784"/>
      <c r="AM173" s="784"/>
      <c r="AN173" s="784"/>
      <c r="AO173" s="784"/>
      <c r="AP173" s="784"/>
      <c r="AQ173" s="784"/>
      <c r="AR173" s="784"/>
      <c r="AS173" s="784"/>
      <c r="AT173" s="784"/>
      <c r="AU173" s="784"/>
      <c r="AV173" s="784"/>
      <c r="AW173" s="784"/>
      <c r="AX173" s="784"/>
      <c r="AY173" s="784"/>
      <c r="AZ173" s="343"/>
      <c r="BA173" s="595"/>
      <c r="BB173" s="594"/>
      <c r="BC173" s="449"/>
      <c r="BD173" s="434"/>
      <c r="BE173" s="434"/>
      <c r="BF173" s="434"/>
      <c r="BG173" s="453"/>
      <c r="BH173" s="449"/>
      <c r="BI173" s="434"/>
      <c r="BJ173" s="434"/>
      <c r="BK173" s="434"/>
      <c r="BL173" s="453"/>
      <c r="BM173" s="449"/>
      <c r="BN173" s="434"/>
      <c r="BO173" s="434"/>
      <c r="BP173" s="434"/>
      <c r="BQ173" s="453"/>
      <c r="BR173" s="449"/>
      <c r="BS173" s="434"/>
      <c r="BT173" s="434"/>
      <c r="BU173" s="434"/>
      <c r="BV173" s="434"/>
      <c r="BW173" s="434"/>
      <c r="BX173" s="434"/>
      <c r="BY173" s="435"/>
      <c r="BZ173" s="435"/>
      <c r="CA173" s="435"/>
      <c r="CB173" s="435"/>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544" customFormat="true" ht="15" customHeight="true" x14ac:dyDescent="0.2">
      <c r="A174" s="140"/>
      <c r="B174" s="134"/>
      <c r="C174" s="152"/>
      <c r="D174" s="151"/>
      <c r="E174" s="151"/>
      <c r="F174" s="151"/>
      <c r="G174" s="141"/>
      <c r="H174" s="144"/>
      <c r="I174" s="151"/>
      <c r="J174" s="151"/>
      <c r="K174" s="151"/>
      <c r="L174" s="147"/>
      <c r="M174" s="152"/>
      <c r="N174" s="151"/>
      <c r="O174" s="151"/>
      <c r="P174" s="151"/>
      <c r="Q174" s="141"/>
      <c r="R174" s="144"/>
      <c r="S174" s="151"/>
      <c r="T174" s="151"/>
      <c r="U174" s="151"/>
      <c r="V174" s="151"/>
      <c r="W174" s="151"/>
      <c r="X174" s="151"/>
      <c r="Y174" s="151"/>
      <c r="Z174" s="151"/>
      <c r="AA174" s="151"/>
      <c r="AB174" s="147"/>
      <c r="AC174" s="784"/>
      <c r="AD174" s="784"/>
      <c r="AE174" s="784"/>
      <c r="AF174" s="784"/>
      <c r="AG174" s="784"/>
      <c r="AH174" s="784"/>
      <c r="AI174" s="784"/>
      <c r="AJ174" s="784"/>
      <c r="AK174" s="784"/>
      <c r="AL174" s="784"/>
      <c r="AM174" s="784"/>
      <c r="AN174" s="784"/>
      <c r="AO174" s="784"/>
      <c r="AP174" s="784"/>
      <c r="AQ174" s="784"/>
      <c r="AR174" s="784"/>
      <c r="AS174" s="784"/>
      <c r="AT174" s="784"/>
      <c r="AU174" s="784"/>
      <c r="AV174" s="784"/>
      <c r="AW174" s="784"/>
      <c r="AX174" s="784"/>
      <c r="AY174" s="784"/>
      <c r="AZ174" s="343"/>
      <c r="BA174" s="595"/>
      <c r="BB174" s="594"/>
      <c r="BC174" s="449"/>
      <c r="BD174" s="434"/>
      <c r="BE174" s="434"/>
      <c r="BF174" s="434"/>
      <c r="BG174" s="453"/>
      <c r="BH174" s="449"/>
      <c r="BI174" s="434"/>
      <c r="BJ174" s="434"/>
      <c r="BK174" s="434"/>
      <c r="BL174" s="453"/>
      <c r="BM174" s="449"/>
      <c r="BN174" s="434"/>
      <c r="BO174" s="434"/>
      <c r="BP174" s="434"/>
      <c r="BQ174" s="453"/>
      <c r="BR174" s="449"/>
      <c r="BS174" s="434"/>
      <c r="BT174" s="434"/>
      <c r="BU174" s="434"/>
      <c r="BV174" s="434"/>
      <c r="BW174" s="434"/>
      <c r="BX174" s="434"/>
      <c r="BY174" s="435"/>
      <c r="BZ174" s="435"/>
      <c r="CA174" s="435"/>
      <c r="CB174" s="435"/>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544" customFormat="true" ht="15" customHeight="true" x14ac:dyDescent="0.2">
      <c r="A175" s="140"/>
      <c r="B175" s="134"/>
      <c r="C175" s="105"/>
      <c r="D175" s="104"/>
      <c r="E175" s="104"/>
      <c r="F175" s="104"/>
      <c r="G175" s="103"/>
      <c r="H175" s="102"/>
      <c r="I175" s="104"/>
      <c r="J175" s="104"/>
      <c r="K175" s="104"/>
      <c r="L175" s="101"/>
      <c r="M175" s="105"/>
      <c r="N175" s="104"/>
      <c r="O175" s="104"/>
      <c r="P175" s="104"/>
      <c r="Q175" s="103"/>
      <c r="R175" s="102"/>
      <c r="S175" s="104"/>
      <c r="T175" s="104"/>
      <c r="U175" s="104"/>
      <c r="V175" s="104"/>
      <c r="W175" s="104"/>
      <c r="X175" s="104"/>
      <c r="Y175" s="104"/>
      <c r="Z175" s="104"/>
      <c r="AA175" s="104"/>
      <c r="AB175" s="101"/>
      <c r="AC175" s="784"/>
      <c r="AD175" s="784"/>
      <c r="AE175" s="784"/>
      <c r="AF175" s="784"/>
      <c r="AG175" s="784"/>
      <c r="AH175" s="784"/>
      <c r="AI175" s="784"/>
      <c r="AJ175" s="784"/>
      <c r="AK175" s="784"/>
      <c r="AL175" s="784"/>
      <c r="AM175" s="784"/>
      <c r="AN175" s="784"/>
      <c r="AO175" s="784"/>
      <c r="AP175" s="784"/>
      <c r="AQ175" s="784"/>
      <c r="AR175" s="784"/>
      <c r="AS175" s="784"/>
      <c r="AT175" s="784"/>
      <c r="AU175" s="784"/>
      <c r="AV175" s="784"/>
      <c r="AW175" s="784"/>
      <c r="AX175" s="784"/>
      <c r="AY175" s="784"/>
      <c r="AZ175" s="343"/>
      <c r="BA175" s="595"/>
      <c r="BB175" s="594"/>
      <c r="BC175" s="449"/>
      <c r="BD175" s="434"/>
      <c r="BE175" s="434"/>
      <c r="BF175" s="434"/>
      <c r="BG175" s="453"/>
      <c r="BH175" s="449"/>
      <c r="BI175" s="434"/>
      <c r="BJ175" s="434"/>
      <c r="BK175" s="434"/>
      <c r="BL175" s="453"/>
      <c r="BM175" s="449"/>
      <c r="BN175" s="434"/>
      <c r="BO175" s="434"/>
      <c r="BP175" s="434"/>
      <c r="BQ175" s="453"/>
      <c r="BR175" s="449"/>
      <c r="BS175" s="434"/>
      <c r="BT175" s="434"/>
      <c r="BU175" s="434"/>
      <c r="BV175" s="434"/>
      <c r="BW175" s="434"/>
      <c r="BX175" s="434"/>
      <c r="BY175" s="435"/>
      <c r="BZ175" s="435"/>
      <c r="CA175" s="435"/>
      <c r="CB175" s="435"/>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544" customFormat="true" ht="15" customHeight="true" x14ac:dyDescent="0.2">
      <c r="A176" s="140"/>
      <c r="B176" s="134"/>
      <c r="C176" s="105"/>
      <c r="D176" s="104"/>
      <c r="E176" s="104"/>
      <c r="F176" s="104"/>
      <c r="G176" s="103"/>
      <c r="H176" s="102"/>
      <c r="I176" s="104"/>
      <c r="J176" s="104"/>
      <c r="K176" s="104"/>
      <c r="L176" s="101"/>
      <c r="M176" s="105"/>
      <c r="N176" s="104"/>
      <c r="O176" s="104"/>
      <c r="P176" s="104"/>
      <c r="Q176" s="103"/>
      <c r="R176" s="102"/>
      <c r="S176" s="104"/>
      <c r="T176" s="104"/>
      <c r="U176" s="104"/>
      <c r="V176" s="104"/>
      <c r="W176" s="104"/>
      <c r="X176" s="104"/>
      <c r="Y176" s="104"/>
      <c r="Z176" s="104"/>
      <c r="AA176" s="104"/>
      <c r="AB176" s="101"/>
      <c r="AC176" s="784"/>
      <c r="AD176" s="784"/>
      <c r="AE176" s="784"/>
      <c r="AF176" s="784"/>
      <c r="AG176" s="784"/>
      <c r="AH176" s="784"/>
      <c r="AI176" s="784"/>
      <c r="AJ176" s="784"/>
      <c r="AK176" s="784"/>
      <c r="AL176" s="784"/>
      <c r="AM176" s="784"/>
      <c r="AN176" s="784"/>
      <c r="AO176" s="784"/>
      <c r="AP176" s="784"/>
      <c r="AQ176" s="784"/>
      <c r="AR176" s="784"/>
      <c r="AS176" s="784"/>
      <c r="AT176" s="784"/>
      <c r="AU176" s="784"/>
      <c r="AV176" s="784"/>
      <c r="AW176" s="784"/>
      <c r="AX176" s="784"/>
      <c r="AY176" s="784"/>
      <c r="AZ176" s="343"/>
      <c r="BA176" s="595"/>
      <c r="BB176" s="594"/>
      <c r="BC176" s="449"/>
      <c r="BD176" s="434"/>
      <c r="BE176" s="434"/>
      <c r="BF176" s="434"/>
      <c r="BG176" s="453"/>
      <c r="BH176" s="449"/>
      <c r="BI176" s="434"/>
      <c r="BJ176" s="434"/>
      <c r="BK176" s="434"/>
      <c r="BL176" s="453"/>
      <c r="BM176" s="449"/>
      <c r="BN176" s="434"/>
      <c r="BO176" s="434"/>
      <c r="BP176" s="434"/>
      <c r="BQ176" s="453"/>
      <c r="BR176" s="449"/>
      <c r="BS176" s="434"/>
      <c r="BT176" s="434"/>
      <c r="BU176" s="434"/>
      <c r="BV176" s="434"/>
      <c r="BW176" s="434"/>
      <c r="BX176" s="434"/>
      <c r="BY176" s="435"/>
      <c r="BZ176" s="435"/>
      <c r="CA176" s="435"/>
      <c r="CB176" s="435"/>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544" customFormat="true" ht="15" customHeight="true" x14ac:dyDescent="0.2">
      <c r="A177" s="140"/>
      <c r="B177" s="134"/>
      <c r="C177" s="105"/>
      <c r="D177" s="104"/>
      <c r="E177" s="104"/>
      <c r="F177" s="104"/>
      <c r="G177" s="103"/>
      <c r="H177" s="102"/>
      <c r="I177" s="104"/>
      <c r="J177" s="104"/>
      <c r="K177" s="104"/>
      <c r="L177" s="101"/>
      <c r="M177" s="105"/>
      <c r="N177" s="104"/>
      <c r="O177" s="104"/>
      <c r="P177" s="104"/>
      <c r="Q177" s="103"/>
      <c r="R177" s="102"/>
      <c r="S177" s="104"/>
      <c r="T177" s="104"/>
      <c r="U177" s="104"/>
      <c r="V177" s="104"/>
      <c r="W177" s="104"/>
      <c r="X177" s="104"/>
      <c r="Y177" s="104"/>
      <c r="Z177" s="104"/>
      <c r="AA177" s="104"/>
      <c r="AB177" s="101"/>
      <c r="AC177" s="784"/>
      <c r="AD177" s="784"/>
      <c r="AE177" s="784"/>
      <c r="AF177" s="784"/>
      <c r="AG177" s="784"/>
      <c r="AH177" s="784"/>
      <c r="AI177" s="784"/>
      <c r="AJ177" s="784"/>
      <c r="AK177" s="784"/>
      <c r="AL177" s="784"/>
      <c r="AM177" s="784"/>
      <c r="AN177" s="784"/>
      <c r="AO177" s="784"/>
      <c r="AP177" s="784"/>
      <c r="AQ177" s="784"/>
      <c r="AR177" s="784"/>
      <c r="AS177" s="784"/>
      <c r="AT177" s="784"/>
      <c r="AU177" s="784"/>
      <c r="AV177" s="784"/>
      <c r="AW177" s="784"/>
      <c r="AX177" s="784"/>
      <c r="AY177" s="784"/>
      <c r="AZ177" s="343"/>
      <c r="BA177" s="595"/>
      <c r="BB177" s="594"/>
      <c r="BC177" s="449"/>
      <c r="BD177" s="434"/>
      <c r="BE177" s="434"/>
      <c r="BF177" s="434"/>
      <c r="BG177" s="453"/>
      <c r="BH177" s="449"/>
      <c r="BI177" s="434"/>
      <c r="BJ177" s="434"/>
      <c r="BK177" s="434"/>
      <c r="BL177" s="453"/>
      <c r="BM177" s="449"/>
      <c r="BN177" s="434"/>
      <c r="BO177" s="434"/>
      <c r="BP177" s="434"/>
      <c r="BQ177" s="453"/>
      <c r="BR177" s="449"/>
      <c r="BS177" s="434"/>
      <c r="BT177" s="434"/>
      <c r="BU177" s="434"/>
      <c r="BV177" s="434"/>
      <c r="BW177" s="434"/>
      <c r="BX177" s="434"/>
      <c r="BY177" s="435"/>
      <c r="BZ177" s="435"/>
      <c r="CA177" s="435"/>
      <c r="CB177" s="435"/>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544" customFormat="true" ht="15" customHeight="true" x14ac:dyDescent="0.2">
      <c r="A178" s="140"/>
      <c r="B178" s="134"/>
      <c r="C178" s="105"/>
      <c r="D178" s="104"/>
      <c r="E178" s="104"/>
      <c r="F178" s="104"/>
      <c r="G178" s="103"/>
      <c r="H178" s="102"/>
      <c r="I178" s="104"/>
      <c r="J178" s="104"/>
      <c r="K178" s="104"/>
      <c r="L178" s="101"/>
      <c r="M178" s="105"/>
      <c r="N178" s="104"/>
      <c r="O178" s="104"/>
      <c r="P178" s="104"/>
      <c r="Q178" s="103"/>
      <c r="R178" s="102"/>
      <c r="S178" s="104"/>
      <c r="T178" s="104"/>
      <c r="U178" s="104"/>
      <c r="V178" s="104"/>
      <c r="W178" s="104"/>
      <c r="X178" s="104"/>
      <c r="Y178" s="104"/>
      <c r="Z178" s="104"/>
      <c r="AA178" s="104"/>
      <c r="AB178" s="101"/>
      <c r="AC178" s="784"/>
      <c r="AD178" s="784"/>
      <c r="AE178" s="784"/>
      <c r="AF178" s="784"/>
      <c r="AG178" s="784"/>
      <c r="AH178" s="784"/>
      <c r="AI178" s="784"/>
      <c r="AJ178" s="784"/>
      <c r="AK178" s="784"/>
      <c r="AL178" s="784"/>
      <c r="AM178" s="784"/>
      <c r="AN178" s="784"/>
      <c r="AO178" s="784"/>
      <c r="AP178" s="784"/>
      <c r="AQ178" s="784"/>
      <c r="AR178" s="784"/>
      <c r="AS178" s="784"/>
      <c r="AT178" s="784"/>
      <c r="AU178" s="784"/>
      <c r="AV178" s="784"/>
      <c r="AW178" s="784"/>
      <c r="AX178" s="784"/>
      <c r="AY178" s="784"/>
      <c r="AZ178" s="343"/>
      <c r="BA178" s="595"/>
      <c r="BB178" s="594"/>
      <c r="BC178" s="449"/>
      <c r="BD178" s="434"/>
      <c r="BE178" s="434"/>
      <c r="BF178" s="434"/>
      <c r="BG178" s="453"/>
      <c r="BH178" s="449"/>
      <c r="BI178" s="434"/>
      <c r="BJ178" s="434"/>
      <c r="BK178" s="434"/>
      <c r="BL178" s="453"/>
      <c r="BM178" s="449"/>
      <c r="BN178" s="434"/>
      <c r="BO178" s="434"/>
      <c r="BP178" s="434"/>
      <c r="BQ178" s="453"/>
      <c r="BR178" s="449"/>
      <c r="BS178" s="434"/>
      <c r="BT178" s="434"/>
      <c r="BU178" s="434"/>
      <c r="BV178" s="434"/>
      <c r="BW178" s="434"/>
      <c r="BX178" s="434"/>
      <c r="BY178" s="435"/>
      <c r="BZ178" s="435"/>
      <c r="CA178" s="435"/>
      <c r="CB178" s="435"/>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544" customFormat="true" ht="15" customHeight="true" x14ac:dyDescent="0.2">
      <c r="A179" s="140"/>
      <c r="B179" s="134"/>
      <c r="C179" s="105"/>
      <c r="D179" s="104"/>
      <c r="E179" s="104"/>
      <c r="F179" s="104"/>
      <c r="G179" s="103"/>
      <c r="H179" s="102"/>
      <c r="I179" s="104"/>
      <c r="J179" s="104"/>
      <c r="K179" s="104"/>
      <c r="L179" s="101"/>
      <c r="M179" s="105"/>
      <c r="N179" s="104"/>
      <c r="O179" s="104"/>
      <c r="P179" s="104"/>
      <c r="Q179" s="103"/>
      <c r="R179" s="102"/>
      <c r="S179" s="104"/>
      <c r="T179" s="104"/>
      <c r="U179" s="104"/>
      <c r="V179" s="104"/>
      <c r="W179" s="104"/>
      <c r="X179" s="104"/>
      <c r="Y179" s="104"/>
      <c r="Z179" s="104"/>
      <c r="AA179" s="104"/>
      <c r="AB179" s="101"/>
      <c r="AC179" s="784"/>
      <c r="AD179" s="784"/>
      <c r="AE179" s="784"/>
      <c r="AF179" s="784"/>
      <c r="AG179" s="784"/>
      <c r="AH179" s="784"/>
      <c r="AI179" s="784"/>
      <c r="AJ179" s="784"/>
      <c r="AK179" s="784"/>
      <c r="AL179" s="784"/>
      <c r="AM179" s="784"/>
      <c r="AN179" s="784"/>
      <c r="AO179" s="784"/>
      <c r="AP179" s="784"/>
      <c r="AQ179" s="784"/>
      <c r="AR179" s="784"/>
      <c r="AS179" s="784"/>
      <c r="AT179" s="784"/>
      <c r="AU179" s="784"/>
      <c r="AV179" s="784"/>
      <c r="AW179" s="784"/>
      <c r="AX179" s="784"/>
      <c r="AY179" s="784"/>
      <c r="AZ179" s="343"/>
      <c r="BA179" s="595"/>
      <c r="BB179" s="594"/>
      <c r="BC179" s="449"/>
      <c r="BD179" s="434"/>
      <c r="BE179" s="434"/>
      <c r="BF179" s="434"/>
      <c r="BG179" s="453"/>
      <c r="BH179" s="449"/>
      <c r="BI179" s="434"/>
      <c r="BJ179" s="434"/>
      <c r="BK179" s="434"/>
      <c r="BL179" s="453"/>
      <c r="BM179" s="449"/>
      <c r="BN179" s="434"/>
      <c r="BO179" s="434"/>
      <c r="BP179" s="434"/>
      <c r="BQ179" s="453"/>
      <c r="BR179" s="449"/>
      <c r="BS179" s="434"/>
      <c r="BT179" s="434"/>
      <c r="BU179" s="434"/>
      <c r="BV179" s="434"/>
      <c r="BW179" s="434"/>
      <c r="BX179" s="434"/>
      <c r="BY179" s="435"/>
      <c r="BZ179" s="435"/>
      <c r="CA179" s="435"/>
      <c r="CB179" s="435"/>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544" customFormat="true" ht="15" customHeight="true" x14ac:dyDescent="0.2">
      <c r="A180" s="140"/>
      <c r="B180" s="134"/>
      <c r="C180" s="105"/>
      <c r="D180" s="104"/>
      <c r="E180" s="104"/>
      <c r="F180" s="104"/>
      <c r="G180" s="103"/>
      <c r="H180" s="102"/>
      <c r="I180" s="104"/>
      <c r="J180" s="104"/>
      <c r="K180" s="104"/>
      <c r="L180" s="101"/>
      <c r="M180" s="105"/>
      <c r="N180" s="104"/>
      <c r="O180" s="104"/>
      <c r="P180" s="104"/>
      <c r="Q180" s="103"/>
      <c r="R180" s="102"/>
      <c r="S180" s="104"/>
      <c r="T180" s="104"/>
      <c r="U180" s="104"/>
      <c r="V180" s="104"/>
      <c r="W180" s="104"/>
      <c r="X180" s="104"/>
      <c r="Y180" s="104"/>
      <c r="Z180" s="104"/>
      <c r="AA180" s="104"/>
      <c r="AB180" s="101"/>
      <c r="AC180" s="784"/>
      <c r="AD180" s="784"/>
      <c r="AE180" s="784"/>
      <c r="AF180" s="784"/>
      <c r="AG180" s="784"/>
      <c r="AH180" s="784"/>
      <c r="AI180" s="784"/>
      <c r="AJ180" s="784"/>
      <c r="AK180" s="784"/>
      <c r="AL180" s="784"/>
      <c r="AM180" s="784"/>
      <c r="AN180" s="784"/>
      <c r="AO180" s="784"/>
      <c r="AP180" s="784"/>
      <c r="AQ180" s="784"/>
      <c r="AR180" s="784"/>
      <c r="AS180" s="784"/>
      <c r="AT180" s="784"/>
      <c r="AU180" s="784"/>
      <c r="AV180" s="784"/>
      <c r="AW180" s="784"/>
      <c r="AX180" s="784"/>
      <c r="AY180" s="784"/>
      <c r="AZ180" s="343"/>
      <c r="BA180" s="595"/>
      <c r="BB180" s="594"/>
      <c r="BC180" s="449"/>
      <c r="BD180" s="434"/>
      <c r="BE180" s="434"/>
      <c r="BF180" s="434"/>
      <c r="BG180" s="453"/>
      <c r="BH180" s="449"/>
      <c r="BI180" s="434"/>
      <c r="BJ180" s="434"/>
      <c r="BK180" s="434"/>
      <c r="BL180" s="453"/>
      <c r="BM180" s="449"/>
      <c r="BN180" s="434"/>
      <c r="BO180" s="434"/>
      <c r="BP180" s="434"/>
      <c r="BQ180" s="453"/>
      <c r="BR180" s="449"/>
      <c r="BS180" s="434"/>
      <c r="BT180" s="434"/>
      <c r="BU180" s="434"/>
      <c r="BV180" s="434"/>
      <c r="BW180" s="434"/>
      <c r="BX180" s="434"/>
      <c r="BY180" s="435"/>
      <c r="BZ180" s="435"/>
      <c r="CA180" s="435"/>
      <c r="CB180" s="435"/>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544" customFormat="true" ht="15" customHeight="true" x14ac:dyDescent="0.2">
      <c r="A181" s="140"/>
      <c r="B181" s="134"/>
      <c r="C181" s="105"/>
      <c r="D181" s="104"/>
      <c r="E181" s="104"/>
      <c r="F181" s="104"/>
      <c r="G181" s="103"/>
      <c r="H181" s="102"/>
      <c r="I181" s="104"/>
      <c r="J181" s="104"/>
      <c r="K181" s="104"/>
      <c r="L181" s="101"/>
      <c r="M181" s="105"/>
      <c r="N181" s="104"/>
      <c r="O181" s="104"/>
      <c r="P181" s="104"/>
      <c r="Q181" s="103"/>
      <c r="R181" s="102"/>
      <c r="S181" s="104"/>
      <c r="T181" s="104"/>
      <c r="U181" s="104"/>
      <c r="V181" s="104"/>
      <c r="W181" s="104"/>
      <c r="X181" s="104"/>
      <c r="Y181" s="104"/>
      <c r="Z181" s="104"/>
      <c r="AA181" s="104"/>
      <c r="AB181" s="101"/>
      <c r="AC181" s="784"/>
      <c r="AD181" s="784"/>
      <c r="AE181" s="784"/>
      <c r="AF181" s="784"/>
      <c r="AG181" s="784"/>
      <c r="AH181" s="784"/>
      <c r="AI181" s="784"/>
      <c r="AJ181" s="784"/>
      <c r="AK181" s="784"/>
      <c r="AL181" s="784"/>
      <c r="AM181" s="784"/>
      <c r="AN181" s="784"/>
      <c r="AO181" s="784"/>
      <c r="AP181" s="784"/>
      <c r="AQ181" s="784"/>
      <c r="AR181" s="784"/>
      <c r="AS181" s="784"/>
      <c r="AT181" s="784"/>
      <c r="AU181" s="784"/>
      <c r="AV181" s="784"/>
      <c r="AW181" s="784"/>
      <c r="AX181" s="784"/>
      <c r="AY181" s="784"/>
      <c r="AZ181" s="343"/>
      <c r="BA181" s="595"/>
      <c r="BB181" s="594"/>
      <c r="BC181" s="449"/>
      <c r="BD181" s="434"/>
      <c r="BE181" s="434"/>
      <c r="BF181" s="434"/>
      <c r="BG181" s="453"/>
      <c r="BH181" s="449"/>
      <c r="BI181" s="434"/>
      <c r="BJ181" s="434"/>
      <c r="BK181" s="434"/>
      <c r="BL181" s="453"/>
      <c r="BM181" s="449"/>
      <c r="BN181" s="434"/>
      <c r="BO181" s="434"/>
      <c r="BP181" s="434"/>
      <c r="BQ181" s="453"/>
      <c r="BR181" s="449"/>
      <c r="BS181" s="434"/>
      <c r="BT181" s="434"/>
      <c r="BU181" s="434"/>
      <c r="BV181" s="434"/>
      <c r="BW181" s="434"/>
      <c r="BX181" s="434"/>
      <c r="BY181" s="435"/>
      <c r="BZ181" s="435"/>
      <c r="CA181" s="435"/>
      <c r="CB181" s="435"/>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544" customFormat="true" ht="15" customHeight="true" x14ac:dyDescent="0.2">
      <c r="A182" s="140"/>
      <c r="B182" s="134"/>
      <c r="C182" s="105"/>
      <c r="D182" s="104"/>
      <c r="E182" s="104"/>
      <c r="F182" s="104"/>
      <c r="G182" s="103"/>
      <c r="H182" s="102"/>
      <c r="I182" s="104"/>
      <c r="J182" s="104"/>
      <c r="K182" s="104"/>
      <c r="L182" s="101"/>
      <c r="M182" s="105"/>
      <c r="N182" s="104"/>
      <c r="O182" s="104"/>
      <c r="P182" s="104"/>
      <c r="Q182" s="103"/>
      <c r="R182" s="102"/>
      <c r="S182" s="104"/>
      <c r="T182" s="104"/>
      <c r="U182" s="104"/>
      <c r="V182" s="104"/>
      <c r="W182" s="104"/>
      <c r="X182" s="104"/>
      <c r="Y182" s="104"/>
      <c r="Z182" s="104"/>
      <c r="AA182" s="104"/>
      <c r="AB182" s="101"/>
      <c r="AC182" s="784"/>
      <c r="AD182" s="784"/>
      <c r="AE182" s="784"/>
      <c r="AF182" s="784"/>
      <c r="AG182" s="784"/>
      <c r="AH182" s="784"/>
      <c r="AI182" s="784"/>
      <c r="AJ182" s="784"/>
      <c r="AK182" s="784"/>
      <c r="AL182" s="784"/>
      <c r="AM182" s="784"/>
      <c r="AN182" s="784"/>
      <c r="AO182" s="784"/>
      <c r="AP182" s="784"/>
      <c r="AQ182" s="784"/>
      <c r="AR182" s="784"/>
      <c r="AS182" s="784"/>
      <c r="AT182" s="784"/>
      <c r="AU182" s="784"/>
      <c r="AV182" s="784"/>
      <c r="AW182" s="784"/>
      <c r="AX182" s="784"/>
      <c r="AY182" s="784"/>
      <c r="AZ182" s="343"/>
      <c r="BA182" s="595"/>
      <c r="BB182" s="594"/>
      <c r="BC182" s="449"/>
      <c r="BD182" s="434"/>
      <c r="BE182" s="434"/>
      <c r="BF182" s="434"/>
      <c r="BG182" s="453"/>
      <c r="BH182" s="449"/>
      <c r="BI182" s="434"/>
      <c r="BJ182" s="434"/>
      <c r="BK182" s="434"/>
      <c r="BL182" s="453"/>
      <c r="BM182" s="449"/>
      <c r="BN182" s="434"/>
      <c r="BO182" s="434"/>
      <c r="BP182" s="434"/>
      <c r="BQ182" s="453"/>
      <c r="BR182" s="449"/>
      <c r="BS182" s="434"/>
      <c r="BT182" s="434"/>
      <c r="BU182" s="434"/>
      <c r="BV182" s="434"/>
      <c r="BW182" s="434"/>
      <c r="BX182" s="434"/>
      <c r="BY182" s="435"/>
      <c r="BZ182" s="435"/>
      <c r="CA182" s="435"/>
      <c r="CB182" s="435"/>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544" customFormat="true" ht="15" customHeight="true" x14ac:dyDescent="0.2">
      <c r="A183" s="140"/>
      <c r="B183" s="134"/>
      <c r="C183" s="105"/>
      <c r="D183" s="104"/>
      <c r="E183" s="104"/>
      <c r="F183" s="104"/>
      <c r="G183" s="103"/>
      <c r="H183" s="102"/>
      <c r="I183" s="104"/>
      <c r="J183" s="104"/>
      <c r="K183" s="104"/>
      <c r="L183" s="101"/>
      <c r="M183" s="105"/>
      <c r="N183" s="104"/>
      <c r="O183" s="104"/>
      <c r="P183" s="104"/>
      <c r="Q183" s="103"/>
      <c r="R183" s="102"/>
      <c r="S183" s="104"/>
      <c r="T183" s="104"/>
      <c r="U183" s="104"/>
      <c r="V183" s="104"/>
      <c r="W183" s="104"/>
      <c r="X183" s="104"/>
      <c r="Y183" s="104"/>
      <c r="Z183" s="104"/>
      <c r="AA183" s="104"/>
      <c r="AB183" s="101"/>
      <c r="AC183" s="784"/>
      <c r="AD183" s="784"/>
      <c r="AE183" s="784"/>
      <c r="AF183" s="784"/>
      <c r="AG183" s="784"/>
      <c r="AH183" s="784"/>
      <c r="AI183" s="784"/>
      <c r="AJ183" s="784"/>
      <c r="AK183" s="784"/>
      <c r="AL183" s="784"/>
      <c r="AM183" s="784"/>
      <c r="AN183" s="784"/>
      <c r="AO183" s="784"/>
      <c r="AP183" s="784"/>
      <c r="AQ183" s="784"/>
      <c r="AR183" s="784"/>
      <c r="AS183" s="784"/>
      <c r="AT183" s="784"/>
      <c r="AU183" s="784"/>
      <c r="AV183" s="784"/>
      <c r="AW183" s="784"/>
      <c r="AX183" s="784"/>
      <c r="AY183" s="784"/>
      <c r="AZ183" s="343"/>
      <c r="BA183" s="595"/>
      <c r="BB183" s="594"/>
      <c r="BC183" s="449"/>
      <c r="BD183" s="434"/>
      <c r="BE183" s="434"/>
      <c r="BF183" s="434"/>
      <c r="BG183" s="453"/>
      <c r="BH183" s="449"/>
      <c r="BI183" s="434"/>
      <c r="BJ183" s="434"/>
      <c r="BK183" s="434"/>
      <c r="BL183" s="453"/>
      <c r="BM183" s="449"/>
      <c r="BN183" s="434"/>
      <c r="BO183" s="434"/>
      <c r="BP183" s="434"/>
      <c r="BQ183" s="453"/>
      <c r="BR183" s="449"/>
      <c r="BS183" s="434"/>
      <c r="BT183" s="434"/>
      <c r="BU183" s="434"/>
      <c r="BV183" s="434"/>
      <c r="BW183" s="434"/>
      <c r="BX183" s="434"/>
      <c r="BY183" s="435"/>
      <c r="BZ183" s="435"/>
      <c r="CA183" s="435"/>
      <c r="CB183" s="435"/>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544" customFormat="true" ht="15" customHeight="true" x14ac:dyDescent="0.2">
      <c r="A184" s="140"/>
      <c r="B184" s="134"/>
      <c r="C184" s="105"/>
      <c r="D184" s="104"/>
      <c r="E184" s="104"/>
      <c r="F184" s="104"/>
      <c r="G184" s="103"/>
      <c r="H184" s="102"/>
      <c r="I184" s="104"/>
      <c r="J184" s="104"/>
      <c r="K184" s="104"/>
      <c r="L184" s="101"/>
      <c r="M184" s="105"/>
      <c r="N184" s="104"/>
      <c r="O184" s="104"/>
      <c r="P184" s="104"/>
      <c r="Q184" s="103"/>
      <c r="R184" s="102"/>
      <c r="S184" s="104"/>
      <c r="T184" s="104"/>
      <c r="U184" s="104"/>
      <c r="V184" s="104"/>
      <c r="W184" s="104"/>
      <c r="X184" s="104"/>
      <c r="Y184" s="104"/>
      <c r="Z184" s="104"/>
      <c r="AA184" s="104"/>
      <c r="AB184" s="101"/>
      <c r="AC184" s="784"/>
      <c r="AD184" s="784"/>
      <c r="AE184" s="784"/>
      <c r="AF184" s="784"/>
      <c r="AG184" s="784"/>
      <c r="AH184" s="784"/>
      <c r="AI184" s="784"/>
      <c r="AJ184" s="784"/>
      <c r="AK184" s="784"/>
      <c r="AL184" s="784"/>
      <c r="AM184" s="784"/>
      <c r="AN184" s="784"/>
      <c r="AO184" s="784"/>
      <c r="AP184" s="784"/>
      <c r="AQ184" s="784"/>
      <c r="AR184" s="784"/>
      <c r="AS184" s="784"/>
      <c r="AT184" s="784"/>
      <c r="AU184" s="784"/>
      <c r="AV184" s="784"/>
      <c r="AW184" s="784"/>
      <c r="AX184" s="784"/>
      <c r="AY184" s="784"/>
      <c r="AZ184" s="343"/>
      <c r="BA184" s="595"/>
      <c r="BB184" s="594"/>
      <c r="BC184" s="449"/>
      <c r="BD184" s="434"/>
      <c r="BE184" s="434"/>
      <c r="BF184" s="434"/>
      <c r="BG184" s="453"/>
      <c r="BH184" s="449"/>
      <c r="BI184" s="434"/>
      <c r="BJ184" s="434"/>
      <c r="BK184" s="434"/>
      <c r="BL184" s="453"/>
      <c r="BM184" s="449"/>
      <c r="BN184" s="434"/>
      <c r="BO184" s="434"/>
      <c r="BP184" s="434"/>
      <c r="BQ184" s="453"/>
      <c r="BR184" s="449"/>
      <c r="BS184" s="434"/>
      <c r="BT184" s="434"/>
      <c r="BU184" s="434"/>
      <c r="BV184" s="434"/>
      <c r="BW184" s="434"/>
      <c r="BX184" s="434"/>
      <c r="BY184" s="435"/>
      <c r="BZ184" s="435"/>
      <c r="CA184" s="435"/>
      <c r="CB184" s="435"/>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544" customFormat="true" ht="15" customHeight="true" x14ac:dyDescent="0.2">
      <c r="A185" s="140"/>
      <c r="B185" s="134"/>
      <c r="C185" s="105"/>
      <c r="D185" s="104"/>
      <c r="E185" s="104"/>
      <c r="F185" s="104"/>
      <c r="G185" s="103"/>
      <c r="H185" s="102"/>
      <c r="I185" s="104"/>
      <c r="J185" s="104"/>
      <c r="K185" s="104"/>
      <c r="L185" s="101"/>
      <c r="M185" s="105"/>
      <c r="N185" s="104"/>
      <c r="O185" s="104"/>
      <c r="P185" s="104"/>
      <c r="Q185" s="103"/>
      <c r="R185" s="102"/>
      <c r="S185" s="104"/>
      <c r="T185" s="104"/>
      <c r="U185" s="104"/>
      <c r="V185" s="104"/>
      <c r="W185" s="104"/>
      <c r="X185" s="104"/>
      <c r="Y185" s="104"/>
      <c r="Z185" s="104"/>
      <c r="AA185" s="104"/>
      <c r="AB185" s="101"/>
      <c r="AC185" s="784"/>
      <c r="AD185" s="784"/>
      <c r="AE185" s="784"/>
      <c r="AF185" s="784"/>
      <c r="AG185" s="784"/>
      <c r="AH185" s="784"/>
      <c r="AI185" s="784"/>
      <c r="AJ185" s="784"/>
      <c r="AK185" s="784"/>
      <c r="AL185" s="784"/>
      <c r="AM185" s="784"/>
      <c r="AN185" s="784"/>
      <c r="AO185" s="784"/>
      <c r="AP185" s="784"/>
      <c r="AQ185" s="784"/>
      <c r="AR185" s="784"/>
      <c r="AS185" s="784"/>
      <c r="AT185" s="784"/>
      <c r="AU185" s="784"/>
      <c r="AV185" s="784"/>
      <c r="AW185" s="784"/>
      <c r="AX185" s="784"/>
      <c r="AY185" s="784"/>
      <c r="AZ185" s="343"/>
      <c r="BA185" s="595"/>
      <c r="BB185" s="594"/>
      <c r="BC185" s="449"/>
      <c r="BD185" s="434"/>
      <c r="BE185" s="434"/>
      <c r="BF185" s="434"/>
      <c r="BG185" s="453"/>
      <c r="BH185" s="449"/>
      <c r="BI185" s="434"/>
      <c r="BJ185" s="434"/>
      <c r="BK185" s="434"/>
      <c r="BL185" s="453"/>
      <c r="BM185" s="449"/>
      <c r="BN185" s="434"/>
      <c r="BO185" s="434"/>
      <c r="BP185" s="434"/>
      <c r="BQ185" s="453"/>
      <c r="BR185" s="449"/>
      <c r="BS185" s="434"/>
      <c r="BT185" s="434"/>
      <c r="BU185" s="434"/>
      <c r="BV185" s="434"/>
      <c r="BW185" s="434"/>
      <c r="BX185" s="434"/>
      <c r="BY185" s="435"/>
      <c r="BZ185" s="435"/>
      <c r="CA185" s="435"/>
      <c r="CB185" s="435"/>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544" customFormat="true" ht="15" customHeight="true" x14ac:dyDescent="0.2">
      <c r="A186" s="140"/>
      <c r="B186" s="134"/>
      <c r="C186" s="105"/>
      <c r="D186" s="104"/>
      <c r="E186" s="104"/>
      <c r="F186" s="104"/>
      <c r="G186" s="103"/>
      <c r="H186" s="102"/>
      <c r="I186" s="104"/>
      <c r="J186" s="104"/>
      <c r="K186" s="104"/>
      <c r="L186" s="101"/>
      <c r="M186" s="105"/>
      <c r="N186" s="104"/>
      <c r="O186" s="104"/>
      <c r="P186" s="104"/>
      <c r="Q186" s="103"/>
      <c r="R186" s="102"/>
      <c r="S186" s="104"/>
      <c r="T186" s="104"/>
      <c r="U186" s="104"/>
      <c r="V186" s="104"/>
      <c r="W186" s="104"/>
      <c r="X186" s="104"/>
      <c r="Y186" s="104"/>
      <c r="Z186" s="104"/>
      <c r="AA186" s="104"/>
      <c r="AB186" s="101"/>
      <c r="AC186" s="784"/>
      <c r="AD186" s="784"/>
      <c r="AE186" s="784"/>
      <c r="AF186" s="784"/>
      <c r="AG186" s="784"/>
      <c r="AH186" s="784"/>
      <c r="AI186" s="784"/>
      <c r="AJ186" s="784"/>
      <c r="AK186" s="784"/>
      <c r="AL186" s="784"/>
      <c r="AM186" s="784"/>
      <c r="AN186" s="784"/>
      <c r="AO186" s="784"/>
      <c r="AP186" s="784"/>
      <c r="AQ186" s="784"/>
      <c r="AR186" s="784"/>
      <c r="AS186" s="784"/>
      <c r="AT186" s="784"/>
      <c r="AU186" s="784"/>
      <c r="AV186" s="784"/>
      <c r="AW186" s="784"/>
      <c r="AX186" s="784"/>
      <c r="AY186" s="784"/>
      <c r="AZ186" s="343"/>
      <c r="BA186" s="595"/>
      <c r="BB186" s="594"/>
      <c r="BC186" s="449"/>
      <c r="BD186" s="434"/>
      <c r="BE186" s="434"/>
      <c r="BF186" s="434"/>
      <c r="BG186" s="453"/>
      <c r="BH186" s="449"/>
      <c r="BI186" s="434"/>
      <c r="BJ186" s="434"/>
      <c r="BK186" s="434"/>
      <c r="BL186" s="453"/>
      <c r="BM186" s="449"/>
      <c r="BN186" s="434"/>
      <c r="BO186" s="434"/>
      <c r="BP186" s="434"/>
      <c r="BQ186" s="453"/>
      <c r="BR186" s="449"/>
      <c r="BS186" s="434"/>
      <c r="BT186" s="434"/>
      <c r="BU186" s="434"/>
      <c r="BV186" s="434"/>
      <c r="BW186" s="434"/>
      <c r="BX186" s="434"/>
      <c r="BY186" s="435"/>
      <c r="BZ186" s="435"/>
      <c r="CA186" s="435"/>
      <c r="CB186" s="435"/>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544" customFormat="true" ht="15" customHeight="true" x14ac:dyDescent="0.2">
      <c r="A187" s="140"/>
      <c r="B187" s="134"/>
      <c r="C187" s="105"/>
      <c r="D187" s="104"/>
      <c r="E187" s="104"/>
      <c r="F187" s="104"/>
      <c r="G187" s="103"/>
      <c r="H187" s="102"/>
      <c r="I187" s="104"/>
      <c r="J187" s="104"/>
      <c r="K187" s="104"/>
      <c r="L187" s="101"/>
      <c r="M187" s="105"/>
      <c r="N187" s="104"/>
      <c r="O187" s="104"/>
      <c r="P187" s="104"/>
      <c r="Q187" s="103"/>
      <c r="R187" s="102"/>
      <c r="S187" s="104"/>
      <c r="T187" s="104"/>
      <c r="U187" s="104"/>
      <c r="V187" s="104"/>
      <c r="W187" s="104"/>
      <c r="X187" s="104"/>
      <c r="Y187" s="104"/>
      <c r="Z187" s="104"/>
      <c r="AA187" s="104"/>
      <c r="AB187" s="101"/>
      <c r="AC187" s="784"/>
      <c r="AD187" s="784"/>
      <c r="AE187" s="784"/>
      <c r="AF187" s="784"/>
      <c r="AG187" s="784"/>
      <c r="AH187" s="784"/>
      <c r="AI187" s="784"/>
      <c r="AJ187" s="784"/>
      <c r="AK187" s="784"/>
      <c r="AL187" s="784"/>
      <c r="AM187" s="784"/>
      <c r="AN187" s="784"/>
      <c r="AO187" s="784"/>
      <c r="AP187" s="784"/>
      <c r="AQ187" s="784"/>
      <c r="AR187" s="784"/>
      <c r="AS187" s="784"/>
      <c r="AT187" s="784"/>
      <c r="AU187" s="784"/>
      <c r="AV187" s="784"/>
      <c r="AW187" s="784"/>
      <c r="AX187" s="784"/>
      <c r="AY187" s="784"/>
      <c r="AZ187" s="343"/>
      <c r="BA187" s="595"/>
      <c r="BB187" s="594"/>
      <c r="BC187" s="449"/>
      <c r="BD187" s="434"/>
      <c r="BE187" s="434"/>
      <c r="BF187" s="434"/>
      <c r="BG187" s="453"/>
      <c r="BH187" s="449"/>
      <c r="BI187" s="434"/>
      <c r="BJ187" s="434"/>
      <c r="BK187" s="434"/>
      <c r="BL187" s="453"/>
      <c r="BM187" s="449"/>
      <c r="BN187" s="434"/>
      <c r="BO187" s="434"/>
      <c r="BP187" s="434"/>
      <c r="BQ187" s="453"/>
      <c r="BR187" s="449"/>
      <c r="BS187" s="434"/>
      <c r="BT187" s="434"/>
      <c r="BU187" s="434"/>
      <c r="BV187" s="434"/>
      <c r="BW187" s="434"/>
      <c r="BX187" s="434"/>
      <c r="BY187" s="435"/>
      <c r="BZ187" s="435"/>
      <c r="CA187" s="435"/>
      <c r="CB187" s="435"/>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544" customFormat="true" ht="15" customHeight="true" x14ac:dyDescent="0.2">
      <c r="A188" s="140"/>
      <c r="B188" s="134"/>
      <c r="C188" s="105"/>
      <c r="D188" s="104"/>
      <c r="E188" s="104"/>
      <c r="F188" s="104"/>
      <c r="G188" s="103"/>
      <c r="H188" s="102"/>
      <c r="I188" s="104"/>
      <c r="J188" s="104"/>
      <c r="K188" s="104"/>
      <c r="L188" s="101"/>
      <c r="M188" s="105"/>
      <c r="N188" s="104"/>
      <c r="O188" s="104"/>
      <c r="P188" s="104"/>
      <c r="Q188" s="103"/>
      <c r="R188" s="102"/>
      <c r="S188" s="104"/>
      <c r="T188" s="104"/>
      <c r="U188" s="104"/>
      <c r="V188" s="104"/>
      <c r="W188" s="104"/>
      <c r="X188" s="104"/>
      <c r="Y188" s="104"/>
      <c r="Z188" s="104"/>
      <c r="AA188" s="104"/>
      <c r="AB188" s="101"/>
      <c r="AC188" s="784"/>
      <c r="AD188" s="784"/>
      <c r="AE188" s="784"/>
      <c r="AF188" s="784"/>
      <c r="AG188" s="784"/>
      <c r="AH188" s="784"/>
      <c r="AI188" s="784"/>
      <c r="AJ188" s="784"/>
      <c r="AK188" s="784"/>
      <c r="AL188" s="784"/>
      <c r="AM188" s="784"/>
      <c r="AN188" s="784"/>
      <c r="AO188" s="784"/>
      <c r="AP188" s="784"/>
      <c r="AQ188" s="784"/>
      <c r="AR188" s="784"/>
      <c r="AS188" s="784"/>
      <c r="AT188" s="784"/>
      <c r="AU188" s="784"/>
      <c r="AV188" s="784"/>
      <c r="AW188" s="784"/>
      <c r="AX188" s="784"/>
      <c r="AY188" s="784"/>
      <c r="AZ188" s="343"/>
      <c r="BA188" s="595"/>
      <c r="BB188" s="594"/>
      <c r="BC188" s="449"/>
      <c r="BD188" s="434"/>
      <c r="BE188" s="434"/>
      <c r="BF188" s="434"/>
      <c r="BG188" s="453"/>
      <c r="BH188" s="449"/>
      <c r="BI188" s="434"/>
      <c r="BJ188" s="434"/>
      <c r="BK188" s="434"/>
      <c r="BL188" s="453"/>
      <c r="BM188" s="449"/>
      <c r="BN188" s="434"/>
      <c r="BO188" s="434"/>
      <c r="BP188" s="434"/>
      <c r="BQ188" s="453"/>
      <c r="BR188" s="449"/>
      <c r="BS188" s="434"/>
      <c r="BT188" s="434"/>
      <c r="BU188" s="434"/>
      <c r="BV188" s="434"/>
      <c r="BW188" s="434"/>
      <c r="BX188" s="434"/>
      <c r="BY188" s="435"/>
      <c r="BZ188" s="435"/>
      <c r="CA188" s="435"/>
      <c r="CB188" s="435"/>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544" customFormat="true" ht="15" customHeight="true" x14ac:dyDescent="0.2">
      <c r="A189" s="140"/>
      <c r="B189" s="134"/>
      <c r="C189" s="105"/>
      <c r="D189" s="104"/>
      <c r="E189" s="104"/>
      <c r="F189" s="104"/>
      <c r="G189" s="103"/>
      <c r="H189" s="102"/>
      <c r="I189" s="104"/>
      <c r="J189" s="104"/>
      <c r="K189" s="104"/>
      <c r="L189" s="101"/>
      <c r="M189" s="105"/>
      <c r="N189" s="104"/>
      <c r="O189" s="104"/>
      <c r="P189" s="104"/>
      <c r="Q189" s="103"/>
      <c r="R189" s="102"/>
      <c r="S189" s="104"/>
      <c r="T189" s="104"/>
      <c r="U189" s="104"/>
      <c r="V189" s="104"/>
      <c r="W189" s="104"/>
      <c r="X189" s="104"/>
      <c r="Y189" s="104"/>
      <c r="Z189" s="104"/>
      <c r="AA189" s="104"/>
      <c r="AB189" s="101"/>
      <c r="AC189" s="784"/>
      <c r="AD189" s="784"/>
      <c r="AE189" s="784"/>
      <c r="AF189" s="784"/>
      <c r="AG189" s="784"/>
      <c r="AH189" s="784"/>
      <c r="AI189" s="784"/>
      <c r="AJ189" s="784"/>
      <c r="AK189" s="784"/>
      <c r="AL189" s="784"/>
      <c r="AM189" s="784"/>
      <c r="AN189" s="784"/>
      <c r="AO189" s="784"/>
      <c r="AP189" s="784"/>
      <c r="AQ189" s="784"/>
      <c r="AR189" s="784"/>
      <c r="AS189" s="784"/>
      <c r="AT189" s="784"/>
      <c r="AU189" s="784"/>
      <c r="AV189" s="784"/>
      <c r="AW189" s="784"/>
      <c r="AX189" s="784"/>
      <c r="AY189" s="784"/>
      <c r="AZ189" s="343"/>
      <c r="BA189" s="595"/>
      <c r="BB189" s="594"/>
      <c r="BC189" s="449"/>
      <c r="BD189" s="434"/>
      <c r="BE189" s="434"/>
      <c r="BF189" s="434"/>
      <c r="BG189" s="453"/>
      <c r="BH189" s="449"/>
      <c r="BI189" s="434"/>
      <c r="BJ189" s="434"/>
      <c r="BK189" s="434"/>
      <c r="BL189" s="453"/>
      <c r="BM189" s="449"/>
      <c r="BN189" s="434"/>
      <c r="BO189" s="434"/>
      <c r="BP189" s="434"/>
      <c r="BQ189" s="453"/>
      <c r="BR189" s="449"/>
      <c r="BS189" s="434"/>
      <c r="BT189" s="434"/>
      <c r="BU189" s="434"/>
      <c r="BV189" s="434"/>
      <c r="BW189" s="434"/>
      <c r="BX189" s="434"/>
      <c r="BY189" s="435"/>
      <c r="BZ189" s="435"/>
      <c r="CA189" s="435"/>
      <c r="CB189" s="435"/>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544" customFormat="true" ht="15" customHeight="true" x14ac:dyDescent="0.2">
      <c r="A190" s="140"/>
      <c r="B190" s="134"/>
      <c r="C190" s="105"/>
      <c r="D190" s="104"/>
      <c r="E190" s="104"/>
      <c r="F190" s="104"/>
      <c r="G190" s="103"/>
      <c r="H190" s="102"/>
      <c r="I190" s="104"/>
      <c r="J190" s="104"/>
      <c r="K190" s="104"/>
      <c r="L190" s="101"/>
      <c r="M190" s="105"/>
      <c r="N190" s="104"/>
      <c r="O190" s="104"/>
      <c r="P190" s="104"/>
      <c r="Q190" s="103"/>
      <c r="R190" s="102"/>
      <c r="S190" s="104"/>
      <c r="T190" s="104"/>
      <c r="U190" s="104"/>
      <c r="V190" s="104"/>
      <c r="W190" s="104"/>
      <c r="X190" s="104"/>
      <c r="Y190" s="104"/>
      <c r="Z190" s="104"/>
      <c r="AA190" s="104"/>
      <c r="AB190" s="101"/>
      <c r="AC190" s="784"/>
      <c r="AD190" s="784"/>
      <c r="AE190" s="784"/>
      <c r="AF190" s="784"/>
      <c r="AG190" s="784"/>
      <c r="AH190" s="784"/>
      <c r="AI190" s="784"/>
      <c r="AJ190" s="784"/>
      <c r="AK190" s="784"/>
      <c r="AL190" s="784"/>
      <c r="AM190" s="784"/>
      <c r="AN190" s="784"/>
      <c r="AO190" s="784"/>
      <c r="AP190" s="784"/>
      <c r="AQ190" s="784"/>
      <c r="AR190" s="784"/>
      <c r="AS190" s="784"/>
      <c r="AT190" s="784"/>
      <c r="AU190" s="784"/>
      <c r="AV190" s="784"/>
      <c r="AW190" s="784"/>
      <c r="AX190" s="784"/>
      <c r="AY190" s="784"/>
      <c r="AZ190" s="343"/>
      <c r="BA190" s="595"/>
      <c r="BB190" s="594"/>
      <c r="BC190" s="449"/>
      <c r="BD190" s="434"/>
      <c r="BE190" s="434"/>
      <c r="BF190" s="434"/>
      <c r="BG190" s="453"/>
      <c r="BH190" s="449"/>
      <c r="BI190" s="434"/>
      <c r="BJ190" s="434"/>
      <c r="BK190" s="434"/>
      <c r="BL190" s="453"/>
      <c r="BM190" s="449"/>
      <c r="BN190" s="434"/>
      <c r="BO190" s="434"/>
      <c r="BP190" s="434"/>
      <c r="BQ190" s="453"/>
      <c r="BR190" s="449"/>
      <c r="BS190" s="434"/>
      <c r="BT190" s="434"/>
      <c r="BU190" s="434"/>
      <c r="BV190" s="434"/>
      <c r="BW190" s="434"/>
      <c r="BX190" s="434"/>
      <c r="BY190" s="435"/>
      <c r="BZ190" s="435"/>
      <c r="CA190" s="435"/>
      <c r="CB190" s="435"/>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544" customFormat="true" ht="15" customHeight="true" x14ac:dyDescent="0.2">
      <c r="A191" s="140"/>
      <c r="B191" s="134"/>
      <c r="C191" s="105"/>
      <c r="D191" s="104"/>
      <c r="E191" s="104"/>
      <c r="F191" s="104"/>
      <c r="G191" s="103"/>
      <c r="H191" s="102"/>
      <c r="I191" s="104"/>
      <c r="J191" s="104"/>
      <c r="K191" s="104"/>
      <c r="L191" s="101"/>
      <c r="M191" s="105"/>
      <c r="N191" s="104"/>
      <c r="O191" s="104"/>
      <c r="P191" s="104"/>
      <c r="Q191" s="103"/>
      <c r="R191" s="102"/>
      <c r="S191" s="104"/>
      <c r="T191" s="104"/>
      <c r="U191" s="104"/>
      <c r="V191" s="104"/>
      <c r="W191" s="104"/>
      <c r="X191" s="104"/>
      <c r="Y191" s="104"/>
      <c r="Z191" s="104"/>
      <c r="AA191" s="104"/>
      <c r="AB191" s="101"/>
      <c r="AC191" s="784"/>
      <c r="AD191" s="784"/>
      <c r="AE191" s="784"/>
      <c r="AF191" s="784"/>
      <c r="AG191" s="784"/>
      <c r="AH191" s="784"/>
      <c r="AI191" s="784"/>
      <c r="AJ191" s="784"/>
      <c r="AK191" s="784"/>
      <c r="AL191" s="784"/>
      <c r="AM191" s="784"/>
      <c r="AN191" s="784"/>
      <c r="AO191" s="784"/>
      <c r="AP191" s="784"/>
      <c r="AQ191" s="784"/>
      <c r="AR191" s="784"/>
      <c r="AS191" s="784"/>
      <c r="AT191" s="784"/>
      <c r="AU191" s="784"/>
      <c r="AV191" s="784"/>
      <c r="AW191" s="784"/>
      <c r="AX191" s="784"/>
      <c r="AY191" s="784"/>
      <c r="AZ191" s="343"/>
      <c r="BA191" s="595"/>
      <c r="BB191" s="594"/>
      <c r="BC191" s="449"/>
      <c r="BD191" s="434"/>
      <c r="BE191" s="434"/>
      <c r="BF191" s="434"/>
      <c r="BG191" s="453"/>
      <c r="BH191" s="449"/>
      <c r="BI191" s="434"/>
      <c r="BJ191" s="434"/>
      <c r="BK191" s="434"/>
      <c r="BL191" s="453"/>
      <c r="BM191" s="449"/>
      <c r="BN191" s="434"/>
      <c r="BO191" s="434"/>
      <c r="BP191" s="434"/>
      <c r="BQ191" s="453"/>
      <c r="BR191" s="449"/>
      <c r="BS191" s="434"/>
      <c r="BT191" s="434"/>
      <c r="BU191" s="434"/>
      <c r="BV191" s="434"/>
      <c r="BW191" s="434"/>
      <c r="BX191" s="434"/>
      <c r="BY191" s="435"/>
      <c r="BZ191" s="435"/>
      <c r="CA191" s="435"/>
      <c r="CB191" s="435"/>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544" customFormat="true" ht="15" customHeight="true" x14ac:dyDescent="0.2">
      <c r="A192" s="140"/>
      <c r="B192" s="134"/>
      <c r="C192" s="105"/>
      <c r="D192" s="104"/>
      <c r="E192" s="104"/>
      <c r="F192" s="104"/>
      <c r="G192" s="103"/>
      <c r="H192" s="102"/>
      <c r="I192" s="104"/>
      <c r="J192" s="104"/>
      <c r="K192" s="104"/>
      <c r="L192" s="101"/>
      <c r="M192" s="105"/>
      <c r="N192" s="104"/>
      <c r="O192" s="104"/>
      <c r="P192" s="104"/>
      <c r="Q192" s="103"/>
      <c r="R192" s="102"/>
      <c r="S192" s="104"/>
      <c r="T192" s="104"/>
      <c r="U192" s="104"/>
      <c r="V192" s="104"/>
      <c r="W192" s="104"/>
      <c r="X192" s="104"/>
      <c r="Y192" s="104"/>
      <c r="Z192" s="104"/>
      <c r="AA192" s="104"/>
      <c r="AB192" s="101"/>
      <c r="AC192" s="784"/>
      <c r="AD192" s="784"/>
      <c r="AE192" s="784"/>
      <c r="AF192" s="784"/>
      <c r="AG192" s="784"/>
      <c r="AH192" s="784"/>
      <c r="AI192" s="784"/>
      <c r="AJ192" s="784"/>
      <c r="AK192" s="784"/>
      <c r="AL192" s="784"/>
      <c r="AM192" s="784"/>
      <c r="AN192" s="784"/>
      <c r="AO192" s="784"/>
      <c r="AP192" s="784"/>
      <c r="AQ192" s="784"/>
      <c r="AR192" s="784"/>
      <c r="AS192" s="784"/>
      <c r="AT192" s="784"/>
      <c r="AU192" s="784"/>
      <c r="AV192" s="784"/>
      <c r="AW192" s="784"/>
      <c r="AX192" s="784"/>
      <c r="AY192" s="784"/>
      <c r="AZ192" s="343"/>
      <c r="BA192" s="595"/>
      <c r="BB192" s="594"/>
      <c r="BC192" s="449"/>
      <c r="BD192" s="434"/>
      <c r="BE192" s="434"/>
      <c r="BF192" s="434"/>
      <c r="BG192" s="453"/>
      <c r="BH192" s="449"/>
      <c r="BI192" s="434"/>
      <c r="BJ192" s="434"/>
      <c r="BK192" s="434"/>
      <c r="BL192" s="453"/>
      <c r="BM192" s="449"/>
      <c r="BN192" s="434"/>
      <c r="BO192" s="434"/>
      <c r="BP192" s="434"/>
      <c r="BQ192" s="453"/>
      <c r="BR192" s="449"/>
      <c r="BS192" s="434"/>
      <c r="BT192" s="434"/>
      <c r="BU192" s="434"/>
      <c r="BV192" s="434"/>
      <c r="BW192" s="434"/>
      <c r="BX192" s="434"/>
      <c r="BY192" s="435"/>
      <c r="BZ192" s="435"/>
      <c r="CA192" s="435"/>
      <c r="CB192" s="435"/>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544" customFormat="true" ht="15" customHeight="true" x14ac:dyDescent="0.2">
      <c r="A193" s="140"/>
      <c r="B193" s="134"/>
      <c r="C193" s="105"/>
      <c r="D193" s="104"/>
      <c r="E193" s="104"/>
      <c r="F193" s="104"/>
      <c r="G193" s="103"/>
      <c r="H193" s="102"/>
      <c r="I193" s="104"/>
      <c r="J193" s="104"/>
      <c r="K193" s="104"/>
      <c r="L193" s="101"/>
      <c r="M193" s="105"/>
      <c r="N193" s="104"/>
      <c r="O193" s="104"/>
      <c r="P193" s="104"/>
      <c r="Q193" s="103"/>
      <c r="R193" s="102"/>
      <c r="S193" s="104"/>
      <c r="T193" s="104"/>
      <c r="U193" s="104"/>
      <c r="V193" s="104"/>
      <c r="W193" s="104"/>
      <c r="X193" s="104"/>
      <c r="Y193" s="104"/>
      <c r="Z193" s="104"/>
      <c r="AA193" s="104"/>
      <c r="AB193" s="101"/>
      <c r="AC193" s="784"/>
      <c r="AD193" s="784"/>
      <c r="AE193" s="784"/>
      <c r="AF193" s="784"/>
      <c r="AG193" s="784"/>
      <c r="AH193" s="784"/>
      <c r="AI193" s="784"/>
      <c r="AJ193" s="784"/>
      <c r="AK193" s="784"/>
      <c r="AL193" s="784"/>
      <c r="AM193" s="784"/>
      <c r="AN193" s="784"/>
      <c r="AO193" s="784"/>
      <c r="AP193" s="784"/>
      <c r="AQ193" s="784"/>
      <c r="AR193" s="784"/>
      <c r="AS193" s="784"/>
      <c r="AT193" s="784"/>
      <c r="AU193" s="784"/>
      <c r="AV193" s="784"/>
      <c r="AW193" s="784"/>
      <c r="AX193" s="784"/>
      <c r="AY193" s="784"/>
      <c r="AZ193" s="343"/>
      <c r="BA193" s="595"/>
      <c r="BB193" s="594"/>
      <c r="BC193" s="449"/>
      <c r="BD193" s="434"/>
      <c r="BE193" s="434"/>
      <c r="BF193" s="434"/>
      <c r="BG193" s="453"/>
      <c r="BH193" s="449"/>
      <c r="BI193" s="434"/>
      <c r="BJ193" s="434"/>
      <c r="BK193" s="434"/>
      <c r="BL193" s="453"/>
      <c r="BM193" s="449"/>
      <c r="BN193" s="434"/>
      <c r="BO193" s="434"/>
      <c r="BP193" s="434"/>
      <c r="BQ193" s="453"/>
      <c r="BR193" s="449"/>
      <c r="BS193" s="434"/>
      <c r="BT193" s="434"/>
      <c r="BU193" s="434"/>
      <c r="BV193" s="434"/>
      <c r="BW193" s="434"/>
      <c r="BX193" s="434"/>
      <c r="BY193" s="435"/>
      <c r="BZ193" s="435"/>
      <c r="CA193" s="435"/>
      <c r="CB193" s="435"/>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544" customFormat="true" ht="15" customHeight="true" x14ac:dyDescent="0.2">
      <c r="A194" s="140"/>
      <c r="B194" s="134"/>
      <c r="C194" s="105"/>
      <c r="D194" s="104"/>
      <c r="E194" s="104"/>
      <c r="F194" s="104"/>
      <c r="G194" s="103"/>
      <c r="H194" s="102"/>
      <c r="I194" s="104"/>
      <c r="J194" s="104"/>
      <c r="K194" s="104"/>
      <c r="L194" s="101"/>
      <c r="M194" s="105"/>
      <c r="N194" s="104"/>
      <c r="O194" s="104"/>
      <c r="P194" s="104"/>
      <c r="Q194" s="103"/>
      <c r="R194" s="102"/>
      <c r="S194" s="104"/>
      <c r="T194" s="104"/>
      <c r="U194" s="104"/>
      <c r="V194" s="104"/>
      <c r="W194" s="104"/>
      <c r="X194" s="104"/>
      <c r="Y194" s="104"/>
      <c r="Z194" s="104"/>
      <c r="AA194" s="104"/>
      <c r="AB194" s="101"/>
      <c r="AC194" s="784"/>
      <c r="AD194" s="784"/>
      <c r="AE194" s="784"/>
      <c r="AF194" s="784"/>
      <c r="AG194" s="784"/>
      <c r="AH194" s="784"/>
      <c r="AI194" s="784"/>
      <c r="AJ194" s="784"/>
      <c r="AK194" s="784"/>
      <c r="AL194" s="784"/>
      <c r="AM194" s="784"/>
      <c r="AN194" s="784"/>
      <c r="AO194" s="784"/>
      <c r="AP194" s="784"/>
      <c r="AQ194" s="784"/>
      <c r="AR194" s="784"/>
      <c r="AS194" s="784"/>
      <c r="AT194" s="784"/>
      <c r="AU194" s="784"/>
      <c r="AV194" s="784"/>
      <c r="AW194" s="784"/>
      <c r="AX194" s="784"/>
      <c r="AY194" s="784"/>
      <c r="AZ194" s="343"/>
      <c r="BA194" s="595"/>
      <c r="BB194" s="594"/>
      <c r="BC194" s="449"/>
      <c r="BD194" s="434"/>
      <c r="BE194" s="434"/>
      <c r="BF194" s="434"/>
      <c r="BG194" s="453"/>
      <c r="BH194" s="449"/>
      <c r="BI194" s="434"/>
      <c r="BJ194" s="434"/>
      <c r="BK194" s="434"/>
      <c r="BL194" s="453"/>
      <c r="BM194" s="449"/>
      <c r="BN194" s="434"/>
      <c r="BO194" s="434"/>
      <c r="BP194" s="434"/>
      <c r="BQ194" s="453"/>
      <c r="BR194" s="449"/>
      <c r="BS194" s="434"/>
      <c r="BT194" s="434"/>
      <c r="BU194" s="434"/>
      <c r="BV194" s="434"/>
      <c r="BW194" s="434"/>
      <c r="BX194" s="434"/>
      <c r="BY194" s="435"/>
      <c r="BZ194" s="435"/>
      <c r="CA194" s="435"/>
      <c r="CB194" s="435"/>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5" customFormat="true" ht="15" customHeight="true" x14ac:dyDescent="0.2">
      <c r="A195" s="162"/>
      <c r="B195" s="133"/>
      <c r="C195" s="98"/>
      <c r="D195" s="100"/>
      <c r="E195" s="100"/>
      <c r="F195" s="100"/>
      <c r="G195" s="99"/>
      <c r="H195" s="97"/>
      <c r="I195" s="100"/>
      <c r="J195" s="100"/>
      <c r="K195" s="100"/>
      <c r="L195" s="96"/>
      <c r="M195" s="98"/>
      <c r="N195" s="100"/>
      <c r="O195" s="100"/>
      <c r="P195" s="100"/>
      <c r="Q195" s="99"/>
      <c r="R195" s="97"/>
      <c r="S195" s="100"/>
      <c r="T195" s="100"/>
      <c r="U195" s="100"/>
      <c r="V195" s="100"/>
      <c r="W195" s="100"/>
      <c r="X195" s="100"/>
      <c r="Y195" s="100"/>
      <c r="Z195" s="100"/>
      <c r="AA195" s="100"/>
      <c r="AB195" s="96"/>
      <c r="AC195" s="784"/>
      <c r="AD195" s="784"/>
      <c r="AE195" s="784"/>
      <c r="AF195" s="784"/>
      <c r="AG195" s="784"/>
      <c r="AH195" s="784"/>
      <c r="AI195" s="784"/>
      <c r="AJ195" s="784"/>
      <c r="AK195" s="784"/>
      <c r="AL195" s="784"/>
      <c r="AM195" s="784"/>
      <c r="AN195" s="784"/>
      <c r="AO195" s="784"/>
      <c r="AP195" s="784"/>
      <c r="AQ195" s="784"/>
      <c r="AR195" s="784"/>
      <c r="AS195" s="784"/>
      <c r="AT195" s="784"/>
      <c r="AU195" s="784"/>
      <c r="AV195" s="784"/>
      <c r="AW195" s="784"/>
      <c r="AX195" s="784"/>
      <c r="AY195" s="784"/>
      <c r="AZ195" s="343"/>
      <c r="BA195" s="595"/>
      <c r="BB195" s="594"/>
      <c r="BC195" s="449"/>
      <c r="BD195" s="434"/>
      <c r="BE195" s="434"/>
      <c r="BF195" s="434"/>
      <c r="BG195" s="453"/>
      <c r="BH195" s="449"/>
      <c r="BI195" s="434"/>
      <c r="BJ195" s="434"/>
      <c r="BK195" s="434"/>
      <c r="BL195" s="453"/>
      <c r="BM195" s="449"/>
      <c r="BN195" s="434"/>
      <c r="BO195" s="434"/>
      <c r="BP195" s="434"/>
      <c r="BQ195" s="453"/>
      <c r="BR195" s="449"/>
      <c r="BS195" s="434"/>
      <c r="BT195" s="434"/>
      <c r="BU195" s="434"/>
      <c r="BV195" s="434"/>
      <c r="BW195" s="434"/>
      <c r="BX195" s="434"/>
      <c r="BY195" s="435"/>
      <c r="BZ195" s="435"/>
      <c r="CA195" s="435"/>
      <c r="CB195" s="435"/>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5" customFormat="true" ht="15" customHeight="true" x14ac:dyDescent="0.2">
      <c r="A196" s="162"/>
      <c r="B196" s="133"/>
      <c r="C196" s="98"/>
      <c r="D196" s="100"/>
      <c r="E196" s="100"/>
      <c r="F196" s="100"/>
      <c r="G196" s="99"/>
      <c r="H196" s="97"/>
      <c r="I196" s="100"/>
      <c r="J196" s="100"/>
      <c r="K196" s="100"/>
      <c r="L196" s="96"/>
      <c r="M196" s="98"/>
      <c r="N196" s="100"/>
      <c r="O196" s="100"/>
      <c r="P196" s="100"/>
      <c r="Q196" s="99"/>
      <c r="R196" s="97"/>
      <c r="S196" s="100"/>
      <c r="T196" s="100"/>
      <c r="U196" s="100"/>
      <c r="V196" s="100"/>
      <c r="W196" s="100"/>
      <c r="X196" s="100"/>
      <c r="Y196" s="100"/>
      <c r="Z196" s="100"/>
      <c r="AA196" s="100"/>
      <c r="AB196" s="96"/>
      <c r="AC196" s="784"/>
      <c r="AD196" s="784"/>
      <c r="AE196" s="784"/>
      <c r="AF196" s="784"/>
      <c r="AG196" s="784"/>
      <c r="AH196" s="784"/>
      <c r="AI196" s="784"/>
      <c r="AJ196" s="784"/>
      <c r="AK196" s="784"/>
      <c r="AL196" s="784"/>
      <c r="AM196" s="784"/>
      <c r="AN196" s="784"/>
      <c r="AO196" s="784"/>
      <c r="AP196" s="784"/>
      <c r="AQ196" s="784"/>
      <c r="AR196" s="784"/>
      <c r="AS196" s="784"/>
      <c r="AT196" s="784"/>
      <c r="AU196" s="784"/>
      <c r="AV196" s="784"/>
      <c r="AW196" s="784"/>
      <c r="AX196" s="784"/>
      <c r="AY196" s="784"/>
      <c r="AZ196" s="343"/>
      <c r="BA196" s="595"/>
      <c r="BB196" s="594"/>
      <c r="BC196" s="449"/>
      <c r="BD196" s="434"/>
      <c r="BE196" s="434"/>
      <c r="BF196" s="434"/>
      <c r="BG196" s="453"/>
      <c r="BH196" s="449"/>
      <c r="BI196" s="434"/>
      <c r="BJ196" s="434"/>
      <c r="BK196" s="434"/>
      <c r="BL196" s="453"/>
      <c r="BM196" s="449"/>
      <c r="BN196" s="434"/>
      <c r="BO196" s="434"/>
      <c r="BP196" s="434"/>
      <c r="BQ196" s="453"/>
      <c r="BR196" s="449"/>
      <c r="BS196" s="434"/>
      <c r="BT196" s="434"/>
      <c r="BU196" s="434"/>
      <c r="BV196" s="434"/>
      <c r="BW196" s="434"/>
      <c r="BX196" s="434"/>
      <c r="BY196" s="435"/>
      <c r="BZ196" s="435"/>
      <c r="CA196" s="435"/>
      <c r="CB196" s="435"/>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5" customFormat="true" ht="15" customHeight="true" x14ac:dyDescent="0.2">
      <c r="A197" s="162"/>
      <c r="B197" s="133"/>
      <c r="C197" s="98"/>
      <c r="D197" s="100"/>
      <c r="E197" s="100"/>
      <c r="F197" s="100"/>
      <c r="G197" s="99"/>
      <c r="H197" s="97"/>
      <c r="I197" s="100"/>
      <c r="J197" s="100"/>
      <c r="K197" s="100"/>
      <c r="L197" s="96"/>
      <c r="M197" s="98"/>
      <c r="N197" s="100"/>
      <c r="O197" s="100"/>
      <c r="P197" s="100"/>
      <c r="Q197" s="99"/>
      <c r="R197" s="97"/>
      <c r="S197" s="100"/>
      <c r="T197" s="100"/>
      <c r="U197" s="100"/>
      <c r="V197" s="100"/>
      <c r="W197" s="100"/>
      <c r="X197" s="100"/>
      <c r="Y197" s="100"/>
      <c r="Z197" s="100"/>
      <c r="AA197" s="100"/>
      <c r="AB197" s="96"/>
      <c r="AC197" s="784"/>
      <c r="AD197" s="784"/>
      <c r="AE197" s="784"/>
      <c r="AF197" s="784"/>
      <c r="AG197" s="784"/>
      <c r="AH197" s="784"/>
      <c r="AI197" s="784"/>
      <c r="AJ197" s="784"/>
      <c r="AK197" s="784"/>
      <c r="AL197" s="784"/>
      <c r="AM197" s="784"/>
      <c r="AN197" s="784"/>
      <c r="AO197" s="784"/>
      <c r="AP197" s="784"/>
      <c r="AQ197" s="784"/>
      <c r="AR197" s="784"/>
      <c r="AS197" s="784"/>
      <c r="AT197" s="784"/>
      <c r="AU197" s="784"/>
      <c r="AV197" s="784"/>
      <c r="AW197" s="784"/>
      <c r="AX197" s="784"/>
      <c r="AY197" s="784"/>
      <c r="AZ197" s="343"/>
      <c r="BA197" s="595"/>
      <c r="BB197" s="594"/>
      <c r="BC197" s="449"/>
      <c r="BD197" s="434"/>
      <c r="BE197" s="434"/>
      <c r="BF197" s="434"/>
      <c r="BG197" s="453"/>
      <c r="BH197" s="449"/>
      <c r="BI197" s="434"/>
      <c r="BJ197" s="434"/>
      <c r="BK197" s="434"/>
      <c r="BL197" s="453"/>
      <c r="BM197" s="449"/>
      <c r="BN197" s="434"/>
      <c r="BO197" s="434"/>
      <c r="BP197" s="434"/>
      <c r="BQ197" s="453"/>
      <c r="BR197" s="449"/>
      <c r="BS197" s="434"/>
      <c r="BT197" s="434"/>
      <c r="BU197" s="434"/>
      <c r="BV197" s="434"/>
      <c r="BW197" s="434"/>
      <c r="BX197" s="434"/>
      <c r="BY197" s="435"/>
      <c r="BZ197" s="435"/>
      <c r="CA197" s="435"/>
      <c r="CB197" s="435"/>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5" customFormat="true" ht="15" customHeight="true" x14ac:dyDescent="0.2">
      <c r="A198" s="162"/>
      <c r="B198" s="133"/>
      <c r="C198" s="98"/>
      <c r="D198" s="100"/>
      <c r="E198" s="100"/>
      <c r="F198" s="100"/>
      <c r="G198" s="99"/>
      <c r="H198" s="97"/>
      <c r="I198" s="100"/>
      <c r="J198" s="100"/>
      <c r="K198" s="100"/>
      <c r="L198" s="96"/>
      <c r="M198" s="98"/>
      <c r="N198" s="100"/>
      <c r="O198" s="100"/>
      <c r="P198" s="100"/>
      <c r="Q198" s="99"/>
      <c r="R198" s="97"/>
      <c r="S198" s="100"/>
      <c r="T198" s="100"/>
      <c r="U198" s="100"/>
      <c r="V198" s="100"/>
      <c r="W198" s="100"/>
      <c r="X198" s="100"/>
      <c r="Y198" s="100"/>
      <c r="Z198" s="100"/>
      <c r="AA198" s="100"/>
      <c r="AB198" s="96"/>
      <c r="AC198" s="784"/>
      <c r="AD198" s="784"/>
      <c r="AE198" s="784"/>
      <c r="AF198" s="784"/>
      <c r="AG198" s="784"/>
      <c r="AH198" s="784"/>
      <c r="AI198" s="784"/>
      <c r="AJ198" s="784"/>
      <c r="AK198" s="784"/>
      <c r="AL198" s="784"/>
      <c r="AM198" s="784"/>
      <c r="AN198" s="784"/>
      <c r="AO198" s="784"/>
      <c r="AP198" s="784"/>
      <c r="AQ198" s="784"/>
      <c r="AR198" s="784"/>
      <c r="AS198" s="784"/>
      <c r="AT198" s="784"/>
      <c r="AU198" s="784"/>
      <c r="AV198" s="784"/>
      <c r="AW198" s="784"/>
      <c r="AX198" s="784"/>
      <c r="AY198" s="784"/>
      <c r="AZ198" s="343"/>
      <c r="BA198" s="595"/>
      <c r="BB198" s="594"/>
      <c r="BC198" s="449"/>
      <c r="BD198" s="434"/>
      <c r="BE198" s="434"/>
      <c r="BF198" s="434"/>
      <c r="BG198" s="453"/>
      <c r="BH198" s="449"/>
      <c r="BI198" s="434"/>
      <c r="BJ198" s="434"/>
      <c r="BK198" s="434"/>
      <c r="BL198" s="453"/>
      <c r="BM198" s="449"/>
      <c r="BN198" s="434"/>
      <c r="BO198" s="434"/>
      <c r="BP198" s="434"/>
      <c r="BQ198" s="453"/>
      <c r="BR198" s="449"/>
      <c r="BS198" s="434"/>
      <c r="BT198" s="434"/>
      <c r="BU198" s="434"/>
      <c r="BV198" s="434"/>
      <c r="BW198" s="434"/>
      <c r="BX198" s="434"/>
      <c r="BY198" s="435"/>
      <c r="BZ198" s="435"/>
      <c r="CA198" s="435"/>
      <c r="CB198" s="435"/>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5" customFormat="true" ht="15" customHeight="true" x14ac:dyDescent="0.2">
      <c r="A199" s="162"/>
      <c r="B199" s="133"/>
      <c r="C199" s="98"/>
      <c r="D199" s="100"/>
      <c r="E199" s="100"/>
      <c r="F199" s="100"/>
      <c r="G199" s="99"/>
      <c r="H199" s="97"/>
      <c r="I199" s="100"/>
      <c r="J199" s="100"/>
      <c r="K199" s="100"/>
      <c r="L199" s="96"/>
      <c r="M199" s="98"/>
      <c r="N199" s="100"/>
      <c r="O199" s="100"/>
      <c r="P199" s="100"/>
      <c r="Q199" s="99"/>
      <c r="R199" s="97"/>
      <c r="S199" s="100"/>
      <c r="T199" s="100"/>
      <c r="U199" s="100"/>
      <c r="V199" s="100"/>
      <c r="W199" s="100"/>
      <c r="X199" s="100"/>
      <c r="Y199" s="100"/>
      <c r="Z199" s="100"/>
      <c r="AA199" s="100"/>
      <c r="AB199" s="96"/>
      <c r="AC199" s="784"/>
      <c r="AD199" s="784"/>
      <c r="AE199" s="784"/>
      <c r="AF199" s="784"/>
      <c r="AG199" s="784"/>
      <c r="AH199" s="784"/>
      <c r="AI199" s="784"/>
      <c r="AJ199" s="784"/>
      <c r="AK199" s="784"/>
      <c r="AL199" s="784"/>
      <c r="AM199" s="784"/>
      <c r="AN199" s="784"/>
      <c r="AO199" s="784"/>
      <c r="AP199" s="784"/>
      <c r="AQ199" s="784"/>
      <c r="AR199" s="784"/>
      <c r="AS199" s="784"/>
      <c r="AT199" s="784"/>
      <c r="AU199" s="784"/>
      <c r="AV199" s="784"/>
      <c r="AW199" s="784"/>
      <c r="AX199" s="784"/>
      <c r="AY199" s="784"/>
      <c r="AZ199" s="343"/>
      <c r="BA199" s="595"/>
      <c r="BB199" s="594"/>
      <c r="BC199" s="449"/>
      <c r="BD199" s="434"/>
      <c r="BE199" s="434"/>
      <c r="BF199" s="434"/>
      <c r="BG199" s="453"/>
      <c r="BH199" s="449"/>
      <c r="BI199" s="434"/>
      <c r="BJ199" s="434"/>
      <c r="BK199" s="434"/>
      <c r="BL199" s="453"/>
      <c r="BM199" s="449"/>
      <c r="BN199" s="434"/>
      <c r="BO199" s="434"/>
      <c r="BP199" s="434"/>
      <c r="BQ199" s="453"/>
      <c r="BR199" s="449"/>
      <c r="BS199" s="434"/>
      <c r="BT199" s="434"/>
      <c r="BU199" s="434"/>
      <c r="BV199" s="434"/>
      <c r="BW199" s="434"/>
      <c r="BX199" s="434"/>
      <c r="BY199" s="435"/>
      <c r="BZ199" s="435"/>
      <c r="CA199" s="435"/>
      <c r="CB199" s="435"/>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5" customFormat="true" ht="15" customHeight="true" x14ac:dyDescent="0.2">
      <c r="A200" s="162"/>
      <c r="B200" s="133"/>
      <c r="C200" s="98"/>
      <c r="D200" s="100"/>
      <c r="E200" s="100"/>
      <c r="F200" s="100"/>
      <c r="G200" s="99"/>
      <c r="H200" s="97"/>
      <c r="I200" s="100"/>
      <c r="J200" s="100"/>
      <c r="K200" s="100"/>
      <c r="L200" s="96"/>
      <c r="M200" s="98"/>
      <c r="N200" s="100"/>
      <c r="O200" s="100"/>
      <c r="P200" s="100"/>
      <c r="Q200" s="99"/>
      <c r="R200" s="97"/>
      <c r="S200" s="100"/>
      <c r="T200" s="100"/>
      <c r="U200" s="100"/>
      <c r="V200" s="100"/>
      <c r="W200" s="100"/>
      <c r="X200" s="100"/>
      <c r="Y200" s="100"/>
      <c r="Z200" s="100"/>
      <c r="AA200" s="100"/>
      <c r="AB200" s="96"/>
      <c r="AC200" s="784"/>
      <c r="AD200" s="784"/>
      <c r="AE200" s="784"/>
      <c r="AF200" s="784"/>
      <c r="AG200" s="784"/>
      <c r="AH200" s="784"/>
      <c r="AI200" s="784"/>
      <c r="AJ200" s="784"/>
      <c r="AK200" s="784"/>
      <c r="AL200" s="784"/>
      <c r="AM200" s="784"/>
      <c r="AN200" s="784"/>
      <c r="AO200" s="784"/>
      <c r="AP200" s="784"/>
      <c r="AQ200" s="784"/>
      <c r="AR200" s="784"/>
      <c r="AS200" s="784"/>
      <c r="AT200" s="784"/>
      <c r="AU200" s="784"/>
      <c r="AV200" s="784"/>
      <c r="AW200" s="784"/>
      <c r="AX200" s="784"/>
      <c r="AY200" s="784"/>
      <c r="AZ200" s="343"/>
      <c r="BA200" s="595"/>
      <c r="BB200" s="594"/>
      <c r="BC200" s="449"/>
      <c r="BD200" s="434"/>
      <c r="BE200" s="434"/>
      <c r="BF200" s="434"/>
      <c r="BG200" s="453"/>
      <c r="BH200" s="449"/>
      <c r="BI200" s="434"/>
      <c r="BJ200" s="434"/>
      <c r="BK200" s="434"/>
      <c r="BL200" s="453"/>
      <c r="BM200" s="449"/>
      <c r="BN200" s="434"/>
      <c r="BO200" s="434"/>
      <c r="BP200" s="434"/>
      <c r="BQ200" s="453"/>
      <c r="BR200" s="449"/>
      <c r="BS200" s="434"/>
      <c r="BT200" s="434"/>
      <c r="BU200" s="434"/>
      <c r="BV200" s="434"/>
      <c r="BW200" s="434"/>
      <c r="BX200" s="434"/>
      <c r="BY200" s="435"/>
      <c r="BZ200" s="435"/>
      <c r="CA200" s="435"/>
      <c r="CB200" s="435"/>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5" customFormat="true" ht="15" customHeight="true" x14ac:dyDescent="0.2">
      <c r="A201" s="162"/>
      <c r="B201" s="133"/>
      <c r="C201" s="98"/>
      <c r="D201" s="100"/>
      <c r="E201" s="100"/>
      <c r="F201" s="100"/>
      <c r="G201" s="99"/>
      <c r="H201" s="97"/>
      <c r="I201" s="100"/>
      <c r="J201" s="100"/>
      <c r="K201" s="100"/>
      <c r="L201" s="96"/>
      <c r="M201" s="98"/>
      <c r="N201" s="100"/>
      <c r="O201" s="100"/>
      <c r="P201" s="100"/>
      <c r="Q201" s="99"/>
      <c r="R201" s="97"/>
      <c r="S201" s="100"/>
      <c r="T201" s="100"/>
      <c r="U201" s="100"/>
      <c r="V201" s="100"/>
      <c r="W201" s="100"/>
      <c r="X201" s="100"/>
      <c r="Y201" s="100"/>
      <c r="Z201" s="100"/>
      <c r="AA201" s="100"/>
      <c r="AB201" s="96"/>
      <c r="AC201" s="784"/>
      <c r="AD201" s="784"/>
      <c r="AE201" s="784"/>
      <c r="AF201" s="784"/>
      <c r="AG201" s="784"/>
      <c r="AH201" s="784"/>
      <c r="AI201" s="784"/>
      <c r="AJ201" s="784"/>
      <c r="AK201" s="784"/>
      <c r="AL201" s="784"/>
      <c r="AM201" s="784"/>
      <c r="AN201" s="784"/>
      <c r="AO201" s="784"/>
      <c r="AP201" s="784"/>
      <c r="AQ201" s="784"/>
      <c r="AR201" s="784"/>
      <c r="AS201" s="784"/>
      <c r="AT201" s="784"/>
      <c r="AU201" s="784"/>
      <c r="AV201" s="784"/>
      <c r="AW201" s="784"/>
      <c r="AX201" s="784"/>
      <c r="AY201" s="784"/>
      <c r="AZ201" s="343"/>
      <c r="BA201" s="595"/>
      <c r="BB201" s="594"/>
      <c r="BC201" s="449"/>
      <c r="BD201" s="434"/>
      <c r="BE201" s="434"/>
      <c r="BF201" s="434"/>
      <c r="BG201" s="453"/>
      <c r="BH201" s="449"/>
      <c r="BI201" s="434"/>
      <c r="BJ201" s="434"/>
      <c r="BK201" s="434"/>
      <c r="BL201" s="453"/>
      <c r="BM201" s="449"/>
      <c r="BN201" s="434"/>
      <c r="BO201" s="434"/>
      <c r="BP201" s="434"/>
      <c r="BQ201" s="453"/>
      <c r="BR201" s="449"/>
      <c r="BS201" s="434"/>
      <c r="BT201" s="434"/>
      <c r="BU201" s="434"/>
      <c r="BV201" s="434"/>
      <c r="BW201" s="434"/>
      <c r="BX201" s="434"/>
      <c r="BY201" s="435"/>
      <c r="BZ201" s="435"/>
      <c r="CA201" s="435"/>
      <c r="CB201" s="435"/>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5" customFormat="true" ht="15" customHeight="true" x14ac:dyDescent="0.2">
      <c r="A202" s="162"/>
      <c r="B202" s="133"/>
      <c r="C202" s="98"/>
      <c r="D202" s="100"/>
      <c r="E202" s="100"/>
      <c r="F202" s="100"/>
      <c r="G202" s="99"/>
      <c r="H202" s="97"/>
      <c r="I202" s="100"/>
      <c r="J202" s="100"/>
      <c r="K202" s="100"/>
      <c r="L202" s="96"/>
      <c r="M202" s="98"/>
      <c r="N202" s="100"/>
      <c r="O202" s="100"/>
      <c r="P202" s="100"/>
      <c r="Q202" s="99"/>
      <c r="R202" s="97"/>
      <c r="S202" s="100"/>
      <c r="T202" s="100"/>
      <c r="U202" s="100"/>
      <c r="V202" s="100"/>
      <c r="W202" s="100"/>
      <c r="X202" s="100"/>
      <c r="Y202" s="100"/>
      <c r="Z202" s="100"/>
      <c r="AA202" s="100"/>
      <c r="AB202" s="96"/>
      <c r="AC202" s="784"/>
      <c r="AD202" s="784"/>
      <c r="AE202" s="784"/>
      <c r="AF202" s="784"/>
      <c r="AG202" s="784"/>
      <c r="AH202" s="784"/>
      <c r="AI202" s="784"/>
      <c r="AJ202" s="784"/>
      <c r="AK202" s="784"/>
      <c r="AL202" s="784"/>
      <c r="AM202" s="784"/>
      <c r="AN202" s="784"/>
      <c r="AO202" s="784"/>
      <c r="AP202" s="784"/>
      <c r="AQ202" s="784"/>
      <c r="AR202" s="784"/>
      <c r="AS202" s="784"/>
      <c r="AT202" s="784"/>
      <c r="AU202" s="784"/>
      <c r="AV202" s="784"/>
      <c r="AW202" s="784"/>
      <c r="AX202" s="784"/>
      <c r="AY202" s="784"/>
      <c r="AZ202" s="343"/>
      <c r="BA202" s="595"/>
      <c r="BB202" s="594"/>
      <c r="BC202" s="449"/>
      <c r="BD202" s="434"/>
      <c r="BE202" s="434"/>
      <c r="BF202" s="434"/>
      <c r="BG202" s="453"/>
      <c r="BH202" s="449"/>
      <c r="BI202" s="434"/>
      <c r="BJ202" s="434"/>
      <c r="BK202" s="434"/>
      <c r="BL202" s="453"/>
      <c r="BM202" s="449"/>
      <c r="BN202" s="434"/>
      <c r="BO202" s="434"/>
      <c r="BP202" s="434"/>
      <c r="BQ202" s="453"/>
      <c r="BR202" s="449"/>
      <c r="BS202" s="434"/>
      <c r="BT202" s="434"/>
      <c r="BU202" s="434"/>
      <c r="BV202" s="434"/>
      <c r="BW202" s="434"/>
      <c r="BX202" s="434"/>
      <c r="BY202" s="435"/>
      <c r="BZ202" s="435"/>
      <c r="CA202" s="435"/>
      <c r="CB202" s="435"/>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544" customFormat="true" ht="15" customHeight="true" x14ac:dyDescent="0.2">
      <c r="A203" s="140"/>
      <c r="B203" s="134"/>
      <c r="C203" s="117"/>
      <c r="D203" s="116"/>
      <c r="E203" s="116"/>
      <c r="F203" s="116"/>
      <c r="G203" s="115"/>
      <c r="H203" s="114"/>
      <c r="I203" s="116"/>
      <c r="J203" s="116"/>
      <c r="K203" s="116"/>
      <c r="L203" s="113"/>
      <c r="M203" s="117"/>
      <c r="N203" s="116"/>
      <c r="O203" s="116"/>
      <c r="P203" s="116"/>
      <c r="Q203" s="115"/>
      <c r="R203" s="114"/>
      <c r="S203" s="116"/>
      <c r="T203" s="116"/>
      <c r="U203" s="116"/>
      <c r="V203" s="116"/>
      <c r="W203" s="116"/>
      <c r="X203" s="116"/>
      <c r="Y203" s="116"/>
      <c r="Z203" s="116"/>
      <c r="AA203" s="116"/>
      <c r="AB203" s="113"/>
      <c r="AC203" s="784"/>
      <c r="AD203" s="784"/>
      <c r="AE203" s="784"/>
      <c r="AF203" s="784"/>
      <c r="AG203" s="784"/>
      <c r="AH203" s="784"/>
      <c r="AI203" s="784"/>
      <c r="AJ203" s="784"/>
      <c r="AK203" s="784"/>
      <c r="AL203" s="784"/>
      <c r="AM203" s="784"/>
      <c r="AN203" s="784"/>
      <c r="AO203" s="784"/>
      <c r="AP203" s="784"/>
      <c r="AQ203" s="784"/>
      <c r="AR203" s="784"/>
      <c r="AS203" s="784"/>
      <c r="AT203" s="784"/>
      <c r="AU203" s="784"/>
      <c r="AV203" s="784"/>
      <c r="AW203" s="784"/>
      <c r="AX203" s="784"/>
      <c r="AY203" s="784"/>
      <c r="AZ203" s="343"/>
      <c r="BA203" s="595"/>
      <c r="BB203" s="594"/>
      <c r="BC203" s="449"/>
      <c r="BD203" s="434"/>
      <c r="BE203" s="434"/>
      <c r="BF203" s="434"/>
      <c r="BG203" s="453"/>
      <c r="BH203" s="449"/>
      <c r="BI203" s="434"/>
      <c r="BJ203" s="434"/>
      <c r="BK203" s="434"/>
      <c r="BL203" s="453"/>
      <c r="BM203" s="449"/>
      <c r="BN203" s="434"/>
      <c r="BO203" s="434"/>
      <c r="BP203" s="434"/>
      <c r="BQ203" s="453"/>
      <c r="BR203" s="449"/>
      <c r="BS203" s="434"/>
      <c r="BT203" s="434"/>
      <c r="BU203" s="434"/>
      <c r="BV203" s="434"/>
      <c r="BW203" s="434"/>
      <c r="BX203" s="434"/>
      <c r="BY203" s="435"/>
      <c r="BZ203" s="435"/>
      <c r="CA203" s="435"/>
      <c r="CB203" s="435"/>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544" customFormat="true" ht="15" customHeight="true" x14ac:dyDescent="0.2">
      <c r="A204" s="140"/>
      <c r="B204" s="134"/>
      <c r="C204" s="117"/>
      <c r="D204" s="116"/>
      <c r="E204" s="116"/>
      <c r="F204" s="116"/>
      <c r="G204" s="115"/>
      <c r="H204" s="114"/>
      <c r="I204" s="116"/>
      <c r="J204" s="116"/>
      <c r="K204" s="116"/>
      <c r="L204" s="113"/>
      <c r="M204" s="117"/>
      <c r="N204" s="116"/>
      <c r="O204" s="116"/>
      <c r="P204" s="116"/>
      <c r="Q204" s="115"/>
      <c r="R204" s="114"/>
      <c r="S204" s="116"/>
      <c r="T204" s="116"/>
      <c r="U204" s="116"/>
      <c r="V204" s="116"/>
      <c r="W204" s="116"/>
      <c r="X204" s="116"/>
      <c r="Y204" s="116"/>
      <c r="Z204" s="116"/>
      <c r="AA204" s="116"/>
      <c r="AB204" s="113"/>
      <c r="AC204" s="784"/>
      <c r="AD204" s="784"/>
      <c r="AE204" s="784"/>
      <c r="AF204" s="784"/>
      <c r="AG204" s="784"/>
      <c r="AH204" s="784"/>
      <c r="AI204" s="784"/>
      <c r="AJ204" s="784"/>
      <c r="AK204" s="784"/>
      <c r="AL204" s="784"/>
      <c r="AM204" s="784"/>
      <c r="AN204" s="784"/>
      <c r="AO204" s="784"/>
      <c r="AP204" s="784"/>
      <c r="AQ204" s="784"/>
      <c r="AR204" s="784"/>
      <c r="AS204" s="784"/>
      <c r="AT204" s="784"/>
      <c r="AU204" s="784"/>
      <c r="AV204" s="784"/>
      <c r="AW204" s="784"/>
      <c r="AX204" s="784"/>
      <c r="AY204" s="784"/>
      <c r="AZ204" s="343"/>
      <c r="BA204" s="595"/>
      <c r="BB204" s="594"/>
      <c r="BC204" s="449"/>
      <c r="BD204" s="434"/>
      <c r="BE204" s="434"/>
      <c r="BF204" s="434"/>
      <c r="BG204" s="453"/>
      <c r="BH204" s="449"/>
      <c r="BI204" s="434"/>
      <c r="BJ204" s="434"/>
      <c r="BK204" s="434"/>
      <c r="BL204" s="453"/>
      <c r="BM204" s="449"/>
      <c r="BN204" s="434"/>
      <c r="BO204" s="434"/>
      <c r="BP204" s="434"/>
      <c r="BQ204" s="453"/>
      <c r="BR204" s="449"/>
      <c r="BS204" s="434"/>
      <c r="BT204" s="434"/>
      <c r="BU204" s="434"/>
      <c r="BV204" s="434"/>
      <c r="BW204" s="434"/>
      <c r="BX204" s="434"/>
      <c r="BY204" s="435"/>
      <c r="BZ204" s="435"/>
      <c r="CA204" s="435"/>
      <c r="CB204" s="435"/>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544" customFormat="true" ht="15" customHeight="true" x14ac:dyDescent="0.2">
      <c r="A205" s="23"/>
      <c r="B205" s="20"/>
      <c r="C205" s="112"/>
      <c r="D205" s="111"/>
      <c r="E205" s="111"/>
      <c r="F205" s="111"/>
      <c r="G205" s="110"/>
      <c r="H205" s="109"/>
      <c r="I205" s="111"/>
      <c r="J205" s="111"/>
      <c r="K205" s="111"/>
      <c r="L205" s="108"/>
      <c r="M205" s="112"/>
      <c r="N205" s="111"/>
      <c r="O205" s="111"/>
      <c r="P205" s="111"/>
      <c r="Q205" s="110"/>
      <c r="R205" s="109"/>
      <c r="S205" s="111"/>
      <c r="T205" s="111"/>
      <c r="U205" s="111"/>
      <c r="V205" s="111"/>
      <c r="W205" s="111"/>
      <c r="X205" s="111"/>
      <c r="Y205" s="111"/>
      <c r="Z205" s="111"/>
      <c r="AA205" s="111"/>
      <c r="AB205" s="108"/>
      <c r="AC205" s="784"/>
      <c r="AD205" s="784"/>
      <c r="AE205" s="784"/>
      <c r="AF205" s="784"/>
      <c r="AG205" s="784"/>
      <c r="AH205" s="784"/>
      <c r="AI205" s="784"/>
      <c r="AJ205" s="784"/>
      <c r="AK205" s="784"/>
      <c r="AL205" s="784"/>
      <c r="AM205" s="784"/>
      <c r="AN205" s="784"/>
      <c r="AO205" s="784"/>
      <c r="AP205" s="784"/>
      <c r="AQ205" s="784"/>
      <c r="AR205" s="784"/>
      <c r="AS205" s="784"/>
      <c r="AT205" s="784"/>
      <c r="AU205" s="784"/>
      <c r="AV205" s="784"/>
      <c r="AW205" s="784"/>
      <c r="AX205" s="784"/>
      <c r="AY205" s="784"/>
      <c r="AZ205" s="343"/>
      <c r="BA205" s="595"/>
      <c r="BB205" s="594"/>
      <c r="BC205" s="452"/>
      <c r="BD205" s="451"/>
      <c r="BE205" s="451"/>
      <c r="BF205" s="451"/>
      <c r="BG205" s="455"/>
      <c r="BH205" s="452"/>
      <c r="BI205" s="451"/>
      <c r="BJ205" s="451"/>
      <c r="BK205" s="451"/>
      <c r="BL205" s="455"/>
      <c r="BM205" s="452"/>
      <c r="BN205" s="451"/>
      <c r="BO205" s="451"/>
      <c r="BP205" s="451"/>
      <c r="BQ205" s="455"/>
      <c r="BR205" s="452"/>
      <c r="BS205" s="451"/>
      <c r="BT205" s="451"/>
      <c r="BU205" s="451"/>
      <c r="BV205" s="451"/>
      <c r="BW205" s="451"/>
      <c r="BX205" s="451"/>
      <c r="BY205" s="454"/>
      <c r="BZ205" s="454"/>
      <c r="CA205" s="454"/>
      <c r="CB205" s="454"/>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544" customFormat="true" ht="250.15" customHeight="true" x14ac:dyDescent="0.2">
      <c r="B206" s="543"/>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AZ206" s="343"/>
      <c r="BA206" s="306"/>
      <c r="BB206" s="304"/>
      <c r="BC206" s="304"/>
      <c r="BD206" s="304"/>
      <c r="BE206" s="304"/>
      <c r="BF206" s="304"/>
      <c r="BG206" s="304"/>
      <c r="BH206" s="304"/>
      <c r="BI206" s="304"/>
      <c r="BJ206" s="304"/>
      <c r="BK206" s="304"/>
      <c r="BL206" s="304"/>
      <c r="BM206" s="304"/>
      <c r="BN206" s="304"/>
      <c r="BO206" s="304"/>
      <c r="BP206" s="304"/>
      <c r="BQ206" s="304"/>
      <c r="BR206" s="304"/>
      <c r="BS206" s="304"/>
      <c r="BT206" s="304"/>
      <c r="BU206" s="304"/>
      <c r="BV206" s="304"/>
      <c r="BW206" s="304"/>
      <c r="BX206" s="304"/>
      <c r="BY206" s="306"/>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85" customFormat="true" ht="18" customHeight="true" x14ac:dyDescent="0.2">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08"/>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85" customFormat="true" ht="22.5" customHeight="true" x14ac:dyDescent="0.35">
      <c r="A208" s="995" t="str">
        <f>A1026</f>
        <v>Democratic Republic of the Congo</v>
      </c>
      <c r="B208" s="996"/>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08"/>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85" customFormat="true" ht="22.5" customHeight="true" x14ac:dyDescent="0.35">
      <c r="A209" s="312" t="str">
        <f>A1034</f>
        <v>2014</v>
      </c>
      <c r="B209" s="313"/>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08"/>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85" customFormat="true" ht="22.5" customHeight="true" x14ac:dyDescent="0.35">
      <c r="A210" s="589" t="s">
        <v>112</v>
      </c>
      <c r="B210" s="315"/>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08"/>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85" customFormat="true" ht="20.1" customHeight="true" x14ac:dyDescent="0.35">
      <c r="A211" s="317" t="s">
        <v>97</v>
      </c>
      <c r="B211" s="313"/>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08"/>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85" customFormat="true" ht="15" customHeight="true" x14ac:dyDescent="0.2">
      <c r="A212" s="592" t="s">
        <v>98</v>
      </c>
      <c r="B212" s="351"/>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08"/>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85" customFormat="true" ht="15" customHeight="true" x14ac:dyDescent="0.2">
      <c r="A213" s="326" t="s">
        <v>40</v>
      </c>
      <c r="B213" s="325"/>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08"/>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85" customFormat="true" ht="15" customHeight="true" x14ac:dyDescent="0.2">
      <c r="A214" s="324" t="s">
        <v>39</v>
      </c>
      <c r="B214" s="325"/>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08"/>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85" customFormat="true" ht="15" customHeight="true" x14ac:dyDescent="0.2">
      <c r="A215" s="324" t="s">
        <v>136</v>
      </c>
      <c r="B215" s="350" t="str">
        <f>A1025</f>
        <v>DHS14</v>
      </c>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08"/>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85" customFormat="true" ht="15" customHeight="true" x14ac:dyDescent="0.2">
      <c r="A216" s="167"/>
      <c r="B216" s="169"/>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08"/>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85" customFormat="true" ht="15" customHeight="true" x14ac:dyDescent="0.2">
      <c r="A217" s="167"/>
      <c r="B217" s="16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08"/>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85" customFormat="true" ht="18" customHeight="true" x14ac:dyDescent="0.2">
      <c r="A218" s="167"/>
      <c r="B218" s="169"/>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08"/>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85" customFormat="true" ht="18" customHeight="true" x14ac:dyDescent="0.2">
      <c r="A219" s="166"/>
      <c r="B219" s="165"/>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08"/>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544" customFormat="true" ht="15" customHeight="true" x14ac:dyDescent="0.2">
      <c r="A220" s="288" t="s">
        <v>86</v>
      </c>
      <c r="B220" s="333"/>
      <c r="C220" s="984" t="s">
        <v>115</v>
      </c>
      <c r="D220" s="985"/>
      <c r="E220" s="985"/>
      <c r="F220" s="985"/>
      <c r="G220" s="986"/>
      <c r="H220" s="987" t="s">
        <v>38</v>
      </c>
      <c r="I220" s="979"/>
      <c r="J220" s="979"/>
      <c r="K220" s="979"/>
      <c r="L220" s="981"/>
      <c r="M220" s="973" t="s">
        <v>37</v>
      </c>
      <c r="N220" s="974"/>
      <c r="O220" s="974"/>
      <c r="P220" s="974"/>
      <c r="Q220" s="976"/>
      <c r="R220" s="15" t="s">
        <v>142</v>
      </c>
      <c r="S220" s="426"/>
      <c r="T220" s="426"/>
      <c r="U220" s="426"/>
      <c r="V220" s="426"/>
      <c r="W220" s="426"/>
      <c r="X220" s="426"/>
      <c r="Y220" s="426"/>
      <c r="Z220" s="426"/>
      <c r="AA220" s="426"/>
      <c r="AB220" s="426"/>
      <c r="AC220" s="784"/>
      <c r="AD220" s="784"/>
      <c r="AE220" s="784"/>
      <c r="AF220" s="784"/>
      <c r="AG220" s="784"/>
      <c r="AH220" s="784"/>
      <c r="AI220" s="784"/>
      <c r="AJ220" s="784"/>
      <c r="AK220" s="784"/>
      <c r="AL220" s="784"/>
      <c r="AM220" s="784"/>
      <c r="AN220" s="784"/>
      <c r="AO220" s="784"/>
      <c r="AP220" s="784"/>
      <c r="AQ220" s="784"/>
      <c r="AR220" s="784"/>
      <c r="AS220" s="784"/>
      <c r="AT220" s="784"/>
      <c r="AU220" s="784"/>
      <c r="AV220" s="784"/>
      <c r="AW220" s="784"/>
      <c r="AX220" s="784"/>
      <c r="AY220" s="784"/>
      <c r="AZ220" s="343"/>
      <c r="BA220" s="344" t="s">
        <v>131</v>
      </c>
      <c r="BB220" s="288" t="s">
        <v>86</v>
      </c>
      <c r="BC220" s="973" t="s">
        <v>115</v>
      </c>
      <c r="BD220" s="974"/>
      <c r="BE220" s="974"/>
      <c r="BF220" s="974"/>
      <c r="BG220" s="975"/>
      <c r="BH220" s="973" t="s">
        <v>38</v>
      </c>
      <c r="BI220" s="974"/>
      <c r="BJ220" s="974"/>
      <c r="BK220" s="974"/>
      <c r="BL220" s="975"/>
      <c r="BM220" s="973" t="s">
        <v>37</v>
      </c>
      <c r="BN220" s="974"/>
      <c r="BO220" s="974"/>
      <c r="BP220" s="974"/>
      <c r="BQ220" s="976"/>
      <c r="BR220" s="14" t="s">
        <v>142</v>
      </c>
      <c r="BS220" s="426"/>
      <c r="BT220" s="426"/>
      <c r="BU220" s="426"/>
      <c r="BV220" s="426"/>
      <c r="BW220" s="426"/>
      <c r="BX220" s="426"/>
      <c r="BY220" s="426"/>
      <c r="BZ220" s="440"/>
      <c r="CA220" s="440"/>
      <c r="CB220" s="440"/>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544" customFormat="true" ht="24" x14ac:dyDescent="0.2">
      <c r="A221" s="329" t="s">
        <v>87</v>
      </c>
      <c r="B221" s="374"/>
      <c r="C221" s="417" t="s">
        <v>0</v>
      </c>
      <c r="D221" s="587" t="s">
        <v>1</v>
      </c>
      <c r="E221" s="587" t="s">
        <v>2</v>
      </c>
      <c r="F221" s="587" t="s">
        <v>3</v>
      </c>
      <c r="G221" s="588" t="s">
        <v>4</v>
      </c>
      <c r="H221" s="380" t="s">
        <v>0</v>
      </c>
      <c r="I221" s="590" t="s">
        <v>1</v>
      </c>
      <c r="J221" s="590" t="s">
        <v>2</v>
      </c>
      <c r="K221" s="590" t="s">
        <v>3</v>
      </c>
      <c r="L221" s="591" t="s">
        <v>4</v>
      </c>
      <c r="M221" s="381" t="s">
        <v>0</v>
      </c>
      <c r="N221" s="590" t="s">
        <v>1</v>
      </c>
      <c r="O221" s="590" t="s">
        <v>2</v>
      </c>
      <c r="P221" s="590" t="s">
        <v>3</v>
      </c>
      <c r="Q221" s="586" t="s">
        <v>4</v>
      </c>
      <c r="R221" s="380" t="s">
        <v>260</v>
      </c>
      <c r="S221" s="590" t="s">
        <v>261</v>
      </c>
      <c r="T221" s="590" t="s">
        <v>262</v>
      </c>
      <c r="U221" s="590" t="s">
        <v>420</v>
      </c>
      <c r="V221" s="590" t="s">
        <v>421</v>
      </c>
      <c r="W221" s="590" t="s">
        <v>265</v>
      </c>
      <c r="X221" s="590" t="s">
        <v>266</v>
      </c>
      <c r="Y221" s="590" t="s">
        <v>267</v>
      </c>
      <c r="Z221" s="590" t="s">
        <v>268</v>
      </c>
      <c r="AA221" s="590" t="s">
        <v>269</v>
      </c>
      <c r="AB221" s="591" t="s">
        <v>270</v>
      </c>
      <c r="AC221" s="784"/>
      <c r="AD221" s="784"/>
      <c r="AE221" s="784"/>
      <c r="AF221" s="784"/>
      <c r="AG221" s="784"/>
      <c r="AH221" s="784"/>
      <c r="AI221" s="784"/>
      <c r="AJ221" s="784"/>
      <c r="AK221" s="784"/>
      <c r="AL221" s="784"/>
      <c r="AM221" s="784"/>
      <c r="AN221" s="784"/>
      <c r="AO221" s="784"/>
      <c r="AP221" s="784"/>
      <c r="AQ221" s="784"/>
      <c r="AR221" s="784"/>
      <c r="AS221" s="784"/>
      <c r="AT221" s="784"/>
      <c r="AU221" s="784"/>
      <c r="AV221" s="784"/>
      <c r="AW221" s="784"/>
      <c r="AX221" s="784"/>
      <c r="AY221" s="784"/>
      <c r="AZ221" s="343"/>
      <c r="BA221" s="329" t="s">
        <v>118</v>
      </c>
      <c r="BB221" s="328"/>
      <c r="BC221" s="457" t="s">
        <v>0</v>
      </c>
      <c r="BD221" s="563" t="s">
        <v>1</v>
      </c>
      <c r="BE221" s="563" t="s">
        <v>2</v>
      </c>
      <c r="BF221" s="563" t="s">
        <v>3</v>
      </c>
      <c r="BG221" s="458" t="s">
        <v>4</v>
      </c>
      <c r="BH221" s="457" t="s">
        <v>0</v>
      </c>
      <c r="BI221" s="563" t="s">
        <v>1</v>
      </c>
      <c r="BJ221" s="563" t="s">
        <v>2</v>
      </c>
      <c r="BK221" s="563" t="s">
        <v>3</v>
      </c>
      <c r="BL221" s="458" t="s">
        <v>4</v>
      </c>
      <c r="BM221" s="457" t="s">
        <v>0</v>
      </c>
      <c r="BN221" s="563" t="s">
        <v>1</v>
      </c>
      <c r="BO221" s="563" t="s">
        <v>2</v>
      </c>
      <c r="BP221" s="563" t="s">
        <v>3</v>
      </c>
      <c r="BQ221" s="458" t="s">
        <v>4</v>
      </c>
      <c r="BR221" s="457" t="s">
        <v>260</v>
      </c>
      <c r="BS221" s="563" t="s">
        <v>261</v>
      </c>
      <c r="BT221" s="563" t="s">
        <v>262</v>
      </c>
      <c r="BU221" s="563" t="s">
        <v>420</v>
      </c>
      <c r="BV221" s="563" t="s">
        <v>421</v>
      </c>
      <c r="BW221" s="563" t="s">
        <v>265</v>
      </c>
      <c r="BX221" s="563" t="s">
        <v>266</v>
      </c>
      <c r="BY221" s="564" t="s">
        <v>267</v>
      </c>
      <c r="BZ221" s="564" t="s">
        <v>268</v>
      </c>
      <c r="CA221" s="564" t="s">
        <v>269</v>
      </c>
      <c r="CB221" s="564" t="s">
        <v>270</v>
      </c>
      <c r="CC221" s="173"/>
      <c r="CD221" s="173"/>
      <c r="CE221" s="173"/>
      <c r="CF221" s="173"/>
      <c r="CG221" s="173"/>
      <c r="CH221" s="173"/>
      <c r="CI221" s="173"/>
      <c r="CJ221" s="173"/>
      <c r="CK221" s="173"/>
      <c r="CL221" s="173"/>
      <c r="CM221" s="173"/>
      <c r="CN221" s="173"/>
      <c r="CO221" s="173"/>
      <c r="CP221" s="173"/>
      <c r="CQ221" s="173"/>
      <c r="CR221" s="173"/>
      <c r="CS221" s="173"/>
      <c r="CT221" s="173"/>
      <c r="CU221" s="173"/>
      <c r="CV221" s="173"/>
      <c r="CW221" s="173"/>
      <c r="CX221" s="173"/>
      <c r="CY221" s="173"/>
      <c r="CZ221" s="173"/>
    </row>
    <row r="222" s="544" customFormat="true" ht="15" customHeight="true" x14ac:dyDescent="0.2">
      <c r="A222" s="988" t="s">
        <v>36</v>
      </c>
      <c r="B222" s="377" t="s">
        <v>15</v>
      </c>
      <c r="C222" s="122">
        <v>0.4709559673340194</v>
      </c>
      <c r="D222" s="121">
        <v>1.0361301531302309</v>
      </c>
      <c r="E222" s="121">
        <v>1.7477331377472847</v>
      </c>
      <c r="F222" s="121">
        <v>2.6084785167947646</v>
      </c>
      <c r="G222" s="120">
        <v>12.731868945761981</v>
      </c>
      <c r="H222" s="119">
        <v>2.2641777516144765</v>
      </c>
      <c r="I222" s="121">
        <v>3.1773157228207927</v>
      </c>
      <c r="J222" s="121">
        <v>4.6913430636924947</v>
      </c>
      <c r="K222" s="121">
        <v>9.0222917848249935</v>
      </c>
      <c r="L222" s="118">
        <v>22.862861668185332</v>
      </c>
      <c r="M222" s="122">
        <v>0.38515629714220168</v>
      </c>
      <c r="N222" s="121">
        <v>0.95911308981065069</v>
      </c>
      <c r="O222" s="121">
        <v>0.8992581509034604</v>
      </c>
      <c r="P222" s="121">
        <v>1.4565737645650163</v>
      </c>
      <c r="Q222" s="120">
        <v>2.5751198617326079</v>
      </c>
      <c r="R222" s="119">
        <v>4.2745637216425632</v>
      </c>
      <c r="S222" s="121">
        <v>6.9437869648213297</v>
      </c>
      <c r="T222" s="121">
        <v>1.6348338003153118</v>
      </c>
      <c r="U222" s="121">
        <v>1.0148739482453686</v>
      </c>
      <c r="V222" s="121">
        <v>0.9505170679796906</v>
      </c>
      <c r="W222" s="121">
        <v>3.6769149407548558</v>
      </c>
      <c r="X222" s="121">
        <v>15.355835796494608</v>
      </c>
      <c r="Y222" s="121">
        <v>0.52776959878887997</v>
      </c>
      <c r="Z222" s="121">
        <v>1.6859113040240861</v>
      </c>
      <c r="AA222" s="121">
        <v>2.0869539964583588</v>
      </c>
      <c r="AB222" s="118">
        <v>2.2232771035510663</v>
      </c>
      <c r="AC222" s="784"/>
      <c r="AD222" s="784"/>
      <c r="AE222" s="784"/>
      <c r="AF222" s="784"/>
      <c r="AG222" s="784"/>
      <c r="AH222" s="784"/>
      <c r="AI222" s="784"/>
      <c r="AJ222" s="784"/>
      <c r="AK222" s="784"/>
      <c r="AL222" s="784"/>
      <c r="AM222" s="784"/>
      <c r="AN222" s="784"/>
      <c r="AO222" s="784"/>
      <c r="AP222" s="784"/>
      <c r="AQ222" s="784"/>
      <c r="AR222" s="784"/>
      <c r="AS222" s="784"/>
      <c r="AT222" s="784"/>
      <c r="AU222" s="784"/>
      <c r="AV222" s="784"/>
      <c r="AW222" s="784"/>
      <c r="AX222" s="784"/>
      <c r="AY222" s="784"/>
      <c r="AZ222" s="343"/>
      <c r="BA222" s="977" t="s">
        <v>36</v>
      </c>
      <c r="BB222" s="596" t="s">
        <v>15</v>
      </c>
      <c r="BC222" s="485">
        <v>91.330523999999954</v>
      </c>
      <c r="BD222" s="482">
        <v>200.80964</v>
      </c>
      <c r="BE222" s="482">
        <v>333.55079200000006</v>
      </c>
      <c r="BF222" s="482">
        <v>500.51426200000014</v>
      </c>
      <c r="BG222" s="491">
        <v>2439.0900830000019</v>
      </c>
      <c r="BH222" s="485">
        <v>150.73966099999996</v>
      </c>
      <c r="BI222" s="482">
        <v>209.20296400000001</v>
      </c>
      <c r="BJ222" s="482">
        <v>309.21016000000009</v>
      </c>
      <c r="BK222" s="482">
        <v>595.62179600000002</v>
      </c>
      <c r="BL222" s="491">
        <v>1510.7826760000012</v>
      </c>
      <c r="BM222" s="485">
        <v>48.972639000000001</v>
      </c>
      <c r="BN222" s="482">
        <v>121.895906</v>
      </c>
      <c r="BO222" s="482">
        <v>113.93110500000003</v>
      </c>
      <c r="BP222" s="482">
        <v>183.05013700000001</v>
      </c>
      <c r="BQ222" s="491">
        <v>321.88825700000012</v>
      </c>
      <c r="BR222" s="485">
        <v>653.57408300000031</v>
      </c>
      <c r="BS222" s="482">
        <v>295.28569800000002</v>
      </c>
      <c r="BT222" s="482">
        <v>215.67719900000003</v>
      </c>
      <c r="BU222" s="482">
        <v>65.127178999999998</v>
      </c>
      <c r="BV222" s="482">
        <v>95.411114999999995</v>
      </c>
      <c r="BW222" s="482">
        <v>367.3149150000001</v>
      </c>
      <c r="BX222" s="482">
        <v>1359.7439150000009</v>
      </c>
      <c r="BY222" s="488">
        <v>17.271695999999999</v>
      </c>
      <c r="BZ222" s="488">
        <v>139.63585</v>
      </c>
      <c r="CA222" s="488">
        <v>200.747862</v>
      </c>
      <c r="CB222" s="488">
        <v>155.50578899999999</v>
      </c>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544" customFormat="true" ht="15" customHeight="true" x14ac:dyDescent="0.2">
      <c r="A223" s="982"/>
      <c r="B223" s="378" t="s">
        <v>16</v>
      </c>
      <c r="C223" s="117">
        <v>7.3014579662742625</v>
      </c>
      <c r="D223" s="116">
        <v>9.1345349040707173</v>
      </c>
      <c r="E223" s="116">
        <v>9.4337725980147091</v>
      </c>
      <c r="F223" s="116">
        <v>14.483875381811457</v>
      </c>
      <c r="G223" s="115">
        <v>15.338727675724833</v>
      </c>
      <c r="H223" s="114">
        <v>11.379818029403307</v>
      </c>
      <c r="I223" s="116">
        <v>12.916187870614145</v>
      </c>
      <c r="J223" s="116">
        <v>14.435789222978226</v>
      </c>
      <c r="K223" s="116">
        <v>15.532332709912266</v>
      </c>
      <c r="L223" s="113">
        <v>15.729799143701106</v>
      </c>
      <c r="M223" s="117">
        <v>6.8935756577337708</v>
      </c>
      <c r="N223" s="116">
        <v>7.593578940635008</v>
      </c>
      <c r="O223" s="116">
        <v>8.8533305130530753</v>
      </c>
      <c r="P223" s="116">
        <v>8.5295470195210505</v>
      </c>
      <c r="Q223" s="115">
        <v>16.358515485273241</v>
      </c>
      <c r="R223" s="114">
        <v>15.350636846407431</v>
      </c>
      <c r="S223" s="116">
        <v>29.850670894501679</v>
      </c>
      <c r="T223" s="116">
        <v>15.728930756620066</v>
      </c>
      <c r="U223" s="116">
        <v>3.5093832972942884</v>
      </c>
      <c r="V223" s="116">
        <v>2.6745369378392509</v>
      </c>
      <c r="W223" s="116">
        <v>11.549258809408849</v>
      </c>
      <c r="X223" s="116">
        <v>18.634511384466862</v>
      </c>
      <c r="Y223" s="116">
        <v>0.54939954947001168</v>
      </c>
      <c r="Z223" s="116">
        <v>1.1719531159013326</v>
      </c>
      <c r="AA223" s="116">
        <v>2.5906521689013493</v>
      </c>
      <c r="AB223" s="113">
        <v>19.316422947826915</v>
      </c>
      <c r="AC223" s="784"/>
      <c r="AD223" s="784"/>
      <c r="AE223" s="784"/>
      <c r="AF223" s="784"/>
      <c r="AG223" s="784"/>
      <c r="AH223" s="784"/>
      <c r="AI223" s="784"/>
      <c r="AJ223" s="784"/>
      <c r="AK223" s="784"/>
      <c r="AL223" s="784"/>
      <c r="AM223" s="784"/>
      <c r="AN223" s="784"/>
      <c r="AO223" s="784"/>
      <c r="AP223" s="784"/>
      <c r="AQ223" s="784"/>
      <c r="AR223" s="784"/>
      <c r="AS223" s="784"/>
      <c r="AT223" s="784"/>
      <c r="AU223" s="784"/>
      <c r="AV223" s="784"/>
      <c r="AW223" s="784"/>
      <c r="AX223" s="784"/>
      <c r="AY223" s="784"/>
      <c r="AZ223" s="343"/>
      <c r="BA223" s="970"/>
      <c r="BB223" s="594" t="s">
        <v>16</v>
      </c>
      <c r="BC223" s="486">
        <v>1415.9412519999998</v>
      </c>
      <c r="BD223" s="483">
        <v>1770.3400100000008</v>
      </c>
      <c r="BE223" s="483">
        <v>1800.413491999999</v>
      </c>
      <c r="BF223" s="483">
        <v>2779.1626999999989</v>
      </c>
      <c r="BG223" s="492">
        <v>2938.4954180000027</v>
      </c>
      <c r="BH223" s="486">
        <v>757.62157400000046</v>
      </c>
      <c r="BI223" s="483">
        <v>850.4363500000004</v>
      </c>
      <c r="BJ223" s="483">
        <v>951.47437200000036</v>
      </c>
      <c r="BK223" s="483">
        <v>1025.3931180000006</v>
      </c>
      <c r="BL223" s="492">
        <v>1039.4284140000004</v>
      </c>
      <c r="BM223" s="486">
        <v>876.51842799999997</v>
      </c>
      <c r="BN223" s="483">
        <v>965.08555100000012</v>
      </c>
      <c r="BO223" s="483">
        <v>1121.6687080000008</v>
      </c>
      <c r="BP223" s="483">
        <v>1071.9228840000003</v>
      </c>
      <c r="BQ223" s="492">
        <v>2044.803472999999</v>
      </c>
      <c r="BR223" s="486">
        <v>2347.0882770000007</v>
      </c>
      <c r="BS223" s="483">
        <v>1269.404755</v>
      </c>
      <c r="BT223" s="483">
        <v>2075.0560259999993</v>
      </c>
      <c r="BU223" s="483">
        <v>225.20652399999997</v>
      </c>
      <c r="BV223" s="483">
        <v>268.4649859999999</v>
      </c>
      <c r="BW223" s="483">
        <v>1153.7430390000004</v>
      </c>
      <c r="BX223" s="483">
        <v>1650.067362000002</v>
      </c>
      <c r="BY223" s="489">
        <v>17.979554</v>
      </c>
      <c r="BZ223" s="489">
        <v>97.067187999999987</v>
      </c>
      <c r="CA223" s="489">
        <v>249.19949600000001</v>
      </c>
      <c r="CB223" s="489">
        <v>1351.0756649999998</v>
      </c>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544" customFormat="true" ht="15" customHeight="true" x14ac:dyDescent="0.2">
      <c r="A224" s="983"/>
      <c r="B224" s="379" t="s">
        <v>20</v>
      </c>
      <c r="C224" s="117">
        <v>92.227586066391652</v>
      </c>
      <c r="D224" s="116">
        <v>89.829334942799136</v>
      </c>
      <c r="E224" s="116">
        <v>88.818494264238041</v>
      </c>
      <c r="F224" s="116">
        <v>82.907646101393965</v>
      </c>
      <c r="G224" s="115">
        <v>71.929403378513427</v>
      </c>
      <c r="H224" s="114">
        <v>86.356004218982264</v>
      </c>
      <c r="I224" s="116">
        <v>83.906496406565083</v>
      </c>
      <c r="J224" s="116">
        <v>80.872867713329327</v>
      </c>
      <c r="K224" s="116">
        <v>75.445375505262703</v>
      </c>
      <c r="L224" s="113">
        <v>61.407339188113717</v>
      </c>
      <c r="M224" s="117">
        <v>92.721268045123921</v>
      </c>
      <c r="N224" s="116">
        <v>91.447307969554444</v>
      </c>
      <c r="O224" s="116">
        <v>90.247411336043498</v>
      </c>
      <c r="P224" s="116">
        <v>90.013879215913903</v>
      </c>
      <c r="Q224" s="115">
        <v>81.066364652994181</v>
      </c>
      <c r="R224" s="114">
        <v>80.374799431949967</v>
      </c>
      <c r="S224" s="116">
        <v>63.20554214067711</v>
      </c>
      <c r="T224" s="116">
        <v>82.636235443064649</v>
      </c>
      <c r="U224" s="116">
        <v>95.475742754460484</v>
      </c>
      <c r="V224" s="116">
        <v>96.374945994180919</v>
      </c>
      <c r="W224" s="116">
        <v>84.773826249836276</v>
      </c>
      <c r="X224" s="116">
        <v>66.009652819038578</v>
      </c>
      <c r="Y224" s="116">
        <v>98.922830851741125</v>
      </c>
      <c r="Z224" s="116">
        <v>97.142135580074466</v>
      </c>
      <c r="AA224" s="116">
        <v>95.32239383464038</v>
      </c>
      <c r="AB224" s="113">
        <v>78.460299948622065</v>
      </c>
      <c r="AC224" s="784"/>
      <c r="AD224" s="784"/>
      <c r="AE224" s="784"/>
      <c r="AF224" s="784"/>
      <c r="AG224" s="784"/>
      <c r="AH224" s="784"/>
      <c r="AI224" s="784"/>
      <c r="AJ224" s="784"/>
      <c r="AK224" s="784"/>
      <c r="AL224" s="784"/>
      <c r="AM224" s="784"/>
      <c r="AN224" s="784"/>
      <c r="AO224" s="784"/>
      <c r="AP224" s="784"/>
      <c r="AQ224" s="784"/>
      <c r="AR224" s="784"/>
      <c r="AS224" s="784"/>
      <c r="AT224" s="784"/>
      <c r="AU224" s="784"/>
      <c r="AV224" s="784"/>
      <c r="AW224" s="784"/>
      <c r="AX224" s="784"/>
      <c r="AY224" s="784"/>
      <c r="AZ224" s="343"/>
      <c r="BA224" s="970"/>
      <c r="BB224" s="594" t="s">
        <v>20</v>
      </c>
      <c r="BC224" s="486">
        <v>17885.310617000006</v>
      </c>
      <c r="BD224" s="483">
        <v>17409.585423999961</v>
      </c>
      <c r="BE224" s="483">
        <v>16950.802422999997</v>
      </c>
      <c r="BF224" s="483">
        <v>15908.300196999986</v>
      </c>
      <c r="BG224" s="492">
        <v>13779.77539699997</v>
      </c>
      <c r="BH224" s="486">
        <v>5749.2282979999945</v>
      </c>
      <c r="BI224" s="483">
        <v>5524.6281069999977</v>
      </c>
      <c r="BJ224" s="483">
        <v>5330.3951610000031</v>
      </c>
      <c r="BK224" s="483">
        <v>4980.6535999999942</v>
      </c>
      <c r="BL224" s="492">
        <v>4057.8098039999977</v>
      </c>
      <c r="BM224" s="486">
        <v>11789.513039999969</v>
      </c>
      <c r="BN224" s="483">
        <v>11622.25036299997</v>
      </c>
      <c r="BO224" s="483">
        <v>11433.854991000004</v>
      </c>
      <c r="BP224" s="483">
        <v>11312.199438999998</v>
      </c>
      <c r="BQ224" s="492">
        <v>10133.241254999984</v>
      </c>
      <c r="BR224" s="486">
        <v>12289.180663999996</v>
      </c>
      <c r="BS224" s="483">
        <v>2687.8262139999983</v>
      </c>
      <c r="BT224" s="483">
        <v>10901.873812999966</v>
      </c>
      <c r="BU224" s="483">
        <v>6126.9340880000045</v>
      </c>
      <c r="BV224" s="483">
        <v>9673.9357609999861</v>
      </c>
      <c r="BW224" s="483">
        <v>8468.7003330000189</v>
      </c>
      <c r="BX224" s="483">
        <v>5845.0887949999887</v>
      </c>
      <c r="BY224" s="489">
        <v>3237.3313389999926</v>
      </c>
      <c r="BZ224" s="489">
        <v>8045.8115679999919</v>
      </c>
      <c r="CA224" s="489">
        <v>9169.2326689999736</v>
      </c>
      <c r="CB224" s="489">
        <v>5487.8588140000102</v>
      </c>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544" customFormat="true" ht="15" customHeight="true" x14ac:dyDescent="0.2">
      <c r="A225" s="988" t="s">
        <v>440</v>
      </c>
      <c r="B225" s="377" t="s">
        <v>441</v>
      </c>
      <c r="C225" s="117">
        <v>7.7168059805856029</v>
      </c>
      <c r="D225" s="116">
        <v>10.100316263117437</v>
      </c>
      <c r="E225" s="116">
        <v>10.925580619065494</v>
      </c>
      <c r="F225" s="116">
        <v>16.799903138445153</v>
      </c>
      <c r="G225" s="115">
        <v>27.534703704639096</v>
      </c>
      <c r="H225" s="114">
        <v>13.504142801528198</v>
      </c>
      <c r="I225" s="116">
        <v>15.766111765339089</v>
      </c>
      <c r="J225" s="116">
        <v>18.696843324611461</v>
      </c>
      <c r="K225" s="116">
        <v>24.171158716640537</v>
      </c>
      <c r="L225" s="113">
        <v>37.877747489295366</v>
      </c>
      <c r="M225" s="117">
        <v>7.2285789504588278</v>
      </c>
      <c r="N225" s="116">
        <v>8.4883432112429169</v>
      </c>
      <c r="O225" s="116">
        <v>9.6584598018838168</v>
      </c>
      <c r="P225" s="116">
        <v>9.8042846154352574</v>
      </c>
      <c r="Q225" s="115">
        <v>18.488835977435279</v>
      </c>
      <c r="R225" s="114">
        <v>19.401435344997594</v>
      </c>
      <c r="S225" s="116">
        <v>36.567692960535283</v>
      </c>
      <c r="T225" s="116">
        <v>17.217273535788806</v>
      </c>
      <c r="U225" s="116">
        <v>4.4703302187412222</v>
      </c>
      <c r="V225" s="116">
        <v>3.6091347528340765</v>
      </c>
      <c r="W225" s="116">
        <v>14.983109160633923</v>
      </c>
      <c r="X225" s="116">
        <v>33.368028965295437</v>
      </c>
      <c r="Y225" s="116">
        <v>1.0660113494732992</v>
      </c>
      <c r="Z225" s="116">
        <v>2.8548682567430528</v>
      </c>
      <c r="AA225" s="116">
        <v>4.5940705502417609</v>
      </c>
      <c r="AB225" s="113">
        <v>20.245992596085596</v>
      </c>
      <c r="AC225" s="784"/>
      <c r="AD225" s="784"/>
      <c r="AE225" s="784"/>
      <c r="AF225" s="784"/>
      <c r="AG225" s="784"/>
      <c r="AH225" s="784"/>
      <c r="AI225" s="784"/>
      <c r="AJ225" s="784"/>
      <c r="AK225" s="784"/>
      <c r="AL225" s="784"/>
      <c r="AM225" s="784"/>
      <c r="AN225" s="784"/>
      <c r="AO225" s="784"/>
      <c r="AP225" s="784"/>
      <c r="AQ225" s="784"/>
      <c r="AR225" s="784"/>
      <c r="AS225" s="784"/>
      <c r="AT225" s="784"/>
      <c r="AU225" s="784"/>
      <c r="AV225" s="784"/>
      <c r="AW225" s="784"/>
      <c r="AX225" s="784"/>
      <c r="AY225" s="784"/>
      <c r="AZ225" s="343"/>
      <c r="BA225" s="970" t="s">
        <v>70</v>
      </c>
      <c r="BB225" s="594" t="s">
        <v>71</v>
      </c>
      <c r="BC225" s="45" t="s">
        <v>35</v>
      </c>
      <c r="BD225" s="41" t="s">
        <v>35</v>
      </c>
      <c r="BE225" s="41" t="s">
        <v>35</v>
      </c>
      <c r="BF225" s="41" t="s">
        <v>35</v>
      </c>
      <c r="BG225" s="36" t="s">
        <v>35</v>
      </c>
      <c r="BH225" s="45" t="s">
        <v>35</v>
      </c>
      <c r="BI225" s="41" t="s">
        <v>35</v>
      </c>
      <c r="BJ225" s="41" t="s">
        <v>35</v>
      </c>
      <c r="BK225" s="41" t="s">
        <v>35</v>
      </c>
      <c r="BL225" s="36" t="s">
        <v>35</v>
      </c>
      <c r="BM225" s="45" t="s">
        <v>35</v>
      </c>
      <c r="BN225" s="41" t="s">
        <v>35</v>
      </c>
      <c r="BO225" s="41" t="s">
        <v>35</v>
      </c>
      <c r="BP225" s="41" t="s">
        <v>35</v>
      </c>
      <c r="BQ225" s="36" t="s">
        <v>35</v>
      </c>
      <c r="BR225" s="45" t="s">
        <v>35</v>
      </c>
      <c r="BS225" s="41" t="s">
        <v>35</v>
      </c>
      <c r="BT225" s="41" t="s">
        <v>35</v>
      </c>
      <c r="BU225" s="41" t="s">
        <v>35</v>
      </c>
      <c r="BV225" s="41" t="s">
        <v>35</v>
      </c>
      <c r="BW225" s="41" t="s">
        <v>35</v>
      </c>
      <c r="BX225" s="41" t="s">
        <v>35</v>
      </c>
      <c r="BY225" s="30" t="s">
        <v>35</v>
      </c>
      <c r="BZ225" s="30" t="s">
        <v>35</v>
      </c>
      <c r="CA225" s="30" t="s">
        <v>35</v>
      </c>
      <c r="CB225" s="30" t="s">
        <v>35</v>
      </c>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544" customFormat="true" ht="15" customHeight="true" x14ac:dyDescent="0.2">
      <c r="A226" s="982"/>
      <c r="B226" s="378" t="s">
        <v>442</v>
      </c>
      <c r="C226" s="117">
        <v>85.731297997148232</v>
      </c>
      <c r="D226" s="116">
        <v>81.127610528690525</v>
      </c>
      <c r="E226" s="116">
        <v>78.772475002913168</v>
      </c>
      <c r="F226" s="116">
        <v>72.364987518265679</v>
      </c>
      <c r="G226" s="115">
        <v>54.750668120332257</v>
      </c>
      <c r="H226" s="114">
        <v>80.100569779916867</v>
      </c>
      <c r="I226" s="116">
        <v>75.343223281905225</v>
      </c>
      <c r="J226" s="116">
        <v>61.107027568128849</v>
      </c>
      <c r="K226" s="116">
        <v>57.713452776790199</v>
      </c>
      <c r="L226" s="113">
        <v>47.019253693239776</v>
      </c>
      <c r="M226" s="117">
        <v>86.999291230485014</v>
      </c>
      <c r="N226" s="116">
        <v>83.536548108653832</v>
      </c>
      <c r="O226" s="116">
        <v>80.784869454617805</v>
      </c>
      <c r="P226" s="116">
        <v>79.97518425344235</v>
      </c>
      <c r="Q226" s="115">
        <v>68.492952583842822</v>
      </c>
      <c r="R226" s="114">
        <v>65.90015616762733</v>
      </c>
      <c r="S226" s="116">
        <v>55.118020329306084</v>
      </c>
      <c r="T226" s="116">
        <v>78.931662299635079</v>
      </c>
      <c r="U226" s="116">
        <v>90.66004197419187</v>
      </c>
      <c r="V226" s="116">
        <v>95.299567964870974</v>
      </c>
      <c r="W226" s="116">
        <v>69.543256202278897</v>
      </c>
      <c r="X226" s="116">
        <v>50.948464554392359</v>
      </c>
      <c r="Y226" s="116">
        <v>97.854350862895402</v>
      </c>
      <c r="Z226" s="116">
        <v>72.435269510560801</v>
      </c>
      <c r="AA226" s="116">
        <v>90.076158181806008</v>
      </c>
      <c r="AB226" s="113">
        <v>60.68383724660977</v>
      </c>
      <c r="AC226" s="784"/>
      <c r="AD226" s="784"/>
      <c r="AE226" s="784"/>
      <c r="AF226" s="784"/>
      <c r="AG226" s="784"/>
      <c r="AH226" s="784"/>
      <c r="AI226" s="784"/>
      <c r="AJ226" s="784"/>
      <c r="AK226" s="784"/>
      <c r="AL226" s="784"/>
      <c r="AM226" s="784"/>
      <c r="AN226" s="784"/>
      <c r="AO226" s="784"/>
      <c r="AP226" s="784"/>
      <c r="AQ226" s="784"/>
      <c r="AR226" s="784"/>
      <c r="AS226" s="784"/>
      <c r="AT226" s="784"/>
      <c r="AU226" s="784"/>
      <c r="AV226" s="784"/>
      <c r="AW226" s="784"/>
      <c r="AX226" s="784"/>
      <c r="AY226" s="784"/>
      <c r="AZ226" s="343"/>
      <c r="BA226" s="970"/>
      <c r="BB226" s="594" t="s">
        <v>72</v>
      </c>
      <c r="BC226" s="45" t="s">
        <v>35</v>
      </c>
      <c r="BD226" s="41" t="s">
        <v>35</v>
      </c>
      <c r="BE226" s="41" t="s">
        <v>35</v>
      </c>
      <c r="BF226" s="41" t="s">
        <v>35</v>
      </c>
      <c r="BG226" s="36" t="s">
        <v>35</v>
      </c>
      <c r="BH226" s="45" t="s">
        <v>35</v>
      </c>
      <c r="BI226" s="41" t="s">
        <v>35</v>
      </c>
      <c r="BJ226" s="41" t="s">
        <v>35</v>
      </c>
      <c r="BK226" s="41" t="s">
        <v>35</v>
      </c>
      <c r="BL226" s="36" t="s">
        <v>35</v>
      </c>
      <c r="BM226" s="45" t="s">
        <v>35</v>
      </c>
      <c r="BN226" s="41" t="s">
        <v>35</v>
      </c>
      <c r="BO226" s="41" t="s">
        <v>35</v>
      </c>
      <c r="BP226" s="41" t="s">
        <v>35</v>
      </c>
      <c r="BQ226" s="36" t="s">
        <v>35</v>
      </c>
      <c r="BR226" s="45" t="s">
        <v>35</v>
      </c>
      <c r="BS226" s="41" t="s">
        <v>35</v>
      </c>
      <c r="BT226" s="41" t="s">
        <v>35</v>
      </c>
      <c r="BU226" s="41" t="s">
        <v>35</v>
      </c>
      <c r="BV226" s="41" t="s">
        <v>35</v>
      </c>
      <c r="BW226" s="41" t="s">
        <v>35</v>
      </c>
      <c r="BX226" s="41" t="s">
        <v>35</v>
      </c>
      <c r="BY226" s="30" t="s">
        <v>35</v>
      </c>
      <c r="BZ226" s="30" t="s">
        <v>35</v>
      </c>
      <c r="CA226" s="30" t="s">
        <v>35</v>
      </c>
      <c r="CB226" s="30" t="s">
        <v>35</v>
      </c>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544" customFormat="true" ht="15" customHeight="true" x14ac:dyDescent="0.2">
      <c r="A227" s="982"/>
      <c r="B227" s="378" t="s">
        <v>443</v>
      </c>
      <c r="C227" s="117">
        <v>0.50775257416637121</v>
      </c>
      <c r="D227" s="116">
        <v>0.68125343520437243</v>
      </c>
      <c r="E227" s="116">
        <v>2.1916267688631517</v>
      </c>
      <c r="F227" s="116">
        <v>1.6520862906207443</v>
      </c>
      <c r="G227" s="115">
        <v>1.9090898710627056</v>
      </c>
      <c r="H227" s="114">
        <v>0.87897606529971228</v>
      </c>
      <c r="I227" s="116">
        <v>1.9561447885397112</v>
      </c>
      <c r="J227" s="116">
        <v>2.2496261102304951</v>
      </c>
      <c r="K227" s="116">
        <v>1.5616845542838513</v>
      </c>
      <c r="L227" s="113">
        <v>1.8524592695896722</v>
      </c>
      <c r="M227" s="117">
        <v>0.4907799236949969</v>
      </c>
      <c r="N227" s="116">
        <v>0.71050610237856582</v>
      </c>
      <c r="O227" s="116">
        <v>0.93374757953613996</v>
      </c>
      <c r="P227" s="116">
        <v>1.6880752040757812</v>
      </c>
      <c r="Q227" s="115">
        <v>2.3004426797380808</v>
      </c>
      <c r="R227" s="114">
        <v>1.0997936140494435</v>
      </c>
      <c r="S227" s="116">
        <v>0.44715431006934314</v>
      </c>
      <c r="T227" s="116">
        <v>0.65915970571020999</v>
      </c>
      <c r="U227" s="116">
        <v>1.0407008959723647</v>
      </c>
      <c r="V227" s="116">
        <v>0.36143238471832678</v>
      </c>
      <c r="W227" s="116">
        <v>1.5362466990671826</v>
      </c>
      <c r="X227" s="116">
        <v>1.8308674882102447</v>
      </c>
      <c r="Y227" s="116">
        <v>1.0358446306810301</v>
      </c>
      <c r="Z227" s="116">
        <v>0.10483923455138362</v>
      </c>
      <c r="AA227" s="116">
        <v>1.7011447838906057</v>
      </c>
      <c r="AB227" s="113">
        <v>5.9658538211250711</v>
      </c>
      <c r="AC227" s="784"/>
      <c r="AD227" s="784"/>
      <c r="AE227" s="784"/>
      <c r="AF227" s="784"/>
      <c r="AG227" s="784"/>
      <c r="AH227" s="784"/>
      <c r="AI227" s="784"/>
      <c r="AJ227" s="784"/>
      <c r="AK227" s="784"/>
      <c r="AL227" s="784"/>
      <c r="AM227" s="784"/>
      <c r="AN227" s="784"/>
      <c r="AO227" s="784"/>
      <c r="AP227" s="784"/>
      <c r="AQ227" s="784"/>
      <c r="AR227" s="784"/>
      <c r="AS227" s="784"/>
      <c r="AT227" s="784"/>
      <c r="AU227" s="784"/>
      <c r="AV227" s="784"/>
      <c r="AW227" s="784"/>
      <c r="AX227" s="784"/>
      <c r="AY227" s="784"/>
      <c r="AZ227" s="343"/>
      <c r="BA227" s="970" t="s">
        <v>95</v>
      </c>
      <c r="BB227" s="594" t="s">
        <v>61</v>
      </c>
      <c r="BC227" s="45" t="s">
        <v>35</v>
      </c>
      <c r="BD227" s="41" t="s">
        <v>35</v>
      </c>
      <c r="BE227" s="41" t="s">
        <v>35</v>
      </c>
      <c r="BF227" s="41" t="s">
        <v>35</v>
      </c>
      <c r="BG227" s="36" t="s">
        <v>35</v>
      </c>
      <c r="BH227" s="45" t="s">
        <v>35</v>
      </c>
      <c r="BI227" s="41" t="s">
        <v>35</v>
      </c>
      <c r="BJ227" s="41" t="s">
        <v>35</v>
      </c>
      <c r="BK227" s="41" t="s">
        <v>35</v>
      </c>
      <c r="BL227" s="36" t="s">
        <v>35</v>
      </c>
      <c r="BM227" s="45" t="s">
        <v>35</v>
      </c>
      <c r="BN227" s="41" t="s">
        <v>35</v>
      </c>
      <c r="BO227" s="41" t="s">
        <v>35</v>
      </c>
      <c r="BP227" s="41" t="s">
        <v>35</v>
      </c>
      <c r="BQ227" s="36" t="s">
        <v>35</v>
      </c>
      <c r="BR227" s="45" t="s">
        <v>35</v>
      </c>
      <c r="BS227" s="41" t="s">
        <v>35</v>
      </c>
      <c r="BT227" s="41" t="s">
        <v>35</v>
      </c>
      <c r="BU227" s="41" t="s">
        <v>35</v>
      </c>
      <c r="BV227" s="41" t="s">
        <v>35</v>
      </c>
      <c r="BW227" s="41" t="s">
        <v>35</v>
      </c>
      <c r="BX227" s="41" t="s">
        <v>35</v>
      </c>
      <c r="BY227" s="30" t="s">
        <v>35</v>
      </c>
      <c r="BZ227" s="30" t="s">
        <v>35</v>
      </c>
      <c r="CA227" s="30" t="s">
        <v>35</v>
      </c>
      <c r="CB227" s="30" t="s">
        <v>35</v>
      </c>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544" customFormat="true" ht="15" customHeight="true" x14ac:dyDescent="0.2">
      <c r="A228" s="982"/>
      <c r="B228" s="378" t="s">
        <v>444</v>
      </c>
      <c r="C228" s="117">
        <v>5.8364432234614885</v>
      </c>
      <c r="D228" s="116">
        <v>8.0803898847530959</v>
      </c>
      <c r="E228" s="116">
        <v>8.0131192166839593</v>
      </c>
      <c r="F228" s="116">
        <v>9.1241059209643236</v>
      </c>
      <c r="G228" s="115">
        <v>15.805538303966205</v>
      </c>
      <c r="H228" s="114">
        <v>5.3702725934686519</v>
      </c>
      <c r="I228" s="116">
        <v>6.8563544858328065</v>
      </c>
      <c r="J228" s="116">
        <v>17.946502997029228</v>
      </c>
      <c r="K228" s="116">
        <v>16.553703952285439</v>
      </c>
      <c r="L228" s="113">
        <v>13.2505395478754</v>
      </c>
      <c r="M228" s="117">
        <v>5.0830949057213788</v>
      </c>
      <c r="N228" s="116">
        <v>7.2227278043081249</v>
      </c>
      <c r="O228" s="116">
        <v>8.591502773063981</v>
      </c>
      <c r="P228" s="116">
        <v>8.3996421935423342</v>
      </c>
      <c r="Q228" s="115">
        <v>10.668956467774692</v>
      </c>
      <c r="R228" s="114">
        <v>13.558215181953878</v>
      </c>
      <c r="S228" s="116">
        <v>7.6979849299974523</v>
      </c>
      <c r="T228" s="116">
        <v>3.0074048263823867</v>
      </c>
      <c r="U228" s="116">
        <v>3.6776746560475977</v>
      </c>
      <c r="V228" s="116">
        <v>0.65215201827081182</v>
      </c>
      <c r="W228" s="116">
        <v>13.87727435959343</v>
      </c>
      <c r="X228" s="116">
        <v>13.852638992102037</v>
      </c>
      <c r="Y228" s="116">
        <v>4.3793156950293927E-2</v>
      </c>
      <c r="Z228" s="116">
        <v>24.605022998144779</v>
      </c>
      <c r="AA228" s="116">
        <v>3.5439087527074018</v>
      </c>
      <c r="AB228" s="113">
        <v>13.064016625888025</v>
      </c>
      <c r="AC228" s="784"/>
      <c r="AD228" s="784"/>
      <c r="AE228" s="784"/>
      <c r="AF228" s="784"/>
      <c r="AG228" s="784"/>
      <c r="AH228" s="784"/>
      <c r="AI228" s="784"/>
      <c r="AJ228" s="784"/>
      <c r="AK228" s="784"/>
      <c r="AL228" s="784"/>
      <c r="AM228" s="784"/>
      <c r="AN228" s="784"/>
      <c r="AO228" s="784"/>
      <c r="AP228" s="784"/>
      <c r="AQ228" s="784"/>
      <c r="AR228" s="784"/>
      <c r="AS228" s="784"/>
      <c r="AT228" s="784"/>
      <c r="AU228" s="784"/>
      <c r="AV228" s="784"/>
      <c r="AW228" s="784"/>
      <c r="AX228" s="784"/>
      <c r="AY228" s="784"/>
      <c r="AZ228" s="343"/>
      <c r="BA228" s="970"/>
      <c r="BB228" s="594" t="s">
        <v>92</v>
      </c>
      <c r="BC228" s="45" t="s">
        <v>35</v>
      </c>
      <c r="BD228" s="41" t="s">
        <v>35</v>
      </c>
      <c r="BE228" s="41" t="s">
        <v>35</v>
      </c>
      <c r="BF228" s="41" t="s">
        <v>35</v>
      </c>
      <c r="BG228" s="36" t="s">
        <v>35</v>
      </c>
      <c r="BH228" s="45" t="s">
        <v>35</v>
      </c>
      <c r="BI228" s="41" t="s">
        <v>35</v>
      </c>
      <c r="BJ228" s="41" t="s">
        <v>35</v>
      </c>
      <c r="BK228" s="41" t="s">
        <v>35</v>
      </c>
      <c r="BL228" s="36" t="s">
        <v>35</v>
      </c>
      <c r="BM228" s="45" t="s">
        <v>35</v>
      </c>
      <c r="BN228" s="41" t="s">
        <v>35</v>
      </c>
      <c r="BO228" s="41" t="s">
        <v>35</v>
      </c>
      <c r="BP228" s="41" t="s">
        <v>35</v>
      </c>
      <c r="BQ228" s="36" t="s">
        <v>35</v>
      </c>
      <c r="BR228" s="45" t="s">
        <v>35</v>
      </c>
      <c r="BS228" s="41" t="s">
        <v>35</v>
      </c>
      <c r="BT228" s="41" t="s">
        <v>35</v>
      </c>
      <c r="BU228" s="41" t="s">
        <v>35</v>
      </c>
      <c r="BV228" s="41" t="s">
        <v>35</v>
      </c>
      <c r="BW228" s="41" t="s">
        <v>35</v>
      </c>
      <c r="BX228" s="41" t="s">
        <v>35</v>
      </c>
      <c r="BY228" s="30" t="s">
        <v>35</v>
      </c>
      <c r="BZ228" s="30" t="s">
        <v>35</v>
      </c>
      <c r="CA228" s="30" t="s">
        <v>35</v>
      </c>
      <c r="CB228" s="30" t="s">
        <v>35</v>
      </c>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544" customFormat="true" ht="15" customHeight="true" x14ac:dyDescent="0.2">
      <c r="A229" s="982"/>
      <c r="B229" s="378" t="s">
        <v>522</v>
      </c>
      <c r="C229" s="117">
        <v>0.2077002246382576</v>
      </c>
      <c r="D229" s="116">
        <v>1.0429888234744182E-2</v>
      </c>
      <c r="E229" s="116">
        <v>9.7198392474172168E-2</v>
      </c>
      <c r="F229" s="116">
        <v>5.8917131704258031E-2</v>
      </c>
      <c r="G229" s="115">
        <v>0</v>
      </c>
      <c r="H229" s="114">
        <v>0.14603875978665856</v>
      </c>
      <c r="I229" s="116">
        <v>7.8165678383207371E-2</v>
      </c>
      <c r="J229" s="116">
        <v>0</v>
      </c>
      <c r="K229" s="116">
        <v>0</v>
      </c>
      <c r="L229" s="113">
        <v>0</v>
      </c>
      <c r="M229" s="117">
        <v>0.1982549896396861</v>
      </c>
      <c r="N229" s="116">
        <v>4.1874773416719274E-2</v>
      </c>
      <c r="O229" s="116">
        <v>3.1420390898144752E-2</v>
      </c>
      <c r="P229" s="116">
        <v>0.13281373350427242</v>
      </c>
      <c r="Q229" s="115">
        <v>4.8812291209181298E-2</v>
      </c>
      <c r="R229" s="114">
        <v>4.0399691371696286E-2</v>
      </c>
      <c r="S229" s="116">
        <v>0.16914747009193848</v>
      </c>
      <c r="T229" s="116">
        <v>0.1844996324836605</v>
      </c>
      <c r="U229" s="116">
        <v>0.15125225504712417</v>
      </c>
      <c r="V229" s="116">
        <v>7.7712879305682159E-2</v>
      </c>
      <c r="W229" s="116">
        <v>6.0113578426464719E-2</v>
      </c>
      <c r="X229" s="116">
        <v>0</v>
      </c>
      <c r="Y229" s="116">
        <v>0</v>
      </c>
      <c r="Z229" s="116">
        <v>0</v>
      </c>
      <c r="AA229" s="116">
        <v>8.4717731354336523E-2</v>
      </c>
      <c r="AB229" s="113">
        <v>4.0299710291491687E-2</v>
      </c>
      <c r="AC229" s="784"/>
      <c r="AD229" s="784"/>
      <c r="AE229" s="784"/>
      <c r="AF229" s="784"/>
      <c r="AG229" s="784"/>
      <c r="AH229" s="784"/>
      <c r="AI229" s="784"/>
      <c r="AJ229" s="784"/>
      <c r="AK229" s="784"/>
      <c r="AL229" s="784"/>
      <c r="AM229" s="784"/>
      <c r="AN229" s="784"/>
      <c r="AO229" s="784"/>
      <c r="AP229" s="784"/>
      <c r="AQ229" s="784"/>
      <c r="AR229" s="784"/>
      <c r="AS229" s="784"/>
      <c r="AT229" s="784"/>
      <c r="AU229" s="784"/>
      <c r="AV229" s="784"/>
      <c r="AW229" s="784"/>
      <c r="AX229" s="784"/>
      <c r="AY229" s="784"/>
      <c r="AZ229" s="343"/>
      <c r="BA229" s="970"/>
      <c r="BB229" s="594" t="s">
        <v>93</v>
      </c>
      <c r="BC229" s="45" t="s">
        <v>35</v>
      </c>
      <c r="BD229" s="41" t="s">
        <v>35</v>
      </c>
      <c r="BE229" s="41" t="s">
        <v>35</v>
      </c>
      <c r="BF229" s="41" t="s">
        <v>35</v>
      </c>
      <c r="BG229" s="36" t="s">
        <v>35</v>
      </c>
      <c r="BH229" s="45" t="s">
        <v>35</v>
      </c>
      <c r="BI229" s="41" t="s">
        <v>35</v>
      </c>
      <c r="BJ229" s="41" t="s">
        <v>35</v>
      </c>
      <c r="BK229" s="41" t="s">
        <v>35</v>
      </c>
      <c r="BL229" s="36" t="s">
        <v>35</v>
      </c>
      <c r="BM229" s="45" t="s">
        <v>35</v>
      </c>
      <c r="BN229" s="41" t="s">
        <v>35</v>
      </c>
      <c r="BO229" s="41" t="s">
        <v>35</v>
      </c>
      <c r="BP229" s="41" t="s">
        <v>35</v>
      </c>
      <c r="BQ229" s="36" t="s">
        <v>35</v>
      </c>
      <c r="BR229" s="45" t="s">
        <v>35</v>
      </c>
      <c r="BS229" s="41" t="s">
        <v>35</v>
      </c>
      <c r="BT229" s="41" t="s">
        <v>35</v>
      </c>
      <c r="BU229" s="41" t="s">
        <v>35</v>
      </c>
      <c r="BV229" s="41" t="s">
        <v>35</v>
      </c>
      <c r="BW229" s="41" t="s">
        <v>35</v>
      </c>
      <c r="BX229" s="41" t="s">
        <v>35</v>
      </c>
      <c r="BY229" s="30" t="s">
        <v>35</v>
      </c>
      <c r="BZ229" s="30" t="s">
        <v>35</v>
      </c>
      <c r="CA229" s="30" t="s">
        <v>35</v>
      </c>
      <c r="CB229" s="30" t="s">
        <v>35</v>
      </c>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544" customFormat="true" ht="15" customHeight="true" x14ac:dyDescent="0.2">
      <c r="A230" s="162"/>
      <c r="B230" s="133"/>
      <c r="C230" s="98"/>
      <c r="D230" s="100"/>
      <c r="E230" s="100"/>
      <c r="F230" s="100"/>
      <c r="G230" s="99"/>
      <c r="H230" s="97"/>
      <c r="I230" s="100"/>
      <c r="J230" s="100"/>
      <c r="K230" s="100"/>
      <c r="L230" s="96"/>
      <c r="M230" s="98"/>
      <c r="N230" s="100"/>
      <c r="O230" s="100"/>
      <c r="P230" s="100"/>
      <c r="Q230" s="99"/>
      <c r="R230" s="97"/>
      <c r="S230" s="100"/>
      <c r="T230" s="100"/>
      <c r="U230" s="100"/>
      <c r="V230" s="100"/>
      <c r="W230" s="100"/>
      <c r="X230" s="100"/>
      <c r="Y230" s="100"/>
      <c r="Z230" s="100"/>
      <c r="AA230" s="100"/>
      <c r="AB230" s="96"/>
      <c r="AC230" s="784"/>
      <c r="AD230" s="784"/>
      <c r="AE230" s="784"/>
      <c r="AF230" s="784"/>
      <c r="AG230" s="784"/>
      <c r="AH230" s="784"/>
      <c r="AI230" s="784"/>
      <c r="AJ230" s="784"/>
      <c r="AK230" s="784"/>
      <c r="AL230" s="784"/>
      <c r="AM230" s="784"/>
      <c r="AN230" s="784"/>
      <c r="AO230" s="784"/>
      <c r="AP230" s="784"/>
      <c r="AQ230" s="784"/>
      <c r="AR230" s="784"/>
      <c r="AS230" s="784"/>
      <c r="AT230" s="784"/>
      <c r="AU230" s="784"/>
      <c r="AV230" s="784"/>
      <c r="AW230" s="784"/>
      <c r="AX230" s="784"/>
      <c r="AY230" s="784"/>
      <c r="AZ230" s="343"/>
      <c r="BA230" s="970"/>
      <c r="BB230" s="594" t="s">
        <v>94</v>
      </c>
      <c r="BC230" s="45" t="s">
        <v>35</v>
      </c>
      <c r="BD230" s="41" t="s">
        <v>35</v>
      </c>
      <c r="BE230" s="41" t="s">
        <v>35</v>
      </c>
      <c r="BF230" s="41" t="s">
        <v>35</v>
      </c>
      <c r="BG230" s="36" t="s">
        <v>35</v>
      </c>
      <c r="BH230" s="45" t="s">
        <v>35</v>
      </c>
      <c r="BI230" s="41" t="s">
        <v>35</v>
      </c>
      <c r="BJ230" s="41" t="s">
        <v>35</v>
      </c>
      <c r="BK230" s="41" t="s">
        <v>35</v>
      </c>
      <c r="BL230" s="36" t="s">
        <v>35</v>
      </c>
      <c r="BM230" s="45" t="s">
        <v>35</v>
      </c>
      <c r="BN230" s="41" t="s">
        <v>35</v>
      </c>
      <c r="BO230" s="41" t="s">
        <v>35</v>
      </c>
      <c r="BP230" s="41" t="s">
        <v>35</v>
      </c>
      <c r="BQ230" s="36" t="s">
        <v>35</v>
      </c>
      <c r="BR230" s="45" t="s">
        <v>35</v>
      </c>
      <c r="BS230" s="41" t="s">
        <v>35</v>
      </c>
      <c r="BT230" s="41" t="s">
        <v>35</v>
      </c>
      <c r="BU230" s="41" t="s">
        <v>35</v>
      </c>
      <c r="BV230" s="41" t="s">
        <v>35</v>
      </c>
      <c r="BW230" s="41" t="s">
        <v>35</v>
      </c>
      <c r="BX230" s="41" t="s">
        <v>35</v>
      </c>
      <c r="BY230" s="30" t="s">
        <v>35</v>
      </c>
      <c r="BZ230" s="30" t="s">
        <v>35</v>
      </c>
      <c r="CA230" s="30" t="s">
        <v>35</v>
      </c>
      <c r="CB230" s="30" t="s">
        <v>35</v>
      </c>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544" customFormat="true" ht="15" customHeight="true" x14ac:dyDescent="0.2">
      <c r="A231" s="140"/>
      <c r="B231" s="134"/>
      <c r="C231" s="152"/>
      <c r="D231" s="151"/>
      <c r="E231" s="151"/>
      <c r="F231" s="151"/>
      <c r="G231" s="141"/>
      <c r="H231" s="144"/>
      <c r="I231" s="151"/>
      <c r="J231" s="151"/>
      <c r="K231" s="151"/>
      <c r="L231" s="147"/>
      <c r="M231" s="152"/>
      <c r="N231" s="151"/>
      <c r="O231" s="151"/>
      <c r="P231" s="151"/>
      <c r="Q231" s="141"/>
      <c r="R231" s="144"/>
      <c r="S231" s="151"/>
      <c r="T231" s="151"/>
      <c r="U231" s="151"/>
      <c r="V231" s="151"/>
      <c r="W231" s="151"/>
      <c r="X231" s="151"/>
      <c r="Y231" s="151"/>
      <c r="Z231" s="151"/>
      <c r="AA231" s="151"/>
      <c r="AB231" s="147"/>
      <c r="AC231" s="784"/>
      <c r="AD231" s="784"/>
      <c r="AE231" s="784"/>
      <c r="AF231" s="784"/>
      <c r="AG231" s="784"/>
      <c r="AH231" s="784"/>
      <c r="AI231" s="784"/>
      <c r="AJ231" s="784"/>
      <c r="AK231" s="784"/>
      <c r="AL231" s="784"/>
      <c r="AM231" s="784"/>
      <c r="AN231" s="784"/>
      <c r="AO231" s="784"/>
      <c r="AP231" s="784"/>
      <c r="AQ231" s="784"/>
      <c r="AR231" s="784"/>
      <c r="AS231" s="784"/>
      <c r="AT231" s="784"/>
      <c r="AU231" s="784"/>
      <c r="AV231" s="784"/>
      <c r="AW231" s="784"/>
      <c r="AX231" s="784"/>
      <c r="AY231" s="784"/>
      <c r="AZ231" s="343"/>
      <c r="BA231" s="970" t="s">
        <v>440</v>
      </c>
      <c r="BB231" s="594" t="s">
        <v>441</v>
      </c>
      <c r="BC231" s="449">
        <v>1507.2717759999998</v>
      </c>
      <c r="BD231" s="434">
        <v>1971.149650000001</v>
      </c>
      <c r="BE231" s="434">
        <v>2133.9642839999979</v>
      </c>
      <c r="BF231" s="434">
        <v>3279.6769619999982</v>
      </c>
      <c r="BG231" s="453">
        <v>5377.5855009999968</v>
      </c>
      <c r="BH231" s="449">
        <v>908.36123500000099</v>
      </c>
      <c r="BI231" s="434">
        <v>1059.6393140000009</v>
      </c>
      <c r="BJ231" s="434">
        <v>1260.6845320000011</v>
      </c>
      <c r="BK231" s="434">
        <v>1621.0149140000005</v>
      </c>
      <c r="BL231" s="453">
        <v>2550.2110900000025</v>
      </c>
      <c r="BM231" s="449">
        <v>925.49106700000004</v>
      </c>
      <c r="BN231" s="434">
        <v>1086.9814569999999</v>
      </c>
      <c r="BO231" s="434">
        <v>1235.5998130000005</v>
      </c>
      <c r="BP231" s="434">
        <v>1254.9730209999991</v>
      </c>
      <c r="BQ231" s="453">
        <v>2366.6917299999986</v>
      </c>
      <c r="BR231" s="449">
        <v>3000.6623599999975</v>
      </c>
      <c r="BS231" s="434">
        <v>1564.6904529999988</v>
      </c>
      <c r="BT231" s="434">
        <v>2290.7332249999999</v>
      </c>
      <c r="BU231" s="434">
        <v>290.33370300000007</v>
      </c>
      <c r="BV231" s="434">
        <v>363.87610100000006</v>
      </c>
      <c r="BW231" s="434">
        <v>1521.0579539999999</v>
      </c>
      <c r="BX231" s="434">
        <v>3009.8112769999998</v>
      </c>
      <c r="BY231" s="435">
        <v>35.251249999999999</v>
      </c>
      <c r="BZ231" s="435">
        <v>236.70303800000002</v>
      </c>
      <c r="CA231" s="435">
        <v>449.94735799999989</v>
      </c>
      <c r="CB231" s="435">
        <v>1506.5814539999992</v>
      </c>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544" customFormat="true" ht="15" customHeight="true" x14ac:dyDescent="0.2">
      <c r="A232" s="140"/>
      <c r="B232" s="134"/>
      <c r="C232" s="152"/>
      <c r="D232" s="151"/>
      <c r="E232" s="151"/>
      <c r="F232" s="151"/>
      <c r="G232" s="141"/>
      <c r="H232" s="144"/>
      <c r="I232" s="151"/>
      <c r="J232" s="151"/>
      <c r="K232" s="151"/>
      <c r="L232" s="147"/>
      <c r="M232" s="152"/>
      <c r="N232" s="151"/>
      <c r="O232" s="151"/>
      <c r="P232" s="151"/>
      <c r="Q232" s="141"/>
      <c r="R232" s="144"/>
      <c r="S232" s="151"/>
      <c r="T232" s="151"/>
      <c r="U232" s="151"/>
      <c r="V232" s="151"/>
      <c r="W232" s="151"/>
      <c r="X232" s="151"/>
      <c r="Y232" s="151"/>
      <c r="Z232" s="151"/>
      <c r="AA232" s="151"/>
      <c r="AB232" s="147"/>
      <c r="AC232" s="784"/>
      <c r="AD232" s="784"/>
      <c r="AE232" s="784"/>
      <c r="AF232" s="784"/>
      <c r="AG232" s="784"/>
      <c r="AH232" s="784"/>
      <c r="AI232" s="784"/>
      <c r="AJ232" s="784"/>
      <c r="AK232" s="784"/>
      <c r="AL232" s="784"/>
      <c r="AM232" s="784"/>
      <c r="AN232" s="784"/>
      <c r="AO232" s="784"/>
      <c r="AP232" s="784"/>
      <c r="AQ232" s="784"/>
      <c r="AR232" s="784"/>
      <c r="AS232" s="784"/>
      <c r="AT232" s="784"/>
      <c r="AU232" s="784"/>
      <c r="AV232" s="784"/>
      <c r="AW232" s="784"/>
      <c r="AX232" s="784"/>
      <c r="AY232" s="784"/>
      <c r="AZ232" s="343"/>
      <c r="BA232" s="970"/>
      <c r="BB232" s="594" t="s">
        <v>442</v>
      </c>
      <c r="BC232" s="449">
        <v>16745.317443</v>
      </c>
      <c r="BD232" s="434">
        <v>15832.638991999984</v>
      </c>
      <c r="BE232" s="434">
        <v>15385.694735999976</v>
      </c>
      <c r="BF232" s="434">
        <v>14127.092308999994</v>
      </c>
      <c r="BG232" s="453">
        <v>10692.920548999989</v>
      </c>
      <c r="BH232" s="449">
        <v>5387.9948959999965</v>
      </c>
      <c r="BI232" s="434">
        <v>5063.8129819999958</v>
      </c>
      <c r="BJ232" s="434">
        <v>4120.3043270000007</v>
      </c>
      <c r="BK232" s="434">
        <v>3870.4957750000012</v>
      </c>
      <c r="BL232" s="453">
        <v>3165.6851360000001</v>
      </c>
      <c r="BM232" s="449">
        <v>11138.713074999972</v>
      </c>
      <c r="BN232" s="434">
        <v>10697.338280999977</v>
      </c>
      <c r="BO232" s="434">
        <v>10334.750222999988</v>
      </c>
      <c r="BP232" s="434">
        <v>10237.024170999994</v>
      </c>
      <c r="BQ232" s="453">
        <v>8767.5451629999898</v>
      </c>
      <c r="BR232" s="449">
        <v>10192.241687999993</v>
      </c>
      <c r="BS232" s="434">
        <v>2358.4380969999988</v>
      </c>
      <c r="BT232" s="434">
        <v>10501.742970999974</v>
      </c>
      <c r="BU232" s="434">
        <v>5888.0808380000053</v>
      </c>
      <c r="BV232" s="434">
        <v>9608.1852279999875</v>
      </c>
      <c r="BW232" s="434">
        <v>7059.9047140000075</v>
      </c>
      <c r="BX232" s="434">
        <v>4595.5745039999902</v>
      </c>
      <c r="BY232" s="435">
        <v>3235.8831709999927</v>
      </c>
      <c r="BZ232" s="435">
        <v>6005.7581680000012</v>
      </c>
      <c r="CA232" s="435">
        <v>8822.1390919999776</v>
      </c>
      <c r="CB232" s="435">
        <v>4515.7155580000062</v>
      </c>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544" customFormat="true" ht="15" customHeight="true" x14ac:dyDescent="0.2">
      <c r="A233" s="140"/>
      <c r="B233" s="134"/>
      <c r="C233" s="105"/>
      <c r="D233" s="104"/>
      <c r="E233" s="104"/>
      <c r="F233" s="104"/>
      <c r="G233" s="103"/>
      <c r="H233" s="102"/>
      <c r="I233" s="104"/>
      <c r="J233" s="104"/>
      <c r="K233" s="104"/>
      <c r="L233" s="101"/>
      <c r="M233" s="105"/>
      <c r="N233" s="104"/>
      <c r="O233" s="104"/>
      <c r="P233" s="104"/>
      <c r="Q233" s="103"/>
      <c r="R233" s="102"/>
      <c r="S233" s="104"/>
      <c r="T233" s="104"/>
      <c r="U233" s="104"/>
      <c r="V233" s="104"/>
      <c r="W233" s="104"/>
      <c r="X233" s="104"/>
      <c r="Y233" s="104"/>
      <c r="Z233" s="104"/>
      <c r="AA233" s="104"/>
      <c r="AB233" s="101"/>
      <c r="AC233" s="784"/>
      <c r="AD233" s="784"/>
      <c r="AE233" s="784"/>
      <c r="AF233" s="784"/>
      <c r="AG233" s="784"/>
      <c r="AH233" s="784"/>
      <c r="AI233" s="784"/>
      <c r="AJ233" s="784"/>
      <c r="AK233" s="784"/>
      <c r="AL233" s="784"/>
      <c r="AM233" s="784"/>
      <c r="AN233" s="784"/>
      <c r="AO233" s="784"/>
      <c r="AP233" s="784"/>
      <c r="AQ233" s="784"/>
      <c r="AR233" s="784"/>
      <c r="AS233" s="784"/>
      <c r="AT233" s="784"/>
      <c r="AU233" s="784"/>
      <c r="AV233" s="784"/>
      <c r="AW233" s="784"/>
      <c r="AX233" s="784"/>
      <c r="AY233" s="784"/>
      <c r="AZ233" s="343"/>
      <c r="BA233" s="970"/>
      <c r="BB233" s="594" t="s">
        <v>443</v>
      </c>
      <c r="BC233" s="449">
        <v>99.175893000000016</v>
      </c>
      <c r="BD233" s="434">
        <v>132.951527</v>
      </c>
      <c r="BE233" s="434">
        <v>428.06450400000006</v>
      </c>
      <c r="BF233" s="434">
        <v>322.52027300000009</v>
      </c>
      <c r="BG233" s="453">
        <v>372.84926399999995</v>
      </c>
      <c r="BH233" s="449">
        <v>59.12465499999999</v>
      </c>
      <c r="BI233" s="434">
        <v>131.47236000000001</v>
      </c>
      <c r="BJ233" s="434">
        <v>151.68704099999999</v>
      </c>
      <c r="BK233" s="434">
        <v>104.732834</v>
      </c>
      <c r="BL233" s="453">
        <v>124.721307</v>
      </c>
      <c r="BM233" s="449">
        <v>62.835646999999994</v>
      </c>
      <c r="BN233" s="434">
        <v>90.984416999999993</v>
      </c>
      <c r="BO233" s="434">
        <v>119.453656</v>
      </c>
      <c r="BP233" s="434">
        <v>216.07785999999999</v>
      </c>
      <c r="BQ233" s="453">
        <v>294.47168399999998</v>
      </c>
      <c r="BR233" s="449">
        <v>170.09614199999999</v>
      </c>
      <c r="BS233" s="434">
        <v>19.133230000000001</v>
      </c>
      <c r="BT233" s="434">
        <v>87.700240999999991</v>
      </c>
      <c r="BU233" s="434">
        <v>67.590207000000007</v>
      </c>
      <c r="BV233" s="434">
        <v>36.43992699999999</v>
      </c>
      <c r="BW233" s="434">
        <v>155.95696699999999</v>
      </c>
      <c r="BX233" s="434">
        <v>165.14507399999999</v>
      </c>
      <c r="BY233" s="435">
        <v>34.253686000000002</v>
      </c>
      <c r="BZ233" s="435">
        <v>8.692438000000001</v>
      </c>
      <c r="CA233" s="435">
        <v>166.61163399999998</v>
      </c>
      <c r="CB233" s="435">
        <v>443.94191500000005</v>
      </c>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544" customFormat="true" ht="15" customHeight="true" x14ac:dyDescent="0.2">
      <c r="A234" s="140"/>
      <c r="B234" s="134"/>
      <c r="C234" s="105"/>
      <c r="D234" s="104"/>
      <c r="E234" s="104"/>
      <c r="F234" s="104"/>
      <c r="G234" s="103"/>
      <c r="H234" s="102"/>
      <c r="I234" s="104"/>
      <c r="J234" s="104"/>
      <c r="K234" s="104"/>
      <c r="L234" s="101"/>
      <c r="M234" s="105"/>
      <c r="N234" s="104"/>
      <c r="O234" s="104"/>
      <c r="P234" s="104"/>
      <c r="Q234" s="103"/>
      <c r="R234" s="102"/>
      <c r="S234" s="104"/>
      <c r="T234" s="104"/>
      <c r="U234" s="104"/>
      <c r="V234" s="104"/>
      <c r="W234" s="104"/>
      <c r="X234" s="104"/>
      <c r="Y234" s="104"/>
      <c r="Z234" s="104"/>
      <c r="AA234" s="104"/>
      <c r="AB234" s="101"/>
      <c r="AC234" s="784"/>
      <c r="AD234" s="784"/>
      <c r="AE234" s="784"/>
      <c r="AF234" s="784"/>
      <c r="AG234" s="784"/>
      <c r="AH234" s="784"/>
      <c r="AI234" s="784"/>
      <c r="AJ234" s="784"/>
      <c r="AK234" s="784"/>
      <c r="AL234" s="784"/>
      <c r="AM234" s="784"/>
      <c r="AN234" s="784"/>
      <c r="AO234" s="784"/>
      <c r="AP234" s="784"/>
      <c r="AQ234" s="784"/>
      <c r="AR234" s="784"/>
      <c r="AS234" s="784"/>
      <c r="AT234" s="784"/>
      <c r="AU234" s="784"/>
      <c r="AV234" s="784"/>
      <c r="AW234" s="784"/>
      <c r="AX234" s="784"/>
      <c r="AY234" s="784"/>
      <c r="AZ234" s="343"/>
      <c r="BA234" s="970"/>
      <c r="BB234" s="594" t="s">
        <v>444</v>
      </c>
      <c r="BC234" s="449">
        <v>1139.9931739999995</v>
      </c>
      <c r="BD234" s="434">
        <v>1576.9464319999997</v>
      </c>
      <c r="BE234" s="434">
        <v>1565.1076869999988</v>
      </c>
      <c r="BF234" s="434">
        <v>1781.2078880000004</v>
      </c>
      <c r="BG234" s="453">
        <v>3086.8548479999999</v>
      </c>
      <c r="BH234" s="449">
        <v>361.23340200000007</v>
      </c>
      <c r="BI234" s="434">
        <v>460.81512500000008</v>
      </c>
      <c r="BJ234" s="434">
        <v>1210.0908339999999</v>
      </c>
      <c r="BK234" s="434">
        <v>1110.157825</v>
      </c>
      <c r="BL234" s="453">
        <v>892.12466800000016</v>
      </c>
      <c r="BM234" s="449">
        <v>650.79996500000027</v>
      </c>
      <c r="BN234" s="434">
        <v>924.9120820000004</v>
      </c>
      <c r="BO234" s="434">
        <v>1099.1047680000001</v>
      </c>
      <c r="BP234" s="434">
        <v>1075.1752680000002</v>
      </c>
      <c r="BQ234" s="453">
        <v>1365.6960920000001</v>
      </c>
      <c r="BR234" s="449">
        <v>2096.9389760000031</v>
      </c>
      <c r="BS234" s="434">
        <v>329.38811700000014</v>
      </c>
      <c r="BT234" s="434">
        <v>400.13084199999986</v>
      </c>
      <c r="BU234" s="434">
        <v>238.85324999999975</v>
      </c>
      <c r="BV234" s="434">
        <v>65.750533000000004</v>
      </c>
      <c r="BW234" s="434">
        <v>1408.7956190000002</v>
      </c>
      <c r="BX234" s="434">
        <v>1249.5142910000009</v>
      </c>
      <c r="BY234" s="435">
        <v>1.4481679999999999</v>
      </c>
      <c r="BZ234" s="435">
        <v>2040.0534</v>
      </c>
      <c r="CA234" s="435">
        <v>347.09357699999981</v>
      </c>
      <c r="CB234" s="435">
        <v>972.14325600000006</v>
      </c>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544" customFormat="true" ht="15" customHeight="true" x14ac:dyDescent="0.2">
      <c r="A235" s="140"/>
      <c r="B235" s="134"/>
      <c r="C235" s="105"/>
      <c r="D235" s="104"/>
      <c r="E235" s="104"/>
      <c r="F235" s="104"/>
      <c r="G235" s="103"/>
      <c r="H235" s="102"/>
      <c r="I235" s="104"/>
      <c r="J235" s="104"/>
      <c r="K235" s="104"/>
      <c r="L235" s="101"/>
      <c r="M235" s="105"/>
      <c r="N235" s="104"/>
      <c r="O235" s="104"/>
      <c r="P235" s="104"/>
      <c r="Q235" s="103"/>
      <c r="R235" s="102"/>
      <c r="S235" s="104"/>
      <c r="T235" s="104"/>
      <c r="U235" s="104"/>
      <c r="V235" s="104"/>
      <c r="W235" s="104"/>
      <c r="X235" s="104"/>
      <c r="Y235" s="104"/>
      <c r="Z235" s="104"/>
      <c r="AA235" s="104"/>
      <c r="AB235" s="101"/>
      <c r="AC235" s="784"/>
      <c r="AD235" s="784"/>
      <c r="AE235" s="784"/>
      <c r="AF235" s="784"/>
      <c r="AG235" s="784"/>
      <c r="AH235" s="784"/>
      <c r="AI235" s="784"/>
      <c r="AJ235" s="784"/>
      <c r="AK235" s="784"/>
      <c r="AL235" s="784"/>
      <c r="AM235" s="784"/>
      <c r="AN235" s="784"/>
      <c r="AO235" s="784"/>
      <c r="AP235" s="784"/>
      <c r="AQ235" s="784"/>
      <c r="AR235" s="784"/>
      <c r="AS235" s="784"/>
      <c r="AT235" s="784"/>
      <c r="AU235" s="784"/>
      <c r="AV235" s="784"/>
      <c r="AW235" s="784"/>
      <c r="AX235" s="784"/>
      <c r="AY235" s="784"/>
      <c r="AZ235" s="343"/>
      <c r="BA235" s="970"/>
      <c r="BB235" s="594" t="s">
        <v>522</v>
      </c>
      <c r="BC235" s="449">
        <v>40.568687000000004</v>
      </c>
      <c r="BD235" s="434">
        <v>2.0354679999999998</v>
      </c>
      <c r="BE235" s="434">
        <v>18.984611000000001</v>
      </c>
      <c r="BF235" s="434">
        <v>11.501802000000001</v>
      </c>
      <c r="BG235" s="453">
        <v>0</v>
      </c>
      <c r="BH235" s="449">
        <v>9.8233519999999999</v>
      </c>
      <c r="BI235" s="434">
        <v>5.2535100000000003</v>
      </c>
      <c r="BJ235" s="434">
        <v>0</v>
      </c>
      <c r="BK235" s="434">
        <v>0</v>
      </c>
      <c r="BL235" s="453">
        <v>0</v>
      </c>
      <c r="BM235" s="449">
        <v>25.383027999999999</v>
      </c>
      <c r="BN235" s="434">
        <v>5.3623070000000004</v>
      </c>
      <c r="BO235" s="434">
        <v>4.0195879999999997</v>
      </c>
      <c r="BP235" s="434">
        <v>17.000491</v>
      </c>
      <c r="BQ235" s="453">
        <v>6.2482920000000002</v>
      </c>
      <c r="BR235" s="449">
        <v>6.2482920000000002</v>
      </c>
      <c r="BS235" s="434">
        <v>7.2376300000000002</v>
      </c>
      <c r="BT235" s="434">
        <v>24.547407999999997</v>
      </c>
      <c r="BU235" s="434">
        <v>9.8233519999999999</v>
      </c>
      <c r="BV235" s="434">
        <v>7.8350799999999996</v>
      </c>
      <c r="BW235" s="434">
        <v>6.1026210000000001</v>
      </c>
      <c r="BX235" s="434">
        <v>0</v>
      </c>
      <c r="BY235" s="435">
        <v>0</v>
      </c>
      <c r="BZ235" s="435">
        <v>0</v>
      </c>
      <c r="CA235" s="435">
        <v>8.2973300000000005</v>
      </c>
      <c r="CB235" s="435">
        <v>2.9988550000000003</v>
      </c>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544" customFormat="true" ht="15" customHeight="true" x14ac:dyDescent="0.2">
      <c r="A236" s="140"/>
      <c r="B236" s="134"/>
      <c r="C236" s="105"/>
      <c r="D236" s="104"/>
      <c r="E236" s="104"/>
      <c r="F236" s="104"/>
      <c r="G236" s="103"/>
      <c r="H236" s="102"/>
      <c r="I236" s="104"/>
      <c r="J236" s="104"/>
      <c r="K236" s="104"/>
      <c r="L236" s="101"/>
      <c r="M236" s="105"/>
      <c r="N236" s="104"/>
      <c r="O236" s="104"/>
      <c r="P236" s="104"/>
      <c r="Q236" s="103"/>
      <c r="R236" s="102"/>
      <c r="S236" s="104"/>
      <c r="T236" s="104"/>
      <c r="U236" s="104"/>
      <c r="V236" s="104"/>
      <c r="W236" s="104"/>
      <c r="X236" s="104"/>
      <c r="Y236" s="104"/>
      <c r="Z236" s="104"/>
      <c r="AA236" s="104"/>
      <c r="AB236" s="101"/>
      <c r="AC236" s="784"/>
      <c r="AD236" s="784"/>
      <c r="AE236" s="784"/>
      <c r="AF236" s="784"/>
      <c r="AG236" s="784"/>
      <c r="AH236" s="784"/>
      <c r="AI236" s="784"/>
      <c r="AJ236" s="784"/>
      <c r="AK236" s="784"/>
      <c r="AL236" s="784"/>
      <c r="AM236" s="784"/>
      <c r="AN236" s="784"/>
      <c r="AO236" s="784"/>
      <c r="AP236" s="784"/>
      <c r="AQ236" s="784"/>
      <c r="AR236" s="784"/>
      <c r="AS236" s="784"/>
      <c r="AT236" s="784"/>
      <c r="AU236" s="784"/>
      <c r="AV236" s="784"/>
      <c r="AW236" s="784"/>
      <c r="AX236" s="784"/>
      <c r="AY236" s="784"/>
      <c r="AZ236" s="343"/>
      <c r="BA236" s="972"/>
      <c r="BB236" s="594" t="s">
        <v>190</v>
      </c>
      <c r="BC236" s="449">
        <v>19532.32697300001</v>
      </c>
      <c r="BD236" s="434">
        <v>19515.722068999952</v>
      </c>
      <c r="BE236" s="434">
        <v>19531.815821999982</v>
      </c>
      <c r="BF236" s="434">
        <v>19521.999233999963</v>
      </c>
      <c r="BG236" s="453">
        <v>19530.210161999934</v>
      </c>
      <c r="BH236" s="449">
        <v>6726.5375399999921</v>
      </c>
      <c r="BI236" s="434">
        <v>6720.9932909999943</v>
      </c>
      <c r="BJ236" s="434">
        <v>6742.7667339999998</v>
      </c>
      <c r="BK236" s="434">
        <v>6706.4013480000003</v>
      </c>
      <c r="BL236" s="453">
        <v>6732.7422009999882</v>
      </c>
      <c r="BM236" s="449">
        <v>12803.222781999986</v>
      </c>
      <c r="BN236" s="434">
        <v>12805.578543999956</v>
      </c>
      <c r="BO236" s="434">
        <v>12792.928048000003</v>
      </c>
      <c r="BP236" s="434">
        <v>12800.250810999993</v>
      </c>
      <c r="BQ236" s="453">
        <v>12800.652960999982</v>
      </c>
      <c r="BR236" s="449">
        <v>15466.187458000002</v>
      </c>
      <c r="BS236" s="434">
        <v>4278.8875269999935</v>
      </c>
      <c r="BT236" s="434">
        <v>13304.854686999955</v>
      </c>
      <c r="BU236" s="434">
        <v>6494.6813499999944</v>
      </c>
      <c r="BV236" s="434">
        <v>10082.086869000001</v>
      </c>
      <c r="BW236" s="434">
        <v>10151.817875000019</v>
      </c>
      <c r="BX236" s="434">
        <v>9020.045145999984</v>
      </c>
      <c r="BY236" s="435">
        <v>3306.8362749999919</v>
      </c>
      <c r="BZ236" s="435">
        <v>8291.2070440000007</v>
      </c>
      <c r="CA236" s="435">
        <v>9794.088990999966</v>
      </c>
      <c r="CB236" s="435">
        <v>7441.3810380000086</v>
      </c>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544" customFormat="true" ht="15" customHeight="true" x14ac:dyDescent="0.2">
      <c r="A237" s="140"/>
      <c r="B237" s="134"/>
      <c r="C237" s="105"/>
      <c r="D237" s="104"/>
      <c r="E237" s="104"/>
      <c r="F237" s="104"/>
      <c r="G237" s="103"/>
      <c r="H237" s="102"/>
      <c r="I237" s="104"/>
      <c r="J237" s="104"/>
      <c r="K237" s="104"/>
      <c r="L237" s="101"/>
      <c r="M237" s="105"/>
      <c r="N237" s="104"/>
      <c r="O237" s="104"/>
      <c r="P237" s="104"/>
      <c r="Q237" s="103"/>
      <c r="R237" s="102"/>
      <c r="S237" s="104"/>
      <c r="T237" s="104"/>
      <c r="U237" s="104"/>
      <c r="V237" s="104"/>
      <c r="W237" s="104"/>
      <c r="X237" s="104"/>
      <c r="Y237" s="104"/>
      <c r="Z237" s="104"/>
      <c r="AA237" s="104"/>
      <c r="AB237" s="101"/>
      <c r="AC237" s="784"/>
      <c r="AD237" s="784"/>
      <c r="AE237" s="784"/>
      <c r="AF237" s="784"/>
      <c r="AG237" s="784"/>
      <c r="AH237" s="784"/>
      <c r="AI237" s="784"/>
      <c r="AJ237" s="784"/>
      <c r="AK237" s="784"/>
      <c r="AL237" s="784"/>
      <c r="AM237" s="784"/>
      <c r="AN237" s="784"/>
      <c r="AO237" s="784"/>
      <c r="AP237" s="784"/>
      <c r="AQ237" s="784"/>
      <c r="AR237" s="784"/>
      <c r="AS237" s="784"/>
      <c r="AT237" s="784"/>
      <c r="AU237" s="784"/>
      <c r="AV237" s="784"/>
      <c r="AW237" s="784"/>
      <c r="AX237" s="784"/>
      <c r="AY237" s="784"/>
      <c r="AZ237" s="343"/>
      <c r="BA237" s="595"/>
      <c r="BB237" s="594"/>
      <c r="BC237" s="449"/>
      <c r="BD237" s="434"/>
      <c r="BE237" s="434"/>
      <c r="BF237" s="434"/>
      <c r="BG237" s="453"/>
      <c r="BH237" s="449"/>
      <c r="BI237" s="434"/>
      <c r="BJ237" s="434"/>
      <c r="BK237" s="434"/>
      <c r="BL237" s="453"/>
      <c r="BM237" s="449"/>
      <c r="BN237" s="434"/>
      <c r="BO237" s="434"/>
      <c r="BP237" s="434"/>
      <c r="BQ237" s="453"/>
      <c r="BR237" s="449"/>
      <c r="BS237" s="434"/>
      <c r="BT237" s="434"/>
      <c r="BU237" s="434"/>
      <c r="BV237" s="434"/>
      <c r="BW237" s="434"/>
      <c r="BX237" s="434"/>
      <c r="BY237" s="435"/>
      <c r="BZ237" s="435"/>
      <c r="CA237" s="435"/>
      <c r="CB237" s="435"/>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544" customFormat="true" ht="15" customHeight="true" x14ac:dyDescent="0.2">
      <c r="A238" s="140"/>
      <c r="B238" s="134"/>
      <c r="C238" s="105"/>
      <c r="D238" s="104"/>
      <c r="E238" s="104"/>
      <c r="F238" s="104"/>
      <c r="G238" s="103"/>
      <c r="H238" s="102"/>
      <c r="I238" s="104"/>
      <c r="J238" s="104"/>
      <c r="K238" s="104"/>
      <c r="L238" s="101"/>
      <c r="M238" s="105"/>
      <c r="N238" s="104"/>
      <c r="O238" s="104"/>
      <c r="P238" s="104"/>
      <c r="Q238" s="103"/>
      <c r="R238" s="102"/>
      <c r="S238" s="104"/>
      <c r="T238" s="104"/>
      <c r="U238" s="104"/>
      <c r="V238" s="104"/>
      <c r="W238" s="104"/>
      <c r="X238" s="104"/>
      <c r="Y238" s="104"/>
      <c r="Z238" s="104"/>
      <c r="AA238" s="104"/>
      <c r="AB238" s="101"/>
      <c r="AC238" s="784"/>
      <c r="AD238" s="784"/>
      <c r="AE238" s="784"/>
      <c r="AF238" s="784"/>
      <c r="AG238" s="784"/>
      <c r="AH238" s="784"/>
      <c r="AI238" s="784"/>
      <c r="AJ238" s="784"/>
      <c r="AK238" s="784"/>
      <c r="AL238" s="784"/>
      <c r="AM238" s="784"/>
      <c r="AN238" s="784"/>
      <c r="AO238" s="784"/>
      <c r="AP238" s="784"/>
      <c r="AQ238" s="784"/>
      <c r="AR238" s="784"/>
      <c r="AS238" s="784"/>
      <c r="AT238" s="784"/>
      <c r="AU238" s="784"/>
      <c r="AV238" s="784"/>
      <c r="AW238" s="784"/>
      <c r="AX238" s="784"/>
      <c r="AY238" s="784"/>
      <c r="AZ238" s="343"/>
      <c r="BA238" s="595"/>
      <c r="BB238" s="594"/>
      <c r="BC238" s="449"/>
      <c r="BD238" s="434"/>
      <c r="BE238" s="434"/>
      <c r="BF238" s="434"/>
      <c r="BG238" s="453"/>
      <c r="BH238" s="449"/>
      <c r="BI238" s="434"/>
      <c r="BJ238" s="434"/>
      <c r="BK238" s="434"/>
      <c r="BL238" s="453"/>
      <c r="BM238" s="449"/>
      <c r="BN238" s="434"/>
      <c r="BO238" s="434"/>
      <c r="BP238" s="434"/>
      <c r="BQ238" s="453"/>
      <c r="BR238" s="449"/>
      <c r="BS238" s="434"/>
      <c r="BT238" s="434"/>
      <c r="BU238" s="434"/>
      <c r="BV238" s="434"/>
      <c r="BW238" s="434"/>
      <c r="BX238" s="434"/>
      <c r="BY238" s="435"/>
      <c r="BZ238" s="435"/>
      <c r="CA238" s="435"/>
      <c r="CB238" s="435"/>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544" customFormat="true" ht="15" customHeight="true" x14ac:dyDescent="0.2">
      <c r="A239" s="140"/>
      <c r="B239" s="134"/>
      <c r="C239" s="105"/>
      <c r="D239" s="104"/>
      <c r="E239" s="104"/>
      <c r="F239" s="104"/>
      <c r="G239" s="103"/>
      <c r="H239" s="102"/>
      <c r="I239" s="104"/>
      <c r="J239" s="104"/>
      <c r="K239" s="104"/>
      <c r="L239" s="101"/>
      <c r="M239" s="105"/>
      <c r="N239" s="104"/>
      <c r="O239" s="104"/>
      <c r="P239" s="104"/>
      <c r="Q239" s="103"/>
      <c r="R239" s="102"/>
      <c r="S239" s="104"/>
      <c r="T239" s="104"/>
      <c r="U239" s="104"/>
      <c r="V239" s="104"/>
      <c r="W239" s="104"/>
      <c r="X239" s="104"/>
      <c r="Y239" s="104"/>
      <c r="Z239" s="104"/>
      <c r="AA239" s="104"/>
      <c r="AB239" s="101"/>
      <c r="AC239" s="784"/>
      <c r="AD239" s="784"/>
      <c r="AE239" s="784"/>
      <c r="AF239" s="784"/>
      <c r="AG239" s="784"/>
      <c r="AH239" s="784"/>
      <c r="AI239" s="784"/>
      <c r="AJ239" s="784"/>
      <c r="AK239" s="784"/>
      <c r="AL239" s="784"/>
      <c r="AM239" s="784"/>
      <c r="AN239" s="784"/>
      <c r="AO239" s="784"/>
      <c r="AP239" s="784"/>
      <c r="AQ239" s="784"/>
      <c r="AR239" s="784"/>
      <c r="AS239" s="784"/>
      <c r="AT239" s="784"/>
      <c r="AU239" s="784"/>
      <c r="AV239" s="784"/>
      <c r="AW239" s="784"/>
      <c r="AX239" s="784"/>
      <c r="AY239" s="784"/>
      <c r="AZ239" s="343"/>
      <c r="BA239" s="595"/>
      <c r="BB239" s="594"/>
      <c r="BC239" s="449"/>
      <c r="BD239" s="434"/>
      <c r="BE239" s="434"/>
      <c r="BF239" s="434"/>
      <c r="BG239" s="453"/>
      <c r="BH239" s="449"/>
      <c r="BI239" s="434"/>
      <c r="BJ239" s="434"/>
      <c r="BK239" s="434"/>
      <c r="BL239" s="453"/>
      <c r="BM239" s="449"/>
      <c r="BN239" s="434"/>
      <c r="BO239" s="434"/>
      <c r="BP239" s="434"/>
      <c r="BQ239" s="453"/>
      <c r="BR239" s="449"/>
      <c r="BS239" s="434"/>
      <c r="BT239" s="434"/>
      <c r="BU239" s="434"/>
      <c r="BV239" s="434"/>
      <c r="BW239" s="434"/>
      <c r="BX239" s="434"/>
      <c r="BY239" s="435"/>
      <c r="BZ239" s="435"/>
      <c r="CA239" s="435"/>
      <c r="CB239" s="435"/>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544" customFormat="true" ht="15" customHeight="true" x14ac:dyDescent="0.2">
      <c r="A240" s="140"/>
      <c r="B240" s="134"/>
      <c r="C240" s="105"/>
      <c r="D240" s="104"/>
      <c r="E240" s="104"/>
      <c r="F240" s="104"/>
      <c r="G240" s="103"/>
      <c r="H240" s="102"/>
      <c r="I240" s="104"/>
      <c r="J240" s="104"/>
      <c r="K240" s="104"/>
      <c r="L240" s="101"/>
      <c r="M240" s="105"/>
      <c r="N240" s="104"/>
      <c r="O240" s="104"/>
      <c r="P240" s="104"/>
      <c r="Q240" s="103"/>
      <c r="R240" s="102"/>
      <c r="S240" s="104"/>
      <c r="T240" s="104"/>
      <c r="U240" s="104"/>
      <c r="V240" s="104"/>
      <c r="W240" s="104"/>
      <c r="X240" s="104"/>
      <c r="Y240" s="104"/>
      <c r="Z240" s="104"/>
      <c r="AA240" s="104"/>
      <c r="AB240" s="101"/>
      <c r="AC240" s="784"/>
      <c r="AD240" s="784"/>
      <c r="AE240" s="784"/>
      <c r="AF240" s="784"/>
      <c r="AG240" s="784"/>
      <c r="AH240" s="784"/>
      <c r="AI240" s="784"/>
      <c r="AJ240" s="784"/>
      <c r="AK240" s="784"/>
      <c r="AL240" s="784"/>
      <c r="AM240" s="784"/>
      <c r="AN240" s="784"/>
      <c r="AO240" s="784"/>
      <c r="AP240" s="784"/>
      <c r="AQ240" s="784"/>
      <c r="AR240" s="784"/>
      <c r="AS240" s="784"/>
      <c r="AT240" s="784"/>
      <c r="AU240" s="784"/>
      <c r="AV240" s="784"/>
      <c r="AW240" s="784"/>
      <c r="AX240" s="784"/>
      <c r="AY240" s="784"/>
      <c r="AZ240" s="343"/>
      <c r="BA240" s="595"/>
      <c r="BB240" s="594"/>
      <c r="BC240" s="449"/>
      <c r="BD240" s="434"/>
      <c r="BE240" s="434"/>
      <c r="BF240" s="434"/>
      <c r="BG240" s="453"/>
      <c r="BH240" s="449"/>
      <c r="BI240" s="434"/>
      <c r="BJ240" s="434"/>
      <c r="BK240" s="434"/>
      <c r="BL240" s="453"/>
      <c r="BM240" s="449"/>
      <c r="BN240" s="434"/>
      <c r="BO240" s="434"/>
      <c r="BP240" s="434"/>
      <c r="BQ240" s="453"/>
      <c r="BR240" s="449"/>
      <c r="BS240" s="434"/>
      <c r="BT240" s="434"/>
      <c r="BU240" s="434"/>
      <c r="BV240" s="434"/>
      <c r="BW240" s="434"/>
      <c r="BX240" s="434"/>
      <c r="BY240" s="435"/>
      <c r="BZ240" s="435"/>
      <c r="CA240" s="435"/>
      <c r="CB240" s="435"/>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544" customFormat="true" ht="15" customHeight="true" x14ac:dyDescent="0.2">
      <c r="A241" s="140"/>
      <c r="B241" s="134"/>
      <c r="C241" s="105"/>
      <c r="D241" s="104"/>
      <c r="E241" s="104"/>
      <c r="F241" s="104"/>
      <c r="G241" s="103"/>
      <c r="H241" s="102"/>
      <c r="I241" s="104"/>
      <c r="J241" s="104"/>
      <c r="K241" s="104"/>
      <c r="L241" s="101"/>
      <c r="M241" s="105"/>
      <c r="N241" s="104"/>
      <c r="O241" s="104"/>
      <c r="P241" s="104"/>
      <c r="Q241" s="103"/>
      <c r="R241" s="102"/>
      <c r="S241" s="104"/>
      <c r="T241" s="104"/>
      <c r="U241" s="104"/>
      <c r="V241" s="104"/>
      <c r="W241" s="104"/>
      <c r="X241" s="104"/>
      <c r="Y241" s="104"/>
      <c r="Z241" s="104"/>
      <c r="AA241" s="104"/>
      <c r="AB241" s="101"/>
      <c r="AC241" s="784"/>
      <c r="AD241" s="784"/>
      <c r="AE241" s="784"/>
      <c r="AF241" s="784"/>
      <c r="AG241" s="784"/>
      <c r="AH241" s="784"/>
      <c r="AI241" s="784"/>
      <c r="AJ241" s="784"/>
      <c r="AK241" s="784"/>
      <c r="AL241" s="784"/>
      <c r="AM241" s="784"/>
      <c r="AN241" s="784"/>
      <c r="AO241" s="784"/>
      <c r="AP241" s="784"/>
      <c r="AQ241" s="784"/>
      <c r="AR241" s="784"/>
      <c r="AS241" s="784"/>
      <c r="AT241" s="784"/>
      <c r="AU241" s="784"/>
      <c r="AV241" s="784"/>
      <c r="AW241" s="784"/>
      <c r="AX241" s="784"/>
      <c r="AY241" s="784"/>
      <c r="AZ241" s="343"/>
      <c r="BA241" s="595"/>
      <c r="BB241" s="594"/>
      <c r="BC241" s="449"/>
      <c r="BD241" s="434"/>
      <c r="BE241" s="434"/>
      <c r="BF241" s="434"/>
      <c r="BG241" s="453"/>
      <c r="BH241" s="449"/>
      <c r="BI241" s="434"/>
      <c r="BJ241" s="434"/>
      <c r="BK241" s="434"/>
      <c r="BL241" s="453"/>
      <c r="BM241" s="449"/>
      <c r="BN241" s="434"/>
      <c r="BO241" s="434"/>
      <c r="BP241" s="434"/>
      <c r="BQ241" s="453"/>
      <c r="BR241" s="449"/>
      <c r="BS241" s="434"/>
      <c r="BT241" s="434"/>
      <c r="BU241" s="434"/>
      <c r="BV241" s="434"/>
      <c r="BW241" s="434"/>
      <c r="BX241" s="434"/>
      <c r="BY241" s="435"/>
      <c r="BZ241" s="435"/>
      <c r="CA241" s="435"/>
      <c r="CB241" s="435"/>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544" customFormat="true" ht="15" customHeight="true" x14ac:dyDescent="0.2">
      <c r="A242" s="162"/>
      <c r="B242" s="133"/>
      <c r="C242" s="98"/>
      <c r="D242" s="100"/>
      <c r="E242" s="100"/>
      <c r="F242" s="100"/>
      <c r="G242" s="99"/>
      <c r="H242" s="97"/>
      <c r="I242" s="100"/>
      <c r="J242" s="100"/>
      <c r="K242" s="100"/>
      <c r="L242" s="96"/>
      <c r="M242" s="98"/>
      <c r="N242" s="100"/>
      <c r="O242" s="100"/>
      <c r="P242" s="100"/>
      <c r="Q242" s="99"/>
      <c r="R242" s="97"/>
      <c r="S242" s="100"/>
      <c r="T242" s="100"/>
      <c r="U242" s="100"/>
      <c r="V242" s="100"/>
      <c r="W242" s="100"/>
      <c r="X242" s="100"/>
      <c r="Y242" s="100"/>
      <c r="Z242" s="100"/>
      <c r="AA242" s="100"/>
      <c r="AB242" s="96"/>
      <c r="AC242" s="784"/>
      <c r="AD242" s="784"/>
      <c r="AE242" s="784"/>
      <c r="AF242" s="784"/>
      <c r="AG242" s="784"/>
      <c r="AH242" s="784"/>
      <c r="AI242" s="784"/>
      <c r="AJ242" s="784"/>
      <c r="AK242" s="784"/>
      <c r="AL242" s="784"/>
      <c r="AM242" s="784"/>
      <c r="AN242" s="784"/>
      <c r="AO242" s="784"/>
      <c r="AP242" s="784"/>
      <c r="AQ242" s="784"/>
      <c r="AR242" s="784"/>
      <c r="AS242" s="784"/>
      <c r="AT242" s="784"/>
      <c r="AU242" s="784"/>
      <c r="AV242" s="784"/>
      <c r="AW242" s="784"/>
      <c r="AX242" s="784"/>
      <c r="AY242" s="784"/>
      <c r="AZ242" s="343"/>
      <c r="BA242" s="595"/>
      <c r="BB242" s="594"/>
      <c r="BC242" s="449"/>
      <c r="BD242" s="434"/>
      <c r="BE242" s="434"/>
      <c r="BF242" s="434"/>
      <c r="BG242" s="453"/>
      <c r="BH242" s="449"/>
      <c r="BI242" s="434"/>
      <c r="BJ242" s="434"/>
      <c r="BK242" s="434"/>
      <c r="BL242" s="453"/>
      <c r="BM242" s="449"/>
      <c r="BN242" s="434"/>
      <c r="BO242" s="434"/>
      <c r="BP242" s="434"/>
      <c r="BQ242" s="453"/>
      <c r="BR242" s="449"/>
      <c r="BS242" s="434"/>
      <c r="BT242" s="434"/>
      <c r="BU242" s="434"/>
      <c r="BV242" s="434"/>
      <c r="BW242" s="434"/>
      <c r="BX242" s="434"/>
      <c r="BY242" s="435"/>
      <c r="BZ242" s="435"/>
      <c r="CA242" s="435"/>
      <c r="CB242" s="435"/>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544" customFormat="true" ht="15" customHeight="true" x14ac:dyDescent="0.2">
      <c r="A243" s="162"/>
      <c r="B243" s="133"/>
      <c r="C243" s="98"/>
      <c r="D243" s="100"/>
      <c r="E243" s="100"/>
      <c r="F243" s="100"/>
      <c r="G243" s="99"/>
      <c r="H243" s="97"/>
      <c r="I243" s="100"/>
      <c r="J243" s="100"/>
      <c r="K243" s="100"/>
      <c r="L243" s="96"/>
      <c r="M243" s="98"/>
      <c r="N243" s="100"/>
      <c r="O243" s="100"/>
      <c r="P243" s="100"/>
      <c r="Q243" s="99"/>
      <c r="R243" s="97"/>
      <c r="S243" s="100"/>
      <c r="T243" s="100"/>
      <c r="U243" s="100"/>
      <c r="V243" s="100"/>
      <c r="W243" s="100"/>
      <c r="X243" s="100"/>
      <c r="Y243" s="100"/>
      <c r="Z243" s="100"/>
      <c r="AA243" s="100"/>
      <c r="AB243" s="96"/>
      <c r="AC243" s="784"/>
      <c r="AD243" s="784"/>
      <c r="AE243" s="784"/>
      <c r="AF243" s="784"/>
      <c r="AG243" s="784"/>
      <c r="AH243" s="784"/>
      <c r="AI243" s="784"/>
      <c r="AJ243" s="784"/>
      <c r="AK243" s="784"/>
      <c r="AL243" s="784"/>
      <c r="AM243" s="784"/>
      <c r="AN243" s="784"/>
      <c r="AO243" s="784"/>
      <c r="AP243" s="784"/>
      <c r="AQ243" s="784"/>
      <c r="AR243" s="784"/>
      <c r="AS243" s="784"/>
      <c r="AT243" s="784"/>
      <c r="AU243" s="784"/>
      <c r="AV243" s="784"/>
      <c r="AW243" s="784"/>
      <c r="AX243" s="784"/>
      <c r="AY243" s="784"/>
      <c r="AZ243" s="343"/>
      <c r="BA243" s="595"/>
      <c r="BB243" s="594"/>
      <c r="BC243" s="449"/>
      <c r="BD243" s="434"/>
      <c r="BE243" s="434"/>
      <c r="BF243" s="434"/>
      <c r="BG243" s="453"/>
      <c r="BH243" s="449"/>
      <c r="BI243" s="434"/>
      <c r="BJ243" s="434"/>
      <c r="BK243" s="434"/>
      <c r="BL243" s="453"/>
      <c r="BM243" s="449"/>
      <c r="BN243" s="434"/>
      <c r="BO243" s="434"/>
      <c r="BP243" s="434"/>
      <c r="BQ243" s="453"/>
      <c r="BR243" s="449"/>
      <c r="BS243" s="434"/>
      <c r="BT243" s="434"/>
      <c r="BU243" s="434"/>
      <c r="BV243" s="434"/>
      <c r="BW243" s="434"/>
      <c r="BX243" s="434"/>
      <c r="BY243" s="435"/>
      <c r="BZ243" s="435"/>
      <c r="CA243" s="435"/>
      <c r="CB243" s="435"/>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544" customFormat="true" ht="15" customHeight="true" x14ac:dyDescent="0.2">
      <c r="A244" s="162"/>
      <c r="B244" s="133"/>
      <c r="C244" s="98"/>
      <c r="D244" s="100"/>
      <c r="E244" s="100"/>
      <c r="F244" s="100"/>
      <c r="G244" s="99"/>
      <c r="H244" s="97"/>
      <c r="I244" s="100"/>
      <c r="J244" s="100"/>
      <c r="K244" s="100"/>
      <c r="L244" s="96"/>
      <c r="M244" s="98"/>
      <c r="N244" s="100"/>
      <c r="O244" s="100"/>
      <c r="P244" s="100"/>
      <c r="Q244" s="99"/>
      <c r="R244" s="97"/>
      <c r="S244" s="100"/>
      <c r="T244" s="100"/>
      <c r="U244" s="100"/>
      <c r="V244" s="100"/>
      <c r="W244" s="100"/>
      <c r="X244" s="100"/>
      <c r="Y244" s="100"/>
      <c r="Z244" s="100"/>
      <c r="AA244" s="100"/>
      <c r="AB244" s="96"/>
      <c r="AC244" s="784"/>
      <c r="AD244" s="784"/>
      <c r="AE244" s="784"/>
      <c r="AF244" s="784"/>
      <c r="AG244" s="784"/>
      <c r="AH244" s="784"/>
      <c r="AI244" s="784"/>
      <c r="AJ244" s="784"/>
      <c r="AK244" s="784"/>
      <c r="AL244" s="784"/>
      <c r="AM244" s="784"/>
      <c r="AN244" s="784"/>
      <c r="AO244" s="784"/>
      <c r="AP244" s="784"/>
      <c r="AQ244" s="784"/>
      <c r="AR244" s="784"/>
      <c r="AS244" s="784"/>
      <c r="AT244" s="784"/>
      <c r="AU244" s="784"/>
      <c r="AV244" s="784"/>
      <c r="AW244" s="784"/>
      <c r="AX244" s="784"/>
      <c r="AY244" s="784"/>
      <c r="AZ244" s="343"/>
      <c r="BA244" s="595"/>
      <c r="BB244" s="594"/>
      <c r="BC244" s="449"/>
      <c r="BD244" s="434"/>
      <c r="BE244" s="434"/>
      <c r="BF244" s="434"/>
      <c r="BG244" s="453"/>
      <c r="BH244" s="449"/>
      <c r="BI244" s="434"/>
      <c r="BJ244" s="434"/>
      <c r="BK244" s="434"/>
      <c r="BL244" s="453"/>
      <c r="BM244" s="449"/>
      <c r="BN244" s="434"/>
      <c r="BO244" s="434"/>
      <c r="BP244" s="434"/>
      <c r="BQ244" s="453"/>
      <c r="BR244" s="449"/>
      <c r="BS244" s="434"/>
      <c r="BT244" s="434"/>
      <c r="BU244" s="434"/>
      <c r="BV244" s="434"/>
      <c r="BW244" s="434"/>
      <c r="BX244" s="434"/>
      <c r="BY244" s="435"/>
      <c r="BZ244" s="435"/>
      <c r="CA244" s="435"/>
      <c r="CB244" s="435"/>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544" customFormat="true" ht="15" customHeight="true" x14ac:dyDescent="0.2">
      <c r="A245" s="162"/>
      <c r="B245" s="133"/>
      <c r="C245" s="98"/>
      <c r="D245" s="100"/>
      <c r="E245" s="100"/>
      <c r="F245" s="100"/>
      <c r="G245" s="99"/>
      <c r="H245" s="97"/>
      <c r="I245" s="100"/>
      <c r="J245" s="100"/>
      <c r="K245" s="100"/>
      <c r="L245" s="96"/>
      <c r="M245" s="98"/>
      <c r="N245" s="100"/>
      <c r="O245" s="100"/>
      <c r="P245" s="100"/>
      <c r="Q245" s="99"/>
      <c r="R245" s="97"/>
      <c r="S245" s="100"/>
      <c r="T245" s="100"/>
      <c r="U245" s="100"/>
      <c r="V245" s="100"/>
      <c r="W245" s="100"/>
      <c r="X245" s="100"/>
      <c r="Y245" s="100"/>
      <c r="Z245" s="100"/>
      <c r="AA245" s="100"/>
      <c r="AB245" s="96"/>
      <c r="AC245" s="784"/>
      <c r="AD245" s="784"/>
      <c r="AE245" s="784"/>
      <c r="AF245" s="784"/>
      <c r="AG245" s="784"/>
      <c r="AH245" s="784"/>
      <c r="AI245" s="784"/>
      <c r="AJ245" s="784"/>
      <c r="AK245" s="784"/>
      <c r="AL245" s="784"/>
      <c r="AM245" s="784"/>
      <c r="AN245" s="784"/>
      <c r="AO245" s="784"/>
      <c r="AP245" s="784"/>
      <c r="AQ245" s="784"/>
      <c r="AR245" s="784"/>
      <c r="AS245" s="784"/>
      <c r="AT245" s="784"/>
      <c r="AU245" s="784"/>
      <c r="AV245" s="784"/>
      <c r="AW245" s="784"/>
      <c r="AX245" s="784"/>
      <c r="AY245" s="784"/>
      <c r="AZ245" s="343"/>
      <c r="BA245" s="595"/>
      <c r="BB245" s="594"/>
      <c r="BC245" s="449"/>
      <c r="BD245" s="434"/>
      <c r="BE245" s="434"/>
      <c r="BF245" s="434"/>
      <c r="BG245" s="453"/>
      <c r="BH245" s="449"/>
      <c r="BI245" s="434"/>
      <c r="BJ245" s="434"/>
      <c r="BK245" s="434"/>
      <c r="BL245" s="453"/>
      <c r="BM245" s="449"/>
      <c r="BN245" s="434"/>
      <c r="BO245" s="434"/>
      <c r="BP245" s="434"/>
      <c r="BQ245" s="453"/>
      <c r="BR245" s="449"/>
      <c r="BS245" s="434"/>
      <c r="BT245" s="434"/>
      <c r="BU245" s="434"/>
      <c r="BV245" s="434"/>
      <c r="BW245" s="434"/>
      <c r="BX245" s="434"/>
      <c r="BY245" s="435"/>
      <c r="BZ245" s="435"/>
      <c r="CA245" s="435"/>
      <c r="CB245" s="435"/>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544" customFormat="true" ht="15" customHeight="true" x14ac:dyDescent="0.2">
      <c r="A246" s="162"/>
      <c r="B246" s="133"/>
      <c r="C246" s="98"/>
      <c r="D246" s="100"/>
      <c r="E246" s="100"/>
      <c r="F246" s="100"/>
      <c r="G246" s="99"/>
      <c r="H246" s="97"/>
      <c r="I246" s="100"/>
      <c r="J246" s="100"/>
      <c r="K246" s="100"/>
      <c r="L246" s="96"/>
      <c r="M246" s="98"/>
      <c r="N246" s="100"/>
      <c r="O246" s="100"/>
      <c r="P246" s="100"/>
      <c r="Q246" s="99"/>
      <c r="R246" s="97"/>
      <c r="S246" s="100"/>
      <c r="T246" s="100"/>
      <c r="U246" s="100"/>
      <c r="V246" s="100"/>
      <c r="W246" s="100"/>
      <c r="X246" s="100"/>
      <c r="Y246" s="100"/>
      <c r="Z246" s="100"/>
      <c r="AA246" s="100"/>
      <c r="AB246" s="96"/>
      <c r="AC246" s="784"/>
      <c r="AD246" s="784"/>
      <c r="AE246" s="784"/>
      <c r="AF246" s="784"/>
      <c r="AG246" s="784"/>
      <c r="AH246" s="784"/>
      <c r="AI246" s="784"/>
      <c r="AJ246" s="784"/>
      <c r="AK246" s="784"/>
      <c r="AL246" s="784"/>
      <c r="AM246" s="784"/>
      <c r="AN246" s="784"/>
      <c r="AO246" s="784"/>
      <c r="AP246" s="784"/>
      <c r="AQ246" s="784"/>
      <c r="AR246" s="784"/>
      <c r="AS246" s="784"/>
      <c r="AT246" s="784"/>
      <c r="AU246" s="784"/>
      <c r="AV246" s="784"/>
      <c r="AW246" s="784"/>
      <c r="AX246" s="784"/>
      <c r="AY246" s="784"/>
      <c r="AZ246" s="343"/>
      <c r="BA246" s="595"/>
      <c r="BB246" s="594"/>
      <c r="BC246" s="449"/>
      <c r="BD246" s="434"/>
      <c r="BE246" s="434"/>
      <c r="BF246" s="434"/>
      <c r="BG246" s="453"/>
      <c r="BH246" s="449"/>
      <c r="BI246" s="434"/>
      <c r="BJ246" s="434"/>
      <c r="BK246" s="434"/>
      <c r="BL246" s="453"/>
      <c r="BM246" s="449"/>
      <c r="BN246" s="434"/>
      <c r="BO246" s="434"/>
      <c r="BP246" s="434"/>
      <c r="BQ246" s="453"/>
      <c r="BR246" s="449"/>
      <c r="BS246" s="434"/>
      <c r="BT246" s="434"/>
      <c r="BU246" s="434"/>
      <c r="BV246" s="434"/>
      <c r="BW246" s="434"/>
      <c r="BX246" s="434"/>
      <c r="BY246" s="435"/>
      <c r="BZ246" s="435"/>
      <c r="CA246" s="435"/>
      <c r="CB246" s="435"/>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544" customFormat="true" ht="15" customHeight="true" x14ac:dyDescent="0.2">
      <c r="A247" s="162"/>
      <c r="B247" s="133"/>
      <c r="C247" s="98"/>
      <c r="D247" s="100"/>
      <c r="E247" s="100"/>
      <c r="F247" s="100"/>
      <c r="G247" s="99"/>
      <c r="H247" s="97"/>
      <c r="I247" s="100"/>
      <c r="J247" s="100"/>
      <c r="K247" s="100"/>
      <c r="L247" s="96"/>
      <c r="M247" s="98"/>
      <c r="N247" s="100"/>
      <c r="O247" s="100"/>
      <c r="P247" s="100"/>
      <c r="Q247" s="99"/>
      <c r="R247" s="97"/>
      <c r="S247" s="100"/>
      <c r="T247" s="100"/>
      <c r="U247" s="100"/>
      <c r="V247" s="100"/>
      <c r="W247" s="100"/>
      <c r="X247" s="100"/>
      <c r="Y247" s="100"/>
      <c r="Z247" s="100"/>
      <c r="AA247" s="100"/>
      <c r="AB247" s="96"/>
      <c r="AC247" s="784"/>
      <c r="AD247" s="784"/>
      <c r="AE247" s="784"/>
      <c r="AF247" s="784"/>
      <c r="AG247" s="784"/>
      <c r="AH247" s="784"/>
      <c r="AI247" s="784"/>
      <c r="AJ247" s="784"/>
      <c r="AK247" s="784"/>
      <c r="AL247" s="784"/>
      <c r="AM247" s="784"/>
      <c r="AN247" s="784"/>
      <c r="AO247" s="784"/>
      <c r="AP247" s="784"/>
      <c r="AQ247" s="784"/>
      <c r="AR247" s="784"/>
      <c r="AS247" s="784"/>
      <c r="AT247" s="784"/>
      <c r="AU247" s="784"/>
      <c r="AV247" s="784"/>
      <c r="AW247" s="784"/>
      <c r="AX247" s="784"/>
      <c r="AY247" s="784"/>
      <c r="AZ247" s="343"/>
      <c r="BA247" s="595"/>
      <c r="BB247" s="594"/>
      <c r="BC247" s="449"/>
      <c r="BD247" s="434"/>
      <c r="BE247" s="434"/>
      <c r="BF247" s="434"/>
      <c r="BG247" s="453"/>
      <c r="BH247" s="449"/>
      <c r="BI247" s="434"/>
      <c r="BJ247" s="434"/>
      <c r="BK247" s="434"/>
      <c r="BL247" s="453"/>
      <c r="BM247" s="449"/>
      <c r="BN247" s="434"/>
      <c r="BO247" s="434"/>
      <c r="BP247" s="434"/>
      <c r="BQ247" s="453"/>
      <c r="BR247" s="449"/>
      <c r="BS247" s="434"/>
      <c r="BT247" s="434"/>
      <c r="BU247" s="434"/>
      <c r="BV247" s="434"/>
      <c r="BW247" s="434"/>
      <c r="BX247" s="434"/>
      <c r="BY247" s="435"/>
      <c r="BZ247" s="435"/>
      <c r="CA247" s="435"/>
      <c r="CB247" s="435"/>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544" customFormat="true" ht="15" customHeight="true" x14ac:dyDescent="0.2">
      <c r="A248" s="64"/>
      <c r="B248" s="123"/>
      <c r="C248" s="71"/>
      <c r="D248" s="85"/>
      <c r="E248" s="85"/>
      <c r="F248" s="85"/>
      <c r="G248" s="84"/>
      <c r="H248" s="70"/>
      <c r="I248" s="85"/>
      <c r="J248" s="85"/>
      <c r="K248" s="85"/>
      <c r="L248" s="69"/>
      <c r="M248" s="71"/>
      <c r="N248" s="85"/>
      <c r="O248" s="85"/>
      <c r="P248" s="85"/>
      <c r="Q248" s="84"/>
      <c r="R248" s="70"/>
      <c r="S248" s="85"/>
      <c r="T248" s="85"/>
      <c r="U248" s="85"/>
      <c r="V248" s="85"/>
      <c r="W248" s="85"/>
      <c r="X248" s="85"/>
      <c r="Y248" s="85"/>
      <c r="Z248" s="85"/>
      <c r="AA248" s="85"/>
      <c r="AB248" s="69"/>
      <c r="AC248" s="784"/>
      <c r="AD248" s="784"/>
      <c r="AE248" s="784"/>
      <c r="AF248" s="784"/>
      <c r="AG248" s="784"/>
      <c r="AH248" s="784"/>
      <c r="AI248" s="784"/>
      <c r="AJ248" s="784"/>
      <c r="AK248" s="784"/>
      <c r="AL248" s="784"/>
      <c r="AM248" s="784"/>
      <c r="AN248" s="784"/>
      <c r="AO248" s="784"/>
      <c r="AP248" s="784"/>
      <c r="AQ248" s="784"/>
      <c r="AR248" s="784"/>
      <c r="AS248" s="784"/>
      <c r="AT248" s="784"/>
      <c r="AU248" s="784"/>
      <c r="AV248" s="784"/>
      <c r="AW248" s="784"/>
      <c r="AX248" s="784"/>
      <c r="AY248" s="784"/>
      <c r="AZ248" s="343"/>
      <c r="BA248" s="595"/>
      <c r="BB248" s="594"/>
      <c r="BC248" s="452"/>
      <c r="BD248" s="451"/>
      <c r="BE248" s="451"/>
      <c r="BF248" s="451"/>
      <c r="BG248" s="455"/>
      <c r="BH248" s="452"/>
      <c r="BI248" s="451"/>
      <c r="BJ248" s="451"/>
      <c r="BK248" s="451"/>
      <c r="BL248" s="455"/>
      <c r="BM248" s="452"/>
      <c r="BN248" s="451"/>
      <c r="BO248" s="451"/>
      <c r="BP248" s="451"/>
      <c r="BQ248" s="455"/>
      <c r="BR248" s="452"/>
      <c r="BS248" s="451"/>
      <c r="BT248" s="451"/>
      <c r="BU248" s="451"/>
      <c r="BV248" s="451"/>
      <c r="BW248" s="451"/>
      <c r="BX248" s="451"/>
      <c r="BY248" s="454"/>
      <c r="BZ248" s="454"/>
      <c r="CA248" s="454"/>
      <c r="CB248" s="454"/>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544" customFormat="true" ht="250.15" customHeight="true" x14ac:dyDescent="0.2">
      <c r="B249" s="543"/>
      <c r="AC249" s="343"/>
      <c r="AD249" s="343"/>
      <c r="AE249" s="343"/>
      <c r="AF249" s="343"/>
      <c r="AG249" s="343"/>
      <c r="AH249" s="343"/>
      <c r="AI249" s="343"/>
      <c r="AJ249" s="343"/>
      <c r="AK249" s="343"/>
      <c r="AL249" s="343"/>
      <c r="AM249" s="343"/>
      <c r="AN249" s="343"/>
      <c r="AO249" s="343"/>
      <c r="AP249" s="343"/>
      <c r="AQ249" s="343"/>
      <c r="AR249" s="343"/>
      <c r="AS249" s="343"/>
      <c r="AT249" s="343"/>
      <c r="AU249" s="343"/>
      <c r="AV249" s="343"/>
      <c r="AW249" s="343"/>
      <c r="AX249" s="343"/>
      <c r="AY249" s="343"/>
      <c r="AZ249" s="343"/>
      <c r="BA249" s="306"/>
      <c r="BB249" s="304"/>
      <c r="BC249" s="304"/>
      <c r="BD249" s="304"/>
      <c r="BE249" s="304"/>
      <c r="BF249" s="304"/>
      <c r="BG249" s="304"/>
      <c r="BH249" s="304"/>
      <c r="BI249" s="304"/>
      <c r="BJ249" s="304"/>
      <c r="BK249" s="304"/>
      <c r="BL249" s="304"/>
      <c r="BM249" s="304"/>
      <c r="BN249" s="304"/>
      <c r="BO249" s="304"/>
      <c r="BP249" s="304"/>
      <c r="BQ249" s="304"/>
      <c r="BR249" s="304"/>
      <c r="BS249" s="304"/>
      <c r="BT249" s="304"/>
      <c r="BU249" s="304"/>
      <c r="BV249" s="304"/>
      <c r="BW249" s="304"/>
      <c r="BX249" s="304"/>
      <c r="BY249" s="306"/>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s="345" customFormat="true" ht="19.15" customHeight="true" x14ac:dyDescent="0.2">
      <c r="B250" s="508"/>
      <c r="AC250" s="338"/>
      <c r="AD250" s="338"/>
      <c r="AE250" s="338"/>
      <c r="AF250" s="338"/>
      <c r="AG250" s="338"/>
      <c r="AH250" s="338"/>
      <c r="AI250" s="338"/>
      <c r="AJ250" s="338"/>
      <c r="AK250" s="338"/>
      <c r="AL250" s="338"/>
      <c r="AM250" s="338"/>
      <c r="AN250" s="338"/>
      <c r="AO250" s="338"/>
      <c r="AP250" s="338"/>
      <c r="AQ250" s="338"/>
      <c r="AR250" s="338"/>
      <c r="AS250" s="338"/>
      <c r="AT250" s="338"/>
      <c r="AU250" s="338"/>
      <c r="AV250" s="338"/>
      <c r="AW250" s="338"/>
      <c r="AX250" s="338"/>
      <c r="AY250" s="338"/>
      <c r="AZ250" s="338"/>
      <c r="BA250" s="506"/>
      <c r="BB250" s="366"/>
      <c r="BC250" s="506"/>
      <c r="BD250" s="506"/>
      <c r="BE250" s="506"/>
      <c r="BF250" s="506"/>
      <c r="BG250" s="506"/>
      <c r="BH250" s="506"/>
      <c r="BI250" s="506"/>
      <c r="BJ250" s="506"/>
      <c r="BK250" s="506"/>
      <c r="BL250" s="506"/>
      <c r="BM250" s="506"/>
      <c r="BN250" s="506"/>
      <c r="BO250" s="506"/>
      <c r="BP250" s="506"/>
      <c r="BQ250" s="506"/>
      <c r="BR250" s="506"/>
      <c r="BS250" s="506"/>
      <c r="BT250" s="506"/>
      <c r="BU250" s="506"/>
      <c r="BV250" s="506"/>
      <c r="BW250" s="506"/>
      <c r="BX250" s="506"/>
      <c r="BY250" s="506"/>
      <c r="BZ250" s="338"/>
      <c r="CA250" s="338"/>
      <c r="CB250" s="338"/>
      <c r="CC250" s="338"/>
      <c r="CD250" s="338"/>
      <c r="CE250" s="338"/>
      <c r="CF250" s="338"/>
      <c r="CG250" s="338"/>
      <c r="CH250" s="338"/>
      <c r="CI250" s="338"/>
      <c r="CJ250" s="338"/>
      <c r="CK250" s="338"/>
      <c r="CL250" s="338"/>
      <c r="CM250" s="338"/>
      <c r="CN250" s="338"/>
      <c r="CO250" s="338"/>
      <c r="CP250" s="338"/>
      <c r="CQ250" s="338"/>
      <c r="CR250" s="338"/>
      <c r="CS250" s="338"/>
      <c r="CT250" s="338"/>
      <c r="CU250" s="338"/>
      <c r="CV250" s="338"/>
      <c r="CW250" s="338"/>
      <c r="CX250" s="338"/>
      <c r="CY250" s="338"/>
      <c r="CZ250" s="338"/>
    </row>
    <row r="251" s="345" customFormat="true" ht="15" customHeight="true" x14ac:dyDescent="0.2">
      <c r="B251" s="508"/>
      <c r="AC251" s="338"/>
      <c r="AD251" s="338"/>
      <c r="AE251" s="338"/>
      <c r="AF251" s="338"/>
      <c r="AG251" s="338"/>
      <c r="AH251" s="338"/>
      <c r="AI251" s="338"/>
      <c r="AJ251" s="338"/>
      <c r="AK251" s="338"/>
      <c r="AL251" s="338"/>
      <c r="AM251" s="338"/>
      <c r="AN251" s="338"/>
      <c r="AO251" s="338"/>
      <c r="AP251" s="338"/>
      <c r="AQ251" s="338"/>
      <c r="AR251" s="338"/>
      <c r="AS251" s="338"/>
      <c r="AT251" s="338"/>
      <c r="AU251" s="338"/>
      <c r="AV251" s="338"/>
      <c r="AW251" s="338"/>
      <c r="AX251" s="338"/>
      <c r="AY251" s="338"/>
      <c r="AZ251" s="338"/>
      <c r="BA251" s="506"/>
      <c r="BB251" s="366"/>
      <c r="BC251" s="506"/>
      <c r="BD251" s="506"/>
      <c r="BE251" s="506"/>
      <c r="BF251" s="506"/>
      <c r="BG251" s="506"/>
      <c r="BH251" s="506"/>
      <c r="BI251" s="506"/>
      <c r="BJ251" s="506"/>
      <c r="BK251" s="506"/>
      <c r="BL251" s="506"/>
      <c r="BM251" s="506"/>
      <c r="BN251" s="506"/>
      <c r="BO251" s="506"/>
      <c r="BP251" s="506"/>
      <c r="BQ251" s="506"/>
      <c r="BR251" s="506"/>
      <c r="BS251" s="506"/>
      <c r="BT251" s="506"/>
      <c r="BU251" s="506"/>
      <c r="BV251" s="506"/>
      <c r="BW251" s="506"/>
      <c r="BX251" s="506"/>
      <c r="BY251" s="506"/>
      <c r="BZ251" s="338"/>
      <c r="CA251" s="338"/>
      <c r="CB251" s="338"/>
      <c r="CC251" s="338"/>
      <c r="CD251" s="338"/>
      <c r="CE251" s="338"/>
      <c r="CF251" s="338"/>
      <c r="CG251" s="338"/>
      <c r="CH251" s="338"/>
      <c r="CI251" s="338"/>
      <c r="CJ251" s="338"/>
      <c r="CK251" s="338"/>
      <c r="CL251" s="338"/>
      <c r="CM251" s="338"/>
      <c r="CN251" s="338"/>
      <c r="CO251" s="338"/>
      <c r="CP251" s="338"/>
      <c r="CQ251" s="338"/>
      <c r="CR251" s="338"/>
      <c r="CS251" s="338"/>
      <c r="CT251" s="338"/>
      <c r="CU251" s="338"/>
      <c r="CV251" s="338"/>
      <c r="CW251" s="338"/>
      <c r="CX251" s="338"/>
      <c r="CY251" s="338"/>
      <c r="CZ251" s="338"/>
    </row>
    <row r="252" s="345" customFormat="true" ht="15" customHeight="true" x14ac:dyDescent="0.2">
      <c r="B252" s="508"/>
      <c r="AC252" s="338"/>
      <c r="AD252" s="338"/>
      <c r="AE252" s="338"/>
      <c r="AF252" s="338"/>
      <c r="AG252" s="338"/>
      <c r="AH252" s="338"/>
      <c r="AI252" s="338"/>
      <c r="AJ252" s="338"/>
      <c r="AK252" s="338"/>
      <c r="AL252" s="338"/>
      <c r="AM252" s="338"/>
      <c r="AN252" s="338"/>
      <c r="AO252" s="338"/>
      <c r="AP252" s="338"/>
      <c r="AQ252" s="338"/>
      <c r="AR252" s="338"/>
      <c r="AS252" s="338"/>
      <c r="AT252" s="338"/>
      <c r="AU252" s="338"/>
      <c r="AV252" s="338"/>
      <c r="AW252" s="338"/>
      <c r="AX252" s="338"/>
      <c r="AY252" s="338"/>
      <c r="AZ252" s="338"/>
      <c r="BA252" s="506"/>
      <c r="BB252" s="366"/>
      <c r="BC252" s="506"/>
      <c r="BD252" s="506"/>
      <c r="BE252" s="506"/>
      <c r="BF252" s="506"/>
      <c r="BG252" s="506"/>
      <c r="BH252" s="506"/>
      <c r="BI252" s="506"/>
      <c r="BJ252" s="506"/>
      <c r="BK252" s="506"/>
      <c r="BL252" s="506"/>
      <c r="BM252" s="506"/>
      <c r="BN252" s="506"/>
      <c r="BO252" s="506"/>
      <c r="BP252" s="506"/>
      <c r="BQ252" s="506"/>
      <c r="BR252" s="506"/>
      <c r="BS252" s="506"/>
      <c r="BT252" s="506"/>
      <c r="BU252" s="506"/>
      <c r="BV252" s="506"/>
      <c r="BW252" s="506"/>
      <c r="BX252" s="506"/>
      <c r="BY252" s="506"/>
      <c r="BZ252" s="338"/>
      <c r="CA252" s="338"/>
      <c r="CB252" s="338"/>
      <c r="CC252" s="338"/>
      <c r="CD252" s="338"/>
      <c r="CE252" s="338"/>
      <c r="CF252" s="338"/>
      <c r="CG252" s="338"/>
      <c r="CH252" s="338"/>
      <c r="CI252" s="338"/>
      <c r="CJ252" s="338"/>
      <c r="CK252" s="338"/>
      <c r="CL252" s="338"/>
      <c r="CM252" s="338"/>
      <c r="CN252" s="338"/>
      <c r="CO252" s="338"/>
      <c r="CP252" s="338"/>
      <c r="CQ252" s="338"/>
      <c r="CR252" s="338"/>
      <c r="CS252" s="338"/>
      <c r="CT252" s="338"/>
      <c r="CU252" s="338"/>
      <c r="CV252" s="338"/>
      <c r="CW252" s="338"/>
      <c r="CX252" s="338"/>
      <c r="CY252" s="338"/>
      <c r="CZ252" s="338"/>
    </row>
    <row r="253" s="345" customFormat="true" ht="15" customHeight="true" x14ac:dyDescent="0.2">
      <c r="B253" s="508"/>
      <c r="AC253" s="338"/>
      <c r="AD253" s="338"/>
      <c r="AE253" s="338"/>
      <c r="AF253" s="338"/>
      <c r="AG253" s="338"/>
      <c r="AH253" s="338"/>
      <c r="AI253" s="338"/>
      <c r="AJ253" s="338"/>
      <c r="AK253" s="338"/>
      <c r="AL253" s="338"/>
      <c r="AM253" s="338"/>
      <c r="AN253" s="338"/>
      <c r="AO253" s="338"/>
      <c r="AP253" s="338"/>
      <c r="AQ253" s="338"/>
      <c r="AR253" s="338"/>
      <c r="AS253" s="338"/>
      <c r="AT253" s="338"/>
      <c r="AU253" s="338"/>
      <c r="AV253" s="338"/>
      <c r="AW253" s="338"/>
      <c r="AX253" s="338"/>
      <c r="AY253" s="338"/>
      <c r="AZ253" s="338"/>
      <c r="BA253" s="506"/>
      <c r="BB253" s="366"/>
      <c r="BC253" s="506"/>
      <c r="BD253" s="506"/>
      <c r="BE253" s="506"/>
      <c r="BF253" s="506"/>
      <c r="BG253" s="506"/>
      <c r="BH253" s="506"/>
      <c r="BI253" s="506"/>
      <c r="BJ253" s="506"/>
      <c r="BK253" s="506"/>
      <c r="BL253" s="506"/>
      <c r="BM253" s="506"/>
      <c r="BN253" s="506"/>
      <c r="BO253" s="506"/>
      <c r="BP253" s="506"/>
      <c r="BQ253" s="506"/>
      <c r="BR253" s="506"/>
      <c r="BS253" s="506"/>
      <c r="BT253" s="506"/>
      <c r="BU253" s="506"/>
      <c r="BV253" s="506"/>
      <c r="BW253" s="506"/>
      <c r="BX253" s="506"/>
      <c r="BY253" s="506"/>
      <c r="BZ253" s="338"/>
      <c r="CA253" s="338"/>
      <c r="CB253" s="338"/>
      <c r="CC253" s="338"/>
      <c r="CD253" s="338"/>
      <c r="CE253" s="338"/>
      <c r="CF253" s="338"/>
      <c r="CG253" s="338"/>
      <c r="CH253" s="338"/>
      <c r="CI253" s="338"/>
      <c r="CJ253" s="338"/>
      <c r="CK253" s="338"/>
      <c r="CL253" s="338"/>
      <c r="CM253" s="338"/>
      <c r="CN253" s="338"/>
      <c r="CO253" s="338"/>
      <c r="CP253" s="338"/>
      <c r="CQ253" s="338"/>
      <c r="CR253" s="338"/>
      <c r="CS253" s="338"/>
      <c r="CT253" s="338"/>
      <c r="CU253" s="338"/>
      <c r="CV253" s="338"/>
      <c r="CW253" s="338"/>
      <c r="CX253" s="338"/>
      <c r="CY253" s="338"/>
      <c r="CZ253" s="338"/>
    </row>
    <row r="254" s="345" customFormat="true" ht="15" customHeight="true" x14ac:dyDescent="0.2">
      <c r="B254" s="508"/>
      <c r="AC254" s="338"/>
      <c r="AD254" s="338"/>
      <c r="AE254" s="338"/>
      <c r="AF254" s="338"/>
      <c r="AG254" s="338"/>
      <c r="AH254" s="338"/>
      <c r="AI254" s="338"/>
      <c r="AJ254" s="338"/>
      <c r="AK254" s="338"/>
      <c r="AL254" s="338"/>
      <c r="AM254" s="338"/>
      <c r="AN254" s="338"/>
      <c r="AO254" s="338"/>
      <c r="AP254" s="338"/>
      <c r="AQ254" s="338"/>
      <c r="AR254" s="338"/>
      <c r="AS254" s="338"/>
      <c r="AT254" s="338"/>
      <c r="AU254" s="338"/>
      <c r="AV254" s="338"/>
      <c r="AW254" s="338"/>
      <c r="AX254" s="338"/>
      <c r="AY254" s="338"/>
      <c r="AZ254" s="338"/>
      <c r="BA254" s="506"/>
      <c r="BB254" s="366"/>
      <c r="BC254" s="506"/>
      <c r="BD254" s="506"/>
      <c r="BE254" s="506"/>
      <c r="BF254" s="506"/>
      <c r="BG254" s="506"/>
      <c r="BH254" s="506"/>
      <c r="BI254" s="506"/>
      <c r="BJ254" s="506"/>
      <c r="BK254" s="506"/>
      <c r="BL254" s="506"/>
      <c r="BM254" s="506"/>
      <c r="BN254" s="506"/>
      <c r="BO254" s="506"/>
      <c r="BP254" s="506"/>
      <c r="BQ254" s="506"/>
      <c r="BR254" s="506"/>
      <c r="BS254" s="506"/>
      <c r="BT254" s="506"/>
      <c r="BU254" s="506"/>
      <c r="BV254" s="506"/>
      <c r="BW254" s="506"/>
      <c r="BX254" s="506"/>
      <c r="BY254" s="506"/>
      <c r="BZ254" s="338"/>
      <c r="CA254" s="338"/>
      <c r="CB254" s="338"/>
      <c r="CC254" s="338"/>
      <c r="CD254" s="338"/>
      <c r="CE254" s="338"/>
      <c r="CF254" s="338"/>
      <c r="CG254" s="338"/>
      <c r="CH254" s="338"/>
      <c r="CI254" s="338"/>
      <c r="CJ254" s="338"/>
      <c r="CK254" s="338"/>
      <c r="CL254" s="338"/>
      <c r="CM254" s="338"/>
      <c r="CN254" s="338"/>
      <c r="CO254" s="338"/>
      <c r="CP254" s="338"/>
      <c r="CQ254" s="338"/>
      <c r="CR254" s="338"/>
      <c r="CS254" s="338"/>
      <c r="CT254" s="338"/>
      <c r="CU254" s="338"/>
      <c r="CV254" s="338"/>
      <c r="CW254" s="338"/>
      <c r="CX254" s="338"/>
      <c r="CY254" s="338"/>
      <c r="CZ254" s="338"/>
    </row>
    <row r="255" s="345" customFormat="true" ht="15" customHeight="true" x14ac:dyDescent="0.2">
      <c r="B255" s="508"/>
      <c r="AC255" s="338"/>
      <c r="AD255" s="338"/>
      <c r="AE255" s="338"/>
      <c r="AF255" s="338"/>
      <c r="AG255" s="338"/>
      <c r="AH255" s="338"/>
      <c r="AI255" s="338"/>
      <c r="AJ255" s="338"/>
      <c r="AK255" s="338"/>
      <c r="AL255" s="338"/>
      <c r="AM255" s="338"/>
      <c r="AN255" s="338"/>
      <c r="AO255" s="338"/>
      <c r="AP255" s="338"/>
      <c r="AQ255" s="338"/>
      <c r="AR255" s="338"/>
      <c r="AS255" s="338"/>
      <c r="AT255" s="338"/>
      <c r="AU255" s="338"/>
      <c r="AV255" s="338"/>
      <c r="AW255" s="338"/>
      <c r="AX255" s="338"/>
      <c r="AY255" s="338"/>
      <c r="AZ255" s="338"/>
      <c r="BA255" s="506"/>
      <c r="BB255" s="366"/>
      <c r="BC255" s="506"/>
      <c r="BD255" s="506"/>
      <c r="BE255" s="506"/>
      <c r="BF255" s="506"/>
      <c r="BG255" s="506"/>
      <c r="BH255" s="506"/>
      <c r="BI255" s="506"/>
      <c r="BJ255" s="506"/>
      <c r="BK255" s="506"/>
      <c r="BL255" s="506"/>
      <c r="BM255" s="506"/>
      <c r="BN255" s="506"/>
      <c r="BO255" s="506"/>
      <c r="BP255" s="506"/>
      <c r="BQ255" s="506"/>
      <c r="BR255" s="506"/>
      <c r="BS255" s="506"/>
      <c r="BT255" s="506"/>
      <c r="BU255" s="506"/>
      <c r="BV255" s="506"/>
      <c r="BW255" s="506"/>
      <c r="BX255" s="506"/>
      <c r="BY255" s="506"/>
      <c r="BZ255" s="338"/>
      <c r="CA255" s="338"/>
      <c r="CB255" s="338"/>
      <c r="CC255" s="338"/>
      <c r="CD255" s="338"/>
      <c r="CE255" s="338"/>
      <c r="CF255" s="338"/>
      <c r="CG255" s="338"/>
      <c r="CH255" s="338"/>
      <c r="CI255" s="338"/>
      <c r="CJ255" s="338"/>
      <c r="CK255" s="338"/>
      <c r="CL255" s="338"/>
      <c r="CM255" s="338"/>
      <c r="CN255" s="338"/>
      <c r="CO255" s="338"/>
      <c r="CP255" s="338"/>
      <c r="CQ255" s="338"/>
      <c r="CR255" s="338"/>
      <c r="CS255" s="338"/>
      <c r="CT255" s="338"/>
      <c r="CU255" s="338"/>
      <c r="CV255" s="338"/>
      <c r="CW255" s="338"/>
      <c r="CX255" s="338"/>
      <c r="CY255" s="338"/>
      <c r="CZ255" s="338"/>
    </row>
    <row r="256" s="345" customFormat="true" ht="15" customHeight="true" x14ac:dyDescent="0.2">
      <c r="B256" s="508"/>
      <c r="AC256" s="338"/>
      <c r="AD256" s="338"/>
      <c r="AE256" s="338"/>
      <c r="AF256" s="338"/>
      <c r="AG256" s="338"/>
      <c r="AH256" s="338"/>
      <c r="AI256" s="338"/>
      <c r="AJ256" s="338"/>
      <c r="AK256" s="338"/>
      <c r="AL256" s="338"/>
      <c r="AM256" s="338"/>
      <c r="AN256" s="338"/>
      <c r="AO256" s="338"/>
      <c r="AP256" s="338"/>
      <c r="AQ256" s="338"/>
      <c r="AR256" s="338"/>
      <c r="AS256" s="338"/>
      <c r="AT256" s="338"/>
      <c r="AU256" s="338"/>
      <c r="AV256" s="338"/>
      <c r="AW256" s="338"/>
      <c r="AX256" s="338"/>
      <c r="AY256" s="338"/>
      <c r="AZ256" s="338"/>
      <c r="BA256" s="506"/>
      <c r="BB256" s="366"/>
      <c r="BC256" s="506"/>
      <c r="BD256" s="506"/>
      <c r="BE256" s="506"/>
      <c r="BF256" s="506"/>
      <c r="BG256" s="506"/>
      <c r="BH256" s="506"/>
      <c r="BI256" s="506"/>
      <c r="BJ256" s="506"/>
      <c r="BK256" s="506"/>
      <c r="BL256" s="506"/>
      <c r="BM256" s="506"/>
      <c r="BN256" s="506"/>
      <c r="BO256" s="506"/>
      <c r="BP256" s="506"/>
      <c r="BQ256" s="506"/>
      <c r="BR256" s="506"/>
      <c r="BS256" s="506"/>
      <c r="BT256" s="506"/>
      <c r="BU256" s="506"/>
      <c r="BV256" s="506"/>
      <c r="BW256" s="506"/>
      <c r="BX256" s="506"/>
      <c r="BY256" s="506"/>
      <c r="BZ256" s="338"/>
      <c r="CA256" s="338"/>
      <c r="CB256" s="338"/>
      <c r="CC256" s="338"/>
      <c r="CD256" s="338"/>
      <c r="CE256" s="338"/>
      <c r="CF256" s="338"/>
      <c r="CG256" s="338"/>
      <c r="CH256" s="338"/>
      <c r="CI256" s="338"/>
      <c r="CJ256" s="338"/>
      <c r="CK256" s="338"/>
      <c r="CL256" s="338"/>
      <c r="CM256" s="338"/>
      <c r="CN256" s="338"/>
      <c r="CO256" s="338"/>
      <c r="CP256" s="338"/>
      <c r="CQ256" s="338"/>
      <c r="CR256" s="338"/>
      <c r="CS256" s="338"/>
      <c r="CT256" s="338"/>
      <c r="CU256" s="338"/>
      <c r="CV256" s="338"/>
      <c r="CW256" s="338"/>
      <c r="CX256" s="338"/>
      <c r="CY256" s="338"/>
      <c r="CZ256" s="338"/>
    </row>
    <row r="257" s="345" customFormat="true" ht="18" customHeight="true" x14ac:dyDescent="0.2">
      <c r="B257" s="508"/>
      <c r="AC257" s="338"/>
      <c r="AD257" s="338"/>
      <c r="AE257" s="338"/>
      <c r="AF257" s="338"/>
      <c r="AG257" s="338"/>
      <c r="AH257" s="338"/>
      <c r="AI257" s="338"/>
      <c r="AJ257" s="338"/>
      <c r="AK257" s="338"/>
      <c r="AL257" s="338"/>
      <c r="AM257" s="338"/>
      <c r="AN257" s="338"/>
      <c r="AO257" s="338"/>
      <c r="AP257" s="338"/>
      <c r="AQ257" s="338"/>
      <c r="AR257" s="338"/>
      <c r="AS257" s="338"/>
      <c r="AT257" s="338"/>
      <c r="AU257" s="338"/>
      <c r="AV257" s="338"/>
      <c r="AW257" s="338"/>
      <c r="AX257" s="338"/>
      <c r="AY257" s="338"/>
      <c r="AZ257" s="338"/>
      <c r="BA257" s="506"/>
      <c r="BB257" s="366"/>
      <c r="BC257" s="506"/>
      <c r="BD257" s="506"/>
      <c r="BE257" s="506"/>
      <c r="BF257" s="506"/>
      <c r="BG257" s="506"/>
      <c r="BH257" s="506"/>
      <c r="BI257" s="506"/>
      <c r="BJ257" s="506"/>
      <c r="BK257" s="506"/>
      <c r="BL257" s="506"/>
      <c r="BM257" s="506"/>
      <c r="BN257" s="506"/>
      <c r="BO257" s="506"/>
      <c r="BP257" s="506"/>
      <c r="BQ257" s="506"/>
      <c r="BR257" s="506"/>
      <c r="BS257" s="506"/>
      <c r="BT257" s="506"/>
      <c r="BU257" s="506"/>
      <c r="BV257" s="506"/>
      <c r="BW257" s="506"/>
      <c r="BX257" s="506"/>
      <c r="BY257" s="506"/>
      <c r="BZ257" s="338"/>
      <c r="CA257" s="338"/>
      <c r="CB257" s="338"/>
      <c r="CC257" s="338"/>
      <c r="CD257" s="338"/>
      <c r="CE257" s="338"/>
      <c r="CF257" s="338"/>
      <c r="CG257" s="338"/>
      <c r="CH257" s="338"/>
      <c r="CI257" s="338"/>
      <c r="CJ257" s="338"/>
      <c r="CK257" s="338"/>
      <c r="CL257" s="338"/>
      <c r="CM257" s="338"/>
      <c r="CN257" s="338"/>
      <c r="CO257" s="338"/>
      <c r="CP257" s="338"/>
      <c r="CQ257" s="338"/>
      <c r="CR257" s="338"/>
      <c r="CS257" s="338"/>
      <c r="CT257" s="338"/>
      <c r="CU257" s="338"/>
      <c r="CV257" s="338"/>
      <c r="CW257" s="338"/>
      <c r="CX257" s="338"/>
      <c r="CY257" s="338"/>
      <c r="CZ257" s="338"/>
    </row>
    <row r="258" s="345" customFormat="true" ht="18" customHeight="true" x14ac:dyDescent="0.2">
      <c r="B258" s="508"/>
      <c r="AC258" s="338"/>
      <c r="AD258" s="338"/>
      <c r="AE258" s="338"/>
      <c r="AF258" s="338"/>
      <c r="AG258" s="338"/>
      <c r="AH258" s="338"/>
      <c r="AI258" s="338"/>
      <c r="AJ258" s="338"/>
      <c r="AK258" s="338"/>
      <c r="AL258" s="338"/>
      <c r="AM258" s="338"/>
      <c r="AN258" s="338"/>
      <c r="AO258" s="338"/>
      <c r="AP258" s="338"/>
      <c r="AQ258" s="338"/>
      <c r="AR258" s="338"/>
      <c r="AS258" s="338"/>
      <c r="AT258" s="338"/>
      <c r="AU258" s="338"/>
      <c r="AV258" s="338"/>
      <c r="AW258" s="338"/>
      <c r="AX258" s="338"/>
      <c r="AY258" s="338"/>
      <c r="AZ258" s="338"/>
      <c r="BA258" s="506"/>
      <c r="BB258" s="366"/>
      <c r="BC258" s="506"/>
      <c r="BD258" s="506"/>
      <c r="BE258" s="506"/>
      <c r="BF258" s="506"/>
      <c r="BG258" s="506"/>
      <c r="BH258" s="506"/>
      <c r="BI258" s="506"/>
      <c r="BJ258" s="506"/>
      <c r="BK258" s="506"/>
      <c r="BL258" s="506"/>
      <c r="BM258" s="506"/>
      <c r="BN258" s="506"/>
      <c r="BO258" s="506"/>
      <c r="BP258" s="506"/>
      <c r="BQ258" s="506"/>
      <c r="BR258" s="506"/>
      <c r="BS258" s="506"/>
      <c r="BT258" s="506"/>
      <c r="BU258" s="506"/>
      <c r="BV258" s="506"/>
      <c r="BW258" s="506"/>
      <c r="BX258" s="506"/>
      <c r="BY258" s="506"/>
      <c r="BZ258" s="338"/>
      <c r="CA258" s="338"/>
      <c r="CB258" s="338"/>
      <c r="CC258" s="338"/>
      <c r="CD258" s="338"/>
      <c r="CE258" s="338"/>
      <c r="CF258" s="338"/>
      <c r="CG258" s="338"/>
      <c r="CH258" s="338"/>
      <c r="CI258" s="338"/>
      <c r="CJ258" s="338"/>
      <c r="CK258" s="338"/>
      <c r="CL258" s="338"/>
      <c r="CM258" s="338"/>
      <c r="CN258" s="338"/>
      <c r="CO258" s="338"/>
      <c r="CP258" s="338"/>
      <c r="CQ258" s="338"/>
      <c r="CR258" s="338"/>
      <c r="CS258" s="338"/>
      <c r="CT258" s="338"/>
      <c r="CU258" s="338"/>
      <c r="CV258" s="338"/>
      <c r="CW258" s="338"/>
      <c r="CX258" s="338"/>
      <c r="CY258" s="338"/>
      <c r="CZ258" s="338"/>
    </row>
    <row r="259" s="544" customFormat="true" ht="15" customHeight="true" x14ac:dyDescent="0.2">
      <c r="B259" s="543"/>
      <c r="AC259" s="343"/>
      <c r="AD259" s="343"/>
      <c r="AE259" s="343"/>
      <c r="AF259" s="343"/>
      <c r="AG259" s="343"/>
      <c r="AH259" s="343"/>
      <c r="AI259" s="343"/>
      <c r="AJ259" s="343"/>
      <c r="AK259" s="343"/>
      <c r="AL259" s="343"/>
      <c r="AM259" s="343"/>
      <c r="AN259" s="343"/>
      <c r="AO259" s="343"/>
      <c r="AP259" s="343"/>
      <c r="AQ259" s="343"/>
      <c r="AR259" s="343"/>
      <c r="AS259" s="343"/>
      <c r="AT259" s="343"/>
      <c r="AU259" s="343"/>
      <c r="AV259" s="343"/>
      <c r="AW259" s="343"/>
      <c r="AX259" s="343"/>
      <c r="AY259" s="343"/>
      <c r="AZ259" s="343"/>
      <c r="BA259" s="344" t="s">
        <v>131</v>
      </c>
      <c r="BB259" s="311" t="s">
        <v>85</v>
      </c>
      <c r="BC259" s="973" t="s">
        <v>115</v>
      </c>
      <c r="BD259" s="974"/>
      <c r="BE259" s="974"/>
      <c r="BF259" s="974"/>
      <c r="BG259" s="975"/>
      <c r="BH259" s="973" t="s">
        <v>38</v>
      </c>
      <c r="BI259" s="974"/>
      <c r="BJ259" s="974"/>
      <c r="BK259" s="974"/>
      <c r="BL259" s="975"/>
      <c r="BM259" s="973" t="s">
        <v>37</v>
      </c>
      <c r="BN259" s="974"/>
      <c r="BO259" s="974"/>
      <c r="BP259" s="974"/>
      <c r="BQ259" s="976"/>
      <c r="BR259" s="14" t="s">
        <v>142</v>
      </c>
      <c r="BS259" s="426"/>
      <c r="BT259" s="426"/>
      <c r="BU259" s="426"/>
      <c r="BV259" s="426"/>
      <c r="BW259" s="426"/>
      <c r="BX259" s="426"/>
      <c r="BY259" s="426"/>
      <c r="BZ259" s="440"/>
      <c r="CA259" s="440"/>
      <c r="CB259" s="440"/>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544" customFormat="true" ht="24" x14ac:dyDescent="0.2">
      <c r="B260" s="543"/>
      <c r="AC260" s="343"/>
      <c r="AD260" s="343"/>
      <c r="AE260" s="343"/>
      <c r="AF260" s="343"/>
      <c r="AG260" s="343"/>
      <c r="AH260" s="343"/>
      <c r="AI260" s="343"/>
      <c r="AJ260" s="343"/>
      <c r="AK260" s="343"/>
      <c r="AL260" s="343"/>
      <c r="AM260" s="343"/>
      <c r="AN260" s="343"/>
      <c r="AO260" s="343"/>
      <c r="AP260" s="343"/>
      <c r="AQ260" s="343"/>
      <c r="AR260" s="343"/>
      <c r="AS260" s="343"/>
      <c r="AT260" s="343"/>
      <c r="AU260" s="343"/>
      <c r="AV260" s="343"/>
      <c r="AW260" s="343"/>
      <c r="AX260" s="343"/>
      <c r="AY260" s="343"/>
      <c r="AZ260" s="343"/>
      <c r="BA260" s="329" t="s">
        <v>119</v>
      </c>
      <c r="BB260" s="328"/>
      <c r="BC260" s="457" t="s">
        <v>0</v>
      </c>
      <c r="BD260" s="563" t="s">
        <v>1</v>
      </c>
      <c r="BE260" s="563" t="s">
        <v>2</v>
      </c>
      <c r="BF260" s="563" t="s">
        <v>3</v>
      </c>
      <c r="BG260" s="458" t="s">
        <v>4</v>
      </c>
      <c r="BH260" s="457" t="s">
        <v>0</v>
      </c>
      <c r="BI260" s="563" t="s">
        <v>1</v>
      </c>
      <c r="BJ260" s="563" t="s">
        <v>2</v>
      </c>
      <c r="BK260" s="563" t="s">
        <v>3</v>
      </c>
      <c r="BL260" s="458" t="s">
        <v>4</v>
      </c>
      <c r="BM260" s="457" t="s">
        <v>0</v>
      </c>
      <c r="BN260" s="563" t="s">
        <v>1</v>
      </c>
      <c r="BO260" s="563" t="s">
        <v>2</v>
      </c>
      <c r="BP260" s="563" t="s">
        <v>3</v>
      </c>
      <c r="BQ260" s="458" t="s">
        <v>4</v>
      </c>
      <c r="BR260" s="457" t="s">
        <v>260</v>
      </c>
      <c r="BS260" s="563" t="s">
        <v>261</v>
      </c>
      <c r="BT260" s="563" t="s">
        <v>262</v>
      </c>
      <c r="BU260" s="563" t="s">
        <v>420</v>
      </c>
      <c r="BV260" s="563" t="s">
        <v>421</v>
      </c>
      <c r="BW260" s="563" t="s">
        <v>265</v>
      </c>
      <c r="BX260" s="563" t="s">
        <v>266</v>
      </c>
      <c r="BY260" s="564" t="s">
        <v>267</v>
      </c>
      <c r="BZ260" s="564" t="s">
        <v>268</v>
      </c>
      <c r="CA260" s="564" t="s">
        <v>269</v>
      </c>
      <c r="CB260" s="564" t="s">
        <v>270</v>
      </c>
      <c r="CC260" s="173"/>
      <c r="CD260" s="173"/>
      <c r="CE260" s="173"/>
      <c r="CF260" s="173"/>
      <c r="CG260" s="173"/>
      <c r="CH260" s="173"/>
      <c r="CI260" s="173"/>
      <c r="CJ260" s="173"/>
      <c r="CK260" s="173"/>
      <c r="CL260" s="173"/>
      <c r="CM260" s="173"/>
      <c r="CN260" s="173"/>
      <c r="CO260" s="173"/>
      <c r="CP260" s="173"/>
      <c r="CQ260" s="173"/>
      <c r="CR260" s="173"/>
      <c r="CS260" s="173"/>
      <c r="CT260" s="173"/>
      <c r="CU260" s="173"/>
      <c r="CV260" s="173"/>
      <c r="CW260" s="173"/>
      <c r="CX260" s="173"/>
      <c r="CY260" s="173"/>
      <c r="CZ260" s="173"/>
    </row>
    <row r="261" s="544" customFormat="true" ht="15" customHeight="true" x14ac:dyDescent="0.2">
      <c r="B261" s="543"/>
      <c r="AC261" s="343"/>
      <c r="AD261" s="343"/>
      <c r="AE261" s="343"/>
      <c r="AF261" s="343"/>
      <c r="AG261" s="343"/>
      <c r="AH261" s="343"/>
      <c r="AI261" s="343"/>
      <c r="AJ261" s="343"/>
      <c r="AK261" s="343"/>
      <c r="AL261" s="343"/>
      <c r="AM261" s="343"/>
      <c r="AN261" s="343"/>
      <c r="AO261" s="343"/>
      <c r="AP261" s="343"/>
      <c r="AQ261" s="343"/>
      <c r="AR261" s="343"/>
      <c r="AS261" s="343"/>
      <c r="AT261" s="343"/>
      <c r="AU261" s="343"/>
      <c r="AV261" s="343"/>
      <c r="AW261" s="343"/>
      <c r="AX261" s="343"/>
      <c r="AY261" s="343"/>
      <c r="AZ261" s="343"/>
      <c r="BA261" s="977" t="s">
        <v>73</v>
      </c>
      <c r="BB261" s="596" t="s">
        <v>49</v>
      </c>
      <c r="BC261" s="46" t="s">
        <v>35</v>
      </c>
      <c r="BD261" s="42" t="s">
        <v>35</v>
      </c>
      <c r="BE261" s="42" t="s">
        <v>35</v>
      </c>
      <c r="BF261" s="42" t="s">
        <v>35</v>
      </c>
      <c r="BG261" s="37" t="s">
        <v>35</v>
      </c>
      <c r="BH261" s="46" t="s">
        <v>35</v>
      </c>
      <c r="BI261" s="42" t="s">
        <v>35</v>
      </c>
      <c r="BJ261" s="42" t="s">
        <v>35</v>
      </c>
      <c r="BK261" s="42" t="s">
        <v>35</v>
      </c>
      <c r="BL261" s="37" t="s">
        <v>35</v>
      </c>
      <c r="BM261" s="46" t="s">
        <v>35</v>
      </c>
      <c r="BN261" s="42" t="s">
        <v>35</v>
      </c>
      <c r="BO261" s="42" t="s">
        <v>35</v>
      </c>
      <c r="BP261" s="42" t="s">
        <v>35</v>
      </c>
      <c r="BQ261" s="37" t="s">
        <v>35</v>
      </c>
      <c r="BR261" s="46" t="s">
        <v>35</v>
      </c>
      <c r="BS261" s="42" t="s">
        <v>35</v>
      </c>
      <c r="BT261" s="42" t="s">
        <v>35</v>
      </c>
      <c r="BU261" s="42" t="s">
        <v>35</v>
      </c>
      <c r="BV261" s="42" t="s">
        <v>35</v>
      </c>
      <c r="BW261" s="42" t="s">
        <v>35</v>
      </c>
      <c r="BX261" s="42" t="s">
        <v>35</v>
      </c>
      <c r="BY261" s="31" t="s">
        <v>35</v>
      </c>
      <c r="BZ261" s="31" t="s">
        <v>35</v>
      </c>
      <c r="CA261" s="31" t="s">
        <v>35</v>
      </c>
      <c r="CB261" s="31" t="s">
        <v>35</v>
      </c>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544" customFormat="true" ht="15" customHeight="true" x14ac:dyDescent="0.2">
      <c r="B262" s="543"/>
      <c r="AC262" s="343"/>
      <c r="AD262" s="343"/>
      <c r="AE262" s="343"/>
      <c r="AF262" s="343"/>
      <c r="AG262" s="343"/>
      <c r="AH262" s="343"/>
      <c r="AI262" s="343"/>
      <c r="AJ262" s="343"/>
      <c r="AK262" s="343"/>
      <c r="AL262" s="343"/>
      <c r="AM262" s="343"/>
      <c r="AN262" s="343"/>
      <c r="AO262" s="343"/>
      <c r="AP262" s="343"/>
      <c r="AQ262" s="343"/>
      <c r="AR262" s="343"/>
      <c r="AS262" s="343"/>
      <c r="AT262" s="343"/>
      <c r="AU262" s="343"/>
      <c r="AV262" s="343"/>
      <c r="AW262" s="343"/>
      <c r="AX262" s="343"/>
      <c r="AY262" s="343"/>
      <c r="AZ262" s="343"/>
      <c r="BA262" s="970"/>
      <c r="BB262" s="594" t="s">
        <v>48</v>
      </c>
      <c r="BC262" s="45" t="s">
        <v>35</v>
      </c>
      <c r="BD262" s="41" t="s">
        <v>35</v>
      </c>
      <c r="BE262" s="41" t="s">
        <v>35</v>
      </c>
      <c r="BF262" s="41" t="s">
        <v>35</v>
      </c>
      <c r="BG262" s="36" t="s">
        <v>35</v>
      </c>
      <c r="BH262" s="45" t="s">
        <v>35</v>
      </c>
      <c r="BI262" s="41" t="s">
        <v>35</v>
      </c>
      <c r="BJ262" s="41" t="s">
        <v>35</v>
      </c>
      <c r="BK262" s="41" t="s">
        <v>35</v>
      </c>
      <c r="BL262" s="36" t="s">
        <v>35</v>
      </c>
      <c r="BM262" s="45" t="s">
        <v>35</v>
      </c>
      <c r="BN262" s="41" t="s">
        <v>35</v>
      </c>
      <c r="BO262" s="41" t="s">
        <v>35</v>
      </c>
      <c r="BP262" s="41" t="s">
        <v>35</v>
      </c>
      <c r="BQ262" s="36" t="s">
        <v>35</v>
      </c>
      <c r="BR262" s="45" t="s">
        <v>35</v>
      </c>
      <c r="BS262" s="41" t="s">
        <v>35</v>
      </c>
      <c r="BT262" s="41" t="s">
        <v>35</v>
      </c>
      <c r="BU262" s="41" t="s">
        <v>35</v>
      </c>
      <c r="BV262" s="41" t="s">
        <v>35</v>
      </c>
      <c r="BW262" s="41" t="s">
        <v>35</v>
      </c>
      <c r="BX262" s="41" t="s">
        <v>35</v>
      </c>
      <c r="BY262" s="30" t="s">
        <v>35</v>
      </c>
      <c r="BZ262" s="30" t="s">
        <v>35</v>
      </c>
      <c r="CA262" s="30" t="s">
        <v>35</v>
      </c>
      <c r="CB262" s="30" t="s">
        <v>35</v>
      </c>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544" customFormat="true" ht="15" customHeight="true" x14ac:dyDescent="0.2">
      <c r="B263" s="543"/>
      <c r="AC263" s="343"/>
      <c r="AD263" s="343"/>
      <c r="AE263" s="343"/>
      <c r="AF263" s="343"/>
      <c r="AG263" s="343"/>
      <c r="AH263" s="343"/>
      <c r="AI263" s="343"/>
      <c r="AJ263" s="343"/>
      <c r="AK263" s="343"/>
      <c r="AL263" s="343"/>
      <c r="AM263" s="343"/>
      <c r="AN263" s="343"/>
      <c r="AO263" s="343"/>
      <c r="AP263" s="343"/>
      <c r="AQ263" s="343"/>
      <c r="AR263" s="343"/>
      <c r="AS263" s="343"/>
      <c r="AT263" s="343"/>
      <c r="AU263" s="343"/>
      <c r="AV263" s="343"/>
      <c r="AW263" s="343"/>
      <c r="AX263" s="343"/>
      <c r="AY263" s="343"/>
      <c r="AZ263" s="343"/>
      <c r="BA263" s="970"/>
      <c r="BB263" s="594" t="s">
        <v>113</v>
      </c>
      <c r="BC263" s="45" t="s">
        <v>35</v>
      </c>
      <c r="BD263" s="41" t="s">
        <v>35</v>
      </c>
      <c r="BE263" s="41" t="s">
        <v>35</v>
      </c>
      <c r="BF263" s="41" t="s">
        <v>35</v>
      </c>
      <c r="BG263" s="36" t="s">
        <v>35</v>
      </c>
      <c r="BH263" s="45" t="s">
        <v>35</v>
      </c>
      <c r="BI263" s="41" t="s">
        <v>35</v>
      </c>
      <c r="BJ263" s="41" t="s">
        <v>35</v>
      </c>
      <c r="BK263" s="41" t="s">
        <v>35</v>
      </c>
      <c r="BL263" s="36" t="s">
        <v>35</v>
      </c>
      <c r="BM263" s="45" t="s">
        <v>35</v>
      </c>
      <c r="BN263" s="41" t="s">
        <v>35</v>
      </c>
      <c r="BO263" s="41" t="s">
        <v>35</v>
      </c>
      <c r="BP263" s="41" t="s">
        <v>35</v>
      </c>
      <c r="BQ263" s="36" t="s">
        <v>35</v>
      </c>
      <c r="BR263" s="45" t="s">
        <v>35</v>
      </c>
      <c r="BS263" s="41" t="s">
        <v>35</v>
      </c>
      <c r="BT263" s="41" t="s">
        <v>35</v>
      </c>
      <c r="BU263" s="41" t="s">
        <v>35</v>
      </c>
      <c r="BV263" s="41" t="s">
        <v>35</v>
      </c>
      <c r="BW263" s="41" t="s">
        <v>35</v>
      </c>
      <c r="BX263" s="41" t="s">
        <v>35</v>
      </c>
      <c r="BY263" s="30" t="s">
        <v>35</v>
      </c>
      <c r="BZ263" s="30" t="s">
        <v>35</v>
      </c>
      <c r="CA263" s="30" t="s">
        <v>35</v>
      </c>
      <c r="CB263" s="30" t="s">
        <v>35</v>
      </c>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544" customFormat="true" ht="15" customHeight="true" x14ac:dyDescent="0.2">
      <c r="B264" s="543"/>
      <c r="AC264" s="343"/>
      <c r="AD264" s="343"/>
      <c r="AE264" s="343"/>
      <c r="AF264" s="343"/>
      <c r="AG264" s="343"/>
      <c r="AH264" s="343"/>
      <c r="AI264" s="343"/>
      <c r="AJ264" s="343"/>
      <c r="AK264" s="343"/>
      <c r="AL264" s="343"/>
      <c r="AM264" s="343"/>
      <c r="AN264" s="343"/>
      <c r="AO264" s="343"/>
      <c r="AP264" s="343"/>
      <c r="AQ264" s="343"/>
      <c r="AR264" s="343"/>
      <c r="AS264" s="343"/>
      <c r="AT264" s="343"/>
      <c r="AU264" s="343"/>
      <c r="AV264" s="343"/>
      <c r="AW264" s="343"/>
      <c r="AX264" s="343"/>
      <c r="AY264" s="343"/>
      <c r="AZ264" s="343"/>
      <c r="BA264" s="970" t="s">
        <v>74</v>
      </c>
      <c r="BB264" s="594" t="s">
        <v>89</v>
      </c>
      <c r="BC264" s="45" t="s">
        <v>35</v>
      </c>
      <c r="BD264" s="41" t="s">
        <v>35</v>
      </c>
      <c r="BE264" s="41" t="s">
        <v>35</v>
      </c>
      <c r="BF264" s="41" t="s">
        <v>35</v>
      </c>
      <c r="BG264" s="36" t="s">
        <v>35</v>
      </c>
      <c r="BH264" s="45" t="s">
        <v>35</v>
      </c>
      <c r="BI264" s="41" t="s">
        <v>35</v>
      </c>
      <c r="BJ264" s="41" t="s">
        <v>35</v>
      </c>
      <c r="BK264" s="41" t="s">
        <v>35</v>
      </c>
      <c r="BL264" s="36" t="s">
        <v>35</v>
      </c>
      <c r="BM264" s="45" t="s">
        <v>35</v>
      </c>
      <c r="BN264" s="41" t="s">
        <v>35</v>
      </c>
      <c r="BO264" s="41" t="s">
        <v>35</v>
      </c>
      <c r="BP264" s="41" t="s">
        <v>35</v>
      </c>
      <c r="BQ264" s="36" t="s">
        <v>35</v>
      </c>
      <c r="BR264" s="45" t="s">
        <v>35</v>
      </c>
      <c r="BS264" s="41" t="s">
        <v>35</v>
      </c>
      <c r="BT264" s="41" t="s">
        <v>35</v>
      </c>
      <c r="BU264" s="41" t="s">
        <v>35</v>
      </c>
      <c r="BV264" s="41" t="s">
        <v>35</v>
      </c>
      <c r="BW264" s="41" t="s">
        <v>35</v>
      </c>
      <c r="BX264" s="41" t="s">
        <v>35</v>
      </c>
      <c r="BY264" s="30" t="s">
        <v>35</v>
      </c>
      <c r="BZ264" s="30" t="s">
        <v>35</v>
      </c>
      <c r="CA264" s="30" t="s">
        <v>35</v>
      </c>
      <c r="CB264" s="30" t="s">
        <v>35</v>
      </c>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544" customFormat="true" ht="15" customHeight="true" x14ac:dyDescent="0.2">
      <c r="B265" s="543"/>
      <c r="AC265" s="343"/>
      <c r="AD265" s="343"/>
      <c r="AE265" s="343"/>
      <c r="AF265" s="343"/>
      <c r="AG265" s="343"/>
      <c r="AH265" s="343"/>
      <c r="AI265" s="343"/>
      <c r="AJ265" s="343"/>
      <c r="AK265" s="343"/>
      <c r="AL265" s="343"/>
      <c r="AM265" s="343"/>
      <c r="AN265" s="343"/>
      <c r="AO265" s="343"/>
      <c r="AP265" s="343"/>
      <c r="AQ265" s="343"/>
      <c r="AR265" s="343"/>
      <c r="AS265" s="343"/>
      <c r="AT265" s="343"/>
      <c r="AU265" s="343"/>
      <c r="AV265" s="343"/>
      <c r="AW265" s="343"/>
      <c r="AX265" s="343"/>
      <c r="AY265" s="343"/>
      <c r="AZ265" s="343"/>
      <c r="BA265" s="970"/>
      <c r="BB265" s="594" t="s">
        <v>90</v>
      </c>
      <c r="BC265" s="45" t="s">
        <v>35</v>
      </c>
      <c r="BD265" s="41" t="s">
        <v>35</v>
      </c>
      <c r="BE265" s="41" t="s">
        <v>35</v>
      </c>
      <c r="BF265" s="41" t="s">
        <v>35</v>
      </c>
      <c r="BG265" s="36" t="s">
        <v>35</v>
      </c>
      <c r="BH265" s="45" t="s">
        <v>35</v>
      </c>
      <c r="BI265" s="41" t="s">
        <v>35</v>
      </c>
      <c r="BJ265" s="41" t="s">
        <v>35</v>
      </c>
      <c r="BK265" s="41" t="s">
        <v>35</v>
      </c>
      <c r="BL265" s="36" t="s">
        <v>35</v>
      </c>
      <c r="BM265" s="45" t="s">
        <v>35</v>
      </c>
      <c r="BN265" s="41" t="s">
        <v>35</v>
      </c>
      <c r="BO265" s="41" t="s">
        <v>35</v>
      </c>
      <c r="BP265" s="41" t="s">
        <v>35</v>
      </c>
      <c r="BQ265" s="36" t="s">
        <v>35</v>
      </c>
      <c r="BR265" s="45" t="s">
        <v>35</v>
      </c>
      <c r="BS265" s="41" t="s">
        <v>35</v>
      </c>
      <c r="BT265" s="41" t="s">
        <v>35</v>
      </c>
      <c r="BU265" s="41" t="s">
        <v>35</v>
      </c>
      <c r="BV265" s="41" t="s">
        <v>35</v>
      </c>
      <c r="BW265" s="41" t="s">
        <v>35</v>
      </c>
      <c r="BX265" s="41" t="s">
        <v>35</v>
      </c>
      <c r="BY265" s="30" t="s">
        <v>35</v>
      </c>
      <c r="BZ265" s="30" t="s">
        <v>35</v>
      </c>
      <c r="CA265" s="30" t="s">
        <v>35</v>
      </c>
      <c r="CB265" s="30" t="s">
        <v>35</v>
      </c>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544" customFormat="true" ht="15" customHeight="true" x14ac:dyDescent="0.2">
      <c r="B266" s="543"/>
      <c r="AC266" s="343"/>
      <c r="AD266" s="343"/>
      <c r="AE266" s="343"/>
      <c r="AF266" s="343"/>
      <c r="AG266" s="343"/>
      <c r="AH266" s="343"/>
      <c r="AI266" s="343"/>
      <c r="AJ266" s="343"/>
      <c r="AK266" s="343"/>
      <c r="AL266" s="343"/>
      <c r="AM266" s="343"/>
      <c r="AN266" s="343"/>
      <c r="AO266" s="343"/>
      <c r="AP266" s="343"/>
      <c r="AQ266" s="343"/>
      <c r="AR266" s="343"/>
      <c r="AS266" s="343"/>
      <c r="AT266" s="343"/>
      <c r="AU266" s="343"/>
      <c r="AV266" s="343"/>
      <c r="AW266" s="343"/>
      <c r="AX266" s="343"/>
      <c r="AY266" s="343"/>
      <c r="AZ266" s="343"/>
      <c r="BA266" s="970"/>
      <c r="BB266" s="594" t="s">
        <v>91</v>
      </c>
      <c r="BC266" s="45" t="s">
        <v>35</v>
      </c>
      <c r="BD266" s="41" t="s">
        <v>35</v>
      </c>
      <c r="BE266" s="41" t="s">
        <v>35</v>
      </c>
      <c r="BF266" s="41" t="s">
        <v>35</v>
      </c>
      <c r="BG266" s="36" t="s">
        <v>35</v>
      </c>
      <c r="BH266" s="45" t="s">
        <v>35</v>
      </c>
      <c r="BI266" s="41" t="s">
        <v>35</v>
      </c>
      <c r="BJ266" s="41" t="s">
        <v>35</v>
      </c>
      <c r="BK266" s="41" t="s">
        <v>35</v>
      </c>
      <c r="BL266" s="36" t="s">
        <v>35</v>
      </c>
      <c r="BM266" s="45" t="s">
        <v>35</v>
      </c>
      <c r="BN266" s="41" t="s">
        <v>35</v>
      </c>
      <c r="BO266" s="41" t="s">
        <v>35</v>
      </c>
      <c r="BP266" s="41" t="s">
        <v>35</v>
      </c>
      <c r="BQ266" s="36" t="s">
        <v>35</v>
      </c>
      <c r="BR266" s="45" t="s">
        <v>35</v>
      </c>
      <c r="BS266" s="41" t="s">
        <v>35</v>
      </c>
      <c r="BT266" s="41" t="s">
        <v>35</v>
      </c>
      <c r="BU266" s="41" t="s">
        <v>35</v>
      </c>
      <c r="BV266" s="41" t="s">
        <v>35</v>
      </c>
      <c r="BW266" s="41" t="s">
        <v>35</v>
      </c>
      <c r="BX266" s="41" t="s">
        <v>35</v>
      </c>
      <c r="BY266" s="30" t="s">
        <v>35</v>
      </c>
      <c r="BZ266" s="30" t="s">
        <v>35</v>
      </c>
      <c r="CA266" s="30" t="s">
        <v>35</v>
      </c>
      <c r="CB266" s="30" t="s">
        <v>35</v>
      </c>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544" customFormat="true" ht="15" customHeight="true" x14ac:dyDescent="0.2">
      <c r="B267" s="543"/>
      <c r="AC267" s="343"/>
      <c r="AD267" s="343"/>
      <c r="AE267" s="343"/>
      <c r="AF267" s="343"/>
      <c r="AG267" s="343"/>
      <c r="AH267" s="343"/>
      <c r="AI267" s="343"/>
      <c r="AJ267" s="343"/>
      <c r="AK267" s="343"/>
      <c r="AL267" s="343"/>
      <c r="AM267" s="343"/>
      <c r="AN267" s="343"/>
      <c r="AO267" s="343"/>
      <c r="AP267" s="343"/>
      <c r="AQ267" s="343"/>
      <c r="AR267" s="343"/>
      <c r="AS267" s="343"/>
      <c r="AT267" s="343"/>
      <c r="AU267" s="343"/>
      <c r="AV267" s="343"/>
      <c r="AW267" s="343"/>
      <c r="AX267" s="343"/>
      <c r="AY267" s="343"/>
      <c r="AZ267" s="343"/>
      <c r="BA267" s="970"/>
      <c r="BB267" s="594" t="s">
        <v>113</v>
      </c>
      <c r="BC267" s="45" t="s">
        <v>35</v>
      </c>
      <c r="BD267" s="41" t="s">
        <v>35</v>
      </c>
      <c r="BE267" s="41" t="s">
        <v>35</v>
      </c>
      <c r="BF267" s="41" t="s">
        <v>35</v>
      </c>
      <c r="BG267" s="36" t="s">
        <v>35</v>
      </c>
      <c r="BH267" s="45" t="s">
        <v>35</v>
      </c>
      <c r="BI267" s="41" t="s">
        <v>35</v>
      </c>
      <c r="BJ267" s="41" t="s">
        <v>35</v>
      </c>
      <c r="BK267" s="41" t="s">
        <v>35</v>
      </c>
      <c r="BL267" s="36" t="s">
        <v>35</v>
      </c>
      <c r="BM267" s="45" t="s">
        <v>35</v>
      </c>
      <c r="BN267" s="41" t="s">
        <v>35</v>
      </c>
      <c r="BO267" s="41" t="s">
        <v>35</v>
      </c>
      <c r="BP267" s="41" t="s">
        <v>35</v>
      </c>
      <c r="BQ267" s="36" t="s">
        <v>35</v>
      </c>
      <c r="BR267" s="45" t="s">
        <v>35</v>
      </c>
      <c r="BS267" s="41" t="s">
        <v>35</v>
      </c>
      <c r="BT267" s="41" t="s">
        <v>35</v>
      </c>
      <c r="BU267" s="41" t="s">
        <v>35</v>
      </c>
      <c r="BV267" s="41" t="s">
        <v>35</v>
      </c>
      <c r="BW267" s="41" t="s">
        <v>35</v>
      </c>
      <c r="BX267" s="41" t="s">
        <v>35</v>
      </c>
      <c r="BY267" s="30" t="s">
        <v>35</v>
      </c>
      <c r="BZ267" s="30" t="s">
        <v>35</v>
      </c>
      <c r="CA267" s="30" t="s">
        <v>35</v>
      </c>
      <c r="CB267" s="30" t="s">
        <v>35</v>
      </c>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544" customFormat="true" ht="15" customHeight="true" x14ac:dyDescent="0.2">
      <c r="B268" s="543"/>
      <c r="AC268" s="343"/>
      <c r="AD268" s="343"/>
      <c r="AE268" s="343"/>
      <c r="AF268" s="343"/>
      <c r="AG268" s="343"/>
      <c r="AH268" s="343"/>
      <c r="AI268" s="343"/>
      <c r="AJ268" s="343"/>
      <c r="AK268" s="343"/>
      <c r="AL268" s="343"/>
      <c r="AM268" s="343"/>
      <c r="AN268" s="343"/>
      <c r="AO268" s="343"/>
      <c r="AP268" s="343"/>
      <c r="AQ268" s="343"/>
      <c r="AR268" s="343"/>
      <c r="AS268" s="343"/>
      <c r="AT268" s="343"/>
      <c r="AU268" s="343"/>
      <c r="AV268" s="343"/>
      <c r="AW268" s="343"/>
      <c r="AX268" s="343"/>
      <c r="AY268" s="343"/>
      <c r="AZ268" s="343"/>
      <c r="BA268" s="970" t="s">
        <v>116</v>
      </c>
      <c r="BB268" s="594" t="s">
        <v>89</v>
      </c>
      <c r="BC268" s="45" t="s">
        <v>35</v>
      </c>
      <c r="BD268" s="41" t="s">
        <v>35</v>
      </c>
      <c r="BE268" s="41" t="s">
        <v>35</v>
      </c>
      <c r="BF268" s="41" t="s">
        <v>35</v>
      </c>
      <c r="BG268" s="36" t="s">
        <v>35</v>
      </c>
      <c r="BH268" s="45" t="s">
        <v>35</v>
      </c>
      <c r="BI268" s="41" t="s">
        <v>35</v>
      </c>
      <c r="BJ268" s="41" t="s">
        <v>35</v>
      </c>
      <c r="BK268" s="41" t="s">
        <v>35</v>
      </c>
      <c r="BL268" s="36" t="s">
        <v>35</v>
      </c>
      <c r="BM268" s="45" t="s">
        <v>35</v>
      </c>
      <c r="BN268" s="41" t="s">
        <v>35</v>
      </c>
      <c r="BO268" s="41" t="s">
        <v>35</v>
      </c>
      <c r="BP268" s="41" t="s">
        <v>35</v>
      </c>
      <c r="BQ268" s="36" t="s">
        <v>35</v>
      </c>
      <c r="BR268" s="45" t="s">
        <v>35</v>
      </c>
      <c r="BS268" s="41" t="s">
        <v>35</v>
      </c>
      <c r="BT268" s="41" t="s">
        <v>35</v>
      </c>
      <c r="BU268" s="41" t="s">
        <v>35</v>
      </c>
      <c r="BV268" s="41" t="s">
        <v>35</v>
      </c>
      <c r="BW268" s="41" t="s">
        <v>35</v>
      </c>
      <c r="BX268" s="41" t="s">
        <v>35</v>
      </c>
      <c r="BY268" s="30" t="s">
        <v>35</v>
      </c>
      <c r="BZ268" s="30" t="s">
        <v>35</v>
      </c>
      <c r="CA268" s="30" t="s">
        <v>35</v>
      </c>
      <c r="CB268" s="30" t="s">
        <v>35</v>
      </c>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544" customFormat="true" ht="15" customHeight="true" x14ac:dyDescent="0.2">
      <c r="B269" s="543"/>
      <c r="AC269" s="343"/>
      <c r="AD269" s="343"/>
      <c r="AE269" s="343"/>
      <c r="AF269" s="343"/>
      <c r="AG269" s="343"/>
      <c r="AH269" s="343"/>
      <c r="AI269" s="343"/>
      <c r="AJ269" s="343"/>
      <c r="AK269" s="343"/>
      <c r="AL269" s="343"/>
      <c r="AM269" s="343"/>
      <c r="AN269" s="343"/>
      <c r="AO269" s="343"/>
      <c r="AP269" s="343"/>
      <c r="AQ269" s="343"/>
      <c r="AR269" s="343"/>
      <c r="AS269" s="343"/>
      <c r="AT269" s="343"/>
      <c r="AU269" s="343"/>
      <c r="AV269" s="343"/>
      <c r="AW269" s="343"/>
      <c r="AX269" s="343"/>
      <c r="AY269" s="343"/>
      <c r="AZ269" s="343"/>
      <c r="BA269" s="970"/>
      <c r="BB269" s="594" t="s">
        <v>90</v>
      </c>
      <c r="BC269" s="45" t="s">
        <v>35</v>
      </c>
      <c r="BD269" s="41" t="s">
        <v>35</v>
      </c>
      <c r="BE269" s="41" t="s">
        <v>35</v>
      </c>
      <c r="BF269" s="41" t="s">
        <v>35</v>
      </c>
      <c r="BG269" s="36" t="s">
        <v>35</v>
      </c>
      <c r="BH269" s="45" t="s">
        <v>35</v>
      </c>
      <c r="BI269" s="41" t="s">
        <v>35</v>
      </c>
      <c r="BJ269" s="41" t="s">
        <v>35</v>
      </c>
      <c r="BK269" s="41" t="s">
        <v>35</v>
      </c>
      <c r="BL269" s="36" t="s">
        <v>35</v>
      </c>
      <c r="BM269" s="45" t="s">
        <v>35</v>
      </c>
      <c r="BN269" s="41" t="s">
        <v>35</v>
      </c>
      <c r="BO269" s="41" t="s">
        <v>35</v>
      </c>
      <c r="BP269" s="41" t="s">
        <v>35</v>
      </c>
      <c r="BQ269" s="36" t="s">
        <v>35</v>
      </c>
      <c r="BR269" s="45" t="s">
        <v>35</v>
      </c>
      <c r="BS269" s="41" t="s">
        <v>35</v>
      </c>
      <c r="BT269" s="41" t="s">
        <v>35</v>
      </c>
      <c r="BU269" s="41" t="s">
        <v>35</v>
      </c>
      <c r="BV269" s="41" t="s">
        <v>35</v>
      </c>
      <c r="BW269" s="41" t="s">
        <v>35</v>
      </c>
      <c r="BX269" s="41" t="s">
        <v>35</v>
      </c>
      <c r="BY269" s="30" t="s">
        <v>35</v>
      </c>
      <c r="BZ269" s="30" t="s">
        <v>35</v>
      </c>
      <c r="CA269" s="30" t="s">
        <v>35</v>
      </c>
      <c r="CB269" s="30" t="s">
        <v>35</v>
      </c>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544" customFormat="true" ht="15" customHeight="true" x14ac:dyDescent="0.2">
      <c r="B270" s="543"/>
      <c r="AC270" s="343"/>
      <c r="AD270" s="343"/>
      <c r="AE270" s="343"/>
      <c r="AF270" s="343"/>
      <c r="AG270" s="343"/>
      <c r="AH270" s="343"/>
      <c r="AI270" s="343"/>
      <c r="AJ270" s="343"/>
      <c r="AK270" s="343"/>
      <c r="AL270" s="343"/>
      <c r="AM270" s="343"/>
      <c r="AN270" s="343"/>
      <c r="AO270" s="343"/>
      <c r="AP270" s="343"/>
      <c r="AQ270" s="343"/>
      <c r="AR270" s="343"/>
      <c r="AS270" s="343"/>
      <c r="AT270" s="343"/>
      <c r="AU270" s="343"/>
      <c r="AV270" s="343"/>
      <c r="AW270" s="343"/>
      <c r="AX270" s="343"/>
      <c r="AY270" s="343"/>
      <c r="AZ270" s="343"/>
      <c r="BA270" s="970"/>
      <c r="BB270" s="594" t="s">
        <v>91</v>
      </c>
      <c r="BC270" s="45" t="s">
        <v>35</v>
      </c>
      <c r="BD270" s="41" t="s">
        <v>35</v>
      </c>
      <c r="BE270" s="41" t="s">
        <v>35</v>
      </c>
      <c r="BF270" s="41" t="s">
        <v>35</v>
      </c>
      <c r="BG270" s="36" t="s">
        <v>35</v>
      </c>
      <c r="BH270" s="45" t="s">
        <v>35</v>
      </c>
      <c r="BI270" s="41" t="s">
        <v>35</v>
      </c>
      <c r="BJ270" s="41" t="s">
        <v>35</v>
      </c>
      <c r="BK270" s="41" t="s">
        <v>35</v>
      </c>
      <c r="BL270" s="36" t="s">
        <v>35</v>
      </c>
      <c r="BM270" s="45" t="s">
        <v>35</v>
      </c>
      <c r="BN270" s="41" t="s">
        <v>35</v>
      </c>
      <c r="BO270" s="41" t="s">
        <v>35</v>
      </c>
      <c r="BP270" s="41" t="s">
        <v>35</v>
      </c>
      <c r="BQ270" s="36" t="s">
        <v>35</v>
      </c>
      <c r="BR270" s="45" t="s">
        <v>35</v>
      </c>
      <c r="BS270" s="41" t="s">
        <v>35</v>
      </c>
      <c r="BT270" s="41" t="s">
        <v>35</v>
      </c>
      <c r="BU270" s="41" t="s">
        <v>35</v>
      </c>
      <c r="BV270" s="41" t="s">
        <v>35</v>
      </c>
      <c r="BW270" s="41" t="s">
        <v>35</v>
      </c>
      <c r="BX270" s="41" t="s">
        <v>35</v>
      </c>
      <c r="BY270" s="30" t="s">
        <v>35</v>
      </c>
      <c r="BZ270" s="30" t="s">
        <v>35</v>
      </c>
      <c r="CA270" s="30" t="s">
        <v>35</v>
      </c>
      <c r="CB270" s="30" t="s">
        <v>35</v>
      </c>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544" customFormat="true" ht="15" customHeight="true" x14ac:dyDescent="0.2">
      <c r="B271" s="543"/>
      <c r="AC271" s="343"/>
      <c r="AD271" s="343"/>
      <c r="AE271" s="343"/>
      <c r="AF271" s="343"/>
      <c r="AG271" s="343"/>
      <c r="AH271" s="343"/>
      <c r="AI271" s="343"/>
      <c r="AJ271" s="343"/>
      <c r="AK271" s="343"/>
      <c r="AL271" s="343"/>
      <c r="AM271" s="343"/>
      <c r="AN271" s="343"/>
      <c r="AO271" s="343"/>
      <c r="AP271" s="343"/>
      <c r="AQ271" s="343"/>
      <c r="AR271" s="343"/>
      <c r="AS271" s="343"/>
      <c r="AT271" s="343"/>
      <c r="AU271" s="343"/>
      <c r="AV271" s="343"/>
      <c r="AW271" s="343"/>
      <c r="AX271" s="343"/>
      <c r="AY271" s="343"/>
      <c r="AZ271" s="343"/>
      <c r="BA271" s="970" t="s">
        <v>75</v>
      </c>
      <c r="BB271" s="594" t="s">
        <v>49</v>
      </c>
      <c r="BC271" s="45" t="s">
        <v>35</v>
      </c>
      <c r="BD271" s="38" t="s">
        <v>35</v>
      </c>
      <c r="BE271" s="38" t="s">
        <v>35</v>
      </c>
      <c r="BF271" s="38" t="s">
        <v>35</v>
      </c>
      <c r="BG271" s="33" t="s">
        <v>35</v>
      </c>
      <c r="BH271" s="45" t="s">
        <v>35</v>
      </c>
      <c r="BI271" s="38" t="s">
        <v>35</v>
      </c>
      <c r="BJ271" s="38" t="s">
        <v>35</v>
      </c>
      <c r="BK271" s="38" t="s">
        <v>35</v>
      </c>
      <c r="BL271" s="33" t="s">
        <v>35</v>
      </c>
      <c r="BM271" s="45" t="s">
        <v>35</v>
      </c>
      <c r="BN271" s="38" t="s">
        <v>35</v>
      </c>
      <c r="BO271" s="38" t="s">
        <v>35</v>
      </c>
      <c r="BP271" s="38" t="s">
        <v>35</v>
      </c>
      <c r="BQ271" s="33" t="s">
        <v>35</v>
      </c>
      <c r="BR271" s="45" t="s">
        <v>35</v>
      </c>
      <c r="BS271" s="38" t="s">
        <v>35</v>
      </c>
      <c r="BT271" s="38" t="s">
        <v>35</v>
      </c>
      <c r="BU271" s="38" t="s">
        <v>35</v>
      </c>
      <c r="BV271" s="38" t="s">
        <v>35</v>
      </c>
      <c r="BW271" s="38" t="s">
        <v>35</v>
      </c>
      <c r="BX271" s="38" t="s">
        <v>35</v>
      </c>
      <c r="BY271" s="28" t="s">
        <v>35</v>
      </c>
      <c r="BZ271" s="28" t="s">
        <v>35</v>
      </c>
      <c r="CA271" s="28" t="s">
        <v>35</v>
      </c>
      <c r="CB271" s="28" t="s">
        <v>35</v>
      </c>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544" customFormat="true" ht="15" customHeight="true" x14ac:dyDescent="0.2">
      <c r="B272" s="543"/>
      <c r="AC272" s="343"/>
      <c r="AD272" s="343"/>
      <c r="AE272" s="343"/>
      <c r="AF272" s="343"/>
      <c r="AG272" s="343"/>
      <c r="AH272" s="343"/>
      <c r="AI272" s="343"/>
      <c r="AJ272" s="343"/>
      <c r="AK272" s="343"/>
      <c r="AL272" s="343"/>
      <c r="AM272" s="343"/>
      <c r="AN272" s="343"/>
      <c r="AO272" s="343"/>
      <c r="AP272" s="343"/>
      <c r="AQ272" s="343"/>
      <c r="AR272" s="343"/>
      <c r="AS272" s="343"/>
      <c r="AT272" s="343"/>
      <c r="AU272" s="343"/>
      <c r="AV272" s="343"/>
      <c r="AW272" s="343"/>
      <c r="AX272" s="343"/>
      <c r="AY272" s="343"/>
      <c r="AZ272" s="343"/>
      <c r="BA272" s="970"/>
      <c r="BB272" s="594" t="s">
        <v>48</v>
      </c>
      <c r="BC272" s="45" t="s">
        <v>35</v>
      </c>
      <c r="BD272" s="38" t="s">
        <v>35</v>
      </c>
      <c r="BE272" s="38" t="s">
        <v>35</v>
      </c>
      <c r="BF272" s="38" t="s">
        <v>35</v>
      </c>
      <c r="BG272" s="33" t="s">
        <v>35</v>
      </c>
      <c r="BH272" s="45" t="s">
        <v>35</v>
      </c>
      <c r="BI272" s="38" t="s">
        <v>35</v>
      </c>
      <c r="BJ272" s="38" t="s">
        <v>35</v>
      </c>
      <c r="BK272" s="38" t="s">
        <v>35</v>
      </c>
      <c r="BL272" s="33" t="s">
        <v>35</v>
      </c>
      <c r="BM272" s="45" t="s">
        <v>35</v>
      </c>
      <c r="BN272" s="38" t="s">
        <v>35</v>
      </c>
      <c r="BO272" s="38" t="s">
        <v>35</v>
      </c>
      <c r="BP272" s="38" t="s">
        <v>35</v>
      </c>
      <c r="BQ272" s="33" t="s">
        <v>35</v>
      </c>
      <c r="BR272" s="45" t="s">
        <v>35</v>
      </c>
      <c r="BS272" s="38" t="s">
        <v>35</v>
      </c>
      <c r="BT272" s="38" t="s">
        <v>35</v>
      </c>
      <c r="BU272" s="38" t="s">
        <v>35</v>
      </c>
      <c r="BV272" s="38" t="s">
        <v>35</v>
      </c>
      <c r="BW272" s="38" t="s">
        <v>35</v>
      </c>
      <c r="BX272" s="38" t="s">
        <v>35</v>
      </c>
      <c r="BY272" s="28" t="s">
        <v>35</v>
      </c>
      <c r="BZ272" s="28" t="s">
        <v>35</v>
      </c>
      <c r="CA272" s="28" t="s">
        <v>35</v>
      </c>
      <c r="CB272" s="28" t="s">
        <v>35</v>
      </c>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544" customFormat="true" ht="15" customHeight="true" x14ac:dyDescent="0.2">
      <c r="B273" s="543"/>
      <c r="AC273" s="343"/>
      <c r="AD273" s="343"/>
      <c r="AE273" s="343"/>
      <c r="AF273" s="343"/>
      <c r="AG273" s="343"/>
      <c r="AH273" s="343"/>
      <c r="AI273" s="343"/>
      <c r="AJ273" s="343"/>
      <c r="AK273" s="343"/>
      <c r="AL273" s="343"/>
      <c r="AM273" s="343"/>
      <c r="AN273" s="343"/>
      <c r="AO273" s="343"/>
      <c r="AP273" s="343"/>
      <c r="AQ273" s="343"/>
      <c r="AR273" s="343"/>
      <c r="AS273" s="343"/>
      <c r="AT273" s="343"/>
      <c r="AU273" s="343"/>
      <c r="AV273" s="343"/>
      <c r="AW273" s="343"/>
      <c r="AX273" s="343"/>
      <c r="AY273" s="343"/>
      <c r="AZ273" s="343"/>
      <c r="BA273" s="970"/>
      <c r="BB273" s="594" t="s">
        <v>113</v>
      </c>
      <c r="BC273" s="45" t="s">
        <v>35</v>
      </c>
      <c r="BD273" s="38" t="s">
        <v>35</v>
      </c>
      <c r="BE273" s="38" t="s">
        <v>35</v>
      </c>
      <c r="BF273" s="38" t="s">
        <v>35</v>
      </c>
      <c r="BG273" s="33" t="s">
        <v>35</v>
      </c>
      <c r="BH273" s="45" t="s">
        <v>35</v>
      </c>
      <c r="BI273" s="38" t="s">
        <v>35</v>
      </c>
      <c r="BJ273" s="38" t="s">
        <v>35</v>
      </c>
      <c r="BK273" s="38" t="s">
        <v>35</v>
      </c>
      <c r="BL273" s="33" t="s">
        <v>35</v>
      </c>
      <c r="BM273" s="45" t="s">
        <v>35</v>
      </c>
      <c r="BN273" s="38" t="s">
        <v>35</v>
      </c>
      <c r="BO273" s="38" t="s">
        <v>35</v>
      </c>
      <c r="BP273" s="38" t="s">
        <v>35</v>
      </c>
      <c r="BQ273" s="33" t="s">
        <v>35</v>
      </c>
      <c r="BR273" s="45" t="s">
        <v>35</v>
      </c>
      <c r="BS273" s="38" t="s">
        <v>35</v>
      </c>
      <c r="BT273" s="38" t="s">
        <v>35</v>
      </c>
      <c r="BU273" s="38" t="s">
        <v>35</v>
      </c>
      <c r="BV273" s="38" t="s">
        <v>35</v>
      </c>
      <c r="BW273" s="38" t="s">
        <v>35</v>
      </c>
      <c r="BX273" s="38" t="s">
        <v>35</v>
      </c>
      <c r="BY273" s="28" t="s">
        <v>35</v>
      </c>
      <c r="BZ273" s="28" t="s">
        <v>35</v>
      </c>
      <c r="CA273" s="28" t="s">
        <v>35</v>
      </c>
      <c r="CB273" s="28" t="s">
        <v>35</v>
      </c>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544" customFormat="true" ht="15" customHeight="true" x14ac:dyDescent="0.2">
      <c r="B274" s="543"/>
      <c r="AC274" s="343"/>
      <c r="AD274" s="343"/>
      <c r="AE274" s="343"/>
      <c r="AF274" s="343"/>
      <c r="AG274" s="343"/>
      <c r="AH274" s="343"/>
      <c r="AI274" s="343"/>
      <c r="AJ274" s="343"/>
      <c r="AK274" s="343"/>
      <c r="AL274" s="343"/>
      <c r="AM274" s="343"/>
      <c r="AN274" s="343"/>
      <c r="AO274" s="343"/>
      <c r="AP274" s="343"/>
      <c r="AQ274" s="343"/>
      <c r="AR274" s="343"/>
      <c r="AS274" s="343"/>
      <c r="AT274" s="343"/>
      <c r="AU274" s="343"/>
      <c r="AV274" s="343"/>
      <c r="AW274" s="343"/>
      <c r="AX274" s="343"/>
      <c r="AY274" s="343"/>
      <c r="AZ274" s="343"/>
      <c r="BA274" s="970" t="s">
        <v>76</v>
      </c>
      <c r="BB274" s="594" t="s">
        <v>49</v>
      </c>
      <c r="BC274" s="45" t="s">
        <v>35</v>
      </c>
      <c r="BD274" s="41" t="s">
        <v>35</v>
      </c>
      <c r="BE274" s="41" t="s">
        <v>35</v>
      </c>
      <c r="BF274" s="41" t="s">
        <v>35</v>
      </c>
      <c r="BG274" s="36" t="s">
        <v>35</v>
      </c>
      <c r="BH274" s="45" t="s">
        <v>35</v>
      </c>
      <c r="BI274" s="41" t="s">
        <v>35</v>
      </c>
      <c r="BJ274" s="41" t="s">
        <v>35</v>
      </c>
      <c r="BK274" s="41" t="s">
        <v>35</v>
      </c>
      <c r="BL274" s="36" t="s">
        <v>35</v>
      </c>
      <c r="BM274" s="45" t="s">
        <v>35</v>
      </c>
      <c r="BN274" s="41" t="s">
        <v>35</v>
      </c>
      <c r="BO274" s="41" t="s">
        <v>35</v>
      </c>
      <c r="BP274" s="41" t="s">
        <v>35</v>
      </c>
      <c r="BQ274" s="36" t="s">
        <v>35</v>
      </c>
      <c r="BR274" s="45" t="s">
        <v>35</v>
      </c>
      <c r="BS274" s="41" t="s">
        <v>35</v>
      </c>
      <c r="BT274" s="41" t="s">
        <v>35</v>
      </c>
      <c r="BU274" s="41" t="s">
        <v>35</v>
      </c>
      <c r="BV274" s="41" t="s">
        <v>35</v>
      </c>
      <c r="BW274" s="41" t="s">
        <v>35</v>
      </c>
      <c r="BX274" s="41" t="s">
        <v>35</v>
      </c>
      <c r="BY274" s="30" t="s">
        <v>35</v>
      </c>
      <c r="BZ274" s="30" t="s">
        <v>35</v>
      </c>
      <c r="CA274" s="30" t="s">
        <v>35</v>
      </c>
      <c r="CB274" s="30" t="s">
        <v>35</v>
      </c>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544" customFormat="true" ht="15" customHeight="true" x14ac:dyDescent="0.2">
      <c r="B275" s="543"/>
      <c r="AC275" s="343"/>
      <c r="AD275" s="343"/>
      <c r="AE275" s="343"/>
      <c r="AF275" s="343"/>
      <c r="AG275" s="343"/>
      <c r="AH275" s="343"/>
      <c r="AI275" s="343"/>
      <c r="AJ275" s="343"/>
      <c r="AK275" s="343"/>
      <c r="AL275" s="343"/>
      <c r="AM275" s="343"/>
      <c r="AN275" s="343"/>
      <c r="AO275" s="343"/>
      <c r="AP275" s="343"/>
      <c r="AQ275" s="343"/>
      <c r="AR275" s="343"/>
      <c r="AS275" s="343"/>
      <c r="AT275" s="343"/>
      <c r="AU275" s="343"/>
      <c r="AV275" s="343"/>
      <c r="AW275" s="343"/>
      <c r="AX275" s="343"/>
      <c r="AY275" s="343"/>
      <c r="AZ275" s="343"/>
      <c r="BA275" s="970"/>
      <c r="BB275" s="594" t="s">
        <v>48</v>
      </c>
      <c r="BC275" s="45" t="s">
        <v>35</v>
      </c>
      <c r="BD275" s="41" t="s">
        <v>35</v>
      </c>
      <c r="BE275" s="41" t="s">
        <v>35</v>
      </c>
      <c r="BF275" s="41" t="s">
        <v>35</v>
      </c>
      <c r="BG275" s="36" t="s">
        <v>35</v>
      </c>
      <c r="BH275" s="45" t="s">
        <v>35</v>
      </c>
      <c r="BI275" s="41" t="s">
        <v>35</v>
      </c>
      <c r="BJ275" s="41" t="s">
        <v>35</v>
      </c>
      <c r="BK275" s="41" t="s">
        <v>35</v>
      </c>
      <c r="BL275" s="36" t="s">
        <v>35</v>
      </c>
      <c r="BM275" s="45" t="s">
        <v>35</v>
      </c>
      <c r="BN275" s="41" t="s">
        <v>35</v>
      </c>
      <c r="BO275" s="41" t="s">
        <v>35</v>
      </c>
      <c r="BP275" s="41" t="s">
        <v>35</v>
      </c>
      <c r="BQ275" s="36" t="s">
        <v>35</v>
      </c>
      <c r="BR275" s="45" t="s">
        <v>35</v>
      </c>
      <c r="BS275" s="41" t="s">
        <v>35</v>
      </c>
      <c r="BT275" s="41" t="s">
        <v>35</v>
      </c>
      <c r="BU275" s="41" t="s">
        <v>35</v>
      </c>
      <c r="BV275" s="41" t="s">
        <v>35</v>
      </c>
      <c r="BW275" s="41" t="s">
        <v>35</v>
      </c>
      <c r="BX275" s="41" t="s">
        <v>35</v>
      </c>
      <c r="BY275" s="30" t="s">
        <v>35</v>
      </c>
      <c r="BZ275" s="30" t="s">
        <v>35</v>
      </c>
      <c r="CA275" s="30" t="s">
        <v>35</v>
      </c>
      <c r="CB275" s="30" t="s">
        <v>35</v>
      </c>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544" customFormat="true" ht="15" customHeight="true" x14ac:dyDescent="0.2">
      <c r="B276" s="543"/>
      <c r="AC276" s="343"/>
      <c r="AD276" s="343"/>
      <c r="AE276" s="343"/>
      <c r="AF276" s="343"/>
      <c r="AG276" s="343"/>
      <c r="AH276" s="343"/>
      <c r="AI276" s="343"/>
      <c r="AJ276" s="343"/>
      <c r="AK276" s="343"/>
      <c r="AL276" s="343"/>
      <c r="AM276" s="343"/>
      <c r="AN276" s="343"/>
      <c r="AO276" s="343"/>
      <c r="AP276" s="343"/>
      <c r="AQ276" s="343"/>
      <c r="AR276" s="343"/>
      <c r="AS276" s="343"/>
      <c r="AT276" s="343"/>
      <c r="AU276" s="343"/>
      <c r="AV276" s="343"/>
      <c r="AW276" s="343"/>
      <c r="AX276" s="343"/>
      <c r="AY276" s="343"/>
      <c r="AZ276" s="343"/>
      <c r="BA276" s="970"/>
      <c r="BB276" s="594" t="s">
        <v>114</v>
      </c>
      <c r="BC276" s="45" t="s">
        <v>35</v>
      </c>
      <c r="BD276" s="41" t="s">
        <v>35</v>
      </c>
      <c r="BE276" s="41" t="s">
        <v>35</v>
      </c>
      <c r="BF276" s="41" t="s">
        <v>35</v>
      </c>
      <c r="BG276" s="36" t="s">
        <v>35</v>
      </c>
      <c r="BH276" s="45" t="s">
        <v>35</v>
      </c>
      <c r="BI276" s="41" t="s">
        <v>35</v>
      </c>
      <c r="BJ276" s="41" t="s">
        <v>35</v>
      </c>
      <c r="BK276" s="41" t="s">
        <v>35</v>
      </c>
      <c r="BL276" s="36" t="s">
        <v>35</v>
      </c>
      <c r="BM276" s="45" t="s">
        <v>35</v>
      </c>
      <c r="BN276" s="41" t="s">
        <v>35</v>
      </c>
      <c r="BO276" s="41" t="s">
        <v>35</v>
      </c>
      <c r="BP276" s="41" t="s">
        <v>35</v>
      </c>
      <c r="BQ276" s="36" t="s">
        <v>35</v>
      </c>
      <c r="BR276" s="45" t="s">
        <v>35</v>
      </c>
      <c r="BS276" s="41" t="s">
        <v>35</v>
      </c>
      <c r="BT276" s="41" t="s">
        <v>35</v>
      </c>
      <c r="BU276" s="41" t="s">
        <v>35</v>
      </c>
      <c r="BV276" s="41" t="s">
        <v>35</v>
      </c>
      <c r="BW276" s="41" t="s">
        <v>35</v>
      </c>
      <c r="BX276" s="41" t="s">
        <v>35</v>
      </c>
      <c r="BY276" s="30" t="s">
        <v>35</v>
      </c>
      <c r="BZ276" s="30" t="s">
        <v>35</v>
      </c>
      <c r="CA276" s="30" t="s">
        <v>35</v>
      </c>
      <c r="CB276" s="30" t="s">
        <v>35</v>
      </c>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544" customFormat="true" ht="15" customHeight="true" x14ac:dyDescent="0.2">
      <c r="B277" s="543"/>
      <c r="AC277" s="343"/>
      <c r="AD277" s="343"/>
      <c r="AE277" s="343"/>
      <c r="AF277" s="343"/>
      <c r="AG277" s="343"/>
      <c r="AH277" s="343"/>
      <c r="AI277" s="343"/>
      <c r="AJ277" s="343"/>
      <c r="AK277" s="343"/>
      <c r="AL277" s="343"/>
      <c r="AM277" s="343"/>
      <c r="AN277" s="343"/>
      <c r="AO277" s="343"/>
      <c r="AP277" s="343"/>
      <c r="AQ277" s="343"/>
      <c r="AR277" s="343"/>
      <c r="AS277" s="343"/>
      <c r="AT277" s="343"/>
      <c r="AU277" s="343"/>
      <c r="AV277" s="343"/>
      <c r="AW277" s="343"/>
      <c r="AX277" s="343"/>
      <c r="AY277" s="343"/>
      <c r="AZ277" s="343"/>
      <c r="BA277" s="970" t="s">
        <v>77</v>
      </c>
      <c r="BB277" s="594" t="s">
        <v>78</v>
      </c>
      <c r="BC277" s="45" t="s">
        <v>35</v>
      </c>
      <c r="BD277" s="41" t="s">
        <v>35</v>
      </c>
      <c r="BE277" s="41" t="s">
        <v>35</v>
      </c>
      <c r="BF277" s="41" t="s">
        <v>35</v>
      </c>
      <c r="BG277" s="36" t="s">
        <v>35</v>
      </c>
      <c r="BH277" s="45" t="s">
        <v>35</v>
      </c>
      <c r="BI277" s="41" t="s">
        <v>35</v>
      </c>
      <c r="BJ277" s="41" t="s">
        <v>35</v>
      </c>
      <c r="BK277" s="41" t="s">
        <v>35</v>
      </c>
      <c r="BL277" s="36" t="s">
        <v>35</v>
      </c>
      <c r="BM277" s="45" t="s">
        <v>35</v>
      </c>
      <c r="BN277" s="41" t="s">
        <v>35</v>
      </c>
      <c r="BO277" s="41" t="s">
        <v>35</v>
      </c>
      <c r="BP277" s="41" t="s">
        <v>35</v>
      </c>
      <c r="BQ277" s="36" t="s">
        <v>35</v>
      </c>
      <c r="BR277" s="45" t="s">
        <v>35</v>
      </c>
      <c r="BS277" s="41" t="s">
        <v>35</v>
      </c>
      <c r="BT277" s="41" t="s">
        <v>35</v>
      </c>
      <c r="BU277" s="41" t="s">
        <v>35</v>
      </c>
      <c r="BV277" s="41" t="s">
        <v>35</v>
      </c>
      <c r="BW277" s="41" t="s">
        <v>35</v>
      </c>
      <c r="BX277" s="41" t="s">
        <v>35</v>
      </c>
      <c r="BY277" s="30" t="s">
        <v>35</v>
      </c>
      <c r="BZ277" s="30" t="s">
        <v>35</v>
      </c>
      <c r="CA277" s="30" t="s">
        <v>35</v>
      </c>
      <c r="CB277" s="30" t="s">
        <v>35</v>
      </c>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544" customFormat="true" ht="15" customHeight="true" x14ac:dyDescent="0.2">
      <c r="B278" s="543"/>
      <c r="AC278" s="343"/>
      <c r="AD278" s="343"/>
      <c r="AE278" s="343"/>
      <c r="AF278" s="343"/>
      <c r="AG278" s="343"/>
      <c r="AH278" s="343"/>
      <c r="AI278" s="343"/>
      <c r="AJ278" s="343"/>
      <c r="AK278" s="343"/>
      <c r="AL278" s="343"/>
      <c r="AM278" s="343"/>
      <c r="AN278" s="343"/>
      <c r="AO278" s="343"/>
      <c r="AP278" s="343"/>
      <c r="AQ278" s="343"/>
      <c r="AR278" s="343"/>
      <c r="AS278" s="343"/>
      <c r="AT278" s="343"/>
      <c r="AU278" s="343"/>
      <c r="AV278" s="343"/>
      <c r="AW278" s="343"/>
      <c r="AX278" s="343"/>
      <c r="AY278" s="343"/>
      <c r="AZ278" s="343"/>
      <c r="BA278" s="970"/>
      <c r="BB278" s="594" t="s">
        <v>79</v>
      </c>
      <c r="BC278" s="45" t="s">
        <v>35</v>
      </c>
      <c r="BD278" s="41" t="s">
        <v>35</v>
      </c>
      <c r="BE278" s="41" t="s">
        <v>35</v>
      </c>
      <c r="BF278" s="41" t="s">
        <v>35</v>
      </c>
      <c r="BG278" s="36" t="s">
        <v>35</v>
      </c>
      <c r="BH278" s="45" t="s">
        <v>35</v>
      </c>
      <c r="BI278" s="41" t="s">
        <v>35</v>
      </c>
      <c r="BJ278" s="41" t="s">
        <v>35</v>
      </c>
      <c r="BK278" s="41" t="s">
        <v>35</v>
      </c>
      <c r="BL278" s="36" t="s">
        <v>35</v>
      </c>
      <c r="BM278" s="45" t="s">
        <v>35</v>
      </c>
      <c r="BN278" s="41" t="s">
        <v>35</v>
      </c>
      <c r="BO278" s="41" t="s">
        <v>35</v>
      </c>
      <c r="BP278" s="41" t="s">
        <v>35</v>
      </c>
      <c r="BQ278" s="36" t="s">
        <v>35</v>
      </c>
      <c r="BR278" s="45" t="s">
        <v>35</v>
      </c>
      <c r="BS278" s="41" t="s">
        <v>35</v>
      </c>
      <c r="BT278" s="41" t="s">
        <v>35</v>
      </c>
      <c r="BU278" s="41" t="s">
        <v>35</v>
      </c>
      <c r="BV278" s="41" t="s">
        <v>35</v>
      </c>
      <c r="BW278" s="41" t="s">
        <v>35</v>
      </c>
      <c r="BX278" s="41" t="s">
        <v>35</v>
      </c>
      <c r="BY278" s="30" t="s">
        <v>35</v>
      </c>
      <c r="BZ278" s="30" t="s">
        <v>35</v>
      </c>
      <c r="CA278" s="30" t="s">
        <v>35</v>
      </c>
      <c r="CB278" s="30" t="s">
        <v>35</v>
      </c>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544" customFormat="true" ht="15" customHeight="true" x14ac:dyDescent="0.2">
      <c r="B279" s="543"/>
      <c r="AC279" s="343"/>
      <c r="AD279" s="343"/>
      <c r="AE279" s="343"/>
      <c r="AF279" s="343"/>
      <c r="AG279" s="343"/>
      <c r="AH279" s="343"/>
      <c r="AI279" s="343"/>
      <c r="AJ279" s="343"/>
      <c r="AK279" s="343"/>
      <c r="AL279" s="343"/>
      <c r="AM279" s="343"/>
      <c r="AN279" s="343"/>
      <c r="AO279" s="343"/>
      <c r="AP279" s="343"/>
      <c r="AQ279" s="343"/>
      <c r="AR279" s="343"/>
      <c r="AS279" s="343"/>
      <c r="AT279" s="343"/>
      <c r="AU279" s="343"/>
      <c r="AV279" s="343"/>
      <c r="AW279" s="343"/>
      <c r="AX279" s="343"/>
      <c r="AY279" s="343"/>
      <c r="AZ279" s="343"/>
      <c r="BA279" s="970"/>
      <c r="BB279" s="594" t="s">
        <v>80</v>
      </c>
      <c r="BC279" s="45" t="s">
        <v>35</v>
      </c>
      <c r="BD279" s="38" t="s">
        <v>35</v>
      </c>
      <c r="BE279" s="38" t="s">
        <v>35</v>
      </c>
      <c r="BF279" s="38" t="s">
        <v>35</v>
      </c>
      <c r="BG279" s="33" t="s">
        <v>35</v>
      </c>
      <c r="BH279" s="45" t="s">
        <v>35</v>
      </c>
      <c r="BI279" s="38" t="s">
        <v>35</v>
      </c>
      <c r="BJ279" s="38" t="s">
        <v>35</v>
      </c>
      <c r="BK279" s="38" t="s">
        <v>35</v>
      </c>
      <c r="BL279" s="33" t="s">
        <v>35</v>
      </c>
      <c r="BM279" s="45" t="s">
        <v>35</v>
      </c>
      <c r="BN279" s="38" t="s">
        <v>35</v>
      </c>
      <c r="BO279" s="38" t="s">
        <v>35</v>
      </c>
      <c r="BP279" s="38" t="s">
        <v>35</v>
      </c>
      <c r="BQ279" s="33" t="s">
        <v>35</v>
      </c>
      <c r="BR279" s="45" t="s">
        <v>35</v>
      </c>
      <c r="BS279" s="38" t="s">
        <v>35</v>
      </c>
      <c r="BT279" s="38" t="s">
        <v>35</v>
      </c>
      <c r="BU279" s="38" t="s">
        <v>35</v>
      </c>
      <c r="BV279" s="38" t="s">
        <v>35</v>
      </c>
      <c r="BW279" s="38" t="s">
        <v>35</v>
      </c>
      <c r="BX279" s="38" t="s">
        <v>35</v>
      </c>
      <c r="BY279" s="28" t="s">
        <v>35</v>
      </c>
      <c r="BZ279" s="28" t="s">
        <v>35</v>
      </c>
      <c r="CA279" s="28" t="s">
        <v>35</v>
      </c>
      <c r="CB279" s="28" t="s">
        <v>35</v>
      </c>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544" customFormat="true" ht="15" customHeight="true" x14ac:dyDescent="0.2">
      <c r="B280" s="543"/>
      <c r="AC280" s="343"/>
      <c r="AD280" s="343"/>
      <c r="AE280" s="343"/>
      <c r="AF280" s="343"/>
      <c r="AG280" s="343"/>
      <c r="AH280" s="343"/>
      <c r="AI280" s="343"/>
      <c r="AJ280" s="343"/>
      <c r="AK280" s="343"/>
      <c r="AL280" s="343"/>
      <c r="AM280" s="343"/>
      <c r="AN280" s="343"/>
      <c r="AO280" s="343"/>
      <c r="AP280" s="343"/>
      <c r="AQ280" s="343"/>
      <c r="AR280" s="343"/>
      <c r="AS280" s="343"/>
      <c r="AT280" s="343"/>
      <c r="AU280" s="343"/>
      <c r="AV280" s="343"/>
      <c r="AW280" s="343"/>
      <c r="AX280" s="343"/>
      <c r="AY280" s="343"/>
      <c r="AZ280" s="343"/>
      <c r="BA280" s="970"/>
      <c r="BB280" s="594" t="s">
        <v>81</v>
      </c>
      <c r="BC280" s="45" t="s">
        <v>35</v>
      </c>
      <c r="BD280" s="38" t="s">
        <v>35</v>
      </c>
      <c r="BE280" s="38" t="s">
        <v>35</v>
      </c>
      <c r="BF280" s="38" t="s">
        <v>35</v>
      </c>
      <c r="BG280" s="33" t="s">
        <v>35</v>
      </c>
      <c r="BH280" s="45" t="s">
        <v>35</v>
      </c>
      <c r="BI280" s="38" t="s">
        <v>35</v>
      </c>
      <c r="BJ280" s="38" t="s">
        <v>35</v>
      </c>
      <c r="BK280" s="38" t="s">
        <v>35</v>
      </c>
      <c r="BL280" s="33" t="s">
        <v>35</v>
      </c>
      <c r="BM280" s="45" t="s">
        <v>35</v>
      </c>
      <c r="BN280" s="38" t="s">
        <v>35</v>
      </c>
      <c r="BO280" s="38" t="s">
        <v>35</v>
      </c>
      <c r="BP280" s="38" t="s">
        <v>35</v>
      </c>
      <c r="BQ280" s="33" t="s">
        <v>35</v>
      </c>
      <c r="BR280" s="45" t="s">
        <v>35</v>
      </c>
      <c r="BS280" s="38" t="s">
        <v>35</v>
      </c>
      <c r="BT280" s="38" t="s">
        <v>35</v>
      </c>
      <c r="BU280" s="38" t="s">
        <v>35</v>
      </c>
      <c r="BV280" s="38" t="s">
        <v>35</v>
      </c>
      <c r="BW280" s="38" t="s">
        <v>35</v>
      </c>
      <c r="BX280" s="38" t="s">
        <v>35</v>
      </c>
      <c r="BY280" s="28" t="s">
        <v>35</v>
      </c>
      <c r="BZ280" s="28" t="s">
        <v>35</v>
      </c>
      <c r="CA280" s="28" t="s">
        <v>35</v>
      </c>
      <c r="CB280" s="28" t="s">
        <v>35</v>
      </c>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544" customFormat="true" ht="15" customHeight="true" x14ac:dyDescent="0.2">
      <c r="B281" s="543"/>
      <c r="AC281" s="343"/>
      <c r="AD281" s="343"/>
      <c r="AE281" s="343"/>
      <c r="AF281" s="343"/>
      <c r="AG281" s="343"/>
      <c r="AH281" s="343"/>
      <c r="AI281" s="343"/>
      <c r="AJ281" s="343"/>
      <c r="AK281" s="343"/>
      <c r="AL281" s="343"/>
      <c r="AM281" s="343"/>
      <c r="AN281" s="343"/>
      <c r="AO281" s="343"/>
      <c r="AP281" s="343"/>
      <c r="AQ281" s="343"/>
      <c r="AR281" s="343"/>
      <c r="AS281" s="343"/>
      <c r="AT281" s="343"/>
      <c r="AU281" s="343"/>
      <c r="AV281" s="343"/>
      <c r="AW281" s="343"/>
      <c r="AX281" s="343"/>
      <c r="AY281" s="343"/>
      <c r="AZ281" s="343"/>
      <c r="BA281" s="970"/>
      <c r="BB281" s="594" t="s">
        <v>82</v>
      </c>
      <c r="BC281" s="45" t="s">
        <v>35</v>
      </c>
      <c r="BD281" s="38" t="s">
        <v>35</v>
      </c>
      <c r="BE281" s="38" t="s">
        <v>35</v>
      </c>
      <c r="BF281" s="38" t="s">
        <v>35</v>
      </c>
      <c r="BG281" s="33" t="s">
        <v>35</v>
      </c>
      <c r="BH281" s="45" t="s">
        <v>35</v>
      </c>
      <c r="BI281" s="38" t="s">
        <v>35</v>
      </c>
      <c r="BJ281" s="38" t="s">
        <v>35</v>
      </c>
      <c r="BK281" s="38" t="s">
        <v>35</v>
      </c>
      <c r="BL281" s="33" t="s">
        <v>35</v>
      </c>
      <c r="BM281" s="45" t="s">
        <v>35</v>
      </c>
      <c r="BN281" s="38" t="s">
        <v>35</v>
      </c>
      <c r="BO281" s="38" t="s">
        <v>35</v>
      </c>
      <c r="BP281" s="38" t="s">
        <v>35</v>
      </c>
      <c r="BQ281" s="33" t="s">
        <v>35</v>
      </c>
      <c r="BR281" s="45" t="s">
        <v>35</v>
      </c>
      <c r="BS281" s="38" t="s">
        <v>35</v>
      </c>
      <c r="BT281" s="38" t="s">
        <v>35</v>
      </c>
      <c r="BU281" s="38" t="s">
        <v>35</v>
      </c>
      <c r="BV281" s="38" t="s">
        <v>35</v>
      </c>
      <c r="BW281" s="38" t="s">
        <v>35</v>
      </c>
      <c r="BX281" s="38" t="s">
        <v>35</v>
      </c>
      <c r="BY281" s="28" t="s">
        <v>35</v>
      </c>
      <c r="BZ281" s="28" t="s">
        <v>35</v>
      </c>
      <c r="CA281" s="28" t="s">
        <v>35</v>
      </c>
      <c r="CB281" s="28" t="s">
        <v>35</v>
      </c>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544" customFormat="true" ht="15" customHeight="true" x14ac:dyDescent="0.2">
      <c r="B282" s="543"/>
      <c r="AC282" s="343"/>
      <c r="AD282" s="343"/>
      <c r="AE282" s="343"/>
      <c r="AF282" s="343"/>
      <c r="AG282" s="343"/>
      <c r="AH282" s="343"/>
      <c r="AI282" s="343"/>
      <c r="AJ282" s="343"/>
      <c r="AK282" s="343"/>
      <c r="AL282" s="343"/>
      <c r="AM282" s="343"/>
      <c r="AN282" s="343"/>
      <c r="AO282" s="343"/>
      <c r="AP282" s="343"/>
      <c r="AQ282" s="343"/>
      <c r="AR282" s="343"/>
      <c r="AS282" s="343"/>
      <c r="AT282" s="343"/>
      <c r="AU282" s="343"/>
      <c r="AV282" s="343"/>
      <c r="AW282" s="343"/>
      <c r="AX282" s="343"/>
      <c r="AY282" s="343"/>
      <c r="AZ282" s="343"/>
      <c r="BA282" s="970"/>
      <c r="BB282" s="594" t="s">
        <v>83</v>
      </c>
      <c r="BC282" s="45" t="s">
        <v>35</v>
      </c>
      <c r="BD282" s="38" t="s">
        <v>35</v>
      </c>
      <c r="BE282" s="38" t="s">
        <v>35</v>
      </c>
      <c r="BF282" s="38" t="s">
        <v>35</v>
      </c>
      <c r="BG282" s="33" t="s">
        <v>35</v>
      </c>
      <c r="BH282" s="45" t="s">
        <v>35</v>
      </c>
      <c r="BI282" s="38" t="s">
        <v>35</v>
      </c>
      <c r="BJ282" s="38" t="s">
        <v>35</v>
      </c>
      <c r="BK282" s="38" t="s">
        <v>35</v>
      </c>
      <c r="BL282" s="33" t="s">
        <v>35</v>
      </c>
      <c r="BM282" s="45" t="s">
        <v>35</v>
      </c>
      <c r="BN282" s="38" t="s">
        <v>35</v>
      </c>
      <c r="BO282" s="38" t="s">
        <v>35</v>
      </c>
      <c r="BP282" s="38" t="s">
        <v>35</v>
      </c>
      <c r="BQ282" s="33" t="s">
        <v>35</v>
      </c>
      <c r="BR282" s="45" t="s">
        <v>35</v>
      </c>
      <c r="BS282" s="38" t="s">
        <v>35</v>
      </c>
      <c r="BT282" s="38" t="s">
        <v>35</v>
      </c>
      <c r="BU282" s="38" t="s">
        <v>35</v>
      </c>
      <c r="BV282" s="38" t="s">
        <v>35</v>
      </c>
      <c r="BW282" s="38" t="s">
        <v>35</v>
      </c>
      <c r="BX282" s="38" t="s">
        <v>35</v>
      </c>
      <c r="BY282" s="28" t="s">
        <v>35</v>
      </c>
      <c r="BZ282" s="28" t="s">
        <v>35</v>
      </c>
      <c r="CA282" s="28" t="s">
        <v>35</v>
      </c>
      <c r="CB282" s="28" t="s">
        <v>35</v>
      </c>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544" customFormat="true" ht="15" customHeight="true" x14ac:dyDescent="0.2">
      <c r="B283" s="543"/>
      <c r="AC283" s="343"/>
      <c r="AD283" s="343"/>
      <c r="AE283" s="343"/>
      <c r="AF283" s="343"/>
      <c r="AG283" s="343"/>
      <c r="AH283" s="343"/>
      <c r="AI283" s="343"/>
      <c r="AJ283" s="343"/>
      <c r="AK283" s="343"/>
      <c r="AL283" s="343"/>
      <c r="AM283" s="343"/>
      <c r="AN283" s="343"/>
      <c r="AO283" s="343"/>
      <c r="AP283" s="343"/>
      <c r="AQ283" s="343"/>
      <c r="AR283" s="343"/>
      <c r="AS283" s="343"/>
      <c r="AT283" s="343"/>
      <c r="AU283" s="343"/>
      <c r="AV283" s="343"/>
      <c r="AW283" s="343"/>
      <c r="AX283" s="343"/>
      <c r="AY283" s="343"/>
      <c r="AZ283" s="343"/>
      <c r="BA283" s="970"/>
      <c r="BB283" s="594" t="s">
        <v>84</v>
      </c>
      <c r="BC283" s="45" t="s">
        <v>35</v>
      </c>
      <c r="BD283" s="38" t="s">
        <v>35</v>
      </c>
      <c r="BE283" s="38" t="s">
        <v>35</v>
      </c>
      <c r="BF283" s="38" t="s">
        <v>35</v>
      </c>
      <c r="BG283" s="33" t="s">
        <v>35</v>
      </c>
      <c r="BH283" s="45" t="s">
        <v>35</v>
      </c>
      <c r="BI283" s="38" t="s">
        <v>35</v>
      </c>
      <c r="BJ283" s="38" t="s">
        <v>35</v>
      </c>
      <c r="BK283" s="38" t="s">
        <v>35</v>
      </c>
      <c r="BL283" s="33" t="s">
        <v>35</v>
      </c>
      <c r="BM283" s="45" t="s">
        <v>35</v>
      </c>
      <c r="BN283" s="38" t="s">
        <v>35</v>
      </c>
      <c r="BO283" s="38" t="s">
        <v>35</v>
      </c>
      <c r="BP283" s="38" t="s">
        <v>35</v>
      </c>
      <c r="BQ283" s="33" t="s">
        <v>35</v>
      </c>
      <c r="BR283" s="45" t="s">
        <v>35</v>
      </c>
      <c r="BS283" s="38" t="s">
        <v>35</v>
      </c>
      <c r="BT283" s="38" t="s">
        <v>35</v>
      </c>
      <c r="BU283" s="38" t="s">
        <v>35</v>
      </c>
      <c r="BV283" s="38" t="s">
        <v>35</v>
      </c>
      <c r="BW283" s="38" t="s">
        <v>35</v>
      </c>
      <c r="BX283" s="38" t="s">
        <v>35</v>
      </c>
      <c r="BY283" s="28" t="s">
        <v>35</v>
      </c>
      <c r="BZ283" s="28" t="s">
        <v>35</v>
      </c>
      <c r="CA283" s="28" t="s">
        <v>35</v>
      </c>
      <c r="CB283" s="28" t="s">
        <v>35</v>
      </c>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544" customFormat="true" ht="15" customHeight="true" x14ac:dyDescent="0.2">
      <c r="B284" s="543"/>
      <c r="AC284" s="343"/>
      <c r="AD284" s="343"/>
      <c r="AE284" s="343"/>
      <c r="AF284" s="343"/>
      <c r="AG284" s="343"/>
      <c r="AH284" s="343"/>
      <c r="AI284" s="343"/>
      <c r="AJ284" s="343"/>
      <c r="AK284" s="343"/>
      <c r="AL284" s="343"/>
      <c r="AM284" s="343"/>
      <c r="AN284" s="343"/>
      <c r="AO284" s="343"/>
      <c r="AP284" s="343"/>
      <c r="AQ284" s="343"/>
      <c r="AR284" s="343"/>
      <c r="AS284" s="343"/>
      <c r="AT284" s="343"/>
      <c r="AU284" s="343"/>
      <c r="AV284" s="343"/>
      <c r="AW284" s="343"/>
      <c r="AX284" s="343"/>
      <c r="AY284" s="343"/>
      <c r="AZ284" s="343"/>
      <c r="BA284" s="972"/>
      <c r="BB284" s="597" t="s">
        <v>114</v>
      </c>
      <c r="BC284" s="44" t="s">
        <v>35</v>
      </c>
      <c r="BD284" s="40" t="s">
        <v>35</v>
      </c>
      <c r="BE284" s="40" t="s">
        <v>35</v>
      </c>
      <c r="BF284" s="40" t="s">
        <v>35</v>
      </c>
      <c r="BG284" s="35" t="s">
        <v>35</v>
      </c>
      <c r="BH284" s="44" t="s">
        <v>35</v>
      </c>
      <c r="BI284" s="40" t="s">
        <v>35</v>
      </c>
      <c r="BJ284" s="40" t="s">
        <v>35</v>
      </c>
      <c r="BK284" s="40" t="s">
        <v>35</v>
      </c>
      <c r="BL284" s="35" t="s">
        <v>35</v>
      </c>
      <c r="BM284" s="44" t="s">
        <v>35</v>
      </c>
      <c r="BN284" s="40" t="s">
        <v>35</v>
      </c>
      <c r="BO284" s="40" t="s">
        <v>35</v>
      </c>
      <c r="BP284" s="40" t="s">
        <v>35</v>
      </c>
      <c r="BQ284" s="35" t="s">
        <v>35</v>
      </c>
      <c r="BR284" s="44" t="s">
        <v>35</v>
      </c>
      <c r="BS284" s="40" t="s">
        <v>35</v>
      </c>
      <c r="BT284" s="40" t="s">
        <v>35</v>
      </c>
      <c r="BU284" s="40" t="s">
        <v>35</v>
      </c>
      <c r="BV284" s="40" t="s">
        <v>35</v>
      </c>
      <c r="BW284" s="40" t="s">
        <v>35</v>
      </c>
      <c r="BX284" s="40" t="s">
        <v>35</v>
      </c>
      <c r="BY284" s="29" t="s">
        <v>35</v>
      </c>
      <c r="BZ284" s="29" t="s">
        <v>35</v>
      </c>
      <c r="CA284" s="29" t="s">
        <v>35</v>
      </c>
      <c r="CB284" s="29" t="s">
        <v>35</v>
      </c>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544" customFormat="true" ht="15" customHeight="true" x14ac:dyDescent="0.2">
      <c r="B285" s="543"/>
      <c r="AC285" s="343"/>
      <c r="AD285" s="343"/>
      <c r="AE285" s="343"/>
      <c r="AF285" s="343"/>
      <c r="AG285" s="343"/>
      <c r="AH285" s="343"/>
      <c r="AI285" s="343"/>
      <c r="AJ285" s="343"/>
      <c r="AK285" s="343"/>
      <c r="AL285" s="343"/>
      <c r="AM285" s="343"/>
      <c r="AN285" s="343"/>
      <c r="AO285" s="343"/>
      <c r="AP285" s="343"/>
      <c r="AQ285" s="343"/>
      <c r="AR285" s="343"/>
      <c r="AS285" s="343"/>
      <c r="AT285" s="343"/>
      <c r="AU285" s="343"/>
      <c r="AV285" s="343"/>
      <c r="AW285" s="343"/>
      <c r="AX285" s="343"/>
      <c r="AY285" s="343"/>
      <c r="AZ285" s="343"/>
      <c r="BA285" s="306"/>
      <c r="BB285" s="304"/>
      <c r="BC285" s="304"/>
      <c r="BD285" s="304"/>
      <c r="BE285" s="304"/>
      <c r="BF285" s="304"/>
      <c r="BG285" s="304"/>
      <c r="BH285" s="304"/>
      <c r="BI285" s="304"/>
      <c r="BJ285" s="304"/>
      <c r="BK285" s="304"/>
      <c r="BL285" s="304"/>
      <c r="BM285" s="304"/>
      <c r="BN285" s="304"/>
      <c r="BO285" s="304"/>
      <c r="BP285" s="304"/>
      <c r="BQ285" s="304"/>
      <c r="BR285" s="304"/>
      <c r="BS285" s="304"/>
      <c r="BT285" s="304"/>
      <c r="BU285" s="304"/>
      <c r="BV285" s="304"/>
      <c r="BW285" s="304"/>
      <c r="BX285" s="304"/>
      <c r="BY285" s="306"/>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544" customFormat="true" ht="15" customHeight="true" x14ac:dyDescent="0.2">
      <c r="B286" s="5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AZ286" s="343"/>
      <c r="BA286" s="306"/>
      <c r="BB286" s="304"/>
      <c r="BC286" s="304"/>
      <c r="BD286" s="304"/>
      <c r="BE286" s="304"/>
      <c r="BF286" s="304"/>
      <c r="BG286" s="304"/>
      <c r="BH286" s="304"/>
      <c r="BI286" s="304"/>
      <c r="BJ286" s="304"/>
      <c r="BK286" s="304"/>
      <c r="BL286" s="304"/>
      <c r="BM286" s="304"/>
      <c r="BN286" s="304"/>
      <c r="BO286" s="304"/>
      <c r="BP286" s="304"/>
      <c r="BQ286" s="304"/>
      <c r="BR286" s="304"/>
      <c r="BS286" s="304"/>
      <c r="BT286" s="304"/>
      <c r="BU286" s="304"/>
      <c r="BV286" s="304"/>
      <c r="BW286" s="304"/>
      <c r="BX286" s="304"/>
      <c r="BY286" s="306"/>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544" customFormat="true" ht="15" customHeight="true" x14ac:dyDescent="0.2">
      <c r="B287" s="5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AZ287" s="343"/>
      <c r="BA287" s="306"/>
      <c r="BB287" s="304"/>
      <c r="BC287" s="304"/>
      <c r="BD287" s="304"/>
      <c r="BE287" s="304"/>
      <c r="BF287" s="304"/>
      <c r="BG287" s="304"/>
      <c r="BH287" s="304"/>
      <c r="BI287" s="304"/>
      <c r="BJ287" s="304"/>
      <c r="BK287" s="304"/>
      <c r="BL287" s="304"/>
      <c r="BM287" s="304"/>
      <c r="BN287" s="304"/>
      <c r="BO287" s="304"/>
      <c r="BP287" s="304"/>
      <c r="BQ287" s="304"/>
      <c r="BR287" s="304"/>
      <c r="BS287" s="304"/>
      <c r="BT287" s="304"/>
      <c r="BU287" s="304"/>
      <c r="BV287" s="304"/>
      <c r="BW287" s="304"/>
      <c r="BX287" s="304"/>
      <c r="BY287" s="306"/>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544" customFormat="true" ht="15" customHeight="true" x14ac:dyDescent="0.2">
      <c r="B288" s="5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AZ288" s="343"/>
      <c r="BA288" s="306"/>
      <c r="BB288" s="304"/>
      <c r="BC288" s="304"/>
      <c r="BD288" s="304"/>
      <c r="BE288" s="304"/>
      <c r="BF288" s="304"/>
      <c r="BG288" s="304"/>
      <c r="BH288" s="304"/>
      <c r="BI288" s="304"/>
      <c r="BJ288" s="304"/>
      <c r="BK288" s="304"/>
      <c r="BL288" s="304"/>
      <c r="BM288" s="304"/>
      <c r="BN288" s="304"/>
      <c r="BO288" s="304"/>
      <c r="BP288" s="304"/>
      <c r="BQ288" s="304"/>
      <c r="BR288" s="304"/>
      <c r="BS288" s="304"/>
      <c r="BT288" s="304"/>
      <c r="BU288" s="304"/>
      <c r="BV288" s="304"/>
      <c r="BW288" s="304"/>
      <c r="BX288" s="304"/>
      <c r="BY288" s="306"/>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544" customFormat="true" ht="15" customHeight="true" x14ac:dyDescent="0.2">
      <c r="A289" s="536"/>
      <c r="B289" s="535"/>
      <c r="C289" s="536"/>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AZ289" s="343"/>
      <c r="BA289" s="306"/>
      <c r="BB289" s="304"/>
      <c r="BC289" s="304"/>
      <c r="BD289" s="304"/>
      <c r="BE289" s="304"/>
      <c r="BF289" s="304"/>
      <c r="BG289" s="304"/>
      <c r="BH289" s="304"/>
      <c r="BI289" s="304"/>
      <c r="BJ289" s="304"/>
      <c r="BK289" s="304"/>
      <c r="BL289" s="304"/>
      <c r="BM289" s="304"/>
      <c r="BN289" s="304"/>
      <c r="BO289" s="304"/>
      <c r="BP289" s="304"/>
      <c r="BQ289" s="304"/>
      <c r="BR289" s="304"/>
      <c r="BS289" s="304"/>
      <c r="BT289" s="304"/>
      <c r="BU289" s="304"/>
      <c r="BV289" s="304"/>
      <c r="BW289" s="304"/>
      <c r="BX289" s="304"/>
      <c r="BY289" s="306"/>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544" customFormat="true" ht="15" customHeight="true" x14ac:dyDescent="0.2">
      <c r="A290" s="545"/>
      <c r="B290" s="546"/>
      <c r="C290" s="27"/>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AZ290" s="343"/>
      <c r="BA290" s="306"/>
      <c r="BB290" s="304"/>
      <c r="BC290" s="304"/>
      <c r="BD290" s="304"/>
      <c r="BE290" s="304"/>
      <c r="BF290" s="304"/>
      <c r="BG290" s="304"/>
      <c r="BH290" s="304"/>
      <c r="BI290" s="304"/>
      <c r="BJ290" s="304"/>
      <c r="BK290" s="304"/>
      <c r="BL290" s="304"/>
      <c r="BM290" s="304"/>
      <c r="BN290" s="304"/>
      <c r="BO290" s="304"/>
      <c r="BP290" s="304"/>
      <c r="BQ290" s="304"/>
      <c r="BR290" s="304"/>
      <c r="BS290" s="304"/>
      <c r="BT290" s="304"/>
      <c r="BU290" s="304"/>
      <c r="BV290" s="304"/>
      <c r="BW290" s="304"/>
      <c r="BX290" s="304"/>
      <c r="BY290" s="306"/>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544" customFormat="true" ht="15" customHeight="true" x14ac:dyDescent="0.2">
      <c r="A291" s="545"/>
      <c r="B291" s="546"/>
      <c r="C291" s="27"/>
      <c r="AC291" s="343"/>
      <c r="AD291" s="343"/>
      <c r="AE291" s="343"/>
      <c r="AF291" s="343"/>
      <c r="AG291" s="343"/>
      <c r="AH291" s="343"/>
      <c r="AI291" s="343"/>
      <c r="AJ291" s="343"/>
      <c r="AK291" s="343"/>
      <c r="AL291" s="343"/>
      <c r="AM291" s="343"/>
      <c r="AN291" s="343"/>
      <c r="AO291" s="343"/>
      <c r="AP291" s="343"/>
      <c r="AQ291" s="343"/>
      <c r="AR291" s="343"/>
      <c r="AS291" s="343"/>
      <c r="AT291" s="343"/>
      <c r="AU291" s="343"/>
      <c r="AV291" s="343"/>
      <c r="AW291" s="343"/>
      <c r="AX291" s="343"/>
      <c r="AY291" s="343"/>
      <c r="AZ291" s="343"/>
      <c r="BA291" s="306"/>
      <c r="BB291" s="304"/>
      <c r="BC291" s="304"/>
      <c r="BD291" s="304"/>
      <c r="BE291" s="304"/>
      <c r="BF291" s="304"/>
      <c r="BG291" s="304"/>
      <c r="BH291" s="304"/>
      <c r="BI291" s="304"/>
      <c r="BJ291" s="304"/>
      <c r="BK291" s="304"/>
      <c r="BL291" s="304"/>
      <c r="BM291" s="304"/>
      <c r="BN291" s="304"/>
      <c r="BO291" s="304"/>
      <c r="BP291" s="304"/>
      <c r="BQ291" s="304"/>
      <c r="BR291" s="304"/>
      <c r="BS291" s="304"/>
      <c r="BT291" s="304"/>
      <c r="BU291" s="304"/>
      <c r="BV291" s="304"/>
      <c r="BW291" s="304"/>
      <c r="BX291" s="304"/>
      <c r="BY291" s="306"/>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544" customFormat="true" ht="15" customHeight="true" x14ac:dyDescent="0.2">
      <c r="A292" s="545"/>
      <c r="B292" s="546"/>
      <c r="C292" s="27"/>
      <c r="AC292" s="343"/>
      <c r="AD292" s="343"/>
      <c r="AE292" s="343"/>
      <c r="AF292" s="343"/>
      <c r="AG292" s="343"/>
      <c r="AH292" s="343"/>
      <c r="AI292" s="343"/>
      <c r="AJ292" s="343"/>
      <c r="AK292" s="343"/>
      <c r="AL292" s="343"/>
      <c r="AM292" s="343"/>
      <c r="AN292" s="343"/>
      <c r="AO292" s="343"/>
      <c r="AP292" s="343"/>
      <c r="AQ292" s="343"/>
      <c r="AR292" s="343"/>
      <c r="AS292" s="343"/>
      <c r="AT292" s="343"/>
      <c r="AU292" s="343"/>
      <c r="AV292" s="343"/>
      <c r="AW292" s="343"/>
      <c r="AX292" s="343"/>
      <c r="AY292" s="343"/>
      <c r="AZ292" s="343"/>
      <c r="BA292" s="306"/>
      <c r="BB292" s="304"/>
      <c r="BC292" s="304"/>
      <c r="BD292" s="304"/>
      <c r="BE292" s="304"/>
      <c r="BF292" s="304"/>
      <c r="BG292" s="304"/>
      <c r="BH292" s="304"/>
      <c r="BI292" s="304"/>
      <c r="BJ292" s="304"/>
      <c r="BK292" s="304"/>
      <c r="BL292" s="304"/>
      <c r="BM292" s="304"/>
      <c r="BN292" s="304"/>
      <c r="BO292" s="304"/>
      <c r="BP292" s="304"/>
      <c r="BQ292" s="304"/>
      <c r="BR292" s="304"/>
      <c r="BS292" s="304"/>
      <c r="BT292" s="304"/>
      <c r="BU292" s="304"/>
      <c r="BV292" s="304"/>
      <c r="BW292" s="304"/>
      <c r="BX292" s="304"/>
      <c r="BY292" s="306"/>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544" customFormat="true" ht="15" customHeight="true" x14ac:dyDescent="0.2">
      <c r="A293" s="545"/>
      <c r="B293" s="546"/>
      <c r="C293" s="547"/>
      <c r="AC293" s="343"/>
      <c r="AD293" s="343"/>
      <c r="AE293" s="343"/>
      <c r="AF293" s="343"/>
      <c r="AG293" s="343"/>
      <c r="AH293" s="343"/>
      <c r="AI293" s="343"/>
      <c r="AJ293" s="343"/>
      <c r="AK293" s="343"/>
      <c r="AL293" s="343"/>
      <c r="AM293" s="343"/>
      <c r="AN293" s="343"/>
      <c r="AO293" s="343"/>
      <c r="AP293" s="343"/>
      <c r="AQ293" s="343"/>
      <c r="AR293" s="343"/>
      <c r="AS293" s="343"/>
      <c r="AT293" s="343"/>
      <c r="AU293" s="343"/>
      <c r="AV293" s="343"/>
      <c r="AW293" s="343"/>
      <c r="AX293" s="343"/>
      <c r="AY293" s="343"/>
      <c r="AZ293" s="343"/>
      <c r="BA293" s="306"/>
      <c r="BB293" s="304"/>
      <c r="BC293" s="304"/>
      <c r="BD293" s="304"/>
      <c r="BE293" s="304"/>
      <c r="BF293" s="304"/>
      <c r="BG293" s="304"/>
      <c r="BH293" s="304"/>
      <c r="BI293" s="304"/>
      <c r="BJ293" s="304"/>
      <c r="BK293" s="304"/>
      <c r="BL293" s="304"/>
      <c r="BM293" s="304"/>
      <c r="BN293" s="304"/>
      <c r="BO293" s="304"/>
      <c r="BP293" s="304"/>
      <c r="BQ293" s="304"/>
      <c r="BR293" s="304"/>
      <c r="BS293" s="304"/>
      <c r="BT293" s="304"/>
      <c r="BU293" s="304"/>
      <c r="BV293" s="304"/>
      <c r="BW293" s="304"/>
      <c r="BX293" s="304"/>
      <c r="BY293" s="306"/>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544" customFormat="true" ht="15" customHeight="true" x14ac:dyDescent="0.2">
      <c r="A294" s="545"/>
      <c r="B294" s="546"/>
      <c r="C294" s="547"/>
      <c r="AC294" s="343"/>
      <c r="AD294" s="343"/>
      <c r="AE294" s="343"/>
      <c r="AF294" s="343"/>
      <c r="AG294" s="343"/>
      <c r="AH294" s="343"/>
      <c r="AI294" s="343"/>
      <c r="AJ294" s="343"/>
      <c r="AK294" s="343"/>
      <c r="AL294" s="343"/>
      <c r="AM294" s="343"/>
      <c r="AN294" s="343"/>
      <c r="AO294" s="343"/>
      <c r="AP294" s="343"/>
      <c r="AQ294" s="343"/>
      <c r="AR294" s="343"/>
      <c r="AS294" s="343"/>
      <c r="AT294" s="343"/>
      <c r="AU294" s="343"/>
      <c r="AV294" s="343"/>
      <c r="AW294" s="343"/>
      <c r="AX294" s="343"/>
      <c r="AY294" s="343"/>
      <c r="AZ294" s="343"/>
      <c r="BA294" s="306"/>
      <c r="BB294" s="304"/>
      <c r="BC294" s="304"/>
      <c r="BD294" s="304"/>
      <c r="BE294" s="304"/>
      <c r="BF294" s="304"/>
      <c r="BG294" s="304"/>
      <c r="BH294" s="304"/>
      <c r="BI294" s="304"/>
      <c r="BJ294" s="304"/>
      <c r="BK294" s="304"/>
      <c r="BL294" s="304"/>
      <c r="BM294" s="304"/>
      <c r="BN294" s="304"/>
      <c r="BO294" s="304"/>
      <c r="BP294" s="304"/>
      <c r="BQ294" s="304"/>
      <c r="BR294" s="304"/>
      <c r="BS294" s="304"/>
      <c r="BT294" s="304"/>
      <c r="BU294" s="304"/>
      <c r="BV294" s="304"/>
      <c r="BW294" s="304"/>
      <c r="BX294" s="304"/>
      <c r="BY294" s="306"/>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544" customFormat="true" ht="15" customHeight="true" x14ac:dyDescent="0.2">
      <c r="A295" s="545"/>
      <c r="B295" s="546"/>
      <c r="C295" s="547"/>
      <c r="AC295" s="343"/>
      <c r="AD295" s="343"/>
      <c r="AE295" s="343"/>
      <c r="AF295" s="343"/>
      <c r="AG295" s="343"/>
      <c r="AH295" s="343"/>
      <c r="AI295" s="343"/>
      <c r="AJ295" s="343"/>
      <c r="AK295" s="343"/>
      <c r="AL295" s="343"/>
      <c r="AM295" s="343"/>
      <c r="AN295" s="343"/>
      <c r="AO295" s="343"/>
      <c r="AP295" s="343"/>
      <c r="AQ295" s="343"/>
      <c r="AR295" s="343"/>
      <c r="AS295" s="343"/>
      <c r="AT295" s="343"/>
      <c r="AU295" s="343"/>
      <c r="AV295" s="343"/>
      <c r="AW295" s="343"/>
      <c r="AX295" s="343"/>
      <c r="AY295" s="343"/>
      <c r="AZ295" s="343"/>
      <c r="BA295" s="306"/>
      <c r="BB295" s="304"/>
      <c r="BC295" s="304"/>
      <c r="BD295" s="304"/>
      <c r="BE295" s="304"/>
      <c r="BF295" s="304"/>
      <c r="BG295" s="304"/>
      <c r="BH295" s="304"/>
      <c r="BI295" s="304"/>
      <c r="BJ295" s="304"/>
      <c r="BK295" s="304"/>
      <c r="BL295" s="304"/>
      <c r="BM295" s="304"/>
      <c r="BN295" s="304"/>
      <c r="BO295" s="304"/>
      <c r="BP295" s="304"/>
      <c r="BQ295" s="304"/>
      <c r="BR295" s="304"/>
      <c r="BS295" s="304"/>
      <c r="BT295" s="304"/>
      <c r="BU295" s="304"/>
      <c r="BV295" s="304"/>
      <c r="BW295" s="304"/>
      <c r="BX295" s="304"/>
      <c r="BY295" s="306"/>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544" customFormat="true" ht="15" customHeight="true" x14ac:dyDescent="0.2">
      <c r="A296" s="545"/>
      <c r="B296" s="546"/>
      <c r="C296" s="547"/>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06"/>
      <c r="BB296" s="304"/>
      <c r="BC296" s="304"/>
      <c r="BD296" s="304"/>
      <c r="BE296" s="304"/>
      <c r="BF296" s="304"/>
      <c r="BG296" s="304"/>
      <c r="BH296" s="304"/>
      <c r="BI296" s="304"/>
      <c r="BJ296" s="304"/>
      <c r="BK296" s="304"/>
      <c r="BL296" s="304"/>
      <c r="BM296" s="304"/>
      <c r="BN296" s="304"/>
      <c r="BO296" s="304"/>
      <c r="BP296" s="304"/>
      <c r="BQ296" s="304"/>
      <c r="BR296" s="304"/>
      <c r="BS296" s="304"/>
      <c r="BT296" s="304"/>
      <c r="BU296" s="304"/>
      <c r="BV296" s="304"/>
      <c r="BW296" s="304"/>
      <c r="BX296" s="304"/>
      <c r="BY296" s="306"/>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544" customFormat="true" ht="15" customHeight="true" x14ac:dyDescent="0.2">
      <c r="A297" s="545"/>
      <c r="B297" s="546"/>
      <c r="C297" s="547"/>
      <c r="AC297" s="343"/>
      <c r="AD297" s="343"/>
      <c r="AE297" s="343"/>
      <c r="AF297" s="343"/>
      <c r="AG297" s="343"/>
      <c r="AH297" s="343"/>
      <c r="AI297" s="343"/>
      <c r="AJ297" s="343"/>
      <c r="AK297" s="343"/>
      <c r="AL297" s="343"/>
      <c r="AM297" s="343"/>
      <c r="AN297" s="343"/>
      <c r="AO297" s="343"/>
      <c r="AP297" s="343"/>
      <c r="AQ297" s="343"/>
      <c r="AR297" s="343"/>
      <c r="AS297" s="343"/>
      <c r="AT297" s="343"/>
      <c r="AU297" s="343"/>
      <c r="AV297" s="343"/>
      <c r="AW297" s="343"/>
      <c r="AX297" s="343"/>
      <c r="AY297" s="343"/>
      <c r="AZ297" s="343"/>
      <c r="BA297" s="306"/>
      <c r="BB297" s="304"/>
      <c r="BC297" s="304"/>
      <c r="BD297" s="304"/>
      <c r="BE297" s="304"/>
      <c r="BF297" s="304"/>
      <c r="BG297" s="304"/>
      <c r="BH297" s="304"/>
      <c r="BI297" s="304"/>
      <c r="BJ297" s="304"/>
      <c r="BK297" s="304"/>
      <c r="BL297" s="304"/>
      <c r="BM297" s="304"/>
      <c r="BN297" s="304"/>
      <c r="BO297" s="304"/>
      <c r="BP297" s="304"/>
      <c r="BQ297" s="304"/>
      <c r="BR297" s="304"/>
      <c r="BS297" s="304"/>
      <c r="BT297" s="304"/>
      <c r="BU297" s="304"/>
      <c r="BV297" s="304"/>
      <c r="BW297" s="304"/>
      <c r="BX297" s="304"/>
      <c r="BY297" s="306"/>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544" customFormat="true" ht="15" customHeight="true" x14ac:dyDescent="0.2">
      <c r="B298" s="543"/>
      <c r="AC298" s="343"/>
      <c r="AD298" s="343"/>
      <c r="AE298" s="343"/>
      <c r="AF298" s="343"/>
      <c r="AG298" s="343"/>
      <c r="AH298" s="343"/>
      <c r="AI298" s="343"/>
      <c r="AJ298" s="343"/>
      <c r="AK298" s="343"/>
      <c r="AL298" s="343"/>
      <c r="AM298" s="343"/>
      <c r="AN298" s="343"/>
      <c r="AO298" s="343"/>
      <c r="AP298" s="343"/>
      <c r="AQ298" s="343"/>
      <c r="AR298" s="343"/>
      <c r="AS298" s="343"/>
      <c r="AT298" s="343"/>
      <c r="AU298" s="343"/>
      <c r="AV298" s="343"/>
      <c r="AW298" s="343"/>
      <c r="AX298" s="343"/>
      <c r="AY298" s="343"/>
      <c r="AZ298" s="343"/>
      <c r="BA298" s="306"/>
      <c r="BB298" s="304"/>
      <c r="BC298" s="304"/>
      <c r="BD298" s="304"/>
      <c r="BE298" s="304"/>
      <c r="BF298" s="304"/>
      <c r="BG298" s="304"/>
      <c r="BH298" s="304"/>
      <c r="BI298" s="304"/>
      <c r="BJ298" s="304"/>
      <c r="BK298" s="304"/>
      <c r="BL298" s="304"/>
      <c r="BM298" s="304"/>
      <c r="BN298" s="304"/>
      <c r="BO298" s="304"/>
      <c r="BP298" s="304"/>
      <c r="BQ298" s="304"/>
      <c r="BR298" s="304"/>
      <c r="BS298" s="304"/>
      <c r="BT298" s="304"/>
      <c r="BU298" s="304"/>
      <c r="BV298" s="304"/>
      <c r="BW298" s="304"/>
      <c r="BX298" s="304"/>
      <c r="BY298" s="306"/>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544" customFormat="true" ht="15" customHeight="true" x14ac:dyDescent="0.2">
      <c r="A299" s="536"/>
      <c r="B299" s="535"/>
      <c r="C299" s="536"/>
      <c r="D299" s="536"/>
      <c r="AC299" s="343"/>
      <c r="AD299" s="343"/>
      <c r="AE299" s="343"/>
      <c r="AF299" s="343"/>
      <c r="AG299" s="343"/>
      <c r="AH299" s="343"/>
      <c r="AI299" s="343"/>
      <c r="AJ299" s="343"/>
      <c r="AK299" s="343"/>
      <c r="AL299" s="343"/>
      <c r="AM299" s="343"/>
      <c r="AN299" s="343"/>
      <c r="AO299" s="343"/>
      <c r="AP299" s="343"/>
      <c r="AQ299" s="343"/>
      <c r="AR299" s="343"/>
      <c r="AS299" s="343"/>
      <c r="AT299" s="343"/>
      <c r="AU299" s="343"/>
      <c r="AV299" s="343"/>
      <c r="AW299" s="343"/>
      <c r="AX299" s="343"/>
      <c r="AY299" s="343"/>
      <c r="AZ299" s="343"/>
      <c r="BA299" s="306"/>
      <c r="BB299" s="304"/>
      <c r="BC299" s="304"/>
      <c r="BD299" s="304"/>
      <c r="BE299" s="304"/>
      <c r="BF299" s="304"/>
      <c r="BG299" s="304"/>
      <c r="BH299" s="304"/>
      <c r="BI299" s="304"/>
      <c r="BJ299" s="304"/>
      <c r="BK299" s="304"/>
      <c r="BL299" s="304"/>
      <c r="BM299" s="304"/>
      <c r="BN299" s="304"/>
      <c r="BO299" s="304"/>
      <c r="BP299" s="304"/>
      <c r="BQ299" s="304"/>
      <c r="BR299" s="304"/>
      <c r="BS299" s="304"/>
      <c r="BT299" s="304"/>
      <c r="BU299" s="304"/>
      <c r="BV299" s="304"/>
      <c r="BW299" s="304"/>
      <c r="BX299" s="304"/>
      <c r="BY299" s="306"/>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544" customFormat="true" ht="15" customHeight="true" x14ac:dyDescent="0.2">
      <c r="A300" s="545"/>
      <c r="B300" s="546"/>
      <c r="C300" s="27"/>
      <c r="D300" s="27"/>
      <c r="AC300" s="343"/>
      <c r="AD300" s="343"/>
      <c r="AE300" s="343"/>
      <c r="AF300" s="343"/>
      <c r="AG300" s="343"/>
      <c r="AH300" s="343"/>
      <c r="AI300" s="343"/>
      <c r="AJ300" s="343"/>
      <c r="AK300" s="343"/>
      <c r="AL300" s="343"/>
      <c r="AM300" s="343"/>
      <c r="AN300" s="343"/>
      <c r="AO300" s="343"/>
      <c r="AP300" s="343"/>
      <c r="AQ300" s="343"/>
      <c r="AR300" s="343"/>
      <c r="AS300" s="343"/>
      <c r="AT300" s="343"/>
      <c r="AU300" s="343"/>
      <c r="AV300" s="343"/>
      <c r="AW300" s="343"/>
      <c r="AX300" s="343"/>
      <c r="AY300" s="343"/>
      <c r="AZ300" s="343"/>
      <c r="BA300" s="306"/>
      <c r="BB300" s="304"/>
      <c r="BC300" s="304"/>
      <c r="BD300" s="304"/>
      <c r="BE300" s="304"/>
      <c r="BF300" s="304"/>
      <c r="BG300" s="304"/>
      <c r="BH300" s="304"/>
      <c r="BI300" s="304"/>
      <c r="BJ300" s="304"/>
      <c r="BK300" s="304"/>
      <c r="BL300" s="304"/>
      <c r="BM300" s="304"/>
      <c r="BN300" s="304"/>
      <c r="BO300" s="304"/>
      <c r="BP300" s="304"/>
      <c r="BQ300" s="304"/>
      <c r="BR300" s="304"/>
      <c r="BS300" s="304"/>
      <c r="BT300" s="304"/>
      <c r="BU300" s="304"/>
      <c r="BV300" s="304"/>
      <c r="BW300" s="304"/>
      <c r="BX300" s="304"/>
      <c r="BY300" s="306"/>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544" customFormat="true" ht="15" customHeight="true" x14ac:dyDescent="0.2">
      <c r="A301" s="545"/>
      <c r="B301" s="546"/>
      <c r="C301" s="27"/>
      <c r="D301" s="27"/>
      <c r="AC301" s="343"/>
      <c r="AD301" s="343"/>
      <c r="AE301" s="343"/>
      <c r="AF301" s="343"/>
      <c r="AG301" s="343"/>
      <c r="AH301" s="343"/>
      <c r="AI301" s="343"/>
      <c r="AJ301" s="343"/>
      <c r="AK301" s="343"/>
      <c r="AL301" s="343"/>
      <c r="AM301" s="343"/>
      <c r="AN301" s="343"/>
      <c r="AO301" s="343"/>
      <c r="AP301" s="343"/>
      <c r="AQ301" s="343"/>
      <c r="AR301" s="343"/>
      <c r="AS301" s="343"/>
      <c r="AT301" s="343"/>
      <c r="AU301" s="343"/>
      <c r="AV301" s="343"/>
      <c r="AW301" s="343"/>
      <c r="AX301" s="343"/>
      <c r="AY301" s="343"/>
      <c r="AZ301" s="343"/>
      <c r="BA301" s="306"/>
      <c r="BB301" s="304"/>
      <c r="BC301" s="304"/>
      <c r="BD301" s="304"/>
      <c r="BE301" s="304"/>
      <c r="BF301" s="304"/>
      <c r="BG301" s="304"/>
      <c r="BH301" s="304"/>
      <c r="BI301" s="304"/>
      <c r="BJ301" s="304"/>
      <c r="BK301" s="304"/>
      <c r="BL301" s="304"/>
      <c r="BM301" s="304"/>
      <c r="BN301" s="304"/>
      <c r="BO301" s="304"/>
      <c r="BP301" s="304"/>
      <c r="BQ301" s="304"/>
      <c r="BR301" s="304"/>
      <c r="BS301" s="304"/>
      <c r="BT301" s="304"/>
      <c r="BU301" s="304"/>
      <c r="BV301" s="304"/>
      <c r="BW301" s="304"/>
      <c r="BX301" s="304"/>
      <c r="BY301" s="306"/>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544" customFormat="true" ht="15" customHeight="true" x14ac:dyDescent="0.2">
      <c r="A302" s="545"/>
      <c r="B302" s="546"/>
      <c r="C302" s="27"/>
      <c r="D302" s="27"/>
      <c r="AC302" s="343"/>
      <c r="AD302" s="343"/>
      <c r="AE302" s="343"/>
      <c r="AF302" s="343"/>
      <c r="AG302" s="343"/>
      <c r="AH302" s="343"/>
      <c r="AI302" s="343"/>
      <c r="AJ302" s="343"/>
      <c r="AK302" s="343"/>
      <c r="AL302" s="343"/>
      <c r="AM302" s="343"/>
      <c r="AN302" s="343"/>
      <c r="AO302" s="343"/>
      <c r="AP302" s="343"/>
      <c r="AQ302" s="343"/>
      <c r="AR302" s="343"/>
      <c r="AS302" s="343"/>
      <c r="AT302" s="343"/>
      <c r="AU302" s="343"/>
      <c r="AV302" s="343"/>
      <c r="AW302" s="343"/>
      <c r="AX302" s="343"/>
      <c r="AY302" s="343"/>
      <c r="AZ302" s="343"/>
      <c r="BA302" s="306"/>
      <c r="BB302" s="304"/>
      <c r="BC302" s="304"/>
      <c r="BD302" s="304"/>
      <c r="BE302" s="304"/>
      <c r="BF302" s="304"/>
      <c r="BG302" s="304"/>
      <c r="BH302" s="304"/>
      <c r="BI302" s="304"/>
      <c r="BJ302" s="304"/>
      <c r="BK302" s="304"/>
      <c r="BL302" s="304"/>
      <c r="BM302" s="304"/>
      <c r="BN302" s="304"/>
      <c r="BO302" s="304"/>
      <c r="BP302" s="304"/>
      <c r="BQ302" s="304"/>
      <c r="BR302" s="304"/>
      <c r="BS302" s="304"/>
      <c r="BT302" s="304"/>
      <c r="BU302" s="304"/>
      <c r="BV302" s="304"/>
      <c r="BW302" s="304"/>
      <c r="BX302" s="304"/>
      <c r="BY302" s="306"/>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544" customFormat="true" ht="15" customHeight="true" x14ac:dyDescent="0.2">
      <c r="A303" s="545"/>
      <c r="B303" s="546"/>
      <c r="C303" s="547"/>
      <c r="D303" s="547"/>
      <c r="AC303" s="343"/>
      <c r="AD303" s="343"/>
      <c r="AE303" s="343"/>
      <c r="AF303" s="343"/>
      <c r="AG303" s="343"/>
      <c r="AH303" s="343"/>
      <c r="AI303" s="343"/>
      <c r="AJ303" s="343"/>
      <c r="AK303" s="343"/>
      <c r="AL303" s="343"/>
      <c r="AM303" s="343"/>
      <c r="AN303" s="343"/>
      <c r="AO303" s="343"/>
      <c r="AP303" s="343"/>
      <c r="AQ303" s="343"/>
      <c r="AR303" s="343"/>
      <c r="AS303" s="343"/>
      <c r="AT303" s="343"/>
      <c r="AU303" s="343"/>
      <c r="AV303" s="343"/>
      <c r="AW303" s="343"/>
      <c r="AX303" s="343"/>
      <c r="AY303" s="343"/>
      <c r="AZ303" s="343"/>
      <c r="BA303" s="306"/>
      <c r="BB303" s="304"/>
      <c r="BC303" s="304"/>
      <c r="BD303" s="304"/>
      <c r="BE303" s="304"/>
      <c r="BF303" s="304"/>
      <c r="BG303" s="304"/>
      <c r="BH303" s="304"/>
      <c r="BI303" s="304"/>
      <c r="BJ303" s="304"/>
      <c r="BK303" s="304"/>
      <c r="BL303" s="304"/>
      <c r="BM303" s="304"/>
      <c r="BN303" s="304"/>
      <c r="BO303" s="304"/>
      <c r="BP303" s="304"/>
      <c r="BQ303" s="304"/>
      <c r="BR303" s="304"/>
      <c r="BS303" s="304"/>
      <c r="BT303" s="304"/>
      <c r="BU303" s="304"/>
      <c r="BV303" s="304"/>
      <c r="BW303" s="304"/>
      <c r="BX303" s="304"/>
      <c r="BY303" s="306"/>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544" customFormat="true" ht="15" customHeight="true" x14ac:dyDescent="0.2">
      <c r="A304" s="545"/>
      <c r="B304" s="546"/>
      <c r="C304" s="547"/>
      <c r="D304" s="547"/>
      <c r="AC304" s="343"/>
      <c r="AD304" s="343"/>
      <c r="AE304" s="343"/>
      <c r="AF304" s="343"/>
      <c r="AG304" s="343"/>
      <c r="AH304" s="343"/>
      <c r="AI304" s="343"/>
      <c r="AJ304" s="343"/>
      <c r="AK304" s="343"/>
      <c r="AL304" s="343"/>
      <c r="AM304" s="343"/>
      <c r="AN304" s="343"/>
      <c r="AO304" s="343"/>
      <c r="AP304" s="343"/>
      <c r="AQ304" s="343"/>
      <c r="AR304" s="343"/>
      <c r="AS304" s="343"/>
      <c r="AT304" s="343"/>
      <c r="AU304" s="343"/>
      <c r="AV304" s="343"/>
      <c r="AW304" s="343"/>
      <c r="AX304" s="343"/>
      <c r="AY304" s="343"/>
      <c r="AZ304" s="343"/>
      <c r="BA304" s="306"/>
      <c r="BB304" s="304"/>
      <c r="BC304" s="304"/>
      <c r="BD304" s="304"/>
      <c r="BE304" s="304"/>
      <c r="BF304" s="304"/>
      <c r="BG304" s="304"/>
      <c r="BH304" s="304"/>
      <c r="BI304" s="304"/>
      <c r="BJ304" s="304"/>
      <c r="BK304" s="304"/>
      <c r="BL304" s="304"/>
      <c r="BM304" s="304"/>
      <c r="BN304" s="304"/>
      <c r="BO304" s="304"/>
      <c r="BP304" s="304"/>
      <c r="BQ304" s="304"/>
      <c r="BR304" s="304"/>
      <c r="BS304" s="304"/>
      <c r="BT304" s="304"/>
      <c r="BU304" s="304"/>
      <c r="BV304" s="304"/>
      <c r="BW304" s="304"/>
      <c r="BX304" s="304"/>
      <c r="BY304" s="306"/>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544" customFormat="true" ht="15" customHeight="true" x14ac:dyDescent="0.2">
      <c r="A305" s="545"/>
      <c r="B305" s="546"/>
      <c r="C305" s="547"/>
      <c r="D305" s="547"/>
      <c r="AC305" s="343"/>
      <c r="AD305" s="343"/>
      <c r="AE305" s="343"/>
      <c r="AF305" s="343"/>
      <c r="AG305" s="343"/>
      <c r="AH305" s="343"/>
      <c r="AI305" s="343"/>
      <c r="AJ305" s="343"/>
      <c r="AK305" s="343"/>
      <c r="AL305" s="343"/>
      <c r="AM305" s="343"/>
      <c r="AN305" s="343"/>
      <c r="AO305" s="343"/>
      <c r="AP305" s="343"/>
      <c r="AQ305" s="343"/>
      <c r="AR305" s="343"/>
      <c r="AS305" s="343"/>
      <c r="AT305" s="343"/>
      <c r="AU305" s="343"/>
      <c r="AV305" s="343"/>
      <c r="AW305" s="343"/>
      <c r="AX305" s="343"/>
      <c r="AY305" s="343"/>
      <c r="AZ305" s="343"/>
      <c r="BA305" s="306"/>
      <c r="BB305" s="304"/>
      <c r="BC305" s="304"/>
      <c r="BD305" s="304"/>
      <c r="BE305" s="304"/>
      <c r="BF305" s="304"/>
      <c r="BG305" s="304"/>
      <c r="BH305" s="304"/>
      <c r="BI305" s="304"/>
      <c r="BJ305" s="304"/>
      <c r="BK305" s="304"/>
      <c r="BL305" s="304"/>
      <c r="BM305" s="304"/>
      <c r="BN305" s="304"/>
      <c r="BO305" s="304"/>
      <c r="BP305" s="304"/>
      <c r="BQ305" s="304"/>
      <c r="BR305" s="304"/>
      <c r="BS305" s="304"/>
      <c r="BT305" s="304"/>
      <c r="BU305" s="304"/>
      <c r="BV305" s="304"/>
      <c r="BW305" s="304"/>
      <c r="BX305" s="304"/>
      <c r="BY305" s="306"/>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544" customFormat="true" ht="15" customHeight="true" x14ac:dyDescent="0.2">
      <c r="B306" s="543"/>
      <c r="AC306" s="343"/>
      <c r="AD306" s="343"/>
      <c r="AE306" s="343"/>
      <c r="AF306" s="343"/>
      <c r="AG306" s="343"/>
      <c r="AH306" s="343"/>
      <c r="AI306" s="343"/>
      <c r="AJ306" s="343"/>
      <c r="AK306" s="343"/>
      <c r="AL306" s="343"/>
      <c r="AM306" s="343"/>
      <c r="AN306" s="343"/>
      <c r="AO306" s="343"/>
      <c r="AP306" s="343"/>
      <c r="AQ306" s="343"/>
      <c r="AR306" s="343"/>
      <c r="AS306" s="343"/>
      <c r="AT306" s="343"/>
      <c r="AU306" s="343"/>
      <c r="AV306" s="343"/>
      <c r="AW306" s="343"/>
      <c r="AX306" s="343"/>
      <c r="AY306" s="343"/>
      <c r="AZ306" s="343"/>
      <c r="BA306" s="306"/>
      <c r="BB306" s="304"/>
      <c r="BC306" s="304"/>
      <c r="BD306" s="304"/>
      <c r="BE306" s="304"/>
      <c r="BF306" s="304"/>
      <c r="BG306" s="304"/>
      <c r="BH306" s="304"/>
      <c r="BI306" s="304"/>
      <c r="BJ306" s="304"/>
      <c r="BK306" s="304"/>
      <c r="BL306" s="304"/>
      <c r="BM306" s="304"/>
      <c r="BN306" s="304"/>
      <c r="BO306" s="304"/>
      <c r="BP306" s="304"/>
      <c r="BQ306" s="304"/>
      <c r="BR306" s="304"/>
      <c r="BS306" s="304"/>
      <c r="BT306" s="304"/>
      <c r="BU306" s="304"/>
      <c r="BV306" s="304"/>
      <c r="BW306" s="304"/>
      <c r="BX306" s="304"/>
      <c r="BY306" s="306"/>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544" customFormat="true" ht="15" customHeight="true" x14ac:dyDescent="0.2">
      <c r="B307" s="543"/>
      <c r="AC307" s="343"/>
      <c r="AD307" s="343"/>
      <c r="AE307" s="343"/>
      <c r="AF307" s="343"/>
      <c r="AG307" s="343"/>
      <c r="AH307" s="343"/>
      <c r="AI307" s="343"/>
      <c r="AJ307" s="343"/>
      <c r="AK307" s="343"/>
      <c r="AL307" s="343"/>
      <c r="AM307" s="343"/>
      <c r="AN307" s="343"/>
      <c r="AO307" s="343"/>
      <c r="AP307" s="343"/>
      <c r="AQ307" s="343"/>
      <c r="AR307" s="343"/>
      <c r="AS307" s="343"/>
      <c r="AT307" s="343"/>
      <c r="AU307" s="343"/>
      <c r="AV307" s="343"/>
      <c r="AW307" s="343"/>
      <c r="AX307" s="343"/>
      <c r="AY307" s="343"/>
      <c r="AZ307" s="343"/>
      <c r="BA307" s="306"/>
      <c r="BB307" s="304"/>
      <c r="BC307" s="304"/>
      <c r="BD307" s="304"/>
      <c r="BE307" s="304"/>
      <c r="BF307" s="304"/>
      <c r="BG307" s="304"/>
      <c r="BH307" s="304"/>
      <c r="BI307" s="304"/>
      <c r="BJ307" s="304"/>
      <c r="BK307" s="304"/>
      <c r="BL307" s="304"/>
      <c r="BM307" s="304"/>
      <c r="BN307" s="304"/>
      <c r="BO307" s="304"/>
      <c r="BP307" s="304"/>
      <c r="BQ307" s="304"/>
      <c r="BR307" s="304"/>
      <c r="BS307" s="304"/>
      <c r="BT307" s="304"/>
      <c r="BU307" s="304"/>
      <c r="BV307" s="304"/>
      <c r="BW307" s="304"/>
      <c r="BX307" s="304"/>
      <c r="BY307" s="306"/>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544" customFormat="true" ht="15" customHeight="true" x14ac:dyDescent="0.2">
      <c r="B308" s="543"/>
      <c r="AC308" s="343"/>
      <c r="AD308" s="343"/>
      <c r="AE308" s="343"/>
      <c r="AF308" s="343"/>
      <c r="AG308" s="343"/>
      <c r="AH308" s="343"/>
      <c r="AI308" s="343"/>
      <c r="AJ308" s="343"/>
      <c r="AK308" s="343"/>
      <c r="AL308" s="343"/>
      <c r="AM308" s="343"/>
      <c r="AN308" s="343"/>
      <c r="AO308" s="343"/>
      <c r="AP308" s="343"/>
      <c r="AQ308" s="343"/>
      <c r="AR308" s="343"/>
      <c r="AS308" s="343"/>
      <c r="AT308" s="343"/>
      <c r="AU308" s="343"/>
      <c r="AV308" s="343"/>
      <c r="AW308" s="343"/>
      <c r="AX308" s="343"/>
      <c r="AY308" s="343"/>
      <c r="AZ308" s="343"/>
      <c r="BA308" s="306"/>
      <c r="BB308" s="304"/>
      <c r="BC308" s="304"/>
      <c r="BD308" s="304"/>
      <c r="BE308" s="304"/>
      <c r="BF308" s="304"/>
      <c r="BG308" s="304"/>
      <c r="BH308" s="304"/>
      <c r="BI308" s="304"/>
      <c r="BJ308" s="304"/>
      <c r="BK308" s="304"/>
      <c r="BL308" s="304"/>
      <c r="BM308" s="304"/>
      <c r="BN308" s="304"/>
      <c r="BO308" s="304"/>
      <c r="BP308" s="304"/>
      <c r="BQ308" s="304"/>
      <c r="BR308" s="304"/>
      <c r="BS308" s="304"/>
      <c r="BT308" s="304"/>
      <c r="BU308" s="304"/>
      <c r="BV308" s="304"/>
      <c r="BW308" s="304"/>
      <c r="BX308" s="304"/>
      <c r="BY308" s="306"/>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544" customFormat="true" ht="15" customHeight="true" x14ac:dyDescent="0.2">
      <c r="B309" s="543"/>
      <c r="AC309" s="343"/>
      <c r="AD309" s="343"/>
      <c r="AE309" s="343"/>
      <c r="AF309" s="343"/>
      <c r="AG309" s="343"/>
      <c r="AH309" s="343"/>
      <c r="AI309" s="343"/>
      <c r="AJ309" s="343"/>
      <c r="AK309" s="343"/>
      <c r="AL309" s="343"/>
      <c r="AM309" s="343"/>
      <c r="AN309" s="343"/>
      <c r="AO309" s="343"/>
      <c r="AP309" s="343"/>
      <c r="AQ309" s="343"/>
      <c r="AR309" s="343"/>
      <c r="AS309" s="343"/>
      <c r="AT309" s="343"/>
      <c r="AU309" s="343"/>
      <c r="AV309" s="343"/>
      <c r="AW309" s="343"/>
      <c r="AX309" s="343"/>
      <c r="AY309" s="343"/>
      <c r="AZ309" s="343"/>
      <c r="BA309" s="306"/>
      <c r="BB309" s="304"/>
      <c r="BC309" s="304"/>
      <c r="BD309" s="304"/>
      <c r="BE309" s="304"/>
      <c r="BF309" s="304"/>
      <c r="BG309" s="304"/>
      <c r="BH309" s="304"/>
      <c r="BI309" s="304"/>
      <c r="BJ309" s="304"/>
      <c r="BK309" s="304"/>
      <c r="BL309" s="304"/>
      <c r="BM309" s="304"/>
      <c r="BN309" s="304"/>
      <c r="BO309" s="304"/>
      <c r="BP309" s="304"/>
      <c r="BQ309" s="304"/>
      <c r="BR309" s="304"/>
      <c r="BS309" s="304"/>
      <c r="BT309" s="304"/>
      <c r="BU309" s="304"/>
      <c r="BV309" s="304"/>
      <c r="BW309" s="304"/>
      <c r="BX309" s="304"/>
      <c r="BY309" s="306"/>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544" customFormat="true" ht="15" customHeight="true" x14ac:dyDescent="0.2">
      <c r="B310" s="543"/>
      <c r="AC310" s="343"/>
      <c r="AD310" s="343"/>
      <c r="AE310" s="343"/>
      <c r="AF310" s="343"/>
      <c r="AG310" s="343"/>
      <c r="AH310" s="343"/>
      <c r="AI310" s="343"/>
      <c r="AJ310" s="343"/>
      <c r="AK310" s="343"/>
      <c r="AL310" s="343"/>
      <c r="AM310" s="343"/>
      <c r="AN310" s="343"/>
      <c r="AO310" s="343"/>
      <c r="AP310" s="343"/>
      <c r="AQ310" s="343"/>
      <c r="AR310" s="343"/>
      <c r="AS310" s="343"/>
      <c r="AT310" s="343"/>
      <c r="AU310" s="343"/>
      <c r="AV310" s="343"/>
      <c r="AW310" s="343"/>
      <c r="AX310" s="343"/>
      <c r="AY310" s="343"/>
      <c r="AZ310" s="343"/>
      <c r="BA310" s="306"/>
      <c r="BB310" s="304"/>
      <c r="BC310" s="304"/>
      <c r="BD310" s="304"/>
      <c r="BE310" s="304"/>
      <c r="BF310" s="304"/>
      <c r="BG310" s="304"/>
      <c r="BH310" s="304"/>
      <c r="BI310" s="304"/>
      <c r="BJ310" s="304"/>
      <c r="BK310" s="304"/>
      <c r="BL310" s="304"/>
      <c r="BM310" s="304"/>
      <c r="BN310" s="304"/>
      <c r="BO310" s="304"/>
      <c r="BP310" s="304"/>
      <c r="BQ310" s="304"/>
      <c r="BR310" s="304"/>
      <c r="BS310" s="304"/>
      <c r="BT310" s="304"/>
      <c r="BU310" s="304"/>
      <c r="BV310" s="304"/>
      <c r="BW310" s="304"/>
      <c r="BX310" s="304"/>
      <c r="BY310" s="306"/>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544" customFormat="true" ht="15" customHeight="true" x14ac:dyDescent="0.2">
      <c r="B311" s="543"/>
      <c r="AC311" s="343"/>
      <c r="AD311" s="343"/>
      <c r="AE311" s="343"/>
      <c r="AF311" s="343"/>
      <c r="AG311" s="343"/>
      <c r="AH311" s="343"/>
      <c r="AI311" s="343"/>
      <c r="AJ311" s="343"/>
      <c r="AK311" s="343"/>
      <c r="AL311" s="343"/>
      <c r="AM311" s="343"/>
      <c r="AN311" s="343"/>
      <c r="AO311" s="343"/>
      <c r="AP311" s="343"/>
      <c r="AQ311" s="343"/>
      <c r="AR311" s="343"/>
      <c r="AS311" s="343"/>
      <c r="AT311" s="343"/>
      <c r="AU311" s="343"/>
      <c r="AV311" s="343"/>
      <c r="AW311" s="343"/>
      <c r="AX311" s="343"/>
      <c r="AY311" s="343"/>
      <c r="AZ311" s="343"/>
      <c r="BA311" s="306"/>
      <c r="BB311" s="304"/>
      <c r="BC311" s="304"/>
      <c r="BD311" s="304"/>
      <c r="BE311" s="304"/>
      <c r="BF311" s="304"/>
      <c r="BG311" s="304"/>
      <c r="BH311" s="304"/>
      <c r="BI311" s="304"/>
      <c r="BJ311" s="304"/>
      <c r="BK311" s="304"/>
      <c r="BL311" s="304"/>
      <c r="BM311" s="304"/>
      <c r="BN311" s="304"/>
      <c r="BO311" s="304"/>
      <c r="BP311" s="304"/>
      <c r="BQ311" s="304"/>
      <c r="BR311" s="304"/>
      <c r="BS311" s="304"/>
      <c r="BT311" s="304"/>
      <c r="BU311" s="304"/>
      <c r="BV311" s="304"/>
      <c r="BW311" s="304"/>
      <c r="BX311" s="304"/>
      <c r="BY311" s="306"/>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544" customFormat="true" ht="15" customHeight="true" x14ac:dyDescent="0.2">
      <c r="B312" s="543"/>
      <c r="AC312" s="343"/>
      <c r="AD312" s="343"/>
      <c r="AE312" s="343"/>
      <c r="AF312" s="343"/>
      <c r="AG312" s="343"/>
      <c r="AH312" s="343"/>
      <c r="AI312" s="343"/>
      <c r="AJ312" s="343"/>
      <c r="AK312" s="343"/>
      <c r="AL312" s="343"/>
      <c r="AM312" s="343"/>
      <c r="AN312" s="343"/>
      <c r="AO312" s="343"/>
      <c r="AP312" s="343"/>
      <c r="AQ312" s="343"/>
      <c r="AR312" s="343"/>
      <c r="AS312" s="343"/>
      <c r="AT312" s="343"/>
      <c r="AU312" s="343"/>
      <c r="AV312" s="343"/>
      <c r="AW312" s="343"/>
      <c r="AX312" s="343"/>
      <c r="AY312" s="343"/>
      <c r="AZ312" s="343"/>
      <c r="BA312" s="306"/>
      <c r="BB312" s="304"/>
      <c r="BC312" s="304"/>
      <c r="BD312" s="304"/>
      <c r="BE312" s="304"/>
      <c r="BF312" s="304"/>
      <c r="BG312" s="304"/>
      <c r="BH312" s="304"/>
      <c r="BI312" s="304"/>
      <c r="BJ312" s="304"/>
      <c r="BK312" s="304"/>
      <c r="BL312" s="304"/>
      <c r="BM312" s="304"/>
      <c r="BN312" s="304"/>
      <c r="BO312" s="304"/>
      <c r="BP312" s="304"/>
      <c r="BQ312" s="304"/>
      <c r="BR312" s="304"/>
      <c r="BS312" s="304"/>
      <c r="BT312" s="304"/>
      <c r="BU312" s="304"/>
      <c r="BV312" s="304"/>
      <c r="BW312" s="304"/>
      <c r="BX312" s="304"/>
      <c r="BY312" s="306"/>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544" customFormat="true" ht="15" customHeight="true" x14ac:dyDescent="0.2">
      <c r="B313" s="543"/>
      <c r="AC313" s="343"/>
      <c r="AD313" s="343"/>
      <c r="AE313" s="343"/>
      <c r="AF313" s="343"/>
      <c r="AG313" s="343"/>
      <c r="AH313" s="343"/>
      <c r="AI313" s="343"/>
      <c r="AJ313" s="343"/>
      <c r="AK313" s="343"/>
      <c r="AL313" s="343"/>
      <c r="AM313" s="343"/>
      <c r="AN313" s="343"/>
      <c r="AO313" s="343"/>
      <c r="AP313" s="343"/>
      <c r="AQ313" s="343"/>
      <c r="AR313" s="343"/>
      <c r="AS313" s="343"/>
      <c r="AT313" s="343"/>
      <c r="AU313" s="343"/>
      <c r="AV313" s="343"/>
      <c r="AW313" s="343"/>
      <c r="AX313" s="343"/>
      <c r="AY313" s="343"/>
      <c r="AZ313" s="343"/>
      <c r="BA313" s="306"/>
      <c r="BB313" s="304"/>
      <c r="BC313" s="304"/>
      <c r="BD313" s="304"/>
      <c r="BE313" s="304"/>
      <c r="BF313" s="304"/>
      <c r="BG313" s="304"/>
      <c r="BH313" s="304"/>
      <c r="BI313" s="304"/>
      <c r="BJ313" s="304"/>
      <c r="BK313" s="304"/>
      <c r="BL313" s="304"/>
      <c r="BM313" s="304"/>
      <c r="BN313" s="304"/>
      <c r="BO313" s="304"/>
      <c r="BP313" s="304"/>
      <c r="BQ313" s="304"/>
      <c r="BR313" s="304"/>
      <c r="BS313" s="304"/>
      <c r="BT313" s="304"/>
      <c r="BU313" s="304"/>
      <c r="BV313" s="304"/>
      <c r="BW313" s="304"/>
      <c r="BX313" s="304"/>
      <c r="BY313" s="306"/>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544" customFormat="true" ht="15" customHeight="true" x14ac:dyDescent="0.2">
      <c r="B314" s="543"/>
      <c r="AC314" s="343"/>
      <c r="AD314" s="343"/>
      <c r="AE314" s="343"/>
      <c r="AF314" s="343"/>
      <c r="AG314" s="343"/>
      <c r="AH314" s="343"/>
      <c r="AI314" s="343"/>
      <c r="AJ314" s="343"/>
      <c r="AK314" s="343"/>
      <c r="AL314" s="343"/>
      <c r="AM314" s="343"/>
      <c r="AN314" s="343"/>
      <c r="AO314" s="343"/>
      <c r="AP314" s="343"/>
      <c r="AQ314" s="343"/>
      <c r="AR314" s="343"/>
      <c r="AS314" s="343"/>
      <c r="AT314" s="343"/>
      <c r="AU314" s="343"/>
      <c r="AV314" s="343"/>
      <c r="AW314" s="343"/>
      <c r="AX314" s="343"/>
      <c r="AY314" s="343"/>
      <c r="AZ314" s="343"/>
      <c r="BA314" s="306"/>
      <c r="BB314" s="304"/>
      <c r="BC314" s="304"/>
      <c r="BD314" s="304"/>
      <c r="BE314" s="304"/>
      <c r="BF314" s="304"/>
      <c r="BG314" s="304"/>
      <c r="BH314" s="304"/>
      <c r="BI314" s="304"/>
      <c r="BJ314" s="304"/>
      <c r="BK314" s="304"/>
      <c r="BL314" s="304"/>
      <c r="BM314" s="304"/>
      <c r="BN314" s="304"/>
      <c r="BO314" s="304"/>
      <c r="BP314" s="304"/>
      <c r="BQ314" s="304"/>
      <c r="BR314" s="304"/>
      <c r="BS314" s="304"/>
      <c r="BT314" s="304"/>
      <c r="BU314" s="304"/>
      <c r="BV314" s="304"/>
      <c r="BW314" s="304"/>
      <c r="BX314" s="304"/>
      <c r="BY314" s="306"/>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544" customFormat="true" ht="15" customHeight="true" x14ac:dyDescent="0.2">
      <c r="B315" s="543"/>
      <c r="AC315" s="343"/>
      <c r="AD315" s="343"/>
      <c r="AE315" s="343"/>
      <c r="AF315" s="343"/>
      <c r="AG315" s="343"/>
      <c r="AH315" s="343"/>
      <c r="AI315" s="343"/>
      <c r="AJ315" s="343"/>
      <c r="AK315" s="343"/>
      <c r="AL315" s="343"/>
      <c r="AM315" s="343"/>
      <c r="AN315" s="343"/>
      <c r="AO315" s="343"/>
      <c r="AP315" s="343"/>
      <c r="AQ315" s="343"/>
      <c r="AR315" s="343"/>
      <c r="AS315" s="343"/>
      <c r="AT315" s="343"/>
      <c r="AU315" s="343"/>
      <c r="AV315" s="343"/>
      <c r="AW315" s="343"/>
      <c r="AX315" s="343"/>
      <c r="AY315" s="343"/>
      <c r="AZ315" s="343"/>
      <c r="BA315" s="306"/>
      <c r="BB315" s="304"/>
      <c r="BC315" s="304"/>
      <c r="BD315" s="304"/>
      <c r="BE315" s="304"/>
      <c r="BF315" s="304"/>
      <c r="BG315" s="304"/>
      <c r="BH315" s="304"/>
      <c r="BI315" s="304"/>
      <c r="BJ315" s="304"/>
      <c r="BK315" s="304"/>
      <c r="BL315" s="304"/>
      <c r="BM315" s="304"/>
      <c r="BN315" s="304"/>
      <c r="BO315" s="304"/>
      <c r="BP315" s="304"/>
      <c r="BQ315" s="304"/>
      <c r="BR315" s="304"/>
      <c r="BS315" s="304"/>
      <c r="BT315" s="304"/>
      <c r="BU315" s="304"/>
      <c r="BV315" s="304"/>
      <c r="BW315" s="304"/>
      <c r="BX315" s="304"/>
      <c r="BY315" s="306"/>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544" customFormat="true" ht="15" customHeight="true" x14ac:dyDescent="0.2">
      <c r="B316" s="543"/>
      <c r="AC316" s="343"/>
      <c r="AD316" s="343"/>
      <c r="AE316" s="343"/>
      <c r="AF316" s="343"/>
      <c r="AG316" s="343"/>
      <c r="AH316" s="343"/>
      <c r="AI316" s="343"/>
      <c r="AJ316" s="343"/>
      <c r="AK316" s="343"/>
      <c r="AL316" s="343"/>
      <c r="AM316" s="343"/>
      <c r="AN316" s="343"/>
      <c r="AO316" s="343"/>
      <c r="AP316" s="343"/>
      <c r="AQ316" s="343"/>
      <c r="AR316" s="343"/>
      <c r="AS316" s="343"/>
      <c r="AT316" s="343"/>
      <c r="AU316" s="343"/>
      <c r="AV316" s="343"/>
      <c r="AW316" s="343"/>
      <c r="AX316" s="343"/>
      <c r="AY316" s="343"/>
      <c r="AZ316" s="343"/>
      <c r="BA316" s="306"/>
      <c r="BB316" s="304"/>
      <c r="BC316" s="304"/>
      <c r="BD316" s="304"/>
      <c r="BE316" s="304"/>
      <c r="BF316" s="304"/>
      <c r="BG316" s="304"/>
      <c r="BH316" s="304"/>
      <c r="BI316" s="304"/>
      <c r="BJ316" s="304"/>
      <c r="BK316" s="304"/>
      <c r="BL316" s="304"/>
      <c r="BM316" s="304"/>
      <c r="BN316" s="304"/>
      <c r="BO316" s="304"/>
      <c r="BP316" s="304"/>
      <c r="BQ316" s="304"/>
      <c r="BR316" s="304"/>
      <c r="BS316" s="304"/>
      <c r="BT316" s="304"/>
      <c r="BU316" s="304"/>
      <c r="BV316" s="304"/>
      <c r="BW316" s="304"/>
      <c r="BX316" s="304"/>
      <c r="BY316" s="306"/>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544" customFormat="true" ht="15" customHeight="true" x14ac:dyDescent="0.2">
      <c r="B317" s="543"/>
      <c r="AC317" s="343"/>
      <c r="AD317" s="343"/>
      <c r="AE317" s="343"/>
      <c r="AF317" s="343"/>
      <c r="AG317" s="343"/>
      <c r="AH317" s="343"/>
      <c r="AI317" s="343"/>
      <c r="AJ317" s="343"/>
      <c r="AK317" s="343"/>
      <c r="AL317" s="343"/>
      <c r="AM317" s="343"/>
      <c r="AN317" s="343"/>
      <c r="AO317" s="343"/>
      <c r="AP317" s="343"/>
      <c r="AQ317" s="343"/>
      <c r="AR317" s="343"/>
      <c r="AS317" s="343"/>
      <c r="AT317" s="343"/>
      <c r="AU317" s="343"/>
      <c r="AV317" s="343"/>
      <c r="AW317" s="343"/>
      <c r="AX317" s="343"/>
      <c r="AY317" s="343"/>
      <c r="AZ317" s="343"/>
      <c r="BA317" s="306"/>
      <c r="BB317" s="304"/>
      <c r="BC317" s="304"/>
      <c r="BD317" s="304"/>
      <c r="BE317" s="304"/>
      <c r="BF317" s="304"/>
      <c r="BG317" s="304"/>
      <c r="BH317" s="304"/>
      <c r="BI317" s="304"/>
      <c r="BJ317" s="304"/>
      <c r="BK317" s="304"/>
      <c r="BL317" s="304"/>
      <c r="BM317" s="304"/>
      <c r="BN317" s="304"/>
      <c r="BO317" s="304"/>
      <c r="BP317" s="304"/>
      <c r="BQ317" s="304"/>
      <c r="BR317" s="304"/>
      <c r="BS317" s="304"/>
      <c r="BT317" s="304"/>
      <c r="BU317" s="304"/>
      <c r="BV317" s="304"/>
      <c r="BW317" s="304"/>
      <c r="BX317" s="304"/>
      <c r="BY317" s="306"/>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544" customFormat="true" ht="15" customHeight="true" x14ac:dyDescent="0.2">
      <c r="B318" s="543"/>
      <c r="AC318" s="343"/>
      <c r="AD318" s="343"/>
      <c r="AE318" s="343"/>
      <c r="AF318" s="343"/>
      <c r="AG318" s="343"/>
      <c r="AH318" s="343"/>
      <c r="AI318" s="343"/>
      <c r="AJ318" s="343"/>
      <c r="AK318" s="343"/>
      <c r="AL318" s="343"/>
      <c r="AM318" s="343"/>
      <c r="AN318" s="343"/>
      <c r="AO318" s="343"/>
      <c r="AP318" s="343"/>
      <c r="AQ318" s="343"/>
      <c r="AR318" s="343"/>
      <c r="AS318" s="343"/>
      <c r="AT318" s="343"/>
      <c r="AU318" s="343"/>
      <c r="AV318" s="343"/>
      <c r="AW318" s="343"/>
      <c r="AX318" s="343"/>
      <c r="AY318" s="343"/>
      <c r="AZ318" s="343"/>
      <c r="BA318" s="306"/>
      <c r="BB318" s="304"/>
      <c r="BC318" s="304"/>
      <c r="BD318" s="304"/>
      <c r="BE318" s="304"/>
      <c r="BF318" s="304"/>
      <c r="BG318" s="304"/>
      <c r="BH318" s="304"/>
      <c r="BI318" s="304"/>
      <c r="BJ318" s="304"/>
      <c r="BK318" s="304"/>
      <c r="BL318" s="304"/>
      <c r="BM318" s="304"/>
      <c r="BN318" s="304"/>
      <c r="BO318" s="304"/>
      <c r="BP318" s="304"/>
      <c r="BQ318" s="304"/>
      <c r="BR318" s="304"/>
      <c r="BS318" s="304"/>
      <c r="BT318" s="304"/>
      <c r="BU318" s="304"/>
      <c r="BV318" s="304"/>
      <c r="BW318" s="304"/>
      <c r="BX318" s="304"/>
      <c r="BY318" s="306"/>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544" customFormat="true" ht="15" customHeight="true" x14ac:dyDescent="0.2">
      <c r="B319" s="543"/>
      <c r="AC319" s="343"/>
      <c r="AD319" s="343"/>
      <c r="AE319" s="343"/>
      <c r="AF319" s="343"/>
      <c r="AG319" s="343"/>
      <c r="AH319" s="343"/>
      <c r="AI319" s="343"/>
      <c r="AJ319" s="343"/>
      <c r="AK319" s="343"/>
      <c r="AL319" s="343"/>
      <c r="AM319" s="343"/>
      <c r="AN319" s="343"/>
      <c r="AO319" s="343"/>
      <c r="AP319" s="343"/>
      <c r="AQ319" s="343"/>
      <c r="AR319" s="343"/>
      <c r="AS319" s="343"/>
      <c r="AT319" s="343"/>
      <c r="AU319" s="343"/>
      <c r="AV319" s="343"/>
      <c r="AW319" s="343"/>
      <c r="AX319" s="343"/>
      <c r="AY319" s="343"/>
      <c r="AZ319" s="343"/>
      <c r="BA319" s="306"/>
      <c r="BB319" s="304"/>
      <c r="BC319" s="304"/>
      <c r="BD319" s="304"/>
      <c r="BE319" s="304"/>
      <c r="BF319" s="304"/>
      <c r="BG319" s="304"/>
      <c r="BH319" s="304"/>
      <c r="BI319" s="304"/>
      <c r="BJ319" s="304"/>
      <c r="BK319" s="304"/>
      <c r="BL319" s="304"/>
      <c r="BM319" s="304"/>
      <c r="BN319" s="304"/>
      <c r="BO319" s="304"/>
      <c r="BP319" s="304"/>
      <c r="BQ319" s="304"/>
      <c r="BR319" s="304"/>
      <c r="BS319" s="304"/>
      <c r="BT319" s="304"/>
      <c r="BU319" s="304"/>
      <c r="BV319" s="304"/>
      <c r="BW319" s="304"/>
      <c r="BX319" s="304"/>
      <c r="BY319" s="306"/>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544" customFormat="true" ht="15" customHeight="true" x14ac:dyDescent="0.2">
      <c r="B320" s="543"/>
      <c r="AC320" s="343"/>
      <c r="AD320" s="343"/>
      <c r="AE320" s="343"/>
      <c r="AF320" s="343"/>
      <c r="AG320" s="343"/>
      <c r="AH320" s="343"/>
      <c r="AI320" s="343"/>
      <c r="AJ320" s="343"/>
      <c r="AK320" s="343"/>
      <c r="AL320" s="343"/>
      <c r="AM320" s="343"/>
      <c r="AN320" s="343"/>
      <c r="AO320" s="343"/>
      <c r="AP320" s="343"/>
      <c r="AQ320" s="343"/>
      <c r="AR320" s="343"/>
      <c r="AS320" s="343"/>
      <c r="AT320" s="343"/>
      <c r="AU320" s="343"/>
      <c r="AV320" s="343"/>
      <c r="AW320" s="343"/>
      <c r="AX320" s="343"/>
      <c r="AY320" s="343"/>
      <c r="AZ320" s="343"/>
      <c r="BA320" s="306"/>
      <c r="BB320" s="304"/>
      <c r="BC320" s="304"/>
      <c r="BD320" s="304"/>
      <c r="BE320" s="304"/>
      <c r="BF320" s="304"/>
      <c r="BG320" s="304"/>
      <c r="BH320" s="304"/>
      <c r="BI320" s="304"/>
      <c r="BJ320" s="304"/>
      <c r="BK320" s="304"/>
      <c r="BL320" s="304"/>
      <c r="BM320" s="304"/>
      <c r="BN320" s="304"/>
      <c r="BO320" s="304"/>
      <c r="BP320" s="304"/>
      <c r="BQ320" s="304"/>
      <c r="BR320" s="304"/>
      <c r="BS320" s="304"/>
      <c r="BT320" s="304"/>
      <c r="BU320" s="304"/>
      <c r="BV320" s="304"/>
      <c r="BW320" s="304"/>
      <c r="BX320" s="304"/>
      <c r="BY320" s="306"/>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544" customFormat="true" ht="15" customHeight="true" x14ac:dyDescent="0.2">
      <c r="B321" s="543"/>
      <c r="AC321" s="343"/>
      <c r="AD321" s="343"/>
      <c r="AE321" s="343"/>
      <c r="AF321" s="343"/>
      <c r="AG321" s="343"/>
      <c r="AH321" s="343"/>
      <c r="AI321" s="343"/>
      <c r="AJ321" s="343"/>
      <c r="AK321" s="343"/>
      <c r="AL321" s="343"/>
      <c r="AM321" s="343"/>
      <c r="AN321" s="343"/>
      <c r="AO321" s="343"/>
      <c r="AP321" s="343"/>
      <c r="AQ321" s="343"/>
      <c r="AR321" s="343"/>
      <c r="AS321" s="343"/>
      <c r="AT321" s="343"/>
      <c r="AU321" s="343"/>
      <c r="AV321" s="343"/>
      <c r="AW321" s="343"/>
      <c r="AX321" s="343"/>
      <c r="AY321" s="343"/>
      <c r="AZ321" s="343"/>
      <c r="BA321" s="306"/>
      <c r="BB321" s="304"/>
      <c r="BC321" s="304"/>
      <c r="BD321" s="304"/>
      <c r="BE321" s="304"/>
      <c r="BF321" s="304"/>
      <c r="BG321" s="304"/>
      <c r="BH321" s="304"/>
      <c r="BI321" s="304"/>
      <c r="BJ321" s="304"/>
      <c r="BK321" s="304"/>
      <c r="BL321" s="304"/>
      <c r="BM321" s="304"/>
      <c r="BN321" s="304"/>
      <c r="BO321" s="304"/>
      <c r="BP321" s="304"/>
      <c r="BQ321" s="304"/>
      <c r="BR321" s="304"/>
      <c r="BS321" s="304"/>
      <c r="BT321" s="304"/>
      <c r="BU321" s="304"/>
      <c r="BV321" s="304"/>
      <c r="BW321" s="304"/>
      <c r="BX321" s="304"/>
      <c r="BY321" s="306"/>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544" customFormat="true" ht="15" customHeight="true" x14ac:dyDescent="0.2">
      <c r="B322" s="543"/>
      <c r="AC322" s="343"/>
      <c r="AD322" s="343"/>
      <c r="AE322" s="343"/>
      <c r="AF322" s="343"/>
      <c r="AG322" s="343"/>
      <c r="AH322" s="343"/>
      <c r="AI322" s="343"/>
      <c r="AJ322" s="343"/>
      <c r="AK322" s="343"/>
      <c r="AL322" s="343"/>
      <c r="AM322" s="343"/>
      <c r="AN322" s="343"/>
      <c r="AO322" s="343"/>
      <c r="AP322" s="343"/>
      <c r="AQ322" s="343"/>
      <c r="AR322" s="343"/>
      <c r="AS322" s="343"/>
      <c r="AT322" s="343"/>
      <c r="AU322" s="343"/>
      <c r="AV322" s="343"/>
      <c r="AW322" s="343"/>
      <c r="AX322" s="343"/>
      <c r="AY322" s="343"/>
      <c r="AZ322" s="343"/>
      <c r="BA322" s="306"/>
      <c r="BB322" s="304"/>
      <c r="BC322" s="304"/>
      <c r="BD322" s="304"/>
      <c r="BE322" s="304"/>
      <c r="BF322" s="304"/>
      <c r="BG322" s="304"/>
      <c r="BH322" s="304"/>
      <c r="BI322" s="304"/>
      <c r="BJ322" s="304"/>
      <c r="BK322" s="304"/>
      <c r="BL322" s="304"/>
      <c r="BM322" s="304"/>
      <c r="BN322" s="304"/>
      <c r="BO322" s="304"/>
      <c r="BP322" s="304"/>
      <c r="BQ322" s="304"/>
      <c r="BR322" s="304"/>
      <c r="BS322" s="304"/>
      <c r="BT322" s="304"/>
      <c r="BU322" s="304"/>
      <c r="BV322" s="304"/>
      <c r="BW322" s="304"/>
      <c r="BX322" s="304"/>
      <c r="BY322" s="306"/>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544" customFormat="true" ht="15" customHeight="true" x14ac:dyDescent="0.2">
      <c r="B323" s="543"/>
      <c r="AC323" s="343"/>
      <c r="AD323" s="343"/>
      <c r="AE323" s="343"/>
      <c r="AF323" s="343"/>
      <c r="AG323" s="343"/>
      <c r="AH323" s="343"/>
      <c r="AI323" s="343"/>
      <c r="AJ323" s="343"/>
      <c r="AK323" s="343"/>
      <c r="AL323" s="343"/>
      <c r="AM323" s="343"/>
      <c r="AN323" s="343"/>
      <c r="AO323" s="343"/>
      <c r="AP323" s="343"/>
      <c r="AQ323" s="343"/>
      <c r="AR323" s="343"/>
      <c r="AS323" s="343"/>
      <c r="AT323" s="343"/>
      <c r="AU323" s="343"/>
      <c r="AV323" s="343"/>
      <c r="AW323" s="343"/>
      <c r="AX323" s="343"/>
      <c r="AY323" s="343"/>
      <c r="AZ323" s="343"/>
      <c r="BA323" s="306"/>
      <c r="BB323" s="304"/>
      <c r="BC323" s="304"/>
      <c r="BD323" s="304"/>
      <c r="BE323" s="304"/>
      <c r="BF323" s="304"/>
      <c r="BG323" s="304"/>
      <c r="BH323" s="304"/>
      <c r="BI323" s="304"/>
      <c r="BJ323" s="304"/>
      <c r="BK323" s="304"/>
      <c r="BL323" s="304"/>
      <c r="BM323" s="304"/>
      <c r="BN323" s="304"/>
      <c r="BO323" s="304"/>
      <c r="BP323" s="304"/>
      <c r="BQ323" s="304"/>
      <c r="BR323" s="304"/>
      <c r="BS323" s="304"/>
      <c r="BT323" s="304"/>
      <c r="BU323" s="304"/>
      <c r="BV323" s="304"/>
      <c r="BW323" s="304"/>
      <c r="BX323" s="304"/>
      <c r="BY323" s="306"/>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544" customFormat="true" ht="15" customHeight="true" x14ac:dyDescent="0.2">
      <c r="B324" s="543"/>
      <c r="AC324" s="343"/>
      <c r="AD324" s="343"/>
      <c r="AE324" s="343"/>
      <c r="AF324" s="343"/>
      <c r="AG324" s="343"/>
      <c r="AH324" s="343"/>
      <c r="AI324" s="343"/>
      <c r="AJ324" s="343"/>
      <c r="AK324" s="343"/>
      <c r="AL324" s="343"/>
      <c r="AM324" s="343"/>
      <c r="AN324" s="343"/>
      <c r="AO324" s="343"/>
      <c r="AP324" s="343"/>
      <c r="AQ324" s="343"/>
      <c r="AR324" s="343"/>
      <c r="AS324" s="343"/>
      <c r="AT324" s="343"/>
      <c r="AU324" s="343"/>
      <c r="AV324" s="343"/>
      <c r="AW324" s="343"/>
      <c r="AX324" s="343"/>
      <c r="AY324" s="343"/>
      <c r="AZ324" s="343"/>
      <c r="BA324" s="306"/>
      <c r="BB324" s="304"/>
      <c r="BC324" s="304"/>
      <c r="BD324" s="304"/>
      <c r="BE324" s="304"/>
      <c r="BF324" s="304"/>
      <c r="BG324" s="304"/>
      <c r="BH324" s="304"/>
      <c r="BI324" s="304"/>
      <c r="BJ324" s="304"/>
      <c r="BK324" s="304"/>
      <c r="BL324" s="304"/>
      <c r="BM324" s="304"/>
      <c r="BN324" s="304"/>
      <c r="BO324" s="304"/>
      <c r="BP324" s="304"/>
      <c r="BQ324" s="304"/>
      <c r="BR324" s="304"/>
      <c r="BS324" s="304"/>
      <c r="BT324" s="304"/>
      <c r="BU324" s="304"/>
      <c r="BV324" s="304"/>
      <c r="BW324" s="304"/>
      <c r="BX324" s="304"/>
      <c r="BY324" s="306"/>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544" customFormat="true" ht="15" customHeight="true" x14ac:dyDescent="0.2">
      <c r="B325" s="543"/>
      <c r="AC325" s="343"/>
      <c r="AD325" s="343"/>
      <c r="AE325" s="343"/>
      <c r="AF325" s="343"/>
      <c r="AG325" s="343"/>
      <c r="AH325" s="343"/>
      <c r="AI325" s="343"/>
      <c r="AJ325" s="343"/>
      <c r="AK325" s="343"/>
      <c r="AL325" s="343"/>
      <c r="AM325" s="343"/>
      <c r="AN325" s="343"/>
      <c r="AO325" s="343"/>
      <c r="AP325" s="343"/>
      <c r="AQ325" s="343"/>
      <c r="AR325" s="343"/>
      <c r="AS325" s="343"/>
      <c r="AT325" s="343"/>
      <c r="AU325" s="343"/>
      <c r="AV325" s="343"/>
      <c r="AW325" s="343"/>
      <c r="AX325" s="343"/>
      <c r="AY325" s="343"/>
      <c r="AZ325" s="343"/>
      <c r="BA325" s="306"/>
      <c r="BB325" s="304"/>
      <c r="BC325" s="304"/>
      <c r="BD325" s="304"/>
      <c r="BE325" s="304"/>
      <c r="BF325" s="304"/>
      <c r="BG325" s="304"/>
      <c r="BH325" s="304"/>
      <c r="BI325" s="304"/>
      <c r="BJ325" s="304"/>
      <c r="BK325" s="304"/>
      <c r="BL325" s="304"/>
      <c r="BM325" s="304"/>
      <c r="BN325" s="304"/>
      <c r="BO325" s="304"/>
      <c r="BP325" s="304"/>
      <c r="BQ325" s="304"/>
      <c r="BR325" s="304"/>
      <c r="BS325" s="304"/>
      <c r="BT325" s="304"/>
      <c r="BU325" s="304"/>
      <c r="BV325" s="304"/>
      <c r="BW325" s="304"/>
      <c r="BX325" s="304"/>
      <c r="BY325" s="306"/>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544" customFormat="true" ht="15" customHeight="true" x14ac:dyDescent="0.2">
      <c r="B326" s="543"/>
      <c r="AC326" s="343"/>
      <c r="AD326" s="343"/>
      <c r="AE326" s="343"/>
      <c r="AF326" s="343"/>
      <c r="AG326" s="343"/>
      <c r="AH326" s="343"/>
      <c r="AI326" s="343"/>
      <c r="AJ326" s="343"/>
      <c r="AK326" s="343"/>
      <c r="AL326" s="343"/>
      <c r="AM326" s="343"/>
      <c r="AN326" s="343"/>
      <c r="AO326" s="343"/>
      <c r="AP326" s="343"/>
      <c r="AQ326" s="343"/>
      <c r="AR326" s="343"/>
      <c r="AS326" s="343"/>
      <c r="AT326" s="343"/>
      <c r="AU326" s="343"/>
      <c r="AV326" s="343"/>
      <c r="AW326" s="343"/>
      <c r="AX326" s="343"/>
      <c r="AY326" s="343"/>
      <c r="AZ326" s="343"/>
      <c r="BA326" s="306"/>
      <c r="BB326" s="304"/>
      <c r="BC326" s="304"/>
      <c r="BD326" s="304"/>
      <c r="BE326" s="304"/>
      <c r="BF326" s="304"/>
      <c r="BG326" s="304"/>
      <c r="BH326" s="304"/>
      <c r="BI326" s="304"/>
      <c r="BJ326" s="304"/>
      <c r="BK326" s="304"/>
      <c r="BL326" s="304"/>
      <c r="BM326" s="304"/>
      <c r="BN326" s="304"/>
      <c r="BO326" s="304"/>
      <c r="BP326" s="304"/>
      <c r="BQ326" s="304"/>
      <c r="BR326" s="304"/>
      <c r="BS326" s="304"/>
      <c r="BT326" s="304"/>
      <c r="BU326" s="304"/>
      <c r="BV326" s="304"/>
      <c r="BW326" s="304"/>
      <c r="BX326" s="304"/>
      <c r="BY326" s="306"/>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544" customFormat="true" ht="15" customHeight="true" x14ac:dyDescent="0.2">
      <c r="B327" s="543"/>
      <c r="AC327" s="343"/>
      <c r="AD327" s="343"/>
      <c r="AE327" s="343"/>
      <c r="AF327" s="343"/>
      <c r="AG327" s="343"/>
      <c r="AH327" s="343"/>
      <c r="AI327" s="343"/>
      <c r="AJ327" s="343"/>
      <c r="AK327" s="343"/>
      <c r="AL327" s="343"/>
      <c r="AM327" s="343"/>
      <c r="AN327" s="343"/>
      <c r="AO327" s="343"/>
      <c r="AP327" s="343"/>
      <c r="AQ327" s="343"/>
      <c r="AR327" s="343"/>
      <c r="AS327" s="343"/>
      <c r="AT327" s="343"/>
      <c r="AU327" s="343"/>
      <c r="AV327" s="343"/>
      <c r="AW327" s="343"/>
      <c r="AX327" s="343"/>
      <c r="AY327" s="343"/>
      <c r="AZ327" s="343"/>
      <c r="BA327" s="306"/>
      <c r="BB327" s="304"/>
      <c r="BC327" s="304"/>
      <c r="BD327" s="304"/>
      <c r="BE327" s="304"/>
      <c r="BF327" s="304"/>
      <c r="BG327" s="304"/>
      <c r="BH327" s="304"/>
      <c r="BI327" s="304"/>
      <c r="BJ327" s="304"/>
      <c r="BK327" s="304"/>
      <c r="BL327" s="304"/>
      <c r="BM327" s="304"/>
      <c r="BN327" s="304"/>
      <c r="BO327" s="304"/>
      <c r="BP327" s="304"/>
      <c r="BQ327" s="304"/>
      <c r="BR327" s="304"/>
      <c r="BS327" s="304"/>
      <c r="BT327" s="304"/>
      <c r="BU327" s="304"/>
      <c r="BV327" s="304"/>
      <c r="BW327" s="304"/>
      <c r="BX327" s="304"/>
      <c r="BY327" s="306"/>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544" customFormat="true" ht="15" customHeight="true" x14ac:dyDescent="0.2">
      <c r="B328" s="543"/>
      <c r="AC328" s="343"/>
      <c r="AD328" s="343"/>
      <c r="AE328" s="343"/>
      <c r="AF328" s="343"/>
      <c r="AG328" s="343"/>
      <c r="AH328" s="343"/>
      <c r="AI328" s="343"/>
      <c r="AJ328" s="343"/>
      <c r="AK328" s="343"/>
      <c r="AL328" s="343"/>
      <c r="AM328" s="343"/>
      <c r="AN328" s="343"/>
      <c r="AO328" s="343"/>
      <c r="AP328" s="343"/>
      <c r="AQ328" s="343"/>
      <c r="AR328" s="343"/>
      <c r="AS328" s="343"/>
      <c r="AT328" s="343"/>
      <c r="AU328" s="343"/>
      <c r="AV328" s="343"/>
      <c r="AW328" s="343"/>
      <c r="AX328" s="343"/>
      <c r="AY328" s="343"/>
      <c r="AZ328" s="343"/>
      <c r="BA328" s="306"/>
      <c r="BB328" s="304"/>
      <c r="BC328" s="304"/>
      <c r="BD328" s="304"/>
      <c r="BE328" s="304"/>
      <c r="BF328" s="304"/>
      <c r="BG328" s="304"/>
      <c r="BH328" s="304"/>
      <c r="BI328" s="304"/>
      <c r="BJ328" s="304"/>
      <c r="BK328" s="304"/>
      <c r="BL328" s="304"/>
      <c r="BM328" s="304"/>
      <c r="BN328" s="304"/>
      <c r="BO328" s="304"/>
      <c r="BP328" s="304"/>
      <c r="BQ328" s="304"/>
      <c r="BR328" s="304"/>
      <c r="BS328" s="304"/>
      <c r="BT328" s="304"/>
      <c r="BU328" s="304"/>
      <c r="BV328" s="304"/>
      <c r="BW328" s="304"/>
      <c r="BX328" s="304"/>
      <c r="BY328" s="306"/>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544" customFormat="true" ht="250.15" customHeight="true" x14ac:dyDescent="0.2">
      <c r="B329" s="543"/>
      <c r="AC329" s="343"/>
      <c r="AD329" s="343"/>
      <c r="AE329" s="343"/>
      <c r="AF329" s="343"/>
      <c r="AG329" s="343"/>
      <c r="AH329" s="343"/>
      <c r="AI329" s="343"/>
      <c r="AJ329" s="343"/>
      <c r="AK329" s="343"/>
      <c r="AL329" s="343"/>
      <c r="AM329" s="343"/>
      <c r="AN329" s="343"/>
      <c r="AO329" s="343"/>
      <c r="AP329" s="343"/>
      <c r="AQ329" s="343"/>
      <c r="AR329" s="343"/>
      <c r="AS329" s="343"/>
      <c r="AT329" s="343"/>
      <c r="AU329" s="343"/>
      <c r="AV329" s="343"/>
      <c r="AW329" s="343"/>
      <c r="AX329" s="343"/>
      <c r="AY329" s="343"/>
      <c r="AZ329" s="343"/>
      <c r="BA329" s="306"/>
      <c r="BB329" s="304"/>
      <c r="BC329" s="304"/>
      <c r="BD329" s="304"/>
      <c r="BE329" s="304"/>
      <c r="BF329" s="304"/>
      <c r="BG329" s="304"/>
      <c r="BH329" s="304"/>
      <c r="BI329" s="304"/>
      <c r="BJ329" s="304"/>
      <c r="BK329" s="304"/>
      <c r="BL329" s="304"/>
      <c r="BM329" s="304"/>
      <c r="BN329" s="304"/>
      <c r="BO329" s="304"/>
      <c r="BP329" s="304"/>
      <c r="BQ329" s="304"/>
      <c r="BR329" s="304"/>
      <c r="BS329" s="304"/>
      <c r="BT329" s="304"/>
      <c r="BU329" s="304"/>
      <c r="BV329" s="304"/>
      <c r="BW329" s="304"/>
      <c r="BX329" s="304"/>
      <c r="BY329" s="306"/>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s="345" customFormat="true" ht="19.15" customHeight="true" x14ac:dyDescent="0.2">
      <c r="B330" s="508"/>
      <c r="AC330" s="338"/>
      <c r="AD330" s="338"/>
      <c r="AE330" s="338"/>
      <c r="AF330" s="338"/>
      <c r="AG330" s="338"/>
      <c r="AH330" s="338"/>
      <c r="AI330" s="338"/>
      <c r="AJ330" s="338"/>
      <c r="AK330" s="338"/>
      <c r="AL330" s="338"/>
      <c r="AM330" s="338"/>
      <c r="AN330" s="338"/>
      <c r="AO330" s="338"/>
      <c r="AP330" s="338"/>
      <c r="AQ330" s="338"/>
      <c r="AR330" s="338"/>
      <c r="AS330" s="338"/>
      <c r="AT330" s="338"/>
      <c r="AU330" s="338"/>
      <c r="AV330" s="338"/>
      <c r="AW330" s="338"/>
      <c r="AX330" s="338"/>
      <c r="AY330" s="338"/>
      <c r="AZ330" s="338"/>
      <c r="BA330" s="309"/>
      <c r="BB330" s="309"/>
      <c r="BC330" s="506"/>
      <c r="BD330" s="506"/>
      <c r="BE330" s="506"/>
      <c r="BF330" s="506"/>
      <c r="BG330" s="506"/>
      <c r="BH330" s="506"/>
      <c r="BI330" s="506"/>
      <c r="BJ330" s="506"/>
      <c r="BK330" s="506"/>
      <c r="BL330" s="506"/>
      <c r="BM330" s="506"/>
      <c r="BN330" s="506"/>
      <c r="BO330" s="506"/>
      <c r="BP330" s="506"/>
      <c r="BQ330" s="506"/>
      <c r="BR330" s="506"/>
      <c r="BS330" s="506"/>
      <c r="BT330" s="506"/>
      <c r="BU330" s="506"/>
      <c r="BV330" s="506"/>
      <c r="BW330" s="506"/>
      <c r="BX330" s="506"/>
      <c r="BY330" s="506"/>
      <c r="BZ330" s="338"/>
      <c r="CA330" s="338"/>
      <c r="CB330" s="338"/>
      <c r="CC330" s="338"/>
      <c r="CD330" s="338"/>
      <c r="CE330" s="338"/>
      <c r="CF330" s="338"/>
      <c r="CG330" s="338"/>
      <c r="CH330" s="338"/>
      <c r="CI330" s="338"/>
      <c r="CJ330" s="338"/>
      <c r="CK330" s="338"/>
      <c r="CL330" s="338"/>
      <c r="CM330" s="338"/>
      <c r="CN330" s="338"/>
      <c r="CO330" s="338"/>
      <c r="CP330" s="338"/>
      <c r="CQ330" s="338"/>
      <c r="CR330" s="338"/>
      <c r="CS330" s="338"/>
      <c r="CT330" s="338"/>
      <c r="CU330" s="338"/>
      <c r="CV330" s="338"/>
      <c r="CW330" s="338"/>
      <c r="CX330" s="338"/>
      <c r="CY330" s="338"/>
      <c r="CZ330" s="338"/>
    </row>
    <row r="331" s="345" customFormat="true" ht="15" customHeight="true" x14ac:dyDescent="0.2">
      <c r="B331" s="508"/>
      <c r="AC331" s="338"/>
      <c r="AD331" s="338"/>
      <c r="AE331" s="338"/>
      <c r="AF331" s="338"/>
      <c r="AG331" s="338"/>
      <c r="AH331" s="338"/>
      <c r="AI331" s="338"/>
      <c r="AJ331" s="338"/>
      <c r="AK331" s="338"/>
      <c r="AL331" s="338"/>
      <c r="AM331" s="338"/>
      <c r="AN331" s="338"/>
      <c r="AO331" s="338"/>
      <c r="AP331" s="338"/>
      <c r="AQ331" s="338"/>
      <c r="AR331" s="338"/>
      <c r="AS331" s="338"/>
      <c r="AT331" s="338"/>
      <c r="AU331" s="338"/>
      <c r="AV331" s="338"/>
      <c r="AW331" s="338"/>
      <c r="AX331" s="338"/>
      <c r="AY331" s="338"/>
      <c r="AZ331" s="338"/>
      <c r="BA331" s="309"/>
      <c r="BB331" s="309"/>
      <c r="BC331" s="506"/>
      <c r="BD331" s="506"/>
      <c r="BE331" s="506"/>
      <c r="BF331" s="506"/>
      <c r="BG331" s="506"/>
      <c r="BH331" s="506"/>
      <c r="BI331" s="506"/>
      <c r="BJ331" s="506"/>
      <c r="BK331" s="506"/>
      <c r="BL331" s="506"/>
      <c r="BM331" s="506"/>
      <c r="BN331" s="506"/>
      <c r="BO331" s="506"/>
      <c r="BP331" s="506"/>
      <c r="BQ331" s="506"/>
      <c r="BR331" s="506"/>
      <c r="BS331" s="506"/>
      <c r="BT331" s="506"/>
      <c r="BU331" s="506"/>
      <c r="BV331" s="506"/>
      <c r="BW331" s="506"/>
      <c r="BX331" s="506"/>
      <c r="BY331" s="506"/>
      <c r="BZ331" s="338"/>
      <c r="CA331" s="338"/>
      <c r="CB331" s="338"/>
      <c r="CC331" s="338"/>
      <c r="CD331" s="338"/>
      <c r="CE331" s="338"/>
      <c r="CF331" s="338"/>
      <c r="CG331" s="338"/>
      <c r="CH331" s="338"/>
      <c r="CI331" s="338"/>
      <c r="CJ331" s="338"/>
      <c r="CK331" s="338"/>
      <c r="CL331" s="338"/>
      <c r="CM331" s="338"/>
      <c r="CN331" s="338"/>
      <c r="CO331" s="338"/>
      <c r="CP331" s="338"/>
      <c r="CQ331" s="338"/>
      <c r="CR331" s="338"/>
      <c r="CS331" s="338"/>
      <c r="CT331" s="338"/>
      <c r="CU331" s="338"/>
      <c r="CV331" s="338"/>
      <c r="CW331" s="338"/>
      <c r="CX331" s="338"/>
      <c r="CY331" s="338"/>
      <c r="CZ331" s="338"/>
    </row>
    <row r="332" s="345" customFormat="true" ht="15" customHeight="true" x14ac:dyDescent="0.2">
      <c r="B332" s="508"/>
      <c r="AC332" s="338"/>
      <c r="AD332" s="338"/>
      <c r="AE332" s="338"/>
      <c r="AF332" s="338"/>
      <c r="AG332" s="338"/>
      <c r="AH332" s="338"/>
      <c r="AI332" s="338"/>
      <c r="AJ332" s="338"/>
      <c r="AK332" s="338"/>
      <c r="AL332" s="338"/>
      <c r="AM332" s="338"/>
      <c r="AN332" s="338"/>
      <c r="AO332" s="338"/>
      <c r="AP332" s="338"/>
      <c r="AQ332" s="338"/>
      <c r="AR332" s="338"/>
      <c r="AS332" s="338"/>
      <c r="AT332" s="338"/>
      <c r="AU332" s="338"/>
      <c r="AV332" s="338"/>
      <c r="AW332" s="338"/>
      <c r="AX332" s="338"/>
      <c r="AY332" s="338"/>
      <c r="AZ332" s="338"/>
      <c r="BA332" s="309"/>
      <c r="BB332" s="309"/>
      <c r="BC332" s="506"/>
      <c r="BD332" s="506"/>
      <c r="BE332" s="506"/>
      <c r="BF332" s="506"/>
      <c r="BG332" s="506"/>
      <c r="BH332" s="506"/>
      <c r="BI332" s="506"/>
      <c r="BJ332" s="506"/>
      <c r="BK332" s="506"/>
      <c r="BL332" s="506"/>
      <c r="BM332" s="506"/>
      <c r="BN332" s="506"/>
      <c r="BO332" s="506"/>
      <c r="BP332" s="506"/>
      <c r="BQ332" s="506"/>
      <c r="BR332" s="506"/>
      <c r="BS332" s="506"/>
      <c r="BT332" s="506"/>
      <c r="BU332" s="506"/>
      <c r="BV332" s="506"/>
      <c r="BW332" s="506"/>
      <c r="BX332" s="506"/>
      <c r="BY332" s="506"/>
      <c r="BZ332" s="338"/>
      <c r="CA332" s="338"/>
      <c r="CB332" s="338"/>
      <c r="CC332" s="338"/>
      <c r="CD332" s="338"/>
      <c r="CE332" s="338"/>
      <c r="CF332" s="338"/>
      <c r="CG332" s="338"/>
      <c r="CH332" s="338"/>
      <c r="CI332" s="338"/>
      <c r="CJ332" s="338"/>
      <c r="CK332" s="338"/>
      <c r="CL332" s="338"/>
      <c r="CM332" s="338"/>
      <c r="CN332" s="338"/>
      <c r="CO332" s="338"/>
      <c r="CP332" s="338"/>
      <c r="CQ332" s="338"/>
      <c r="CR332" s="338"/>
      <c r="CS332" s="338"/>
      <c r="CT332" s="338"/>
      <c r="CU332" s="338"/>
      <c r="CV332" s="338"/>
      <c r="CW332" s="338"/>
      <c r="CX332" s="338"/>
      <c r="CY332" s="338"/>
      <c r="CZ332" s="338"/>
    </row>
    <row r="333" s="345" customFormat="true" ht="15" customHeight="true" x14ac:dyDescent="0.2">
      <c r="B333" s="508"/>
      <c r="AC333" s="338"/>
      <c r="AD333" s="338"/>
      <c r="AE333" s="338"/>
      <c r="AF333" s="338"/>
      <c r="AG333" s="338"/>
      <c r="AH333" s="338"/>
      <c r="AI333" s="338"/>
      <c r="AJ333" s="338"/>
      <c r="AK333" s="338"/>
      <c r="AL333" s="338"/>
      <c r="AM333" s="338"/>
      <c r="AN333" s="338"/>
      <c r="AO333" s="338"/>
      <c r="AP333" s="338"/>
      <c r="AQ333" s="338"/>
      <c r="AR333" s="338"/>
      <c r="AS333" s="338"/>
      <c r="AT333" s="338"/>
      <c r="AU333" s="338"/>
      <c r="AV333" s="338"/>
      <c r="AW333" s="338"/>
      <c r="AX333" s="338"/>
      <c r="AY333" s="338"/>
      <c r="AZ333" s="338"/>
      <c r="BA333" s="309"/>
      <c r="BB333" s="309"/>
      <c r="BC333" s="506"/>
      <c r="BD333" s="506"/>
      <c r="BE333" s="506"/>
      <c r="BF333" s="506"/>
      <c r="BG333" s="506"/>
      <c r="BH333" s="506"/>
      <c r="BI333" s="506"/>
      <c r="BJ333" s="506"/>
      <c r="BK333" s="506"/>
      <c r="BL333" s="506"/>
      <c r="BM333" s="506"/>
      <c r="BN333" s="506"/>
      <c r="BO333" s="506"/>
      <c r="BP333" s="506"/>
      <c r="BQ333" s="506"/>
      <c r="BR333" s="506"/>
      <c r="BS333" s="506"/>
      <c r="BT333" s="506"/>
      <c r="BU333" s="506"/>
      <c r="BV333" s="506"/>
      <c r="BW333" s="506"/>
      <c r="BX333" s="506"/>
      <c r="BY333" s="506"/>
      <c r="BZ333" s="338"/>
      <c r="CA333" s="338"/>
      <c r="CB333" s="338"/>
      <c r="CC333" s="338"/>
      <c r="CD333" s="338"/>
      <c r="CE333" s="338"/>
      <c r="CF333" s="338"/>
      <c r="CG333" s="338"/>
      <c r="CH333" s="338"/>
      <c r="CI333" s="338"/>
      <c r="CJ333" s="338"/>
      <c r="CK333" s="338"/>
      <c r="CL333" s="338"/>
      <c r="CM333" s="338"/>
      <c r="CN333" s="338"/>
      <c r="CO333" s="338"/>
      <c r="CP333" s="338"/>
      <c r="CQ333" s="338"/>
      <c r="CR333" s="338"/>
      <c r="CS333" s="338"/>
      <c r="CT333" s="338"/>
      <c r="CU333" s="338"/>
      <c r="CV333" s="338"/>
      <c r="CW333" s="338"/>
      <c r="CX333" s="338"/>
      <c r="CY333" s="338"/>
      <c r="CZ333" s="338"/>
    </row>
    <row r="334" s="345" customFormat="true" ht="15" customHeight="true" x14ac:dyDescent="0.2">
      <c r="B334" s="508"/>
      <c r="AC334" s="338"/>
      <c r="AD334" s="338"/>
      <c r="AE334" s="338"/>
      <c r="AF334" s="338"/>
      <c r="AG334" s="338"/>
      <c r="AH334" s="338"/>
      <c r="AI334" s="338"/>
      <c r="AJ334" s="338"/>
      <c r="AK334" s="338"/>
      <c r="AL334" s="338"/>
      <c r="AM334" s="338"/>
      <c r="AN334" s="338"/>
      <c r="AO334" s="338"/>
      <c r="AP334" s="338"/>
      <c r="AQ334" s="338"/>
      <c r="AR334" s="338"/>
      <c r="AS334" s="338"/>
      <c r="AT334" s="338"/>
      <c r="AU334" s="338"/>
      <c r="AV334" s="338"/>
      <c r="AW334" s="338"/>
      <c r="AX334" s="338"/>
      <c r="AY334" s="338"/>
      <c r="AZ334" s="338"/>
      <c r="BA334" s="309"/>
      <c r="BB334" s="309"/>
      <c r="BC334" s="506"/>
      <c r="BD334" s="506"/>
      <c r="BE334" s="506"/>
      <c r="BF334" s="506"/>
      <c r="BG334" s="506"/>
      <c r="BH334" s="506"/>
      <c r="BI334" s="506"/>
      <c r="BJ334" s="506"/>
      <c r="BK334" s="506"/>
      <c r="BL334" s="506"/>
      <c r="BM334" s="506"/>
      <c r="BN334" s="506"/>
      <c r="BO334" s="506"/>
      <c r="BP334" s="506"/>
      <c r="BQ334" s="506"/>
      <c r="BR334" s="506"/>
      <c r="BS334" s="506"/>
      <c r="BT334" s="506"/>
      <c r="BU334" s="506"/>
      <c r="BV334" s="506"/>
      <c r="BW334" s="506"/>
      <c r="BX334" s="506"/>
      <c r="BY334" s="506"/>
      <c r="BZ334" s="338"/>
      <c r="CA334" s="338"/>
      <c r="CB334" s="338"/>
      <c r="CC334" s="338"/>
      <c r="CD334" s="338"/>
      <c r="CE334" s="338"/>
      <c r="CF334" s="338"/>
      <c r="CG334" s="338"/>
      <c r="CH334" s="338"/>
      <c r="CI334" s="338"/>
      <c r="CJ334" s="338"/>
      <c r="CK334" s="338"/>
      <c r="CL334" s="338"/>
      <c r="CM334" s="338"/>
      <c r="CN334" s="338"/>
      <c r="CO334" s="338"/>
      <c r="CP334" s="338"/>
      <c r="CQ334" s="338"/>
      <c r="CR334" s="338"/>
      <c r="CS334" s="338"/>
      <c r="CT334" s="338"/>
      <c r="CU334" s="338"/>
      <c r="CV334" s="338"/>
      <c r="CW334" s="338"/>
      <c r="CX334" s="338"/>
      <c r="CY334" s="338"/>
      <c r="CZ334" s="338"/>
    </row>
    <row r="335" s="345" customFormat="true" ht="15" customHeight="true" x14ac:dyDescent="0.2">
      <c r="B335" s="508"/>
      <c r="AC335" s="338"/>
      <c r="AD335" s="338"/>
      <c r="AE335" s="338"/>
      <c r="AF335" s="338"/>
      <c r="AG335" s="338"/>
      <c r="AH335" s="338"/>
      <c r="AI335" s="338"/>
      <c r="AJ335" s="338"/>
      <c r="AK335" s="338"/>
      <c r="AL335" s="338"/>
      <c r="AM335" s="338"/>
      <c r="AN335" s="338"/>
      <c r="AO335" s="338"/>
      <c r="AP335" s="338"/>
      <c r="AQ335" s="338"/>
      <c r="AR335" s="338"/>
      <c r="AS335" s="338"/>
      <c r="AT335" s="338"/>
      <c r="AU335" s="338"/>
      <c r="AV335" s="338"/>
      <c r="AW335" s="338"/>
      <c r="AX335" s="338"/>
      <c r="AY335" s="338"/>
      <c r="AZ335" s="338"/>
      <c r="BA335" s="309"/>
      <c r="BB335" s="309"/>
      <c r="BC335" s="506"/>
      <c r="BD335" s="506"/>
      <c r="BE335" s="506"/>
      <c r="BF335" s="506"/>
      <c r="BG335" s="506"/>
      <c r="BH335" s="506"/>
      <c r="BI335" s="506"/>
      <c r="BJ335" s="506"/>
      <c r="BK335" s="506"/>
      <c r="BL335" s="506"/>
      <c r="BM335" s="506"/>
      <c r="BN335" s="506"/>
      <c r="BO335" s="506"/>
      <c r="BP335" s="506"/>
      <c r="BQ335" s="506"/>
      <c r="BR335" s="506"/>
      <c r="BS335" s="506"/>
      <c r="BT335" s="506"/>
      <c r="BU335" s="506"/>
      <c r="BV335" s="506"/>
      <c r="BW335" s="506"/>
      <c r="BX335" s="506"/>
      <c r="BY335" s="506"/>
      <c r="BZ335" s="338"/>
      <c r="CA335" s="338"/>
      <c r="CB335" s="338"/>
      <c r="CC335" s="338"/>
      <c r="CD335" s="338"/>
      <c r="CE335" s="338"/>
      <c r="CF335" s="338"/>
      <c r="CG335" s="338"/>
      <c r="CH335" s="338"/>
      <c r="CI335" s="338"/>
      <c r="CJ335" s="338"/>
      <c r="CK335" s="338"/>
      <c r="CL335" s="338"/>
      <c r="CM335" s="338"/>
      <c r="CN335" s="338"/>
      <c r="CO335" s="338"/>
      <c r="CP335" s="338"/>
      <c r="CQ335" s="338"/>
      <c r="CR335" s="338"/>
      <c r="CS335" s="338"/>
      <c r="CT335" s="338"/>
      <c r="CU335" s="338"/>
      <c r="CV335" s="338"/>
      <c r="CW335" s="338"/>
      <c r="CX335" s="338"/>
      <c r="CY335" s="338"/>
      <c r="CZ335" s="338"/>
    </row>
    <row r="336" s="345" customFormat="true" ht="15" customHeight="true" x14ac:dyDescent="0.2">
      <c r="B336" s="508"/>
      <c r="AC336" s="338"/>
      <c r="AD336" s="338"/>
      <c r="AE336" s="338"/>
      <c r="AF336" s="338"/>
      <c r="AG336" s="338"/>
      <c r="AH336" s="338"/>
      <c r="AI336" s="338"/>
      <c r="AJ336" s="338"/>
      <c r="AK336" s="338"/>
      <c r="AL336" s="338"/>
      <c r="AM336" s="338"/>
      <c r="AN336" s="338"/>
      <c r="AO336" s="338"/>
      <c r="AP336" s="338"/>
      <c r="AQ336" s="338"/>
      <c r="AR336" s="338"/>
      <c r="AS336" s="338"/>
      <c r="AT336" s="338"/>
      <c r="AU336" s="338"/>
      <c r="AV336" s="338"/>
      <c r="AW336" s="338"/>
      <c r="AX336" s="338"/>
      <c r="AY336" s="338"/>
      <c r="AZ336" s="338"/>
      <c r="BA336" s="309"/>
      <c r="BB336" s="309"/>
      <c r="BC336" s="506"/>
      <c r="BD336" s="506"/>
      <c r="BE336" s="506"/>
      <c r="BF336" s="506"/>
      <c r="BG336" s="506"/>
      <c r="BH336" s="506"/>
      <c r="BI336" s="506"/>
      <c r="BJ336" s="506"/>
      <c r="BK336" s="506"/>
      <c r="BL336" s="506"/>
      <c r="BM336" s="506"/>
      <c r="BN336" s="506"/>
      <c r="BO336" s="506"/>
      <c r="BP336" s="506"/>
      <c r="BQ336" s="506"/>
      <c r="BR336" s="506"/>
      <c r="BS336" s="506"/>
      <c r="BT336" s="506"/>
      <c r="BU336" s="506"/>
      <c r="BV336" s="506"/>
      <c r="BW336" s="506"/>
      <c r="BX336" s="506"/>
      <c r="BY336" s="506"/>
      <c r="BZ336" s="338"/>
      <c r="CA336" s="338"/>
      <c r="CB336" s="338"/>
      <c r="CC336" s="338"/>
      <c r="CD336" s="338"/>
      <c r="CE336" s="338"/>
      <c r="CF336" s="338"/>
      <c r="CG336" s="338"/>
      <c r="CH336" s="338"/>
      <c r="CI336" s="338"/>
      <c r="CJ336" s="338"/>
      <c r="CK336" s="338"/>
      <c r="CL336" s="338"/>
      <c r="CM336" s="338"/>
      <c r="CN336" s="338"/>
      <c r="CO336" s="338"/>
      <c r="CP336" s="338"/>
      <c r="CQ336" s="338"/>
      <c r="CR336" s="338"/>
      <c r="CS336" s="338"/>
      <c r="CT336" s="338"/>
      <c r="CU336" s="338"/>
      <c r="CV336" s="338"/>
      <c r="CW336" s="338"/>
      <c r="CX336" s="338"/>
      <c r="CY336" s="338"/>
      <c r="CZ336" s="338"/>
    </row>
    <row r="337" s="345" customFormat="true" ht="18" customHeight="true" x14ac:dyDescent="0.2">
      <c r="B337" s="508"/>
      <c r="AC337" s="338"/>
      <c r="AD337" s="338"/>
      <c r="AE337" s="338"/>
      <c r="AF337" s="338"/>
      <c r="AG337" s="338"/>
      <c r="AH337" s="338"/>
      <c r="AI337" s="338"/>
      <c r="AJ337" s="338"/>
      <c r="AK337" s="338"/>
      <c r="AL337" s="338"/>
      <c r="AM337" s="338"/>
      <c r="AN337" s="338"/>
      <c r="AO337" s="338"/>
      <c r="AP337" s="338"/>
      <c r="AQ337" s="338"/>
      <c r="AR337" s="338"/>
      <c r="AS337" s="338"/>
      <c r="AT337" s="338"/>
      <c r="AU337" s="338"/>
      <c r="AV337" s="338"/>
      <c r="AW337" s="338"/>
      <c r="AX337" s="338"/>
      <c r="AY337" s="338"/>
      <c r="AZ337" s="338"/>
      <c r="BA337" s="309"/>
      <c r="BB337" s="309"/>
      <c r="BC337" s="506"/>
      <c r="BD337" s="506"/>
      <c r="BE337" s="506"/>
      <c r="BF337" s="506"/>
      <c r="BG337" s="506"/>
      <c r="BH337" s="506"/>
      <c r="BI337" s="506"/>
      <c r="BJ337" s="506"/>
      <c r="BK337" s="506"/>
      <c r="BL337" s="506"/>
      <c r="BM337" s="506"/>
      <c r="BN337" s="506"/>
      <c r="BO337" s="506"/>
      <c r="BP337" s="506"/>
      <c r="BQ337" s="506"/>
      <c r="BR337" s="506"/>
      <c r="BS337" s="506"/>
      <c r="BT337" s="506"/>
      <c r="BU337" s="506"/>
      <c r="BV337" s="506"/>
      <c r="BW337" s="506"/>
      <c r="BX337" s="506"/>
      <c r="BY337" s="506"/>
      <c r="BZ337" s="338"/>
      <c r="CA337" s="338"/>
      <c r="CB337" s="338"/>
      <c r="CC337" s="338"/>
      <c r="CD337" s="338"/>
      <c r="CE337" s="338"/>
      <c r="CF337" s="338"/>
      <c r="CG337" s="338"/>
      <c r="CH337" s="338"/>
      <c r="CI337" s="338"/>
      <c r="CJ337" s="338"/>
      <c r="CK337" s="338"/>
      <c r="CL337" s="338"/>
      <c r="CM337" s="338"/>
      <c r="CN337" s="338"/>
      <c r="CO337" s="338"/>
      <c r="CP337" s="338"/>
      <c r="CQ337" s="338"/>
      <c r="CR337" s="338"/>
      <c r="CS337" s="338"/>
      <c r="CT337" s="338"/>
      <c r="CU337" s="338"/>
      <c r="CV337" s="338"/>
      <c r="CW337" s="338"/>
      <c r="CX337" s="338"/>
      <c r="CY337" s="338"/>
      <c r="CZ337" s="338"/>
    </row>
    <row r="338" s="345" customFormat="true" ht="18" customHeight="true" x14ac:dyDescent="0.2">
      <c r="B338" s="508"/>
      <c r="AC338" s="338"/>
      <c r="AD338" s="338"/>
      <c r="AE338" s="338"/>
      <c r="AF338" s="338"/>
      <c r="AG338" s="338"/>
      <c r="AH338" s="338"/>
      <c r="AI338" s="338"/>
      <c r="AJ338" s="338"/>
      <c r="AK338" s="338"/>
      <c r="AL338" s="338"/>
      <c r="AM338" s="338"/>
      <c r="AN338" s="338"/>
      <c r="AO338" s="338"/>
      <c r="AP338" s="338"/>
      <c r="AQ338" s="338"/>
      <c r="AR338" s="338"/>
      <c r="AS338" s="338"/>
      <c r="AT338" s="338"/>
      <c r="AU338" s="338"/>
      <c r="AV338" s="338"/>
      <c r="AW338" s="338"/>
      <c r="AX338" s="338"/>
      <c r="AY338" s="338"/>
      <c r="AZ338" s="338"/>
      <c r="BA338" s="309"/>
      <c r="BB338" s="309"/>
      <c r="BC338" s="506"/>
      <c r="BD338" s="506"/>
      <c r="BE338" s="506"/>
      <c r="BF338" s="506"/>
      <c r="BG338" s="506"/>
      <c r="BH338" s="506"/>
      <c r="BI338" s="506"/>
      <c r="BJ338" s="506"/>
      <c r="BK338" s="506"/>
      <c r="BL338" s="506"/>
      <c r="BM338" s="506"/>
      <c r="BN338" s="506"/>
      <c r="BO338" s="506"/>
      <c r="BP338" s="506"/>
      <c r="BQ338" s="506"/>
      <c r="BR338" s="506"/>
      <c r="BS338" s="506"/>
      <c r="BT338" s="506"/>
      <c r="BU338" s="506"/>
      <c r="BV338" s="506"/>
      <c r="BW338" s="506"/>
      <c r="BX338" s="506"/>
      <c r="BY338" s="506"/>
      <c r="BZ338" s="338"/>
      <c r="CA338" s="338"/>
      <c r="CB338" s="338"/>
      <c r="CC338" s="338"/>
      <c r="CD338" s="338"/>
      <c r="CE338" s="338"/>
      <c r="CF338" s="338"/>
      <c r="CG338" s="338"/>
      <c r="CH338" s="338"/>
      <c r="CI338" s="338"/>
      <c r="CJ338" s="338"/>
      <c r="CK338" s="338"/>
      <c r="CL338" s="338"/>
      <c r="CM338" s="338"/>
      <c r="CN338" s="338"/>
      <c r="CO338" s="338"/>
      <c r="CP338" s="338"/>
      <c r="CQ338" s="338"/>
      <c r="CR338" s="338"/>
      <c r="CS338" s="338"/>
      <c r="CT338" s="338"/>
      <c r="CU338" s="338"/>
      <c r="CV338" s="338"/>
      <c r="CW338" s="338"/>
      <c r="CX338" s="338"/>
      <c r="CY338" s="338"/>
      <c r="CZ338" s="338"/>
    </row>
    <row r="339" s="544" customFormat="true" ht="15" customHeight="true" x14ac:dyDescent="0.2">
      <c r="B339" s="543"/>
      <c r="AC339" s="343"/>
      <c r="AD339" s="343"/>
      <c r="AE339" s="343"/>
      <c r="AF339" s="343"/>
      <c r="AG339" s="343"/>
      <c r="AH339" s="343"/>
      <c r="AI339" s="343"/>
      <c r="AJ339" s="343"/>
      <c r="AK339" s="343"/>
      <c r="AL339" s="343"/>
      <c r="AM339" s="343"/>
      <c r="AN339" s="343"/>
      <c r="AO339" s="343"/>
      <c r="AP339" s="343"/>
      <c r="AQ339" s="343"/>
      <c r="AR339" s="343"/>
      <c r="AS339" s="343"/>
      <c r="AT339" s="343"/>
      <c r="AU339" s="343"/>
      <c r="AV339" s="343"/>
      <c r="AW339" s="343"/>
      <c r="AX339" s="343"/>
      <c r="AY339" s="343"/>
      <c r="AZ339" s="343"/>
      <c r="BA339" s="344" t="s">
        <v>131</v>
      </c>
      <c r="BB339" s="291" t="s">
        <v>130</v>
      </c>
      <c r="BC339" s="973" t="s">
        <v>115</v>
      </c>
      <c r="BD339" s="974"/>
      <c r="BE339" s="974"/>
      <c r="BF339" s="974"/>
      <c r="BG339" s="975"/>
      <c r="BH339" s="973" t="s">
        <v>38</v>
      </c>
      <c r="BI339" s="974"/>
      <c r="BJ339" s="974"/>
      <c r="BK339" s="974"/>
      <c r="BL339" s="975"/>
      <c r="BM339" s="973" t="s">
        <v>37</v>
      </c>
      <c r="BN339" s="974"/>
      <c r="BO339" s="974"/>
      <c r="BP339" s="974"/>
      <c r="BQ339" s="976"/>
      <c r="BR339" s="14" t="s">
        <v>142</v>
      </c>
      <c r="BS339" s="426"/>
      <c r="BT339" s="426"/>
      <c r="BU339" s="426"/>
      <c r="BV339" s="426"/>
      <c r="BW339" s="426"/>
      <c r="BX339" s="426"/>
      <c r="BY339" s="426"/>
      <c r="BZ339" s="440"/>
      <c r="CA339" s="440"/>
      <c r="CB339" s="440"/>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544" customFormat="true" ht="24" x14ac:dyDescent="0.2">
      <c r="B340" s="543"/>
      <c r="AC340" s="343"/>
      <c r="AD340" s="343"/>
      <c r="AE340" s="343"/>
      <c r="AF340" s="343"/>
      <c r="AG340" s="343"/>
      <c r="AH340" s="343"/>
      <c r="AI340" s="343"/>
      <c r="AJ340" s="343"/>
      <c r="AK340" s="343"/>
      <c r="AL340" s="343"/>
      <c r="AM340" s="343"/>
      <c r="AN340" s="343"/>
      <c r="AO340" s="343"/>
      <c r="AP340" s="343"/>
      <c r="AQ340" s="343"/>
      <c r="AR340" s="343"/>
      <c r="AS340" s="343"/>
      <c r="AT340" s="343"/>
      <c r="AU340" s="343"/>
      <c r="AV340" s="343"/>
      <c r="AW340" s="343"/>
      <c r="AX340" s="343"/>
      <c r="AY340" s="343"/>
      <c r="AZ340" s="343"/>
      <c r="BA340" s="329" t="s">
        <v>127</v>
      </c>
      <c r="BB340" s="328"/>
      <c r="BC340" s="457" t="s">
        <v>0</v>
      </c>
      <c r="BD340" s="563" t="s">
        <v>1</v>
      </c>
      <c r="BE340" s="563" t="s">
        <v>2</v>
      </c>
      <c r="BF340" s="563" t="s">
        <v>3</v>
      </c>
      <c r="BG340" s="458" t="s">
        <v>4</v>
      </c>
      <c r="BH340" s="457" t="s">
        <v>0</v>
      </c>
      <c r="BI340" s="563" t="s">
        <v>1</v>
      </c>
      <c r="BJ340" s="563" t="s">
        <v>2</v>
      </c>
      <c r="BK340" s="563" t="s">
        <v>3</v>
      </c>
      <c r="BL340" s="458" t="s">
        <v>4</v>
      </c>
      <c r="BM340" s="457" t="s">
        <v>0</v>
      </c>
      <c r="BN340" s="563" t="s">
        <v>1</v>
      </c>
      <c r="BO340" s="563" t="s">
        <v>2</v>
      </c>
      <c r="BP340" s="563" t="s">
        <v>3</v>
      </c>
      <c r="BQ340" s="458" t="s">
        <v>4</v>
      </c>
      <c r="BR340" s="457" t="s">
        <v>260</v>
      </c>
      <c r="BS340" s="563" t="s">
        <v>261</v>
      </c>
      <c r="BT340" s="563" t="s">
        <v>262</v>
      </c>
      <c r="BU340" s="563" t="s">
        <v>420</v>
      </c>
      <c r="BV340" s="563" t="s">
        <v>421</v>
      </c>
      <c r="BW340" s="563" t="s">
        <v>265</v>
      </c>
      <c r="BX340" s="563" t="s">
        <v>266</v>
      </c>
      <c r="BY340" s="564" t="s">
        <v>267</v>
      </c>
      <c r="BZ340" s="564" t="s">
        <v>268</v>
      </c>
      <c r="CA340" s="564" t="s">
        <v>269</v>
      </c>
      <c r="CB340" s="564" t="s">
        <v>270</v>
      </c>
      <c r="CC340" s="173"/>
      <c r="CD340" s="173"/>
      <c r="CE340" s="173"/>
      <c r="CF340" s="173"/>
      <c r="CG340" s="173"/>
      <c r="CH340" s="173"/>
      <c r="CI340" s="173"/>
      <c r="CJ340" s="173"/>
      <c r="CK340" s="173"/>
      <c r="CL340" s="173"/>
      <c r="CM340" s="173"/>
      <c r="CN340" s="173"/>
      <c r="CO340" s="173"/>
      <c r="CP340" s="173"/>
      <c r="CQ340" s="173"/>
      <c r="CR340" s="173"/>
      <c r="CS340" s="173"/>
      <c r="CT340" s="173"/>
      <c r="CU340" s="173"/>
      <c r="CV340" s="173"/>
      <c r="CW340" s="173"/>
      <c r="CX340" s="173"/>
      <c r="CY340" s="173"/>
      <c r="CZ340" s="173"/>
    </row>
    <row r="341" s="544" customFormat="true" ht="15" customHeight="true" x14ac:dyDescent="0.2">
      <c r="B341" s="543"/>
      <c r="AC341" s="343"/>
      <c r="AD341" s="343"/>
      <c r="AE341" s="343"/>
      <c r="AF341" s="343"/>
      <c r="AG341" s="343"/>
      <c r="AH341" s="343"/>
      <c r="AI341" s="343"/>
      <c r="AJ341" s="343"/>
      <c r="AK341" s="343"/>
      <c r="AL341" s="343"/>
      <c r="AM341" s="343"/>
      <c r="AN341" s="343"/>
      <c r="AO341" s="343"/>
      <c r="AP341" s="343"/>
      <c r="AQ341" s="343"/>
      <c r="AR341" s="343"/>
      <c r="AS341" s="343"/>
      <c r="AT341" s="343"/>
      <c r="AU341" s="343"/>
      <c r="AV341" s="343"/>
      <c r="AW341" s="343"/>
      <c r="AX341" s="343"/>
      <c r="AY341" s="343"/>
      <c r="AZ341" s="343"/>
      <c r="BA341" s="969" t="s">
        <v>155</v>
      </c>
      <c r="BB341" s="596" t="s">
        <v>49</v>
      </c>
      <c r="BC341" s="46" t="s">
        <v>35</v>
      </c>
      <c r="BD341" s="42" t="s">
        <v>35</v>
      </c>
      <c r="BE341" s="42" t="s">
        <v>35</v>
      </c>
      <c r="BF341" s="42" t="s">
        <v>35</v>
      </c>
      <c r="BG341" s="37" t="s">
        <v>35</v>
      </c>
      <c r="BH341" s="46" t="s">
        <v>35</v>
      </c>
      <c r="BI341" s="42" t="s">
        <v>35</v>
      </c>
      <c r="BJ341" s="42" t="s">
        <v>35</v>
      </c>
      <c r="BK341" s="42" t="s">
        <v>35</v>
      </c>
      <c r="BL341" s="37" t="s">
        <v>35</v>
      </c>
      <c r="BM341" s="46" t="s">
        <v>35</v>
      </c>
      <c r="BN341" s="42" t="s">
        <v>35</v>
      </c>
      <c r="BO341" s="42" t="s">
        <v>35</v>
      </c>
      <c r="BP341" s="42" t="s">
        <v>35</v>
      </c>
      <c r="BQ341" s="37" t="s">
        <v>35</v>
      </c>
      <c r="BR341" s="46" t="s">
        <v>35</v>
      </c>
      <c r="BS341" s="42" t="s">
        <v>35</v>
      </c>
      <c r="BT341" s="42" t="s">
        <v>35</v>
      </c>
      <c r="BU341" s="42" t="s">
        <v>35</v>
      </c>
      <c r="BV341" s="42" t="s">
        <v>35</v>
      </c>
      <c r="BW341" s="42" t="s">
        <v>35</v>
      </c>
      <c r="BX341" s="42" t="s">
        <v>35</v>
      </c>
      <c r="BY341" s="31" t="s">
        <v>35</v>
      </c>
      <c r="BZ341" s="31" t="s">
        <v>35</v>
      </c>
      <c r="CA341" s="31" t="s">
        <v>35</v>
      </c>
      <c r="CB341" s="31" t="s">
        <v>35</v>
      </c>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544" customFormat="true" ht="15" customHeight="true" x14ac:dyDescent="0.2">
      <c r="B342" s="543"/>
      <c r="AC342" s="343"/>
      <c r="AD342" s="343"/>
      <c r="AE342" s="343"/>
      <c r="AF342" s="343"/>
      <c r="AG342" s="343"/>
      <c r="AH342" s="343"/>
      <c r="AI342" s="343"/>
      <c r="AJ342" s="343"/>
      <c r="AK342" s="343"/>
      <c r="AL342" s="343"/>
      <c r="AM342" s="343"/>
      <c r="AN342" s="343"/>
      <c r="AO342" s="343"/>
      <c r="AP342" s="343"/>
      <c r="AQ342" s="343"/>
      <c r="AR342" s="343"/>
      <c r="AS342" s="343"/>
      <c r="AT342" s="343"/>
      <c r="AU342" s="343"/>
      <c r="AV342" s="343"/>
      <c r="AW342" s="343"/>
      <c r="AX342" s="343"/>
      <c r="AY342" s="343"/>
      <c r="AZ342" s="343"/>
      <c r="BA342" s="970"/>
      <c r="BB342" s="594" t="s">
        <v>48</v>
      </c>
      <c r="BC342" s="45" t="s">
        <v>35</v>
      </c>
      <c r="BD342" s="41" t="s">
        <v>35</v>
      </c>
      <c r="BE342" s="41" t="s">
        <v>35</v>
      </c>
      <c r="BF342" s="41" t="s">
        <v>35</v>
      </c>
      <c r="BG342" s="36" t="s">
        <v>35</v>
      </c>
      <c r="BH342" s="45" t="s">
        <v>35</v>
      </c>
      <c r="BI342" s="41" t="s">
        <v>35</v>
      </c>
      <c r="BJ342" s="41" t="s">
        <v>35</v>
      </c>
      <c r="BK342" s="41" t="s">
        <v>35</v>
      </c>
      <c r="BL342" s="36" t="s">
        <v>35</v>
      </c>
      <c r="BM342" s="45" t="s">
        <v>35</v>
      </c>
      <c r="BN342" s="41" t="s">
        <v>35</v>
      </c>
      <c r="BO342" s="41" t="s">
        <v>35</v>
      </c>
      <c r="BP342" s="41" t="s">
        <v>35</v>
      </c>
      <c r="BQ342" s="36" t="s">
        <v>35</v>
      </c>
      <c r="BR342" s="45" t="s">
        <v>35</v>
      </c>
      <c r="BS342" s="41" t="s">
        <v>35</v>
      </c>
      <c r="BT342" s="41" t="s">
        <v>35</v>
      </c>
      <c r="BU342" s="41" t="s">
        <v>35</v>
      </c>
      <c r="BV342" s="41" t="s">
        <v>35</v>
      </c>
      <c r="BW342" s="41" t="s">
        <v>35</v>
      </c>
      <c r="BX342" s="41" t="s">
        <v>35</v>
      </c>
      <c r="BY342" s="30" t="s">
        <v>35</v>
      </c>
      <c r="BZ342" s="30" t="s">
        <v>35</v>
      </c>
      <c r="CA342" s="30" t="s">
        <v>35</v>
      </c>
      <c r="CB342" s="30" t="s">
        <v>35</v>
      </c>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544" customFormat="true" ht="15" customHeight="true" x14ac:dyDescent="0.2">
      <c r="B343" s="543"/>
      <c r="AC343" s="343"/>
      <c r="AD343" s="343"/>
      <c r="AE343" s="343"/>
      <c r="AF343" s="343"/>
      <c r="AG343" s="343"/>
      <c r="AH343" s="343"/>
      <c r="AI343" s="343"/>
      <c r="AJ343" s="343"/>
      <c r="AK343" s="343"/>
      <c r="AL343" s="343"/>
      <c r="AM343" s="343"/>
      <c r="AN343" s="343"/>
      <c r="AO343" s="343"/>
      <c r="AP343" s="343"/>
      <c r="AQ343" s="343"/>
      <c r="AR343" s="343"/>
      <c r="AS343" s="343"/>
      <c r="AT343" s="343"/>
      <c r="AU343" s="343"/>
      <c r="AV343" s="343"/>
      <c r="AW343" s="343"/>
      <c r="AX343" s="343"/>
      <c r="AY343" s="343"/>
      <c r="AZ343" s="343"/>
      <c r="BA343" s="971" t="s">
        <v>150</v>
      </c>
      <c r="BB343" s="594" t="s">
        <v>49</v>
      </c>
      <c r="BC343" s="45" t="s">
        <v>35</v>
      </c>
      <c r="BD343" s="41" t="s">
        <v>35</v>
      </c>
      <c r="BE343" s="41" t="s">
        <v>35</v>
      </c>
      <c r="BF343" s="41" t="s">
        <v>35</v>
      </c>
      <c r="BG343" s="36" t="s">
        <v>35</v>
      </c>
      <c r="BH343" s="45" t="s">
        <v>35</v>
      </c>
      <c r="BI343" s="41" t="s">
        <v>35</v>
      </c>
      <c r="BJ343" s="41" t="s">
        <v>35</v>
      </c>
      <c r="BK343" s="41" t="s">
        <v>35</v>
      </c>
      <c r="BL343" s="36" t="s">
        <v>35</v>
      </c>
      <c r="BM343" s="45" t="s">
        <v>35</v>
      </c>
      <c r="BN343" s="41" t="s">
        <v>35</v>
      </c>
      <c r="BO343" s="41" t="s">
        <v>35</v>
      </c>
      <c r="BP343" s="41" t="s">
        <v>35</v>
      </c>
      <c r="BQ343" s="36" t="s">
        <v>35</v>
      </c>
      <c r="BR343" s="45" t="s">
        <v>35</v>
      </c>
      <c r="BS343" s="41" t="s">
        <v>35</v>
      </c>
      <c r="BT343" s="41" t="s">
        <v>35</v>
      </c>
      <c r="BU343" s="41" t="s">
        <v>35</v>
      </c>
      <c r="BV343" s="41" t="s">
        <v>35</v>
      </c>
      <c r="BW343" s="41" t="s">
        <v>35</v>
      </c>
      <c r="BX343" s="41" t="s">
        <v>35</v>
      </c>
      <c r="BY343" s="30" t="s">
        <v>35</v>
      </c>
      <c r="BZ343" s="30" t="s">
        <v>35</v>
      </c>
      <c r="CA343" s="30" t="s">
        <v>35</v>
      </c>
      <c r="CB343" s="30" t="s">
        <v>35</v>
      </c>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544" customFormat="true" ht="15" customHeight="true" x14ac:dyDescent="0.2">
      <c r="B344" s="543"/>
      <c r="AC344" s="343"/>
      <c r="AD344" s="343"/>
      <c r="AE344" s="343"/>
      <c r="AF344" s="343"/>
      <c r="AG344" s="343"/>
      <c r="AH344" s="343"/>
      <c r="AI344" s="343"/>
      <c r="AJ344" s="343"/>
      <c r="AK344" s="343"/>
      <c r="AL344" s="343"/>
      <c r="AM344" s="343"/>
      <c r="AN344" s="343"/>
      <c r="AO344" s="343"/>
      <c r="AP344" s="343"/>
      <c r="AQ344" s="343"/>
      <c r="AR344" s="343"/>
      <c r="AS344" s="343"/>
      <c r="AT344" s="343"/>
      <c r="AU344" s="343"/>
      <c r="AV344" s="343"/>
      <c r="AW344" s="343"/>
      <c r="AX344" s="343"/>
      <c r="AY344" s="343"/>
      <c r="AZ344" s="343"/>
      <c r="BA344" s="970"/>
      <c r="BB344" s="594" t="s">
        <v>48</v>
      </c>
      <c r="BC344" s="45" t="s">
        <v>35</v>
      </c>
      <c r="BD344" s="41" t="s">
        <v>35</v>
      </c>
      <c r="BE344" s="41" t="s">
        <v>35</v>
      </c>
      <c r="BF344" s="41" t="s">
        <v>35</v>
      </c>
      <c r="BG344" s="36" t="s">
        <v>35</v>
      </c>
      <c r="BH344" s="45" t="s">
        <v>35</v>
      </c>
      <c r="BI344" s="41" t="s">
        <v>35</v>
      </c>
      <c r="BJ344" s="41" t="s">
        <v>35</v>
      </c>
      <c r="BK344" s="41" t="s">
        <v>35</v>
      </c>
      <c r="BL344" s="36" t="s">
        <v>35</v>
      </c>
      <c r="BM344" s="45" t="s">
        <v>35</v>
      </c>
      <c r="BN344" s="41" t="s">
        <v>35</v>
      </c>
      <c r="BO344" s="41" t="s">
        <v>35</v>
      </c>
      <c r="BP344" s="41" t="s">
        <v>35</v>
      </c>
      <c r="BQ344" s="36" t="s">
        <v>35</v>
      </c>
      <c r="BR344" s="45" t="s">
        <v>35</v>
      </c>
      <c r="BS344" s="41" t="s">
        <v>35</v>
      </c>
      <c r="BT344" s="41" t="s">
        <v>35</v>
      </c>
      <c r="BU344" s="41" t="s">
        <v>35</v>
      </c>
      <c r="BV344" s="41" t="s">
        <v>35</v>
      </c>
      <c r="BW344" s="41" t="s">
        <v>35</v>
      </c>
      <c r="BX344" s="41" t="s">
        <v>35</v>
      </c>
      <c r="BY344" s="30" t="s">
        <v>35</v>
      </c>
      <c r="BZ344" s="30" t="s">
        <v>35</v>
      </c>
      <c r="CA344" s="30" t="s">
        <v>35</v>
      </c>
      <c r="CB344" s="30" t="s">
        <v>35</v>
      </c>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544" customFormat="true" ht="15" customHeight="true" x14ac:dyDescent="0.2">
      <c r="B345" s="543"/>
      <c r="AC345" s="343"/>
      <c r="AD345" s="343"/>
      <c r="AE345" s="343"/>
      <c r="AF345" s="343"/>
      <c r="AG345" s="343"/>
      <c r="AH345" s="343"/>
      <c r="AI345" s="343"/>
      <c r="AJ345" s="343"/>
      <c r="AK345" s="343"/>
      <c r="AL345" s="343"/>
      <c r="AM345" s="343"/>
      <c r="AN345" s="343"/>
      <c r="AO345" s="343"/>
      <c r="AP345" s="343"/>
      <c r="AQ345" s="343"/>
      <c r="AR345" s="343"/>
      <c r="AS345" s="343"/>
      <c r="AT345" s="343"/>
      <c r="AU345" s="343"/>
      <c r="AV345" s="343"/>
      <c r="AW345" s="343"/>
      <c r="AX345" s="343"/>
      <c r="AY345" s="343"/>
      <c r="AZ345" s="343"/>
      <c r="BA345" s="971" t="s">
        <v>151</v>
      </c>
      <c r="BB345" s="594" t="s">
        <v>49</v>
      </c>
      <c r="BC345" s="45" t="s">
        <v>35</v>
      </c>
      <c r="BD345" s="41" t="s">
        <v>35</v>
      </c>
      <c r="BE345" s="41" t="s">
        <v>35</v>
      </c>
      <c r="BF345" s="41" t="s">
        <v>35</v>
      </c>
      <c r="BG345" s="36" t="s">
        <v>35</v>
      </c>
      <c r="BH345" s="45" t="s">
        <v>35</v>
      </c>
      <c r="BI345" s="41" t="s">
        <v>35</v>
      </c>
      <c r="BJ345" s="41" t="s">
        <v>35</v>
      </c>
      <c r="BK345" s="41" t="s">
        <v>35</v>
      </c>
      <c r="BL345" s="36" t="s">
        <v>35</v>
      </c>
      <c r="BM345" s="45" t="s">
        <v>35</v>
      </c>
      <c r="BN345" s="41" t="s">
        <v>35</v>
      </c>
      <c r="BO345" s="41" t="s">
        <v>35</v>
      </c>
      <c r="BP345" s="41" t="s">
        <v>35</v>
      </c>
      <c r="BQ345" s="36" t="s">
        <v>35</v>
      </c>
      <c r="BR345" s="45" t="s">
        <v>35</v>
      </c>
      <c r="BS345" s="41" t="s">
        <v>35</v>
      </c>
      <c r="BT345" s="41" t="s">
        <v>35</v>
      </c>
      <c r="BU345" s="41" t="s">
        <v>35</v>
      </c>
      <c r="BV345" s="41" t="s">
        <v>35</v>
      </c>
      <c r="BW345" s="41" t="s">
        <v>35</v>
      </c>
      <c r="BX345" s="41" t="s">
        <v>35</v>
      </c>
      <c r="BY345" s="30" t="s">
        <v>35</v>
      </c>
      <c r="BZ345" s="30" t="s">
        <v>35</v>
      </c>
      <c r="CA345" s="30" t="s">
        <v>35</v>
      </c>
      <c r="CB345" s="30" t="s">
        <v>35</v>
      </c>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544" customFormat="true" ht="15" customHeight="true" x14ac:dyDescent="0.2">
      <c r="B346" s="543"/>
      <c r="AC346" s="343"/>
      <c r="AD346" s="343"/>
      <c r="AE346" s="343"/>
      <c r="AF346" s="343"/>
      <c r="AG346" s="343"/>
      <c r="AH346" s="343"/>
      <c r="AI346" s="343"/>
      <c r="AJ346" s="343"/>
      <c r="AK346" s="343"/>
      <c r="AL346" s="343"/>
      <c r="AM346" s="343"/>
      <c r="AN346" s="343"/>
      <c r="AO346" s="343"/>
      <c r="AP346" s="343"/>
      <c r="AQ346" s="343"/>
      <c r="AR346" s="343"/>
      <c r="AS346" s="343"/>
      <c r="AT346" s="343"/>
      <c r="AU346" s="343"/>
      <c r="AV346" s="343"/>
      <c r="AW346" s="343"/>
      <c r="AX346" s="343"/>
      <c r="AY346" s="343"/>
      <c r="AZ346" s="343"/>
      <c r="BA346" s="970"/>
      <c r="BB346" s="594" t="s">
        <v>48</v>
      </c>
      <c r="BC346" s="45" t="s">
        <v>35</v>
      </c>
      <c r="BD346" s="41" t="s">
        <v>35</v>
      </c>
      <c r="BE346" s="41" t="s">
        <v>35</v>
      </c>
      <c r="BF346" s="41" t="s">
        <v>35</v>
      </c>
      <c r="BG346" s="36" t="s">
        <v>35</v>
      </c>
      <c r="BH346" s="45" t="s">
        <v>35</v>
      </c>
      <c r="BI346" s="41" t="s">
        <v>35</v>
      </c>
      <c r="BJ346" s="41" t="s">
        <v>35</v>
      </c>
      <c r="BK346" s="41" t="s">
        <v>35</v>
      </c>
      <c r="BL346" s="36" t="s">
        <v>35</v>
      </c>
      <c r="BM346" s="45" t="s">
        <v>35</v>
      </c>
      <c r="BN346" s="41" t="s">
        <v>35</v>
      </c>
      <c r="BO346" s="41" t="s">
        <v>35</v>
      </c>
      <c r="BP346" s="41" t="s">
        <v>35</v>
      </c>
      <c r="BQ346" s="36" t="s">
        <v>35</v>
      </c>
      <c r="BR346" s="45" t="s">
        <v>35</v>
      </c>
      <c r="BS346" s="41" t="s">
        <v>35</v>
      </c>
      <c r="BT346" s="41" t="s">
        <v>35</v>
      </c>
      <c r="BU346" s="41" t="s">
        <v>35</v>
      </c>
      <c r="BV346" s="41" t="s">
        <v>35</v>
      </c>
      <c r="BW346" s="41" t="s">
        <v>35</v>
      </c>
      <c r="BX346" s="41" t="s">
        <v>35</v>
      </c>
      <c r="BY346" s="30" t="s">
        <v>35</v>
      </c>
      <c r="BZ346" s="30" t="s">
        <v>35</v>
      </c>
      <c r="CA346" s="30" t="s">
        <v>35</v>
      </c>
      <c r="CB346" s="30" t="s">
        <v>35</v>
      </c>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544" customFormat="true" ht="15" customHeight="true" x14ac:dyDescent="0.2">
      <c r="B347" s="543"/>
      <c r="AC347" s="343"/>
      <c r="AD347" s="343"/>
      <c r="AE347" s="343"/>
      <c r="AF347" s="343"/>
      <c r="AG347" s="343"/>
      <c r="AH347" s="343"/>
      <c r="AI347" s="343"/>
      <c r="AJ347" s="343"/>
      <c r="AK347" s="343"/>
      <c r="AL347" s="343"/>
      <c r="AM347" s="343"/>
      <c r="AN347" s="343"/>
      <c r="AO347" s="343"/>
      <c r="AP347" s="343"/>
      <c r="AQ347" s="343"/>
      <c r="AR347" s="343"/>
      <c r="AS347" s="343"/>
      <c r="AT347" s="343"/>
      <c r="AU347" s="343"/>
      <c r="AV347" s="343"/>
      <c r="AW347" s="343"/>
      <c r="AX347" s="343"/>
      <c r="AY347" s="343"/>
      <c r="AZ347" s="343"/>
      <c r="BA347" s="971" t="s">
        <v>152</v>
      </c>
      <c r="BB347" s="594" t="s">
        <v>49</v>
      </c>
      <c r="BC347" s="45" t="s">
        <v>35</v>
      </c>
      <c r="BD347" s="41" t="s">
        <v>35</v>
      </c>
      <c r="BE347" s="41" t="s">
        <v>35</v>
      </c>
      <c r="BF347" s="41" t="s">
        <v>35</v>
      </c>
      <c r="BG347" s="36" t="s">
        <v>35</v>
      </c>
      <c r="BH347" s="45" t="s">
        <v>35</v>
      </c>
      <c r="BI347" s="41" t="s">
        <v>35</v>
      </c>
      <c r="BJ347" s="41" t="s">
        <v>35</v>
      </c>
      <c r="BK347" s="41" t="s">
        <v>35</v>
      </c>
      <c r="BL347" s="36" t="s">
        <v>35</v>
      </c>
      <c r="BM347" s="45" t="s">
        <v>35</v>
      </c>
      <c r="BN347" s="41" t="s">
        <v>35</v>
      </c>
      <c r="BO347" s="41" t="s">
        <v>35</v>
      </c>
      <c r="BP347" s="41" t="s">
        <v>35</v>
      </c>
      <c r="BQ347" s="36" t="s">
        <v>35</v>
      </c>
      <c r="BR347" s="45" t="s">
        <v>35</v>
      </c>
      <c r="BS347" s="41" t="s">
        <v>35</v>
      </c>
      <c r="BT347" s="41" t="s">
        <v>35</v>
      </c>
      <c r="BU347" s="41" t="s">
        <v>35</v>
      </c>
      <c r="BV347" s="41" t="s">
        <v>35</v>
      </c>
      <c r="BW347" s="41" t="s">
        <v>35</v>
      </c>
      <c r="BX347" s="41" t="s">
        <v>35</v>
      </c>
      <c r="BY347" s="30" t="s">
        <v>35</v>
      </c>
      <c r="BZ347" s="30" t="s">
        <v>35</v>
      </c>
      <c r="CA347" s="30" t="s">
        <v>35</v>
      </c>
      <c r="CB347" s="30" t="s">
        <v>35</v>
      </c>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544" customFormat="true" ht="15" customHeight="true" x14ac:dyDescent="0.2">
      <c r="B348" s="543"/>
      <c r="AC348" s="343"/>
      <c r="AD348" s="343"/>
      <c r="AE348" s="343"/>
      <c r="AF348" s="343"/>
      <c r="AG348" s="343"/>
      <c r="AH348" s="343"/>
      <c r="AI348" s="343"/>
      <c r="AJ348" s="343"/>
      <c r="AK348" s="343"/>
      <c r="AL348" s="343"/>
      <c r="AM348" s="343"/>
      <c r="AN348" s="343"/>
      <c r="AO348" s="343"/>
      <c r="AP348" s="343"/>
      <c r="AQ348" s="343"/>
      <c r="AR348" s="343"/>
      <c r="AS348" s="343"/>
      <c r="AT348" s="343"/>
      <c r="AU348" s="343"/>
      <c r="AV348" s="343"/>
      <c r="AW348" s="343"/>
      <c r="AX348" s="343"/>
      <c r="AY348" s="343"/>
      <c r="AZ348" s="343"/>
      <c r="BA348" s="970"/>
      <c r="BB348" s="594" t="s">
        <v>48</v>
      </c>
      <c r="BC348" s="45" t="s">
        <v>35</v>
      </c>
      <c r="BD348" s="41" t="s">
        <v>35</v>
      </c>
      <c r="BE348" s="41" t="s">
        <v>35</v>
      </c>
      <c r="BF348" s="41" t="s">
        <v>35</v>
      </c>
      <c r="BG348" s="36" t="s">
        <v>35</v>
      </c>
      <c r="BH348" s="45" t="s">
        <v>35</v>
      </c>
      <c r="BI348" s="41" t="s">
        <v>35</v>
      </c>
      <c r="BJ348" s="41" t="s">
        <v>35</v>
      </c>
      <c r="BK348" s="41" t="s">
        <v>35</v>
      </c>
      <c r="BL348" s="36" t="s">
        <v>35</v>
      </c>
      <c r="BM348" s="45" t="s">
        <v>35</v>
      </c>
      <c r="BN348" s="41" t="s">
        <v>35</v>
      </c>
      <c r="BO348" s="41" t="s">
        <v>35</v>
      </c>
      <c r="BP348" s="41" t="s">
        <v>35</v>
      </c>
      <c r="BQ348" s="36" t="s">
        <v>35</v>
      </c>
      <c r="BR348" s="45" t="s">
        <v>35</v>
      </c>
      <c r="BS348" s="41" t="s">
        <v>35</v>
      </c>
      <c r="BT348" s="41" t="s">
        <v>35</v>
      </c>
      <c r="BU348" s="41" t="s">
        <v>35</v>
      </c>
      <c r="BV348" s="41" t="s">
        <v>35</v>
      </c>
      <c r="BW348" s="41" t="s">
        <v>35</v>
      </c>
      <c r="BX348" s="41" t="s">
        <v>35</v>
      </c>
      <c r="BY348" s="30" t="s">
        <v>35</v>
      </c>
      <c r="BZ348" s="30" t="s">
        <v>35</v>
      </c>
      <c r="CA348" s="30" t="s">
        <v>35</v>
      </c>
      <c r="CB348" s="30" t="s">
        <v>35</v>
      </c>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544" customFormat="true" ht="15" customHeight="true" x14ac:dyDescent="0.2">
      <c r="B349" s="543"/>
      <c r="AC349" s="343"/>
      <c r="AD349" s="343"/>
      <c r="AE349" s="343"/>
      <c r="AF349" s="343"/>
      <c r="AG349" s="343"/>
      <c r="AH349" s="343"/>
      <c r="AI349" s="343"/>
      <c r="AJ349" s="343"/>
      <c r="AK349" s="343"/>
      <c r="AL349" s="343"/>
      <c r="AM349" s="343"/>
      <c r="AN349" s="343"/>
      <c r="AO349" s="343"/>
      <c r="AP349" s="343"/>
      <c r="AQ349" s="343"/>
      <c r="AR349" s="343"/>
      <c r="AS349" s="343"/>
      <c r="AT349" s="343"/>
      <c r="AU349" s="343"/>
      <c r="AV349" s="343"/>
      <c r="AW349" s="343"/>
      <c r="AX349" s="343"/>
      <c r="AY349" s="343"/>
      <c r="AZ349" s="343"/>
      <c r="BA349" s="971" t="s">
        <v>153</v>
      </c>
      <c r="BB349" s="594" t="s">
        <v>49</v>
      </c>
      <c r="BC349" s="45" t="s">
        <v>35</v>
      </c>
      <c r="BD349" s="41" t="s">
        <v>35</v>
      </c>
      <c r="BE349" s="41" t="s">
        <v>35</v>
      </c>
      <c r="BF349" s="41" t="s">
        <v>35</v>
      </c>
      <c r="BG349" s="36" t="s">
        <v>35</v>
      </c>
      <c r="BH349" s="45" t="s">
        <v>35</v>
      </c>
      <c r="BI349" s="41" t="s">
        <v>35</v>
      </c>
      <c r="BJ349" s="41" t="s">
        <v>35</v>
      </c>
      <c r="BK349" s="41" t="s">
        <v>35</v>
      </c>
      <c r="BL349" s="36" t="s">
        <v>35</v>
      </c>
      <c r="BM349" s="45" t="s">
        <v>35</v>
      </c>
      <c r="BN349" s="41" t="s">
        <v>35</v>
      </c>
      <c r="BO349" s="41" t="s">
        <v>35</v>
      </c>
      <c r="BP349" s="41" t="s">
        <v>35</v>
      </c>
      <c r="BQ349" s="36" t="s">
        <v>35</v>
      </c>
      <c r="BR349" s="45" t="s">
        <v>35</v>
      </c>
      <c r="BS349" s="41" t="s">
        <v>35</v>
      </c>
      <c r="BT349" s="41" t="s">
        <v>35</v>
      </c>
      <c r="BU349" s="41" t="s">
        <v>35</v>
      </c>
      <c r="BV349" s="41" t="s">
        <v>35</v>
      </c>
      <c r="BW349" s="41" t="s">
        <v>35</v>
      </c>
      <c r="BX349" s="41" t="s">
        <v>35</v>
      </c>
      <c r="BY349" s="30" t="s">
        <v>35</v>
      </c>
      <c r="BZ349" s="30" t="s">
        <v>35</v>
      </c>
      <c r="CA349" s="30" t="s">
        <v>35</v>
      </c>
      <c r="CB349" s="30" t="s">
        <v>35</v>
      </c>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544" customFormat="true" ht="15" customHeight="true" x14ac:dyDescent="0.2">
      <c r="B350" s="543"/>
      <c r="AC350" s="343"/>
      <c r="AD350" s="343"/>
      <c r="AE350" s="343"/>
      <c r="AF350" s="343"/>
      <c r="AG350" s="343"/>
      <c r="AH350" s="343"/>
      <c r="AI350" s="343"/>
      <c r="AJ350" s="343"/>
      <c r="AK350" s="343"/>
      <c r="AL350" s="343"/>
      <c r="AM350" s="343"/>
      <c r="AN350" s="343"/>
      <c r="AO350" s="343"/>
      <c r="AP350" s="343"/>
      <c r="AQ350" s="343"/>
      <c r="AR350" s="343"/>
      <c r="AS350" s="343"/>
      <c r="AT350" s="343"/>
      <c r="AU350" s="343"/>
      <c r="AV350" s="343"/>
      <c r="AW350" s="343"/>
      <c r="AX350" s="343"/>
      <c r="AY350" s="343"/>
      <c r="AZ350" s="343"/>
      <c r="BA350" s="970"/>
      <c r="BB350" s="594" t="s">
        <v>48</v>
      </c>
      <c r="BC350" s="45" t="s">
        <v>35</v>
      </c>
      <c r="BD350" s="41" t="s">
        <v>35</v>
      </c>
      <c r="BE350" s="41" t="s">
        <v>35</v>
      </c>
      <c r="BF350" s="41" t="s">
        <v>35</v>
      </c>
      <c r="BG350" s="36" t="s">
        <v>35</v>
      </c>
      <c r="BH350" s="45" t="s">
        <v>35</v>
      </c>
      <c r="BI350" s="41" t="s">
        <v>35</v>
      </c>
      <c r="BJ350" s="41" t="s">
        <v>35</v>
      </c>
      <c r="BK350" s="41" t="s">
        <v>35</v>
      </c>
      <c r="BL350" s="36" t="s">
        <v>35</v>
      </c>
      <c r="BM350" s="45" t="s">
        <v>35</v>
      </c>
      <c r="BN350" s="41" t="s">
        <v>35</v>
      </c>
      <c r="BO350" s="41" t="s">
        <v>35</v>
      </c>
      <c r="BP350" s="41" t="s">
        <v>35</v>
      </c>
      <c r="BQ350" s="36" t="s">
        <v>35</v>
      </c>
      <c r="BR350" s="45" t="s">
        <v>35</v>
      </c>
      <c r="BS350" s="41" t="s">
        <v>35</v>
      </c>
      <c r="BT350" s="41" t="s">
        <v>35</v>
      </c>
      <c r="BU350" s="41" t="s">
        <v>35</v>
      </c>
      <c r="BV350" s="41" t="s">
        <v>35</v>
      </c>
      <c r="BW350" s="41" t="s">
        <v>35</v>
      </c>
      <c r="BX350" s="41" t="s">
        <v>35</v>
      </c>
      <c r="BY350" s="30" t="s">
        <v>35</v>
      </c>
      <c r="BZ350" s="30" t="s">
        <v>35</v>
      </c>
      <c r="CA350" s="30" t="s">
        <v>35</v>
      </c>
      <c r="CB350" s="30" t="s">
        <v>35</v>
      </c>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544" customFormat="true" ht="15" customHeight="true" x14ac:dyDescent="0.2">
      <c r="B351" s="543"/>
      <c r="AC351" s="343"/>
      <c r="AD351" s="343"/>
      <c r="AE351" s="343"/>
      <c r="AF351" s="343"/>
      <c r="AG351" s="343"/>
      <c r="AH351" s="343"/>
      <c r="AI351" s="343"/>
      <c r="AJ351" s="343"/>
      <c r="AK351" s="343"/>
      <c r="AL351" s="343"/>
      <c r="AM351" s="343"/>
      <c r="AN351" s="343"/>
      <c r="AO351" s="343"/>
      <c r="AP351" s="343"/>
      <c r="AQ351" s="343"/>
      <c r="AR351" s="343"/>
      <c r="AS351" s="343"/>
      <c r="AT351" s="343"/>
      <c r="AU351" s="343"/>
      <c r="AV351" s="343"/>
      <c r="AW351" s="343"/>
      <c r="AX351" s="343"/>
      <c r="AY351" s="343"/>
      <c r="AZ351" s="343"/>
      <c r="BA351" s="971" t="s">
        <v>154</v>
      </c>
      <c r="BB351" s="594" t="s">
        <v>49</v>
      </c>
      <c r="BC351" s="45" t="s">
        <v>35</v>
      </c>
      <c r="BD351" s="41" t="s">
        <v>35</v>
      </c>
      <c r="BE351" s="41" t="s">
        <v>35</v>
      </c>
      <c r="BF351" s="41" t="s">
        <v>35</v>
      </c>
      <c r="BG351" s="36" t="s">
        <v>35</v>
      </c>
      <c r="BH351" s="45" t="s">
        <v>35</v>
      </c>
      <c r="BI351" s="41" t="s">
        <v>35</v>
      </c>
      <c r="BJ351" s="41" t="s">
        <v>35</v>
      </c>
      <c r="BK351" s="41" t="s">
        <v>35</v>
      </c>
      <c r="BL351" s="36" t="s">
        <v>35</v>
      </c>
      <c r="BM351" s="45" t="s">
        <v>35</v>
      </c>
      <c r="BN351" s="41" t="s">
        <v>35</v>
      </c>
      <c r="BO351" s="41" t="s">
        <v>35</v>
      </c>
      <c r="BP351" s="41" t="s">
        <v>35</v>
      </c>
      <c r="BQ351" s="36" t="s">
        <v>35</v>
      </c>
      <c r="BR351" s="45" t="s">
        <v>35</v>
      </c>
      <c r="BS351" s="41" t="s">
        <v>35</v>
      </c>
      <c r="BT351" s="41" t="s">
        <v>35</v>
      </c>
      <c r="BU351" s="41" t="s">
        <v>35</v>
      </c>
      <c r="BV351" s="41" t="s">
        <v>35</v>
      </c>
      <c r="BW351" s="41" t="s">
        <v>35</v>
      </c>
      <c r="BX351" s="41" t="s">
        <v>35</v>
      </c>
      <c r="BY351" s="30" t="s">
        <v>35</v>
      </c>
      <c r="BZ351" s="30" t="s">
        <v>35</v>
      </c>
      <c r="CA351" s="30" t="s">
        <v>35</v>
      </c>
      <c r="CB351" s="30" t="s">
        <v>35</v>
      </c>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544" customFormat="true" ht="15" customHeight="true" x14ac:dyDescent="0.2">
      <c r="B352" s="543"/>
      <c r="AC352" s="343"/>
      <c r="AD352" s="343"/>
      <c r="AE352" s="343"/>
      <c r="AF352" s="343"/>
      <c r="AG352" s="343"/>
      <c r="AH352" s="343"/>
      <c r="AI352" s="343"/>
      <c r="AJ352" s="343"/>
      <c r="AK352" s="343"/>
      <c r="AL352" s="343"/>
      <c r="AM352" s="343"/>
      <c r="AN352" s="343"/>
      <c r="AO352" s="343"/>
      <c r="AP352" s="343"/>
      <c r="AQ352" s="343"/>
      <c r="AR352" s="343"/>
      <c r="AS352" s="343"/>
      <c r="AT352" s="343"/>
      <c r="AU352" s="343"/>
      <c r="AV352" s="343"/>
      <c r="AW352" s="343"/>
      <c r="AX352" s="343"/>
      <c r="AY352" s="343"/>
      <c r="AZ352" s="343"/>
      <c r="BA352" s="970"/>
      <c r="BB352" s="594" t="s">
        <v>48</v>
      </c>
      <c r="BC352" s="45" t="s">
        <v>35</v>
      </c>
      <c r="BD352" s="41" t="s">
        <v>35</v>
      </c>
      <c r="BE352" s="41" t="s">
        <v>35</v>
      </c>
      <c r="BF352" s="41" t="s">
        <v>35</v>
      </c>
      <c r="BG352" s="36" t="s">
        <v>35</v>
      </c>
      <c r="BH352" s="45" t="s">
        <v>35</v>
      </c>
      <c r="BI352" s="41" t="s">
        <v>35</v>
      </c>
      <c r="BJ352" s="41" t="s">
        <v>35</v>
      </c>
      <c r="BK352" s="41" t="s">
        <v>35</v>
      </c>
      <c r="BL352" s="36" t="s">
        <v>35</v>
      </c>
      <c r="BM352" s="45" t="s">
        <v>35</v>
      </c>
      <c r="BN352" s="41" t="s">
        <v>35</v>
      </c>
      <c r="BO352" s="41" t="s">
        <v>35</v>
      </c>
      <c r="BP352" s="41" t="s">
        <v>35</v>
      </c>
      <c r="BQ352" s="36" t="s">
        <v>35</v>
      </c>
      <c r="BR352" s="45" t="s">
        <v>35</v>
      </c>
      <c r="BS352" s="41" t="s">
        <v>35</v>
      </c>
      <c r="BT352" s="41" t="s">
        <v>35</v>
      </c>
      <c r="BU352" s="41" t="s">
        <v>35</v>
      </c>
      <c r="BV352" s="41" t="s">
        <v>35</v>
      </c>
      <c r="BW352" s="41" t="s">
        <v>35</v>
      </c>
      <c r="BX352" s="41" t="s">
        <v>35</v>
      </c>
      <c r="BY352" s="30" t="s">
        <v>35</v>
      </c>
      <c r="BZ352" s="30" t="s">
        <v>35</v>
      </c>
      <c r="CA352" s="30" t="s">
        <v>35</v>
      </c>
      <c r="CB352" s="30" t="s">
        <v>35</v>
      </c>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544" customFormat="true" ht="15" customHeight="true" x14ac:dyDescent="0.2">
      <c r="B353" s="543"/>
      <c r="AC353" s="343"/>
      <c r="AD353" s="343"/>
      <c r="AE353" s="343"/>
      <c r="AF353" s="343"/>
      <c r="AG353" s="343"/>
      <c r="AH353" s="343"/>
      <c r="AI353" s="343"/>
      <c r="AJ353" s="343"/>
      <c r="AK353" s="343"/>
      <c r="AL353" s="343"/>
      <c r="AM353" s="343"/>
      <c r="AN353" s="343"/>
      <c r="AO353" s="343"/>
      <c r="AP353" s="343"/>
      <c r="AQ353" s="343"/>
      <c r="AR353" s="343"/>
      <c r="AS353" s="343"/>
      <c r="AT353" s="343"/>
      <c r="AU353" s="343"/>
      <c r="AV353" s="343"/>
      <c r="AW353" s="343"/>
      <c r="AX353" s="343"/>
      <c r="AY353" s="343"/>
      <c r="AZ353" s="343"/>
      <c r="BA353" s="971" t="s">
        <v>143</v>
      </c>
      <c r="BB353" s="594" t="s">
        <v>49</v>
      </c>
      <c r="BC353" s="45" t="s">
        <v>35</v>
      </c>
      <c r="BD353" s="41" t="s">
        <v>35</v>
      </c>
      <c r="BE353" s="41" t="s">
        <v>35</v>
      </c>
      <c r="BF353" s="41" t="s">
        <v>35</v>
      </c>
      <c r="BG353" s="36" t="s">
        <v>35</v>
      </c>
      <c r="BH353" s="45" t="s">
        <v>35</v>
      </c>
      <c r="BI353" s="41" t="s">
        <v>35</v>
      </c>
      <c r="BJ353" s="41" t="s">
        <v>35</v>
      </c>
      <c r="BK353" s="41" t="s">
        <v>35</v>
      </c>
      <c r="BL353" s="36" t="s">
        <v>35</v>
      </c>
      <c r="BM353" s="45" t="s">
        <v>35</v>
      </c>
      <c r="BN353" s="41" t="s">
        <v>35</v>
      </c>
      <c r="BO353" s="41" t="s">
        <v>35</v>
      </c>
      <c r="BP353" s="41" t="s">
        <v>35</v>
      </c>
      <c r="BQ353" s="36" t="s">
        <v>35</v>
      </c>
      <c r="BR353" s="45" t="s">
        <v>35</v>
      </c>
      <c r="BS353" s="41" t="s">
        <v>35</v>
      </c>
      <c r="BT353" s="41" t="s">
        <v>35</v>
      </c>
      <c r="BU353" s="41" t="s">
        <v>35</v>
      </c>
      <c r="BV353" s="41" t="s">
        <v>35</v>
      </c>
      <c r="BW353" s="41" t="s">
        <v>35</v>
      </c>
      <c r="BX353" s="41" t="s">
        <v>35</v>
      </c>
      <c r="BY353" s="30" t="s">
        <v>35</v>
      </c>
      <c r="BZ353" s="30" t="s">
        <v>35</v>
      </c>
      <c r="CA353" s="30" t="s">
        <v>35</v>
      </c>
      <c r="CB353" s="30" t="s">
        <v>35</v>
      </c>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544" customFormat="true" ht="15" customHeight="true" x14ac:dyDescent="0.2">
      <c r="B354" s="543"/>
      <c r="AC354" s="343"/>
      <c r="AD354" s="343"/>
      <c r="AE354" s="343"/>
      <c r="AF354" s="343"/>
      <c r="AG354" s="343"/>
      <c r="AH354" s="343"/>
      <c r="AI354" s="343"/>
      <c r="AJ354" s="343"/>
      <c r="AK354" s="343"/>
      <c r="AL354" s="343"/>
      <c r="AM354" s="343"/>
      <c r="AN354" s="343"/>
      <c r="AO354" s="343"/>
      <c r="AP354" s="343"/>
      <c r="AQ354" s="343"/>
      <c r="AR354" s="343"/>
      <c r="AS354" s="343"/>
      <c r="AT354" s="343"/>
      <c r="AU354" s="343"/>
      <c r="AV354" s="343"/>
      <c r="AW354" s="343"/>
      <c r="AX354" s="343"/>
      <c r="AY354" s="343"/>
      <c r="AZ354" s="343"/>
      <c r="BA354" s="972"/>
      <c r="BB354" s="597" t="s">
        <v>48</v>
      </c>
      <c r="BC354" s="44" t="s">
        <v>35</v>
      </c>
      <c r="BD354" s="40" t="s">
        <v>35</v>
      </c>
      <c r="BE354" s="40" t="s">
        <v>35</v>
      </c>
      <c r="BF354" s="40" t="s">
        <v>35</v>
      </c>
      <c r="BG354" s="35" t="s">
        <v>35</v>
      </c>
      <c r="BH354" s="44" t="s">
        <v>35</v>
      </c>
      <c r="BI354" s="40" t="s">
        <v>35</v>
      </c>
      <c r="BJ354" s="40" t="s">
        <v>35</v>
      </c>
      <c r="BK354" s="40" t="s">
        <v>35</v>
      </c>
      <c r="BL354" s="35" t="s">
        <v>35</v>
      </c>
      <c r="BM354" s="44" t="s">
        <v>35</v>
      </c>
      <c r="BN354" s="40" t="s">
        <v>35</v>
      </c>
      <c r="BO354" s="40" t="s">
        <v>35</v>
      </c>
      <c r="BP354" s="40" t="s">
        <v>35</v>
      </c>
      <c r="BQ354" s="35" t="s">
        <v>35</v>
      </c>
      <c r="BR354" s="44" t="s">
        <v>35</v>
      </c>
      <c r="BS354" s="40" t="s">
        <v>35</v>
      </c>
      <c r="BT354" s="40" t="s">
        <v>35</v>
      </c>
      <c r="BU354" s="40" t="s">
        <v>35</v>
      </c>
      <c r="BV354" s="40" t="s">
        <v>35</v>
      </c>
      <c r="BW354" s="40" t="s">
        <v>35</v>
      </c>
      <c r="BX354" s="40" t="s">
        <v>35</v>
      </c>
      <c r="BY354" s="29" t="s">
        <v>35</v>
      </c>
      <c r="BZ354" s="29" t="s">
        <v>35</v>
      </c>
      <c r="CA354" s="29" t="s">
        <v>35</v>
      </c>
      <c r="CB354" s="29" t="s">
        <v>35</v>
      </c>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544" customFormat="true" ht="15" customHeight="true" x14ac:dyDescent="0.2">
      <c r="B355" s="5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A355" s="370"/>
      <c r="BB355" s="309"/>
      <c r="BC355" s="436"/>
      <c r="BD355" s="436"/>
      <c r="BE355" s="436"/>
      <c r="BF355" s="436"/>
      <c r="BG355" s="436"/>
      <c r="BH355" s="436"/>
      <c r="BI355" s="436"/>
      <c r="BJ355" s="436"/>
      <c r="BK355" s="436"/>
      <c r="BL355" s="436"/>
      <c r="BM355" s="436"/>
      <c r="BN355" s="436"/>
      <c r="BO355" s="436"/>
      <c r="BP355" s="436"/>
      <c r="BQ355" s="436"/>
      <c r="BR355" s="436"/>
      <c r="BS355" s="436"/>
      <c r="BT355" s="436"/>
      <c r="BU355" s="436"/>
      <c r="BV355" s="436"/>
      <c r="BW355" s="436"/>
      <c r="BX355" s="436"/>
      <c r="BY355" s="436"/>
      <c r="BZ355" s="437"/>
      <c r="CA355" s="437"/>
      <c r="CB355" s="437"/>
      <c r="CC355" s="437"/>
      <c r="CD355" s="437"/>
      <c r="CE355" s="437"/>
      <c r="CF355" s="437"/>
      <c r="CG355" s="437"/>
      <c r="CH355" s="437"/>
      <c r="CI355" s="437"/>
      <c r="CJ355" s="437"/>
      <c r="CK355" s="437"/>
      <c r="CL355" s="437"/>
      <c r="CM355" s="437"/>
      <c r="CN355" s="437"/>
      <c r="CO355" s="437"/>
      <c r="CP355" s="437"/>
      <c r="CQ355" s="437"/>
      <c r="CR355" s="437"/>
      <c r="CS355" s="437"/>
      <c r="CT355" s="437"/>
      <c r="CU355" s="437"/>
      <c r="CV355" s="437"/>
      <c r="CW355" s="437"/>
      <c r="CX355" s="437"/>
      <c r="CY355" s="437"/>
      <c r="CZ355" s="437"/>
    </row>
    <row r="356" s="544" customFormat="true" ht="15" customHeight="true" x14ac:dyDescent="0.2">
      <c r="B356" s="5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A356" s="370"/>
      <c r="BB356" s="309"/>
      <c r="BC356" s="370"/>
      <c r="BD356" s="370"/>
      <c r="BE356" s="370"/>
      <c r="BF356" s="370"/>
      <c r="BG356" s="370"/>
      <c r="BH356" s="370"/>
      <c r="BI356" s="370"/>
      <c r="BJ356" s="370"/>
      <c r="BK356" s="370"/>
      <c r="BL356" s="370"/>
      <c r="BM356" s="370"/>
      <c r="BN356" s="370"/>
      <c r="BO356" s="370"/>
      <c r="BP356" s="370"/>
      <c r="BQ356" s="370"/>
      <c r="BR356" s="370"/>
      <c r="BS356" s="370"/>
      <c r="BT356" s="370"/>
      <c r="BU356" s="370"/>
      <c r="BV356" s="370"/>
      <c r="BW356" s="370"/>
      <c r="BX356" s="370"/>
      <c r="BY356" s="370"/>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05" customFormat="true" ht="15" customHeight="true" x14ac:dyDescent="0.2">
      <c r="B357" s="307"/>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A357" s="370"/>
      <c r="BB357" s="309"/>
      <c r="BC357" s="370"/>
      <c r="BD357" s="370"/>
      <c r="BE357" s="370"/>
      <c r="BF357" s="370"/>
      <c r="BG357" s="370"/>
      <c r="BH357" s="370"/>
      <c r="BI357" s="370"/>
      <c r="BJ357" s="370"/>
      <c r="BK357" s="370"/>
      <c r="BL357" s="370"/>
      <c r="BM357" s="370"/>
      <c r="BN357" s="370"/>
      <c r="BO357" s="370"/>
      <c r="BP357" s="370"/>
      <c r="BQ357" s="370"/>
      <c r="BR357" s="370"/>
      <c r="BS357" s="370"/>
      <c r="BT357" s="370"/>
      <c r="BU357" s="370"/>
      <c r="BV357" s="370"/>
      <c r="BW357" s="370"/>
      <c r="BX357" s="370"/>
      <c r="BY357" s="370"/>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05" customFormat="true" ht="15" customHeight="true" x14ac:dyDescent="0.2">
      <c r="B358" s="307"/>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A358" s="370"/>
      <c r="BB358" s="309"/>
      <c r="BC358" s="370"/>
      <c r="BD358" s="370"/>
      <c r="BE358" s="370"/>
      <c r="BF358" s="370"/>
      <c r="BG358" s="370"/>
      <c r="BH358" s="370"/>
      <c r="BI358" s="370"/>
      <c r="BJ358" s="370"/>
      <c r="BK358" s="370"/>
      <c r="BL358" s="370"/>
      <c r="BM358" s="370"/>
      <c r="BN358" s="370"/>
      <c r="BO358" s="370"/>
      <c r="BP358" s="370"/>
      <c r="BQ358" s="370"/>
      <c r="BR358" s="370"/>
      <c r="BS358" s="370"/>
      <c r="BT358" s="370"/>
      <c r="BU358" s="370"/>
      <c r="BV358" s="370"/>
      <c r="BW358" s="370"/>
      <c r="BX358" s="370"/>
      <c r="BY358" s="370"/>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05" customFormat="true" ht="15" customHeight="true" x14ac:dyDescent="0.2">
      <c r="B359" s="307"/>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A359" s="370"/>
      <c r="BB359" s="309"/>
      <c r="BC359" s="370"/>
      <c r="BD359" s="370"/>
      <c r="BE359" s="370"/>
      <c r="BF359" s="370"/>
      <c r="BG359" s="370"/>
      <c r="BH359" s="370"/>
      <c r="BI359" s="370"/>
      <c r="BJ359" s="370"/>
      <c r="BK359" s="370"/>
      <c r="BL359" s="370"/>
      <c r="BM359" s="370"/>
      <c r="BN359" s="370"/>
      <c r="BO359" s="370"/>
      <c r="BP359" s="370"/>
      <c r="BQ359" s="370"/>
      <c r="BR359" s="370"/>
      <c r="BS359" s="370"/>
      <c r="BT359" s="370"/>
      <c r="BU359" s="370"/>
      <c r="BV359" s="370"/>
      <c r="BW359" s="370"/>
      <c r="BX359" s="370"/>
      <c r="BY359" s="370"/>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05" customFormat="true" ht="15" customHeight="true" x14ac:dyDescent="0.2">
      <c r="B360" s="307"/>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A360" s="370"/>
      <c r="BB360" s="309"/>
      <c r="BC360" s="370"/>
      <c r="BD360" s="370"/>
      <c r="BE360" s="370"/>
      <c r="BF360" s="370"/>
      <c r="BG360" s="370"/>
      <c r="BH360" s="370"/>
      <c r="BI360" s="370"/>
      <c r="BJ360" s="370"/>
      <c r="BK360" s="370"/>
      <c r="BL360" s="370"/>
      <c r="BM360" s="370"/>
      <c r="BN360" s="370"/>
      <c r="BO360" s="370"/>
      <c r="BP360" s="370"/>
      <c r="BQ360" s="370"/>
      <c r="BR360" s="370"/>
      <c r="BS360" s="370"/>
      <c r="BT360" s="370"/>
      <c r="BU360" s="370"/>
      <c r="BV360" s="370"/>
      <c r="BW360" s="370"/>
      <c r="BX360" s="370"/>
      <c r="BY360" s="370"/>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05" customFormat="true" ht="15" customHeight="true" x14ac:dyDescent="0.2">
      <c r="B361" s="307"/>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A361" s="370"/>
      <c r="BB361" s="309"/>
      <c r="BC361" s="370"/>
      <c r="BD361" s="370"/>
      <c r="BE361" s="370"/>
      <c r="BF361" s="370"/>
      <c r="BG361" s="370"/>
      <c r="BH361" s="370"/>
      <c r="BI361" s="370"/>
      <c r="BJ361" s="370"/>
      <c r="BK361" s="370"/>
      <c r="BL361" s="370"/>
      <c r="BM361" s="370"/>
      <c r="BN361" s="370"/>
      <c r="BO361" s="370"/>
      <c r="BP361" s="370"/>
      <c r="BQ361" s="370"/>
      <c r="BR361" s="370"/>
      <c r="BS361" s="370"/>
      <c r="BT361" s="370"/>
      <c r="BU361" s="370"/>
      <c r="BV361" s="370"/>
      <c r="BW361" s="370"/>
      <c r="BX361" s="370"/>
      <c r="BY361" s="370"/>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05" customFormat="true" ht="15" customHeight="true" x14ac:dyDescent="0.2">
      <c r="B362" s="307"/>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A362" s="370"/>
      <c r="BB362" s="309"/>
      <c r="BC362" s="370"/>
      <c r="BD362" s="370"/>
      <c r="BE362" s="370"/>
      <c r="BF362" s="370"/>
      <c r="BG362" s="370"/>
      <c r="BH362" s="370"/>
      <c r="BI362" s="370"/>
      <c r="BJ362" s="370"/>
      <c r="BK362" s="370"/>
      <c r="BL362" s="370"/>
      <c r="BM362" s="370"/>
      <c r="BN362" s="370"/>
      <c r="BO362" s="370"/>
      <c r="BP362" s="370"/>
      <c r="BQ362" s="370"/>
      <c r="BR362" s="370"/>
      <c r="BS362" s="370"/>
      <c r="BT362" s="370"/>
      <c r="BU362" s="370"/>
      <c r="BV362" s="370"/>
      <c r="BW362" s="370"/>
      <c r="BX362" s="370"/>
      <c r="BY362" s="370"/>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05" customFormat="true" ht="15" customHeight="true" x14ac:dyDescent="0.2">
      <c r="B363" s="307"/>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A363" s="370"/>
      <c r="BB363" s="309"/>
      <c r="BC363" s="370"/>
      <c r="BD363" s="370"/>
      <c r="BE363" s="370"/>
      <c r="BF363" s="370"/>
      <c r="BG363" s="370"/>
      <c r="BH363" s="370"/>
      <c r="BI363" s="370"/>
      <c r="BJ363" s="370"/>
      <c r="BK363" s="370"/>
      <c r="BL363" s="370"/>
      <c r="BM363" s="370"/>
      <c r="BN363" s="370"/>
      <c r="BO363" s="370"/>
      <c r="BP363" s="370"/>
      <c r="BQ363" s="370"/>
      <c r="BR363" s="370"/>
      <c r="BS363" s="370"/>
      <c r="BT363" s="370"/>
      <c r="BU363" s="370"/>
      <c r="BV363" s="370"/>
      <c r="BW363" s="370"/>
      <c r="BX363" s="370"/>
      <c r="BY363" s="370"/>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05" customFormat="true" ht="15" customHeight="true" x14ac:dyDescent="0.2">
      <c r="B364" s="307"/>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A364" s="370"/>
      <c r="BB364" s="309"/>
      <c r="BC364" s="370"/>
      <c r="BD364" s="370"/>
      <c r="BE364" s="370"/>
      <c r="BF364" s="370"/>
      <c r="BG364" s="370"/>
      <c r="BH364" s="370"/>
      <c r="BI364" s="370"/>
      <c r="BJ364" s="370"/>
      <c r="BK364" s="370"/>
      <c r="BL364" s="370"/>
      <c r="BM364" s="370"/>
      <c r="BN364" s="370"/>
      <c r="BO364" s="370"/>
      <c r="BP364" s="370"/>
      <c r="BQ364" s="370"/>
      <c r="BR364" s="370"/>
      <c r="BS364" s="370"/>
      <c r="BT364" s="370"/>
      <c r="BU364" s="370"/>
      <c r="BV364" s="370"/>
      <c r="BW364" s="370"/>
      <c r="BX364" s="370"/>
      <c r="BY364" s="370"/>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05" customFormat="true" ht="15" customHeight="true" x14ac:dyDescent="0.2">
      <c r="B365" s="307"/>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A365" s="370"/>
      <c r="BB365" s="309"/>
      <c r="BC365" s="370"/>
      <c r="BD365" s="370"/>
      <c r="BE365" s="370"/>
      <c r="BF365" s="370"/>
      <c r="BG365" s="370"/>
      <c r="BH365" s="370"/>
      <c r="BI365" s="370"/>
      <c r="BJ365" s="370"/>
      <c r="BK365" s="370"/>
      <c r="BL365" s="370"/>
      <c r="BM365" s="370"/>
      <c r="BN365" s="370"/>
      <c r="BO365" s="370"/>
      <c r="BP365" s="370"/>
      <c r="BQ365" s="370"/>
      <c r="BR365" s="370"/>
      <c r="BS365" s="370"/>
      <c r="BT365" s="370"/>
      <c r="BU365" s="370"/>
      <c r="BV365" s="370"/>
      <c r="BW365" s="370"/>
      <c r="BX365" s="370"/>
      <c r="BY365" s="370"/>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05" customFormat="true" ht="15" customHeight="true" x14ac:dyDescent="0.2">
      <c r="B366" s="307"/>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A366" s="370"/>
      <c r="BB366" s="309"/>
      <c r="BC366" s="370"/>
      <c r="BD366" s="370"/>
      <c r="BE366" s="370"/>
      <c r="BF366" s="370"/>
      <c r="BG366" s="370"/>
      <c r="BH366" s="370"/>
      <c r="BI366" s="370"/>
      <c r="BJ366" s="370"/>
      <c r="BK366" s="370"/>
      <c r="BL366" s="370"/>
      <c r="BM366" s="370"/>
      <c r="BN366" s="370"/>
      <c r="BO366" s="370"/>
      <c r="BP366" s="370"/>
      <c r="BQ366" s="370"/>
      <c r="BR366" s="370"/>
      <c r="BS366" s="370"/>
      <c r="BT366" s="370"/>
      <c r="BU366" s="370"/>
      <c r="BV366" s="370"/>
      <c r="BW366" s="370"/>
      <c r="BX366" s="370"/>
      <c r="BY366" s="370"/>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05" customFormat="true" ht="15" customHeight="true" x14ac:dyDescent="0.2">
      <c r="B367" s="307"/>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A367" s="370"/>
      <c r="BB367" s="309"/>
      <c r="BC367" s="370"/>
      <c r="BD367" s="370"/>
      <c r="BE367" s="370"/>
      <c r="BF367" s="370"/>
      <c r="BG367" s="370"/>
      <c r="BH367" s="370"/>
      <c r="BI367" s="370"/>
      <c r="BJ367" s="370"/>
      <c r="BK367" s="370"/>
      <c r="BL367" s="370"/>
      <c r="BM367" s="370"/>
      <c r="BN367" s="370"/>
      <c r="BO367" s="370"/>
      <c r="BP367" s="370"/>
      <c r="BQ367" s="370"/>
      <c r="BR367" s="370"/>
      <c r="BS367" s="370"/>
      <c r="BT367" s="370"/>
      <c r="BU367" s="370"/>
      <c r="BV367" s="370"/>
      <c r="BW367" s="370"/>
      <c r="BX367" s="370"/>
      <c r="BY367" s="370"/>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05" customFormat="true" ht="15" customHeight="true" x14ac:dyDescent="0.2">
      <c r="B368" s="307"/>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A368" s="370"/>
      <c r="BB368" s="309"/>
      <c r="BC368" s="370"/>
      <c r="BD368" s="370"/>
      <c r="BE368" s="370"/>
      <c r="BF368" s="370"/>
      <c r="BG368" s="370"/>
      <c r="BH368" s="370"/>
      <c r="BI368" s="370"/>
      <c r="BJ368" s="370"/>
      <c r="BK368" s="370"/>
      <c r="BL368" s="370"/>
      <c r="BM368" s="370"/>
      <c r="BN368" s="370"/>
      <c r="BO368" s="370"/>
      <c r="BP368" s="370"/>
      <c r="BQ368" s="370"/>
      <c r="BR368" s="370"/>
      <c r="BS368" s="370"/>
      <c r="BT368" s="370"/>
      <c r="BU368" s="370"/>
      <c r="BV368" s="370"/>
      <c r="BW368" s="370"/>
      <c r="BX368" s="370"/>
      <c r="BY368" s="370"/>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05" customFormat="true" ht="15" customHeight="true" x14ac:dyDescent="0.2">
      <c r="B369" s="307"/>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A369" s="370"/>
      <c r="BB369" s="309"/>
      <c r="BC369" s="370"/>
      <c r="BD369" s="370"/>
      <c r="BE369" s="370"/>
      <c r="BF369" s="370"/>
      <c r="BG369" s="370"/>
      <c r="BH369" s="370"/>
      <c r="BI369" s="370"/>
      <c r="BJ369" s="370"/>
      <c r="BK369" s="370"/>
      <c r="BL369" s="370"/>
      <c r="BM369" s="370"/>
      <c r="BN369" s="370"/>
      <c r="BO369" s="370"/>
      <c r="BP369" s="370"/>
      <c r="BQ369" s="370"/>
      <c r="BR369" s="370"/>
      <c r="BS369" s="370"/>
      <c r="BT369" s="370"/>
      <c r="BU369" s="370"/>
      <c r="BV369" s="370"/>
      <c r="BW369" s="370"/>
      <c r="BX369" s="370"/>
      <c r="BY369" s="370"/>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05" customFormat="true" ht="15" customHeight="true" x14ac:dyDescent="0.2">
      <c r="B370" s="307"/>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A370" s="370"/>
      <c r="BB370" s="309"/>
      <c r="BC370" s="370"/>
      <c r="BD370" s="370"/>
      <c r="BE370" s="370"/>
      <c r="BF370" s="370"/>
      <c r="BG370" s="370"/>
      <c r="BH370" s="370"/>
      <c r="BI370" s="370"/>
      <c r="BJ370" s="370"/>
      <c r="BK370" s="370"/>
      <c r="BL370" s="370"/>
      <c r="BM370" s="370"/>
      <c r="BN370" s="370"/>
      <c r="BO370" s="370"/>
      <c r="BP370" s="370"/>
      <c r="BQ370" s="370"/>
      <c r="BR370" s="370"/>
      <c r="BS370" s="370"/>
      <c r="BT370" s="370"/>
      <c r="BU370" s="370"/>
      <c r="BV370" s="370"/>
      <c r="BW370" s="370"/>
      <c r="BX370" s="370"/>
      <c r="BY370" s="370"/>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05" customFormat="true" ht="15" customHeight="true" x14ac:dyDescent="0.2">
      <c r="B371" s="307"/>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A371" s="370"/>
      <c r="BB371" s="309"/>
      <c r="BC371" s="370"/>
      <c r="BD371" s="370"/>
      <c r="BE371" s="370"/>
      <c r="BF371" s="370"/>
      <c r="BG371" s="370"/>
      <c r="BH371" s="370"/>
      <c r="BI371" s="370"/>
      <c r="BJ371" s="370"/>
      <c r="BK371" s="370"/>
      <c r="BL371" s="370"/>
      <c r="BM371" s="370"/>
      <c r="BN371" s="370"/>
      <c r="BO371" s="370"/>
      <c r="BP371" s="370"/>
      <c r="BQ371" s="370"/>
      <c r="BR371" s="370"/>
      <c r="BS371" s="370"/>
      <c r="BT371" s="370"/>
      <c r="BU371" s="370"/>
      <c r="BV371" s="370"/>
      <c r="BW371" s="370"/>
      <c r="BX371" s="370"/>
      <c r="BY371" s="370"/>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05" customFormat="true" ht="15" customHeight="true" x14ac:dyDescent="0.2">
      <c r="B372" s="307"/>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A372" s="370"/>
      <c r="BB372" s="309"/>
      <c r="BC372" s="370"/>
      <c r="BD372" s="370"/>
      <c r="BE372" s="370"/>
      <c r="BF372" s="370"/>
      <c r="BG372" s="370"/>
      <c r="BH372" s="370"/>
      <c r="BI372" s="370"/>
      <c r="BJ372" s="370"/>
      <c r="BK372" s="370"/>
      <c r="BL372" s="370"/>
      <c r="BM372" s="370"/>
      <c r="BN372" s="370"/>
      <c r="BO372" s="370"/>
      <c r="BP372" s="370"/>
      <c r="BQ372" s="370"/>
      <c r="BR372" s="370"/>
      <c r="BS372" s="370"/>
      <c r="BT372" s="370"/>
      <c r="BU372" s="370"/>
      <c r="BV372" s="370"/>
      <c r="BW372" s="370"/>
      <c r="BX372" s="370"/>
      <c r="BY372" s="370"/>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05" customFormat="true" ht="15" customHeight="true" x14ac:dyDescent="0.2">
      <c r="B373" s="307"/>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A373" s="370"/>
      <c r="BB373" s="309"/>
      <c r="BC373" s="370"/>
      <c r="BD373" s="370"/>
      <c r="BE373" s="370"/>
      <c r="BF373" s="370"/>
      <c r="BG373" s="370"/>
      <c r="BH373" s="370"/>
      <c r="BI373" s="370"/>
      <c r="BJ373" s="370"/>
      <c r="BK373" s="370"/>
      <c r="BL373" s="370"/>
      <c r="BM373" s="370"/>
      <c r="BN373" s="370"/>
      <c r="BO373" s="370"/>
      <c r="BP373" s="370"/>
      <c r="BQ373" s="370"/>
      <c r="BR373" s="370"/>
      <c r="BS373" s="370"/>
      <c r="BT373" s="370"/>
      <c r="BU373" s="370"/>
      <c r="BV373" s="370"/>
      <c r="BW373" s="370"/>
      <c r="BX373" s="370"/>
      <c r="BY373" s="370"/>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05" customFormat="true" ht="15" customHeight="true" x14ac:dyDescent="0.2">
      <c r="B374" s="307"/>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A374" s="370"/>
      <c r="BB374" s="309"/>
      <c r="BC374" s="370"/>
      <c r="BD374" s="370"/>
      <c r="BE374" s="370"/>
      <c r="BF374" s="370"/>
      <c r="BG374" s="370"/>
      <c r="BH374" s="370"/>
      <c r="BI374" s="370"/>
      <c r="BJ374" s="370"/>
      <c r="BK374" s="370"/>
      <c r="BL374" s="370"/>
      <c r="BM374" s="370"/>
      <c r="BN374" s="370"/>
      <c r="BO374" s="370"/>
      <c r="BP374" s="370"/>
      <c r="BQ374" s="370"/>
      <c r="BR374" s="370"/>
      <c r="BS374" s="370"/>
      <c r="BT374" s="370"/>
      <c r="BU374" s="370"/>
      <c r="BV374" s="370"/>
      <c r="BW374" s="370"/>
      <c r="BX374" s="370"/>
      <c r="BY374" s="370"/>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05" customFormat="true" ht="15" customHeight="true" x14ac:dyDescent="0.2">
      <c r="B375" s="307"/>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AZ375" s="343"/>
      <c r="BA375" s="306"/>
      <c r="BB375" s="304"/>
      <c r="BC375" s="304"/>
      <c r="BD375" s="304"/>
      <c r="BE375" s="304"/>
      <c r="BF375" s="304"/>
      <c r="BG375" s="304"/>
      <c r="BH375" s="304"/>
      <c r="BI375" s="304"/>
      <c r="BJ375" s="304"/>
      <c r="BK375" s="304"/>
      <c r="BL375" s="304"/>
      <c r="BM375" s="304"/>
      <c r="BN375" s="304"/>
      <c r="BO375" s="304"/>
      <c r="BP375" s="304"/>
      <c r="BQ375" s="304"/>
      <c r="BR375" s="304"/>
      <c r="BS375" s="304"/>
      <c r="BT375" s="304"/>
      <c r="BU375" s="304"/>
      <c r="BV375" s="304"/>
      <c r="BW375" s="304"/>
      <c r="BX375" s="304"/>
      <c r="BY375" s="306"/>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05" customFormat="true" ht="15" customHeight="true" x14ac:dyDescent="0.2">
      <c r="B376" s="307"/>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AZ376" s="343"/>
      <c r="BA376" s="306"/>
      <c r="BB376" s="304"/>
      <c r="BC376" s="304"/>
      <c r="BD376" s="304"/>
      <c r="BE376" s="304"/>
      <c r="BF376" s="304"/>
      <c r="BG376" s="304"/>
      <c r="BH376" s="304"/>
      <c r="BI376" s="304"/>
      <c r="BJ376" s="304"/>
      <c r="BK376" s="304"/>
      <c r="BL376" s="304"/>
      <c r="BM376" s="304"/>
      <c r="BN376" s="304"/>
      <c r="BO376" s="304"/>
      <c r="BP376" s="304"/>
      <c r="BQ376" s="304"/>
      <c r="BR376" s="304"/>
      <c r="BS376" s="304"/>
      <c r="BT376" s="304"/>
      <c r="BU376" s="304"/>
      <c r="BV376" s="304"/>
      <c r="BW376" s="304"/>
      <c r="BX376" s="304"/>
      <c r="BY376" s="306"/>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05" customFormat="true" ht="15" customHeight="true" x14ac:dyDescent="0.2">
      <c r="B377" s="307"/>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AZ377" s="343"/>
      <c r="BA377" s="306"/>
      <c r="BB377" s="304"/>
      <c r="BC377" s="304"/>
      <c r="BD377" s="304"/>
      <c r="BE377" s="304"/>
      <c r="BF377" s="304"/>
      <c r="BG377" s="304"/>
      <c r="BH377" s="304"/>
      <c r="BI377" s="304"/>
      <c r="BJ377" s="304"/>
      <c r="BK377" s="304"/>
      <c r="BL377" s="304"/>
      <c r="BM377" s="304"/>
      <c r="BN377" s="304"/>
      <c r="BO377" s="304"/>
      <c r="BP377" s="304"/>
      <c r="BQ377" s="304"/>
      <c r="BR377" s="304"/>
      <c r="BS377" s="304"/>
      <c r="BT377" s="304"/>
      <c r="BU377" s="304"/>
      <c r="BV377" s="304"/>
      <c r="BW377" s="304"/>
      <c r="BX377" s="304"/>
      <c r="BY377" s="306"/>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05" customFormat="true" ht="15" customHeight="true" x14ac:dyDescent="0.2">
      <c r="B378" s="307"/>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AZ378" s="343"/>
      <c r="BA378" s="306"/>
      <c r="BB378" s="304"/>
      <c r="BC378" s="304"/>
      <c r="BD378" s="304"/>
      <c r="BE378" s="304"/>
      <c r="BF378" s="304"/>
      <c r="BG378" s="304"/>
      <c r="BH378" s="304"/>
      <c r="BI378" s="304"/>
      <c r="BJ378" s="304"/>
      <c r="BK378" s="304"/>
      <c r="BL378" s="304"/>
      <c r="BM378" s="304"/>
      <c r="BN378" s="304"/>
      <c r="BO378" s="304"/>
      <c r="BP378" s="304"/>
      <c r="BQ378" s="304"/>
      <c r="BR378" s="304"/>
      <c r="BS378" s="304"/>
      <c r="BT378" s="304"/>
      <c r="BU378" s="304"/>
      <c r="BV378" s="304"/>
      <c r="BW378" s="304"/>
      <c r="BX378" s="304"/>
      <c r="BY378" s="306"/>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05" customFormat="true" ht="15" customHeight="true" x14ac:dyDescent="0.2">
      <c r="B379" s="307"/>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AZ379" s="343"/>
      <c r="BA379" s="306"/>
      <c r="BB379" s="304"/>
      <c r="BC379" s="304"/>
      <c r="BD379" s="304"/>
      <c r="BE379" s="304"/>
      <c r="BF379" s="304"/>
      <c r="BG379" s="304"/>
      <c r="BH379" s="304"/>
      <c r="BI379" s="304"/>
      <c r="BJ379" s="304"/>
      <c r="BK379" s="304"/>
      <c r="BL379" s="304"/>
      <c r="BM379" s="304"/>
      <c r="BN379" s="304"/>
      <c r="BO379" s="304"/>
      <c r="BP379" s="304"/>
      <c r="BQ379" s="304"/>
      <c r="BR379" s="304"/>
      <c r="BS379" s="304"/>
      <c r="BT379" s="304"/>
      <c r="BU379" s="304"/>
      <c r="BV379" s="304"/>
      <c r="BW379" s="304"/>
      <c r="BX379" s="304"/>
      <c r="BY379" s="306"/>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05" customFormat="true" ht="15" customHeight="true" x14ac:dyDescent="0.2">
      <c r="B380" s="307"/>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AZ380" s="343"/>
      <c r="BA380" s="306"/>
      <c r="BB380" s="304"/>
      <c r="BC380" s="304"/>
      <c r="BD380" s="304"/>
      <c r="BE380" s="304"/>
      <c r="BF380" s="304"/>
      <c r="BG380" s="304"/>
      <c r="BH380" s="304"/>
      <c r="BI380" s="304"/>
      <c r="BJ380" s="304"/>
      <c r="BK380" s="304"/>
      <c r="BL380" s="304"/>
      <c r="BM380" s="304"/>
      <c r="BN380" s="304"/>
      <c r="BO380" s="304"/>
      <c r="BP380" s="304"/>
      <c r="BQ380" s="304"/>
      <c r="BR380" s="304"/>
      <c r="BS380" s="304"/>
      <c r="BT380" s="304"/>
      <c r="BU380" s="304"/>
      <c r="BV380" s="304"/>
      <c r="BW380" s="304"/>
      <c r="BX380" s="304"/>
      <c r="BY380" s="306"/>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05" customFormat="true" ht="15" customHeight="true" x14ac:dyDescent="0.2">
      <c r="B381" s="307"/>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AZ381" s="343"/>
      <c r="BA381" s="306"/>
      <c r="BB381" s="304"/>
      <c r="BC381" s="304"/>
      <c r="BD381" s="304"/>
      <c r="BE381" s="304"/>
      <c r="BF381" s="304"/>
      <c r="BG381" s="304"/>
      <c r="BH381" s="304"/>
      <c r="BI381" s="304"/>
      <c r="BJ381" s="304"/>
      <c r="BK381" s="304"/>
      <c r="BL381" s="304"/>
      <c r="BM381" s="304"/>
      <c r="BN381" s="304"/>
      <c r="BO381" s="304"/>
      <c r="BP381" s="304"/>
      <c r="BQ381" s="304"/>
      <c r="BR381" s="304"/>
      <c r="BS381" s="304"/>
      <c r="BT381" s="304"/>
      <c r="BU381" s="304"/>
      <c r="BV381" s="304"/>
      <c r="BW381" s="304"/>
      <c r="BX381" s="304"/>
      <c r="BY381" s="306"/>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05" customFormat="true" ht="15" customHeight="true" x14ac:dyDescent="0.2">
      <c r="B382" s="307"/>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AZ382" s="343"/>
      <c r="BA382" s="306"/>
      <c r="BB382" s="304"/>
      <c r="BC382" s="304"/>
      <c r="BD382" s="304"/>
      <c r="BE382" s="304"/>
      <c r="BF382" s="304"/>
      <c r="BG382" s="304"/>
      <c r="BH382" s="304"/>
      <c r="BI382" s="304"/>
      <c r="BJ382" s="304"/>
      <c r="BK382" s="304"/>
      <c r="BL382" s="304"/>
      <c r="BM382" s="304"/>
      <c r="BN382" s="304"/>
      <c r="BO382" s="304"/>
      <c r="BP382" s="304"/>
      <c r="BQ382" s="304"/>
      <c r="BR382" s="304"/>
      <c r="BS382" s="304"/>
      <c r="BT382" s="304"/>
      <c r="BU382" s="304"/>
      <c r="BV382" s="304"/>
      <c r="BW382" s="304"/>
      <c r="BX382" s="304"/>
      <c r="BY382" s="306"/>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05" customFormat="true" ht="15" customHeight="true" x14ac:dyDescent="0.2">
      <c r="B383" s="307"/>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AZ383" s="343"/>
      <c r="BA383" s="306"/>
      <c r="BB383" s="304"/>
      <c r="BC383" s="304"/>
      <c r="BD383" s="304"/>
      <c r="BE383" s="304"/>
      <c r="BF383" s="304"/>
      <c r="BG383" s="304"/>
      <c r="BH383" s="304"/>
      <c r="BI383" s="304"/>
      <c r="BJ383" s="304"/>
      <c r="BK383" s="304"/>
      <c r="BL383" s="304"/>
      <c r="BM383" s="304"/>
      <c r="BN383" s="304"/>
      <c r="BO383" s="304"/>
      <c r="BP383" s="304"/>
      <c r="BQ383" s="304"/>
      <c r="BR383" s="304"/>
      <c r="BS383" s="304"/>
      <c r="BT383" s="304"/>
      <c r="BU383" s="304"/>
      <c r="BV383" s="304"/>
      <c r="BW383" s="304"/>
      <c r="BX383" s="304"/>
      <c r="BY383" s="306"/>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05" customFormat="true" ht="15" customHeight="true" x14ac:dyDescent="0.2">
      <c r="B384" s="307"/>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AZ384" s="343"/>
      <c r="BA384" s="306"/>
      <c r="BB384" s="304"/>
      <c r="BC384" s="304"/>
      <c r="BD384" s="304"/>
      <c r="BE384" s="304"/>
      <c r="BF384" s="304"/>
      <c r="BG384" s="304"/>
      <c r="BH384" s="304"/>
      <c r="BI384" s="304"/>
      <c r="BJ384" s="304"/>
      <c r="BK384" s="304"/>
      <c r="BL384" s="304"/>
      <c r="BM384" s="304"/>
      <c r="BN384" s="304"/>
      <c r="BO384" s="304"/>
      <c r="BP384" s="304"/>
      <c r="BQ384" s="304"/>
      <c r="BR384" s="304"/>
      <c r="BS384" s="304"/>
      <c r="BT384" s="304"/>
      <c r="BU384" s="304"/>
      <c r="BV384" s="304"/>
      <c r="BW384" s="304"/>
      <c r="BX384" s="304"/>
      <c r="BY384" s="306"/>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05" customFormat="true" ht="15" customHeight="true" x14ac:dyDescent="0.2">
      <c r="B385" s="307"/>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AZ385" s="343"/>
      <c r="BA385" s="306"/>
      <c r="BB385" s="304"/>
      <c r="BC385" s="304"/>
      <c r="BD385" s="304"/>
      <c r="BE385" s="304"/>
      <c r="BF385" s="304"/>
      <c r="BG385" s="304"/>
      <c r="BH385" s="304"/>
      <c r="BI385" s="304"/>
      <c r="BJ385" s="304"/>
      <c r="BK385" s="304"/>
      <c r="BL385" s="304"/>
      <c r="BM385" s="304"/>
      <c r="BN385" s="304"/>
      <c r="BO385" s="304"/>
      <c r="BP385" s="304"/>
      <c r="BQ385" s="304"/>
      <c r="BR385" s="304"/>
      <c r="BS385" s="304"/>
      <c r="BT385" s="304"/>
      <c r="BU385" s="304"/>
      <c r="BV385" s="304"/>
      <c r="BW385" s="304"/>
      <c r="BX385" s="304"/>
      <c r="BY385" s="306"/>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05" customFormat="true" ht="15" customHeight="true" x14ac:dyDescent="0.2">
      <c r="B386" s="307"/>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AZ386" s="343"/>
      <c r="BA386" s="306"/>
      <c r="BB386" s="304"/>
      <c r="BC386" s="304"/>
      <c r="BD386" s="304"/>
      <c r="BE386" s="304"/>
      <c r="BF386" s="304"/>
      <c r="BG386" s="304"/>
      <c r="BH386" s="304"/>
      <c r="BI386" s="304"/>
      <c r="BJ386" s="304"/>
      <c r="BK386" s="304"/>
      <c r="BL386" s="304"/>
      <c r="BM386" s="304"/>
      <c r="BN386" s="304"/>
      <c r="BO386" s="304"/>
      <c r="BP386" s="304"/>
      <c r="BQ386" s="304"/>
      <c r="BR386" s="304"/>
      <c r="BS386" s="304"/>
      <c r="BT386" s="304"/>
      <c r="BU386" s="304"/>
      <c r="BV386" s="304"/>
      <c r="BW386" s="304"/>
      <c r="BX386" s="304"/>
      <c r="BY386" s="306"/>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05" customFormat="true" ht="15" customHeight="true" x14ac:dyDescent="0.2">
      <c r="B387" s="307"/>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AZ387" s="343"/>
      <c r="BA387" s="306"/>
      <c r="BB387" s="304"/>
      <c r="BC387" s="304"/>
      <c r="BD387" s="304"/>
      <c r="BE387" s="304"/>
      <c r="BF387" s="304"/>
      <c r="BG387" s="304"/>
      <c r="BH387" s="304"/>
      <c r="BI387" s="304"/>
      <c r="BJ387" s="304"/>
      <c r="BK387" s="304"/>
      <c r="BL387" s="304"/>
      <c r="BM387" s="304"/>
      <c r="BN387" s="304"/>
      <c r="BO387" s="304"/>
      <c r="BP387" s="304"/>
      <c r="BQ387" s="304"/>
      <c r="BR387" s="304"/>
      <c r="BS387" s="304"/>
      <c r="BT387" s="304"/>
      <c r="BU387" s="304"/>
      <c r="BV387" s="304"/>
      <c r="BW387" s="304"/>
      <c r="BX387" s="304"/>
      <c r="BY387" s="306"/>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05" customFormat="true" ht="15" customHeight="true" x14ac:dyDescent="0.2">
      <c r="B388" s="307"/>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AZ388" s="343"/>
      <c r="BA388" s="306"/>
      <c r="BB388" s="304"/>
      <c r="BC388" s="304"/>
      <c r="BD388" s="304"/>
      <c r="BE388" s="304"/>
      <c r="BF388" s="304"/>
      <c r="BG388" s="304"/>
      <c r="BH388" s="304"/>
      <c r="BI388" s="304"/>
      <c r="BJ388" s="304"/>
      <c r="BK388" s="304"/>
      <c r="BL388" s="304"/>
      <c r="BM388" s="304"/>
      <c r="BN388" s="304"/>
      <c r="BO388" s="304"/>
      <c r="BP388" s="304"/>
      <c r="BQ388" s="304"/>
      <c r="BR388" s="304"/>
      <c r="BS388" s="304"/>
      <c r="BT388" s="304"/>
      <c r="BU388" s="304"/>
      <c r="BV388" s="304"/>
      <c r="BW388" s="304"/>
      <c r="BX388" s="304"/>
      <c r="BY388" s="306"/>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05" customFormat="true" ht="15" customHeight="true" x14ac:dyDescent="0.2">
      <c r="B389" s="307"/>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AZ389" s="343"/>
      <c r="BA389" s="306"/>
      <c r="BB389" s="304"/>
      <c r="BC389" s="304"/>
      <c r="BD389" s="304"/>
      <c r="BE389" s="304"/>
      <c r="BF389" s="304"/>
      <c r="BG389" s="304"/>
      <c r="BH389" s="304"/>
      <c r="BI389" s="304"/>
      <c r="BJ389" s="304"/>
      <c r="BK389" s="304"/>
      <c r="BL389" s="304"/>
      <c r="BM389" s="304"/>
      <c r="BN389" s="304"/>
      <c r="BO389" s="304"/>
      <c r="BP389" s="304"/>
      <c r="BQ389" s="304"/>
      <c r="BR389" s="304"/>
      <c r="BS389" s="304"/>
      <c r="BT389" s="304"/>
      <c r="BU389" s="304"/>
      <c r="BV389" s="304"/>
      <c r="BW389" s="304"/>
      <c r="BX389" s="304"/>
      <c r="BY389" s="306"/>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544" customFormat="true" ht="15" customHeight="true" x14ac:dyDescent="0.2">
      <c r="B390" s="5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AZ390" s="343"/>
      <c r="BA390" s="306"/>
      <c r="BB390" s="304"/>
      <c r="BC390" s="304"/>
      <c r="BD390" s="304"/>
      <c r="BE390" s="304"/>
      <c r="BF390" s="304"/>
      <c r="BG390" s="304"/>
      <c r="BH390" s="304"/>
      <c r="BI390" s="304"/>
      <c r="BJ390" s="304"/>
      <c r="BK390" s="304"/>
      <c r="BL390" s="304"/>
      <c r="BM390" s="304"/>
      <c r="BN390" s="304"/>
      <c r="BO390" s="304"/>
      <c r="BP390" s="304"/>
      <c r="BQ390" s="304"/>
      <c r="BR390" s="304"/>
      <c r="BS390" s="304"/>
      <c r="BT390" s="304"/>
      <c r="BU390" s="304"/>
      <c r="BV390" s="304"/>
      <c r="BW390" s="304"/>
      <c r="BX390" s="304"/>
      <c r="BY390" s="306"/>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544" customFormat="true" ht="15" customHeight="true" x14ac:dyDescent="0.2">
      <c r="B391" s="5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AZ391" s="343"/>
      <c r="BA391" s="306"/>
      <c r="BB391" s="304"/>
      <c r="BC391" s="304"/>
      <c r="BD391" s="304"/>
      <c r="BE391" s="304"/>
      <c r="BF391" s="304"/>
      <c r="BG391" s="304"/>
      <c r="BH391" s="304"/>
      <c r="BI391" s="304"/>
      <c r="BJ391" s="304"/>
      <c r="BK391" s="304"/>
      <c r="BL391" s="304"/>
      <c r="BM391" s="304"/>
      <c r="BN391" s="304"/>
      <c r="BO391" s="304"/>
      <c r="BP391" s="304"/>
      <c r="BQ391" s="304"/>
      <c r="BR391" s="304"/>
      <c r="BS391" s="304"/>
      <c r="BT391" s="304"/>
      <c r="BU391" s="304"/>
      <c r="BV391" s="304"/>
      <c r="BW391" s="304"/>
      <c r="BX391" s="304"/>
      <c r="BY391" s="306"/>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544" customFormat="true" ht="15" customHeight="true" x14ac:dyDescent="0.2">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AZ392" s="343"/>
      <c r="BA392" s="306"/>
      <c r="BB392" s="304"/>
      <c r="BC392" s="304"/>
      <c r="BD392" s="304"/>
      <c r="BE392" s="304"/>
      <c r="BF392" s="304"/>
      <c r="BG392" s="304"/>
      <c r="BH392" s="304"/>
      <c r="BI392" s="304"/>
      <c r="BJ392" s="304"/>
      <c r="BK392" s="304"/>
      <c r="BL392" s="304"/>
      <c r="BM392" s="304"/>
      <c r="BN392" s="304"/>
      <c r="BO392" s="304"/>
      <c r="BP392" s="304"/>
      <c r="BQ392" s="304"/>
      <c r="BR392" s="304"/>
      <c r="BS392" s="304"/>
      <c r="BT392" s="304"/>
      <c r="BU392" s="304"/>
      <c r="BV392" s="304"/>
      <c r="BW392" s="304"/>
      <c r="BX392" s="304"/>
      <c r="BY392" s="306"/>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544" customFormat="true" ht="15" customHeight="true" x14ac:dyDescent="0.2">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AZ393" s="343"/>
      <c r="BA393" s="306"/>
      <c r="BB393" s="304"/>
      <c r="BC393" s="304"/>
      <c r="BD393" s="304"/>
      <c r="BE393" s="304"/>
      <c r="BF393" s="304"/>
      <c r="BG393" s="304"/>
      <c r="BH393" s="304"/>
      <c r="BI393" s="304"/>
      <c r="BJ393" s="304"/>
      <c r="BK393" s="304"/>
      <c r="BL393" s="304"/>
      <c r="BM393" s="304"/>
      <c r="BN393" s="304"/>
      <c r="BO393" s="304"/>
      <c r="BP393" s="304"/>
      <c r="BQ393" s="304"/>
      <c r="BR393" s="304"/>
      <c r="BS393" s="304"/>
      <c r="BT393" s="304"/>
      <c r="BU393" s="304"/>
      <c r="BV393" s="304"/>
      <c r="BW393" s="304"/>
      <c r="BX393" s="304"/>
      <c r="BY393" s="306"/>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544" customFormat="true" ht="15" customHeight="true" x14ac:dyDescent="0.2">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AZ394" s="343"/>
      <c r="BA394" s="306"/>
      <c r="BB394" s="304"/>
      <c r="BC394" s="304"/>
      <c r="BD394" s="304"/>
      <c r="BE394" s="304"/>
      <c r="BF394" s="304"/>
      <c r="BG394" s="304"/>
      <c r="BH394" s="304"/>
      <c r="BI394" s="304"/>
      <c r="BJ394" s="304"/>
      <c r="BK394" s="304"/>
      <c r="BL394" s="304"/>
      <c r="BM394" s="304"/>
      <c r="BN394" s="304"/>
      <c r="BO394" s="304"/>
      <c r="BP394" s="304"/>
      <c r="BQ394" s="304"/>
      <c r="BR394" s="304"/>
      <c r="BS394" s="304"/>
      <c r="BT394" s="304"/>
      <c r="BU394" s="304"/>
      <c r="BV394" s="304"/>
      <c r="BW394" s="304"/>
      <c r="BX394" s="304"/>
      <c r="BY394" s="306"/>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544" customFormat="true" ht="15" customHeight="true" x14ac:dyDescent="0.2">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AZ395" s="343"/>
      <c r="BA395" s="306"/>
      <c r="BB395" s="304"/>
      <c r="BC395" s="304"/>
      <c r="BD395" s="304"/>
      <c r="BE395" s="304"/>
      <c r="BF395" s="304"/>
      <c r="BG395" s="304"/>
      <c r="BH395" s="304"/>
      <c r="BI395" s="304"/>
      <c r="BJ395" s="304"/>
      <c r="BK395" s="304"/>
      <c r="BL395" s="304"/>
      <c r="BM395" s="304"/>
      <c r="BN395" s="304"/>
      <c r="BO395" s="304"/>
      <c r="BP395" s="304"/>
      <c r="BQ395" s="304"/>
      <c r="BR395" s="304"/>
      <c r="BS395" s="304"/>
      <c r="BT395" s="304"/>
      <c r="BU395" s="304"/>
      <c r="BV395" s="304"/>
      <c r="BW395" s="304"/>
      <c r="BX395" s="304"/>
      <c r="BY395" s="306"/>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544" customFormat="true" ht="15" customHeight="true" x14ac:dyDescent="0.2">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AZ396" s="343"/>
      <c r="BA396" s="306"/>
      <c r="BB396" s="304"/>
      <c r="BC396" s="304"/>
      <c r="BD396" s="304"/>
      <c r="BE396" s="304"/>
      <c r="BF396" s="304"/>
      <c r="BG396" s="304"/>
      <c r="BH396" s="304"/>
      <c r="BI396" s="304"/>
      <c r="BJ396" s="304"/>
      <c r="BK396" s="304"/>
      <c r="BL396" s="304"/>
      <c r="BM396" s="304"/>
      <c r="BN396" s="304"/>
      <c r="BO396" s="304"/>
      <c r="BP396" s="304"/>
      <c r="BQ396" s="304"/>
      <c r="BR396" s="304"/>
      <c r="BS396" s="304"/>
      <c r="BT396" s="304"/>
      <c r="BU396" s="304"/>
      <c r="BV396" s="304"/>
      <c r="BW396" s="304"/>
      <c r="BX396" s="304"/>
      <c r="BY396" s="306"/>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544" customFormat="true" ht="15" customHeight="true" x14ac:dyDescent="0.2">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AZ397" s="343"/>
      <c r="BA397" s="306"/>
      <c r="BB397" s="304"/>
      <c r="BC397" s="304"/>
      <c r="BD397" s="304"/>
      <c r="BE397" s="304"/>
      <c r="BF397" s="304"/>
      <c r="BG397" s="304"/>
      <c r="BH397" s="304"/>
      <c r="BI397" s="304"/>
      <c r="BJ397" s="304"/>
      <c r="BK397" s="304"/>
      <c r="BL397" s="304"/>
      <c r="BM397" s="304"/>
      <c r="BN397" s="304"/>
      <c r="BO397" s="304"/>
      <c r="BP397" s="304"/>
      <c r="BQ397" s="304"/>
      <c r="BR397" s="304"/>
      <c r="BS397" s="304"/>
      <c r="BT397" s="304"/>
      <c r="BU397" s="304"/>
      <c r="BV397" s="304"/>
      <c r="BW397" s="304"/>
      <c r="BX397" s="304"/>
      <c r="BY397" s="306"/>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544" customFormat="true" ht="15" customHeight="true" x14ac:dyDescent="0.2">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AZ398" s="343"/>
      <c r="BA398" s="306"/>
      <c r="BB398" s="304"/>
      <c r="BC398" s="304"/>
      <c r="BD398" s="304"/>
      <c r="BE398" s="304"/>
      <c r="BF398" s="304"/>
      <c r="BG398" s="304"/>
      <c r="BH398" s="304"/>
      <c r="BI398" s="304"/>
      <c r="BJ398" s="304"/>
      <c r="BK398" s="304"/>
      <c r="BL398" s="304"/>
      <c r="BM398" s="304"/>
      <c r="BN398" s="304"/>
      <c r="BO398" s="304"/>
      <c r="BP398" s="304"/>
      <c r="BQ398" s="304"/>
      <c r="BR398" s="304"/>
      <c r="BS398" s="304"/>
      <c r="BT398" s="304"/>
      <c r="BU398" s="304"/>
      <c r="BV398" s="304"/>
      <c r="BW398" s="304"/>
      <c r="BX398" s="304"/>
      <c r="BY398" s="306"/>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519" customFormat="true" ht="15" customHeight="true" x14ac:dyDescent="0.25">
      <c r="A399" s="310"/>
      <c r="B399" s="310"/>
      <c r="C399" s="1002" t="s">
        <v>132</v>
      </c>
      <c r="D399" s="1003"/>
      <c r="E399" s="1003"/>
      <c r="F399" s="1003"/>
      <c r="G399" s="310"/>
      <c r="H399" s="1007" t="s">
        <v>133</v>
      </c>
      <c r="I399" s="1008"/>
      <c r="J399" s="1008"/>
      <c r="K399" s="1008"/>
      <c r="M399" s="1007" t="s">
        <v>134</v>
      </c>
      <c r="N399" s="1008"/>
      <c r="O399" s="1008"/>
      <c r="P399" s="1008"/>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10"/>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345" customFormat="true" ht="24" customHeight="true" x14ac:dyDescent="0.2">
      <c r="C400" s="1015" t="s">
        <v>206</v>
      </c>
      <c r="D400" s="887"/>
      <c r="E400" s="887"/>
      <c r="H400" s="1015" t="s">
        <v>206</v>
      </c>
      <c r="I400" s="887"/>
      <c r="J400" s="887"/>
      <c r="M400" s="1015" t="s">
        <v>206</v>
      </c>
      <c r="N400" s="887"/>
      <c r="O400" s="887"/>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A400" s="519"/>
      <c r="BB400" s="310"/>
      <c r="BC400" s="519"/>
      <c r="BD400" s="519"/>
      <c r="BE400" s="519"/>
      <c r="BF400" s="519"/>
      <c r="BG400" s="519"/>
      <c r="BH400" s="519"/>
      <c r="BI400" s="519"/>
      <c r="BJ400" s="519"/>
      <c r="BK400" s="519"/>
      <c r="BL400" s="519"/>
      <c r="BM400" s="519"/>
      <c r="BN400" s="519"/>
      <c r="BO400" s="519"/>
      <c r="BP400" s="519"/>
      <c r="BQ400" s="519"/>
      <c r="BR400" s="519"/>
      <c r="BS400" s="519"/>
      <c r="BT400" s="519"/>
      <c r="BU400" s="519"/>
      <c r="BV400" s="519"/>
      <c r="BW400" s="519"/>
      <c r="BX400" s="519"/>
      <c r="BY400" s="519"/>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345" customFormat="true" ht="25.15" customHeight="true" x14ac:dyDescent="0.2">
      <c r="C401" s="1009"/>
      <c r="D401" s="887"/>
      <c r="E401" s="574" t="s">
        <v>207</v>
      </c>
      <c r="H401" s="1009"/>
      <c r="I401" s="887"/>
      <c r="J401" s="575" t="s">
        <v>207</v>
      </c>
      <c r="M401" s="1009"/>
      <c r="N401" s="887"/>
      <c r="O401" s="576" t="s">
        <v>207</v>
      </c>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A401" s="519"/>
      <c r="BB401" s="310"/>
      <c r="BC401" s="519"/>
      <c r="BD401" s="519"/>
      <c r="BE401" s="519"/>
      <c r="BF401" s="519"/>
      <c r="BG401" s="519"/>
      <c r="BH401" s="519"/>
      <c r="BI401" s="519"/>
      <c r="BJ401" s="519"/>
      <c r="BK401" s="519"/>
      <c r="BL401" s="519"/>
      <c r="BM401" s="519"/>
      <c r="BN401" s="519"/>
      <c r="BO401" s="519"/>
      <c r="BP401" s="519"/>
      <c r="BQ401" s="519"/>
      <c r="BR401" s="519"/>
      <c r="BS401" s="519"/>
      <c r="BT401" s="519"/>
      <c r="BU401" s="519"/>
      <c r="BV401" s="519"/>
      <c r="BW401" s="519"/>
      <c r="BX401" s="519"/>
      <c r="BY401" s="519"/>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345" customFormat="true" ht="25.15" customHeight="true" x14ac:dyDescent="0.2">
      <c r="B402" s="1004" t="s">
        <v>140</v>
      </c>
      <c r="C402" s="887"/>
      <c r="D402" s="887"/>
      <c r="E402" s="577" t="s">
        <v>208</v>
      </c>
      <c r="H402" s="887"/>
      <c r="I402" s="887"/>
      <c r="J402" s="578" t="s">
        <v>208</v>
      </c>
      <c r="M402" s="887"/>
      <c r="N402" s="887"/>
      <c r="O402" s="579" t="s">
        <v>208</v>
      </c>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A402" s="519"/>
      <c r="BB402" s="310"/>
      <c r="BC402" s="519"/>
      <c r="BD402" s="519"/>
      <c r="BE402" s="519"/>
      <c r="BF402" s="519"/>
      <c r="BG402" s="519"/>
      <c r="BH402" s="519"/>
      <c r="BI402" s="519"/>
      <c r="BJ402" s="519"/>
      <c r="BK402" s="519"/>
      <c r="BL402" s="519"/>
      <c r="BM402" s="519"/>
      <c r="BN402" s="519"/>
      <c r="BO402" s="519"/>
      <c r="BP402" s="519"/>
      <c r="BQ402" s="519"/>
      <c r="BR402" s="519"/>
      <c r="BS402" s="519"/>
      <c r="BT402" s="519"/>
      <c r="BU402" s="519"/>
      <c r="BV402" s="519"/>
      <c r="BW402" s="519"/>
      <c r="BX402" s="519"/>
      <c r="BY402" s="519"/>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5" customFormat="true" ht="25.15" customHeight="true" x14ac:dyDescent="0.2">
      <c r="B403" s="887"/>
      <c r="C403" s="1016" t="s">
        <v>301</v>
      </c>
      <c r="D403" s="1006"/>
      <c r="E403" s="744">
        <v>0.80109098729484451</v>
      </c>
      <c r="F403" s="613"/>
      <c r="G403" s="613"/>
      <c r="H403" s="1016" t="s">
        <v>446</v>
      </c>
      <c r="I403" s="1006"/>
      <c r="J403" s="745">
        <v>-0.82020374577003785</v>
      </c>
      <c r="K403" s="613"/>
      <c r="L403" s="613"/>
      <c r="M403" s="1016" t="s">
        <v>447</v>
      </c>
      <c r="N403" s="1006"/>
      <c r="O403" s="746">
        <v>-0.61460204346216474</v>
      </c>
      <c r="P403" s="613"/>
      <c r="Q403" s="613"/>
      <c r="AC403" s="338"/>
      <c r="AD403" s="338"/>
      <c r="AE403" s="338"/>
      <c r="AF403" s="338"/>
      <c r="AG403" s="338"/>
      <c r="AH403" s="338"/>
      <c r="AI403" s="338"/>
      <c r="AJ403" s="338"/>
      <c r="AK403" s="338"/>
      <c r="AL403" s="338"/>
      <c r="AM403" s="338"/>
      <c r="AN403" s="338"/>
      <c r="AO403" s="338"/>
      <c r="AP403" s="338"/>
      <c r="AQ403" s="338"/>
      <c r="AR403" s="338"/>
      <c r="AS403" s="338"/>
      <c r="AT403" s="338"/>
      <c r="AU403" s="338"/>
      <c r="AV403" s="338"/>
      <c r="AW403" s="338"/>
      <c r="AX403" s="338"/>
      <c r="AY403" s="338"/>
      <c r="AZ403" s="338"/>
      <c r="BA403" s="340"/>
      <c r="BB403" s="419"/>
      <c r="BC403" s="340"/>
      <c r="BD403" s="340"/>
      <c r="BE403" s="340"/>
      <c r="BF403" s="340"/>
      <c r="BG403" s="340"/>
      <c r="BH403" s="340"/>
      <c r="BI403" s="340"/>
      <c r="BJ403" s="340"/>
      <c r="BK403" s="340"/>
      <c r="BL403" s="340"/>
      <c r="BM403" s="340"/>
      <c r="BN403" s="340"/>
      <c r="BO403" s="340"/>
      <c r="BP403" s="340"/>
      <c r="BQ403" s="340"/>
      <c r="BR403" s="340"/>
      <c r="BS403" s="340"/>
      <c r="BT403" s="340"/>
      <c r="BU403" s="340"/>
      <c r="BV403" s="340"/>
      <c r="BW403" s="340"/>
      <c r="BX403" s="340"/>
      <c r="BY403" s="340"/>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5" customFormat="true" ht="25.15" customHeight="true" x14ac:dyDescent="0.2">
      <c r="B404" s="887"/>
      <c r="C404" s="1016" t="s">
        <v>446</v>
      </c>
      <c r="D404" s="1006"/>
      <c r="E404" s="747">
        <v>-0.80015453006804149</v>
      </c>
      <c r="F404" s="613"/>
      <c r="G404" s="613"/>
      <c r="H404" s="1016" t="s">
        <v>301</v>
      </c>
      <c r="I404" s="1006"/>
      <c r="J404" s="748">
        <v>0.77141942365481264</v>
      </c>
      <c r="K404" s="613"/>
      <c r="L404" s="613"/>
      <c r="M404" s="1016" t="s">
        <v>448</v>
      </c>
      <c r="N404" s="1006"/>
      <c r="O404" s="749">
        <v>0.60431897698834947</v>
      </c>
      <c r="P404" s="613"/>
      <c r="Q404" s="613"/>
      <c r="AC404" s="338"/>
      <c r="AD404" s="338"/>
      <c r="AE404" s="338"/>
      <c r="AF404" s="338"/>
      <c r="AG404" s="338"/>
      <c r="AH404" s="338"/>
      <c r="AI404" s="338"/>
      <c r="AJ404" s="338"/>
      <c r="AK404" s="338"/>
      <c r="AL404" s="338"/>
      <c r="AM404" s="338"/>
      <c r="AN404" s="338"/>
      <c r="AO404" s="338"/>
      <c r="AP404" s="338"/>
      <c r="AQ404" s="338"/>
      <c r="AR404" s="338"/>
      <c r="AS404" s="338"/>
      <c r="AT404" s="338"/>
      <c r="AU404" s="338"/>
      <c r="AV404" s="338"/>
      <c r="AW404" s="338"/>
      <c r="AX404" s="338"/>
      <c r="AY404" s="338"/>
      <c r="AZ404" s="338"/>
      <c r="BA404" s="340"/>
      <c r="BB404" s="419"/>
      <c r="BC404" s="340"/>
      <c r="BD404" s="340"/>
      <c r="BE404" s="340"/>
      <c r="BF404" s="340"/>
      <c r="BG404" s="340"/>
      <c r="BH404" s="340"/>
      <c r="BI404" s="340"/>
      <c r="BJ404" s="340"/>
      <c r="BK404" s="340"/>
      <c r="BL404" s="340"/>
      <c r="BM404" s="340"/>
      <c r="BN404" s="340"/>
      <c r="BO404" s="340"/>
      <c r="BP404" s="340"/>
      <c r="BQ404" s="340"/>
      <c r="BR404" s="340"/>
      <c r="BS404" s="340"/>
      <c r="BT404" s="340"/>
      <c r="BU404" s="340"/>
      <c r="BV404" s="340"/>
      <c r="BW404" s="340"/>
      <c r="BX404" s="340"/>
      <c r="BY404" s="340"/>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5" customFormat="true" ht="25.15" customHeight="true" x14ac:dyDescent="0.2">
      <c r="B405" s="887"/>
      <c r="C405" s="1016" t="s">
        <v>300</v>
      </c>
      <c r="D405" s="1006"/>
      <c r="E405" s="747">
        <v>0.79634941699960116</v>
      </c>
      <c r="F405" s="613"/>
      <c r="G405" s="613"/>
      <c r="H405" s="1016" t="s">
        <v>300</v>
      </c>
      <c r="I405" s="1006"/>
      <c r="J405" s="748">
        <v>0.75272899819389982</v>
      </c>
      <c r="K405" s="613"/>
      <c r="L405" s="613"/>
      <c r="M405" s="1016" t="s">
        <v>449</v>
      </c>
      <c r="N405" s="1006"/>
      <c r="O405" s="749">
        <v>0.5434923920426793</v>
      </c>
      <c r="P405" s="613"/>
      <c r="Q405" s="613"/>
      <c r="AC405" s="338"/>
      <c r="AD405" s="338"/>
      <c r="AE405" s="338"/>
      <c r="AF405" s="338"/>
      <c r="AG405" s="338"/>
      <c r="AH405" s="338"/>
      <c r="AI405" s="338"/>
      <c r="AJ405" s="338"/>
      <c r="AK405" s="338"/>
      <c r="AL405" s="338"/>
      <c r="AM405" s="338"/>
      <c r="AN405" s="338"/>
      <c r="AO405" s="338"/>
      <c r="AP405" s="338"/>
      <c r="AQ405" s="338"/>
      <c r="AR405" s="338"/>
      <c r="AS405" s="338"/>
      <c r="AT405" s="338"/>
      <c r="AU405" s="338"/>
      <c r="AV405" s="338"/>
      <c r="AW405" s="338"/>
      <c r="AX405" s="338"/>
      <c r="AY405" s="338"/>
      <c r="AZ405" s="338"/>
      <c r="BA405" s="340"/>
      <c r="BB405" s="419"/>
      <c r="BC405" s="340"/>
      <c r="BD405" s="340"/>
      <c r="BE405" s="340"/>
      <c r="BF405" s="340"/>
      <c r="BG405" s="340"/>
      <c r="BH405" s="340"/>
      <c r="BI405" s="340"/>
      <c r="BJ405" s="340"/>
      <c r="BK405" s="340"/>
      <c r="BL405" s="340"/>
      <c r="BM405" s="340"/>
      <c r="BN405" s="340"/>
      <c r="BO405" s="340"/>
      <c r="BP405" s="340"/>
      <c r="BQ405" s="340"/>
      <c r="BR405" s="340"/>
      <c r="BS405" s="340"/>
      <c r="BT405" s="340"/>
      <c r="BU405" s="340"/>
      <c r="BV405" s="340"/>
      <c r="BW405" s="340"/>
      <c r="BX405" s="340"/>
      <c r="BY405" s="340"/>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5" customFormat="true" ht="25.15" customHeight="true" x14ac:dyDescent="0.2">
      <c r="B406" s="887"/>
      <c r="C406" s="1016" t="s">
        <v>449</v>
      </c>
      <c r="D406" s="1006"/>
      <c r="E406" s="747">
        <v>0.76635993091313681</v>
      </c>
      <c r="F406" s="613"/>
      <c r="G406" s="613"/>
      <c r="H406" s="1016" t="s">
        <v>449</v>
      </c>
      <c r="I406" s="1006"/>
      <c r="J406" s="748">
        <v>0.71846696786050512</v>
      </c>
      <c r="K406" s="613"/>
      <c r="L406" s="613"/>
      <c r="M406" s="1016" t="s">
        <v>450</v>
      </c>
      <c r="N406" s="1006"/>
      <c r="O406" s="749">
        <v>0.49764984532140455</v>
      </c>
      <c r="P406" s="613"/>
      <c r="Q406" s="613"/>
      <c r="AC406" s="338"/>
      <c r="AD406" s="338"/>
      <c r="AE406" s="338"/>
      <c r="AF406" s="338"/>
      <c r="AG406" s="338"/>
      <c r="AH406" s="338"/>
      <c r="AI406" s="338"/>
      <c r="AJ406" s="338"/>
      <c r="AK406" s="338"/>
      <c r="AL406" s="338"/>
      <c r="AM406" s="338"/>
      <c r="AN406" s="338"/>
      <c r="AO406" s="338"/>
      <c r="AP406" s="338"/>
      <c r="AQ406" s="338"/>
      <c r="AR406" s="338"/>
      <c r="AS406" s="338"/>
      <c r="AT406" s="338"/>
      <c r="AU406" s="338"/>
      <c r="AV406" s="338"/>
      <c r="AW406" s="338"/>
      <c r="AX406" s="338"/>
      <c r="AY406" s="338"/>
      <c r="AZ406" s="338"/>
      <c r="BA406" s="340"/>
      <c r="BB406" s="419"/>
      <c r="BC406" s="340"/>
      <c r="BD406" s="340"/>
      <c r="BE406" s="340"/>
      <c r="BF406" s="340"/>
      <c r="BG406" s="340"/>
      <c r="BH406" s="340"/>
      <c r="BI406" s="340"/>
      <c r="BJ406" s="340"/>
      <c r="BK406" s="340"/>
      <c r="BL406" s="340"/>
      <c r="BM406" s="340"/>
      <c r="BN406" s="340"/>
      <c r="BO406" s="340"/>
      <c r="BP406" s="340"/>
      <c r="BQ406" s="340"/>
      <c r="BR406" s="340"/>
      <c r="BS406" s="340"/>
      <c r="BT406" s="340"/>
      <c r="BU406" s="340"/>
      <c r="BV406" s="340"/>
      <c r="BW406" s="340"/>
      <c r="BX406" s="340"/>
      <c r="BY406" s="340"/>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5" customFormat="true" ht="25.15" customHeight="true" x14ac:dyDescent="0.2">
      <c r="B407" s="887"/>
      <c r="C407" s="1016" t="s">
        <v>447</v>
      </c>
      <c r="D407" s="1006"/>
      <c r="E407" s="747">
        <v>-0.73231682186675562</v>
      </c>
      <c r="F407" s="613"/>
      <c r="G407" s="613"/>
      <c r="H407" s="1016" t="s">
        <v>451</v>
      </c>
      <c r="I407" s="1006"/>
      <c r="J407" s="748">
        <v>-0.69697182883288844</v>
      </c>
      <c r="K407" s="613"/>
      <c r="L407" s="613"/>
      <c r="M407" s="1016" t="s">
        <v>446</v>
      </c>
      <c r="N407" s="1006"/>
      <c r="O407" s="749">
        <v>-0.47695272797087612</v>
      </c>
      <c r="P407" s="613"/>
      <c r="Q407" s="613"/>
      <c r="AC407" s="338"/>
      <c r="AD407" s="338"/>
      <c r="AE407" s="338"/>
      <c r="AF407" s="338"/>
      <c r="AG407" s="338"/>
      <c r="AH407" s="338"/>
      <c r="AI407" s="338"/>
      <c r="AJ407" s="338"/>
      <c r="AK407" s="338"/>
      <c r="AL407" s="338"/>
      <c r="AM407" s="338"/>
      <c r="AN407" s="338"/>
      <c r="AO407" s="338"/>
      <c r="AP407" s="338"/>
      <c r="AQ407" s="338"/>
      <c r="AR407" s="338"/>
      <c r="AS407" s="338"/>
      <c r="AT407" s="338"/>
      <c r="AU407" s="338"/>
      <c r="AV407" s="338"/>
      <c r="AW407" s="338"/>
      <c r="AX407" s="338"/>
      <c r="AY407" s="338"/>
      <c r="AZ407" s="338"/>
      <c r="BA407" s="340"/>
      <c r="BB407" s="419"/>
      <c r="BC407" s="340"/>
      <c r="BD407" s="340"/>
      <c r="BE407" s="340"/>
      <c r="BF407" s="340"/>
      <c r="BG407" s="340"/>
      <c r="BH407" s="340"/>
      <c r="BI407" s="340"/>
      <c r="BJ407" s="340"/>
      <c r="BK407" s="340"/>
      <c r="BL407" s="340"/>
      <c r="BM407" s="340"/>
      <c r="BN407" s="340"/>
      <c r="BO407" s="340"/>
      <c r="BP407" s="340"/>
      <c r="BQ407" s="340"/>
      <c r="BR407" s="340"/>
      <c r="BS407" s="340"/>
      <c r="BT407" s="340"/>
      <c r="BU407" s="340"/>
      <c r="BV407" s="340"/>
      <c r="BW407" s="340"/>
      <c r="BX407" s="340"/>
      <c r="BY407" s="340"/>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5" customFormat="true" ht="25.15" customHeight="true" x14ac:dyDescent="0.2">
      <c r="B408" s="887"/>
      <c r="C408" s="1016" t="s">
        <v>451</v>
      </c>
      <c r="D408" s="1006"/>
      <c r="E408" s="747">
        <v>-0.72403939919328431</v>
      </c>
      <c r="F408" s="613"/>
      <c r="G408" s="613"/>
      <c r="H408" s="1016" t="s">
        <v>447</v>
      </c>
      <c r="I408" s="1006"/>
      <c r="J408" s="748">
        <v>-0.69190860763173523</v>
      </c>
      <c r="K408" s="613"/>
      <c r="L408" s="613"/>
      <c r="M408" s="1016" t="s">
        <v>305</v>
      </c>
      <c r="N408" s="1006"/>
      <c r="O408" s="749">
        <v>0.4517890536316434</v>
      </c>
      <c r="P408" s="613"/>
      <c r="Q408" s="613"/>
      <c r="AC408" s="338"/>
      <c r="AD408" s="338"/>
      <c r="AE408" s="338"/>
      <c r="AF408" s="338"/>
      <c r="AG408" s="338"/>
      <c r="AH408" s="338"/>
      <c r="AI408" s="338"/>
      <c r="AJ408" s="338"/>
      <c r="AK408" s="338"/>
      <c r="AL408" s="338"/>
      <c r="AM408" s="338"/>
      <c r="AN408" s="338"/>
      <c r="AO408" s="338"/>
      <c r="AP408" s="338"/>
      <c r="AQ408" s="338"/>
      <c r="AR408" s="338"/>
      <c r="AS408" s="338"/>
      <c r="AT408" s="338"/>
      <c r="AU408" s="338"/>
      <c r="AV408" s="338"/>
      <c r="AW408" s="338"/>
      <c r="AX408" s="338"/>
      <c r="AY408" s="338"/>
      <c r="AZ408" s="338"/>
      <c r="BA408" s="340"/>
      <c r="BB408" s="419"/>
      <c r="BC408" s="340"/>
      <c r="BD408" s="340"/>
      <c r="BE408" s="340"/>
      <c r="BF408" s="340"/>
      <c r="BG408" s="340"/>
      <c r="BH408" s="340"/>
      <c r="BI408" s="340"/>
      <c r="BJ408" s="340"/>
      <c r="BK408" s="340"/>
      <c r="BL408" s="340"/>
      <c r="BM408" s="340"/>
      <c r="BN408" s="340"/>
      <c r="BO408" s="340"/>
      <c r="BP408" s="340"/>
      <c r="BQ408" s="340"/>
      <c r="BR408" s="340"/>
      <c r="BS408" s="340"/>
      <c r="BT408" s="340"/>
      <c r="BU408" s="340"/>
      <c r="BV408" s="340"/>
      <c r="BW408" s="340"/>
      <c r="BX408" s="340"/>
      <c r="BY408" s="340"/>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5" customFormat="true" ht="25.15" customHeight="true" x14ac:dyDescent="0.2">
      <c r="B409" s="887"/>
      <c r="C409" s="1016" t="s">
        <v>448</v>
      </c>
      <c r="D409" s="1006"/>
      <c r="E409" s="747">
        <v>0.70237989752368668</v>
      </c>
      <c r="F409" s="613"/>
      <c r="G409" s="613"/>
      <c r="H409" s="1016" t="s">
        <v>452</v>
      </c>
      <c r="I409" s="1006"/>
      <c r="J409" s="748">
        <v>0.6520125436853107</v>
      </c>
      <c r="K409" s="613"/>
      <c r="L409" s="613"/>
      <c r="M409" s="1016" t="s">
        <v>453</v>
      </c>
      <c r="N409" s="1006"/>
      <c r="O409" s="749">
        <v>0.396612664057515</v>
      </c>
      <c r="P409" s="613"/>
      <c r="Q409" s="613"/>
      <c r="AC409" s="338"/>
      <c r="AD409" s="338"/>
      <c r="AE409" s="338"/>
      <c r="AF409" s="338"/>
      <c r="AG409" s="338"/>
      <c r="AH409" s="338"/>
      <c r="AI409" s="338"/>
      <c r="AJ409" s="338"/>
      <c r="AK409" s="338"/>
      <c r="AL409" s="338"/>
      <c r="AM409" s="338"/>
      <c r="AN409" s="338"/>
      <c r="AO409" s="338"/>
      <c r="AP409" s="338"/>
      <c r="AQ409" s="338"/>
      <c r="AR409" s="338"/>
      <c r="AS409" s="338"/>
      <c r="AT409" s="338"/>
      <c r="AU409" s="338"/>
      <c r="AV409" s="338"/>
      <c r="AW409" s="338"/>
      <c r="AX409" s="338"/>
      <c r="AY409" s="338"/>
      <c r="AZ409" s="338"/>
      <c r="BA409" s="340"/>
      <c r="BB409" s="419"/>
      <c r="BC409" s="340"/>
      <c r="BD409" s="340"/>
      <c r="BE409" s="340"/>
      <c r="BF409" s="340"/>
      <c r="BG409" s="340"/>
      <c r="BH409" s="340"/>
      <c r="BI409" s="340"/>
      <c r="BJ409" s="340"/>
      <c r="BK409" s="340"/>
      <c r="BL409" s="340"/>
      <c r="BM409" s="340"/>
      <c r="BN409" s="340"/>
      <c r="BO409" s="340"/>
      <c r="BP409" s="340"/>
      <c r="BQ409" s="340"/>
      <c r="BR409" s="340"/>
      <c r="BS409" s="340"/>
      <c r="BT409" s="340"/>
      <c r="BU409" s="340"/>
      <c r="BV409" s="340"/>
      <c r="BW409" s="340"/>
      <c r="BX409" s="340"/>
      <c r="BY409" s="340"/>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5" customFormat="true" ht="25.15" customHeight="true" x14ac:dyDescent="0.2">
      <c r="B410" s="887"/>
      <c r="C410" s="1016" t="s">
        <v>452</v>
      </c>
      <c r="D410" s="1006"/>
      <c r="E410" s="747">
        <v>0.68044850542767432</v>
      </c>
      <c r="F410" s="613"/>
      <c r="G410" s="613"/>
      <c r="H410" s="1016" t="s">
        <v>454</v>
      </c>
      <c r="I410" s="1006"/>
      <c r="J410" s="748">
        <v>0.62354956085423352</v>
      </c>
      <c r="K410" s="613"/>
      <c r="L410" s="613"/>
      <c r="M410" s="1016" t="s">
        <v>455</v>
      </c>
      <c r="N410" s="1006"/>
      <c r="O410" s="749">
        <v>0.39270183693698024</v>
      </c>
      <c r="P410" s="613"/>
      <c r="Q410" s="613"/>
      <c r="AC410" s="338"/>
      <c r="AD410" s="338"/>
      <c r="AE410" s="338"/>
      <c r="AF410" s="338"/>
      <c r="AG410" s="338"/>
      <c r="AH410" s="338"/>
      <c r="AI410" s="338"/>
      <c r="AJ410" s="338"/>
      <c r="AK410" s="338"/>
      <c r="AL410" s="338"/>
      <c r="AM410" s="338"/>
      <c r="AN410" s="338"/>
      <c r="AO410" s="338"/>
      <c r="AP410" s="338"/>
      <c r="AQ410" s="338"/>
      <c r="AR410" s="338"/>
      <c r="AS410" s="338"/>
      <c r="AT410" s="338"/>
      <c r="AU410" s="338"/>
      <c r="AV410" s="338"/>
      <c r="AW410" s="338"/>
      <c r="AX410" s="338"/>
      <c r="AY410" s="338"/>
      <c r="AZ410" s="338"/>
      <c r="BA410" s="340"/>
      <c r="BB410" s="419"/>
      <c r="BC410" s="340"/>
      <c r="BD410" s="340"/>
      <c r="BE410" s="340"/>
      <c r="BF410" s="340"/>
      <c r="BG410" s="340"/>
      <c r="BH410" s="340"/>
      <c r="BI410" s="340"/>
      <c r="BJ410" s="340"/>
      <c r="BK410" s="340"/>
      <c r="BL410" s="340"/>
      <c r="BM410" s="340"/>
      <c r="BN410" s="340"/>
      <c r="BO410" s="340"/>
      <c r="BP410" s="340"/>
      <c r="BQ410" s="340"/>
      <c r="BR410" s="340"/>
      <c r="BS410" s="340"/>
      <c r="BT410" s="340"/>
      <c r="BU410" s="340"/>
      <c r="BV410" s="340"/>
      <c r="BW410" s="340"/>
      <c r="BX410" s="340"/>
      <c r="BY410" s="340"/>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5" customFormat="true" ht="25.15" customHeight="true" x14ac:dyDescent="0.2">
      <c r="B411" s="887"/>
      <c r="C411" s="1016" t="s">
        <v>454</v>
      </c>
      <c r="D411" s="1006"/>
      <c r="E411" s="747">
        <v>0.66596431694940594</v>
      </c>
      <c r="F411" s="613"/>
      <c r="G411" s="613"/>
      <c r="H411" s="1016" t="s">
        <v>448</v>
      </c>
      <c r="I411" s="1006"/>
      <c r="J411" s="748">
        <v>0.6169499709201377</v>
      </c>
      <c r="K411" s="613"/>
      <c r="L411" s="613"/>
      <c r="M411" s="1016" t="s">
        <v>456</v>
      </c>
      <c r="N411" s="1006"/>
      <c r="O411" s="749">
        <v>0.37694658178405027</v>
      </c>
      <c r="P411" s="613"/>
      <c r="Q411" s="613"/>
      <c r="AC411" s="338"/>
      <c r="AD411" s="338"/>
      <c r="AE411" s="338"/>
      <c r="AF411" s="338"/>
      <c r="AG411" s="338"/>
      <c r="AH411" s="338"/>
      <c r="AI411" s="338"/>
      <c r="AJ411" s="338"/>
      <c r="AK411" s="338"/>
      <c r="AL411" s="338"/>
      <c r="AM411" s="338"/>
      <c r="AN411" s="338"/>
      <c r="AO411" s="338"/>
      <c r="AP411" s="338"/>
      <c r="AQ411" s="338"/>
      <c r="AR411" s="338"/>
      <c r="AS411" s="338"/>
      <c r="AT411" s="338"/>
      <c r="AU411" s="338"/>
      <c r="AV411" s="338"/>
      <c r="AW411" s="338"/>
      <c r="AX411" s="338"/>
      <c r="AY411" s="338"/>
      <c r="AZ411" s="338"/>
      <c r="BA411" s="340"/>
      <c r="BB411" s="419"/>
      <c r="BC411" s="340"/>
      <c r="BD411" s="340"/>
      <c r="BE411" s="340"/>
      <c r="BF411" s="340"/>
      <c r="BG411" s="340"/>
      <c r="BH411" s="340"/>
      <c r="BI411" s="340"/>
      <c r="BJ411" s="340"/>
      <c r="BK411" s="340"/>
      <c r="BL411" s="340"/>
      <c r="BM411" s="340"/>
      <c r="BN411" s="340"/>
      <c r="BO411" s="340"/>
      <c r="BP411" s="340"/>
      <c r="BQ411" s="340"/>
      <c r="BR411" s="340"/>
      <c r="BS411" s="340"/>
      <c r="BT411" s="340"/>
      <c r="BU411" s="340"/>
      <c r="BV411" s="340"/>
      <c r="BW411" s="340"/>
      <c r="BX411" s="340"/>
      <c r="BY411" s="340"/>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5" customFormat="true" ht="25.15" customHeight="true" x14ac:dyDescent="0.2">
      <c r="B412" s="887"/>
      <c r="C412" s="1016" t="s">
        <v>450</v>
      </c>
      <c r="D412" s="1006"/>
      <c r="E412" s="747">
        <v>0.64548190604153088</v>
      </c>
      <c r="F412" s="613"/>
      <c r="G412" s="613"/>
      <c r="H412" s="1016" t="s">
        <v>450</v>
      </c>
      <c r="I412" s="1006"/>
      <c r="J412" s="748">
        <v>0.57669343289866781</v>
      </c>
      <c r="K412" s="613"/>
      <c r="L412" s="613"/>
      <c r="M412" s="1016" t="s">
        <v>301</v>
      </c>
      <c r="N412" s="1006"/>
      <c r="O412" s="749">
        <v>0.3638901084184159</v>
      </c>
      <c r="P412" s="613"/>
      <c r="Q412" s="613"/>
      <c r="AC412" s="338"/>
      <c r="AD412" s="338"/>
      <c r="AE412" s="338"/>
      <c r="AF412" s="338"/>
      <c r="AG412" s="338"/>
      <c r="AH412" s="338"/>
      <c r="AI412" s="338"/>
      <c r="AJ412" s="338"/>
      <c r="AK412" s="338"/>
      <c r="AL412" s="338"/>
      <c r="AM412" s="338"/>
      <c r="AN412" s="338"/>
      <c r="AO412" s="338"/>
      <c r="AP412" s="338"/>
      <c r="AQ412" s="338"/>
      <c r="AR412" s="338"/>
      <c r="AS412" s="338"/>
      <c r="AT412" s="338"/>
      <c r="AU412" s="338"/>
      <c r="AV412" s="338"/>
      <c r="AW412" s="338"/>
      <c r="AX412" s="338"/>
      <c r="AY412" s="338"/>
      <c r="AZ412" s="338"/>
      <c r="BA412" s="340"/>
      <c r="BB412" s="419"/>
      <c r="BC412" s="340"/>
      <c r="BD412" s="340"/>
      <c r="BE412" s="340"/>
      <c r="BF412" s="340"/>
      <c r="BG412" s="340"/>
      <c r="BH412" s="340"/>
      <c r="BI412" s="340"/>
      <c r="BJ412" s="340"/>
      <c r="BK412" s="340"/>
      <c r="BL412" s="340"/>
      <c r="BM412" s="340"/>
      <c r="BN412" s="340"/>
      <c r="BO412" s="340"/>
      <c r="BP412" s="340"/>
      <c r="BQ412" s="340"/>
      <c r="BR412" s="340"/>
      <c r="BS412" s="340"/>
      <c r="BT412" s="340"/>
      <c r="BU412" s="340"/>
      <c r="BV412" s="340"/>
      <c r="BW412" s="340"/>
      <c r="BX412" s="340"/>
      <c r="BY412" s="340"/>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5" customFormat="true" ht="25.15" customHeight="true" x14ac:dyDescent="0.2">
      <c r="B413" s="887"/>
      <c r="C413" s="1016" t="s">
        <v>457</v>
      </c>
      <c r="D413" s="1006"/>
      <c r="E413" s="747">
        <v>0.61469284798191759</v>
      </c>
      <c r="F413" s="613"/>
      <c r="G413" s="613"/>
      <c r="H413" s="1016" t="s">
        <v>309</v>
      </c>
      <c r="I413" s="1006"/>
      <c r="J413" s="748">
        <v>0.57392859641213956</v>
      </c>
      <c r="K413" s="613"/>
      <c r="L413" s="613"/>
      <c r="M413" s="1016" t="s">
        <v>317</v>
      </c>
      <c r="N413" s="1006"/>
      <c r="O413" s="749">
        <v>0.35232304340415599</v>
      </c>
      <c r="P413" s="613"/>
      <c r="Q413" s="613"/>
      <c r="AC413" s="338"/>
      <c r="AD413" s="338"/>
      <c r="AE413" s="338"/>
      <c r="AF413" s="338"/>
      <c r="AG413" s="338"/>
      <c r="AH413" s="338"/>
      <c r="AI413" s="338"/>
      <c r="AJ413" s="338"/>
      <c r="AK413" s="338"/>
      <c r="AL413" s="338"/>
      <c r="AM413" s="338"/>
      <c r="AN413" s="338"/>
      <c r="AO413" s="338"/>
      <c r="AP413" s="338"/>
      <c r="AQ413" s="338"/>
      <c r="AR413" s="338"/>
      <c r="AS413" s="338"/>
      <c r="AT413" s="338"/>
      <c r="AU413" s="338"/>
      <c r="AV413" s="338"/>
      <c r="AW413" s="338"/>
      <c r="AX413" s="338"/>
      <c r="AY413" s="338"/>
      <c r="AZ413" s="338"/>
      <c r="BA413" s="340"/>
      <c r="BB413" s="419"/>
      <c r="BC413" s="340"/>
      <c r="BD413" s="340"/>
      <c r="BE413" s="340"/>
      <c r="BF413" s="340"/>
      <c r="BG413" s="340"/>
      <c r="BH413" s="340"/>
      <c r="BI413" s="340"/>
      <c r="BJ413" s="340"/>
      <c r="BK413" s="340"/>
      <c r="BL413" s="340"/>
      <c r="BM413" s="340"/>
      <c r="BN413" s="340"/>
      <c r="BO413" s="340"/>
      <c r="BP413" s="340"/>
      <c r="BQ413" s="340"/>
      <c r="BR413" s="340"/>
      <c r="BS413" s="340"/>
      <c r="BT413" s="340"/>
      <c r="BU413" s="340"/>
      <c r="BV413" s="340"/>
      <c r="BW413" s="340"/>
      <c r="BX413" s="340"/>
      <c r="BY413" s="340"/>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5" customFormat="true" ht="25.15" customHeight="true" x14ac:dyDescent="0.2">
      <c r="B414" s="887"/>
      <c r="C414" s="1016" t="s">
        <v>309</v>
      </c>
      <c r="D414" s="1006"/>
      <c r="E414" s="747">
        <v>0.60792015969591973</v>
      </c>
      <c r="F414" s="613"/>
      <c r="G414" s="613"/>
      <c r="H414" s="1016" t="s">
        <v>456</v>
      </c>
      <c r="I414" s="1006"/>
      <c r="J414" s="748">
        <v>0.51232245033843715</v>
      </c>
      <c r="K414" s="613"/>
      <c r="L414" s="613"/>
      <c r="M414" s="1016" t="s">
        <v>458</v>
      </c>
      <c r="N414" s="1006"/>
      <c r="O414" s="749">
        <v>0.34568999060829758</v>
      </c>
      <c r="P414" s="613"/>
      <c r="Q414" s="613"/>
      <c r="AC414" s="338"/>
      <c r="AD414" s="338"/>
      <c r="AE414" s="338"/>
      <c r="AF414" s="338"/>
      <c r="AG414" s="338"/>
      <c r="AH414" s="338"/>
      <c r="AI414" s="338"/>
      <c r="AJ414" s="338"/>
      <c r="AK414" s="338"/>
      <c r="AL414" s="338"/>
      <c r="AM414" s="338"/>
      <c r="AN414" s="338"/>
      <c r="AO414" s="338"/>
      <c r="AP414" s="338"/>
      <c r="AQ414" s="338"/>
      <c r="AR414" s="338"/>
      <c r="AS414" s="338"/>
      <c r="AT414" s="338"/>
      <c r="AU414" s="338"/>
      <c r="AV414" s="338"/>
      <c r="AW414" s="338"/>
      <c r="AX414" s="338"/>
      <c r="AY414" s="338"/>
      <c r="AZ414" s="338"/>
      <c r="BA414" s="340"/>
      <c r="BB414" s="419"/>
      <c r="BC414" s="340"/>
      <c r="BD414" s="340"/>
      <c r="BE414" s="340"/>
      <c r="BF414" s="340"/>
      <c r="BG414" s="340"/>
      <c r="BH414" s="340"/>
      <c r="BI414" s="340"/>
      <c r="BJ414" s="340"/>
      <c r="BK414" s="340"/>
      <c r="BL414" s="340"/>
      <c r="BM414" s="340"/>
      <c r="BN414" s="340"/>
      <c r="BO414" s="340"/>
      <c r="BP414" s="340"/>
      <c r="BQ414" s="340"/>
      <c r="BR414" s="340"/>
      <c r="BS414" s="340"/>
      <c r="BT414" s="340"/>
      <c r="BU414" s="340"/>
      <c r="BV414" s="340"/>
      <c r="BW414" s="340"/>
      <c r="BX414" s="340"/>
      <c r="BY414" s="340"/>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5" customFormat="true" ht="25.15" customHeight="true" x14ac:dyDescent="0.2">
      <c r="B415" s="887"/>
      <c r="C415" s="1016" t="s">
        <v>459</v>
      </c>
      <c r="D415" s="1006"/>
      <c r="E415" s="747">
        <v>0.52049589428954202</v>
      </c>
      <c r="F415" s="613"/>
      <c r="G415" s="613"/>
      <c r="H415" s="1016" t="s">
        <v>457</v>
      </c>
      <c r="I415" s="1006"/>
      <c r="J415" s="748">
        <v>0.48379638884671228</v>
      </c>
      <c r="K415" s="613"/>
      <c r="L415" s="613"/>
      <c r="M415" s="1016" t="s">
        <v>460</v>
      </c>
      <c r="N415" s="1006"/>
      <c r="O415" s="749">
        <v>0.32085074626378052</v>
      </c>
      <c r="P415" s="613"/>
      <c r="Q415" s="613"/>
      <c r="AC415" s="338"/>
      <c r="AD415" s="338"/>
      <c r="AE415" s="338"/>
      <c r="AF415" s="338"/>
      <c r="AG415" s="338"/>
      <c r="AH415" s="338"/>
      <c r="AI415" s="338"/>
      <c r="AJ415" s="338"/>
      <c r="AK415" s="338"/>
      <c r="AL415" s="338"/>
      <c r="AM415" s="338"/>
      <c r="AN415" s="338"/>
      <c r="AO415" s="338"/>
      <c r="AP415" s="338"/>
      <c r="AQ415" s="338"/>
      <c r="AR415" s="338"/>
      <c r="AS415" s="338"/>
      <c r="AT415" s="338"/>
      <c r="AU415" s="338"/>
      <c r="AV415" s="338"/>
      <c r="AW415" s="338"/>
      <c r="AX415" s="338"/>
      <c r="AY415" s="338"/>
      <c r="AZ415" s="338"/>
      <c r="BA415" s="340"/>
      <c r="BB415" s="419"/>
      <c r="BC415" s="340"/>
      <c r="BD415" s="340"/>
      <c r="BE415" s="340"/>
      <c r="BF415" s="340"/>
      <c r="BG415" s="340"/>
      <c r="BH415" s="340"/>
      <c r="BI415" s="340"/>
      <c r="BJ415" s="340"/>
      <c r="BK415" s="340"/>
      <c r="BL415" s="340"/>
      <c r="BM415" s="340"/>
      <c r="BN415" s="340"/>
      <c r="BO415" s="340"/>
      <c r="BP415" s="340"/>
      <c r="BQ415" s="340"/>
      <c r="BR415" s="340"/>
      <c r="BS415" s="340"/>
      <c r="BT415" s="340"/>
      <c r="BU415" s="340"/>
      <c r="BV415" s="340"/>
      <c r="BW415" s="340"/>
      <c r="BX415" s="340"/>
      <c r="BY415" s="340"/>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5" customFormat="true" ht="25.15" customHeight="true" x14ac:dyDescent="0.2">
      <c r="B416" s="887"/>
      <c r="C416" s="1016" t="s">
        <v>461</v>
      </c>
      <c r="D416" s="1006"/>
      <c r="E416" s="747">
        <v>0.4733758189642307</v>
      </c>
      <c r="F416" s="613"/>
      <c r="G416" s="613"/>
      <c r="H416" s="1016" t="s">
        <v>459</v>
      </c>
      <c r="I416" s="1006"/>
      <c r="J416" s="748">
        <v>0.47161579357741179</v>
      </c>
      <c r="K416" s="613"/>
      <c r="L416" s="613"/>
      <c r="M416" s="1016" t="s">
        <v>462</v>
      </c>
      <c r="N416" s="1006"/>
      <c r="O416" s="749">
        <v>-0.31928145704202426</v>
      </c>
      <c r="P416" s="613"/>
      <c r="Q416" s="613"/>
      <c r="AC416" s="338"/>
      <c r="AD416" s="338"/>
      <c r="AE416" s="338"/>
      <c r="AF416" s="338"/>
      <c r="AG416" s="338"/>
      <c r="AH416" s="338"/>
      <c r="AI416" s="338"/>
      <c r="AJ416" s="338"/>
      <c r="AK416" s="338"/>
      <c r="AL416" s="338"/>
      <c r="AM416" s="338"/>
      <c r="AN416" s="338"/>
      <c r="AO416" s="338"/>
      <c r="AP416" s="338"/>
      <c r="AQ416" s="338"/>
      <c r="AR416" s="338"/>
      <c r="AS416" s="338"/>
      <c r="AT416" s="338"/>
      <c r="AU416" s="338"/>
      <c r="AV416" s="338"/>
      <c r="AW416" s="338"/>
      <c r="AX416" s="338"/>
      <c r="AY416" s="338"/>
      <c r="AZ416" s="338"/>
      <c r="BA416" s="340"/>
      <c r="BB416" s="419"/>
      <c r="BC416" s="340"/>
      <c r="BD416" s="340"/>
      <c r="BE416" s="340"/>
      <c r="BF416" s="340"/>
      <c r="BG416" s="340"/>
      <c r="BH416" s="340"/>
      <c r="BI416" s="340"/>
      <c r="BJ416" s="340"/>
      <c r="BK416" s="340"/>
      <c r="BL416" s="340"/>
      <c r="BM416" s="340"/>
      <c r="BN416" s="340"/>
      <c r="BO416" s="340"/>
      <c r="BP416" s="340"/>
      <c r="BQ416" s="340"/>
      <c r="BR416" s="340"/>
      <c r="BS416" s="340"/>
      <c r="BT416" s="340"/>
      <c r="BU416" s="340"/>
      <c r="BV416" s="340"/>
      <c r="BW416" s="340"/>
      <c r="BX416" s="340"/>
      <c r="BY416" s="340"/>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5" customFormat="true" ht="25.15" customHeight="true" x14ac:dyDescent="0.2">
      <c r="B417" s="887"/>
      <c r="C417" s="1016" t="s">
        <v>456</v>
      </c>
      <c r="D417" s="1006"/>
      <c r="E417" s="747">
        <v>0.45550469516189018</v>
      </c>
      <c r="F417" s="613"/>
      <c r="G417" s="613"/>
      <c r="H417" s="1016" t="s">
        <v>461</v>
      </c>
      <c r="I417" s="1006"/>
      <c r="J417" s="748">
        <v>0.43892800472262872</v>
      </c>
      <c r="K417" s="613"/>
      <c r="L417" s="613"/>
      <c r="M417" s="1016" t="s">
        <v>314</v>
      </c>
      <c r="N417" s="1006"/>
      <c r="O417" s="749">
        <v>0.31272740436995516</v>
      </c>
      <c r="P417" s="613"/>
      <c r="Q417" s="613"/>
      <c r="AC417" s="338"/>
      <c r="AD417" s="338"/>
      <c r="AE417" s="338"/>
      <c r="AF417" s="338"/>
      <c r="AG417" s="338"/>
      <c r="AH417" s="338"/>
      <c r="AI417" s="338"/>
      <c r="AJ417" s="338"/>
      <c r="AK417" s="338"/>
      <c r="AL417" s="338"/>
      <c r="AM417" s="338"/>
      <c r="AN417" s="338"/>
      <c r="AO417" s="338"/>
      <c r="AP417" s="338"/>
      <c r="AQ417" s="338"/>
      <c r="AR417" s="338"/>
      <c r="AS417" s="338"/>
      <c r="AT417" s="338"/>
      <c r="AU417" s="338"/>
      <c r="AV417" s="338"/>
      <c r="AW417" s="338"/>
      <c r="AX417" s="338"/>
      <c r="AY417" s="338"/>
      <c r="AZ417" s="338"/>
      <c r="BA417" s="340"/>
      <c r="BB417" s="419"/>
      <c r="BC417" s="340"/>
      <c r="BD417" s="340"/>
      <c r="BE417" s="340"/>
      <c r="BF417" s="340"/>
      <c r="BG417" s="340"/>
      <c r="BH417" s="340"/>
      <c r="BI417" s="340"/>
      <c r="BJ417" s="340"/>
      <c r="BK417" s="340"/>
      <c r="BL417" s="340"/>
      <c r="BM417" s="340"/>
      <c r="BN417" s="340"/>
      <c r="BO417" s="340"/>
      <c r="BP417" s="340"/>
      <c r="BQ417" s="340"/>
      <c r="BR417" s="340"/>
      <c r="BS417" s="340"/>
      <c r="BT417" s="340"/>
      <c r="BU417" s="340"/>
      <c r="BV417" s="340"/>
      <c r="BW417" s="340"/>
      <c r="BX417" s="340"/>
      <c r="BY417" s="340"/>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5" customFormat="true" ht="25.15" customHeight="true" x14ac:dyDescent="0.2">
      <c r="B418" s="887"/>
      <c r="C418" s="1016" t="s">
        <v>463</v>
      </c>
      <c r="D418" s="1006"/>
      <c r="E418" s="747">
        <v>0.4163998217625452</v>
      </c>
      <c r="F418" s="613"/>
      <c r="G418" s="613"/>
      <c r="H418" s="1016" t="s">
        <v>464</v>
      </c>
      <c r="I418" s="1006"/>
      <c r="J418" s="748">
        <v>-0.3990680105695692</v>
      </c>
      <c r="K418" s="613"/>
      <c r="L418" s="613"/>
      <c r="M418" s="1016" t="s">
        <v>465</v>
      </c>
      <c r="N418" s="1006"/>
      <c r="O418" s="749">
        <v>0.31125466447508349</v>
      </c>
      <c r="P418" s="613"/>
      <c r="Q418" s="613"/>
      <c r="AC418" s="338"/>
      <c r="AD418" s="338"/>
      <c r="AE418" s="338"/>
      <c r="AF418" s="338"/>
      <c r="AG418" s="338"/>
      <c r="AH418" s="338"/>
      <c r="AI418" s="338"/>
      <c r="AJ418" s="338"/>
      <c r="AK418" s="338"/>
      <c r="AL418" s="338"/>
      <c r="AM418" s="338"/>
      <c r="AN418" s="338"/>
      <c r="AO418" s="338"/>
      <c r="AP418" s="338"/>
      <c r="AQ418" s="338"/>
      <c r="AR418" s="338"/>
      <c r="AS418" s="338"/>
      <c r="AT418" s="338"/>
      <c r="AU418" s="338"/>
      <c r="AV418" s="338"/>
      <c r="AW418" s="338"/>
      <c r="AX418" s="338"/>
      <c r="AY418" s="338"/>
      <c r="AZ418" s="338"/>
      <c r="BA418" s="340"/>
      <c r="BB418" s="419"/>
      <c r="BC418" s="340"/>
      <c r="BD418" s="340"/>
      <c r="BE418" s="340"/>
      <c r="BF418" s="340"/>
      <c r="BG418" s="340"/>
      <c r="BH418" s="340"/>
      <c r="BI418" s="340"/>
      <c r="BJ418" s="340"/>
      <c r="BK418" s="340"/>
      <c r="BL418" s="340"/>
      <c r="BM418" s="340"/>
      <c r="BN418" s="340"/>
      <c r="BO418" s="340"/>
      <c r="BP418" s="340"/>
      <c r="BQ418" s="340"/>
      <c r="BR418" s="340"/>
      <c r="BS418" s="340"/>
      <c r="BT418" s="340"/>
      <c r="BU418" s="340"/>
      <c r="BV418" s="340"/>
      <c r="BW418" s="340"/>
      <c r="BX418" s="340"/>
      <c r="BY418" s="340"/>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5" customFormat="true" ht="25.15" customHeight="true" x14ac:dyDescent="0.2">
      <c r="B419" s="887"/>
      <c r="C419" s="1016" t="s">
        <v>315</v>
      </c>
      <c r="D419" s="1006"/>
      <c r="E419" s="747">
        <v>0.37566863448644566</v>
      </c>
      <c r="F419" s="613"/>
      <c r="G419" s="613"/>
      <c r="H419" s="1016" t="s">
        <v>463</v>
      </c>
      <c r="I419" s="1006"/>
      <c r="J419" s="748">
        <v>0.38876902557340848</v>
      </c>
      <c r="K419" s="613"/>
      <c r="L419" s="613"/>
      <c r="M419" s="1016" t="s">
        <v>466</v>
      </c>
      <c r="N419" s="1006"/>
      <c r="O419" s="749">
        <v>0.30891271949160032</v>
      </c>
      <c r="P419" s="613"/>
      <c r="Q419" s="613"/>
      <c r="AC419" s="338"/>
      <c r="AD419" s="338"/>
      <c r="AE419" s="338"/>
      <c r="AF419" s="338"/>
      <c r="AG419" s="338"/>
      <c r="AH419" s="338"/>
      <c r="AI419" s="338"/>
      <c r="AJ419" s="338"/>
      <c r="AK419" s="338"/>
      <c r="AL419" s="338"/>
      <c r="AM419" s="338"/>
      <c r="AN419" s="338"/>
      <c r="AO419" s="338"/>
      <c r="AP419" s="338"/>
      <c r="AQ419" s="338"/>
      <c r="AR419" s="338"/>
      <c r="AS419" s="338"/>
      <c r="AT419" s="338"/>
      <c r="AU419" s="338"/>
      <c r="AV419" s="338"/>
      <c r="AW419" s="338"/>
      <c r="AX419" s="338"/>
      <c r="AY419" s="338"/>
      <c r="AZ419" s="338"/>
      <c r="BA419" s="340"/>
      <c r="BB419" s="419"/>
      <c r="BC419" s="340"/>
      <c r="BD419" s="340"/>
      <c r="BE419" s="340"/>
      <c r="BF419" s="340"/>
      <c r="BG419" s="340"/>
      <c r="BH419" s="340"/>
      <c r="BI419" s="340"/>
      <c r="BJ419" s="340"/>
      <c r="BK419" s="340"/>
      <c r="BL419" s="340"/>
      <c r="BM419" s="340"/>
      <c r="BN419" s="340"/>
      <c r="BO419" s="340"/>
      <c r="BP419" s="340"/>
      <c r="BQ419" s="340"/>
      <c r="BR419" s="340"/>
      <c r="BS419" s="340"/>
      <c r="BT419" s="340"/>
      <c r="BU419" s="340"/>
      <c r="BV419" s="340"/>
      <c r="BW419" s="340"/>
      <c r="BX419" s="340"/>
      <c r="BY419" s="340"/>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5" customFormat="true" ht="25.15" customHeight="true" x14ac:dyDescent="0.2">
      <c r="B420" s="887"/>
      <c r="C420" s="1016" t="s">
        <v>305</v>
      </c>
      <c r="D420" s="1006"/>
      <c r="E420" s="747">
        <v>0.37102367218561638</v>
      </c>
      <c r="F420" s="613"/>
      <c r="G420" s="613"/>
      <c r="H420" s="1016" t="s">
        <v>305</v>
      </c>
      <c r="I420" s="1006"/>
      <c r="J420" s="748">
        <v>0.37130159227306386</v>
      </c>
      <c r="K420" s="613"/>
      <c r="L420" s="613"/>
      <c r="M420" s="1016" t="s">
        <v>467</v>
      </c>
      <c r="N420" s="1006"/>
      <c r="O420" s="749">
        <v>0.29602493116675488</v>
      </c>
      <c r="P420" s="613"/>
      <c r="Q420" s="613"/>
      <c r="AC420" s="338"/>
      <c r="AD420" s="338"/>
      <c r="AE420" s="338"/>
      <c r="AF420" s="338"/>
      <c r="AG420" s="338"/>
      <c r="AH420" s="338"/>
      <c r="AI420" s="338"/>
      <c r="AJ420" s="338"/>
      <c r="AK420" s="338"/>
      <c r="AL420" s="338"/>
      <c r="AM420" s="338"/>
      <c r="AN420" s="338"/>
      <c r="AO420" s="338"/>
      <c r="AP420" s="338"/>
      <c r="AQ420" s="338"/>
      <c r="AR420" s="338"/>
      <c r="AS420" s="338"/>
      <c r="AT420" s="338"/>
      <c r="AU420" s="338"/>
      <c r="AV420" s="338"/>
      <c r="AW420" s="338"/>
      <c r="AX420" s="338"/>
      <c r="AY420" s="338"/>
      <c r="AZ420" s="338"/>
      <c r="BA420" s="340"/>
      <c r="BB420" s="419"/>
      <c r="BC420" s="340"/>
      <c r="BD420" s="340"/>
      <c r="BE420" s="340"/>
      <c r="BF420" s="340"/>
      <c r="BG420" s="340"/>
      <c r="BH420" s="340"/>
      <c r="BI420" s="340"/>
      <c r="BJ420" s="340"/>
      <c r="BK420" s="340"/>
      <c r="BL420" s="340"/>
      <c r="BM420" s="340"/>
      <c r="BN420" s="340"/>
      <c r="BO420" s="340"/>
      <c r="BP420" s="340"/>
      <c r="BQ420" s="340"/>
      <c r="BR420" s="340"/>
      <c r="BS420" s="340"/>
      <c r="BT420" s="340"/>
      <c r="BU420" s="340"/>
      <c r="BV420" s="340"/>
      <c r="BW420" s="340"/>
      <c r="BX420" s="340"/>
      <c r="BY420" s="340"/>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5" customFormat="true" ht="25.15" customHeight="true" x14ac:dyDescent="0.2">
      <c r="B421" s="887"/>
      <c r="C421" s="1016" t="s">
        <v>468</v>
      </c>
      <c r="D421" s="1006"/>
      <c r="E421" s="747">
        <v>0.35734132508050559</v>
      </c>
      <c r="F421" s="613"/>
      <c r="G421" s="613"/>
      <c r="H421" s="1016" t="s">
        <v>469</v>
      </c>
      <c r="I421" s="1006"/>
      <c r="J421" s="748">
        <v>-0.35802029362084847</v>
      </c>
      <c r="K421" s="613"/>
      <c r="L421" s="613"/>
      <c r="M421" s="1016" t="s">
        <v>470</v>
      </c>
      <c r="N421" s="1006"/>
      <c r="O421" s="749">
        <v>0.23458691372022028</v>
      </c>
      <c r="P421" s="613"/>
      <c r="Q421" s="613"/>
      <c r="AC421" s="338"/>
      <c r="AD421" s="338"/>
      <c r="AE421" s="338"/>
      <c r="AF421" s="338"/>
      <c r="AG421" s="338"/>
      <c r="AH421" s="338"/>
      <c r="AI421" s="338"/>
      <c r="AJ421" s="338"/>
      <c r="AK421" s="338"/>
      <c r="AL421" s="338"/>
      <c r="AM421" s="338"/>
      <c r="AN421" s="338"/>
      <c r="AO421" s="338"/>
      <c r="AP421" s="338"/>
      <c r="AQ421" s="338"/>
      <c r="AR421" s="338"/>
      <c r="AS421" s="338"/>
      <c r="AT421" s="338"/>
      <c r="AU421" s="338"/>
      <c r="AV421" s="338"/>
      <c r="AW421" s="338"/>
      <c r="AX421" s="338"/>
      <c r="AY421" s="338"/>
      <c r="AZ421" s="338"/>
      <c r="BA421" s="340"/>
      <c r="BB421" s="419"/>
      <c r="BC421" s="340"/>
      <c r="BD421" s="340"/>
      <c r="BE421" s="340"/>
      <c r="BF421" s="340"/>
      <c r="BG421" s="340"/>
      <c r="BH421" s="340"/>
      <c r="BI421" s="340"/>
      <c r="BJ421" s="340"/>
      <c r="BK421" s="340"/>
      <c r="BL421" s="340"/>
      <c r="BM421" s="340"/>
      <c r="BN421" s="340"/>
      <c r="BO421" s="340"/>
      <c r="BP421" s="340"/>
      <c r="BQ421" s="340"/>
      <c r="BR421" s="340"/>
      <c r="BS421" s="340"/>
      <c r="BT421" s="340"/>
      <c r="BU421" s="340"/>
      <c r="BV421" s="340"/>
      <c r="BW421" s="340"/>
      <c r="BX421" s="340"/>
      <c r="BY421" s="340"/>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5" customFormat="true" ht="25.15" customHeight="true" x14ac:dyDescent="0.2">
      <c r="B422" s="887"/>
      <c r="C422" s="1016" t="s">
        <v>471</v>
      </c>
      <c r="D422" s="1006"/>
      <c r="E422" s="747">
        <v>0.33944402533500417</v>
      </c>
      <c r="F422" s="613"/>
      <c r="G422" s="613"/>
      <c r="H422" s="1016" t="s">
        <v>315</v>
      </c>
      <c r="I422" s="1006"/>
      <c r="J422" s="748">
        <v>0.34920465980411297</v>
      </c>
      <c r="K422" s="613"/>
      <c r="L422" s="613"/>
      <c r="M422" s="1016" t="s">
        <v>472</v>
      </c>
      <c r="N422" s="1006"/>
      <c r="O422" s="749">
        <v>0.23365222177549319</v>
      </c>
      <c r="P422" s="613"/>
      <c r="Q422" s="613"/>
      <c r="AC422" s="338"/>
      <c r="AD422" s="338"/>
      <c r="AE422" s="338"/>
      <c r="AF422" s="338"/>
      <c r="AG422" s="338"/>
      <c r="AH422" s="338"/>
      <c r="AI422" s="338"/>
      <c r="AJ422" s="338"/>
      <c r="AK422" s="338"/>
      <c r="AL422" s="338"/>
      <c r="AM422" s="338"/>
      <c r="AN422" s="338"/>
      <c r="AO422" s="338"/>
      <c r="AP422" s="338"/>
      <c r="AQ422" s="338"/>
      <c r="AR422" s="338"/>
      <c r="AS422" s="338"/>
      <c r="AT422" s="338"/>
      <c r="AU422" s="338"/>
      <c r="AV422" s="338"/>
      <c r="AW422" s="338"/>
      <c r="AX422" s="338"/>
      <c r="AY422" s="338"/>
      <c r="AZ422" s="338"/>
      <c r="BA422" s="340"/>
      <c r="BB422" s="419"/>
      <c r="BC422" s="340"/>
      <c r="BD422" s="340"/>
      <c r="BE422" s="340"/>
      <c r="BF422" s="340"/>
      <c r="BG422" s="340"/>
      <c r="BH422" s="340"/>
      <c r="BI422" s="340"/>
      <c r="BJ422" s="340"/>
      <c r="BK422" s="340"/>
      <c r="BL422" s="340"/>
      <c r="BM422" s="340"/>
      <c r="BN422" s="340"/>
      <c r="BO422" s="340"/>
      <c r="BP422" s="340"/>
      <c r="BQ422" s="340"/>
      <c r="BR422" s="340"/>
      <c r="BS422" s="340"/>
      <c r="BT422" s="340"/>
      <c r="BU422" s="340"/>
      <c r="BV422" s="340"/>
      <c r="BW422" s="340"/>
      <c r="BX422" s="340"/>
      <c r="BY422" s="340"/>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5" customFormat="true" ht="25.15" customHeight="true" x14ac:dyDescent="0.2">
      <c r="B423" s="887"/>
      <c r="C423" s="1016" t="s">
        <v>453</v>
      </c>
      <c r="D423" s="1006"/>
      <c r="E423" s="747">
        <v>0.31655837060705427</v>
      </c>
      <c r="F423" s="613"/>
      <c r="G423" s="613"/>
      <c r="H423" s="1016" t="s">
        <v>473</v>
      </c>
      <c r="I423" s="1006"/>
      <c r="J423" s="748">
        <v>-0.33446293284084044</v>
      </c>
      <c r="K423" s="613"/>
      <c r="L423" s="613"/>
      <c r="M423" s="1016" t="s">
        <v>474</v>
      </c>
      <c r="N423" s="1006"/>
      <c r="O423" s="749">
        <v>0.23291648149008723</v>
      </c>
      <c r="P423" s="613"/>
      <c r="Q423" s="613"/>
      <c r="AC423" s="338"/>
      <c r="AD423" s="338"/>
      <c r="AE423" s="338"/>
      <c r="AF423" s="338"/>
      <c r="AG423" s="338"/>
      <c r="AH423" s="338"/>
      <c r="AI423" s="338"/>
      <c r="AJ423" s="338"/>
      <c r="AK423" s="338"/>
      <c r="AL423" s="338"/>
      <c r="AM423" s="338"/>
      <c r="AN423" s="338"/>
      <c r="AO423" s="338"/>
      <c r="AP423" s="338"/>
      <c r="AQ423" s="338"/>
      <c r="AR423" s="338"/>
      <c r="AS423" s="338"/>
      <c r="AT423" s="338"/>
      <c r="AU423" s="338"/>
      <c r="AV423" s="338"/>
      <c r="AW423" s="338"/>
      <c r="AX423" s="338"/>
      <c r="AY423" s="338"/>
      <c r="AZ423" s="338"/>
      <c r="BA423" s="340"/>
      <c r="BB423" s="419"/>
      <c r="BC423" s="340"/>
      <c r="BD423" s="340"/>
      <c r="BE423" s="340"/>
      <c r="BF423" s="340"/>
      <c r="BG423" s="340"/>
      <c r="BH423" s="340"/>
      <c r="BI423" s="340"/>
      <c r="BJ423" s="340"/>
      <c r="BK423" s="340"/>
      <c r="BL423" s="340"/>
      <c r="BM423" s="340"/>
      <c r="BN423" s="340"/>
      <c r="BO423" s="340"/>
      <c r="BP423" s="340"/>
      <c r="BQ423" s="340"/>
      <c r="BR423" s="340"/>
      <c r="BS423" s="340"/>
      <c r="BT423" s="340"/>
      <c r="BU423" s="340"/>
      <c r="BV423" s="340"/>
      <c r="BW423" s="340"/>
      <c r="BX423" s="340"/>
      <c r="BY423" s="340"/>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5" customFormat="true" ht="25.15" customHeight="true" x14ac:dyDescent="0.2">
      <c r="B424" s="887"/>
      <c r="C424" s="1016" t="s">
        <v>464</v>
      </c>
      <c r="D424" s="1006"/>
      <c r="E424" s="747">
        <v>-0.31467662148055836</v>
      </c>
      <c r="F424" s="613"/>
      <c r="G424" s="613"/>
      <c r="H424" s="1016" t="s">
        <v>453</v>
      </c>
      <c r="I424" s="1006"/>
      <c r="J424" s="748">
        <v>0.33014056007153442</v>
      </c>
      <c r="K424" s="613"/>
      <c r="L424" s="613"/>
      <c r="M424" s="1016" t="s">
        <v>469</v>
      </c>
      <c r="N424" s="1006"/>
      <c r="O424" s="749">
        <v>0.22718839290546397</v>
      </c>
      <c r="P424" s="613"/>
      <c r="Q424" s="613"/>
      <c r="AC424" s="338"/>
      <c r="AD424" s="338"/>
      <c r="AE424" s="338"/>
      <c r="AF424" s="338"/>
      <c r="AG424" s="338"/>
      <c r="AH424" s="338"/>
      <c r="AI424" s="338"/>
      <c r="AJ424" s="338"/>
      <c r="AK424" s="338"/>
      <c r="AL424" s="338"/>
      <c r="AM424" s="338"/>
      <c r="AN424" s="338"/>
      <c r="AO424" s="338"/>
      <c r="AP424" s="338"/>
      <c r="AQ424" s="338"/>
      <c r="AR424" s="338"/>
      <c r="AS424" s="338"/>
      <c r="AT424" s="338"/>
      <c r="AU424" s="338"/>
      <c r="AV424" s="338"/>
      <c r="AW424" s="338"/>
      <c r="AX424" s="338"/>
      <c r="AY424" s="338"/>
      <c r="AZ424" s="338"/>
      <c r="BA424" s="340"/>
      <c r="BB424" s="419"/>
      <c r="BC424" s="340"/>
      <c r="BD424" s="340"/>
      <c r="BE424" s="340"/>
      <c r="BF424" s="340"/>
      <c r="BG424" s="340"/>
      <c r="BH424" s="340"/>
      <c r="BI424" s="340"/>
      <c r="BJ424" s="340"/>
      <c r="BK424" s="340"/>
      <c r="BL424" s="340"/>
      <c r="BM424" s="340"/>
      <c r="BN424" s="340"/>
      <c r="BO424" s="340"/>
      <c r="BP424" s="340"/>
      <c r="BQ424" s="340"/>
      <c r="BR424" s="340"/>
      <c r="BS424" s="340"/>
      <c r="BT424" s="340"/>
      <c r="BU424" s="340"/>
      <c r="BV424" s="340"/>
      <c r="BW424" s="340"/>
      <c r="BX424" s="340"/>
      <c r="BY424" s="340"/>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5" customFormat="true" ht="25.15" customHeight="true" x14ac:dyDescent="0.2">
      <c r="B425" s="887"/>
      <c r="C425" s="1016" t="s">
        <v>460</v>
      </c>
      <c r="D425" s="1006"/>
      <c r="E425" s="747">
        <v>0.30224102997985064</v>
      </c>
      <c r="F425" s="613"/>
      <c r="G425" s="613"/>
      <c r="H425" s="1016" t="s">
        <v>471</v>
      </c>
      <c r="I425" s="1006"/>
      <c r="J425" s="748">
        <v>0.3151496973511681</v>
      </c>
      <c r="K425" s="613"/>
      <c r="L425" s="613"/>
      <c r="M425" s="1016" t="s">
        <v>300</v>
      </c>
      <c r="N425" s="1006"/>
      <c r="O425" s="749">
        <v>0.20899138023461544</v>
      </c>
      <c r="P425" s="613"/>
      <c r="Q425" s="613"/>
      <c r="AC425" s="338"/>
      <c r="AD425" s="338"/>
      <c r="AE425" s="338"/>
      <c r="AF425" s="338"/>
      <c r="AG425" s="338"/>
      <c r="AH425" s="338"/>
      <c r="AI425" s="338"/>
      <c r="AJ425" s="338"/>
      <c r="AK425" s="338"/>
      <c r="AL425" s="338"/>
      <c r="AM425" s="338"/>
      <c r="AN425" s="338"/>
      <c r="AO425" s="338"/>
      <c r="AP425" s="338"/>
      <c r="AQ425" s="338"/>
      <c r="AR425" s="338"/>
      <c r="AS425" s="338"/>
      <c r="AT425" s="338"/>
      <c r="AU425" s="338"/>
      <c r="AV425" s="338"/>
      <c r="AW425" s="338"/>
      <c r="AX425" s="338"/>
      <c r="AY425" s="338"/>
      <c r="AZ425" s="338"/>
      <c r="BA425" s="340"/>
      <c r="BB425" s="419"/>
      <c r="BC425" s="340"/>
      <c r="BD425" s="340"/>
      <c r="BE425" s="340"/>
      <c r="BF425" s="340"/>
      <c r="BG425" s="340"/>
      <c r="BH425" s="340"/>
      <c r="BI425" s="340"/>
      <c r="BJ425" s="340"/>
      <c r="BK425" s="340"/>
      <c r="BL425" s="340"/>
      <c r="BM425" s="340"/>
      <c r="BN425" s="340"/>
      <c r="BO425" s="340"/>
      <c r="BP425" s="340"/>
      <c r="BQ425" s="340"/>
      <c r="BR425" s="340"/>
      <c r="BS425" s="340"/>
      <c r="BT425" s="340"/>
      <c r="BU425" s="340"/>
      <c r="BV425" s="340"/>
      <c r="BW425" s="340"/>
      <c r="BX425" s="340"/>
      <c r="BY425" s="340"/>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5" customFormat="true" ht="25.15" customHeight="true" x14ac:dyDescent="0.2">
      <c r="B426" s="887"/>
      <c r="C426" s="1016" t="s">
        <v>475</v>
      </c>
      <c r="D426" s="1006"/>
      <c r="E426" s="747">
        <v>0.29465264119906737</v>
      </c>
      <c r="F426" s="613"/>
      <c r="G426" s="613"/>
      <c r="H426" s="1016" t="s">
        <v>475</v>
      </c>
      <c r="I426" s="1006"/>
      <c r="J426" s="748">
        <v>0.29261942223927134</v>
      </c>
      <c r="K426" s="613"/>
      <c r="L426" s="613"/>
      <c r="M426" s="1016" t="s">
        <v>476</v>
      </c>
      <c r="N426" s="1006"/>
      <c r="O426" s="749">
        <v>0.20577276937301539</v>
      </c>
      <c r="P426" s="613"/>
      <c r="Q426" s="613"/>
      <c r="AC426" s="338"/>
      <c r="AD426" s="338"/>
      <c r="AE426" s="338"/>
      <c r="AF426" s="338"/>
      <c r="AG426" s="338"/>
      <c r="AH426" s="338"/>
      <c r="AI426" s="338"/>
      <c r="AJ426" s="338"/>
      <c r="AK426" s="338"/>
      <c r="AL426" s="338"/>
      <c r="AM426" s="338"/>
      <c r="AN426" s="338"/>
      <c r="AO426" s="338"/>
      <c r="AP426" s="338"/>
      <c r="AQ426" s="338"/>
      <c r="AR426" s="338"/>
      <c r="AS426" s="338"/>
      <c r="AT426" s="338"/>
      <c r="AU426" s="338"/>
      <c r="AV426" s="338"/>
      <c r="AW426" s="338"/>
      <c r="AX426" s="338"/>
      <c r="AY426" s="338"/>
      <c r="AZ426" s="338"/>
      <c r="BA426" s="340"/>
      <c r="BB426" s="419"/>
      <c r="BC426" s="340"/>
      <c r="BD426" s="340"/>
      <c r="BE426" s="340"/>
      <c r="BF426" s="340"/>
      <c r="BG426" s="340"/>
      <c r="BH426" s="340"/>
      <c r="BI426" s="340"/>
      <c r="BJ426" s="340"/>
      <c r="BK426" s="340"/>
      <c r="BL426" s="340"/>
      <c r="BM426" s="340"/>
      <c r="BN426" s="340"/>
      <c r="BO426" s="340"/>
      <c r="BP426" s="340"/>
      <c r="BQ426" s="340"/>
      <c r="BR426" s="340"/>
      <c r="BS426" s="340"/>
      <c r="BT426" s="340"/>
      <c r="BU426" s="340"/>
      <c r="BV426" s="340"/>
      <c r="BW426" s="340"/>
      <c r="BX426" s="340"/>
      <c r="BY426" s="340"/>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5" customFormat="true" ht="25.15" customHeight="true" x14ac:dyDescent="0.2">
      <c r="B427" s="887"/>
      <c r="C427" s="1016" t="s">
        <v>455</v>
      </c>
      <c r="D427" s="1006"/>
      <c r="E427" s="747">
        <v>0.27220538014223089</v>
      </c>
      <c r="F427" s="613"/>
      <c r="G427" s="613"/>
      <c r="H427" s="1016" t="s">
        <v>460</v>
      </c>
      <c r="I427" s="1006"/>
      <c r="J427" s="748">
        <v>0.25109402259281965</v>
      </c>
      <c r="K427" s="613"/>
      <c r="L427" s="613"/>
      <c r="M427" s="1016" t="s">
        <v>468</v>
      </c>
      <c r="N427" s="1006"/>
      <c r="O427" s="749">
        <v>0.18062870159987726</v>
      </c>
      <c r="P427" s="613"/>
      <c r="Q427" s="613"/>
      <c r="AC427" s="338"/>
      <c r="AD427" s="338"/>
      <c r="AE427" s="338"/>
      <c r="AF427" s="338"/>
      <c r="AG427" s="338"/>
      <c r="AH427" s="338"/>
      <c r="AI427" s="338"/>
      <c r="AJ427" s="338"/>
      <c r="AK427" s="338"/>
      <c r="AL427" s="338"/>
      <c r="AM427" s="338"/>
      <c r="AN427" s="338"/>
      <c r="AO427" s="338"/>
      <c r="AP427" s="338"/>
      <c r="AQ427" s="338"/>
      <c r="AR427" s="338"/>
      <c r="AS427" s="338"/>
      <c r="AT427" s="338"/>
      <c r="AU427" s="338"/>
      <c r="AV427" s="338"/>
      <c r="AW427" s="338"/>
      <c r="AX427" s="338"/>
      <c r="AY427" s="338"/>
      <c r="AZ427" s="338"/>
      <c r="BA427" s="340"/>
      <c r="BB427" s="419"/>
      <c r="BC427" s="340"/>
      <c r="BD427" s="340"/>
      <c r="BE427" s="340"/>
      <c r="BF427" s="340"/>
      <c r="BG427" s="340"/>
      <c r="BH427" s="340"/>
      <c r="BI427" s="340"/>
      <c r="BJ427" s="340"/>
      <c r="BK427" s="340"/>
      <c r="BL427" s="340"/>
      <c r="BM427" s="340"/>
      <c r="BN427" s="340"/>
      <c r="BO427" s="340"/>
      <c r="BP427" s="340"/>
      <c r="BQ427" s="340"/>
      <c r="BR427" s="340"/>
      <c r="BS427" s="340"/>
      <c r="BT427" s="340"/>
      <c r="BU427" s="340"/>
      <c r="BV427" s="340"/>
      <c r="BW427" s="340"/>
      <c r="BX427" s="340"/>
      <c r="BY427" s="340"/>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5" customFormat="true" ht="25.15" customHeight="true" x14ac:dyDescent="0.2">
      <c r="B428" s="887"/>
      <c r="C428" s="1016" t="s">
        <v>469</v>
      </c>
      <c r="D428" s="1006"/>
      <c r="E428" s="747">
        <v>-0.26073063488602616</v>
      </c>
      <c r="F428" s="613"/>
      <c r="G428" s="613"/>
      <c r="H428" s="1016" t="s">
        <v>468</v>
      </c>
      <c r="I428" s="1006"/>
      <c r="J428" s="748">
        <v>0.24817724548604725</v>
      </c>
      <c r="K428" s="613"/>
      <c r="L428" s="613"/>
      <c r="M428" s="1016" t="s">
        <v>309</v>
      </c>
      <c r="N428" s="1006"/>
      <c r="O428" s="749">
        <v>0.17916859092725532</v>
      </c>
      <c r="P428" s="613"/>
      <c r="Q428" s="613"/>
      <c r="AC428" s="338"/>
      <c r="AD428" s="338"/>
      <c r="AE428" s="338"/>
      <c r="AF428" s="338"/>
      <c r="AG428" s="338"/>
      <c r="AH428" s="338"/>
      <c r="AI428" s="338"/>
      <c r="AJ428" s="338"/>
      <c r="AK428" s="338"/>
      <c r="AL428" s="338"/>
      <c r="AM428" s="338"/>
      <c r="AN428" s="338"/>
      <c r="AO428" s="338"/>
      <c r="AP428" s="338"/>
      <c r="AQ428" s="338"/>
      <c r="AR428" s="338"/>
      <c r="AS428" s="338"/>
      <c r="AT428" s="338"/>
      <c r="AU428" s="338"/>
      <c r="AV428" s="338"/>
      <c r="AW428" s="338"/>
      <c r="AX428" s="338"/>
      <c r="AY428" s="338"/>
      <c r="AZ428" s="338"/>
      <c r="BA428" s="340"/>
      <c r="BB428" s="419"/>
      <c r="BC428" s="340"/>
      <c r="BD428" s="340"/>
      <c r="BE428" s="340"/>
      <c r="BF428" s="340"/>
      <c r="BG428" s="340"/>
      <c r="BH428" s="340"/>
      <c r="BI428" s="340"/>
      <c r="BJ428" s="340"/>
      <c r="BK428" s="340"/>
      <c r="BL428" s="340"/>
      <c r="BM428" s="340"/>
      <c r="BN428" s="340"/>
      <c r="BO428" s="340"/>
      <c r="BP428" s="340"/>
      <c r="BQ428" s="340"/>
      <c r="BR428" s="340"/>
      <c r="BS428" s="340"/>
      <c r="BT428" s="340"/>
      <c r="BU428" s="340"/>
      <c r="BV428" s="340"/>
      <c r="BW428" s="340"/>
      <c r="BX428" s="340"/>
      <c r="BY428" s="340"/>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5" customFormat="true" ht="25.15" customHeight="true" x14ac:dyDescent="0.2">
      <c r="B429" s="887"/>
      <c r="C429" s="1016" t="s">
        <v>467</v>
      </c>
      <c r="D429" s="1006"/>
      <c r="E429" s="747">
        <v>0.25927288553266709</v>
      </c>
      <c r="F429" s="613"/>
      <c r="G429" s="613"/>
      <c r="H429" s="1016" t="s">
        <v>477</v>
      </c>
      <c r="I429" s="1006"/>
      <c r="J429" s="748">
        <v>-0.24185698466887565</v>
      </c>
      <c r="K429" s="613"/>
      <c r="L429" s="613"/>
      <c r="M429" s="1016" t="s">
        <v>457</v>
      </c>
      <c r="N429" s="1006"/>
      <c r="O429" s="749">
        <v>0.17815162196821915</v>
      </c>
      <c r="P429" s="613"/>
      <c r="Q429" s="613"/>
      <c r="AC429" s="338"/>
      <c r="AD429" s="338"/>
      <c r="AE429" s="338"/>
      <c r="AF429" s="338"/>
      <c r="AG429" s="338"/>
      <c r="AH429" s="338"/>
      <c r="AI429" s="338"/>
      <c r="AJ429" s="338"/>
      <c r="AK429" s="338"/>
      <c r="AL429" s="338"/>
      <c r="AM429" s="338"/>
      <c r="AN429" s="338"/>
      <c r="AO429" s="338"/>
      <c r="AP429" s="338"/>
      <c r="AQ429" s="338"/>
      <c r="AR429" s="338"/>
      <c r="AS429" s="338"/>
      <c r="AT429" s="338"/>
      <c r="AU429" s="338"/>
      <c r="AV429" s="338"/>
      <c r="AW429" s="338"/>
      <c r="AX429" s="338"/>
      <c r="AY429" s="338"/>
      <c r="AZ429" s="338"/>
      <c r="BA429" s="340"/>
      <c r="BB429" s="419"/>
      <c r="BC429" s="340"/>
      <c r="BD429" s="340"/>
      <c r="BE429" s="340"/>
      <c r="BF429" s="340"/>
      <c r="BG429" s="340"/>
      <c r="BH429" s="340"/>
      <c r="BI429" s="340"/>
      <c r="BJ429" s="340"/>
      <c r="BK429" s="340"/>
      <c r="BL429" s="340"/>
      <c r="BM429" s="340"/>
      <c r="BN429" s="340"/>
      <c r="BO429" s="340"/>
      <c r="BP429" s="340"/>
      <c r="BQ429" s="340"/>
      <c r="BR429" s="340"/>
      <c r="BS429" s="340"/>
      <c r="BT429" s="340"/>
      <c r="BU429" s="340"/>
      <c r="BV429" s="340"/>
      <c r="BW429" s="340"/>
      <c r="BX429" s="340"/>
      <c r="BY429" s="340"/>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5" customFormat="true" ht="25.15" customHeight="true" x14ac:dyDescent="0.2">
      <c r="B430" s="887"/>
      <c r="C430" s="1016" t="s">
        <v>474</v>
      </c>
      <c r="D430" s="1006"/>
      <c r="E430" s="747">
        <v>0.25004292753287155</v>
      </c>
      <c r="F430" s="613"/>
      <c r="G430" s="613"/>
      <c r="H430" s="1016" t="s">
        <v>314</v>
      </c>
      <c r="I430" s="1006"/>
      <c r="J430" s="748">
        <v>-0.23309032075878719</v>
      </c>
      <c r="K430" s="613"/>
      <c r="L430" s="613"/>
      <c r="M430" s="1016" t="s">
        <v>478</v>
      </c>
      <c r="N430" s="1006"/>
      <c r="O430" s="749">
        <v>0.17026969072952519</v>
      </c>
      <c r="P430" s="613"/>
      <c r="Q430" s="613"/>
      <c r="AC430" s="338"/>
      <c r="AD430" s="338"/>
      <c r="AE430" s="338"/>
      <c r="AF430" s="338"/>
      <c r="AG430" s="338"/>
      <c r="AH430" s="338"/>
      <c r="AI430" s="338"/>
      <c r="AJ430" s="338"/>
      <c r="AK430" s="338"/>
      <c r="AL430" s="338"/>
      <c r="AM430" s="338"/>
      <c r="AN430" s="338"/>
      <c r="AO430" s="338"/>
      <c r="AP430" s="338"/>
      <c r="AQ430" s="338"/>
      <c r="AR430" s="338"/>
      <c r="AS430" s="338"/>
      <c r="AT430" s="338"/>
      <c r="AU430" s="338"/>
      <c r="AV430" s="338"/>
      <c r="AW430" s="338"/>
      <c r="AX430" s="338"/>
      <c r="AY430" s="338"/>
      <c r="AZ430" s="338"/>
      <c r="BA430" s="340"/>
      <c r="BB430" s="419"/>
      <c r="BC430" s="340"/>
      <c r="BD430" s="340"/>
      <c r="BE430" s="340"/>
      <c r="BF430" s="340"/>
      <c r="BG430" s="340"/>
      <c r="BH430" s="340"/>
      <c r="BI430" s="340"/>
      <c r="BJ430" s="340"/>
      <c r="BK430" s="340"/>
      <c r="BL430" s="340"/>
      <c r="BM430" s="340"/>
      <c r="BN430" s="340"/>
      <c r="BO430" s="340"/>
      <c r="BP430" s="340"/>
      <c r="BQ430" s="340"/>
      <c r="BR430" s="340"/>
      <c r="BS430" s="340"/>
      <c r="BT430" s="340"/>
      <c r="BU430" s="340"/>
      <c r="BV430" s="340"/>
      <c r="BW430" s="340"/>
      <c r="BX430" s="340"/>
      <c r="BY430" s="340"/>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5" customFormat="true" ht="25.15" customHeight="true" x14ac:dyDescent="0.2">
      <c r="B431" s="887"/>
      <c r="C431" s="1016" t="s">
        <v>458</v>
      </c>
      <c r="D431" s="1006"/>
      <c r="E431" s="747">
        <v>0.24866297433614978</v>
      </c>
      <c r="F431" s="613"/>
      <c r="G431" s="613"/>
      <c r="H431" s="1016" t="s">
        <v>474</v>
      </c>
      <c r="I431" s="1006"/>
      <c r="J431" s="748">
        <v>0.21508428750010944</v>
      </c>
      <c r="K431" s="613"/>
      <c r="L431" s="613"/>
      <c r="M431" s="1016" t="s">
        <v>454</v>
      </c>
      <c r="N431" s="1006"/>
      <c r="O431" s="749">
        <v>0.16978810298560393</v>
      </c>
      <c r="P431" s="613"/>
      <c r="Q431" s="613"/>
      <c r="AC431" s="338"/>
      <c r="AD431" s="338"/>
      <c r="AE431" s="338"/>
      <c r="AF431" s="338"/>
      <c r="AG431" s="338"/>
      <c r="AH431" s="338"/>
      <c r="AI431" s="338"/>
      <c r="AJ431" s="338"/>
      <c r="AK431" s="338"/>
      <c r="AL431" s="338"/>
      <c r="AM431" s="338"/>
      <c r="AN431" s="338"/>
      <c r="AO431" s="338"/>
      <c r="AP431" s="338"/>
      <c r="AQ431" s="338"/>
      <c r="AR431" s="338"/>
      <c r="AS431" s="338"/>
      <c r="AT431" s="338"/>
      <c r="AU431" s="338"/>
      <c r="AV431" s="338"/>
      <c r="AW431" s="338"/>
      <c r="AX431" s="338"/>
      <c r="AY431" s="338"/>
      <c r="AZ431" s="338"/>
      <c r="BA431" s="340"/>
      <c r="BB431" s="419"/>
      <c r="BC431" s="340"/>
      <c r="BD431" s="340"/>
      <c r="BE431" s="340"/>
      <c r="BF431" s="340"/>
      <c r="BG431" s="340"/>
      <c r="BH431" s="340"/>
      <c r="BI431" s="340"/>
      <c r="BJ431" s="340"/>
      <c r="BK431" s="340"/>
      <c r="BL431" s="340"/>
      <c r="BM431" s="340"/>
      <c r="BN431" s="340"/>
      <c r="BO431" s="340"/>
      <c r="BP431" s="340"/>
      <c r="BQ431" s="340"/>
      <c r="BR431" s="340"/>
      <c r="BS431" s="340"/>
      <c r="BT431" s="340"/>
      <c r="BU431" s="340"/>
      <c r="BV431" s="340"/>
      <c r="BW431" s="340"/>
      <c r="BX431" s="340"/>
      <c r="BY431" s="340"/>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5" customFormat="true" ht="25.15" customHeight="true" x14ac:dyDescent="0.2">
      <c r="B432" s="887"/>
      <c r="C432" s="1016" t="s">
        <v>473</v>
      </c>
      <c r="D432" s="1006"/>
      <c r="E432" s="747">
        <v>-0.19956720939844294</v>
      </c>
      <c r="F432" s="613"/>
      <c r="G432" s="613"/>
      <c r="H432" s="1016" t="s">
        <v>465</v>
      </c>
      <c r="I432" s="1006"/>
      <c r="J432" s="748">
        <v>-0.20684250655944483</v>
      </c>
      <c r="K432" s="613"/>
      <c r="L432" s="613"/>
      <c r="M432" s="1016" t="s">
        <v>451</v>
      </c>
      <c r="N432" s="1006"/>
      <c r="O432" s="749">
        <v>-0.16292793125461014</v>
      </c>
      <c r="P432" s="613"/>
      <c r="Q432" s="613"/>
      <c r="AC432" s="338"/>
      <c r="AD432" s="338"/>
      <c r="AE432" s="338"/>
      <c r="AF432" s="338"/>
      <c r="AG432" s="338"/>
      <c r="AH432" s="338"/>
      <c r="AI432" s="338"/>
      <c r="AJ432" s="338"/>
      <c r="AK432" s="338"/>
      <c r="AL432" s="338"/>
      <c r="AM432" s="338"/>
      <c r="AN432" s="338"/>
      <c r="AO432" s="338"/>
      <c r="AP432" s="338"/>
      <c r="AQ432" s="338"/>
      <c r="AR432" s="338"/>
      <c r="AS432" s="338"/>
      <c r="AT432" s="338"/>
      <c r="AU432" s="338"/>
      <c r="AV432" s="338"/>
      <c r="AW432" s="338"/>
      <c r="AX432" s="338"/>
      <c r="AY432" s="338"/>
      <c r="AZ432" s="338"/>
      <c r="BA432" s="340"/>
      <c r="BB432" s="419"/>
      <c r="BC432" s="340"/>
      <c r="BD432" s="340"/>
      <c r="BE432" s="340"/>
      <c r="BF432" s="340"/>
      <c r="BG432" s="340"/>
      <c r="BH432" s="340"/>
      <c r="BI432" s="340"/>
      <c r="BJ432" s="340"/>
      <c r="BK432" s="340"/>
      <c r="BL432" s="340"/>
      <c r="BM432" s="340"/>
      <c r="BN432" s="340"/>
      <c r="BO432" s="340"/>
      <c r="BP432" s="340"/>
      <c r="BQ432" s="340"/>
      <c r="BR432" s="340"/>
      <c r="BS432" s="340"/>
      <c r="BT432" s="340"/>
      <c r="BU432" s="340"/>
      <c r="BV432" s="340"/>
      <c r="BW432" s="340"/>
      <c r="BX432" s="340"/>
      <c r="BY432" s="340"/>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5" customFormat="true" ht="25.15" customHeight="true" x14ac:dyDescent="0.2">
      <c r="B433" s="887"/>
      <c r="C433" s="1016" t="s">
        <v>317</v>
      </c>
      <c r="D433" s="1006"/>
      <c r="E433" s="747">
        <v>0.18345151293665754</v>
      </c>
      <c r="F433" s="613"/>
      <c r="G433" s="613"/>
      <c r="H433" s="1016" t="s">
        <v>458</v>
      </c>
      <c r="I433" s="1006"/>
      <c r="J433" s="748">
        <v>0.20218388977753027</v>
      </c>
      <c r="K433" s="613"/>
      <c r="L433" s="613"/>
      <c r="M433" s="1016" t="s">
        <v>479</v>
      </c>
      <c r="N433" s="1006"/>
      <c r="O433" s="749">
        <v>0.16268069054792136</v>
      </c>
      <c r="P433" s="613"/>
      <c r="Q433" s="613"/>
      <c r="AC433" s="338"/>
      <c r="AD433" s="338"/>
      <c r="AE433" s="338"/>
      <c r="AF433" s="338"/>
      <c r="AG433" s="338"/>
      <c r="AH433" s="338"/>
      <c r="AI433" s="338"/>
      <c r="AJ433" s="338"/>
      <c r="AK433" s="338"/>
      <c r="AL433" s="338"/>
      <c r="AM433" s="338"/>
      <c r="AN433" s="338"/>
      <c r="AO433" s="338"/>
      <c r="AP433" s="338"/>
      <c r="AQ433" s="338"/>
      <c r="AR433" s="338"/>
      <c r="AS433" s="338"/>
      <c r="AT433" s="338"/>
      <c r="AU433" s="338"/>
      <c r="AV433" s="338"/>
      <c r="AW433" s="338"/>
      <c r="AX433" s="338"/>
      <c r="AY433" s="338"/>
      <c r="AZ433" s="338"/>
      <c r="BA433" s="340"/>
      <c r="BB433" s="419"/>
      <c r="BC433" s="340"/>
      <c r="BD433" s="340"/>
      <c r="BE433" s="340"/>
      <c r="BF433" s="340"/>
      <c r="BG433" s="340"/>
      <c r="BH433" s="340"/>
      <c r="BI433" s="340"/>
      <c r="BJ433" s="340"/>
      <c r="BK433" s="340"/>
      <c r="BL433" s="340"/>
      <c r="BM433" s="340"/>
      <c r="BN433" s="340"/>
      <c r="BO433" s="340"/>
      <c r="BP433" s="340"/>
      <c r="BQ433" s="340"/>
      <c r="BR433" s="340"/>
      <c r="BS433" s="340"/>
      <c r="BT433" s="340"/>
      <c r="BU433" s="340"/>
      <c r="BV433" s="340"/>
      <c r="BW433" s="340"/>
      <c r="BX433" s="340"/>
      <c r="BY433" s="340"/>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5" customFormat="true" ht="25.15" customHeight="true" x14ac:dyDescent="0.2">
      <c r="B434" s="887"/>
      <c r="C434" s="1016" t="s">
        <v>479</v>
      </c>
      <c r="D434" s="1006"/>
      <c r="E434" s="747">
        <v>0.16787401958957282</v>
      </c>
      <c r="F434" s="613"/>
      <c r="G434" s="613"/>
      <c r="H434" s="1016" t="s">
        <v>467</v>
      </c>
      <c r="I434" s="1006"/>
      <c r="J434" s="748">
        <v>0.19811615630209228</v>
      </c>
      <c r="K434" s="613"/>
      <c r="L434" s="613"/>
      <c r="M434" s="1016" t="s">
        <v>464</v>
      </c>
      <c r="N434" s="1006"/>
      <c r="O434" s="749">
        <v>-0.16212338652532343</v>
      </c>
      <c r="P434" s="613"/>
      <c r="Q434" s="613"/>
      <c r="AC434" s="338"/>
      <c r="AD434" s="338"/>
      <c r="AE434" s="338"/>
      <c r="AF434" s="338"/>
      <c r="AG434" s="338"/>
      <c r="AH434" s="338"/>
      <c r="AI434" s="338"/>
      <c r="AJ434" s="338"/>
      <c r="AK434" s="338"/>
      <c r="AL434" s="338"/>
      <c r="AM434" s="338"/>
      <c r="AN434" s="338"/>
      <c r="AO434" s="338"/>
      <c r="AP434" s="338"/>
      <c r="AQ434" s="338"/>
      <c r="AR434" s="338"/>
      <c r="AS434" s="338"/>
      <c r="AT434" s="338"/>
      <c r="AU434" s="338"/>
      <c r="AV434" s="338"/>
      <c r="AW434" s="338"/>
      <c r="AX434" s="338"/>
      <c r="AY434" s="338"/>
      <c r="AZ434" s="338"/>
      <c r="BA434" s="340"/>
      <c r="BB434" s="419"/>
      <c r="BC434" s="340"/>
      <c r="BD434" s="340"/>
      <c r="BE434" s="340"/>
      <c r="BF434" s="340"/>
      <c r="BG434" s="340"/>
      <c r="BH434" s="340"/>
      <c r="BI434" s="340"/>
      <c r="BJ434" s="340"/>
      <c r="BK434" s="340"/>
      <c r="BL434" s="340"/>
      <c r="BM434" s="340"/>
      <c r="BN434" s="340"/>
      <c r="BO434" s="340"/>
      <c r="BP434" s="340"/>
      <c r="BQ434" s="340"/>
      <c r="BR434" s="340"/>
      <c r="BS434" s="340"/>
      <c r="BT434" s="340"/>
      <c r="BU434" s="340"/>
      <c r="BV434" s="340"/>
      <c r="BW434" s="340"/>
      <c r="BX434" s="340"/>
      <c r="BY434" s="340"/>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5" customFormat="true" ht="25.15" customHeight="true" x14ac:dyDescent="0.2">
      <c r="B435" s="887"/>
      <c r="C435" s="1016" t="s">
        <v>480</v>
      </c>
      <c r="D435" s="1006"/>
      <c r="E435" s="747">
        <v>0.15998330322744161</v>
      </c>
      <c r="F435" s="613"/>
      <c r="G435" s="613"/>
      <c r="H435" s="1016" t="s">
        <v>481</v>
      </c>
      <c r="I435" s="1006"/>
      <c r="J435" s="748">
        <v>-0.19232134135621246</v>
      </c>
      <c r="K435" s="613"/>
      <c r="L435" s="613"/>
      <c r="M435" s="1016" t="s">
        <v>475</v>
      </c>
      <c r="N435" s="1006"/>
      <c r="O435" s="749">
        <v>0.14810766231408803</v>
      </c>
      <c r="P435" s="613"/>
      <c r="Q435" s="613"/>
      <c r="AC435" s="338"/>
      <c r="AD435" s="338"/>
      <c r="AE435" s="338"/>
      <c r="AF435" s="338"/>
      <c r="AG435" s="338"/>
      <c r="AH435" s="338"/>
      <c r="AI435" s="338"/>
      <c r="AJ435" s="338"/>
      <c r="AK435" s="338"/>
      <c r="AL435" s="338"/>
      <c r="AM435" s="338"/>
      <c r="AN435" s="338"/>
      <c r="AO435" s="338"/>
      <c r="AP435" s="338"/>
      <c r="AQ435" s="338"/>
      <c r="AR435" s="338"/>
      <c r="AS435" s="338"/>
      <c r="AT435" s="338"/>
      <c r="AU435" s="338"/>
      <c r="AV435" s="338"/>
      <c r="AW435" s="338"/>
      <c r="AX435" s="338"/>
      <c r="AY435" s="338"/>
      <c r="AZ435" s="338"/>
      <c r="BA435" s="340"/>
      <c r="BB435" s="419"/>
      <c r="BC435" s="340"/>
      <c r="BD435" s="340"/>
      <c r="BE435" s="340"/>
      <c r="BF435" s="340"/>
      <c r="BG435" s="340"/>
      <c r="BH435" s="340"/>
      <c r="BI435" s="340"/>
      <c r="BJ435" s="340"/>
      <c r="BK435" s="340"/>
      <c r="BL435" s="340"/>
      <c r="BM435" s="340"/>
      <c r="BN435" s="340"/>
      <c r="BO435" s="340"/>
      <c r="BP435" s="340"/>
      <c r="BQ435" s="340"/>
      <c r="BR435" s="340"/>
      <c r="BS435" s="340"/>
      <c r="BT435" s="340"/>
      <c r="BU435" s="340"/>
      <c r="BV435" s="340"/>
      <c r="BW435" s="340"/>
      <c r="BX435" s="340"/>
      <c r="BY435" s="340"/>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5" customFormat="true" ht="25.15" customHeight="true" x14ac:dyDescent="0.2">
      <c r="B436" s="887"/>
      <c r="C436" s="1016" t="s">
        <v>472</v>
      </c>
      <c r="D436" s="1006"/>
      <c r="E436" s="747">
        <v>0.13786635955516496</v>
      </c>
      <c r="F436" s="613"/>
      <c r="G436" s="613"/>
      <c r="H436" s="1016" t="s">
        <v>455</v>
      </c>
      <c r="I436" s="1006"/>
      <c r="J436" s="748">
        <v>0.17507224731578275</v>
      </c>
      <c r="K436" s="613"/>
      <c r="L436" s="613"/>
      <c r="M436" s="1016" t="s">
        <v>482</v>
      </c>
      <c r="N436" s="1006"/>
      <c r="O436" s="749">
        <v>0.14190547123460043</v>
      </c>
      <c r="P436" s="613"/>
      <c r="Q436" s="613"/>
      <c r="AC436" s="338"/>
      <c r="AD436" s="338"/>
      <c r="AE436" s="338"/>
      <c r="AF436" s="338"/>
      <c r="AG436" s="338"/>
      <c r="AH436" s="338"/>
      <c r="AI436" s="338"/>
      <c r="AJ436" s="338"/>
      <c r="AK436" s="338"/>
      <c r="AL436" s="338"/>
      <c r="AM436" s="338"/>
      <c r="AN436" s="338"/>
      <c r="AO436" s="338"/>
      <c r="AP436" s="338"/>
      <c r="AQ436" s="338"/>
      <c r="AR436" s="338"/>
      <c r="AS436" s="338"/>
      <c r="AT436" s="338"/>
      <c r="AU436" s="338"/>
      <c r="AV436" s="338"/>
      <c r="AW436" s="338"/>
      <c r="AX436" s="338"/>
      <c r="AY436" s="338"/>
      <c r="AZ436" s="338"/>
      <c r="BA436" s="340"/>
      <c r="BB436" s="419"/>
      <c r="BC436" s="340"/>
      <c r="BD436" s="340"/>
      <c r="BE436" s="340"/>
      <c r="BF436" s="340"/>
      <c r="BG436" s="340"/>
      <c r="BH436" s="340"/>
      <c r="BI436" s="340"/>
      <c r="BJ436" s="340"/>
      <c r="BK436" s="340"/>
      <c r="BL436" s="340"/>
      <c r="BM436" s="340"/>
      <c r="BN436" s="340"/>
      <c r="BO436" s="340"/>
      <c r="BP436" s="340"/>
      <c r="BQ436" s="340"/>
      <c r="BR436" s="340"/>
      <c r="BS436" s="340"/>
      <c r="BT436" s="340"/>
      <c r="BU436" s="340"/>
      <c r="BV436" s="340"/>
      <c r="BW436" s="340"/>
      <c r="BX436" s="340"/>
      <c r="BY436" s="340"/>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5" customFormat="true" ht="25.15" customHeight="true" x14ac:dyDescent="0.2">
      <c r="B437" s="887"/>
      <c r="C437" s="1016" t="s">
        <v>483</v>
      </c>
      <c r="D437" s="1006"/>
      <c r="E437" s="747">
        <v>0.13782464103730657</v>
      </c>
      <c r="F437" s="613"/>
      <c r="G437" s="613"/>
      <c r="H437" s="1016" t="s">
        <v>484</v>
      </c>
      <c r="I437" s="1006"/>
      <c r="J437" s="748">
        <v>-0.14379213098653065</v>
      </c>
      <c r="K437" s="613"/>
      <c r="L437" s="613"/>
      <c r="M437" s="1016" t="s">
        <v>459</v>
      </c>
      <c r="N437" s="1006"/>
      <c r="O437" s="749">
        <v>0.13683802838678261</v>
      </c>
      <c r="P437" s="613"/>
      <c r="Q437" s="613"/>
      <c r="AC437" s="338"/>
      <c r="AD437" s="338"/>
      <c r="AE437" s="338"/>
      <c r="AF437" s="338"/>
      <c r="AG437" s="338"/>
      <c r="AH437" s="338"/>
      <c r="AI437" s="338"/>
      <c r="AJ437" s="338"/>
      <c r="AK437" s="338"/>
      <c r="AL437" s="338"/>
      <c r="AM437" s="338"/>
      <c r="AN437" s="338"/>
      <c r="AO437" s="338"/>
      <c r="AP437" s="338"/>
      <c r="AQ437" s="338"/>
      <c r="AR437" s="338"/>
      <c r="AS437" s="338"/>
      <c r="AT437" s="338"/>
      <c r="AU437" s="338"/>
      <c r="AV437" s="338"/>
      <c r="AW437" s="338"/>
      <c r="AX437" s="338"/>
      <c r="AY437" s="338"/>
      <c r="AZ437" s="338"/>
      <c r="BA437" s="340"/>
      <c r="BB437" s="419"/>
      <c r="BC437" s="340"/>
      <c r="BD437" s="340"/>
      <c r="BE437" s="340"/>
      <c r="BF437" s="340"/>
      <c r="BG437" s="340"/>
      <c r="BH437" s="340"/>
      <c r="BI437" s="340"/>
      <c r="BJ437" s="340"/>
      <c r="BK437" s="340"/>
      <c r="BL437" s="340"/>
      <c r="BM437" s="340"/>
      <c r="BN437" s="340"/>
      <c r="BO437" s="340"/>
      <c r="BP437" s="340"/>
      <c r="BQ437" s="340"/>
      <c r="BR437" s="340"/>
      <c r="BS437" s="340"/>
      <c r="BT437" s="340"/>
      <c r="BU437" s="340"/>
      <c r="BV437" s="340"/>
      <c r="BW437" s="340"/>
      <c r="BX437" s="340"/>
      <c r="BY437" s="340"/>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5" customFormat="true" ht="25.15" customHeight="true" x14ac:dyDescent="0.2">
      <c r="B438" s="887"/>
      <c r="C438" s="1016" t="s">
        <v>484</v>
      </c>
      <c r="D438" s="1006"/>
      <c r="E438" s="747">
        <v>-0.13120315577689801</v>
      </c>
      <c r="F438" s="613"/>
      <c r="G438" s="613"/>
      <c r="H438" s="1016" t="s">
        <v>479</v>
      </c>
      <c r="I438" s="1006"/>
      <c r="J438" s="748">
        <v>0.12879201770097559</v>
      </c>
      <c r="K438" s="613"/>
      <c r="L438" s="613"/>
      <c r="M438" s="1016" t="s">
        <v>483</v>
      </c>
      <c r="N438" s="1006"/>
      <c r="O438" s="749">
        <v>0.13457528275522629</v>
      </c>
      <c r="P438" s="613"/>
      <c r="Q438" s="613"/>
      <c r="AC438" s="338"/>
      <c r="AD438" s="338"/>
      <c r="AE438" s="338"/>
      <c r="AF438" s="338"/>
      <c r="AG438" s="338"/>
      <c r="AH438" s="338"/>
      <c r="AI438" s="338"/>
      <c r="AJ438" s="338"/>
      <c r="AK438" s="338"/>
      <c r="AL438" s="338"/>
      <c r="AM438" s="338"/>
      <c r="AN438" s="338"/>
      <c r="AO438" s="338"/>
      <c r="AP438" s="338"/>
      <c r="AQ438" s="338"/>
      <c r="AR438" s="338"/>
      <c r="AS438" s="338"/>
      <c r="AT438" s="338"/>
      <c r="AU438" s="338"/>
      <c r="AV438" s="338"/>
      <c r="AW438" s="338"/>
      <c r="AX438" s="338"/>
      <c r="AY438" s="338"/>
      <c r="AZ438" s="338"/>
      <c r="BA438" s="340"/>
      <c r="BB438" s="419"/>
      <c r="BC438" s="340"/>
      <c r="BD438" s="340"/>
      <c r="BE438" s="340"/>
      <c r="BF438" s="340"/>
      <c r="BG438" s="340"/>
      <c r="BH438" s="340"/>
      <c r="BI438" s="340"/>
      <c r="BJ438" s="340"/>
      <c r="BK438" s="340"/>
      <c r="BL438" s="340"/>
      <c r="BM438" s="340"/>
      <c r="BN438" s="340"/>
      <c r="BO438" s="340"/>
      <c r="BP438" s="340"/>
      <c r="BQ438" s="340"/>
      <c r="BR438" s="340"/>
      <c r="BS438" s="340"/>
      <c r="BT438" s="340"/>
      <c r="BU438" s="340"/>
      <c r="BV438" s="340"/>
      <c r="BW438" s="340"/>
      <c r="BX438" s="340"/>
      <c r="BY438" s="340"/>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5" customFormat="true" ht="25.15" customHeight="true" x14ac:dyDescent="0.2">
      <c r="B439" s="887"/>
      <c r="C439" s="1016" t="s">
        <v>485</v>
      </c>
      <c r="D439" s="1006"/>
      <c r="E439" s="747">
        <v>0.1170046656264893</v>
      </c>
      <c r="F439" s="613"/>
      <c r="G439" s="613"/>
      <c r="H439" s="1016" t="s">
        <v>483</v>
      </c>
      <c r="I439" s="1006"/>
      <c r="J439" s="748">
        <v>0.11840339467842952</v>
      </c>
      <c r="K439" s="613"/>
      <c r="L439" s="613"/>
      <c r="M439" s="1016" t="s">
        <v>486</v>
      </c>
      <c r="N439" s="1006"/>
      <c r="O439" s="749">
        <v>0.12606819756847298</v>
      </c>
      <c r="P439" s="613"/>
      <c r="Q439" s="613"/>
      <c r="AC439" s="338"/>
      <c r="AD439" s="338"/>
      <c r="AE439" s="338"/>
      <c r="AF439" s="338"/>
      <c r="AG439" s="338"/>
      <c r="AH439" s="338"/>
      <c r="AI439" s="338"/>
      <c r="AJ439" s="338"/>
      <c r="AK439" s="338"/>
      <c r="AL439" s="338"/>
      <c r="AM439" s="338"/>
      <c r="AN439" s="338"/>
      <c r="AO439" s="338"/>
      <c r="AP439" s="338"/>
      <c r="AQ439" s="338"/>
      <c r="AR439" s="338"/>
      <c r="AS439" s="338"/>
      <c r="AT439" s="338"/>
      <c r="AU439" s="338"/>
      <c r="AV439" s="338"/>
      <c r="AW439" s="338"/>
      <c r="AX439" s="338"/>
      <c r="AY439" s="338"/>
      <c r="AZ439" s="338"/>
      <c r="BA439" s="340"/>
      <c r="BB439" s="419"/>
      <c r="BC439" s="340"/>
      <c r="BD439" s="340"/>
      <c r="BE439" s="340"/>
      <c r="BF439" s="340"/>
      <c r="BG439" s="340"/>
      <c r="BH439" s="340"/>
      <c r="BI439" s="340"/>
      <c r="BJ439" s="340"/>
      <c r="BK439" s="340"/>
      <c r="BL439" s="340"/>
      <c r="BM439" s="340"/>
      <c r="BN439" s="340"/>
      <c r="BO439" s="340"/>
      <c r="BP439" s="340"/>
      <c r="BQ439" s="340"/>
      <c r="BR439" s="340"/>
      <c r="BS439" s="340"/>
      <c r="BT439" s="340"/>
      <c r="BU439" s="340"/>
      <c r="BV439" s="340"/>
      <c r="BW439" s="340"/>
      <c r="BX439" s="340"/>
      <c r="BY439" s="340"/>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5" customFormat="true" ht="25.15" customHeight="true" x14ac:dyDescent="0.2">
      <c r="B440" s="887"/>
      <c r="C440" s="1016" t="s">
        <v>487</v>
      </c>
      <c r="D440" s="1006"/>
      <c r="E440" s="747">
        <v>0.11663446093219447</v>
      </c>
      <c r="F440" s="613"/>
      <c r="G440" s="613"/>
      <c r="H440" s="1016" t="s">
        <v>317</v>
      </c>
      <c r="I440" s="1006"/>
      <c r="J440" s="748">
        <v>0.1133379875376906</v>
      </c>
      <c r="K440" s="613"/>
      <c r="L440" s="613"/>
      <c r="M440" s="1016" t="s">
        <v>488</v>
      </c>
      <c r="N440" s="1006"/>
      <c r="O440" s="749">
        <v>0.12138466868121708</v>
      </c>
      <c r="P440" s="613"/>
      <c r="Q440" s="613"/>
      <c r="AC440" s="338"/>
      <c r="AD440" s="338"/>
      <c r="AE440" s="338"/>
      <c r="AF440" s="338"/>
      <c r="AG440" s="338"/>
      <c r="AH440" s="338"/>
      <c r="AI440" s="338"/>
      <c r="AJ440" s="338"/>
      <c r="AK440" s="338"/>
      <c r="AL440" s="338"/>
      <c r="AM440" s="338"/>
      <c r="AN440" s="338"/>
      <c r="AO440" s="338"/>
      <c r="AP440" s="338"/>
      <c r="AQ440" s="338"/>
      <c r="AR440" s="338"/>
      <c r="AS440" s="338"/>
      <c r="AT440" s="338"/>
      <c r="AU440" s="338"/>
      <c r="AV440" s="338"/>
      <c r="AW440" s="338"/>
      <c r="AX440" s="338"/>
      <c r="AY440" s="338"/>
      <c r="AZ440" s="338"/>
      <c r="BA440" s="340"/>
      <c r="BB440" s="419"/>
      <c r="BC440" s="340"/>
      <c r="BD440" s="340"/>
      <c r="BE440" s="340"/>
      <c r="BF440" s="340"/>
      <c r="BG440" s="340"/>
      <c r="BH440" s="340"/>
      <c r="BI440" s="340"/>
      <c r="BJ440" s="340"/>
      <c r="BK440" s="340"/>
      <c r="BL440" s="340"/>
      <c r="BM440" s="340"/>
      <c r="BN440" s="340"/>
      <c r="BO440" s="340"/>
      <c r="BP440" s="340"/>
      <c r="BQ440" s="340"/>
      <c r="BR440" s="340"/>
      <c r="BS440" s="340"/>
      <c r="BT440" s="340"/>
      <c r="BU440" s="340"/>
      <c r="BV440" s="340"/>
      <c r="BW440" s="340"/>
      <c r="BX440" s="340"/>
      <c r="BY440" s="340"/>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5" customFormat="true" ht="25.15" customHeight="true" x14ac:dyDescent="0.2">
      <c r="B441" s="887"/>
      <c r="C441" s="1016" t="s">
        <v>481</v>
      </c>
      <c r="D441" s="1006"/>
      <c r="E441" s="747">
        <v>-0.11398536489787355</v>
      </c>
      <c r="F441" s="613"/>
      <c r="G441" s="613"/>
      <c r="H441" s="1016" t="s">
        <v>487</v>
      </c>
      <c r="I441" s="1006"/>
      <c r="J441" s="748">
        <v>0.1041457549100701</v>
      </c>
      <c r="K441" s="613"/>
      <c r="L441" s="613"/>
      <c r="M441" s="1016" t="s">
        <v>461</v>
      </c>
      <c r="N441" s="1006"/>
      <c r="O441" s="749">
        <v>0.11352406335252818</v>
      </c>
      <c r="P441" s="613"/>
      <c r="Q441" s="613"/>
      <c r="AC441" s="338"/>
      <c r="AD441" s="338"/>
      <c r="AE441" s="338"/>
      <c r="AF441" s="338"/>
      <c r="AG441" s="338"/>
      <c r="AH441" s="338"/>
      <c r="AI441" s="338"/>
      <c r="AJ441" s="338"/>
      <c r="AK441" s="338"/>
      <c r="AL441" s="338"/>
      <c r="AM441" s="338"/>
      <c r="AN441" s="338"/>
      <c r="AO441" s="338"/>
      <c r="AP441" s="338"/>
      <c r="AQ441" s="338"/>
      <c r="AR441" s="338"/>
      <c r="AS441" s="338"/>
      <c r="AT441" s="338"/>
      <c r="AU441" s="338"/>
      <c r="AV441" s="338"/>
      <c r="AW441" s="338"/>
      <c r="AX441" s="338"/>
      <c r="AY441" s="338"/>
      <c r="AZ441" s="338"/>
      <c r="BA441" s="340"/>
      <c r="BB441" s="419"/>
      <c r="BC441" s="340"/>
      <c r="BD441" s="340"/>
      <c r="BE441" s="340"/>
      <c r="BF441" s="340"/>
      <c r="BG441" s="340"/>
      <c r="BH441" s="340"/>
      <c r="BI441" s="340"/>
      <c r="BJ441" s="340"/>
      <c r="BK441" s="340"/>
      <c r="BL441" s="340"/>
      <c r="BM441" s="340"/>
      <c r="BN441" s="340"/>
      <c r="BO441" s="340"/>
      <c r="BP441" s="340"/>
      <c r="BQ441" s="340"/>
      <c r="BR441" s="340"/>
      <c r="BS441" s="340"/>
      <c r="BT441" s="340"/>
      <c r="BU441" s="340"/>
      <c r="BV441" s="340"/>
      <c r="BW441" s="340"/>
      <c r="BX441" s="340"/>
      <c r="BY441" s="340"/>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5" customFormat="true" ht="25.15" customHeight="true" x14ac:dyDescent="0.2">
      <c r="B442" s="887"/>
      <c r="C442" s="1016" t="s">
        <v>489</v>
      </c>
      <c r="D442" s="1006"/>
      <c r="E442" s="747">
        <v>0.10983000025966028</v>
      </c>
      <c r="F442" s="613"/>
      <c r="G442" s="613"/>
      <c r="H442" s="1016" t="s">
        <v>480</v>
      </c>
      <c r="I442" s="1006"/>
      <c r="J442" s="748">
        <v>9.6336651115167968E-2</v>
      </c>
      <c r="K442" s="613"/>
      <c r="L442" s="613"/>
      <c r="M442" s="1016" t="s">
        <v>490</v>
      </c>
      <c r="N442" s="1006"/>
      <c r="O442" s="749">
        <v>-9.9176212935511057E-2</v>
      </c>
      <c r="P442" s="613"/>
      <c r="Q442" s="613"/>
      <c r="AC442" s="338"/>
      <c r="AD442" s="338"/>
      <c r="AE442" s="338"/>
      <c r="AF442" s="338"/>
      <c r="AG442" s="338"/>
      <c r="AH442" s="338"/>
      <c r="AI442" s="338"/>
      <c r="AJ442" s="338"/>
      <c r="AK442" s="338"/>
      <c r="AL442" s="338"/>
      <c r="AM442" s="338"/>
      <c r="AN442" s="338"/>
      <c r="AO442" s="338"/>
      <c r="AP442" s="338"/>
      <c r="AQ442" s="338"/>
      <c r="AR442" s="338"/>
      <c r="AS442" s="338"/>
      <c r="AT442" s="338"/>
      <c r="AU442" s="338"/>
      <c r="AV442" s="338"/>
      <c r="AW442" s="338"/>
      <c r="AX442" s="338"/>
      <c r="AY442" s="338"/>
      <c r="AZ442" s="338"/>
      <c r="BA442" s="340"/>
      <c r="BB442" s="419"/>
      <c r="BC442" s="340"/>
      <c r="BD442" s="340"/>
      <c r="BE442" s="340"/>
      <c r="BF442" s="340"/>
      <c r="BG442" s="340"/>
      <c r="BH442" s="340"/>
      <c r="BI442" s="340"/>
      <c r="BJ442" s="340"/>
      <c r="BK442" s="340"/>
      <c r="BL442" s="340"/>
      <c r="BM442" s="340"/>
      <c r="BN442" s="340"/>
      <c r="BO442" s="340"/>
      <c r="BP442" s="340"/>
      <c r="BQ442" s="340"/>
      <c r="BR442" s="340"/>
      <c r="BS442" s="340"/>
      <c r="BT442" s="340"/>
      <c r="BU442" s="340"/>
      <c r="BV442" s="340"/>
      <c r="BW442" s="340"/>
      <c r="BX442" s="340"/>
      <c r="BY442" s="340"/>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5" customFormat="true" ht="25.15" customHeight="true" x14ac:dyDescent="0.2">
      <c r="B443" s="887"/>
      <c r="C443" s="1016" t="s">
        <v>465</v>
      </c>
      <c r="D443" s="1006"/>
      <c r="E443" s="747">
        <v>-0.10216350881413955</v>
      </c>
      <c r="F443" s="613"/>
      <c r="G443" s="613"/>
      <c r="H443" s="1016" t="s">
        <v>489</v>
      </c>
      <c r="I443" s="1006"/>
      <c r="J443" s="748">
        <v>8.2669610268565272E-2</v>
      </c>
      <c r="K443" s="613"/>
      <c r="L443" s="613"/>
      <c r="M443" s="1016" t="s">
        <v>491</v>
      </c>
      <c r="N443" s="1006"/>
      <c r="O443" s="749">
        <v>9.8323337562885221E-2</v>
      </c>
      <c r="P443" s="613"/>
      <c r="Q443" s="613"/>
      <c r="AC443" s="338"/>
      <c r="AD443" s="338"/>
      <c r="AE443" s="338"/>
      <c r="AF443" s="338"/>
      <c r="AG443" s="338"/>
      <c r="AH443" s="338"/>
      <c r="AI443" s="338"/>
      <c r="AJ443" s="338"/>
      <c r="AK443" s="338"/>
      <c r="AL443" s="338"/>
      <c r="AM443" s="338"/>
      <c r="AN443" s="338"/>
      <c r="AO443" s="338"/>
      <c r="AP443" s="338"/>
      <c r="AQ443" s="338"/>
      <c r="AR443" s="338"/>
      <c r="AS443" s="338"/>
      <c r="AT443" s="338"/>
      <c r="AU443" s="338"/>
      <c r="AV443" s="338"/>
      <c r="AW443" s="338"/>
      <c r="AX443" s="338"/>
      <c r="AY443" s="338"/>
      <c r="AZ443" s="338"/>
      <c r="BA443" s="340"/>
      <c r="BB443" s="419"/>
      <c r="BC443" s="340"/>
      <c r="BD443" s="340"/>
      <c r="BE443" s="340"/>
      <c r="BF443" s="340"/>
      <c r="BG443" s="340"/>
      <c r="BH443" s="340"/>
      <c r="BI443" s="340"/>
      <c r="BJ443" s="340"/>
      <c r="BK443" s="340"/>
      <c r="BL443" s="340"/>
      <c r="BM443" s="340"/>
      <c r="BN443" s="340"/>
      <c r="BO443" s="340"/>
      <c r="BP443" s="340"/>
      <c r="BQ443" s="340"/>
      <c r="BR443" s="340"/>
      <c r="BS443" s="340"/>
      <c r="BT443" s="340"/>
      <c r="BU443" s="340"/>
      <c r="BV443" s="340"/>
      <c r="BW443" s="340"/>
      <c r="BX443" s="340"/>
      <c r="BY443" s="340"/>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5" customFormat="true" ht="25.15" customHeight="true" x14ac:dyDescent="0.2">
      <c r="B444" s="887"/>
      <c r="C444" s="1016" t="s">
        <v>492</v>
      </c>
      <c r="D444" s="1006"/>
      <c r="E444" s="747">
        <v>9.2972634893788333E-2</v>
      </c>
      <c r="F444" s="613"/>
      <c r="G444" s="613"/>
      <c r="H444" s="1016" t="s">
        <v>485</v>
      </c>
      <c r="I444" s="1006"/>
      <c r="J444" s="748">
        <v>7.9378910788578269E-2</v>
      </c>
      <c r="K444" s="613"/>
      <c r="L444" s="613"/>
      <c r="M444" s="1016" t="s">
        <v>484</v>
      </c>
      <c r="N444" s="1006"/>
      <c r="O444" s="749">
        <v>-9.1542316613691901E-2</v>
      </c>
      <c r="P444" s="613"/>
      <c r="Q444" s="613"/>
      <c r="AC444" s="338"/>
      <c r="AD444" s="338"/>
      <c r="AE444" s="338"/>
      <c r="AF444" s="338"/>
      <c r="AG444" s="338"/>
      <c r="AH444" s="338"/>
      <c r="AI444" s="338"/>
      <c r="AJ444" s="338"/>
      <c r="AK444" s="338"/>
      <c r="AL444" s="338"/>
      <c r="AM444" s="338"/>
      <c r="AN444" s="338"/>
      <c r="AO444" s="338"/>
      <c r="AP444" s="338"/>
      <c r="AQ444" s="338"/>
      <c r="AR444" s="338"/>
      <c r="AS444" s="338"/>
      <c r="AT444" s="338"/>
      <c r="AU444" s="338"/>
      <c r="AV444" s="338"/>
      <c r="AW444" s="338"/>
      <c r="AX444" s="338"/>
      <c r="AY444" s="338"/>
      <c r="AZ444" s="338"/>
      <c r="BA444" s="340"/>
      <c r="BB444" s="419"/>
      <c r="BC444" s="340"/>
      <c r="BD444" s="340"/>
      <c r="BE444" s="340"/>
      <c r="BF444" s="340"/>
      <c r="BG444" s="340"/>
      <c r="BH444" s="340"/>
      <c r="BI444" s="340"/>
      <c r="BJ444" s="340"/>
      <c r="BK444" s="340"/>
      <c r="BL444" s="340"/>
      <c r="BM444" s="340"/>
      <c r="BN444" s="340"/>
      <c r="BO444" s="340"/>
      <c r="BP444" s="340"/>
      <c r="BQ444" s="340"/>
      <c r="BR444" s="340"/>
      <c r="BS444" s="340"/>
      <c r="BT444" s="340"/>
      <c r="BU444" s="340"/>
      <c r="BV444" s="340"/>
      <c r="BW444" s="340"/>
      <c r="BX444" s="340"/>
      <c r="BY444" s="340"/>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5" customFormat="true" ht="25.15" customHeight="true" x14ac:dyDescent="0.2">
      <c r="B445" s="887"/>
      <c r="C445" s="1016" t="s">
        <v>493</v>
      </c>
      <c r="D445" s="1006"/>
      <c r="E445" s="747">
        <v>9.2098587170516458E-2</v>
      </c>
      <c r="F445" s="613"/>
      <c r="G445" s="613"/>
      <c r="H445" s="1016" t="s">
        <v>472</v>
      </c>
      <c r="I445" s="1006"/>
      <c r="J445" s="748">
        <v>-7.8866216645227846E-2</v>
      </c>
      <c r="K445" s="613"/>
      <c r="L445" s="613"/>
      <c r="M445" s="1016" t="s">
        <v>471</v>
      </c>
      <c r="N445" s="1006"/>
      <c r="O445" s="749">
        <v>8.0219124546058285E-2</v>
      </c>
      <c r="P445" s="613"/>
      <c r="Q445" s="613"/>
      <c r="AC445" s="338"/>
      <c r="AD445" s="338"/>
      <c r="AE445" s="338"/>
      <c r="AF445" s="338"/>
      <c r="AG445" s="338"/>
      <c r="AH445" s="338"/>
      <c r="AI445" s="338"/>
      <c r="AJ445" s="338"/>
      <c r="AK445" s="338"/>
      <c r="AL445" s="338"/>
      <c r="AM445" s="338"/>
      <c r="AN445" s="338"/>
      <c r="AO445" s="338"/>
      <c r="AP445" s="338"/>
      <c r="AQ445" s="338"/>
      <c r="AR445" s="338"/>
      <c r="AS445" s="338"/>
      <c r="AT445" s="338"/>
      <c r="AU445" s="338"/>
      <c r="AV445" s="338"/>
      <c r="AW445" s="338"/>
      <c r="AX445" s="338"/>
      <c r="AY445" s="338"/>
      <c r="AZ445" s="338"/>
      <c r="BA445" s="340"/>
      <c r="BB445" s="419"/>
      <c r="BC445" s="340"/>
      <c r="BD445" s="340"/>
      <c r="BE445" s="340"/>
      <c r="BF445" s="340"/>
      <c r="BG445" s="340"/>
      <c r="BH445" s="340"/>
      <c r="BI445" s="340"/>
      <c r="BJ445" s="340"/>
      <c r="BK445" s="340"/>
      <c r="BL445" s="340"/>
      <c r="BM445" s="340"/>
      <c r="BN445" s="340"/>
      <c r="BO445" s="340"/>
      <c r="BP445" s="340"/>
      <c r="BQ445" s="340"/>
      <c r="BR445" s="340"/>
      <c r="BS445" s="340"/>
      <c r="BT445" s="340"/>
      <c r="BU445" s="340"/>
      <c r="BV445" s="340"/>
      <c r="BW445" s="340"/>
      <c r="BX445" s="340"/>
      <c r="BY445" s="340"/>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5" customFormat="true" ht="25.15" customHeight="true" x14ac:dyDescent="0.2">
      <c r="C446" s="1016" t="s">
        <v>494</v>
      </c>
      <c r="D446" s="1006"/>
      <c r="E446" s="747">
        <v>7.7334551126137949E-2</v>
      </c>
      <c r="F446" s="613"/>
      <c r="G446" s="613"/>
      <c r="H446" s="1016" t="s">
        <v>492</v>
      </c>
      <c r="I446" s="1006"/>
      <c r="J446" s="748">
        <v>7.4622225429724104E-2</v>
      </c>
      <c r="K446" s="613"/>
      <c r="L446" s="613"/>
      <c r="M446" s="1016" t="s">
        <v>494</v>
      </c>
      <c r="N446" s="1006"/>
      <c r="O446" s="749">
        <v>7.9583127434779577E-2</v>
      </c>
      <c r="P446" s="613"/>
      <c r="Q446" s="613"/>
      <c r="AC446" s="338"/>
      <c r="AD446" s="338"/>
      <c r="AE446" s="338"/>
      <c r="AF446" s="338"/>
      <c r="AG446" s="338"/>
      <c r="AH446" s="338"/>
      <c r="AI446" s="338"/>
      <c r="AJ446" s="338"/>
      <c r="AK446" s="338"/>
      <c r="AL446" s="338"/>
      <c r="AM446" s="338"/>
      <c r="AN446" s="338"/>
      <c r="AO446" s="338"/>
      <c r="AP446" s="338"/>
      <c r="AQ446" s="338"/>
      <c r="AR446" s="338"/>
      <c r="AS446" s="338"/>
      <c r="AT446" s="338"/>
      <c r="AU446" s="338"/>
      <c r="AV446" s="338"/>
      <c r="AW446" s="338"/>
      <c r="AX446" s="338"/>
      <c r="AY446" s="338"/>
      <c r="AZ446" s="338"/>
      <c r="BA446" s="340"/>
      <c r="BB446" s="419"/>
      <c r="BC446" s="340"/>
      <c r="BD446" s="340"/>
      <c r="BE446" s="340"/>
      <c r="BF446" s="340"/>
      <c r="BG446" s="340"/>
      <c r="BH446" s="340"/>
      <c r="BI446" s="340"/>
      <c r="BJ446" s="340"/>
      <c r="BK446" s="340"/>
      <c r="BL446" s="340"/>
      <c r="BM446" s="340"/>
      <c r="BN446" s="340"/>
      <c r="BO446" s="340"/>
      <c r="BP446" s="340"/>
      <c r="BQ446" s="340"/>
      <c r="BR446" s="340"/>
      <c r="BS446" s="340"/>
      <c r="BT446" s="340"/>
      <c r="BU446" s="340"/>
      <c r="BV446" s="340"/>
      <c r="BW446" s="340"/>
      <c r="BX446" s="340"/>
      <c r="BY446" s="340"/>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5" customFormat="true" ht="25.15" customHeight="true" x14ac:dyDescent="0.2">
      <c r="C447" s="1016" t="s">
        <v>462</v>
      </c>
      <c r="D447" s="1006"/>
      <c r="E447" s="747">
        <v>-7.2851251779455145E-2</v>
      </c>
      <c r="F447" s="613"/>
      <c r="G447" s="613"/>
      <c r="H447" s="1016" t="s">
        <v>493</v>
      </c>
      <c r="I447" s="1006"/>
      <c r="J447" s="748">
        <v>7.1818349455759697E-2</v>
      </c>
      <c r="K447" s="613"/>
      <c r="L447" s="613"/>
      <c r="M447" s="1016" t="s">
        <v>477</v>
      </c>
      <c r="N447" s="1006"/>
      <c r="O447" s="749">
        <v>7.8348861221753524E-2</v>
      </c>
      <c r="P447" s="613"/>
      <c r="Q447" s="613"/>
      <c r="AC447" s="338"/>
      <c r="AD447" s="338"/>
      <c r="AE447" s="338"/>
      <c r="AF447" s="338"/>
      <c r="AG447" s="338"/>
      <c r="AH447" s="338"/>
      <c r="AI447" s="338"/>
      <c r="AJ447" s="338"/>
      <c r="AK447" s="338"/>
      <c r="AL447" s="338"/>
      <c r="AM447" s="338"/>
      <c r="AN447" s="338"/>
      <c r="AO447" s="338"/>
      <c r="AP447" s="338"/>
      <c r="AQ447" s="338"/>
      <c r="AR447" s="338"/>
      <c r="AS447" s="338"/>
      <c r="AT447" s="338"/>
      <c r="AU447" s="338"/>
      <c r="AV447" s="338"/>
      <c r="AW447" s="338"/>
      <c r="AX447" s="338"/>
      <c r="AY447" s="338"/>
      <c r="AZ447" s="338"/>
      <c r="BA447" s="340"/>
      <c r="BB447" s="419"/>
      <c r="BC447" s="340"/>
      <c r="BD447" s="340"/>
      <c r="BE447" s="340"/>
      <c r="BF447" s="340"/>
      <c r="BG447" s="340"/>
      <c r="BH447" s="340"/>
      <c r="BI447" s="340"/>
      <c r="BJ447" s="340"/>
      <c r="BK447" s="340"/>
      <c r="BL447" s="340"/>
      <c r="BM447" s="340"/>
      <c r="BN447" s="340"/>
      <c r="BO447" s="340"/>
      <c r="BP447" s="340"/>
      <c r="BQ447" s="340"/>
      <c r="BR447" s="340"/>
      <c r="BS447" s="340"/>
      <c r="BT447" s="340"/>
      <c r="BU447" s="340"/>
      <c r="BV447" s="340"/>
      <c r="BW447" s="340"/>
      <c r="BX447" s="340"/>
      <c r="BY447" s="340"/>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5" customFormat="true" ht="25.15" customHeight="true" x14ac:dyDescent="0.2">
      <c r="C448" s="1016" t="s">
        <v>486</v>
      </c>
      <c r="D448" s="1006"/>
      <c r="E448" s="747">
        <v>6.5298473264212814E-2</v>
      </c>
      <c r="F448" s="613"/>
      <c r="G448" s="613"/>
      <c r="H448" s="1016" t="s">
        <v>470</v>
      </c>
      <c r="I448" s="1006"/>
      <c r="J448" s="748">
        <v>-6.9698550946222709E-2</v>
      </c>
      <c r="K448" s="613"/>
      <c r="L448" s="613"/>
      <c r="M448" s="1016" t="s">
        <v>452</v>
      </c>
      <c r="N448" s="1006"/>
      <c r="O448" s="749">
        <v>6.350665078653242E-2</v>
      </c>
      <c r="P448" s="613"/>
      <c r="Q448" s="613"/>
      <c r="AC448" s="338"/>
      <c r="AD448" s="338"/>
      <c r="AE448" s="338"/>
      <c r="AF448" s="338"/>
      <c r="AG448" s="338"/>
      <c r="AH448" s="338"/>
      <c r="AI448" s="338"/>
      <c r="AJ448" s="338"/>
      <c r="AK448" s="338"/>
      <c r="AL448" s="338"/>
      <c r="AM448" s="338"/>
      <c r="AN448" s="338"/>
      <c r="AO448" s="338"/>
      <c r="AP448" s="338"/>
      <c r="AQ448" s="338"/>
      <c r="AR448" s="338"/>
      <c r="AS448" s="338"/>
      <c r="AT448" s="338"/>
      <c r="AU448" s="338"/>
      <c r="AV448" s="338"/>
      <c r="AW448" s="338"/>
      <c r="AX448" s="338"/>
      <c r="AY448" s="338"/>
      <c r="AZ448" s="338"/>
      <c r="BA448" s="340"/>
      <c r="BB448" s="419"/>
      <c r="BC448" s="340"/>
      <c r="BD448" s="340"/>
      <c r="BE448" s="340"/>
      <c r="BF448" s="340"/>
      <c r="BG448" s="340"/>
      <c r="BH448" s="340"/>
      <c r="BI448" s="340"/>
      <c r="BJ448" s="340"/>
      <c r="BK448" s="340"/>
      <c r="BL448" s="340"/>
      <c r="BM448" s="340"/>
      <c r="BN448" s="340"/>
      <c r="BO448" s="340"/>
      <c r="BP448" s="340"/>
      <c r="BQ448" s="340"/>
      <c r="BR448" s="340"/>
      <c r="BS448" s="340"/>
      <c r="BT448" s="340"/>
      <c r="BU448" s="340"/>
      <c r="BV448" s="340"/>
      <c r="BW448" s="340"/>
      <c r="BX448" s="340"/>
      <c r="BY448" s="340"/>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5" customFormat="true" ht="25.15" customHeight="true" x14ac:dyDescent="0.2">
      <c r="C449" s="1016" t="s">
        <v>495</v>
      </c>
      <c r="D449" s="1006"/>
      <c r="E449" s="747">
        <v>4.1586441585058524E-2</v>
      </c>
      <c r="F449" s="613"/>
      <c r="G449" s="613"/>
      <c r="H449" s="1016" t="s">
        <v>486</v>
      </c>
      <c r="I449" s="1006"/>
      <c r="J449" s="748">
        <v>6.3158722579770107E-2</v>
      </c>
      <c r="K449" s="613"/>
      <c r="L449" s="613"/>
      <c r="M449" s="1016" t="s">
        <v>315</v>
      </c>
      <c r="N449" s="1006"/>
      <c r="O449" s="749">
        <v>6.127991668055905E-2</v>
      </c>
      <c r="P449" s="613"/>
      <c r="Q449" s="613"/>
      <c r="AC449" s="338"/>
      <c r="AD449" s="338"/>
      <c r="AE449" s="338"/>
      <c r="AF449" s="338"/>
      <c r="AG449" s="338"/>
      <c r="AH449" s="338"/>
      <c r="AI449" s="338"/>
      <c r="AJ449" s="338"/>
      <c r="AK449" s="338"/>
      <c r="AL449" s="338"/>
      <c r="AM449" s="338"/>
      <c r="AN449" s="338"/>
      <c r="AO449" s="338"/>
      <c r="AP449" s="338"/>
      <c r="AQ449" s="338"/>
      <c r="AR449" s="338"/>
      <c r="AS449" s="338"/>
      <c r="AT449" s="338"/>
      <c r="AU449" s="338"/>
      <c r="AV449" s="338"/>
      <c r="AW449" s="338"/>
      <c r="AX449" s="338"/>
      <c r="AY449" s="338"/>
      <c r="AZ449" s="338"/>
      <c r="BA449" s="340"/>
      <c r="BB449" s="419"/>
      <c r="BC449" s="340"/>
      <c r="BD449" s="340"/>
      <c r="BE449" s="340"/>
      <c r="BF449" s="340"/>
      <c r="BG449" s="340"/>
      <c r="BH449" s="340"/>
      <c r="BI449" s="340"/>
      <c r="BJ449" s="340"/>
      <c r="BK449" s="340"/>
      <c r="BL449" s="340"/>
      <c r="BM449" s="340"/>
      <c r="BN449" s="340"/>
      <c r="BO449" s="340"/>
      <c r="BP449" s="340"/>
      <c r="BQ449" s="340"/>
      <c r="BR449" s="340"/>
      <c r="BS449" s="340"/>
      <c r="BT449" s="340"/>
      <c r="BU449" s="340"/>
      <c r="BV449" s="340"/>
      <c r="BW449" s="340"/>
      <c r="BX449" s="340"/>
      <c r="BY449" s="340"/>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5" customFormat="true" ht="25.15" customHeight="true" x14ac:dyDescent="0.2">
      <c r="C450" s="1016" t="s">
        <v>496</v>
      </c>
      <c r="D450" s="1006"/>
      <c r="E450" s="747">
        <v>3.8028119816704543E-2</v>
      </c>
      <c r="F450" s="613"/>
      <c r="G450" s="613"/>
      <c r="H450" s="1016" t="s">
        <v>494</v>
      </c>
      <c r="I450" s="1006"/>
      <c r="J450" s="748">
        <v>6.0008450428769525E-2</v>
      </c>
      <c r="K450" s="613"/>
      <c r="L450" s="613"/>
      <c r="M450" s="1016" t="s">
        <v>497</v>
      </c>
      <c r="N450" s="1006"/>
      <c r="O450" s="749">
        <v>6.0859982306446389E-2</v>
      </c>
      <c r="P450" s="613"/>
      <c r="Q450" s="613"/>
      <c r="AC450" s="338"/>
      <c r="AD450" s="338"/>
      <c r="AE450" s="338"/>
      <c r="AF450" s="338"/>
      <c r="AG450" s="338"/>
      <c r="AH450" s="338"/>
      <c r="AI450" s="338"/>
      <c r="AJ450" s="338"/>
      <c r="AK450" s="338"/>
      <c r="AL450" s="338"/>
      <c r="AM450" s="338"/>
      <c r="AN450" s="338"/>
      <c r="AO450" s="338"/>
      <c r="AP450" s="338"/>
      <c r="AQ450" s="338"/>
      <c r="AR450" s="338"/>
      <c r="AS450" s="338"/>
      <c r="AT450" s="338"/>
      <c r="AU450" s="338"/>
      <c r="AV450" s="338"/>
      <c r="AW450" s="338"/>
      <c r="AX450" s="338"/>
      <c r="AY450" s="338"/>
      <c r="AZ450" s="338"/>
      <c r="BA450" s="340"/>
      <c r="BB450" s="419"/>
      <c r="BC450" s="340"/>
      <c r="BD450" s="340"/>
      <c r="BE450" s="340"/>
      <c r="BF450" s="340"/>
      <c r="BG450" s="340"/>
      <c r="BH450" s="340"/>
      <c r="BI450" s="340"/>
      <c r="BJ450" s="340"/>
      <c r="BK450" s="340"/>
      <c r="BL450" s="340"/>
      <c r="BM450" s="340"/>
      <c r="BN450" s="340"/>
      <c r="BO450" s="340"/>
      <c r="BP450" s="340"/>
      <c r="BQ450" s="340"/>
      <c r="BR450" s="340"/>
      <c r="BS450" s="340"/>
      <c r="BT450" s="340"/>
      <c r="BU450" s="340"/>
      <c r="BV450" s="340"/>
      <c r="BW450" s="340"/>
      <c r="BX450" s="340"/>
      <c r="BY450" s="340"/>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5" customFormat="true" ht="25.15" customHeight="true" x14ac:dyDescent="0.2">
      <c r="C451" s="1016" t="s">
        <v>497</v>
      </c>
      <c r="D451" s="1006"/>
      <c r="E451" s="747">
        <v>3.0224413604538286E-2</v>
      </c>
      <c r="F451" s="613"/>
      <c r="G451" s="613"/>
      <c r="H451" s="1016" t="s">
        <v>495</v>
      </c>
      <c r="I451" s="1006"/>
      <c r="J451" s="748">
        <v>5.8262555612139902E-2</v>
      </c>
      <c r="K451" s="613"/>
      <c r="L451" s="613"/>
      <c r="M451" s="1016" t="s">
        <v>498</v>
      </c>
      <c r="N451" s="1006"/>
      <c r="O451" s="749">
        <v>5.5626541516251661E-2</v>
      </c>
      <c r="P451" s="613"/>
      <c r="Q451" s="613"/>
      <c r="AC451" s="338"/>
      <c r="AD451" s="338"/>
      <c r="AE451" s="338"/>
      <c r="AF451" s="338"/>
      <c r="AG451" s="338"/>
      <c r="AH451" s="338"/>
      <c r="AI451" s="338"/>
      <c r="AJ451" s="338"/>
      <c r="AK451" s="338"/>
      <c r="AL451" s="338"/>
      <c r="AM451" s="338"/>
      <c r="AN451" s="338"/>
      <c r="AO451" s="338"/>
      <c r="AP451" s="338"/>
      <c r="AQ451" s="338"/>
      <c r="AR451" s="338"/>
      <c r="AS451" s="338"/>
      <c r="AT451" s="338"/>
      <c r="AU451" s="338"/>
      <c r="AV451" s="338"/>
      <c r="AW451" s="338"/>
      <c r="AX451" s="338"/>
      <c r="AY451" s="338"/>
      <c r="AZ451" s="338"/>
      <c r="BA451" s="340"/>
      <c r="BB451" s="419"/>
      <c r="BC451" s="340"/>
      <c r="BD451" s="340"/>
      <c r="BE451" s="340"/>
      <c r="BF451" s="340"/>
      <c r="BG451" s="340"/>
      <c r="BH451" s="340"/>
      <c r="BI451" s="340"/>
      <c r="BJ451" s="340"/>
      <c r="BK451" s="340"/>
      <c r="BL451" s="340"/>
      <c r="BM451" s="340"/>
      <c r="BN451" s="340"/>
      <c r="BO451" s="340"/>
      <c r="BP451" s="340"/>
      <c r="BQ451" s="340"/>
      <c r="BR451" s="340"/>
      <c r="BS451" s="340"/>
      <c r="BT451" s="340"/>
      <c r="BU451" s="340"/>
      <c r="BV451" s="340"/>
      <c r="BW451" s="340"/>
      <c r="BX451" s="340"/>
      <c r="BY451" s="340"/>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5" customFormat="true" ht="25.15" customHeight="true" x14ac:dyDescent="0.2">
      <c r="C452" s="1016" t="s">
        <v>499</v>
      </c>
      <c r="D452" s="1006"/>
      <c r="E452" s="747">
        <v>2.9283771646319352E-2</v>
      </c>
      <c r="F452" s="613"/>
      <c r="G452" s="613"/>
      <c r="H452" s="1016" t="s">
        <v>462</v>
      </c>
      <c r="I452" s="1006"/>
      <c r="J452" s="748">
        <v>5.4181719796481377E-2</v>
      </c>
      <c r="K452" s="613"/>
      <c r="L452" s="613"/>
      <c r="M452" s="1016" t="s">
        <v>495</v>
      </c>
      <c r="N452" s="1006"/>
      <c r="O452" s="749">
        <v>5.4561040798804257E-2</v>
      </c>
      <c r="P452" s="613"/>
      <c r="Q452" s="613"/>
      <c r="AC452" s="338"/>
      <c r="AD452" s="338"/>
      <c r="AE452" s="338"/>
      <c r="AF452" s="338"/>
      <c r="AG452" s="338"/>
      <c r="AH452" s="338"/>
      <c r="AI452" s="338"/>
      <c r="AJ452" s="338"/>
      <c r="AK452" s="338"/>
      <c r="AL452" s="338"/>
      <c r="AM452" s="338"/>
      <c r="AN452" s="338"/>
      <c r="AO452" s="338"/>
      <c r="AP452" s="338"/>
      <c r="AQ452" s="338"/>
      <c r="AR452" s="338"/>
      <c r="AS452" s="338"/>
      <c r="AT452" s="338"/>
      <c r="AU452" s="338"/>
      <c r="AV452" s="338"/>
      <c r="AW452" s="338"/>
      <c r="AX452" s="338"/>
      <c r="AY452" s="338"/>
      <c r="AZ452" s="338"/>
      <c r="BA452" s="340"/>
      <c r="BB452" s="419"/>
      <c r="BC452" s="340"/>
      <c r="BD452" s="340"/>
      <c r="BE452" s="340"/>
      <c r="BF452" s="340"/>
      <c r="BG452" s="340"/>
      <c r="BH452" s="340"/>
      <c r="BI452" s="340"/>
      <c r="BJ452" s="340"/>
      <c r="BK452" s="340"/>
      <c r="BL452" s="340"/>
      <c r="BM452" s="340"/>
      <c r="BN452" s="340"/>
      <c r="BO452" s="340"/>
      <c r="BP452" s="340"/>
      <c r="BQ452" s="340"/>
      <c r="BR452" s="340"/>
      <c r="BS452" s="340"/>
      <c r="BT452" s="340"/>
      <c r="BU452" s="340"/>
      <c r="BV452" s="340"/>
      <c r="BW452" s="340"/>
      <c r="BX452" s="340"/>
      <c r="BY452" s="340"/>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5" customFormat="true" ht="25.15" customHeight="true" x14ac:dyDescent="0.2">
      <c r="C453" s="1016" t="s">
        <v>314</v>
      </c>
      <c r="D453" s="1006"/>
      <c r="E453" s="747">
        <v>-2.78050722617268E-2</v>
      </c>
      <c r="F453" s="613"/>
      <c r="G453" s="613"/>
      <c r="H453" s="1016" t="s">
        <v>491</v>
      </c>
      <c r="I453" s="1006"/>
      <c r="J453" s="748">
        <v>-4.6657926645638427E-2</v>
      </c>
      <c r="K453" s="613"/>
      <c r="L453" s="613"/>
      <c r="M453" s="1016" t="s">
        <v>485</v>
      </c>
      <c r="N453" s="1006"/>
      <c r="O453" s="749">
        <v>5.4206852171321498E-2</v>
      </c>
      <c r="P453" s="613"/>
      <c r="Q453" s="613"/>
      <c r="AC453" s="338"/>
      <c r="AD453" s="338"/>
      <c r="AE453" s="338"/>
      <c r="AF453" s="338"/>
      <c r="AG453" s="338"/>
      <c r="AH453" s="338"/>
      <c r="AI453" s="338"/>
      <c r="AJ453" s="338"/>
      <c r="AK453" s="338"/>
      <c r="AL453" s="338"/>
      <c r="AM453" s="338"/>
      <c r="AN453" s="338"/>
      <c r="AO453" s="338"/>
      <c r="AP453" s="338"/>
      <c r="AQ453" s="338"/>
      <c r="AR453" s="338"/>
      <c r="AS453" s="338"/>
      <c r="AT453" s="338"/>
      <c r="AU453" s="338"/>
      <c r="AV453" s="338"/>
      <c r="AW453" s="338"/>
      <c r="AX453" s="338"/>
      <c r="AY453" s="338"/>
      <c r="AZ453" s="338"/>
      <c r="BA453" s="340"/>
      <c r="BB453" s="419"/>
      <c r="BC453" s="340"/>
      <c r="BD453" s="340"/>
      <c r="BE453" s="340"/>
      <c r="BF453" s="340"/>
      <c r="BG453" s="340"/>
      <c r="BH453" s="340"/>
      <c r="BI453" s="340"/>
      <c r="BJ453" s="340"/>
      <c r="BK453" s="340"/>
      <c r="BL453" s="340"/>
      <c r="BM453" s="340"/>
      <c r="BN453" s="340"/>
      <c r="BO453" s="340"/>
      <c r="BP453" s="340"/>
      <c r="BQ453" s="340"/>
      <c r="BR453" s="340"/>
      <c r="BS453" s="340"/>
      <c r="BT453" s="340"/>
      <c r="BU453" s="340"/>
      <c r="BV453" s="340"/>
      <c r="BW453" s="340"/>
      <c r="BX453" s="340"/>
      <c r="BY453" s="340"/>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5" customFormat="true" ht="25.15" customHeight="true" x14ac:dyDescent="0.2">
      <c r="C454" s="1016" t="s">
        <v>500</v>
      </c>
      <c r="D454" s="1006"/>
      <c r="E454" s="747">
        <v>2.619291113965027E-2</v>
      </c>
      <c r="F454" s="613"/>
      <c r="G454" s="613"/>
      <c r="H454" s="1016" t="s">
        <v>482</v>
      </c>
      <c r="I454" s="1006"/>
      <c r="J454" s="748">
        <v>-4.5413914063814113E-2</v>
      </c>
      <c r="K454" s="613"/>
      <c r="L454" s="613"/>
      <c r="M454" s="1016" t="s">
        <v>501</v>
      </c>
      <c r="N454" s="1006"/>
      <c r="O454" s="749">
        <v>4.8572608217191088E-2</v>
      </c>
      <c r="P454" s="613"/>
      <c r="Q454" s="613"/>
      <c r="AC454" s="338"/>
      <c r="AD454" s="338"/>
      <c r="AE454" s="338"/>
      <c r="AF454" s="338"/>
      <c r="AG454" s="338"/>
      <c r="AH454" s="338"/>
      <c r="AI454" s="338"/>
      <c r="AJ454" s="338"/>
      <c r="AK454" s="338"/>
      <c r="AL454" s="338"/>
      <c r="AM454" s="338"/>
      <c r="AN454" s="338"/>
      <c r="AO454" s="338"/>
      <c r="AP454" s="338"/>
      <c r="AQ454" s="338"/>
      <c r="AR454" s="338"/>
      <c r="AS454" s="338"/>
      <c r="AT454" s="338"/>
      <c r="AU454" s="338"/>
      <c r="AV454" s="338"/>
      <c r="AW454" s="338"/>
      <c r="AX454" s="338"/>
      <c r="AY454" s="338"/>
      <c r="AZ454" s="338"/>
      <c r="BA454" s="340"/>
      <c r="BB454" s="419"/>
      <c r="BC454" s="340"/>
      <c r="BD454" s="340"/>
      <c r="BE454" s="340"/>
      <c r="BF454" s="340"/>
      <c r="BG454" s="340"/>
      <c r="BH454" s="340"/>
      <c r="BI454" s="340"/>
      <c r="BJ454" s="340"/>
      <c r="BK454" s="340"/>
      <c r="BL454" s="340"/>
      <c r="BM454" s="340"/>
      <c r="BN454" s="340"/>
      <c r="BO454" s="340"/>
      <c r="BP454" s="340"/>
      <c r="BQ454" s="340"/>
      <c r="BR454" s="340"/>
      <c r="BS454" s="340"/>
      <c r="BT454" s="340"/>
      <c r="BU454" s="340"/>
      <c r="BV454" s="340"/>
      <c r="BW454" s="340"/>
      <c r="BX454" s="340"/>
      <c r="BY454" s="340"/>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5" customFormat="true" ht="25.15" customHeight="true" x14ac:dyDescent="0.2">
      <c r="C455" s="1016" t="s">
        <v>502</v>
      </c>
      <c r="D455" s="1006"/>
      <c r="E455" s="747">
        <v>2.57582047378925E-2</v>
      </c>
      <c r="F455" s="613"/>
      <c r="G455" s="613"/>
      <c r="H455" s="1016" t="s">
        <v>503</v>
      </c>
      <c r="I455" s="1006"/>
      <c r="J455" s="748">
        <v>-3.3075478445626853E-2</v>
      </c>
      <c r="K455" s="613"/>
      <c r="L455" s="613"/>
      <c r="M455" s="1016" t="s">
        <v>481</v>
      </c>
      <c r="N455" s="1006"/>
      <c r="O455" s="749">
        <v>-4.7980398076842026E-2</v>
      </c>
      <c r="P455" s="613"/>
      <c r="Q455" s="613"/>
      <c r="AC455" s="338"/>
      <c r="AD455" s="338"/>
      <c r="AE455" s="338"/>
      <c r="AF455" s="338"/>
      <c r="AG455" s="338"/>
      <c r="AH455" s="338"/>
      <c r="AI455" s="338"/>
      <c r="AJ455" s="338"/>
      <c r="AK455" s="338"/>
      <c r="AL455" s="338"/>
      <c r="AM455" s="338"/>
      <c r="AN455" s="338"/>
      <c r="AO455" s="338"/>
      <c r="AP455" s="338"/>
      <c r="AQ455" s="338"/>
      <c r="AR455" s="338"/>
      <c r="AS455" s="338"/>
      <c r="AT455" s="338"/>
      <c r="AU455" s="338"/>
      <c r="AV455" s="338"/>
      <c r="AW455" s="338"/>
      <c r="AX455" s="338"/>
      <c r="AY455" s="338"/>
      <c r="AZ455" s="338"/>
      <c r="BA455" s="340"/>
      <c r="BB455" s="419"/>
      <c r="BC455" s="340"/>
      <c r="BD455" s="340"/>
      <c r="BE455" s="340"/>
      <c r="BF455" s="340"/>
      <c r="BG455" s="340"/>
      <c r="BH455" s="340"/>
      <c r="BI455" s="340"/>
      <c r="BJ455" s="340"/>
      <c r="BK455" s="340"/>
      <c r="BL455" s="340"/>
      <c r="BM455" s="340"/>
      <c r="BN455" s="340"/>
      <c r="BO455" s="340"/>
      <c r="BP455" s="340"/>
      <c r="BQ455" s="340"/>
      <c r="BR455" s="340"/>
      <c r="BS455" s="340"/>
      <c r="BT455" s="340"/>
      <c r="BU455" s="340"/>
      <c r="BV455" s="340"/>
      <c r="BW455" s="340"/>
      <c r="BX455" s="340"/>
      <c r="BY455" s="340"/>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5" customFormat="true" ht="25.15" customHeight="true" x14ac:dyDescent="0.2">
      <c r="C456" s="1016" t="s">
        <v>503</v>
      </c>
      <c r="D456" s="1006"/>
      <c r="E456" s="747">
        <v>-2.4138912998128797E-2</v>
      </c>
      <c r="F456" s="613"/>
      <c r="G456" s="613"/>
      <c r="H456" s="1016" t="s">
        <v>490</v>
      </c>
      <c r="I456" s="1006"/>
      <c r="J456" s="748">
        <v>3.1480583231848741E-2</v>
      </c>
      <c r="K456" s="613"/>
      <c r="L456" s="613"/>
      <c r="M456" s="1016" t="s">
        <v>480</v>
      </c>
      <c r="N456" s="1006"/>
      <c r="O456" s="749">
        <v>4.6341178850374344E-2</v>
      </c>
      <c r="P456" s="613"/>
      <c r="Q456" s="613"/>
      <c r="AC456" s="338"/>
      <c r="AD456" s="338"/>
      <c r="AE456" s="338"/>
      <c r="AF456" s="338"/>
      <c r="AG456" s="338"/>
      <c r="AH456" s="338"/>
      <c r="AI456" s="338"/>
      <c r="AJ456" s="338"/>
      <c r="AK456" s="338"/>
      <c r="AL456" s="338"/>
      <c r="AM456" s="338"/>
      <c r="AN456" s="338"/>
      <c r="AO456" s="338"/>
      <c r="AP456" s="338"/>
      <c r="AQ456" s="338"/>
      <c r="AR456" s="338"/>
      <c r="AS456" s="338"/>
      <c r="AT456" s="338"/>
      <c r="AU456" s="338"/>
      <c r="AV456" s="338"/>
      <c r="AW456" s="338"/>
      <c r="AX456" s="338"/>
      <c r="AY456" s="338"/>
      <c r="AZ456" s="338"/>
      <c r="BA456" s="340"/>
      <c r="BB456" s="419"/>
      <c r="BC456" s="340"/>
      <c r="BD456" s="340"/>
      <c r="BE456" s="340"/>
      <c r="BF456" s="340"/>
      <c r="BG456" s="340"/>
      <c r="BH456" s="340"/>
      <c r="BI456" s="340"/>
      <c r="BJ456" s="340"/>
      <c r="BK456" s="340"/>
      <c r="BL456" s="340"/>
      <c r="BM456" s="340"/>
      <c r="BN456" s="340"/>
      <c r="BO456" s="340"/>
      <c r="BP456" s="340"/>
      <c r="BQ456" s="340"/>
      <c r="BR456" s="340"/>
      <c r="BS456" s="340"/>
      <c r="BT456" s="340"/>
      <c r="BU456" s="340"/>
      <c r="BV456" s="340"/>
      <c r="BW456" s="340"/>
      <c r="BX456" s="340"/>
      <c r="BY456" s="340"/>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5" customFormat="true" ht="25.15" customHeight="true" x14ac:dyDescent="0.2">
      <c r="C457" s="1016" t="s">
        <v>504</v>
      </c>
      <c r="D457" s="1006"/>
      <c r="E457" s="747">
        <v>2.3027901472084927E-2</v>
      </c>
      <c r="F457" s="613"/>
      <c r="G457" s="613"/>
      <c r="H457" s="1016" t="s">
        <v>496</v>
      </c>
      <c r="I457" s="1006"/>
      <c r="J457" s="748">
        <v>3.0012164717311936E-2</v>
      </c>
      <c r="K457" s="613"/>
      <c r="L457" s="613"/>
      <c r="M457" s="1016" t="s">
        <v>505</v>
      </c>
      <c r="N457" s="1006"/>
      <c r="O457" s="749">
        <v>-4.3250449337442341E-2</v>
      </c>
      <c r="P457" s="613"/>
      <c r="Q457" s="613"/>
      <c r="AC457" s="338"/>
      <c r="AD457" s="338"/>
      <c r="AE457" s="338"/>
      <c r="AF457" s="338"/>
      <c r="AG457" s="338"/>
      <c r="AH457" s="338"/>
      <c r="AI457" s="338"/>
      <c r="AJ457" s="338"/>
      <c r="AK457" s="338"/>
      <c r="AL457" s="338"/>
      <c r="AM457" s="338"/>
      <c r="AN457" s="338"/>
      <c r="AO457" s="338"/>
      <c r="AP457" s="338"/>
      <c r="AQ457" s="338"/>
      <c r="AR457" s="338"/>
      <c r="AS457" s="338"/>
      <c r="AT457" s="338"/>
      <c r="AU457" s="338"/>
      <c r="AV457" s="338"/>
      <c r="AW457" s="338"/>
      <c r="AX457" s="338"/>
      <c r="AY457" s="338"/>
      <c r="AZ457" s="338"/>
      <c r="BA457" s="340"/>
      <c r="BB457" s="419"/>
      <c r="BC457" s="340"/>
      <c r="BD457" s="340"/>
      <c r="BE457" s="340"/>
      <c r="BF457" s="340"/>
      <c r="BG457" s="340"/>
      <c r="BH457" s="340"/>
      <c r="BI457" s="340"/>
      <c r="BJ457" s="340"/>
      <c r="BK457" s="340"/>
      <c r="BL457" s="340"/>
      <c r="BM457" s="340"/>
      <c r="BN457" s="340"/>
      <c r="BO457" s="340"/>
      <c r="BP457" s="340"/>
      <c r="BQ457" s="340"/>
      <c r="BR457" s="340"/>
      <c r="BS457" s="340"/>
      <c r="BT457" s="340"/>
      <c r="BU457" s="340"/>
      <c r="BV457" s="340"/>
      <c r="BW457" s="340"/>
      <c r="BX457" s="340"/>
      <c r="BY457" s="340"/>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5" customFormat="true" ht="25.15" customHeight="true" x14ac:dyDescent="0.2">
      <c r="C458" s="1016" t="s">
        <v>506</v>
      </c>
      <c r="D458" s="1006"/>
      <c r="E458" s="747">
        <v>-1.9006329238985358E-2</v>
      </c>
      <c r="F458" s="613"/>
      <c r="G458" s="613"/>
      <c r="H458" s="1016" t="s">
        <v>507</v>
      </c>
      <c r="I458" s="1006"/>
      <c r="J458" s="748">
        <v>-2.9534081631401005E-2</v>
      </c>
      <c r="K458" s="613"/>
      <c r="L458" s="613"/>
      <c r="M458" s="1016" t="s">
        <v>506</v>
      </c>
      <c r="N458" s="1006"/>
      <c r="O458" s="749">
        <v>3.7966770626678005E-2</v>
      </c>
      <c r="P458" s="613"/>
      <c r="Q458" s="613"/>
      <c r="AC458" s="338"/>
      <c r="AD458" s="338"/>
      <c r="AE458" s="338"/>
      <c r="AF458" s="338"/>
      <c r="AG458" s="338"/>
      <c r="AH458" s="338"/>
      <c r="AI458" s="338"/>
      <c r="AJ458" s="338"/>
      <c r="AK458" s="338"/>
      <c r="AL458" s="338"/>
      <c r="AM458" s="338"/>
      <c r="AN458" s="338"/>
      <c r="AO458" s="338"/>
      <c r="AP458" s="338"/>
      <c r="AQ458" s="338"/>
      <c r="AR458" s="338"/>
      <c r="AS458" s="338"/>
      <c r="AT458" s="338"/>
      <c r="AU458" s="338"/>
      <c r="AV458" s="338"/>
      <c r="AW458" s="338"/>
      <c r="AX458" s="338"/>
      <c r="AY458" s="338"/>
      <c r="AZ458" s="338"/>
      <c r="BA458" s="340"/>
      <c r="BB458" s="419"/>
      <c r="BC458" s="340"/>
      <c r="BD458" s="340"/>
      <c r="BE458" s="340"/>
      <c r="BF458" s="340"/>
      <c r="BG458" s="340"/>
      <c r="BH458" s="340"/>
      <c r="BI458" s="340"/>
      <c r="BJ458" s="340"/>
      <c r="BK458" s="340"/>
      <c r="BL458" s="340"/>
      <c r="BM458" s="340"/>
      <c r="BN458" s="340"/>
      <c r="BO458" s="340"/>
      <c r="BP458" s="340"/>
      <c r="BQ458" s="340"/>
      <c r="BR458" s="340"/>
      <c r="BS458" s="340"/>
      <c r="BT458" s="340"/>
      <c r="BU458" s="340"/>
      <c r="BV458" s="340"/>
      <c r="BW458" s="340"/>
      <c r="BX458" s="340"/>
      <c r="BY458" s="340"/>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5" customFormat="true" ht="25.15" customHeight="true" x14ac:dyDescent="0.2">
      <c r="C459" s="1016" t="s">
        <v>508</v>
      </c>
      <c r="D459" s="1006"/>
      <c r="E459" s="747">
        <v>-1.6921281671508599E-2</v>
      </c>
      <c r="F459" s="613"/>
      <c r="G459" s="613"/>
      <c r="H459" s="1016" t="s">
        <v>498</v>
      </c>
      <c r="I459" s="1006"/>
      <c r="J459" s="748">
        <v>-2.9100577061639463E-2</v>
      </c>
      <c r="K459" s="613"/>
      <c r="L459" s="613"/>
      <c r="M459" s="1016" t="s">
        <v>509</v>
      </c>
      <c r="N459" s="1006"/>
      <c r="O459" s="749">
        <v>3.6138904952155715E-2</v>
      </c>
      <c r="P459" s="613"/>
      <c r="Q459" s="613"/>
      <c r="AC459" s="338"/>
      <c r="AD459" s="338"/>
      <c r="AE459" s="338"/>
      <c r="AF459" s="338"/>
      <c r="AG459" s="338"/>
      <c r="AH459" s="338"/>
      <c r="AI459" s="338"/>
      <c r="AJ459" s="338"/>
      <c r="AK459" s="338"/>
      <c r="AL459" s="338"/>
      <c r="AM459" s="338"/>
      <c r="AN459" s="338"/>
      <c r="AO459" s="338"/>
      <c r="AP459" s="338"/>
      <c r="AQ459" s="338"/>
      <c r="AR459" s="338"/>
      <c r="AS459" s="338"/>
      <c r="AT459" s="338"/>
      <c r="AU459" s="338"/>
      <c r="AV459" s="338"/>
      <c r="AW459" s="338"/>
      <c r="AX459" s="338"/>
      <c r="AY459" s="338"/>
      <c r="AZ459" s="338"/>
      <c r="BA459" s="340"/>
      <c r="BB459" s="419"/>
      <c r="BC459" s="340"/>
      <c r="BD459" s="340"/>
      <c r="BE459" s="340"/>
      <c r="BF459" s="340"/>
      <c r="BG459" s="340"/>
      <c r="BH459" s="340"/>
      <c r="BI459" s="340"/>
      <c r="BJ459" s="340"/>
      <c r="BK459" s="340"/>
      <c r="BL459" s="340"/>
      <c r="BM459" s="340"/>
      <c r="BN459" s="340"/>
      <c r="BO459" s="340"/>
      <c r="BP459" s="340"/>
      <c r="BQ459" s="340"/>
      <c r="BR459" s="340"/>
      <c r="BS459" s="340"/>
      <c r="BT459" s="340"/>
      <c r="BU459" s="340"/>
      <c r="BV459" s="340"/>
      <c r="BW459" s="340"/>
      <c r="BX459" s="340"/>
      <c r="BY459" s="340"/>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5" customFormat="true" ht="25.15" customHeight="true" x14ac:dyDescent="0.2">
      <c r="C460" s="1016" t="s">
        <v>501</v>
      </c>
      <c r="D460" s="1006"/>
      <c r="E460" s="747">
        <v>1.5769018937194988E-2</v>
      </c>
      <c r="F460" s="613"/>
      <c r="G460" s="613"/>
      <c r="H460" s="1016" t="s">
        <v>510</v>
      </c>
      <c r="I460" s="1006"/>
      <c r="J460" s="748">
        <v>-2.5663391985899144E-2</v>
      </c>
      <c r="K460" s="613"/>
      <c r="L460" s="613"/>
      <c r="M460" s="1016" t="s">
        <v>503</v>
      </c>
      <c r="N460" s="1006"/>
      <c r="O460" s="749">
        <v>-3.5756169095756053E-2</v>
      </c>
      <c r="P460" s="613"/>
      <c r="Q460" s="613"/>
      <c r="AC460" s="338"/>
      <c r="AD460" s="338"/>
      <c r="AE460" s="338"/>
      <c r="AF460" s="338"/>
      <c r="AG460" s="338"/>
      <c r="AH460" s="338"/>
      <c r="AI460" s="338"/>
      <c r="AJ460" s="338"/>
      <c r="AK460" s="338"/>
      <c r="AL460" s="338"/>
      <c r="AM460" s="338"/>
      <c r="AN460" s="338"/>
      <c r="AO460" s="338"/>
      <c r="AP460" s="338"/>
      <c r="AQ460" s="338"/>
      <c r="AR460" s="338"/>
      <c r="AS460" s="338"/>
      <c r="AT460" s="338"/>
      <c r="AU460" s="338"/>
      <c r="AV460" s="338"/>
      <c r="AW460" s="338"/>
      <c r="AX460" s="338"/>
      <c r="AY460" s="338"/>
      <c r="AZ460" s="338"/>
      <c r="BA460" s="340"/>
      <c r="BB460" s="419"/>
      <c r="BC460" s="340"/>
      <c r="BD460" s="340"/>
      <c r="BE460" s="340"/>
      <c r="BF460" s="340"/>
      <c r="BG460" s="340"/>
      <c r="BH460" s="340"/>
      <c r="BI460" s="340"/>
      <c r="BJ460" s="340"/>
      <c r="BK460" s="340"/>
      <c r="BL460" s="340"/>
      <c r="BM460" s="340"/>
      <c r="BN460" s="340"/>
      <c r="BO460" s="340"/>
      <c r="BP460" s="340"/>
      <c r="BQ460" s="340"/>
      <c r="BR460" s="340"/>
      <c r="BS460" s="340"/>
      <c r="BT460" s="340"/>
      <c r="BU460" s="340"/>
      <c r="BV460" s="340"/>
      <c r="BW460" s="340"/>
      <c r="BX460" s="340"/>
      <c r="BY460" s="340"/>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5" customFormat="true" ht="25.15" customHeight="true" x14ac:dyDescent="0.2">
      <c r="C461" s="1016" t="s">
        <v>491</v>
      </c>
      <c r="D461" s="1006"/>
      <c r="E461" s="747">
        <v>-1.5768657545248206E-2</v>
      </c>
      <c r="F461" s="613"/>
      <c r="G461" s="613"/>
      <c r="H461" s="1016" t="s">
        <v>509</v>
      </c>
      <c r="I461" s="1006"/>
      <c r="J461" s="748">
        <v>2.4034371027337149E-2</v>
      </c>
      <c r="K461" s="613"/>
      <c r="L461" s="613"/>
      <c r="M461" s="1016" t="s">
        <v>510</v>
      </c>
      <c r="N461" s="1006"/>
      <c r="O461" s="749">
        <v>3.4977373220891499E-2</v>
      </c>
      <c r="P461" s="613"/>
      <c r="Q461" s="613"/>
      <c r="AC461" s="338"/>
      <c r="AD461" s="338"/>
      <c r="AE461" s="338"/>
      <c r="AF461" s="338"/>
      <c r="AG461" s="338"/>
      <c r="AH461" s="338"/>
      <c r="AI461" s="338"/>
      <c r="AJ461" s="338"/>
      <c r="AK461" s="338"/>
      <c r="AL461" s="338"/>
      <c r="AM461" s="338"/>
      <c r="AN461" s="338"/>
      <c r="AO461" s="338"/>
      <c r="AP461" s="338"/>
      <c r="AQ461" s="338"/>
      <c r="AR461" s="338"/>
      <c r="AS461" s="338"/>
      <c r="AT461" s="338"/>
      <c r="AU461" s="338"/>
      <c r="AV461" s="338"/>
      <c r="AW461" s="338"/>
      <c r="AX461" s="338"/>
      <c r="AY461" s="338"/>
      <c r="AZ461" s="338"/>
      <c r="BA461" s="340"/>
      <c r="BB461" s="419"/>
      <c r="BC461" s="340"/>
      <c r="BD461" s="340"/>
      <c r="BE461" s="340"/>
      <c r="BF461" s="340"/>
      <c r="BG461" s="340"/>
      <c r="BH461" s="340"/>
      <c r="BI461" s="340"/>
      <c r="BJ461" s="340"/>
      <c r="BK461" s="340"/>
      <c r="BL461" s="340"/>
      <c r="BM461" s="340"/>
      <c r="BN461" s="340"/>
      <c r="BO461" s="340"/>
      <c r="BP461" s="340"/>
      <c r="BQ461" s="340"/>
      <c r="BR461" s="340"/>
      <c r="BS461" s="340"/>
      <c r="BT461" s="340"/>
      <c r="BU461" s="340"/>
      <c r="BV461" s="340"/>
      <c r="BW461" s="340"/>
      <c r="BX461" s="340"/>
      <c r="BY461" s="340"/>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5" customFormat="true" ht="25.15" customHeight="true" x14ac:dyDescent="0.2">
      <c r="C462" s="1016" t="s">
        <v>510</v>
      </c>
      <c r="D462" s="1006"/>
      <c r="E462" s="747">
        <v>-1.5022036024329062E-2</v>
      </c>
      <c r="F462" s="613"/>
      <c r="G462" s="613"/>
      <c r="H462" s="1016" t="s">
        <v>502</v>
      </c>
      <c r="I462" s="1006"/>
      <c r="J462" s="748">
        <v>2.3977620161887939E-2</v>
      </c>
      <c r="K462" s="613"/>
      <c r="L462" s="613"/>
      <c r="M462" s="1016" t="s">
        <v>511</v>
      </c>
      <c r="N462" s="1006"/>
      <c r="O462" s="749">
        <v>2.8295933328127992E-2</v>
      </c>
      <c r="P462" s="613"/>
      <c r="Q462" s="613"/>
      <c r="AC462" s="338"/>
      <c r="AD462" s="338"/>
      <c r="AE462" s="338"/>
      <c r="AF462" s="338"/>
      <c r="AG462" s="338"/>
      <c r="AH462" s="338"/>
      <c r="AI462" s="338"/>
      <c r="AJ462" s="338"/>
      <c r="AK462" s="338"/>
      <c r="AL462" s="338"/>
      <c r="AM462" s="338"/>
      <c r="AN462" s="338"/>
      <c r="AO462" s="338"/>
      <c r="AP462" s="338"/>
      <c r="AQ462" s="338"/>
      <c r="AR462" s="338"/>
      <c r="AS462" s="338"/>
      <c r="AT462" s="338"/>
      <c r="AU462" s="338"/>
      <c r="AV462" s="338"/>
      <c r="AW462" s="338"/>
      <c r="AX462" s="338"/>
      <c r="AY462" s="338"/>
      <c r="AZ462" s="338"/>
      <c r="BA462" s="340"/>
      <c r="BB462" s="419"/>
      <c r="BC462" s="340"/>
      <c r="BD462" s="340"/>
      <c r="BE462" s="340"/>
      <c r="BF462" s="340"/>
      <c r="BG462" s="340"/>
      <c r="BH462" s="340"/>
      <c r="BI462" s="340"/>
      <c r="BJ462" s="340"/>
      <c r="BK462" s="340"/>
      <c r="BL462" s="340"/>
      <c r="BM462" s="340"/>
      <c r="BN462" s="340"/>
      <c r="BO462" s="340"/>
      <c r="BP462" s="340"/>
      <c r="BQ462" s="340"/>
      <c r="BR462" s="340"/>
      <c r="BS462" s="340"/>
      <c r="BT462" s="340"/>
      <c r="BU462" s="340"/>
      <c r="BV462" s="340"/>
      <c r="BW462" s="340"/>
      <c r="BX462" s="340"/>
      <c r="BY462" s="340"/>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5" customFormat="true" ht="25.15" customHeight="true" x14ac:dyDescent="0.2">
      <c r="C463" s="1016" t="s">
        <v>512</v>
      </c>
      <c r="D463" s="1006"/>
      <c r="E463" s="747">
        <v>1.4542363863998681E-2</v>
      </c>
      <c r="F463" s="613"/>
      <c r="G463" s="613"/>
      <c r="H463" s="1016" t="s">
        <v>505</v>
      </c>
      <c r="I463" s="1006"/>
      <c r="J463" s="748">
        <v>2.0518550019876548E-2</v>
      </c>
      <c r="K463" s="613"/>
      <c r="L463" s="613"/>
      <c r="M463" s="1016" t="s">
        <v>489</v>
      </c>
      <c r="N463" s="1006"/>
      <c r="O463" s="749">
        <v>2.0603189245340089E-2</v>
      </c>
      <c r="P463" s="613"/>
      <c r="Q463" s="613"/>
      <c r="AC463" s="338"/>
      <c r="AD463" s="338"/>
      <c r="AE463" s="338"/>
      <c r="AF463" s="338"/>
      <c r="AG463" s="338"/>
      <c r="AH463" s="338"/>
      <c r="AI463" s="338"/>
      <c r="AJ463" s="338"/>
      <c r="AK463" s="338"/>
      <c r="AL463" s="338"/>
      <c r="AM463" s="338"/>
      <c r="AN463" s="338"/>
      <c r="AO463" s="338"/>
      <c r="AP463" s="338"/>
      <c r="AQ463" s="338"/>
      <c r="AR463" s="338"/>
      <c r="AS463" s="338"/>
      <c r="AT463" s="338"/>
      <c r="AU463" s="338"/>
      <c r="AV463" s="338"/>
      <c r="AW463" s="338"/>
      <c r="AX463" s="338"/>
      <c r="AY463" s="338"/>
      <c r="AZ463" s="338"/>
      <c r="BA463" s="340"/>
      <c r="BB463" s="419"/>
      <c r="BC463" s="340"/>
      <c r="BD463" s="340"/>
      <c r="BE463" s="340"/>
      <c r="BF463" s="340"/>
      <c r="BG463" s="340"/>
      <c r="BH463" s="340"/>
      <c r="BI463" s="340"/>
      <c r="BJ463" s="340"/>
      <c r="BK463" s="340"/>
      <c r="BL463" s="340"/>
      <c r="BM463" s="340"/>
      <c r="BN463" s="340"/>
      <c r="BO463" s="340"/>
      <c r="BP463" s="340"/>
      <c r="BQ463" s="340"/>
      <c r="BR463" s="340"/>
      <c r="BS463" s="340"/>
      <c r="BT463" s="340"/>
      <c r="BU463" s="340"/>
      <c r="BV463" s="340"/>
      <c r="BW463" s="340"/>
      <c r="BX463" s="340"/>
      <c r="BY463" s="340"/>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5" customFormat="true" ht="25.15" customHeight="true" x14ac:dyDescent="0.2">
      <c r="C464" s="1016" t="s">
        <v>505</v>
      </c>
      <c r="D464" s="1006"/>
      <c r="E464" s="747">
        <v>-1.3387676859331062E-2</v>
      </c>
      <c r="F464" s="613"/>
      <c r="G464" s="613"/>
      <c r="H464" s="1016" t="s">
        <v>478</v>
      </c>
      <c r="I464" s="1006"/>
      <c r="J464" s="748">
        <v>-1.9727686644752138E-2</v>
      </c>
      <c r="K464" s="613"/>
      <c r="L464" s="613"/>
      <c r="M464" s="1016" t="s">
        <v>499</v>
      </c>
      <c r="N464" s="1006"/>
      <c r="O464" s="749">
        <v>1.9473869437857731E-2</v>
      </c>
      <c r="P464" s="613"/>
      <c r="Q464" s="613"/>
      <c r="AC464" s="338"/>
      <c r="AD464" s="338"/>
      <c r="AE464" s="338"/>
      <c r="AF464" s="338"/>
      <c r="AG464" s="338"/>
      <c r="AH464" s="338"/>
      <c r="AI464" s="338"/>
      <c r="AJ464" s="338"/>
      <c r="AK464" s="338"/>
      <c r="AL464" s="338"/>
      <c r="AM464" s="338"/>
      <c r="AN464" s="338"/>
      <c r="AO464" s="338"/>
      <c r="AP464" s="338"/>
      <c r="AQ464" s="338"/>
      <c r="AR464" s="338"/>
      <c r="AS464" s="338"/>
      <c r="AT464" s="338"/>
      <c r="AU464" s="338"/>
      <c r="AV464" s="338"/>
      <c r="AW464" s="338"/>
      <c r="AX464" s="338"/>
      <c r="AY464" s="338"/>
      <c r="AZ464" s="338"/>
      <c r="BA464" s="340"/>
      <c r="BB464" s="419"/>
      <c r="BC464" s="340"/>
      <c r="BD464" s="340"/>
      <c r="BE464" s="340"/>
      <c r="BF464" s="340"/>
      <c r="BG464" s="340"/>
      <c r="BH464" s="340"/>
      <c r="BI464" s="340"/>
      <c r="BJ464" s="340"/>
      <c r="BK464" s="340"/>
      <c r="BL464" s="340"/>
      <c r="BM464" s="340"/>
      <c r="BN464" s="340"/>
      <c r="BO464" s="340"/>
      <c r="BP464" s="340"/>
      <c r="BQ464" s="340"/>
      <c r="BR464" s="340"/>
      <c r="BS464" s="340"/>
      <c r="BT464" s="340"/>
      <c r="BU464" s="340"/>
      <c r="BV464" s="340"/>
      <c r="BW464" s="340"/>
      <c r="BX464" s="340"/>
      <c r="BY464" s="340"/>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5" customFormat="true" ht="25.15" customHeight="true" x14ac:dyDescent="0.2">
      <c r="C465" s="1016" t="s">
        <v>513</v>
      </c>
      <c r="D465" s="1006"/>
      <c r="E465" s="747">
        <v>-1.1064928208737026E-2</v>
      </c>
      <c r="F465" s="613"/>
      <c r="G465" s="613"/>
      <c r="H465" s="1016" t="s">
        <v>514</v>
      </c>
      <c r="I465" s="1006"/>
      <c r="J465" s="748">
        <v>-1.9508887853403947E-2</v>
      </c>
      <c r="K465" s="613"/>
      <c r="L465" s="613"/>
      <c r="M465" s="1016" t="s">
        <v>473</v>
      </c>
      <c r="N465" s="1006"/>
      <c r="O465" s="749">
        <v>-1.722785610033464E-2</v>
      </c>
      <c r="P465" s="613"/>
      <c r="Q465" s="613"/>
      <c r="AC465" s="338"/>
      <c r="AD465" s="338"/>
      <c r="AE465" s="338"/>
      <c r="AF465" s="338"/>
      <c r="AG465" s="338"/>
      <c r="AH465" s="338"/>
      <c r="AI465" s="338"/>
      <c r="AJ465" s="338"/>
      <c r="AK465" s="338"/>
      <c r="AL465" s="338"/>
      <c r="AM465" s="338"/>
      <c r="AN465" s="338"/>
      <c r="AO465" s="338"/>
      <c r="AP465" s="338"/>
      <c r="AQ465" s="338"/>
      <c r="AR465" s="338"/>
      <c r="AS465" s="338"/>
      <c r="AT465" s="338"/>
      <c r="AU465" s="338"/>
      <c r="AV465" s="338"/>
      <c r="AW465" s="338"/>
      <c r="AX465" s="338"/>
      <c r="AY465" s="338"/>
      <c r="AZ465" s="338"/>
      <c r="BA465" s="340"/>
      <c r="BB465" s="419"/>
      <c r="BC465" s="340"/>
      <c r="BD465" s="340"/>
      <c r="BE465" s="340"/>
      <c r="BF465" s="340"/>
      <c r="BG465" s="340"/>
      <c r="BH465" s="340"/>
      <c r="BI465" s="340"/>
      <c r="BJ465" s="340"/>
      <c r="BK465" s="340"/>
      <c r="BL465" s="340"/>
      <c r="BM465" s="340"/>
      <c r="BN465" s="340"/>
      <c r="BO465" s="340"/>
      <c r="BP465" s="340"/>
      <c r="BQ465" s="340"/>
      <c r="BR465" s="340"/>
      <c r="BS465" s="340"/>
      <c r="BT465" s="340"/>
      <c r="BU465" s="340"/>
      <c r="BV465" s="340"/>
      <c r="BW465" s="340"/>
      <c r="BX465" s="340"/>
      <c r="BY465" s="340"/>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5" customFormat="true" ht="25.15" customHeight="true" x14ac:dyDescent="0.2">
      <c r="C466" s="1016" t="s">
        <v>515</v>
      </c>
      <c r="D466" s="1006"/>
      <c r="E466" s="747">
        <v>1.0238649231307333E-2</v>
      </c>
      <c r="F466" s="613"/>
      <c r="G466" s="613"/>
      <c r="H466" s="1016" t="s">
        <v>516</v>
      </c>
      <c r="I466" s="1006"/>
      <c r="J466" s="748">
        <v>-1.9456273246915276E-2</v>
      </c>
      <c r="K466" s="613"/>
      <c r="L466" s="613"/>
      <c r="M466" s="1016" t="s">
        <v>517</v>
      </c>
      <c r="N466" s="1006"/>
      <c r="O466" s="749">
        <v>1.6013524344545189E-2</v>
      </c>
      <c r="P466" s="613"/>
      <c r="Q466" s="613"/>
      <c r="AC466" s="338"/>
      <c r="AD466" s="338"/>
      <c r="AE466" s="338"/>
      <c r="AF466" s="338"/>
      <c r="AG466" s="338"/>
      <c r="AH466" s="338"/>
      <c r="AI466" s="338"/>
      <c r="AJ466" s="338"/>
      <c r="AK466" s="338"/>
      <c r="AL466" s="338"/>
      <c r="AM466" s="338"/>
      <c r="AN466" s="338"/>
      <c r="AO466" s="338"/>
      <c r="AP466" s="338"/>
      <c r="AQ466" s="338"/>
      <c r="AR466" s="338"/>
      <c r="AS466" s="338"/>
      <c r="AT466" s="338"/>
      <c r="AU466" s="338"/>
      <c r="AV466" s="338"/>
      <c r="AW466" s="338"/>
      <c r="AX466" s="338"/>
      <c r="AY466" s="338"/>
      <c r="AZ466" s="338"/>
      <c r="BA466" s="340"/>
      <c r="BB466" s="419"/>
      <c r="BC466" s="340"/>
      <c r="BD466" s="340"/>
      <c r="BE466" s="340"/>
      <c r="BF466" s="340"/>
      <c r="BG466" s="340"/>
      <c r="BH466" s="340"/>
      <c r="BI466" s="340"/>
      <c r="BJ466" s="340"/>
      <c r="BK466" s="340"/>
      <c r="BL466" s="340"/>
      <c r="BM466" s="340"/>
      <c r="BN466" s="340"/>
      <c r="BO466" s="340"/>
      <c r="BP466" s="340"/>
      <c r="BQ466" s="340"/>
      <c r="BR466" s="340"/>
      <c r="BS466" s="340"/>
      <c r="BT466" s="340"/>
      <c r="BU466" s="340"/>
      <c r="BV466" s="340"/>
      <c r="BW466" s="340"/>
      <c r="BX466" s="340"/>
      <c r="BY466" s="340"/>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5" customFormat="true" ht="25.15" customHeight="true" x14ac:dyDescent="0.2">
      <c r="C467" s="1016" t="s">
        <v>507</v>
      </c>
      <c r="D467" s="1006"/>
      <c r="E467" s="747">
        <v>-7.5830849117919782E-3</v>
      </c>
      <c r="F467" s="613"/>
      <c r="G467" s="613"/>
      <c r="H467" s="1016" t="s">
        <v>518</v>
      </c>
      <c r="I467" s="1006"/>
      <c r="J467" s="748">
        <v>1.9352707012723538E-2</v>
      </c>
      <c r="K467" s="613"/>
      <c r="L467" s="613"/>
      <c r="M467" s="1016" t="s">
        <v>519</v>
      </c>
      <c r="N467" s="1006"/>
      <c r="O467" s="749">
        <v>1.4952052362466805E-2</v>
      </c>
      <c r="P467" s="613"/>
      <c r="Q467" s="613"/>
      <c r="AC467" s="338"/>
      <c r="AD467" s="338"/>
      <c r="AE467" s="338"/>
      <c r="AF467" s="338"/>
      <c r="AG467" s="338"/>
      <c r="AH467" s="338"/>
      <c r="AI467" s="338"/>
      <c r="AJ467" s="338"/>
      <c r="AK467" s="338"/>
      <c r="AL467" s="338"/>
      <c r="AM467" s="338"/>
      <c r="AN467" s="338"/>
      <c r="AO467" s="338"/>
      <c r="AP467" s="338"/>
      <c r="AQ467" s="338"/>
      <c r="AR467" s="338"/>
      <c r="AS467" s="338"/>
      <c r="AT467" s="338"/>
      <c r="AU467" s="338"/>
      <c r="AV467" s="338"/>
      <c r="AW467" s="338"/>
      <c r="AX467" s="338"/>
      <c r="AY467" s="338"/>
      <c r="AZ467" s="338"/>
      <c r="BA467" s="340"/>
      <c r="BB467" s="419"/>
      <c r="BC467" s="340"/>
      <c r="BD467" s="340"/>
      <c r="BE467" s="340"/>
      <c r="BF467" s="340"/>
      <c r="BG467" s="340"/>
      <c r="BH467" s="340"/>
      <c r="BI467" s="340"/>
      <c r="BJ467" s="340"/>
      <c r="BK467" s="340"/>
      <c r="BL467" s="340"/>
      <c r="BM467" s="340"/>
      <c r="BN467" s="340"/>
      <c r="BO467" s="340"/>
      <c r="BP467" s="340"/>
      <c r="BQ467" s="340"/>
      <c r="BR467" s="340"/>
      <c r="BS467" s="340"/>
      <c r="BT467" s="340"/>
      <c r="BU467" s="340"/>
      <c r="BV467" s="340"/>
      <c r="BW467" s="340"/>
      <c r="BX467" s="340"/>
      <c r="BY467" s="340"/>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5" customFormat="true" ht="25.15" customHeight="true" x14ac:dyDescent="0.2">
      <c r="C468" s="1016" t="s">
        <v>498</v>
      </c>
      <c r="D468" s="1006"/>
      <c r="E468" s="747">
        <v>-7.0807265013694025E-3</v>
      </c>
      <c r="F468" s="613"/>
      <c r="G468" s="613"/>
      <c r="H468" s="1016" t="s">
        <v>506</v>
      </c>
      <c r="I468" s="1006"/>
      <c r="J468" s="748">
        <v>-1.916192623080416E-2</v>
      </c>
      <c r="K468" s="613"/>
      <c r="L468" s="613"/>
      <c r="M468" s="1016" t="s">
        <v>463</v>
      </c>
      <c r="N468" s="1006"/>
      <c r="O468" s="749">
        <v>-1.3707405374989665E-2</v>
      </c>
      <c r="P468" s="613"/>
      <c r="Q468" s="613"/>
      <c r="AC468" s="338"/>
      <c r="AD468" s="338"/>
      <c r="AE468" s="338"/>
      <c r="AF468" s="338"/>
      <c r="AG468" s="338"/>
      <c r="AH468" s="338"/>
      <c r="AI468" s="338"/>
      <c r="AJ468" s="338"/>
      <c r="AK468" s="338"/>
      <c r="AL468" s="338"/>
      <c r="AM468" s="338"/>
      <c r="AN468" s="338"/>
      <c r="AO468" s="338"/>
      <c r="AP468" s="338"/>
      <c r="AQ468" s="338"/>
      <c r="AR468" s="338"/>
      <c r="AS468" s="338"/>
      <c r="AT468" s="338"/>
      <c r="AU468" s="338"/>
      <c r="AV468" s="338"/>
      <c r="AW468" s="338"/>
      <c r="AX468" s="338"/>
      <c r="AY468" s="338"/>
      <c r="AZ468" s="338"/>
      <c r="BA468" s="340"/>
      <c r="BB468" s="419"/>
      <c r="BC468" s="340"/>
      <c r="BD468" s="340"/>
      <c r="BE468" s="340"/>
      <c r="BF468" s="340"/>
      <c r="BG468" s="340"/>
      <c r="BH468" s="340"/>
      <c r="BI468" s="340"/>
      <c r="BJ468" s="340"/>
      <c r="BK468" s="340"/>
      <c r="BL468" s="340"/>
      <c r="BM468" s="340"/>
      <c r="BN468" s="340"/>
      <c r="BO468" s="340"/>
      <c r="BP468" s="340"/>
      <c r="BQ468" s="340"/>
      <c r="BR468" s="340"/>
      <c r="BS468" s="340"/>
      <c r="BT468" s="340"/>
      <c r="BU468" s="340"/>
      <c r="BV468" s="340"/>
      <c r="BW468" s="340"/>
      <c r="BX468" s="340"/>
      <c r="BY468" s="340"/>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5" customFormat="true" ht="25.15" customHeight="true" x14ac:dyDescent="0.2">
      <c r="C469" s="1016" t="s">
        <v>517</v>
      </c>
      <c r="D469" s="1006"/>
      <c r="E469" s="747">
        <v>-6.7794566247388046E-3</v>
      </c>
      <c r="F469" s="613"/>
      <c r="G469" s="613"/>
      <c r="H469" s="1016" t="s">
        <v>504</v>
      </c>
      <c r="I469" s="1006"/>
      <c r="J469" s="748">
        <v>1.8957763464159845E-2</v>
      </c>
      <c r="K469" s="613"/>
      <c r="L469" s="613"/>
      <c r="M469" s="1016" t="s">
        <v>520</v>
      </c>
      <c r="N469" s="1006"/>
      <c r="O469" s="749">
        <v>1.0702769763303522E-2</v>
      </c>
      <c r="P469" s="613"/>
      <c r="Q469" s="613"/>
      <c r="AC469" s="338"/>
      <c r="AD469" s="338"/>
      <c r="AE469" s="338"/>
      <c r="AF469" s="338"/>
      <c r="AG469" s="338"/>
      <c r="AH469" s="338"/>
      <c r="AI469" s="338"/>
      <c r="AJ469" s="338"/>
      <c r="AK469" s="338"/>
      <c r="AL469" s="338"/>
      <c r="AM469" s="338"/>
      <c r="AN469" s="338"/>
      <c r="AO469" s="338"/>
      <c r="AP469" s="338"/>
      <c r="AQ469" s="338"/>
      <c r="AR469" s="338"/>
      <c r="AS469" s="338"/>
      <c r="AT469" s="338"/>
      <c r="AU469" s="338"/>
      <c r="AV469" s="338"/>
      <c r="AW469" s="338"/>
      <c r="AX469" s="338"/>
      <c r="AY469" s="338"/>
      <c r="AZ469" s="338"/>
      <c r="BA469" s="340"/>
      <c r="BB469" s="419"/>
      <c r="BC469" s="340"/>
      <c r="BD469" s="340"/>
      <c r="BE469" s="340"/>
      <c r="BF469" s="340"/>
      <c r="BG469" s="340"/>
      <c r="BH469" s="340"/>
      <c r="BI469" s="340"/>
      <c r="BJ469" s="340"/>
      <c r="BK469" s="340"/>
      <c r="BL469" s="340"/>
      <c r="BM469" s="340"/>
      <c r="BN469" s="340"/>
      <c r="BO469" s="340"/>
      <c r="BP469" s="340"/>
      <c r="BQ469" s="340"/>
      <c r="BR469" s="340"/>
      <c r="BS469" s="340"/>
      <c r="BT469" s="340"/>
      <c r="BU469" s="340"/>
      <c r="BV469" s="340"/>
      <c r="BW469" s="340"/>
      <c r="BX469" s="340"/>
      <c r="BY469" s="340"/>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5" customFormat="true" ht="25.15" customHeight="true" x14ac:dyDescent="0.2">
      <c r="C470" s="1016" t="s">
        <v>516</v>
      </c>
      <c r="D470" s="1006"/>
      <c r="E470" s="747">
        <v>-5.4567246040184781E-3</v>
      </c>
      <c r="F470" s="613"/>
      <c r="G470" s="613"/>
      <c r="H470" s="1016" t="s">
        <v>499</v>
      </c>
      <c r="I470" s="1006"/>
      <c r="J470" s="748">
        <v>1.5860471739719439E-2</v>
      </c>
      <c r="K470" s="613"/>
      <c r="L470" s="613"/>
      <c r="M470" s="1016" t="s">
        <v>516</v>
      </c>
      <c r="N470" s="1006"/>
      <c r="O470" s="749">
        <v>-8.2113250982715682E-3</v>
      </c>
      <c r="P470" s="613"/>
      <c r="Q470" s="613"/>
      <c r="AC470" s="338"/>
      <c r="AD470" s="338"/>
      <c r="AE470" s="338"/>
      <c r="AF470" s="338"/>
      <c r="AG470" s="338"/>
      <c r="AH470" s="338"/>
      <c r="AI470" s="338"/>
      <c r="AJ470" s="338"/>
      <c r="AK470" s="338"/>
      <c r="AL470" s="338"/>
      <c r="AM470" s="338"/>
      <c r="AN470" s="338"/>
      <c r="AO470" s="338"/>
      <c r="AP470" s="338"/>
      <c r="AQ470" s="338"/>
      <c r="AR470" s="338"/>
      <c r="AS470" s="338"/>
      <c r="AT470" s="338"/>
      <c r="AU470" s="338"/>
      <c r="AV470" s="338"/>
      <c r="AW470" s="338"/>
      <c r="AX470" s="338"/>
      <c r="AY470" s="338"/>
      <c r="AZ470" s="338"/>
      <c r="BA470" s="340"/>
      <c r="BB470" s="419"/>
      <c r="BC470" s="340"/>
      <c r="BD470" s="340"/>
      <c r="BE470" s="340"/>
      <c r="BF470" s="340"/>
      <c r="BG470" s="340"/>
      <c r="BH470" s="340"/>
      <c r="BI470" s="340"/>
      <c r="BJ470" s="340"/>
      <c r="BK470" s="340"/>
      <c r="BL470" s="340"/>
      <c r="BM470" s="340"/>
      <c r="BN470" s="340"/>
      <c r="BO470" s="340"/>
      <c r="BP470" s="340"/>
      <c r="BQ470" s="340"/>
      <c r="BR470" s="340"/>
      <c r="BS470" s="340"/>
      <c r="BT470" s="340"/>
      <c r="BU470" s="340"/>
      <c r="BV470" s="340"/>
      <c r="BW470" s="340"/>
      <c r="BX470" s="340"/>
      <c r="BY470" s="340"/>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5" customFormat="true" ht="25.15" customHeight="true" x14ac:dyDescent="0.2">
      <c r="C471" s="1016" t="s">
        <v>521</v>
      </c>
      <c r="D471" s="1006"/>
      <c r="E471" s="747">
        <v>-5.1496317934633237E-3</v>
      </c>
      <c r="F471" s="613"/>
      <c r="G471" s="613"/>
      <c r="H471" s="1016" t="s">
        <v>497</v>
      </c>
      <c r="I471" s="1006"/>
      <c r="J471" s="748">
        <v>1.4693384614870436E-2</v>
      </c>
      <c r="K471" s="613"/>
      <c r="L471" s="613"/>
      <c r="M471" s="1016" t="s">
        <v>500</v>
      </c>
      <c r="N471" s="1006"/>
      <c r="O471" s="749">
        <v>-6.0888916441664337E-3</v>
      </c>
      <c r="P471" s="613"/>
      <c r="Q471" s="613"/>
      <c r="AC471" s="338"/>
      <c r="AD471" s="338"/>
      <c r="AE471" s="338"/>
      <c r="AF471" s="338"/>
      <c r="AG471" s="338"/>
      <c r="AH471" s="338"/>
      <c r="AI471" s="338"/>
      <c r="AJ471" s="338"/>
      <c r="AK471" s="338"/>
      <c r="AL471" s="338"/>
      <c r="AM471" s="338"/>
      <c r="AN471" s="338"/>
      <c r="AO471" s="338"/>
      <c r="AP471" s="338"/>
      <c r="AQ471" s="338"/>
      <c r="AR471" s="338"/>
      <c r="AS471" s="338"/>
      <c r="AT471" s="338"/>
      <c r="AU471" s="338"/>
      <c r="AV471" s="338"/>
      <c r="AW471" s="338"/>
      <c r="AX471" s="338"/>
      <c r="AY471" s="338"/>
      <c r="AZ471" s="338"/>
      <c r="BA471" s="340"/>
      <c r="BB471" s="419"/>
      <c r="BC471" s="340"/>
      <c r="BD471" s="340"/>
      <c r="BE471" s="340"/>
      <c r="BF471" s="340"/>
      <c r="BG471" s="340"/>
      <c r="BH471" s="340"/>
      <c r="BI471" s="340"/>
      <c r="BJ471" s="340"/>
      <c r="BK471" s="340"/>
      <c r="BL471" s="340"/>
      <c r="BM471" s="340"/>
      <c r="BN471" s="340"/>
      <c r="BO471" s="340"/>
      <c r="BP471" s="340"/>
      <c r="BQ471" s="340"/>
      <c r="BR471" s="340"/>
      <c r="BS471" s="340"/>
      <c r="BT471" s="340"/>
      <c r="BU471" s="340"/>
      <c r="BV471" s="340"/>
      <c r="BW471" s="340"/>
      <c r="BX471" s="340"/>
      <c r="BY471" s="340"/>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5" customFormat="true" ht="25.15" customHeight="true" x14ac:dyDescent="0.2">
      <c r="C472" s="1016" t="s">
        <v>518</v>
      </c>
      <c r="D472" s="1006"/>
      <c r="E472" s="747">
        <v>4.2624103875177942E-3</v>
      </c>
      <c r="F472" s="613"/>
      <c r="G472" s="613"/>
      <c r="H472" s="1016" t="s">
        <v>513</v>
      </c>
      <c r="I472" s="1006"/>
      <c r="J472" s="748">
        <v>-1.4378829627629928E-2</v>
      </c>
      <c r="K472" s="613"/>
      <c r="L472" s="613"/>
      <c r="M472" s="1016" t="s">
        <v>514</v>
      </c>
      <c r="N472" s="1006"/>
      <c r="O472" s="749">
        <v>-5.7442795358069914E-3</v>
      </c>
      <c r="P472" s="613"/>
      <c r="Q472" s="613"/>
      <c r="AC472" s="338"/>
      <c r="AD472" s="338"/>
      <c r="AE472" s="338"/>
      <c r="AF472" s="338"/>
      <c r="AG472" s="338"/>
      <c r="AH472" s="338"/>
      <c r="AI472" s="338"/>
      <c r="AJ472" s="338"/>
      <c r="AK472" s="338"/>
      <c r="AL472" s="338"/>
      <c r="AM472" s="338"/>
      <c r="AN472" s="338"/>
      <c r="AO472" s="338"/>
      <c r="AP472" s="338"/>
      <c r="AQ472" s="338"/>
      <c r="AR472" s="338"/>
      <c r="AS472" s="338"/>
      <c r="AT472" s="338"/>
      <c r="AU472" s="338"/>
      <c r="AV472" s="338"/>
      <c r="AW472" s="338"/>
      <c r="AX472" s="338"/>
      <c r="AY472" s="338"/>
      <c r="AZ472" s="338"/>
      <c r="BA472" s="340"/>
      <c r="BB472" s="419"/>
      <c r="BC472" s="340"/>
      <c r="BD472" s="340"/>
      <c r="BE472" s="340"/>
      <c r="BF472" s="340"/>
      <c r="BG472" s="340"/>
      <c r="BH472" s="340"/>
      <c r="BI472" s="340"/>
      <c r="BJ472" s="340"/>
      <c r="BK472" s="340"/>
      <c r="BL472" s="340"/>
      <c r="BM472" s="340"/>
      <c r="BN472" s="340"/>
      <c r="BO472" s="340"/>
      <c r="BP472" s="340"/>
      <c r="BQ472" s="340"/>
      <c r="BR472" s="340"/>
      <c r="BS472" s="340"/>
      <c r="BT472" s="340"/>
      <c r="BU472" s="340"/>
      <c r="BV472" s="340"/>
      <c r="BW472" s="340"/>
      <c r="BX472" s="340"/>
      <c r="BY472" s="340"/>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5" customFormat="true" ht="25.15" customHeight="true" x14ac:dyDescent="0.2">
      <c r="C473" s="1016" t="s">
        <v>511</v>
      </c>
      <c r="D473" s="1006"/>
      <c r="E473" s="747">
        <v>3.0794340278190858E-3</v>
      </c>
      <c r="F473" s="613"/>
      <c r="G473" s="613"/>
      <c r="H473" s="1016" t="s">
        <v>520</v>
      </c>
      <c r="I473" s="1006"/>
      <c r="J473" s="748">
        <v>-1.3529012584376433E-2</v>
      </c>
      <c r="K473" s="613"/>
      <c r="L473" s="613"/>
      <c r="M473" s="1016" t="s">
        <v>508</v>
      </c>
      <c r="N473" s="1006"/>
      <c r="O473" s="749">
        <v>-5.438681806360225E-3</v>
      </c>
      <c r="P473" s="613"/>
      <c r="Q473" s="613"/>
      <c r="AC473" s="338"/>
      <c r="AD473" s="338"/>
      <c r="AE473" s="338"/>
      <c r="AF473" s="338"/>
      <c r="AG473" s="338"/>
      <c r="AH473" s="338"/>
      <c r="AI473" s="338"/>
      <c r="AJ473" s="338"/>
      <c r="AK473" s="338"/>
      <c r="AL473" s="338"/>
      <c r="AM473" s="338"/>
      <c r="AN473" s="338"/>
      <c r="AO473" s="338"/>
      <c r="AP473" s="338"/>
      <c r="AQ473" s="338"/>
      <c r="AR473" s="338"/>
      <c r="AS473" s="338"/>
      <c r="AT473" s="338"/>
      <c r="AU473" s="338"/>
      <c r="AV473" s="338"/>
      <c r="AW473" s="338"/>
      <c r="AX473" s="338"/>
      <c r="AY473" s="338"/>
      <c r="AZ473" s="338"/>
      <c r="BA473" s="340"/>
      <c r="BB473" s="419"/>
      <c r="BC473" s="340"/>
      <c r="BD473" s="340"/>
      <c r="BE473" s="340"/>
      <c r="BF473" s="340"/>
      <c r="BG473" s="340"/>
      <c r="BH473" s="340"/>
      <c r="BI473" s="340"/>
      <c r="BJ473" s="340"/>
      <c r="BK473" s="340"/>
      <c r="BL473" s="340"/>
      <c r="BM473" s="340"/>
      <c r="BN473" s="340"/>
      <c r="BO473" s="340"/>
      <c r="BP473" s="340"/>
      <c r="BQ473" s="340"/>
      <c r="BR473" s="340"/>
      <c r="BS473" s="340"/>
      <c r="BT473" s="340"/>
      <c r="BU473" s="340"/>
      <c r="BV473" s="340"/>
      <c r="BW473" s="340"/>
      <c r="BX473" s="340"/>
      <c r="BY473" s="340"/>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5" customFormat="true" ht="25.15" customHeight="true" x14ac:dyDescent="0.2">
      <c r="C474" s="1016" t="s">
        <v>514</v>
      </c>
      <c r="D474" s="1006"/>
      <c r="E474" s="747">
        <v>-1.917656663733749E-3</v>
      </c>
      <c r="F474" s="613"/>
      <c r="G474" s="613"/>
      <c r="H474" s="1016" t="s">
        <v>500</v>
      </c>
      <c r="I474" s="1006"/>
      <c r="J474" s="748">
        <v>1.2841597730511028E-2</v>
      </c>
      <c r="K474" s="613"/>
      <c r="L474" s="613"/>
      <c r="M474" s="1016" t="s">
        <v>502</v>
      </c>
      <c r="N474" s="1006"/>
      <c r="O474" s="749">
        <v>4.9888748315033305E-3</v>
      </c>
      <c r="P474" s="613"/>
      <c r="Q474" s="613"/>
      <c r="AC474" s="338"/>
      <c r="AD474" s="338"/>
      <c r="AE474" s="338"/>
      <c r="AF474" s="338"/>
      <c r="AG474" s="338"/>
      <c r="AH474" s="338"/>
      <c r="AI474" s="338"/>
      <c r="AJ474" s="338"/>
      <c r="AK474" s="338"/>
      <c r="AL474" s="338"/>
      <c r="AM474" s="338"/>
      <c r="AN474" s="338"/>
      <c r="AO474" s="338"/>
      <c r="AP474" s="338"/>
      <c r="AQ474" s="338"/>
      <c r="AR474" s="338"/>
      <c r="AS474" s="338"/>
      <c r="AT474" s="338"/>
      <c r="AU474" s="338"/>
      <c r="AV474" s="338"/>
      <c r="AW474" s="338"/>
      <c r="AX474" s="338"/>
      <c r="AY474" s="338"/>
      <c r="AZ474" s="338"/>
      <c r="BA474" s="340"/>
      <c r="BB474" s="419"/>
      <c r="BC474" s="340"/>
      <c r="BD474" s="340"/>
      <c r="BE474" s="340"/>
      <c r="BF474" s="340"/>
      <c r="BG474" s="340"/>
      <c r="BH474" s="340"/>
      <c r="BI474" s="340"/>
      <c r="BJ474" s="340"/>
      <c r="BK474" s="340"/>
      <c r="BL474" s="340"/>
      <c r="BM474" s="340"/>
      <c r="BN474" s="340"/>
      <c r="BO474" s="340"/>
      <c r="BP474" s="340"/>
      <c r="BQ474" s="340"/>
      <c r="BR474" s="340"/>
      <c r="BS474" s="340"/>
      <c r="BT474" s="340"/>
      <c r="BU474" s="340"/>
      <c r="BV474" s="340"/>
      <c r="BW474" s="340"/>
      <c r="BX474" s="340"/>
      <c r="BY474" s="340"/>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5" customFormat="true" ht="25.15" customHeight="true" x14ac:dyDescent="0.2">
      <c r="C475" s="1016" t="s">
        <v>490</v>
      </c>
      <c r="D475" s="1006"/>
      <c r="E475" s="747">
        <v>1.5102364757012001E-3</v>
      </c>
      <c r="F475" s="613"/>
      <c r="G475" s="613"/>
      <c r="H475" s="1016" t="s">
        <v>508</v>
      </c>
      <c r="I475" s="1006"/>
      <c r="J475" s="748">
        <v>-1.2614402743777653E-2</v>
      </c>
      <c r="K475" s="613"/>
      <c r="L475" s="613"/>
      <c r="M475" s="1016" t="s">
        <v>513</v>
      </c>
      <c r="N475" s="1006"/>
      <c r="O475" s="749">
        <v>-4.0750337277583922E-3</v>
      </c>
      <c r="P475" s="613"/>
      <c r="Q475" s="613"/>
      <c r="AC475" s="338"/>
      <c r="AD475" s="338"/>
      <c r="AE475" s="338"/>
      <c r="AF475" s="338"/>
      <c r="AG475" s="338"/>
      <c r="AH475" s="338"/>
      <c r="AI475" s="338"/>
      <c r="AJ475" s="338"/>
      <c r="AK475" s="338"/>
      <c r="AL475" s="338"/>
      <c r="AM475" s="338"/>
      <c r="AN475" s="338"/>
      <c r="AO475" s="338"/>
      <c r="AP475" s="338"/>
      <c r="AQ475" s="338"/>
      <c r="AR475" s="338"/>
      <c r="AS475" s="338"/>
      <c r="AT475" s="338"/>
      <c r="AU475" s="338"/>
      <c r="AV475" s="338"/>
      <c r="AW475" s="338"/>
      <c r="AX475" s="338"/>
      <c r="AY475" s="338"/>
      <c r="AZ475" s="338"/>
      <c r="BA475" s="340"/>
      <c r="BB475" s="419"/>
      <c r="BC475" s="340"/>
      <c r="BD475" s="340"/>
      <c r="BE475" s="340"/>
      <c r="BF475" s="340"/>
      <c r="BG475" s="340"/>
      <c r="BH475" s="340"/>
      <c r="BI475" s="340"/>
      <c r="BJ475" s="340"/>
      <c r="BK475" s="340"/>
      <c r="BL475" s="340"/>
      <c r="BM475" s="340"/>
      <c r="BN475" s="340"/>
      <c r="BO475" s="340"/>
      <c r="BP475" s="340"/>
      <c r="BQ475" s="340"/>
      <c r="BR475" s="340"/>
      <c r="BS475" s="340"/>
      <c r="BT475" s="340"/>
      <c r="BU475" s="340"/>
      <c r="BV475" s="340"/>
      <c r="BW475" s="340"/>
      <c r="BX475" s="340"/>
      <c r="BY475" s="340"/>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5" customFormat="true" ht="25.15" customHeight="true" x14ac:dyDescent="0.2">
      <c r="C476" s="1016" t="s">
        <v>520</v>
      </c>
      <c r="D476" s="1006"/>
      <c r="E476" s="747">
        <v>6.7410987067343059E-4</v>
      </c>
      <c r="F476" s="613"/>
      <c r="G476" s="613"/>
      <c r="H476" s="1016" t="s">
        <v>519</v>
      </c>
      <c r="I476" s="1006"/>
      <c r="J476" s="748">
        <v>-1.2109357829971648E-2</v>
      </c>
      <c r="K476" s="613"/>
      <c r="L476" s="613"/>
      <c r="M476" s="1016" t="s">
        <v>521</v>
      </c>
      <c r="N476" s="1006"/>
      <c r="O476" s="749">
        <v>3.8501473475978419E-3</v>
      </c>
      <c r="P476" s="613"/>
      <c r="Q476" s="613"/>
      <c r="AC476" s="338"/>
      <c r="AD476" s="338"/>
      <c r="AE476" s="338"/>
      <c r="AF476" s="338"/>
      <c r="AG476" s="338"/>
      <c r="AH476" s="338"/>
      <c r="AI476" s="338"/>
      <c r="AJ476" s="338"/>
      <c r="AK476" s="338"/>
      <c r="AL476" s="338"/>
      <c r="AM476" s="338"/>
      <c r="AN476" s="338"/>
      <c r="AO476" s="338"/>
      <c r="AP476" s="338"/>
      <c r="AQ476" s="338"/>
      <c r="AR476" s="338"/>
      <c r="AS476" s="338"/>
      <c r="AT476" s="338"/>
      <c r="AU476" s="338"/>
      <c r="AV476" s="338"/>
      <c r="AW476" s="338"/>
      <c r="AX476" s="338"/>
      <c r="AY476" s="338"/>
      <c r="AZ476" s="338"/>
      <c r="BA476" s="340"/>
      <c r="BB476" s="419"/>
      <c r="BC476" s="340"/>
      <c r="BD476" s="340"/>
      <c r="BE476" s="340"/>
      <c r="BF476" s="340"/>
      <c r="BG476" s="340"/>
      <c r="BH476" s="340"/>
      <c r="BI476" s="340"/>
      <c r="BJ476" s="340"/>
      <c r="BK476" s="340"/>
      <c r="BL476" s="340"/>
      <c r="BM476" s="340"/>
      <c r="BN476" s="340"/>
      <c r="BO476" s="340"/>
      <c r="BP476" s="340"/>
      <c r="BQ476" s="340"/>
      <c r="BR476" s="340"/>
      <c r="BS476" s="340"/>
      <c r="BT476" s="340"/>
      <c r="BU476" s="340"/>
      <c r="BV476" s="340"/>
      <c r="BW476" s="340"/>
      <c r="BX476" s="340"/>
      <c r="BY476" s="340"/>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5" customFormat="true" ht="25.15" customHeight="true" x14ac:dyDescent="0.2">
      <c r="C477" s="1016" t="s">
        <v>519</v>
      </c>
      <c r="D477" s="1006"/>
      <c r="E477" s="750">
        <v>-4.0646831493108593E-4</v>
      </c>
      <c r="F477" s="613"/>
      <c r="G477" s="613"/>
      <c r="H477" s="1016" t="s">
        <v>501</v>
      </c>
      <c r="I477" s="1006"/>
      <c r="J477" s="748">
        <v>1.0840987224803214E-2</v>
      </c>
      <c r="K477" s="613"/>
      <c r="L477" s="613"/>
      <c r="M477" s="1016" t="s">
        <v>518</v>
      </c>
      <c r="N477" s="1006"/>
      <c r="O477" s="749">
        <v>-3.3158599576770371E-3</v>
      </c>
      <c r="P477" s="613"/>
      <c r="Q477" s="613"/>
      <c r="AC477" s="338"/>
      <c r="AD477" s="338"/>
      <c r="AE477" s="338"/>
      <c r="AF477" s="338"/>
      <c r="AG477" s="338"/>
      <c r="AH477" s="338"/>
      <c r="AI477" s="338"/>
      <c r="AJ477" s="338"/>
      <c r="AK477" s="338"/>
      <c r="AL477" s="338"/>
      <c r="AM477" s="338"/>
      <c r="AN477" s="338"/>
      <c r="AO477" s="338"/>
      <c r="AP477" s="338"/>
      <c r="AQ477" s="338"/>
      <c r="AR477" s="338"/>
      <c r="AS477" s="338"/>
      <c r="AT477" s="338"/>
      <c r="AU477" s="338"/>
      <c r="AV477" s="338"/>
      <c r="AW477" s="338"/>
      <c r="AX477" s="338"/>
      <c r="AY477" s="338"/>
      <c r="AZ477" s="338"/>
      <c r="BA477" s="340"/>
      <c r="BB477" s="419"/>
      <c r="BC477" s="340"/>
      <c r="BD477" s="340"/>
      <c r="BE477" s="340"/>
      <c r="BF477" s="340"/>
      <c r="BG477" s="340"/>
      <c r="BH477" s="340"/>
      <c r="BI477" s="340"/>
      <c r="BJ477" s="340"/>
      <c r="BK477" s="340"/>
      <c r="BL477" s="340"/>
      <c r="BM477" s="340"/>
      <c r="BN477" s="340"/>
      <c r="BO477" s="340"/>
      <c r="BP477" s="340"/>
      <c r="BQ477" s="340"/>
      <c r="BR477" s="340"/>
      <c r="BS477" s="340"/>
      <c r="BT477" s="340"/>
      <c r="BU477" s="340"/>
      <c r="BV477" s="340"/>
      <c r="BW477" s="340"/>
      <c r="BX477" s="340"/>
      <c r="BY477" s="340"/>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5" customFormat="true" ht="25.15" customHeight="true" x14ac:dyDescent="0.2">
      <c r="C478" s="1005"/>
      <c r="D478" s="1006"/>
      <c r="E478" s="614"/>
      <c r="F478" s="613"/>
      <c r="G478" s="613"/>
      <c r="H478" s="1016" t="s">
        <v>521</v>
      </c>
      <c r="I478" s="1006"/>
      <c r="J478" s="748">
        <v>-9.217137493884189E-3</v>
      </c>
      <c r="K478" s="613"/>
      <c r="L478" s="613"/>
      <c r="M478" s="1016" t="s">
        <v>507</v>
      </c>
      <c r="N478" s="1006"/>
      <c r="O478" s="749">
        <v>-2.675521052996246E-3</v>
      </c>
      <c r="P478" s="613"/>
      <c r="Q478" s="613"/>
      <c r="AC478" s="338"/>
      <c r="AD478" s="338"/>
      <c r="AE478" s="338"/>
      <c r="AF478" s="338"/>
      <c r="AG478" s="338"/>
      <c r="AH478" s="338"/>
      <c r="AI478" s="338"/>
      <c r="AJ478" s="338"/>
      <c r="AK478" s="338"/>
      <c r="AL478" s="338"/>
      <c r="AM478" s="338"/>
      <c r="AN478" s="338"/>
      <c r="AO478" s="338"/>
      <c r="AP478" s="338"/>
      <c r="AQ478" s="338"/>
      <c r="AR478" s="338"/>
      <c r="AS478" s="338"/>
      <c r="AT478" s="338"/>
      <c r="AU478" s="338"/>
      <c r="AV478" s="338"/>
      <c r="AW478" s="338"/>
      <c r="AX478" s="338"/>
      <c r="AY478" s="338"/>
      <c r="AZ478" s="338"/>
      <c r="BA478" s="340"/>
      <c r="BB478" s="419"/>
      <c r="BC478" s="340"/>
      <c r="BD478" s="340"/>
      <c r="BE478" s="340"/>
      <c r="BF478" s="340"/>
      <c r="BG478" s="340"/>
      <c r="BH478" s="340"/>
      <c r="BI478" s="340"/>
      <c r="BJ478" s="340"/>
      <c r="BK478" s="340"/>
      <c r="BL478" s="340"/>
      <c r="BM478" s="340"/>
      <c r="BN478" s="340"/>
      <c r="BO478" s="340"/>
      <c r="BP478" s="340"/>
      <c r="BQ478" s="340"/>
      <c r="BR478" s="340"/>
      <c r="BS478" s="340"/>
      <c r="BT478" s="340"/>
      <c r="BU478" s="340"/>
      <c r="BV478" s="340"/>
      <c r="BW478" s="340"/>
      <c r="BX478" s="340"/>
      <c r="BY478" s="340"/>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5" customFormat="true" ht="25.15" customHeight="true" x14ac:dyDescent="0.2">
      <c r="C479" s="1005"/>
      <c r="D479" s="1006"/>
      <c r="E479" s="614"/>
      <c r="F479" s="613"/>
      <c r="G479" s="613"/>
      <c r="H479" s="1016" t="s">
        <v>511</v>
      </c>
      <c r="I479" s="1006"/>
      <c r="J479" s="748">
        <v>-9.1588024114770527E-3</v>
      </c>
      <c r="K479" s="613"/>
      <c r="L479" s="613"/>
      <c r="M479" s="1016" t="s">
        <v>512</v>
      </c>
      <c r="N479" s="1006"/>
      <c r="O479" s="751">
        <v>-2.0785173945953766E-3</v>
      </c>
      <c r="P479" s="613"/>
      <c r="Q479" s="613"/>
      <c r="AC479" s="338"/>
      <c r="AD479" s="338"/>
      <c r="AE479" s="338"/>
      <c r="AF479" s="338"/>
      <c r="AG479" s="338"/>
      <c r="AH479" s="338"/>
      <c r="AI479" s="338"/>
      <c r="AJ479" s="338"/>
      <c r="AK479" s="338"/>
      <c r="AL479" s="338"/>
      <c r="AM479" s="338"/>
      <c r="AN479" s="338"/>
      <c r="AO479" s="338"/>
      <c r="AP479" s="338"/>
      <c r="AQ479" s="338"/>
      <c r="AR479" s="338"/>
      <c r="AS479" s="338"/>
      <c r="AT479" s="338"/>
      <c r="AU479" s="338"/>
      <c r="AV479" s="338"/>
      <c r="AW479" s="338"/>
      <c r="AX479" s="338"/>
      <c r="AY479" s="338"/>
      <c r="AZ479" s="338"/>
      <c r="BA479" s="340"/>
      <c r="BB479" s="419"/>
      <c r="BC479" s="340"/>
      <c r="BD479" s="340"/>
      <c r="BE479" s="340"/>
      <c r="BF479" s="340"/>
      <c r="BG479" s="340"/>
      <c r="BH479" s="340"/>
      <c r="BI479" s="340"/>
      <c r="BJ479" s="340"/>
      <c r="BK479" s="340"/>
      <c r="BL479" s="340"/>
      <c r="BM479" s="340"/>
      <c r="BN479" s="340"/>
      <c r="BO479" s="340"/>
      <c r="BP479" s="340"/>
      <c r="BQ479" s="340"/>
      <c r="BR479" s="340"/>
      <c r="BS479" s="340"/>
      <c r="BT479" s="340"/>
      <c r="BU479" s="340"/>
      <c r="BV479" s="340"/>
      <c r="BW479" s="340"/>
      <c r="BX479" s="340"/>
      <c r="BY479" s="340"/>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5" customFormat="true" ht="25.15" customHeight="true" x14ac:dyDescent="0.2">
      <c r="C480" s="1005"/>
      <c r="D480" s="1006"/>
      <c r="E480" s="613"/>
      <c r="F480" s="613"/>
      <c r="G480" s="613"/>
      <c r="H480" s="1016" t="s">
        <v>466</v>
      </c>
      <c r="I480" s="1006"/>
      <c r="J480" s="748">
        <v>-7.5636165256132322E-3</v>
      </c>
      <c r="K480" s="613"/>
      <c r="L480" s="613"/>
      <c r="M480" s="1005"/>
      <c r="N480" s="1006"/>
      <c r="O480" s="614"/>
      <c r="P480" s="613"/>
      <c r="Q480" s="613"/>
      <c r="AC480" s="338"/>
      <c r="AD480" s="338"/>
      <c r="AE480" s="338"/>
      <c r="AF480" s="338"/>
      <c r="AG480" s="338"/>
      <c r="AH480" s="338"/>
      <c r="AI480" s="338"/>
      <c r="AJ480" s="338"/>
      <c r="AK480" s="338"/>
      <c r="AL480" s="338"/>
      <c r="AM480" s="338"/>
      <c r="AN480" s="338"/>
      <c r="AO480" s="338"/>
      <c r="AP480" s="338"/>
      <c r="AQ480" s="338"/>
      <c r="AR480" s="338"/>
      <c r="AS480" s="338"/>
      <c r="AT480" s="338"/>
      <c r="AU480" s="338"/>
      <c r="AV480" s="338"/>
      <c r="AW480" s="338"/>
      <c r="AX480" s="338"/>
      <c r="AY480" s="338"/>
      <c r="AZ480" s="338"/>
      <c r="BA480" s="340"/>
      <c r="BB480" s="419"/>
      <c r="BC480" s="340"/>
      <c r="BD480" s="340"/>
      <c r="BE480" s="340"/>
      <c r="BF480" s="340"/>
      <c r="BG480" s="340"/>
      <c r="BH480" s="340"/>
      <c r="BI480" s="340"/>
      <c r="BJ480" s="340"/>
      <c r="BK480" s="340"/>
      <c r="BL480" s="340"/>
      <c r="BM480" s="340"/>
      <c r="BN480" s="340"/>
      <c r="BO480" s="340"/>
      <c r="BP480" s="340"/>
      <c r="BQ480" s="340"/>
      <c r="BR480" s="340"/>
      <c r="BS480" s="340"/>
      <c r="BT480" s="340"/>
      <c r="BU480" s="340"/>
      <c r="BV480" s="340"/>
      <c r="BW480" s="340"/>
      <c r="BX480" s="340"/>
      <c r="BY480" s="340"/>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5" customFormat="true" ht="25.15" customHeight="true" x14ac:dyDescent="0.2">
      <c r="C481" s="1017" t="s">
        <v>252</v>
      </c>
      <c r="D481" s="1006"/>
      <c r="E481" s="1006"/>
      <c r="F481" s="613"/>
      <c r="G481" s="613"/>
      <c r="H481" s="1016" t="s">
        <v>517</v>
      </c>
      <c r="I481" s="1006"/>
      <c r="J481" s="748">
        <v>-7.5011302907774698E-3</v>
      </c>
      <c r="K481" s="613"/>
      <c r="L481" s="613"/>
      <c r="M481" s="1005"/>
      <c r="N481" s="1006"/>
      <c r="O481" s="614"/>
      <c r="P481" s="613"/>
      <c r="Q481" s="613"/>
      <c r="AC481" s="338"/>
      <c r="AD481" s="338"/>
      <c r="AE481" s="338"/>
      <c r="AF481" s="338"/>
      <c r="AG481" s="338"/>
      <c r="AH481" s="338"/>
      <c r="AI481" s="338"/>
      <c r="AJ481" s="338"/>
      <c r="AK481" s="338"/>
      <c r="AL481" s="338"/>
      <c r="AM481" s="338"/>
      <c r="AN481" s="338"/>
      <c r="AO481" s="338"/>
      <c r="AP481" s="338"/>
      <c r="AQ481" s="338"/>
      <c r="AR481" s="338"/>
      <c r="AS481" s="338"/>
      <c r="AT481" s="338"/>
      <c r="AU481" s="338"/>
      <c r="AV481" s="338"/>
      <c r="AW481" s="338"/>
      <c r="AX481" s="338"/>
      <c r="AY481" s="338"/>
      <c r="AZ481" s="338"/>
      <c r="BA481" s="340"/>
      <c r="BB481" s="419"/>
      <c r="BC481" s="340"/>
      <c r="BD481" s="340"/>
      <c r="BE481" s="340"/>
      <c r="BF481" s="340"/>
      <c r="BG481" s="340"/>
      <c r="BH481" s="340"/>
      <c r="BI481" s="340"/>
      <c r="BJ481" s="340"/>
      <c r="BK481" s="340"/>
      <c r="BL481" s="340"/>
      <c r="BM481" s="340"/>
      <c r="BN481" s="340"/>
      <c r="BO481" s="340"/>
      <c r="BP481" s="340"/>
      <c r="BQ481" s="340"/>
      <c r="BR481" s="340"/>
      <c r="BS481" s="340"/>
      <c r="BT481" s="340"/>
      <c r="BU481" s="340"/>
      <c r="BV481" s="340"/>
      <c r="BW481" s="340"/>
      <c r="BX481" s="340"/>
      <c r="BY481" s="340"/>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5" customFormat="true" ht="25.15" customHeight="true" x14ac:dyDescent="0.2">
      <c r="C482" s="1005"/>
      <c r="D482" s="1006"/>
      <c r="E482" s="729" t="s">
        <v>253</v>
      </c>
      <c r="F482" s="613"/>
      <c r="G482" s="613"/>
      <c r="H482" s="1016" t="s">
        <v>476</v>
      </c>
      <c r="I482" s="1006"/>
      <c r="J482" s="748">
        <v>7.4886756721454515E-3</v>
      </c>
      <c r="K482" s="613"/>
      <c r="L482" s="613"/>
      <c r="M482" s="1005"/>
      <c r="N482" s="1006"/>
      <c r="O482" s="613"/>
      <c r="P482" s="613"/>
      <c r="Q482" s="613"/>
      <c r="AC482" s="338"/>
      <c r="AD482" s="338"/>
      <c r="AE482" s="338"/>
      <c r="AF482" s="338"/>
      <c r="AG482" s="338"/>
      <c r="AH482" s="338"/>
      <c r="AI482" s="338"/>
      <c r="AJ482" s="338"/>
      <c r="AK482" s="338"/>
      <c r="AL482" s="338"/>
      <c r="AM482" s="338"/>
      <c r="AN482" s="338"/>
      <c r="AO482" s="338"/>
      <c r="AP482" s="338"/>
      <c r="AQ482" s="338"/>
      <c r="AR482" s="338"/>
      <c r="AS482" s="338"/>
      <c r="AT482" s="338"/>
      <c r="AU482" s="338"/>
      <c r="AV482" s="338"/>
      <c r="AW482" s="338"/>
      <c r="AX482" s="338"/>
      <c r="AY482" s="338"/>
      <c r="AZ482" s="338"/>
      <c r="BA482" s="340"/>
      <c r="BB482" s="419"/>
      <c r="BC482" s="340"/>
      <c r="BD482" s="340"/>
      <c r="BE482" s="340"/>
      <c r="BF482" s="340"/>
      <c r="BG482" s="340"/>
      <c r="BH482" s="340"/>
      <c r="BI482" s="340"/>
      <c r="BJ482" s="340"/>
      <c r="BK482" s="340"/>
      <c r="BL482" s="340"/>
      <c r="BM482" s="340"/>
      <c r="BN482" s="340"/>
      <c r="BO482" s="340"/>
      <c r="BP482" s="340"/>
      <c r="BQ482" s="340"/>
      <c r="BR482" s="340"/>
      <c r="BS482" s="340"/>
      <c r="BT482" s="340"/>
      <c r="BU482" s="340"/>
      <c r="BV482" s="340"/>
      <c r="BW482" s="340"/>
      <c r="BX482" s="340"/>
      <c r="BY482" s="340"/>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5" customFormat="true" ht="25.15" customHeight="true" x14ac:dyDescent="0.2">
      <c r="C483" s="1016" t="s">
        <v>490</v>
      </c>
      <c r="D483" s="1006"/>
      <c r="E483" s="752">
        <v>2.2808142125383815E-6</v>
      </c>
      <c r="F483" s="613"/>
      <c r="G483" s="613"/>
      <c r="H483" s="1016" t="s">
        <v>488</v>
      </c>
      <c r="I483" s="1006"/>
      <c r="J483" s="748">
        <v>5.5664290187994849E-3</v>
      </c>
      <c r="K483" s="613"/>
      <c r="L483" s="613"/>
      <c r="M483" s="1017" t="s">
        <v>252</v>
      </c>
      <c r="N483" s="1006"/>
      <c r="O483" s="1006"/>
      <c r="P483" s="613"/>
      <c r="Q483" s="613"/>
      <c r="AC483" s="338"/>
      <c r="AD483" s="338"/>
      <c r="AE483" s="338"/>
      <c r="AF483" s="338"/>
      <c r="AG483" s="338"/>
      <c r="AH483" s="338"/>
      <c r="AI483" s="338"/>
      <c r="AJ483" s="338"/>
      <c r="AK483" s="338"/>
      <c r="AL483" s="338"/>
      <c r="AM483" s="338"/>
      <c r="AN483" s="338"/>
      <c r="AO483" s="338"/>
      <c r="AP483" s="338"/>
      <c r="AQ483" s="338"/>
      <c r="AR483" s="338"/>
      <c r="AS483" s="338"/>
      <c r="AT483" s="338"/>
      <c r="AU483" s="338"/>
      <c r="AV483" s="338"/>
      <c r="AW483" s="338"/>
      <c r="AX483" s="338"/>
      <c r="AY483" s="338"/>
      <c r="AZ483" s="338"/>
      <c r="BA483" s="340"/>
      <c r="BB483" s="419"/>
      <c r="BC483" s="340"/>
      <c r="BD483" s="340"/>
      <c r="BE483" s="340"/>
      <c r="BF483" s="340"/>
      <c r="BG483" s="340"/>
      <c r="BH483" s="340"/>
      <c r="BI483" s="340"/>
      <c r="BJ483" s="340"/>
      <c r="BK483" s="340"/>
      <c r="BL483" s="340"/>
      <c r="BM483" s="340"/>
      <c r="BN483" s="340"/>
      <c r="BO483" s="340"/>
      <c r="BP483" s="340"/>
      <c r="BQ483" s="340"/>
      <c r="BR483" s="340"/>
      <c r="BS483" s="340"/>
      <c r="BT483" s="340"/>
      <c r="BU483" s="340"/>
      <c r="BV483" s="340"/>
      <c r="BW483" s="340"/>
      <c r="BX483" s="340"/>
      <c r="BY483" s="340"/>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5" customFormat="true" ht="25.15" customHeight="true" x14ac:dyDescent="0.2">
      <c r="C484" s="1016" t="s">
        <v>446</v>
      </c>
      <c r="D484" s="1006"/>
      <c r="E484" s="747">
        <v>0.64024727198840836</v>
      </c>
      <c r="F484" s="613"/>
      <c r="G484" s="613"/>
      <c r="H484" s="1016" t="s">
        <v>512</v>
      </c>
      <c r="I484" s="1006"/>
      <c r="J484" s="748">
        <v>4.3655850864707055E-3</v>
      </c>
      <c r="K484" s="613"/>
      <c r="L484" s="613"/>
      <c r="M484" s="1005"/>
      <c r="N484" s="1006"/>
      <c r="O484" s="730" t="s">
        <v>253</v>
      </c>
      <c r="P484" s="613"/>
      <c r="Q484" s="613"/>
      <c r="AC484" s="338"/>
      <c r="AD484" s="338"/>
      <c r="AE484" s="338"/>
      <c r="AF484" s="338"/>
      <c r="AG484" s="338"/>
      <c r="AH484" s="338"/>
      <c r="AI484" s="338"/>
      <c r="AJ484" s="338"/>
      <c r="AK484" s="338"/>
      <c r="AL484" s="338"/>
      <c r="AM484" s="338"/>
      <c r="AN484" s="338"/>
      <c r="AO484" s="338"/>
      <c r="AP484" s="338"/>
      <c r="AQ484" s="338"/>
      <c r="AR484" s="338"/>
      <c r="AS484" s="338"/>
      <c r="AT484" s="338"/>
      <c r="AU484" s="338"/>
      <c r="AV484" s="338"/>
      <c r="AW484" s="338"/>
      <c r="AX484" s="338"/>
      <c r="AY484" s="338"/>
      <c r="AZ484" s="338"/>
      <c r="BA484" s="340"/>
      <c r="BB484" s="419"/>
      <c r="BC484" s="340"/>
      <c r="BD484" s="340"/>
      <c r="BE484" s="340"/>
      <c r="BF484" s="340"/>
      <c r="BG484" s="340"/>
      <c r="BH484" s="340"/>
      <c r="BI484" s="340"/>
      <c r="BJ484" s="340"/>
      <c r="BK484" s="340"/>
      <c r="BL484" s="340"/>
      <c r="BM484" s="340"/>
      <c r="BN484" s="340"/>
      <c r="BO484" s="340"/>
      <c r="BP484" s="340"/>
      <c r="BQ484" s="340"/>
      <c r="BR484" s="340"/>
      <c r="BS484" s="340"/>
      <c r="BT484" s="340"/>
      <c r="BU484" s="340"/>
      <c r="BV484" s="340"/>
      <c r="BW484" s="340"/>
      <c r="BX484" s="340"/>
      <c r="BY484" s="340"/>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5" customFormat="true" ht="25.15" customHeight="true" x14ac:dyDescent="0.2">
      <c r="C485" s="1016" t="s">
        <v>491</v>
      </c>
      <c r="D485" s="1006"/>
      <c r="E485" s="747">
        <v>2.4865056077931318E-4</v>
      </c>
      <c r="F485" s="613"/>
      <c r="G485" s="613"/>
      <c r="H485" s="1016" t="s">
        <v>515</v>
      </c>
      <c r="I485" s="1006"/>
      <c r="J485" s="753">
        <v>5.9393874159085244E-4</v>
      </c>
      <c r="K485" s="613"/>
      <c r="L485" s="613"/>
      <c r="M485" s="1016" t="s">
        <v>490</v>
      </c>
      <c r="N485" s="1006"/>
      <c r="O485" s="746">
        <v>9.8359212122298301E-3</v>
      </c>
      <c r="P485" s="613"/>
      <c r="Q485" s="613"/>
      <c r="AC485" s="338"/>
      <c r="AD485" s="338"/>
      <c r="AE485" s="338"/>
      <c r="AF485" s="338"/>
      <c r="AG485" s="338"/>
      <c r="AH485" s="338"/>
      <c r="AI485" s="338"/>
      <c r="AJ485" s="338"/>
      <c r="AK485" s="338"/>
      <c r="AL485" s="338"/>
      <c r="AM485" s="338"/>
      <c r="AN485" s="338"/>
      <c r="AO485" s="338"/>
      <c r="AP485" s="338"/>
      <c r="AQ485" s="338"/>
      <c r="AR485" s="338"/>
      <c r="AS485" s="338"/>
      <c r="AT485" s="338"/>
      <c r="AU485" s="338"/>
      <c r="AV485" s="338"/>
      <c r="AW485" s="338"/>
      <c r="AX485" s="338"/>
      <c r="AY485" s="338"/>
      <c r="AZ485" s="338"/>
      <c r="BA485" s="340"/>
      <c r="BB485" s="419"/>
      <c r="BC485" s="340"/>
      <c r="BD485" s="340"/>
      <c r="BE485" s="340"/>
      <c r="BF485" s="340"/>
      <c r="BG485" s="340"/>
      <c r="BH485" s="340"/>
      <c r="BI485" s="340"/>
      <c r="BJ485" s="340"/>
      <c r="BK485" s="340"/>
      <c r="BL485" s="340"/>
      <c r="BM485" s="340"/>
      <c r="BN485" s="340"/>
      <c r="BO485" s="340"/>
      <c r="BP485" s="340"/>
      <c r="BQ485" s="340"/>
      <c r="BR485" s="340"/>
      <c r="BS485" s="340"/>
      <c r="BT485" s="340"/>
      <c r="BU485" s="340"/>
      <c r="BV485" s="340"/>
      <c r="BW485" s="340"/>
      <c r="BX485" s="340"/>
      <c r="BY485" s="340"/>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5" customFormat="true" ht="25.15" customHeight="true" x14ac:dyDescent="0.2">
      <c r="C486" s="1016" t="s">
        <v>501</v>
      </c>
      <c r="D486" s="1006"/>
      <c r="E486" s="747">
        <v>2.4866195824161416E-4</v>
      </c>
      <c r="F486" s="613"/>
      <c r="G486" s="613"/>
      <c r="H486" s="1005"/>
      <c r="I486" s="1006"/>
      <c r="J486" s="614"/>
      <c r="K486" s="613"/>
      <c r="L486" s="613"/>
      <c r="M486" s="1016" t="s">
        <v>446</v>
      </c>
      <c r="N486" s="1006"/>
      <c r="O486" s="749">
        <v>0.22748390471886057</v>
      </c>
      <c r="P486" s="613"/>
      <c r="Q486" s="613"/>
      <c r="AC486" s="338"/>
      <c r="AD486" s="338"/>
      <c r="AE486" s="338"/>
      <c r="AF486" s="338"/>
      <c r="AG486" s="338"/>
      <c r="AH486" s="338"/>
      <c r="AI486" s="338"/>
      <c r="AJ486" s="338"/>
      <c r="AK486" s="338"/>
      <c r="AL486" s="338"/>
      <c r="AM486" s="338"/>
      <c r="AN486" s="338"/>
      <c r="AO486" s="338"/>
      <c r="AP486" s="338"/>
      <c r="AQ486" s="338"/>
      <c r="AR486" s="338"/>
      <c r="AS486" s="338"/>
      <c r="AT486" s="338"/>
      <c r="AU486" s="338"/>
      <c r="AV486" s="338"/>
      <c r="AW486" s="338"/>
      <c r="AX486" s="338"/>
      <c r="AY486" s="338"/>
      <c r="AZ486" s="338"/>
      <c r="BA486" s="340"/>
      <c r="BB486" s="419"/>
      <c r="BC486" s="340"/>
      <c r="BD486" s="340"/>
      <c r="BE486" s="340"/>
      <c r="BF486" s="340"/>
      <c r="BG486" s="340"/>
      <c r="BH486" s="340"/>
      <c r="BI486" s="340"/>
      <c r="BJ486" s="340"/>
      <c r="BK486" s="340"/>
      <c r="BL486" s="340"/>
      <c r="BM486" s="340"/>
      <c r="BN486" s="340"/>
      <c r="BO486" s="340"/>
      <c r="BP486" s="340"/>
      <c r="BQ486" s="340"/>
      <c r="BR486" s="340"/>
      <c r="BS486" s="340"/>
      <c r="BT486" s="340"/>
      <c r="BU486" s="340"/>
      <c r="BV486" s="340"/>
      <c r="BW486" s="340"/>
      <c r="BX486" s="340"/>
      <c r="BY486" s="340"/>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5" customFormat="true" ht="25.15" customHeight="true" x14ac:dyDescent="0.2">
      <c r="C487" s="1016" t="s">
        <v>510</v>
      </c>
      <c r="D487" s="1006"/>
      <c r="E487" s="747">
        <v>2.256615663162401E-4</v>
      </c>
      <c r="F487" s="613"/>
      <c r="G487" s="613"/>
      <c r="H487" s="1005"/>
      <c r="I487" s="1006"/>
      <c r="J487" s="614"/>
      <c r="K487" s="613"/>
      <c r="L487" s="613"/>
      <c r="M487" s="1016" t="s">
        <v>491</v>
      </c>
      <c r="N487" s="1006"/>
      <c r="O487" s="749">
        <v>9.6674787095050764E-3</v>
      </c>
      <c r="P487" s="613"/>
      <c r="Q487" s="613"/>
      <c r="AC487" s="338"/>
      <c r="AD487" s="338"/>
      <c r="AE487" s="338"/>
      <c r="AF487" s="338"/>
      <c r="AG487" s="338"/>
      <c r="AH487" s="338"/>
      <c r="AI487" s="338"/>
      <c r="AJ487" s="338"/>
      <c r="AK487" s="338"/>
      <c r="AL487" s="338"/>
      <c r="AM487" s="338"/>
      <c r="AN487" s="338"/>
      <c r="AO487" s="338"/>
      <c r="AP487" s="338"/>
      <c r="AQ487" s="338"/>
      <c r="AR487" s="338"/>
      <c r="AS487" s="338"/>
      <c r="AT487" s="338"/>
      <c r="AU487" s="338"/>
      <c r="AV487" s="338"/>
      <c r="AW487" s="338"/>
      <c r="AX487" s="338"/>
      <c r="AY487" s="338"/>
      <c r="AZ487" s="338"/>
      <c r="BA487" s="340"/>
      <c r="BB487" s="419"/>
      <c r="BC487" s="340"/>
      <c r="BD487" s="340"/>
      <c r="BE487" s="340"/>
      <c r="BF487" s="340"/>
      <c r="BG487" s="340"/>
      <c r="BH487" s="340"/>
      <c r="BI487" s="340"/>
      <c r="BJ487" s="340"/>
      <c r="BK487" s="340"/>
      <c r="BL487" s="340"/>
      <c r="BM487" s="340"/>
      <c r="BN487" s="340"/>
      <c r="BO487" s="340"/>
      <c r="BP487" s="340"/>
      <c r="BQ487" s="340"/>
      <c r="BR487" s="340"/>
      <c r="BS487" s="340"/>
      <c r="BT487" s="340"/>
      <c r="BU487" s="340"/>
      <c r="BV487" s="340"/>
      <c r="BW487" s="340"/>
      <c r="BX487" s="340"/>
      <c r="BY487" s="340"/>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5" customFormat="true" ht="25.15" customHeight="true" x14ac:dyDescent="0.2">
      <c r="C488" s="1016" t="s">
        <v>515</v>
      </c>
      <c r="D488" s="1006"/>
      <c r="E488" s="747">
        <v>1.0482993808175025E-4</v>
      </c>
      <c r="F488" s="613"/>
      <c r="G488" s="613"/>
      <c r="H488" s="1005"/>
      <c r="I488" s="1006"/>
      <c r="J488" s="613"/>
      <c r="K488" s="613"/>
      <c r="L488" s="613"/>
      <c r="M488" s="1016" t="s">
        <v>501</v>
      </c>
      <c r="N488" s="1006"/>
      <c r="O488" s="749">
        <v>2.359298269020739E-3</v>
      </c>
      <c r="P488" s="613"/>
      <c r="Q488" s="613"/>
      <c r="AC488" s="338"/>
      <c r="AD488" s="338"/>
      <c r="AE488" s="338"/>
      <c r="AF488" s="338"/>
      <c r="AG488" s="338"/>
      <c r="AH488" s="338"/>
      <c r="AI488" s="338"/>
      <c r="AJ488" s="338"/>
      <c r="AK488" s="338"/>
      <c r="AL488" s="338"/>
      <c r="AM488" s="338"/>
      <c r="AN488" s="338"/>
      <c r="AO488" s="338"/>
      <c r="AP488" s="338"/>
      <c r="AQ488" s="338"/>
      <c r="AR488" s="338"/>
      <c r="AS488" s="338"/>
      <c r="AT488" s="338"/>
      <c r="AU488" s="338"/>
      <c r="AV488" s="338"/>
      <c r="AW488" s="338"/>
      <c r="AX488" s="338"/>
      <c r="AY488" s="338"/>
      <c r="AZ488" s="338"/>
      <c r="BA488" s="340"/>
      <c r="BB488" s="419"/>
      <c r="BC488" s="340"/>
      <c r="BD488" s="340"/>
      <c r="BE488" s="340"/>
      <c r="BF488" s="340"/>
      <c r="BG488" s="340"/>
      <c r="BH488" s="340"/>
      <c r="BI488" s="340"/>
      <c r="BJ488" s="340"/>
      <c r="BK488" s="340"/>
      <c r="BL488" s="340"/>
      <c r="BM488" s="340"/>
      <c r="BN488" s="340"/>
      <c r="BO488" s="340"/>
      <c r="BP488" s="340"/>
      <c r="BQ488" s="340"/>
      <c r="BR488" s="340"/>
      <c r="BS488" s="340"/>
      <c r="BT488" s="340"/>
      <c r="BU488" s="340"/>
      <c r="BV488" s="340"/>
      <c r="BW488" s="340"/>
      <c r="BX488" s="340"/>
      <c r="BY488" s="340"/>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5" customFormat="true" ht="25.15" customHeight="true" x14ac:dyDescent="0.2">
      <c r="C489" s="1016" t="s">
        <v>471</v>
      </c>
      <c r="D489" s="1006"/>
      <c r="E489" s="747">
        <v>0.11522224633563095</v>
      </c>
      <c r="F489" s="613"/>
      <c r="G489" s="613"/>
      <c r="H489" s="1017" t="s">
        <v>252</v>
      </c>
      <c r="I489" s="1006"/>
      <c r="J489" s="1006"/>
      <c r="K489" s="613"/>
      <c r="L489" s="613"/>
      <c r="M489" s="1016" t="s">
        <v>510</v>
      </c>
      <c r="N489" s="1006"/>
      <c r="O489" s="749">
        <v>1.2234166374335378E-3</v>
      </c>
      <c r="P489" s="613"/>
      <c r="Q489" s="613"/>
      <c r="AC489" s="338"/>
      <c r="AD489" s="338"/>
      <c r="AE489" s="338"/>
      <c r="AF489" s="338"/>
      <c r="AG489" s="338"/>
      <c r="AH489" s="338"/>
      <c r="AI489" s="338"/>
      <c r="AJ489" s="338"/>
      <c r="AK489" s="338"/>
      <c r="AL489" s="338"/>
      <c r="AM489" s="338"/>
      <c r="AN489" s="338"/>
      <c r="AO489" s="338"/>
      <c r="AP489" s="338"/>
      <c r="AQ489" s="338"/>
      <c r="AR489" s="338"/>
      <c r="AS489" s="338"/>
      <c r="AT489" s="338"/>
      <c r="AU489" s="338"/>
      <c r="AV489" s="338"/>
      <c r="AW489" s="338"/>
      <c r="AX489" s="338"/>
      <c r="AY489" s="338"/>
      <c r="AZ489" s="338"/>
      <c r="BA489" s="340"/>
      <c r="BB489" s="419"/>
      <c r="BC489" s="340"/>
      <c r="BD489" s="340"/>
      <c r="BE489" s="340"/>
      <c r="BF489" s="340"/>
      <c r="BG489" s="340"/>
      <c r="BH489" s="340"/>
      <c r="BI489" s="340"/>
      <c r="BJ489" s="340"/>
      <c r="BK489" s="340"/>
      <c r="BL489" s="340"/>
      <c r="BM489" s="340"/>
      <c r="BN489" s="340"/>
      <c r="BO489" s="340"/>
      <c r="BP489" s="340"/>
      <c r="BQ489" s="340"/>
      <c r="BR489" s="340"/>
      <c r="BS489" s="340"/>
      <c r="BT489" s="340"/>
      <c r="BU489" s="340"/>
      <c r="BV489" s="340"/>
      <c r="BW489" s="340"/>
      <c r="BX489" s="340"/>
      <c r="BY489" s="340"/>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5" customFormat="true" ht="25.15" customHeight="true" x14ac:dyDescent="0.2">
      <c r="C490" s="1016" t="s">
        <v>449</v>
      </c>
      <c r="D490" s="1006"/>
      <c r="E490" s="747">
        <v>0.58730754370918781</v>
      </c>
      <c r="F490" s="613"/>
      <c r="G490" s="613"/>
      <c r="H490" s="1005"/>
      <c r="I490" s="1006"/>
      <c r="J490" s="731" t="s">
        <v>253</v>
      </c>
      <c r="K490" s="613"/>
      <c r="L490" s="613"/>
      <c r="M490" s="1016" t="s">
        <v>471</v>
      </c>
      <c r="N490" s="1006"/>
      <c r="O490" s="749">
        <v>6.4351079429360112E-3</v>
      </c>
      <c r="P490" s="613"/>
      <c r="Q490" s="613"/>
      <c r="AC490" s="338"/>
      <c r="AD490" s="338"/>
      <c r="AE490" s="338"/>
      <c r="AF490" s="338"/>
      <c r="AG490" s="338"/>
      <c r="AH490" s="338"/>
      <c r="AI490" s="338"/>
      <c r="AJ490" s="338"/>
      <c r="AK490" s="338"/>
      <c r="AL490" s="338"/>
      <c r="AM490" s="338"/>
      <c r="AN490" s="338"/>
      <c r="AO490" s="338"/>
      <c r="AP490" s="338"/>
      <c r="AQ490" s="338"/>
      <c r="AR490" s="338"/>
      <c r="AS490" s="338"/>
      <c r="AT490" s="338"/>
      <c r="AU490" s="338"/>
      <c r="AV490" s="338"/>
      <c r="AW490" s="338"/>
      <c r="AX490" s="338"/>
      <c r="AY490" s="338"/>
      <c r="AZ490" s="338"/>
      <c r="BA490" s="340"/>
      <c r="BB490" s="419"/>
      <c r="BC490" s="340"/>
      <c r="BD490" s="340"/>
      <c r="BE490" s="340"/>
      <c r="BF490" s="340"/>
      <c r="BG490" s="340"/>
      <c r="BH490" s="340"/>
      <c r="BI490" s="340"/>
      <c r="BJ490" s="340"/>
      <c r="BK490" s="340"/>
      <c r="BL490" s="340"/>
      <c r="BM490" s="340"/>
      <c r="BN490" s="340"/>
      <c r="BO490" s="340"/>
      <c r="BP490" s="340"/>
      <c r="BQ490" s="340"/>
      <c r="BR490" s="340"/>
      <c r="BS490" s="340"/>
      <c r="BT490" s="340"/>
      <c r="BU490" s="340"/>
      <c r="BV490" s="340"/>
      <c r="BW490" s="340"/>
      <c r="BX490" s="340"/>
      <c r="BY490" s="340"/>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5" customFormat="true" ht="25.15" customHeight="true" x14ac:dyDescent="0.2">
      <c r="C491" s="1016" t="s">
        <v>493</v>
      </c>
      <c r="D491" s="1006"/>
      <c r="E491" s="747">
        <v>8.4821497588052179E-3</v>
      </c>
      <c r="F491" s="613"/>
      <c r="G491" s="613"/>
      <c r="H491" s="1016" t="s">
        <v>490</v>
      </c>
      <c r="I491" s="1006"/>
      <c r="J491" s="745">
        <v>9.9102712061735617E-4</v>
      </c>
      <c r="K491" s="613"/>
      <c r="L491" s="613"/>
      <c r="M491" s="1016" t="s">
        <v>449</v>
      </c>
      <c r="N491" s="1006"/>
      <c r="O491" s="749">
        <v>0.29538398020827339</v>
      </c>
      <c r="P491" s="613"/>
      <c r="Q491" s="613"/>
      <c r="AC491" s="338"/>
      <c r="AD491" s="338"/>
      <c r="AE491" s="338"/>
      <c r="AF491" s="338"/>
      <c r="AG491" s="338"/>
      <c r="AH491" s="338"/>
      <c r="AI491" s="338"/>
      <c r="AJ491" s="338"/>
      <c r="AK491" s="338"/>
      <c r="AL491" s="338"/>
      <c r="AM491" s="338"/>
      <c r="AN491" s="338"/>
      <c r="AO491" s="338"/>
      <c r="AP491" s="338"/>
      <c r="AQ491" s="338"/>
      <c r="AR491" s="338"/>
      <c r="AS491" s="338"/>
      <c r="AT491" s="338"/>
      <c r="AU491" s="338"/>
      <c r="AV491" s="338"/>
      <c r="AW491" s="338"/>
      <c r="AX491" s="338"/>
      <c r="AY491" s="338"/>
      <c r="AZ491" s="338"/>
      <c r="BA491" s="340"/>
      <c r="BB491" s="419"/>
      <c r="BC491" s="340"/>
      <c r="BD491" s="340"/>
      <c r="BE491" s="340"/>
      <c r="BF491" s="340"/>
      <c r="BG491" s="340"/>
      <c r="BH491" s="340"/>
      <c r="BI491" s="340"/>
      <c r="BJ491" s="340"/>
      <c r="BK491" s="340"/>
      <c r="BL491" s="340"/>
      <c r="BM491" s="340"/>
      <c r="BN491" s="340"/>
      <c r="BO491" s="340"/>
      <c r="BP491" s="340"/>
      <c r="BQ491" s="340"/>
      <c r="BR491" s="340"/>
      <c r="BS491" s="340"/>
      <c r="BT491" s="340"/>
      <c r="BU491" s="340"/>
      <c r="BV491" s="340"/>
      <c r="BW491" s="340"/>
      <c r="BX491" s="340"/>
      <c r="BY491" s="340"/>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5" customFormat="true" ht="25.15" customHeight="true" x14ac:dyDescent="0.2">
      <c r="C492" s="1016" t="s">
        <v>497</v>
      </c>
      <c r="D492" s="1006"/>
      <c r="E492" s="747">
        <v>9.1351517773819899E-4</v>
      </c>
      <c r="F492" s="613"/>
      <c r="G492" s="613"/>
      <c r="H492" s="1016" t="s">
        <v>446</v>
      </c>
      <c r="I492" s="1006"/>
      <c r="J492" s="748">
        <v>0.67273418457520084</v>
      </c>
      <c r="K492" s="613"/>
      <c r="L492" s="613"/>
      <c r="M492" s="1016" t="s">
        <v>497</v>
      </c>
      <c r="N492" s="1006"/>
      <c r="O492" s="749">
        <v>3.7039374463409677E-3</v>
      </c>
      <c r="P492" s="613"/>
      <c r="Q492" s="613"/>
      <c r="AC492" s="338"/>
      <c r="AD492" s="338"/>
      <c r="AE492" s="338"/>
      <c r="AF492" s="338"/>
      <c r="AG492" s="338"/>
      <c r="AH492" s="338"/>
      <c r="AI492" s="338"/>
      <c r="AJ492" s="338"/>
      <c r="AK492" s="338"/>
      <c r="AL492" s="338"/>
      <c r="AM492" s="338"/>
      <c r="AN492" s="338"/>
      <c r="AO492" s="338"/>
      <c r="AP492" s="338"/>
      <c r="AQ492" s="338"/>
      <c r="AR492" s="338"/>
      <c r="AS492" s="338"/>
      <c r="AT492" s="338"/>
      <c r="AU492" s="338"/>
      <c r="AV492" s="338"/>
      <c r="AW492" s="338"/>
      <c r="AX492" s="338"/>
      <c r="AY492" s="338"/>
      <c r="AZ492" s="338"/>
      <c r="BA492" s="340"/>
      <c r="BB492" s="419"/>
      <c r="BC492" s="340"/>
      <c r="BD492" s="340"/>
      <c r="BE492" s="340"/>
      <c r="BF492" s="340"/>
      <c r="BG492" s="340"/>
      <c r="BH492" s="340"/>
      <c r="BI492" s="340"/>
      <c r="BJ492" s="340"/>
      <c r="BK492" s="340"/>
      <c r="BL492" s="340"/>
      <c r="BM492" s="340"/>
      <c r="BN492" s="340"/>
      <c r="BO492" s="340"/>
      <c r="BP492" s="340"/>
      <c r="BQ492" s="340"/>
      <c r="BR492" s="340"/>
      <c r="BS492" s="340"/>
      <c r="BT492" s="340"/>
      <c r="BU492" s="340"/>
      <c r="BV492" s="340"/>
      <c r="BW492" s="340"/>
      <c r="BX492" s="340"/>
      <c r="BY492" s="340"/>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5" customFormat="true" ht="25.15" customHeight="true" x14ac:dyDescent="0.2">
      <c r="C493" s="1016" t="s">
        <v>503</v>
      </c>
      <c r="D493" s="1006"/>
      <c r="E493" s="747">
        <v>5.8268712073123135E-4</v>
      </c>
      <c r="F493" s="613"/>
      <c r="G493" s="613"/>
      <c r="H493" s="1016" t="s">
        <v>491</v>
      </c>
      <c r="I493" s="1006"/>
      <c r="J493" s="748">
        <v>2.1769621188697762E-3</v>
      </c>
      <c r="K493" s="613"/>
      <c r="L493" s="613"/>
      <c r="M493" s="1016" t="s">
        <v>503</v>
      </c>
      <c r="N493" s="1006"/>
      <c r="O493" s="749">
        <v>1.2785036284043002E-3</v>
      </c>
      <c r="P493" s="613"/>
      <c r="Q493" s="613"/>
      <c r="AC493" s="338"/>
      <c r="AD493" s="338"/>
      <c r="AE493" s="338"/>
      <c r="AF493" s="338"/>
      <c r="AG493" s="338"/>
      <c r="AH493" s="338"/>
      <c r="AI493" s="338"/>
      <c r="AJ493" s="338"/>
      <c r="AK493" s="338"/>
      <c r="AL493" s="338"/>
      <c r="AM493" s="338"/>
      <c r="AN493" s="338"/>
      <c r="AO493" s="338"/>
      <c r="AP493" s="338"/>
      <c r="AQ493" s="338"/>
      <c r="AR493" s="338"/>
      <c r="AS493" s="338"/>
      <c r="AT493" s="338"/>
      <c r="AU493" s="338"/>
      <c r="AV493" s="338"/>
      <c r="AW493" s="338"/>
      <c r="AX493" s="338"/>
      <c r="AY493" s="338"/>
      <c r="AZ493" s="338"/>
      <c r="BA493" s="340"/>
      <c r="BB493" s="419"/>
      <c r="BC493" s="340"/>
      <c r="BD493" s="340"/>
      <c r="BE493" s="340"/>
      <c r="BF493" s="340"/>
      <c r="BG493" s="340"/>
      <c r="BH493" s="340"/>
      <c r="BI493" s="340"/>
      <c r="BJ493" s="340"/>
      <c r="BK493" s="340"/>
      <c r="BL493" s="340"/>
      <c r="BM493" s="340"/>
      <c r="BN493" s="340"/>
      <c r="BO493" s="340"/>
      <c r="BP493" s="340"/>
      <c r="BQ493" s="340"/>
      <c r="BR493" s="340"/>
      <c r="BS493" s="340"/>
      <c r="BT493" s="340"/>
      <c r="BU493" s="340"/>
      <c r="BV493" s="340"/>
      <c r="BW493" s="340"/>
      <c r="BX493" s="340"/>
      <c r="BY493" s="340"/>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5" customFormat="true" ht="25.15" customHeight="true" x14ac:dyDescent="0.2">
      <c r="C494" s="1016" t="s">
        <v>484</v>
      </c>
      <c r="D494" s="1006"/>
      <c r="E494" s="747">
        <v>1.7214268085816966E-2</v>
      </c>
      <c r="F494" s="613"/>
      <c r="G494" s="613"/>
      <c r="H494" s="1016" t="s">
        <v>501</v>
      </c>
      <c r="I494" s="1006"/>
      <c r="J494" s="748">
        <v>1.175270040083465E-4</v>
      </c>
      <c r="K494" s="613"/>
      <c r="L494" s="613"/>
      <c r="M494" s="1016" t="s">
        <v>484</v>
      </c>
      <c r="N494" s="1006"/>
      <c r="O494" s="749">
        <v>8.3799957310014116E-3</v>
      </c>
      <c r="P494" s="613"/>
      <c r="Q494" s="613"/>
      <c r="AC494" s="338"/>
      <c r="AD494" s="338"/>
      <c r="AE494" s="338"/>
      <c r="AF494" s="338"/>
      <c r="AG494" s="338"/>
      <c r="AH494" s="338"/>
      <c r="AI494" s="338"/>
      <c r="AJ494" s="338"/>
      <c r="AK494" s="338"/>
      <c r="AL494" s="338"/>
      <c r="AM494" s="338"/>
      <c r="AN494" s="338"/>
      <c r="AO494" s="338"/>
      <c r="AP494" s="338"/>
      <c r="AQ494" s="338"/>
      <c r="AR494" s="338"/>
      <c r="AS494" s="338"/>
      <c r="AT494" s="338"/>
      <c r="AU494" s="338"/>
      <c r="AV494" s="338"/>
      <c r="AW494" s="338"/>
      <c r="AX494" s="338"/>
      <c r="AY494" s="338"/>
      <c r="AZ494" s="338"/>
      <c r="BA494" s="340"/>
      <c r="BB494" s="419"/>
      <c r="BC494" s="340"/>
      <c r="BD494" s="340"/>
      <c r="BE494" s="340"/>
      <c r="BF494" s="340"/>
      <c r="BG494" s="340"/>
      <c r="BH494" s="340"/>
      <c r="BI494" s="340"/>
      <c r="BJ494" s="340"/>
      <c r="BK494" s="340"/>
      <c r="BL494" s="340"/>
      <c r="BM494" s="340"/>
      <c r="BN494" s="340"/>
      <c r="BO494" s="340"/>
      <c r="BP494" s="340"/>
      <c r="BQ494" s="340"/>
      <c r="BR494" s="340"/>
      <c r="BS494" s="340"/>
      <c r="BT494" s="340"/>
      <c r="BU494" s="340"/>
      <c r="BV494" s="340"/>
      <c r="BW494" s="340"/>
      <c r="BX494" s="340"/>
      <c r="BY494" s="340"/>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5" customFormat="true" ht="25.15" customHeight="true" x14ac:dyDescent="0.2">
      <c r="C495" s="1016" t="s">
        <v>481</v>
      </c>
      <c r="D495" s="1006"/>
      <c r="E495" s="747">
        <v>1.2992663410901382E-2</v>
      </c>
      <c r="F495" s="613"/>
      <c r="G495" s="613"/>
      <c r="H495" s="1016" t="s">
        <v>510</v>
      </c>
      <c r="I495" s="1006"/>
      <c r="J495" s="748">
        <v>6.586096882219124E-4</v>
      </c>
      <c r="K495" s="613"/>
      <c r="L495" s="613"/>
      <c r="M495" s="1016" t="s">
        <v>481</v>
      </c>
      <c r="N495" s="1006"/>
      <c r="O495" s="749">
        <v>2.3021185996122259E-3</v>
      </c>
      <c r="P495" s="613"/>
      <c r="Q495" s="613"/>
      <c r="AC495" s="338"/>
      <c r="AD495" s="338"/>
      <c r="AE495" s="338"/>
      <c r="AF495" s="338"/>
      <c r="AG495" s="338"/>
      <c r="AH495" s="338"/>
      <c r="AI495" s="338"/>
      <c r="AJ495" s="338"/>
      <c r="AK495" s="338"/>
      <c r="AL495" s="338"/>
      <c r="AM495" s="338"/>
      <c r="AN495" s="338"/>
      <c r="AO495" s="338"/>
      <c r="AP495" s="338"/>
      <c r="AQ495" s="338"/>
      <c r="AR495" s="338"/>
      <c r="AS495" s="338"/>
      <c r="AT495" s="338"/>
      <c r="AU495" s="338"/>
      <c r="AV495" s="338"/>
      <c r="AW495" s="338"/>
      <c r="AX495" s="338"/>
      <c r="AY495" s="338"/>
      <c r="AZ495" s="338"/>
      <c r="BA495" s="340"/>
      <c r="BB495" s="419"/>
      <c r="BC495" s="340"/>
      <c r="BD495" s="340"/>
      <c r="BE495" s="340"/>
      <c r="BF495" s="340"/>
      <c r="BG495" s="340"/>
      <c r="BH495" s="340"/>
      <c r="BI495" s="340"/>
      <c r="BJ495" s="340"/>
      <c r="BK495" s="340"/>
      <c r="BL495" s="340"/>
      <c r="BM495" s="340"/>
      <c r="BN495" s="340"/>
      <c r="BO495" s="340"/>
      <c r="BP495" s="340"/>
      <c r="BQ495" s="340"/>
      <c r="BR495" s="340"/>
      <c r="BS495" s="340"/>
      <c r="BT495" s="340"/>
      <c r="BU495" s="340"/>
      <c r="BV495" s="340"/>
      <c r="BW495" s="340"/>
      <c r="BX495" s="340"/>
      <c r="BY495" s="340"/>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5" customFormat="true" ht="25.15" customHeight="true" x14ac:dyDescent="0.2">
      <c r="C496" s="1016" t="s">
        <v>464</v>
      </c>
      <c r="D496" s="1006"/>
      <c r="E496" s="747">
        <v>9.9021376106418604E-2</v>
      </c>
      <c r="F496" s="613"/>
      <c r="G496" s="613"/>
      <c r="H496" s="1016" t="s">
        <v>515</v>
      </c>
      <c r="I496" s="1006"/>
      <c r="J496" s="754">
        <v>3.5276322876252537E-7</v>
      </c>
      <c r="K496" s="613"/>
      <c r="L496" s="613"/>
      <c r="M496" s="1016" t="s">
        <v>464</v>
      </c>
      <c r="N496" s="1006"/>
      <c r="O496" s="749">
        <v>2.6283992458439424E-2</v>
      </c>
      <c r="P496" s="613"/>
      <c r="Q496" s="613"/>
      <c r="AC496" s="338"/>
      <c r="AD496" s="338"/>
      <c r="AE496" s="338"/>
      <c r="AF496" s="338"/>
      <c r="AG496" s="338"/>
      <c r="AH496" s="338"/>
      <c r="AI496" s="338"/>
      <c r="AJ496" s="338"/>
      <c r="AK496" s="338"/>
      <c r="AL496" s="338"/>
      <c r="AM496" s="338"/>
      <c r="AN496" s="338"/>
      <c r="AO496" s="338"/>
      <c r="AP496" s="338"/>
      <c r="AQ496" s="338"/>
      <c r="AR496" s="338"/>
      <c r="AS496" s="338"/>
      <c r="AT496" s="338"/>
      <c r="AU496" s="338"/>
      <c r="AV496" s="338"/>
      <c r="AW496" s="338"/>
      <c r="AX496" s="338"/>
      <c r="AY496" s="338"/>
      <c r="AZ496" s="338"/>
      <c r="BA496" s="340"/>
      <c r="BB496" s="419"/>
      <c r="BC496" s="340"/>
      <c r="BD496" s="340"/>
      <c r="BE496" s="340"/>
      <c r="BF496" s="340"/>
      <c r="BG496" s="340"/>
      <c r="BH496" s="340"/>
      <c r="BI496" s="340"/>
      <c r="BJ496" s="340"/>
      <c r="BK496" s="340"/>
      <c r="BL496" s="340"/>
      <c r="BM496" s="340"/>
      <c r="BN496" s="340"/>
      <c r="BO496" s="340"/>
      <c r="BP496" s="340"/>
      <c r="BQ496" s="340"/>
      <c r="BR496" s="340"/>
      <c r="BS496" s="340"/>
      <c r="BT496" s="340"/>
      <c r="BU496" s="340"/>
      <c r="BV496" s="340"/>
      <c r="BW496" s="340"/>
      <c r="BX496" s="340"/>
      <c r="BY496" s="340"/>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5" customFormat="true" ht="25.15" customHeight="true" x14ac:dyDescent="0.2">
      <c r="C497" s="1016" t="s">
        <v>507</v>
      </c>
      <c r="D497" s="1006"/>
      <c r="E497" s="755">
        <v>5.7503176779447155E-5</v>
      </c>
      <c r="F497" s="613"/>
      <c r="G497" s="613"/>
      <c r="H497" s="1016" t="s">
        <v>471</v>
      </c>
      <c r="I497" s="1006"/>
      <c r="J497" s="748">
        <v>9.9319331740532854E-2</v>
      </c>
      <c r="K497" s="613"/>
      <c r="L497" s="613"/>
      <c r="M497" s="1016" t="s">
        <v>507</v>
      </c>
      <c r="N497" s="1006"/>
      <c r="O497" s="756">
        <v>7.1584129050261408E-6</v>
      </c>
      <c r="P497" s="613"/>
      <c r="Q497" s="613"/>
      <c r="AC497" s="338"/>
      <c r="AD497" s="338"/>
      <c r="AE497" s="338"/>
      <c r="AF497" s="338"/>
      <c r="AG497" s="338"/>
      <c r="AH497" s="338"/>
      <c r="AI497" s="338"/>
      <c r="AJ497" s="338"/>
      <c r="AK497" s="338"/>
      <c r="AL497" s="338"/>
      <c r="AM497" s="338"/>
      <c r="AN497" s="338"/>
      <c r="AO497" s="338"/>
      <c r="AP497" s="338"/>
      <c r="AQ497" s="338"/>
      <c r="AR497" s="338"/>
      <c r="AS497" s="338"/>
      <c r="AT497" s="338"/>
      <c r="AU497" s="338"/>
      <c r="AV497" s="338"/>
      <c r="AW497" s="338"/>
      <c r="AX497" s="338"/>
      <c r="AY497" s="338"/>
      <c r="AZ497" s="338"/>
      <c r="BA497" s="340"/>
      <c r="BB497" s="419"/>
      <c r="BC497" s="340"/>
      <c r="BD497" s="340"/>
      <c r="BE497" s="340"/>
      <c r="BF497" s="340"/>
      <c r="BG497" s="340"/>
      <c r="BH497" s="340"/>
      <c r="BI497" s="340"/>
      <c r="BJ497" s="340"/>
      <c r="BK497" s="340"/>
      <c r="BL497" s="340"/>
      <c r="BM497" s="340"/>
      <c r="BN497" s="340"/>
      <c r="BO497" s="340"/>
      <c r="BP497" s="340"/>
      <c r="BQ497" s="340"/>
      <c r="BR497" s="340"/>
      <c r="BS497" s="340"/>
      <c r="BT497" s="340"/>
      <c r="BU497" s="340"/>
      <c r="BV497" s="340"/>
      <c r="BW497" s="340"/>
      <c r="BX497" s="340"/>
      <c r="BY497" s="340"/>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5" customFormat="true" ht="25.15" customHeight="true" x14ac:dyDescent="0.2">
      <c r="C498" s="1016" t="s">
        <v>473</v>
      </c>
      <c r="D498" s="1006"/>
      <c r="E498" s="747">
        <v>3.9827071067081971E-2</v>
      </c>
      <c r="F498" s="613"/>
      <c r="G498" s="613"/>
      <c r="H498" s="1016" t="s">
        <v>449</v>
      </c>
      <c r="I498" s="1006"/>
      <c r="J498" s="748">
        <v>0.51619478390666806</v>
      </c>
      <c r="K498" s="613"/>
      <c r="L498" s="613"/>
      <c r="M498" s="1016" t="s">
        <v>473</v>
      </c>
      <c r="N498" s="1006"/>
      <c r="O498" s="749">
        <v>2.9679902581383744E-4</v>
      </c>
      <c r="P498" s="613"/>
      <c r="Q498" s="613"/>
      <c r="AC498" s="338"/>
      <c r="AD498" s="338"/>
      <c r="AE498" s="338"/>
      <c r="AF498" s="338"/>
      <c r="AG498" s="338"/>
      <c r="AH498" s="338"/>
      <c r="AI498" s="338"/>
      <c r="AJ498" s="338"/>
      <c r="AK498" s="338"/>
      <c r="AL498" s="338"/>
      <c r="AM498" s="338"/>
      <c r="AN498" s="338"/>
      <c r="AO498" s="338"/>
      <c r="AP498" s="338"/>
      <c r="AQ498" s="338"/>
      <c r="AR498" s="338"/>
      <c r="AS498" s="338"/>
      <c r="AT498" s="338"/>
      <c r="AU498" s="338"/>
      <c r="AV498" s="338"/>
      <c r="AW498" s="338"/>
      <c r="AX498" s="338"/>
      <c r="AY498" s="338"/>
      <c r="AZ498" s="338"/>
      <c r="BA498" s="340"/>
      <c r="BB498" s="419"/>
      <c r="BC498" s="340"/>
      <c r="BD498" s="340"/>
      <c r="BE498" s="340"/>
      <c r="BF498" s="340"/>
      <c r="BG498" s="340"/>
      <c r="BH498" s="340"/>
      <c r="BI498" s="340"/>
      <c r="BJ498" s="340"/>
      <c r="BK498" s="340"/>
      <c r="BL498" s="340"/>
      <c r="BM498" s="340"/>
      <c r="BN498" s="340"/>
      <c r="BO498" s="340"/>
      <c r="BP498" s="340"/>
      <c r="BQ498" s="340"/>
      <c r="BR498" s="340"/>
      <c r="BS498" s="340"/>
      <c r="BT498" s="340"/>
      <c r="BU498" s="340"/>
      <c r="BV498" s="340"/>
      <c r="BW498" s="340"/>
      <c r="BX498" s="340"/>
      <c r="BY498" s="340"/>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5" customFormat="true" ht="25.15" customHeight="true" x14ac:dyDescent="0.2">
      <c r="C499" s="1016" t="s">
        <v>511</v>
      </c>
      <c r="D499" s="1006"/>
      <c r="E499" s="755">
        <v>9.4829139316900779E-6</v>
      </c>
      <c r="F499" s="613"/>
      <c r="G499" s="613"/>
      <c r="H499" s="1016" t="s">
        <v>493</v>
      </c>
      <c r="I499" s="1006"/>
      <c r="J499" s="748">
        <v>5.1578753185496191E-3</v>
      </c>
      <c r="K499" s="613"/>
      <c r="L499" s="613"/>
      <c r="M499" s="1016" t="s">
        <v>511</v>
      </c>
      <c r="N499" s="1006"/>
      <c r="O499" s="749">
        <v>8.0065984290986453E-4</v>
      </c>
      <c r="P499" s="613"/>
      <c r="Q499" s="613"/>
      <c r="AC499" s="338"/>
      <c r="AD499" s="338"/>
      <c r="AE499" s="338"/>
      <c r="AF499" s="338"/>
      <c r="AG499" s="338"/>
      <c r="AH499" s="338"/>
      <c r="AI499" s="338"/>
      <c r="AJ499" s="338"/>
      <c r="AK499" s="338"/>
      <c r="AL499" s="338"/>
      <c r="AM499" s="338"/>
      <c r="AN499" s="338"/>
      <c r="AO499" s="338"/>
      <c r="AP499" s="338"/>
      <c r="AQ499" s="338"/>
      <c r="AR499" s="338"/>
      <c r="AS499" s="338"/>
      <c r="AT499" s="338"/>
      <c r="AU499" s="338"/>
      <c r="AV499" s="338"/>
      <c r="AW499" s="338"/>
      <c r="AX499" s="338"/>
      <c r="AY499" s="338"/>
      <c r="AZ499" s="338"/>
      <c r="BA499" s="340"/>
      <c r="BB499" s="419"/>
      <c r="BC499" s="340"/>
      <c r="BD499" s="340"/>
      <c r="BE499" s="340"/>
      <c r="BF499" s="340"/>
      <c r="BG499" s="340"/>
      <c r="BH499" s="340"/>
      <c r="BI499" s="340"/>
      <c r="BJ499" s="340"/>
      <c r="BK499" s="340"/>
      <c r="BL499" s="340"/>
      <c r="BM499" s="340"/>
      <c r="BN499" s="340"/>
      <c r="BO499" s="340"/>
      <c r="BP499" s="340"/>
      <c r="BQ499" s="340"/>
      <c r="BR499" s="340"/>
      <c r="BS499" s="340"/>
      <c r="BT499" s="340"/>
      <c r="BU499" s="340"/>
      <c r="BV499" s="340"/>
      <c r="BW499" s="340"/>
      <c r="BX499" s="340"/>
      <c r="BY499" s="340"/>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5" customFormat="true" ht="25.15" customHeight="true" x14ac:dyDescent="0.2">
      <c r="C500" s="1016" t="s">
        <v>514</v>
      </c>
      <c r="D500" s="1006"/>
      <c r="E500" s="755">
        <v>3.6774070799624527E-6</v>
      </c>
      <c r="F500" s="613"/>
      <c r="G500" s="613"/>
      <c r="H500" s="1016" t="s">
        <v>497</v>
      </c>
      <c r="I500" s="1006"/>
      <c r="J500" s="748">
        <v>2.1589555144051125E-4</v>
      </c>
      <c r="K500" s="613"/>
      <c r="L500" s="613"/>
      <c r="M500" s="1016" t="s">
        <v>514</v>
      </c>
      <c r="N500" s="1006"/>
      <c r="O500" s="756">
        <v>3.2996747385490987E-5</v>
      </c>
      <c r="P500" s="613"/>
      <c r="Q500" s="613"/>
      <c r="AC500" s="338"/>
      <c r="AD500" s="338"/>
      <c r="AE500" s="338"/>
      <c r="AF500" s="338"/>
      <c r="AG500" s="338"/>
      <c r="AH500" s="338"/>
      <c r="AI500" s="338"/>
      <c r="AJ500" s="338"/>
      <c r="AK500" s="338"/>
      <c r="AL500" s="338"/>
      <c r="AM500" s="338"/>
      <c r="AN500" s="338"/>
      <c r="AO500" s="338"/>
      <c r="AP500" s="338"/>
      <c r="AQ500" s="338"/>
      <c r="AR500" s="338"/>
      <c r="AS500" s="338"/>
      <c r="AT500" s="338"/>
      <c r="AU500" s="338"/>
      <c r="AV500" s="338"/>
      <c r="AW500" s="338"/>
      <c r="AX500" s="338"/>
      <c r="AY500" s="338"/>
      <c r="AZ500" s="338"/>
      <c r="BA500" s="340"/>
      <c r="BB500" s="419"/>
      <c r="BC500" s="340"/>
      <c r="BD500" s="340"/>
      <c r="BE500" s="340"/>
      <c r="BF500" s="340"/>
      <c r="BG500" s="340"/>
      <c r="BH500" s="340"/>
      <c r="BI500" s="340"/>
      <c r="BJ500" s="340"/>
      <c r="BK500" s="340"/>
      <c r="BL500" s="340"/>
      <c r="BM500" s="340"/>
      <c r="BN500" s="340"/>
      <c r="BO500" s="340"/>
      <c r="BP500" s="340"/>
      <c r="BQ500" s="340"/>
      <c r="BR500" s="340"/>
      <c r="BS500" s="340"/>
      <c r="BT500" s="340"/>
      <c r="BU500" s="340"/>
      <c r="BV500" s="340"/>
      <c r="BW500" s="340"/>
      <c r="BX500" s="340"/>
      <c r="BY500" s="340"/>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5" customFormat="true" ht="25.15" customHeight="true" x14ac:dyDescent="0.2">
      <c r="C501" s="1016" t="s">
        <v>479</v>
      </c>
      <c r="D501" s="1006"/>
      <c r="E501" s="747">
        <v>2.8181686453160278E-2</v>
      </c>
      <c r="F501" s="613"/>
      <c r="G501" s="613"/>
      <c r="H501" s="1016" t="s">
        <v>503</v>
      </c>
      <c r="I501" s="1006"/>
      <c r="J501" s="748">
        <v>1.0939872744071266E-3</v>
      </c>
      <c r="K501" s="613"/>
      <c r="L501" s="613"/>
      <c r="M501" s="1016" t="s">
        <v>479</v>
      </c>
      <c r="N501" s="1006"/>
      <c r="O501" s="749">
        <v>2.646500707714855E-2</v>
      </c>
      <c r="P501" s="613"/>
      <c r="Q501" s="613"/>
      <c r="AC501" s="338"/>
      <c r="AD501" s="338"/>
      <c r="AE501" s="338"/>
      <c r="AF501" s="338"/>
      <c r="AG501" s="338"/>
      <c r="AH501" s="338"/>
      <c r="AI501" s="338"/>
      <c r="AJ501" s="338"/>
      <c r="AK501" s="338"/>
      <c r="AL501" s="338"/>
      <c r="AM501" s="338"/>
      <c r="AN501" s="338"/>
      <c r="AO501" s="338"/>
      <c r="AP501" s="338"/>
      <c r="AQ501" s="338"/>
      <c r="AR501" s="338"/>
      <c r="AS501" s="338"/>
      <c r="AT501" s="338"/>
      <c r="AU501" s="338"/>
      <c r="AV501" s="338"/>
      <c r="AW501" s="338"/>
      <c r="AX501" s="338"/>
      <c r="AY501" s="338"/>
      <c r="AZ501" s="338"/>
      <c r="BA501" s="340"/>
      <c r="BB501" s="419"/>
      <c r="BC501" s="340"/>
      <c r="BD501" s="340"/>
      <c r="BE501" s="340"/>
      <c r="BF501" s="340"/>
      <c r="BG501" s="340"/>
      <c r="BH501" s="340"/>
      <c r="BI501" s="340"/>
      <c r="BJ501" s="340"/>
      <c r="BK501" s="340"/>
      <c r="BL501" s="340"/>
      <c r="BM501" s="340"/>
      <c r="BN501" s="340"/>
      <c r="BO501" s="340"/>
      <c r="BP501" s="340"/>
      <c r="BQ501" s="340"/>
      <c r="BR501" s="340"/>
      <c r="BS501" s="340"/>
      <c r="BT501" s="340"/>
      <c r="BU501" s="340"/>
      <c r="BV501" s="340"/>
      <c r="BW501" s="340"/>
      <c r="BX501" s="340"/>
      <c r="BY501" s="340"/>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5" customFormat="true" ht="25.15" customHeight="true" x14ac:dyDescent="0.2">
      <c r="C502" s="1016" t="s">
        <v>494</v>
      </c>
      <c r="D502" s="1006"/>
      <c r="E502" s="747">
        <v>5.9806327978812442E-3</v>
      </c>
      <c r="F502" s="613"/>
      <c r="G502" s="613"/>
      <c r="H502" s="1016" t="s">
        <v>484</v>
      </c>
      <c r="I502" s="1006"/>
      <c r="J502" s="748">
        <v>2.0676176933647587E-2</v>
      </c>
      <c r="K502" s="613"/>
      <c r="L502" s="613"/>
      <c r="M502" s="1016" t="s">
        <v>494</v>
      </c>
      <c r="N502" s="1006"/>
      <c r="O502" s="749">
        <v>6.3334741723003653E-3</v>
      </c>
      <c r="P502" s="613"/>
      <c r="Q502" s="613"/>
      <c r="AC502" s="338"/>
      <c r="AD502" s="338"/>
      <c r="AE502" s="338"/>
      <c r="AF502" s="338"/>
      <c r="AG502" s="338"/>
      <c r="AH502" s="338"/>
      <c r="AI502" s="338"/>
      <c r="AJ502" s="338"/>
      <c r="AK502" s="338"/>
      <c r="AL502" s="338"/>
      <c r="AM502" s="338"/>
      <c r="AN502" s="338"/>
      <c r="AO502" s="338"/>
      <c r="AP502" s="338"/>
      <c r="AQ502" s="338"/>
      <c r="AR502" s="338"/>
      <c r="AS502" s="338"/>
      <c r="AT502" s="338"/>
      <c r="AU502" s="338"/>
      <c r="AV502" s="338"/>
      <c r="AW502" s="338"/>
      <c r="AX502" s="338"/>
      <c r="AY502" s="338"/>
      <c r="AZ502" s="338"/>
      <c r="BA502" s="340"/>
      <c r="BB502" s="419"/>
      <c r="BC502" s="340"/>
      <c r="BD502" s="340"/>
      <c r="BE502" s="340"/>
      <c r="BF502" s="340"/>
      <c r="BG502" s="340"/>
      <c r="BH502" s="340"/>
      <c r="BI502" s="340"/>
      <c r="BJ502" s="340"/>
      <c r="BK502" s="340"/>
      <c r="BL502" s="340"/>
      <c r="BM502" s="340"/>
      <c r="BN502" s="340"/>
      <c r="BO502" s="340"/>
      <c r="BP502" s="340"/>
      <c r="BQ502" s="340"/>
      <c r="BR502" s="340"/>
      <c r="BS502" s="340"/>
      <c r="BT502" s="340"/>
      <c r="BU502" s="340"/>
      <c r="BV502" s="340"/>
      <c r="BW502" s="340"/>
      <c r="BX502" s="340"/>
      <c r="BY502" s="340"/>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5" customFormat="true" ht="25.15" customHeight="true" x14ac:dyDescent="0.2">
      <c r="C503" s="1016" t="s">
        <v>467</v>
      </c>
      <c r="D503" s="1006"/>
      <c r="E503" s="747">
        <v>6.7222429172435483E-2</v>
      </c>
      <c r="F503" s="613"/>
      <c r="G503" s="613"/>
      <c r="H503" s="1016" t="s">
        <v>481</v>
      </c>
      <c r="I503" s="1006"/>
      <c r="J503" s="748">
        <v>3.6987498341052798E-2</v>
      </c>
      <c r="K503" s="613"/>
      <c r="L503" s="613"/>
      <c r="M503" s="1016" t="s">
        <v>467</v>
      </c>
      <c r="N503" s="1006"/>
      <c r="O503" s="749">
        <v>8.7630759872281958E-2</v>
      </c>
      <c r="P503" s="613"/>
      <c r="Q503" s="613"/>
      <c r="AC503" s="338"/>
      <c r="AD503" s="338"/>
      <c r="AE503" s="338"/>
      <c r="AF503" s="338"/>
      <c r="AG503" s="338"/>
      <c r="AH503" s="338"/>
      <c r="AI503" s="338"/>
      <c r="AJ503" s="338"/>
      <c r="AK503" s="338"/>
      <c r="AL503" s="338"/>
      <c r="AM503" s="338"/>
      <c r="AN503" s="338"/>
      <c r="AO503" s="338"/>
      <c r="AP503" s="338"/>
      <c r="AQ503" s="338"/>
      <c r="AR503" s="338"/>
      <c r="AS503" s="338"/>
      <c r="AT503" s="338"/>
      <c r="AU503" s="338"/>
      <c r="AV503" s="338"/>
      <c r="AW503" s="338"/>
      <c r="AX503" s="338"/>
      <c r="AY503" s="338"/>
      <c r="AZ503" s="338"/>
      <c r="BA503" s="340"/>
      <c r="BB503" s="419"/>
      <c r="BC503" s="340"/>
      <c r="BD503" s="340"/>
      <c r="BE503" s="340"/>
      <c r="BF503" s="340"/>
      <c r="BG503" s="340"/>
      <c r="BH503" s="340"/>
      <c r="BI503" s="340"/>
      <c r="BJ503" s="340"/>
      <c r="BK503" s="340"/>
      <c r="BL503" s="340"/>
      <c r="BM503" s="340"/>
      <c r="BN503" s="340"/>
      <c r="BO503" s="340"/>
      <c r="BP503" s="340"/>
      <c r="BQ503" s="340"/>
      <c r="BR503" s="340"/>
      <c r="BS503" s="340"/>
      <c r="BT503" s="340"/>
      <c r="BU503" s="340"/>
      <c r="BV503" s="340"/>
      <c r="BW503" s="340"/>
      <c r="BX503" s="340"/>
      <c r="BY503" s="340"/>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5" customFormat="true" ht="25.15" customHeight="true" x14ac:dyDescent="0.2">
      <c r="C504" s="1016" t="s">
        <v>454</v>
      </c>
      <c r="D504" s="1006"/>
      <c r="E504" s="747">
        <v>0.44350847144988881</v>
      </c>
      <c r="F504" s="613"/>
      <c r="G504" s="613"/>
      <c r="H504" s="1016" t="s">
        <v>464</v>
      </c>
      <c r="I504" s="1006"/>
      <c r="J504" s="748">
        <v>0.15925527705995379</v>
      </c>
      <c r="K504" s="613"/>
      <c r="L504" s="613"/>
      <c r="M504" s="1016" t="s">
        <v>454</v>
      </c>
      <c r="N504" s="1006"/>
      <c r="O504" s="749">
        <v>2.8827999915450046E-2</v>
      </c>
      <c r="P504" s="613"/>
      <c r="Q504" s="613"/>
      <c r="AC504" s="338"/>
      <c r="AD504" s="338"/>
      <c r="AE504" s="338"/>
      <c r="AF504" s="338"/>
      <c r="AG504" s="338"/>
      <c r="AH504" s="338"/>
      <c r="AI504" s="338"/>
      <c r="AJ504" s="338"/>
      <c r="AK504" s="338"/>
      <c r="AL504" s="338"/>
      <c r="AM504" s="338"/>
      <c r="AN504" s="338"/>
      <c r="AO504" s="338"/>
      <c r="AP504" s="338"/>
      <c r="AQ504" s="338"/>
      <c r="AR504" s="338"/>
      <c r="AS504" s="338"/>
      <c r="AT504" s="338"/>
      <c r="AU504" s="338"/>
      <c r="AV504" s="338"/>
      <c r="AW504" s="338"/>
      <c r="AX504" s="338"/>
      <c r="AY504" s="338"/>
      <c r="AZ504" s="338"/>
      <c r="BA504" s="340"/>
      <c r="BB504" s="419"/>
      <c r="BC504" s="340"/>
      <c r="BD504" s="340"/>
      <c r="BE504" s="340"/>
      <c r="BF504" s="340"/>
      <c r="BG504" s="340"/>
      <c r="BH504" s="340"/>
      <c r="BI504" s="340"/>
      <c r="BJ504" s="340"/>
      <c r="BK504" s="340"/>
      <c r="BL504" s="340"/>
      <c r="BM504" s="340"/>
      <c r="BN504" s="340"/>
      <c r="BO504" s="340"/>
      <c r="BP504" s="340"/>
      <c r="BQ504" s="340"/>
      <c r="BR504" s="340"/>
      <c r="BS504" s="340"/>
      <c r="BT504" s="340"/>
      <c r="BU504" s="340"/>
      <c r="BV504" s="340"/>
      <c r="BW504" s="340"/>
      <c r="BX504" s="340"/>
      <c r="BY504" s="340"/>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5" customFormat="true" ht="25.15" customHeight="true" x14ac:dyDescent="0.2">
      <c r="C505" s="1016" t="s">
        <v>472</v>
      </c>
      <c r="D505" s="1006"/>
      <c r="E505" s="747">
        <v>1.9007133096994026E-2</v>
      </c>
      <c r="F505" s="613"/>
      <c r="G505" s="613"/>
      <c r="H505" s="1016" t="s">
        <v>507</v>
      </c>
      <c r="I505" s="1006"/>
      <c r="J505" s="748">
        <v>8.7226197781025826E-4</v>
      </c>
      <c r="K505" s="613"/>
      <c r="L505" s="613"/>
      <c r="M505" s="1016" t="s">
        <v>472</v>
      </c>
      <c r="N505" s="1006"/>
      <c r="O505" s="749">
        <v>5.4593360740624257E-2</v>
      </c>
      <c r="P505" s="613"/>
      <c r="Q505" s="613"/>
      <c r="AC505" s="338"/>
      <c r="AD505" s="338"/>
      <c r="AE505" s="338"/>
      <c r="AF505" s="338"/>
      <c r="AG505" s="338"/>
      <c r="AH505" s="338"/>
      <c r="AI505" s="338"/>
      <c r="AJ505" s="338"/>
      <c r="AK505" s="338"/>
      <c r="AL505" s="338"/>
      <c r="AM505" s="338"/>
      <c r="AN505" s="338"/>
      <c r="AO505" s="338"/>
      <c r="AP505" s="338"/>
      <c r="AQ505" s="338"/>
      <c r="AR505" s="338"/>
      <c r="AS505" s="338"/>
      <c r="AT505" s="338"/>
      <c r="AU505" s="338"/>
      <c r="AV505" s="338"/>
      <c r="AW505" s="338"/>
      <c r="AX505" s="338"/>
      <c r="AY505" s="338"/>
      <c r="AZ505" s="338"/>
      <c r="BA505" s="340"/>
      <c r="BB505" s="419"/>
      <c r="BC505" s="340"/>
      <c r="BD505" s="340"/>
      <c r="BE505" s="340"/>
      <c r="BF505" s="340"/>
      <c r="BG505" s="340"/>
      <c r="BH505" s="340"/>
      <c r="BI505" s="340"/>
      <c r="BJ505" s="340"/>
      <c r="BK505" s="340"/>
      <c r="BL505" s="340"/>
      <c r="BM505" s="340"/>
      <c r="BN505" s="340"/>
      <c r="BO505" s="340"/>
      <c r="BP505" s="340"/>
      <c r="BQ505" s="340"/>
      <c r="BR505" s="340"/>
      <c r="BS505" s="340"/>
      <c r="BT505" s="340"/>
      <c r="BU505" s="340"/>
      <c r="BV505" s="340"/>
      <c r="BW505" s="340"/>
      <c r="BX505" s="340"/>
      <c r="BY505" s="340"/>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5" customFormat="true" ht="25.15" customHeight="true" x14ac:dyDescent="0.2">
      <c r="C506" s="1016" t="s">
        <v>486</v>
      </c>
      <c r="D506" s="1006"/>
      <c r="E506" s="747">
        <v>4.2638906106371157E-3</v>
      </c>
      <c r="F506" s="613"/>
      <c r="G506" s="613"/>
      <c r="H506" s="1016" t="s">
        <v>473</v>
      </c>
      <c r="I506" s="1006"/>
      <c r="J506" s="748">
        <v>0.11186545344449654</v>
      </c>
      <c r="K506" s="613"/>
      <c r="L506" s="613"/>
      <c r="M506" s="1016" t="s">
        <v>486</v>
      </c>
      <c r="N506" s="1006"/>
      <c r="O506" s="749">
        <v>1.5893190438163538E-2</v>
      </c>
      <c r="P506" s="613"/>
      <c r="Q506" s="613"/>
      <c r="AC506" s="338"/>
      <c r="AD506" s="338"/>
      <c r="AE506" s="338"/>
      <c r="AF506" s="338"/>
      <c r="AG506" s="338"/>
      <c r="AH506" s="338"/>
      <c r="AI506" s="338"/>
      <c r="AJ506" s="338"/>
      <c r="AK506" s="338"/>
      <c r="AL506" s="338"/>
      <c r="AM506" s="338"/>
      <c r="AN506" s="338"/>
      <c r="AO506" s="338"/>
      <c r="AP506" s="338"/>
      <c r="AQ506" s="338"/>
      <c r="AR506" s="338"/>
      <c r="AS506" s="338"/>
      <c r="AT506" s="338"/>
      <c r="AU506" s="338"/>
      <c r="AV506" s="338"/>
      <c r="AW506" s="338"/>
      <c r="AX506" s="338"/>
      <c r="AY506" s="338"/>
      <c r="AZ506" s="338"/>
      <c r="BA506" s="340"/>
      <c r="BB506" s="419"/>
      <c r="BC506" s="340"/>
      <c r="BD506" s="340"/>
      <c r="BE506" s="340"/>
      <c r="BF506" s="340"/>
      <c r="BG506" s="340"/>
      <c r="BH506" s="340"/>
      <c r="BI506" s="340"/>
      <c r="BJ506" s="340"/>
      <c r="BK506" s="340"/>
      <c r="BL506" s="340"/>
      <c r="BM506" s="340"/>
      <c r="BN506" s="340"/>
      <c r="BO506" s="340"/>
      <c r="BP506" s="340"/>
      <c r="BQ506" s="340"/>
      <c r="BR506" s="340"/>
      <c r="BS506" s="340"/>
      <c r="BT506" s="340"/>
      <c r="BU506" s="340"/>
      <c r="BV506" s="340"/>
      <c r="BW506" s="340"/>
      <c r="BX506" s="340"/>
      <c r="BY506" s="340"/>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5" customFormat="true" ht="25.15" customHeight="true" x14ac:dyDescent="0.2">
      <c r="C507" s="1016" t="s">
        <v>505</v>
      </c>
      <c r="D507" s="1006"/>
      <c r="E507" s="747">
        <v>1.7922989168986842E-4</v>
      </c>
      <c r="F507" s="613"/>
      <c r="G507" s="613"/>
      <c r="H507" s="1016" t="s">
        <v>511</v>
      </c>
      <c r="I507" s="1006"/>
      <c r="J507" s="754">
        <v>8.388366161247788E-5</v>
      </c>
      <c r="K507" s="613"/>
      <c r="L507" s="613"/>
      <c r="M507" s="1016" t="s">
        <v>505</v>
      </c>
      <c r="N507" s="1006"/>
      <c r="O507" s="749">
        <v>1.8706013678906667E-3</v>
      </c>
      <c r="P507" s="613"/>
      <c r="Q507" s="613"/>
      <c r="AC507" s="338"/>
      <c r="AD507" s="338"/>
      <c r="AE507" s="338"/>
      <c r="AF507" s="338"/>
      <c r="AG507" s="338"/>
      <c r="AH507" s="338"/>
      <c r="AI507" s="338"/>
      <c r="AJ507" s="338"/>
      <c r="AK507" s="338"/>
      <c r="AL507" s="338"/>
      <c r="AM507" s="338"/>
      <c r="AN507" s="338"/>
      <c r="AO507" s="338"/>
      <c r="AP507" s="338"/>
      <c r="AQ507" s="338"/>
      <c r="AR507" s="338"/>
      <c r="AS507" s="338"/>
      <c r="AT507" s="338"/>
      <c r="AU507" s="338"/>
      <c r="AV507" s="338"/>
      <c r="AW507" s="338"/>
      <c r="AX507" s="338"/>
      <c r="AY507" s="338"/>
      <c r="AZ507" s="338"/>
      <c r="BA507" s="340"/>
      <c r="BB507" s="419"/>
      <c r="BC507" s="340"/>
      <c r="BD507" s="340"/>
      <c r="BE507" s="340"/>
      <c r="BF507" s="340"/>
      <c r="BG507" s="340"/>
      <c r="BH507" s="340"/>
      <c r="BI507" s="340"/>
      <c r="BJ507" s="340"/>
      <c r="BK507" s="340"/>
      <c r="BL507" s="340"/>
      <c r="BM507" s="340"/>
      <c r="BN507" s="340"/>
      <c r="BO507" s="340"/>
      <c r="BP507" s="340"/>
      <c r="BQ507" s="340"/>
      <c r="BR507" s="340"/>
      <c r="BS507" s="340"/>
      <c r="BT507" s="340"/>
      <c r="BU507" s="340"/>
      <c r="BV507" s="340"/>
      <c r="BW507" s="340"/>
      <c r="BX507" s="340"/>
      <c r="BY507" s="340"/>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5" customFormat="true" ht="25.15" customHeight="true" x14ac:dyDescent="0.2">
      <c r="C508" s="1016" t="s">
        <v>513</v>
      </c>
      <c r="D508" s="1006"/>
      <c r="E508" s="747">
        <v>1.2243263626450436E-4</v>
      </c>
      <c r="F508" s="613"/>
      <c r="G508" s="613"/>
      <c r="H508" s="1016" t="s">
        <v>514</v>
      </c>
      <c r="I508" s="1006"/>
      <c r="J508" s="748">
        <v>3.8059670527669206E-4</v>
      </c>
      <c r="K508" s="613"/>
      <c r="L508" s="613"/>
      <c r="M508" s="1016" t="s">
        <v>513</v>
      </c>
      <c r="N508" s="1006"/>
      <c r="O508" s="756">
        <v>1.6605899882368458E-5</v>
      </c>
      <c r="P508" s="613"/>
      <c r="Q508" s="613"/>
      <c r="AC508" s="338"/>
      <c r="AD508" s="338"/>
      <c r="AE508" s="338"/>
      <c r="AF508" s="338"/>
      <c r="AG508" s="338"/>
      <c r="AH508" s="338"/>
      <c r="AI508" s="338"/>
      <c r="AJ508" s="338"/>
      <c r="AK508" s="338"/>
      <c r="AL508" s="338"/>
      <c r="AM508" s="338"/>
      <c r="AN508" s="338"/>
      <c r="AO508" s="338"/>
      <c r="AP508" s="338"/>
      <c r="AQ508" s="338"/>
      <c r="AR508" s="338"/>
      <c r="AS508" s="338"/>
      <c r="AT508" s="338"/>
      <c r="AU508" s="338"/>
      <c r="AV508" s="338"/>
      <c r="AW508" s="338"/>
      <c r="AX508" s="338"/>
      <c r="AY508" s="338"/>
      <c r="AZ508" s="338"/>
      <c r="BA508" s="340"/>
      <c r="BB508" s="419"/>
      <c r="BC508" s="340"/>
      <c r="BD508" s="340"/>
      <c r="BE508" s="340"/>
      <c r="BF508" s="340"/>
      <c r="BG508" s="340"/>
      <c r="BH508" s="340"/>
      <c r="BI508" s="340"/>
      <c r="BJ508" s="340"/>
      <c r="BK508" s="340"/>
      <c r="BL508" s="340"/>
      <c r="BM508" s="340"/>
      <c r="BN508" s="340"/>
      <c r="BO508" s="340"/>
      <c r="BP508" s="340"/>
      <c r="BQ508" s="340"/>
      <c r="BR508" s="340"/>
      <c r="BS508" s="340"/>
      <c r="BT508" s="340"/>
      <c r="BU508" s="340"/>
      <c r="BV508" s="340"/>
      <c r="BW508" s="340"/>
      <c r="BX508" s="340"/>
      <c r="BY508" s="340"/>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5" customFormat="true" ht="25.15" customHeight="true" x14ac:dyDescent="0.2">
      <c r="C509" s="1016" t="s">
        <v>447</v>
      </c>
      <c r="D509" s="1006"/>
      <c r="E509" s="747">
        <v>0.53628792758902544</v>
      </c>
      <c r="F509" s="613"/>
      <c r="G509" s="613"/>
      <c r="H509" s="1016" t="s">
        <v>479</v>
      </c>
      <c r="I509" s="1006"/>
      <c r="J509" s="748">
        <v>1.658738382348841E-2</v>
      </c>
      <c r="K509" s="613"/>
      <c r="L509" s="613"/>
      <c r="M509" s="1016" t="s">
        <v>447</v>
      </c>
      <c r="N509" s="1006"/>
      <c r="O509" s="749">
        <v>0.37773567182786866</v>
      </c>
      <c r="P509" s="613"/>
      <c r="Q509" s="613"/>
      <c r="AC509" s="338"/>
      <c r="AD509" s="338"/>
      <c r="AE509" s="338"/>
      <c r="AF509" s="338"/>
      <c r="AG509" s="338"/>
      <c r="AH509" s="338"/>
      <c r="AI509" s="338"/>
      <c r="AJ509" s="338"/>
      <c r="AK509" s="338"/>
      <c r="AL509" s="338"/>
      <c r="AM509" s="338"/>
      <c r="AN509" s="338"/>
      <c r="AO509" s="338"/>
      <c r="AP509" s="338"/>
      <c r="AQ509" s="338"/>
      <c r="AR509" s="338"/>
      <c r="AS509" s="338"/>
      <c r="AT509" s="338"/>
      <c r="AU509" s="338"/>
      <c r="AV509" s="338"/>
      <c r="AW509" s="338"/>
      <c r="AX509" s="338"/>
      <c r="AY509" s="338"/>
      <c r="AZ509" s="338"/>
      <c r="BA509" s="340"/>
      <c r="BB509" s="419"/>
      <c r="BC509" s="340"/>
      <c r="BD509" s="340"/>
      <c r="BE509" s="340"/>
      <c r="BF509" s="340"/>
      <c r="BG509" s="340"/>
      <c r="BH509" s="340"/>
      <c r="BI509" s="340"/>
      <c r="BJ509" s="340"/>
      <c r="BK509" s="340"/>
      <c r="BL509" s="340"/>
      <c r="BM509" s="340"/>
      <c r="BN509" s="340"/>
      <c r="BO509" s="340"/>
      <c r="BP509" s="340"/>
      <c r="BQ509" s="340"/>
      <c r="BR509" s="340"/>
      <c r="BS509" s="340"/>
      <c r="BT509" s="340"/>
      <c r="BU509" s="340"/>
      <c r="BV509" s="340"/>
      <c r="BW509" s="340"/>
      <c r="BX509" s="340"/>
      <c r="BY509" s="340"/>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5" customFormat="true" ht="25.15" customHeight="true" x14ac:dyDescent="0.2">
      <c r="C510" s="1016" t="s">
        <v>519</v>
      </c>
      <c r="D510" s="1006"/>
      <c r="E510" s="755">
        <v>1.6521649104291646E-7</v>
      </c>
      <c r="F510" s="613"/>
      <c r="G510" s="613"/>
      <c r="H510" s="1016" t="s">
        <v>494</v>
      </c>
      <c r="I510" s="1006"/>
      <c r="J510" s="748">
        <v>3.6010141228620895E-3</v>
      </c>
      <c r="K510" s="613"/>
      <c r="L510" s="613"/>
      <c r="M510" s="1016" t="s">
        <v>519</v>
      </c>
      <c r="N510" s="1006"/>
      <c r="O510" s="749">
        <v>2.2356386984994918E-4</v>
      </c>
      <c r="P510" s="613"/>
      <c r="Q510" s="613"/>
      <c r="AC510" s="338"/>
      <c r="AD510" s="338"/>
      <c r="AE510" s="338"/>
      <c r="AF510" s="338"/>
      <c r="AG510" s="338"/>
      <c r="AH510" s="338"/>
      <c r="AI510" s="338"/>
      <c r="AJ510" s="338"/>
      <c r="AK510" s="338"/>
      <c r="AL510" s="338"/>
      <c r="AM510" s="338"/>
      <c r="AN510" s="338"/>
      <c r="AO510" s="338"/>
      <c r="AP510" s="338"/>
      <c r="AQ510" s="338"/>
      <c r="AR510" s="338"/>
      <c r="AS510" s="338"/>
      <c r="AT510" s="338"/>
      <c r="AU510" s="338"/>
      <c r="AV510" s="338"/>
      <c r="AW510" s="338"/>
      <c r="AX510" s="338"/>
      <c r="AY510" s="338"/>
      <c r="AZ510" s="338"/>
      <c r="BA510" s="340"/>
      <c r="BB510" s="419"/>
      <c r="BC510" s="340"/>
      <c r="BD510" s="340"/>
      <c r="BE510" s="340"/>
      <c r="BF510" s="340"/>
      <c r="BG510" s="340"/>
      <c r="BH510" s="340"/>
      <c r="BI510" s="340"/>
      <c r="BJ510" s="340"/>
      <c r="BK510" s="340"/>
      <c r="BL510" s="340"/>
      <c r="BM510" s="340"/>
      <c r="BN510" s="340"/>
      <c r="BO510" s="340"/>
      <c r="BP510" s="340"/>
      <c r="BQ510" s="340"/>
      <c r="BR510" s="340"/>
      <c r="BS510" s="340"/>
      <c r="BT510" s="340"/>
      <c r="BU510" s="340"/>
      <c r="BV510" s="340"/>
      <c r="BW510" s="340"/>
      <c r="BX510" s="340"/>
      <c r="BY510" s="340"/>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5" customFormat="true" ht="25.15" customHeight="true" x14ac:dyDescent="0.2">
      <c r="C511" s="1016" t="s">
        <v>520</v>
      </c>
      <c r="D511" s="1006"/>
      <c r="E511" s="755">
        <v>4.544241177393493E-7</v>
      </c>
      <c r="F511" s="613"/>
      <c r="G511" s="613"/>
      <c r="H511" s="1016" t="s">
        <v>467</v>
      </c>
      <c r="I511" s="1006"/>
      <c r="J511" s="748">
        <v>3.9250011387915062E-2</v>
      </c>
      <c r="K511" s="613"/>
      <c r="L511" s="613"/>
      <c r="M511" s="1016" t="s">
        <v>520</v>
      </c>
      <c r="N511" s="1006"/>
      <c r="O511" s="749">
        <v>1.1454928060628413E-4</v>
      </c>
      <c r="P511" s="613"/>
      <c r="Q511" s="613"/>
      <c r="AC511" s="338"/>
      <c r="AD511" s="338"/>
      <c r="AE511" s="338"/>
      <c r="AF511" s="338"/>
      <c r="AG511" s="338"/>
      <c r="AH511" s="338"/>
      <c r="AI511" s="338"/>
      <c r="AJ511" s="338"/>
      <c r="AK511" s="338"/>
      <c r="AL511" s="338"/>
      <c r="AM511" s="338"/>
      <c r="AN511" s="338"/>
      <c r="AO511" s="338"/>
      <c r="AP511" s="338"/>
      <c r="AQ511" s="338"/>
      <c r="AR511" s="338"/>
      <c r="AS511" s="338"/>
      <c r="AT511" s="338"/>
      <c r="AU511" s="338"/>
      <c r="AV511" s="338"/>
      <c r="AW511" s="338"/>
      <c r="AX511" s="338"/>
      <c r="AY511" s="338"/>
      <c r="AZ511" s="338"/>
      <c r="BA511" s="340"/>
      <c r="BB511" s="419"/>
      <c r="BC511" s="340"/>
      <c r="BD511" s="340"/>
      <c r="BE511" s="340"/>
      <c r="BF511" s="340"/>
      <c r="BG511" s="340"/>
      <c r="BH511" s="340"/>
      <c r="BI511" s="340"/>
      <c r="BJ511" s="340"/>
      <c r="BK511" s="340"/>
      <c r="BL511" s="340"/>
      <c r="BM511" s="340"/>
      <c r="BN511" s="340"/>
      <c r="BO511" s="340"/>
      <c r="BP511" s="340"/>
      <c r="BQ511" s="340"/>
      <c r="BR511" s="340"/>
      <c r="BS511" s="340"/>
      <c r="BT511" s="340"/>
      <c r="BU511" s="340"/>
      <c r="BV511" s="340"/>
      <c r="BW511" s="340"/>
      <c r="BX511" s="340"/>
      <c r="BY511" s="340"/>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5" customFormat="true" ht="25.15" customHeight="true" x14ac:dyDescent="0.2">
      <c r="C512" s="1016" t="s">
        <v>506</v>
      </c>
      <c r="D512" s="1006"/>
      <c r="E512" s="747">
        <v>3.6124055114070976E-4</v>
      </c>
      <c r="F512" s="613"/>
      <c r="G512" s="613"/>
      <c r="H512" s="1016" t="s">
        <v>454</v>
      </c>
      <c r="I512" s="1006"/>
      <c r="J512" s="748">
        <v>0.38881405484150749</v>
      </c>
      <c r="K512" s="613"/>
      <c r="L512" s="613"/>
      <c r="M512" s="1016" t="s">
        <v>506</v>
      </c>
      <c r="N512" s="1006"/>
      <c r="O512" s="749">
        <v>1.4414756718187796E-3</v>
      </c>
      <c r="P512" s="613"/>
      <c r="Q512" s="613"/>
      <c r="AC512" s="338"/>
      <c r="AD512" s="338"/>
      <c r="AE512" s="338"/>
      <c r="AF512" s="338"/>
      <c r="AG512" s="338"/>
      <c r="AH512" s="338"/>
      <c r="AI512" s="338"/>
      <c r="AJ512" s="338"/>
      <c r="AK512" s="338"/>
      <c r="AL512" s="338"/>
      <c r="AM512" s="338"/>
      <c r="AN512" s="338"/>
      <c r="AO512" s="338"/>
      <c r="AP512" s="338"/>
      <c r="AQ512" s="338"/>
      <c r="AR512" s="338"/>
      <c r="AS512" s="338"/>
      <c r="AT512" s="338"/>
      <c r="AU512" s="338"/>
      <c r="AV512" s="338"/>
      <c r="AW512" s="338"/>
      <c r="AX512" s="338"/>
      <c r="AY512" s="338"/>
      <c r="AZ512" s="338"/>
      <c r="BA512" s="340"/>
      <c r="BB512" s="419"/>
      <c r="BC512" s="340"/>
      <c r="BD512" s="340"/>
      <c r="BE512" s="340"/>
      <c r="BF512" s="340"/>
      <c r="BG512" s="340"/>
      <c r="BH512" s="340"/>
      <c r="BI512" s="340"/>
      <c r="BJ512" s="340"/>
      <c r="BK512" s="340"/>
      <c r="BL512" s="340"/>
      <c r="BM512" s="340"/>
      <c r="BN512" s="340"/>
      <c r="BO512" s="340"/>
      <c r="BP512" s="340"/>
      <c r="BQ512" s="340"/>
      <c r="BR512" s="340"/>
      <c r="BS512" s="340"/>
      <c r="BT512" s="340"/>
      <c r="BU512" s="340"/>
      <c r="BV512" s="340"/>
      <c r="BW512" s="340"/>
      <c r="BX512" s="340"/>
      <c r="BY512" s="340"/>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5" customFormat="true" ht="25.15" customHeight="true" x14ac:dyDescent="0.2">
      <c r="C513" s="1016" t="s">
        <v>499</v>
      </c>
      <c r="D513" s="1006"/>
      <c r="E513" s="747">
        <v>8.5753928183377728E-4</v>
      </c>
      <c r="F513" s="613"/>
      <c r="G513" s="613"/>
      <c r="H513" s="1016" t="s">
        <v>472</v>
      </c>
      <c r="I513" s="1006"/>
      <c r="J513" s="748">
        <v>6.2198801279320136E-3</v>
      </c>
      <c r="K513" s="613"/>
      <c r="L513" s="613"/>
      <c r="M513" s="1016" t="s">
        <v>499</v>
      </c>
      <c r="N513" s="1006"/>
      <c r="O513" s="749">
        <v>3.7923159088272936E-4</v>
      </c>
      <c r="P513" s="613"/>
      <c r="Q513" s="613"/>
      <c r="AC513" s="338"/>
      <c r="AD513" s="338"/>
      <c r="AE513" s="338"/>
      <c r="AF513" s="338"/>
      <c r="AG513" s="338"/>
      <c r="AH513" s="338"/>
      <c r="AI513" s="338"/>
      <c r="AJ513" s="338"/>
      <c r="AK513" s="338"/>
      <c r="AL513" s="338"/>
      <c r="AM513" s="338"/>
      <c r="AN513" s="338"/>
      <c r="AO513" s="338"/>
      <c r="AP513" s="338"/>
      <c r="AQ513" s="338"/>
      <c r="AR513" s="338"/>
      <c r="AS513" s="338"/>
      <c r="AT513" s="338"/>
      <c r="AU513" s="338"/>
      <c r="AV513" s="338"/>
      <c r="AW513" s="338"/>
      <c r="AX513" s="338"/>
      <c r="AY513" s="338"/>
      <c r="AZ513" s="338"/>
      <c r="BA513" s="340"/>
      <c r="BB513" s="419"/>
      <c r="BC513" s="340"/>
      <c r="BD513" s="340"/>
      <c r="BE513" s="340"/>
      <c r="BF513" s="340"/>
      <c r="BG513" s="340"/>
      <c r="BH513" s="340"/>
      <c r="BI513" s="340"/>
      <c r="BJ513" s="340"/>
      <c r="BK513" s="340"/>
      <c r="BL513" s="340"/>
      <c r="BM513" s="340"/>
      <c r="BN513" s="340"/>
      <c r="BO513" s="340"/>
      <c r="BP513" s="340"/>
      <c r="BQ513" s="340"/>
      <c r="BR513" s="340"/>
      <c r="BS513" s="340"/>
      <c r="BT513" s="340"/>
      <c r="BU513" s="340"/>
      <c r="BV513" s="340"/>
      <c r="BW513" s="340"/>
      <c r="BX513" s="340"/>
      <c r="BY513" s="340"/>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5" customFormat="true" ht="25.15" customHeight="true" x14ac:dyDescent="0.2">
      <c r="C514" s="1016" t="s">
        <v>448</v>
      </c>
      <c r="D514" s="1006"/>
      <c r="E514" s="747">
        <v>0.49333752044538459</v>
      </c>
      <c r="F514" s="613"/>
      <c r="G514" s="613"/>
      <c r="H514" s="1016" t="s">
        <v>486</v>
      </c>
      <c r="I514" s="1006"/>
      <c r="J514" s="748">
        <v>3.9890242379083621E-3</v>
      </c>
      <c r="K514" s="613"/>
      <c r="L514" s="613"/>
      <c r="M514" s="1016" t="s">
        <v>448</v>
      </c>
      <c r="N514" s="1006"/>
      <c r="O514" s="749">
        <v>0.36520142594824523</v>
      </c>
      <c r="P514" s="613"/>
      <c r="Q514" s="613"/>
      <c r="AC514" s="338"/>
      <c r="AD514" s="338"/>
      <c r="AE514" s="338"/>
      <c r="AF514" s="338"/>
      <c r="AG514" s="338"/>
      <c r="AH514" s="338"/>
      <c r="AI514" s="338"/>
      <c r="AJ514" s="338"/>
      <c r="AK514" s="338"/>
      <c r="AL514" s="338"/>
      <c r="AM514" s="338"/>
      <c r="AN514" s="338"/>
      <c r="AO514" s="338"/>
      <c r="AP514" s="338"/>
      <c r="AQ514" s="338"/>
      <c r="AR514" s="338"/>
      <c r="AS514" s="338"/>
      <c r="AT514" s="338"/>
      <c r="AU514" s="338"/>
      <c r="AV514" s="338"/>
      <c r="AW514" s="338"/>
      <c r="AX514" s="338"/>
      <c r="AY514" s="338"/>
      <c r="AZ514" s="338"/>
      <c r="BA514" s="340"/>
      <c r="BB514" s="419"/>
      <c r="BC514" s="340"/>
      <c r="BD514" s="340"/>
      <c r="BE514" s="340"/>
      <c r="BF514" s="340"/>
      <c r="BG514" s="340"/>
      <c r="BH514" s="340"/>
      <c r="BI514" s="340"/>
      <c r="BJ514" s="340"/>
      <c r="BK514" s="340"/>
      <c r="BL514" s="340"/>
      <c r="BM514" s="340"/>
      <c r="BN514" s="340"/>
      <c r="BO514" s="340"/>
      <c r="BP514" s="340"/>
      <c r="BQ514" s="340"/>
      <c r="BR514" s="340"/>
      <c r="BS514" s="340"/>
      <c r="BT514" s="340"/>
      <c r="BU514" s="340"/>
      <c r="BV514" s="340"/>
      <c r="BW514" s="340"/>
      <c r="BX514" s="340"/>
      <c r="BY514" s="340"/>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5" customFormat="true" ht="25.15" customHeight="true" x14ac:dyDescent="0.2">
      <c r="C515" s="1016" t="s">
        <v>502</v>
      </c>
      <c r="D515" s="1006"/>
      <c r="E515" s="747">
        <v>6.6348511131918771E-4</v>
      </c>
      <c r="F515" s="613"/>
      <c r="G515" s="613"/>
      <c r="H515" s="1016" t="s">
        <v>505</v>
      </c>
      <c r="I515" s="1006"/>
      <c r="J515" s="748">
        <v>4.210108949181759E-4</v>
      </c>
      <c r="K515" s="613"/>
      <c r="L515" s="613"/>
      <c r="M515" s="1016" t="s">
        <v>502</v>
      </c>
      <c r="N515" s="1006"/>
      <c r="O515" s="756">
        <v>2.4888872084407384E-5</v>
      </c>
      <c r="P515" s="613"/>
      <c r="Q515" s="613"/>
      <c r="AC515" s="338"/>
      <c r="AD515" s="338"/>
      <c r="AE515" s="338"/>
      <c r="AF515" s="338"/>
      <c r="AG515" s="338"/>
      <c r="AH515" s="338"/>
      <c r="AI515" s="338"/>
      <c r="AJ515" s="338"/>
      <c r="AK515" s="338"/>
      <c r="AL515" s="338"/>
      <c r="AM515" s="338"/>
      <c r="AN515" s="338"/>
      <c r="AO515" s="338"/>
      <c r="AP515" s="338"/>
      <c r="AQ515" s="338"/>
      <c r="AR515" s="338"/>
      <c r="AS515" s="338"/>
      <c r="AT515" s="338"/>
      <c r="AU515" s="338"/>
      <c r="AV515" s="338"/>
      <c r="AW515" s="338"/>
      <c r="AX515" s="338"/>
      <c r="AY515" s="338"/>
      <c r="AZ515" s="338"/>
      <c r="BA515" s="340"/>
      <c r="BB515" s="419"/>
      <c r="BC515" s="340"/>
      <c r="BD515" s="340"/>
      <c r="BE515" s="340"/>
      <c r="BF515" s="340"/>
      <c r="BG515" s="340"/>
      <c r="BH515" s="340"/>
      <c r="BI515" s="340"/>
      <c r="BJ515" s="340"/>
      <c r="BK515" s="340"/>
      <c r="BL515" s="340"/>
      <c r="BM515" s="340"/>
      <c r="BN515" s="340"/>
      <c r="BO515" s="340"/>
      <c r="BP515" s="340"/>
      <c r="BQ515" s="340"/>
      <c r="BR515" s="340"/>
      <c r="BS515" s="340"/>
      <c r="BT515" s="340"/>
      <c r="BU515" s="340"/>
      <c r="BV515" s="340"/>
      <c r="BW515" s="340"/>
      <c r="BX515" s="340"/>
      <c r="BY515" s="340"/>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5" customFormat="true" ht="25.15" customHeight="true" x14ac:dyDescent="0.2">
      <c r="C516" s="1016" t="s">
        <v>489</v>
      </c>
      <c r="D516" s="1006"/>
      <c r="E516" s="747">
        <v>1.2062628957036976E-2</v>
      </c>
      <c r="F516" s="613"/>
      <c r="G516" s="613"/>
      <c r="H516" s="1016" t="s">
        <v>513</v>
      </c>
      <c r="I516" s="1006"/>
      <c r="J516" s="748">
        <v>2.0675074146040822E-4</v>
      </c>
      <c r="K516" s="613"/>
      <c r="L516" s="613"/>
      <c r="M516" s="1016" t="s">
        <v>489</v>
      </c>
      <c r="N516" s="1006"/>
      <c r="O516" s="749">
        <v>4.244914070792975E-4</v>
      </c>
      <c r="P516" s="613"/>
      <c r="Q516" s="613"/>
      <c r="AC516" s="338"/>
      <c r="AD516" s="338"/>
      <c r="AE516" s="338"/>
      <c r="AF516" s="338"/>
      <c r="AG516" s="338"/>
      <c r="AH516" s="338"/>
      <c r="AI516" s="338"/>
      <c r="AJ516" s="338"/>
      <c r="AK516" s="338"/>
      <c r="AL516" s="338"/>
      <c r="AM516" s="338"/>
      <c r="AN516" s="338"/>
      <c r="AO516" s="338"/>
      <c r="AP516" s="338"/>
      <c r="AQ516" s="338"/>
      <c r="AR516" s="338"/>
      <c r="AS516" s="338"/>
      <c r="AT516" s="338"/>
      <c r="AU516" s="338"/>
      <c r="AV516" s="338"/>
      <c r="AW516" s="338"/>
      <c r="AX516" s="338"/>
      <c r="AY516" s="338"/>
      <c r="AZ516" s="338"/>
      <c r="BA516" s="340"/>
      <c r="BB516" s="419"/>
      <c r="BC516" s="340"/>
      <c r="BD516" s="340"/>
      <c r="BE516" s="340"/>
      <c r="BF516" s="340"/>
      <c r="BG516" s="340"/>
      <c r="BH516" s="340"/>
      <c r="BI516" s="340"/>
      <c r="BJ516" s="340"/>
      <c r="BK516" s="340"/>
      <c r="BL516" s="340"/>
      <c r="BM516" s="340"/>
      <c r="BN516" s="340"/>
      <c r="BO516" s="340"/>
      <c r="BP516" s="340"/>
      <c r="BQ516" s="340"/>
      <c r="BR516" s="340"/>
      <c r="BS516" s="340"/>
      <c r="BT516" s="340"/>
      <c r="BU516" s="340"/>
      <c r="BV516" s="340"/>
      <c r="BW516" s="340"/>
      <c r="BX516" s="340"/>
      <c r="BY516" s="340"/>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5" customFormat="true" ht="25.15" customHeight="true" x14ac:dyDescent="0.2">
      <c r="C517" s="1016" t="s">
        <v>483</v>
      </c>
      <c r="D517" s="1006"/>
      <c r="E517" s="747">
        <v>1.8995631677062412E-2</v>
      </c>
      <c r="F517" s="613"/>
      <c r="G517" s="613"/>
      <c r="H517" s="1016" t="s">
        <v>447</v>
      </c>
      <c r="I517" s="1006"/>
      <c r="J517" s="748">
        <v>0.47873752131488656</v>
      </c>
      <c r="K517" s="613"/>
      <c r="L517" s="613"/>
      <c r="M517" s="1016" t="s">
        <v>483</v>
      </c>
      <c r="N517" s="1006"/>
      <c r="O517" s="749">
        <v>1.8110506728649105E-2</v>
      </c>
      <c r="P517" s="613"/>
      <c r="Q517" s="613"/>
      <c r="AC517" s="338"/>
      <c r="AD517" s="338"/>
      <c r="AE517" s="338"/>
      <c r="AF517" s="338"/>
      <c r="AG517" s="338"/>
      <c r="AH517" s="338"/>
      <c r="AI517" s="338"/>
      <c r="AJ517" s="338"/>
      <c r="AK517" s="338"/>
      <c r="AL517" s="338"/>
      <c r="AM517" s="338"/>
      <c r="AN517" s="338"/>
      <c r="AO517" s="338"/>
      <c r="AP517" s="338"/>
      <c r="AQ517" s="338"/>
      <c r="AR517" s="338"/>
      <c r="AS517" s="338"/>
      <c r="AT517" s="338"/>
      <c r="AU517" s="338"/>
      <c r="AV517" s="338"/>
      <c r="AW517" s="338"/>
      <c r="AX517" s="338"/>
      <c r="AY517" s="338"/>
      <c r="AZ517" s="338"/>
      <c r="BA517" s="340"/>
      <c r="BB517" s="419"/>
      <c r="BC517" s="340"/>
      <c r="BD517" s="340"/>
      <c r="BE517" s="340"/>
      <c r="BF517" s="340"/>
      <c r="BG517" s="340"/>
      <c r="BH517" s="340"/>
      <c r="BI517" s="340"/>
      <c r="BJ517" s="340"/>
      <c r="BK517" s="340"/>
      <c r="BL517" s="340"/>
      <c r="BM517" s="340"/>
      <c r="BN517" s="340"/>
      <c r="BO517" s="340"/>
      <c r="BP517" s="340"/>
      <c r="BQ517" s="340"/>
      <c r="BR517" s="340"/>
      <c r="BS517" s="340"/>
      <c r="BT517" s="340"/>
      <c r="BU517" s="340"/>
      <c r="BV517" s="340"/>
      <c r="BW517" s="340"/>
      <c r="BX517" s="340"/>
      <c r="BY517" s="340"/>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5" customFormat="true" ht="25.15" customHeight="true" x14ac:dyDescent="0.2">
      <c r="C518" s="1016" t="s">
        <v>492</v>
      </c>
      <c r="D518" s="1006"/>
      <c r="E518" s="747">
        <v>8.6439108390936673E-3</v>
      </c>
      <c r="F518" s="613"/>
      <c r="G518" s="613"/>
      <c r="H518" s="1016" t="s">
        <v>519</v>
      </c>
      <c r="I518" s="1006"/>
      <c r="J518" s="748">
        <v>1.4663654705429567E-4</v>
      </c>
      <c r="K518" s="613"/>
      <c r="L518" s="613"/>
      <c r="M518" s="1016" t="s">
        <v>517</v>
      </c>
      <c r="N518" s="1006"/>
      <c r="O518" s="749">
        <v>2.5643296193334143E-4</v>
      </c>
      <c r="P518" s="613"/>
      <c r="Q518" s="613"/>
      <c r="AC518" s="338"/>
      <c r="AD518" s="338"/>
      <c r="AE518" s="338"/>
      <c r="AF518" s="338"/>
      <c r="AG518" s="338"/>
      <c r="AH518" s="338"/>
      <c r="AI518" s="338"/>
      <c r="AJ518" s="338"/>
      <c r="AK518" s="338"/>
      <c r="AL518" s="338"/>
      <c r="AM518" s="338"/>
      <c r="AN518" s="338"/>
      <c r="AO518" s="338"/>
      <c r="AP518" s="338"/>
      <c r="AQ518" s="338"/>
      <c r="AR518" s="338"/>
      <c r="AS518" s="338"/>
      <c r="AT518" s="338"/>
      <c r="AU518" s="338"/>
      <c r="AV518" s="338"/>
      <c r="AW518" s="338"/>
      <c r="AX518" s="338"/>
      <c r="AY518" s="338"/>
      <c r="AZ518" s="338"/>
      <c r="BA518" s="340"/>
      <c r="BB518" s="419"/>
      <c r="BC518" s="340"/>
      <c r="BD518" s="340"/>
      <c r="BE518" s="340"/>
      <c r="BF518" s="340"/>
      <c r="BG518" s="340"/>
      <c r="BH518" s="340"/>
      <c r="BI518" s="340"/>
      <c r="BJ518" s="340"/>
      <c r="BK518" s="340"/>
      <c r="BL518" s="340"/>
      <c r="BM518" s="340"/>
      <c r="BN518" s="340"/>
      <c r="BO518" s="340"/>
      <c r="BP518" s="340"/>
      <c r="BQ518" s="340"/>
      <c r="BR518" s="340"/>
      <c r="BS518" s="340"/>
      <c r="BT518" s="340"/>
      <c r="BU518" s="340"/>
      <c r="BV518" s="340"/>
      <c r="BW518" s="340"/>
      <c r="BX518" s="340"/>
      <c r="BY518" s="340"/>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5" customFormat="true" ht="25.15" customHeight="true" x14ac:dyDescent="0.2">
      <c r="C519" s="1016" t="s">
        <v>496</v>
      </c>
      <c r="D519" s="1006"/>
      <c r="E519" s="747">
        <v>1.4461378967936369E-3</v>
      </c>
      <c r="F519" s="613"/>
      <c r="G519" s="613"/>
      <c r="H519" s="1016" t="s">
        <v>520</v>
      </c>
      <c r="I519" s="1006"/>
      <c r="J519" s="748">
        <v>1.8303418150821587E-4</v>
      </c>
      <c r="K519" s="613"/>
      <c r="L519" s="613"/>
      <c r="M519" s="1016" t="s">
        <v>463</v>
      </c>
      <c r="N519" s="1006"/>
      <c r="O519" s="749">
        <v>1.8789296211429556E-4</v>
      </c>
      <c r="P519" s="613"/>
      <c r="Q519" s="613"/>
      <c r="AC519" s="338"/>
      <c r="AD519" s="338"/>
      <c r="AE519" s="338"/>
      <c r="AF519" s="338"/>
      <c r="AG519" s="338"/>
      <c r="AH519" s="338"/>
      <c r="AI519" s="338"/>
      <c r="AJ519" s="338"/>
      <c r="AK519" s="338"/>
      <c r="AL519" s="338"/>
      <c r="AM519" s="338"/>
      <c r="AN519" s="338"/>
      <c r="AO519" s="338"/>
      <c r="AP519" s="338"/>
      <c r="AQ519" s="338"/>
      <c r="AR519" s="338"/>
      <c r="AS519" s="338"/>
      <c r="AT519" s="338"/>
      <c r="AU519" s="338"/>
      <c r="AV519" s="338"/>
      <c r="AW519" s="338"/>
      <c r="AX519" s="338"/>
      <c r="AY519" s="338"/>
      <c r="AZ519" s="338"/>
      <c r="BA519" s="340"/>
      <c r="BB519" s="419"/>
      <c r="BC519" s="340"/>
      <c r="BD519" s="340"/>
      <c r="BE519" s="340"/>
      <c r="BF519" s="340"/>
      <c r="BG519" s="340"/>
      <c r="BH519" s="340"/>
      <c r="BI519" s="340"/>
      <c r="BJ519" s="340"/>
      <c r="BK519" s="340"/>
      <c r="BL519" s="340"/>
      <c r="BM519" s="340"/>
      <c r="BN519" s="340"/>
      <c r="BO519" s="340"/>
      <c r="BP519" s="340"/>
      <c r="BQ519" s="340"/>
      <c r="BR519" s="340"/>
      <c r="BS519" s="340"/>
      <c r="BT519" s="340"/>
      <c r="BU519" s="340"/>
      <c r="BV519" s="340"/>
      <c r="BW519" s="340"/>
      <c r="BX519" s="340"/>
      <c r="BY519" s="340"/>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5" customFormat="true" ht="25.15" customHeight="true" x14ac:dyDescent="0.2">
      <c r="C520" s="1016" t="s">
        <v>517</v>
      </c>
      <c r="D520" s="1006"/>
      <c r="E520" s="755">
        <v>4.5961032126714865E-5</v>
      </c>
      <c r="F520" s="613"/>
      <c r="G520" s="613"/>
      <c r="H520" s="1016" t="s">
        <v>506</v>
      </c>
      <c r="I520" s="1006"/>
      <c r="J520" s="748">
        <v>3.6717941687478049E-4</v>
      </c>
      <c r="K520" s="613"/>
      <c r="L520" s="613"/>
      <c r="M520" s="1016" t="s">
        <v>500</v>
      </c>
      <c r="N520" s="1006"/>
      <c r="O520" s="756">
        <v>3.7074601454399818E-5</v>
      </c>
      <c r="P520" s="613"/>
      <c r="Q520" s="613"/>
      <c r="AC520" s="338"/>
      <c r="AD520" s="338"/>
      <c r="AE520" s="338"/>
      <c r="AF520" s="338"/>
      <c r="AG520" s="338"/>
      <c r="AH520" s="338"/>
      <c r="AI520" s="338"/>
      <c r="AJ520" s="338"/>
      <c r="AK520" s="338"/>
      <c r="AL520" s="338"/>
      <c r="AM520" s="338"/>
      <c r="AN520" s="338"/>
      <c r="AO520" s="338"/>
      <c r="AP520" s="338"/>
      <c r="AQ520" s="338"/>
      <c r="AR520" s="338"/>
      <c r="AS520" s="338"/>
      <c r="AT520" s="338"/>
      <c r="AU520" s="338"/>
      <c r="AV520" s="338"/>
      <c r="AW520" s="338"/>
      <c r="AX520" s="338"/>
      <c r="AY520" s="338"/>
      <c r="AZ520" s="338"/>
      <c r="BA520" s="340"/>
      <c r="BB520" s="419"/>
      <c r="BC520" s="340"/>
      <c r="BD520" s="340"/>
      <c r="BE520" s="340"/>
      <c r="BF520" s="340"/>
      <c r="BG520" s="340"/>
      <c r="BH520" s="340"/>
      <c r="BI520" s="340"/>
      <c r="BJ520" s="340"/>
      <c r="BK520" s="340"/>
      <c r="BL520" s="340"/>
      <c r="BM520" s="340"/>
      <c r="BN520" s="340"/>
      <c r="BO520" s="340"/>
      <c r="BP520" s="340"/>
      <c r="BQ520" s="340"/>
      <c r="BR520" s="340"/>
      <c r="BS520" s="340"/>
      <c r="BT520" s="340"/>
      <c r="BU520" s="340"/>
      <c r="BV520" s="340"/>
      <c r="BW520" s="340"/>
      <c r="BX520" s="340"/>
      <c r="BY520" s="340"/>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5" customFormat="true" ht="25.15" customHeight="true" x14ac:dyDescent="0.2">
      <c r="C521" s="1016" t="s">
        <v>463</v>
      </c>
      <c r="D521" s="1006"/>
      <c r="E521" s="747">
        <v>0.17338881156387942</v>
      </c>
      <c r="F521" s="613"/>
      <c r="G521" s="613"/>
      <c r="H521" s="1016" t="s">
        <v>499</v>
      </c>
      <c r="I521" s="1006"/>
      <c r="J521" s="748">
        <v>2.5155456380643901E-4</v>
      </c>
      <c r="K521" s="613"/>
      <c r="L521" s="613"/>
      <c r="M521" s="1016" t="s">
        <v>457</v>
      </c>
      <c r="N521" s="1006"/>
      <c r="O521" s="749">
        <v>3.1738000409907263E-2</v>
      </c>
      <c r="P521" s="613"/>
      <c r="Q521" s="613"/>
      <c r="AC521" s="338"/>
      <c r="AD521" s="338"/>
      <c r="AE521" s="338"/>
      <c r="AF521" s="338"/>
      <c r="AG521" s="338"/>
      <c r="AH521" s="338"/>
      <c r="AI521" s="338"/>
      <c r="AJ521" s="338"/>
      <c r="AK521" s="338"/>
      <c r="AL521" s="338"/>
      <c r="AM521" s="338"/>
      <c r="AN521" s="338"/>
      <c r="AO521" s="338"/>
      <c r="AP521" s="338"/>
      <c r="AQ521" s="338"/>
      <c r="AR521" s="338"/>
      <c r="AS521" s="338"/>
      <c r="AT521" s="338"/>
      <c r="AU521" s="338"/>
      <c r="AV521" s="338"/>
      <c r="AW521" s="338"/>
      <c r="AX521" s="338"/>
      <c r="AY521" s="338"/>
      <c r="AZ521" s="338"/>
      <c r="BA521" s="340"/>
      <c r="BB521" s="419"/>
      <c r="BC521" s="340"/>
      <c r="BD521" s="340"/>
      <c r="BE521" s="340"/>
      <c r="BF521" s="340"/>
      <c r="BG521" s="340"/>
      <c r="BH521" s="340"/>
      <c r="BI521" s="340"/>
      <c r="BJ521" s="340"/>
      <c r="BK521" s="340"/>
      <c r="BL521" s="340"/>
      <c r="BM521" s="340"/>
      <c r="BN521" s="340"/>
      <c r="BO521" s="340"/>
      <c r="BP521" s="340"/>
      <c r="BQ521" s="340"/>
      <c r="BR521" s="340"/>
      <c r="BS521" s="340"/>
      <c r="BT521" s="340"/>
      <c r="BU521" s="340"/>
      <c r="BV521" s="340"/>
      <c r="BW521" s="340"/>
      <c r="BX521" s="340"/>
      <c r="BY521" s="340"/>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5" customFormat="true" ht="25.15" customHeight="true" x14ac:dyDescent="0.2">
      <c r="C522" s="1016" t="s">
        <v>504</v>
      </c>
      <c r="D522" s="1006"/>
      <c r="E522" s="747">
        <v>5.3028424620805113E-4</v>
      </c>
      <c r="F522" s="613"/>
      <c r="G522" s="613"/>
      <c r="H522" s="1016" t="s">
        <v>448</v>
      </c>
      <c r="I522" s="1006"/>
      <c r="J522" s="748">
        <v>0.38062726661835877</v>
      </c>
      <c r="K522" s="613"/>
      <c r="L522" s="613"/>
      <c r="M522" s="1016" t="s">
        <v>451</v>
      </c>
      <c r="N522" s="1006"/>
      <c r="O522" s="749">
        <v>2.6545510782906966E-2</v>
      </c>
      <c r="P522" s="613"/>
      <c r="Q522" s="613"/>
      <c r="AC522" s="338"/>
      <c r="AD522" s="338"/>
      <c r="AE522" s="338"/>
      <c r="AF522" s="338"/>
      <c r="AG522" s="338"/>
      <c r="AH522" s="338"/>
      <c r="AI522" s="338"/>
      <c r="AJ522" s="338"/>
      <c r="AK522" s="338"/>
      <c r="AL522" s="338"/>
      <c r="AM522" s="338"/>
      <c r="AN522" s="338"/>
      <c r="AO522" s="338"/>
      <c r="AP522" s="338"/>
      <c r="AQ522" s="338"/>
      <c r="AR522" s="338"/>
      <c r="AS522" s="338"/>
      <c r="AT522" s="338"/>
      <c r="AU522" s="338"/>
      <c r="AV522" s="338"/>
      <c r="AW522" s="338"/>
      <c r="AX522" s="338"/>
      <c r="AY522" s="338"/>
      <c r="AZ522" s="338"/>
      <c r="BA522" s="340"/>
      <c r="BB522" s="419"/>
      <c r="BC522" s="340"/>
      <c r="BD522" s="340"/>
      <c r="BE522" s="340"/>
      <c r="BF522" s="340"/>
      <c r="BG522" s="340"/>
      <c r="BH522" s="340"/>
      <c r="BI522" s="340"/>
      <c r="BJ522" s="340"/>
      <c r="BK522" s="340"/>
      <c r="BL522" s="340"/>
      <c r="BM522" s="340"/>
      <c r="BN522" s="340"/>
      <c r="BO522" s="340"/>
      <c r="BP522" s="340"/>
      <c r="BQ522" s="340"/>
      <c r="BR522" s="340"/>
      <c r="BS522" s="340"/>
      <c r="BT522" s="340"/>
      <c r="BU522" s="340"/>
      <c r="BV522" s="340"/>
      <c r="BW522" s="340"/>
      <c r="BX522" s="340"/>
      <c r="BY522" s="340"/>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5" customFormat="true" ht="25.15" customHeight="true" x14ac:dyDescent="0.2">
      <c r="C523" s="1016" t="s">
        <v>487</v>
      </c>
      <c r="D523" s="1006"/>
      <c r="E523" s="747">
        <v>1.3603597476943598E-2</v>
      </c>
      <c r="F523" s="613"/>
      <c r="G523" s="613"/>
      <c r="H523" s="1016" t="s">
        <v>502</v>
      </c>
      <c r="I523" s="1006"/>
      <c r="J523" s="748">
        <v>5.7492626862777499E-4</v>
      </c>
      <c r="K523" s="613"/>
      <c r="L523" s="613"/>
      <c r="M523" s="1016" t="s">
        <v>508</v>
      </c>
      <c r="N523" s="1006"/>
      <c r="O523" s="756">
        <v>2.9579259790833722E-5</v>
      </c>
      <c r="P523" s="613"/>
      <c r="Q523" s="613"/>
      <c r="AC523" s="338"/>
      <c r="AD523" s="338"/>
      <c r="AE523" s="338"/>
      <c r="AF523" s="338"/>
      <c r="AG523" s="338"/>
      <c r="AH523" s="338"/>
      <c r="AI523" s="338"/>
      <c r="AJ523" s="338"/>
      <c r="AK523" s="338"/>
      <c r="AL523" s="338"/>
      <c r="AM523" s="338"/>
      <c r="AN523" s="338"/>
      <c r="AO523" s="338"/>
      <c r="AP523" s="338"/>
      <c r="AQ523" s="338"/>
      <c r="AR523" s="338"/>
      <c r="AS523" s="338"/>
      <c r="AT523" s="338"/>
      <c r="AU523" s="338"/>
      <c r="AV523" s="338"/>
      <c r="AW523" s="338"/>
      <c r="AX523" s="338"/>
      <c r="AY523" s="338"/>
      <c r="AZ523" s="338"/>
      <c r="BA523" s="340"/>
      <c r="BB523" s="419"/>
      <c r="BC523" s="340"/>
      <c r="BD523" s="340"/>
      <c r="BE523" s="340"/>
      <c r="BF523" s="340"/>
      <c r="BG523" s="340"/>
      <c r="BH523" s="340"/>
      <c r="BI523" s="340"/>
      <c r="BJ523" s="340"/>
      <c r="BK523" s="340"/>
      <c r="BL523" s="340"/>
      <c r="BM523" s="340"/>
      <c r="BN523" s="340"/>
      <c r="BO523" s="340"/>
      <c r="BP523" s="340"/>
      <c r="BQ523" s="340"/>
      <c r="BR523" s="340"/>
      <c r="BS523" s="340"/>
      <c r="BT523" s="340"/>
      <c r="BU523" s="340"/>
      <c r="BV523" s="340"/>
      <c r="BW523" s="340"/>
      <c r="BX523" s="340"/>
      <c r="BY523" s="340"/>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5" customFormat="true" ht="25.15" customHeight="true" x14ac:dyDescent="0.2">
      <c r="C524" s="1016" t="s">
        <v>500</v>
      </c>
      <c r="D524" s="1006"/>
      <c r="E524" s="747">
        <v>6.8606859396961521E-4</v>
      </c>
      <c r="F524" s="613"/>
      <c r="G524" s="613"/>
      <c r="H524" s="1016" t="s">
        <v>489</v>
      </c>
      <c r="I524" s="1006"/>
      <c r="J524" s="748">
        <v>6.8342644619564727E-3</v>
      </c>
      <c r="K524" s="613"/>
      <c r="L524" s="613"/>
      <c r="M524" s="1016" t="s">
        <v>521</v>
      </c>
      <c r="N524" s="1006"/>
      <c r="O524" s="756">
        <v>1.4823634598214698E-5</v>
      </c>
      <c r="P524" s="613"/>
      <c r="Q524" s="613"/>
      <c r="AC524" s="338"/>
      <c r="AD524" s="338"/>
      <c r="AE524" s="338"/>
      <c r="AF524" s="338"/>
      <c r="AG524" s="338"/>
      <c r="AH524" s="338"/>
      <c r="AI524" s="338"/>
      <c r="AJ524" s="338"/>
      <c r="AK524" s="338"/>
      <c r="AL524" s="338"/>
      <c r="AM524" s="338"/>
      <c r="AN524" s="338"/>
      <c r="AO524" s="338"/>
      <c r="AP524" s="338"/>
      <c r="AQ524" s="338"/>
      <c r="AR524" s="338"/>
      <c r="AS524" s="338"/>
      <c r="AT524" s="338"/>
      <c r="AU524" s="338"/>
      <c r="AV524" s="338"/>
      <c r="AW524" s="338"/>
      <c r="AX524" s="338"/>
      <c r="AY524" s="338"/>
      <c r="AZ524" s="338"/>
      <c r="BA524" s="340"/>
      <c r="BB524" s="419"/>
      <c r="BC524" s="340"/>
      <c r="BD524" s="340"/>
      <c r="BE524" s="340"/>
      <c r="BF524" s="340"/>
      <c r="BG524" s="340"/>
      <c r="BH524" s="340"/>
      <c r="BI524" s="340"/>
      <c r="BJ524" s="340"/>
      <c r="BK524" s="340"/>
      <c r="BL524" s="340"/>
      <c r="BM524" s="340"/>
      <c r="BN524" s="340"/>
      <c r="BO524" s="340"/>
      <c r="BP524" s="340"/>
      <c r="BQ524" s="340"/>
      <c r="BR524" s="340"/>
      <c r="BS524" s="340"/>
      <c r="BT524" s="340"/>
      <c r="BU524" s="340"/>
      <c r="BV524" s="340"/>
      <c r="BW524" s="340"/>
      <c r="BX524" s="340"/>
      <c r="BY524" s="340"/>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5" customFormat="true" ht="25.15" customHeight="true" x14ac:dyDescent="0.2">
      <c r="C525" s="1016" t="s">
        <v>457</v>
      </c>
      <c r="D525" s="1006"/>
      <c r="E525" s="747">
        <v>0.37784729736012085</v>
      </c>
      <c r="F525" s="613"/>
      <c r="G525" s="613"/>
      <c r="H525" s="1016" t="s">
        <v>483</v>
      </c>
      <c r="I525" s="1006"/>
      <c r="J525" s="748">
        <v>1.4019363871375951E-2</v>
      </c>
      <c r="K525" s="613"/>
      <c r="L525" s="613"/>
      <c r="M525" s="1016" t="s">
        <v>516</v>
      </c>
      <c r="N525" s="1006"/>
      <c r="O525" s="756">
        <v>6.7425859869504578E-5</v>
      </c>
      <c r="P525" s="613"/>
      <c r="Q525" s="613"/>
      <c r="AC525" s="338"/>
      <c r="AD525" s="338"/>
      <c r="AE525" s="338"/>
      <c r="AF525" s="338"/>
      <c r="AG525" s="338"/>
      <c r="AH525" s="338"/>
      <c r="AI525" s="338"/>
      <c r="AJ525" s="338"/>
      <c r="AK525" s="338"/>
      <c r="AL525" s="338"/>
      <c r="AM525" s="338"/>
      <c r="AN525" s="338"/>
      <c r="AO525" s="338"/>
      <c r="AP525" s="338"/>
      <c r="AQ525" s="338"/>
      <c r="AR525" s="338"/>
      <c r="AS525" s="338"/>
      <c r="AT525" s="338"/>
      <c r="AU525" s="338"/>
      <c r="AV525" s="338"/>
      <c r="AW525" s="338"/>
      <c r="AX525" s="338"/>
      <c r="AY525" s="338"/>
      <c r="AZ525" s="338"/>
      <c r="BA525" s="340"/>
      <c r="BB525" s="419"/>
      <c r="BC525" s="340"/>
      <c r="BD525" s="340"/>
      <c r="BE525" s="340"/>
      <c r="BF525" s="340"/>
      <c r="BG525" s="340"/>
      <c r="BH525" s="340"/>
      <c r="BI525" s="340"/>
      <c r="BJ525" s="340"/>
      <c r="BK525" s="340"/>
      <c r="BL525" s="340"/>
      <c r="BM525" s="340"/>
      <c r="BN525" s="340"/>
      <c r="BO525" s="340"/>
      <c r="BP525" s="340"/>
      <c r="BQ525" s="340"/>
      <c r="BR525" s="340"/>
      <c r="BS525" s="340"/>
      <c r="BT525" s="340"/>
      <c r="BU525" s="340"/>
      <c r="BV525" s="340"/>
      <c r="BW525" s="340"/>
      <c r="BX525" s="340"/>
      <c r="BY525" s="340"/>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5" customFormat="true" ht="25.15" customHeight="true" x14ac:dyDescent="0.2">
      <c r="C526" s="1016" t="s">
        <v>451</v>
      </c>
      <c r="D526" s="1006"/>
      <c r="E526" s="747">
        <v>0.52423305158417211</v>
      </c>
      <c r="F526" s="613"/>
      <c r="G526" s="613"/>
      <c r="H526" s="1016" t="s">
        <v>492</v>
      </c>
      <c r="I526" s="1006"/>
      <c r="J526" s="748">
        <v>5.5684765280845623E-3</v>
      </c>
      <c r="K526" s="613"/>
      <c r="L526" s="613"/>
      <c r="M526" s="1016" t="s">
        <v>512</v>
      </c>
      <c r="N526" s="1006"/>
      <c r="O526" s="756">
        <v>4.320234559635552E-6</v>
      </c>
      <c r="P526" s="613"/>
      <c r="Q526" s="613"/>
      <c r="AC526" s="338"/>
      <c r="AD526" s="338"/>
      <c r="AE526" s="338"/>
      <c r="AF526" s="338"/>
      <c r="AG526" s="338"/>
      <c r="AH526" s="338"/>
      <c r="AI526" s="338"/>
      <c r="AJ526" s="338"/>
      <c r="AK526" s="338"/>
      <c r="AL526" s="338"/>
      <c r="AM526" s="338"/>
      <c r="AN526" s="338"/>
      <c r="AO526" s="338"/>
      <c r="AP526" s="338"/>
      <c r="AQ526" s="338"/>
      <c r="AR526" s="338"/>
      <c r="AS526" s="338"/>
      <c r="AT526" s="338"/>
      <c r="AU526" s="338"/>
      <c r="AV526" s="338"/>
      <c r="AW526" s="338"/>
      <c r="AX526" s="338"/>
      <c r="AY526" s="338"/>
      <c r="AZ526" s="338"/>
      <c r="BA526" s="340"/>
      <c r="BB526" s="419"/>
      <c r="BC526" s="340"/>
      <c r="BD526" s="340"/>
      <c r="BE526" s="340"/>
      <c r="BF526" s="340"/>
      <c r="BG526" s="340"/>
      <c r="BH526" s="340"/>
      <c r="BI526" s="340"/>
      <c r="BJ526" s="340"/>
      <c r="BK526" s="340"/>
      <c r="BL526" s="340"/>
      <c r="BM526" s="340"/>
      <c r="BN526" s="340"/>
      <c r="BO526" s="340"/>
      <c r="BP526" s="340"/>
      <c r="BQ526" s="340"/>
      <c r="BR526" s="340"/>
      <c r="BS526" s="340"/>
      <c r="BT526" s="340"/>
      <c r="BU526" s="340"/>
      <c r="BV526" s="340"/>
      <c r="BW526" s="340"/>
      <c r="BX526" s="340"/>
      <c r="BY526" s="340"/>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5" customFormat="true" ht="25.15" customHeight="true" x14ac:dyDescent="0.2">
      <c r="C527" s="1016" t="s">
        <v>508</v>
      </c>
      <c r="D527" s="1006"/>
      <c r="E527" s="747">
        <v>2.8632977340653282E-4</v>
      </c>
      <c r="F527" s="613"/>
      <c r="G527" s="613"/>
      <c r="H527" s="1016" t="s">
        <v>496</v>
      </c>
      <c r="I527" s="1006"/>
      <c r="J527" s="748">
        <v>9.0073003101906349E-4</v>
      </c>
      <c r="K527" s="613"/>
      <c r="L527" s="613"/>
      <c r="M527" s="1016" t="s">
        <v>462</v>
      </c>
      <c r="N527" s="1006"/>
      <c r="O527" s="749">
        <v>0.10194064881087798</v>
      </c>
      <c r="P527" s="613"/>
      <c r="Q527" s="613"/>
      <c r="AC527" s="338"/>
      <c r="AD527" s="338"/>
      <c r="AE527" s="338"/>
      <c r="AF527" s="338"/>
      <c r="AG527" s="338"/>
      <c r="AH527" s="338"/>
      <c r="AI527" s="338"/>
      <c r="AJ527" s="338"/>
      <c r="AK527" s="338"/>
      <c r="AL527" s="338"/>
      <c r="AM527" s="338"/>
      <c r="AN527" s="338"/>
      <c r="AO527" s="338"/>
      <c r="AP527" s="338"/>
      <c r="AQ527" s="338"/>
      <c r="AR527" s="338"/>
      <c r="AS527" s="338"/>
      <c r="AT527" s="338"/>
      <c r="AU527" s="338"/>
      <c r="AV527" s="338"/>
      <c r="AW527" s="338"/>
      <c r="AX527" s="338"/>
      <c r="AY527" s="338"/>
      <c r="AZ527" s="338"/>
      <c r="BA527" s="340"/>
      <c r="BB527" s="419"/>
      <c r="BC527" s="340"/>
      <c r="BD527" s="340"/>
      <c r="BE527" s="340"/>
      <c r="BF527" s="340"/>
      <c r="BG527" s="340"/>
      <c r="BH527" s="340"/>
      <c r="BI527" s="340"/>
      <c r="BJ527" s="340"/>
      <c r="BK527" s="340"/>
      <c r="BL527" s="340"/>
      <c r="BM527" s="340"/>
      <c r="BN527" s="340"/>
      <c r="BO527" s="340"/>
      <c r="BP527" s="340"/>
      <c r="BQ527" s="340"/>
      <c r="BR527" s="340"/>
      <c r="BS527" s="340"/>
      <c r="BT527" s="340"/>
      <c r="BU527" s="340"/>
      <c r="BV527" s="340"/>
      <c r="BW527" s="340"/>
      <c r="BX527" s="340"/>
      <c r="BY527" s="340"/>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5" customFormat="true" ht="25.15" customHeight="true" x14ac:dyDescent="0.2">
      <c r="C528" s="1016" t="s">
        <v>521</v>
      </c>
      <c r="D528" s="1006"/>
      <c r="E528" s="755">
        <v>2.6518707608248288E-5</v>
      </c>
      <c r="F528" s="613"/>
      <c r="G528" s="613"/>
      <c r="H528" s="1016" t="s">
        <v>517</v>
      </c>
      <c r="I528" s="1006"/>
      <c r="J528" s="754">
        <v>5.6266955639219287E-5</v>
      </c>
      <c r="K528" s="613"/>
      <c r="L528" s="613"/>
      <c r="M528" s="1016" t="s">
        <v>465</v>
      </c>
      <c r="N528" s="1006"/>
      <c r="O528" s="749">
        <v>9.6879466157496805E-2</v>
      </c>
      <c r="P528" s="613"/>
      <c r="Q528" s="613"/>
      <c r="AC528" s="338"/>
      <c r="AD528" s="338"/>
      <c r="AE528" s="338"/>
      <c r="AF528" s="338"/>
      <c r="AG528" s="338"/>
      <c r="AH528" s="338"/>
      <c r="AI528" s="338"/>
      <c r="AJ528" s="338"/>
      <c r="AK528" s="338"/>
      <c r="AL528" s="338"/>
      <c r="AM528" s="338"/>
      <c r="AN528" s="338"/>
      <c r="AO528" s="338"/>
      <c r="AP528" s="338"/>
      <c r="AQ528" s="338"/>
      <c r="AR528" s="338"/>
      <c r="AS528" s="338"/>
      <c r="AT528" s="338"/>
      <c r="AU528" s="338"/>
      <c r="AV528" s="338"/>
      <c r="AW528" s="338"/>
      <c r="AX528" s="338"/>
      <c r="AY528" s="338"/>
      <c r="AZ528" s="338"/>
      <c r="BA528" s="340"/>
      <c r="BB528" s="419"/>
      <c r="BC528" s="340"/>
      <c r="BD528" s="340"/>
      <c r="BE528" s="340"/>
      <c r="BF528" s="340"/>
      <c r="BG528" s="340"/>
      <c r="BH528" s="340"/>
      <c r="BI528" s="340"/>
      <c r="BJ528" s="340"/>
      <c r="BK528" s="340"/>
      <c r="BL528" s="340"/>
      <c r="BM528" s="340"/>
      <c r="BN528" s="340"/>
      <c r="BO528" s="340"/>
      <c r="BP528" s="340"/>
      <c r="BQ528" s="340"/>
      <c r="BR528" s="340"/>
      <c r="BS528" s="340"/>
      <c r="BT528" s="340"/>
      <c r="BU528" s="340"/>
      <c r="BV528" s="340"/>
      <c r="BW528" s="340"/>
      <c r="BX528" s="340"/>
      <c r="BY528" s="340"/>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5" customFormat="true" ht="25.15" customHeight="true" x14ac:dyDescent="0.2">
      <c r="C529" s="1016" t="s">
        <v>516</v>
      </c>
      <c r="D529" s="1006"/>
      <c r="E529" s="755">
        <v>2.9775843404100616E-5</v>
      </c>
      <c r="F529" s="613"/>
      <c r="G529" s="613"/>
      <c r="H529" s="1016" t="s">
        <v>463</v>
      </c>
      <c r="I529" s="1006"/>
      <c r="J529" s="748">
        <v>0.15114135524529754</v>
      </c>
      <c r="K529" s="613"/>
      <c r="L529" s="613"/>
      <c r="M529" s="1016" t="s">
        <v>480</v>
      </c>
      <c r="N529" s="1006"/>
      <c r="O529" s="749">
        <v>2.1475048572423823E-3</v>
      </c>
      <c r="P529" s="613"/>
      <c r="Q529" s="613"/>
      <c r="AC529" s="338"/>
      <c r="AD529" s="338"/>
      <c r="AE529" s="338"/>
      <c r="AF529" s="338"/>
      <c r="AG529" s="338"/>
      <c r="AH529" s="338"/>
      <c r="AI529" s="338"/>
      <c r="AJ529" s="338"/>
      <c r="AK529" s="338"/>
      <c r="AL529" s="338"/>
      <c r="AM529" s="338"/>
      <c r="AN529" s="338"/>
      <c r="AO529" s="338"/>
      <c r="AP529" s="338"/>
      <c r="AQ529" s="338"/>
      <c r="AR529" s="338"/>
      <c r="AS529" s="338"/>
      <c r="AT529" s="338"/>
      <c r="AU529" s="338"/>
      <c r="AV529" s="338"/>
      <c r="AW529" s="338"/>
      <c r="AX529" s="338"/>
      <c r="AY529" s="338"/>
      <c r="AZ529" s="338"/>
      <c r="BA529" s="340"/>
      <c r="BB529" s="419"/>
      <c r="BC529" s="340"/>
      <c r="BD529" s="340"/>
      <c r="BE529" s="340"/>
      <c r="BF529" s="340"/>
      <c r="BG529" s="340"/>
      <c r="BH529" s="340"/>
      <c r="BI529" s="340"/>
      <c r="BJ529" s="340"/>
      <c r="BK529" s="340"/>
      <c r="BL529" s="340"/>
      <c r="BM529" s="340"/>
      <c r="BN529" s="340"/>
      <c r="BO529" s="340"/>
      <c r="BP529" s="340"/>
      <c r="BQ529" s="340"/>
      <c r="BR529" s="340"/>
      <c r="BS529" s="340"/>
      <c r="BT529" s="340"/>
      <c r="BU529" s="340"/>
      <c r="BV529" s="340"/>
      <c r="BW529" s="340"/>
      <c r="BX529" s="340"/>
      <c r="BY529" s="340"/>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5" customFormat="true" ht="25.15" customHeight="true" x14ac:dyDescent="0.2">
      <c r="C530" s="1016" t="s">
        <v>512</v>
      </c>
      <c r="D530" s="1006"/>
      <c r="E530" s="747">
        <v>2.1148034675293464E-4</v>
      </c>
      <c r="F530" s="613"/>
      <c r="G530" s="613"/>
      <c r="H530" s="1016" t="s">
        <v>504</v>
      </c>
      <c r="I530" s="1006"/>
      <c r="J530" s="748">
        <v>3.5939679556303391E-4</v>
      </c>
      <c r="K530" s="613"/>
      <c r="L530" s="613"/>
      <c r="M530" s="1016" t="s">
        <v>477</v>
      </c>
      <c r="N530" s="1006"/>
      <c r="O530" s="749">
        <v>6.1385440547455927E-3</v>
      </c>
      <c r="P530" s="613"/>
      <c r="Q530" s="613"/>
      <c r="AC530" s="338"/>
      <c r="AD530" s="338"/>
      <c r="AE530" s="338"/>
      <c r="AF530" s="338"/>
      <c r="AG530" s="338"/>
      <c r="AH530" s="338"/>
      <c r="AI530" s="338"/>
      <c r="AJ530" s="338"/>
      <c r="AK530" s="338"/>
      <c r="AL530" s="338"/>
      <c r="AM530" s="338"/>
      <c r="AN530" s="338"/>
      <c r="AO530" s="338"/>
      <c r="AP530" s="338"/>
      <c r="AQ530" s="338"/>
      <c r="AR530" s="338"/>
      <c r="AS530" s="338"/>
      <c r="AT530" s="338"/>
      <c r="AU530" s="338"/>
      <c r="AV530" s="338"/>
      <c r="AW530" s="338"/>
      <c r="AX530" s="338"/>
      <c r="AY530" s="338"/>
      <c r="AZ530" s="338"/>
      <c r="BA530" s="340"/>
      <c r="BB530" s="419"/>
      <c r="BC530" s="340"/>
      <c r="BD530" s="340"/>
      <c r="BE530" s="340"/>
      <c r="BF530" s="340"/>
      <c r="BG530" s="340"/>
      <c r="BH530" s="340"/>
      <c r="BI530" s="340"/>
      <c r="BJ530" s="340"/>
      <c r="BK530" s="340"/>
      <c r="BL530" s="340"/>
      <c r="BM530" s="340"/>
      <c r="BN530" s="340"/>
      <c r="BO530" s="340"/>
      <c r="BP530" s="340"/>
      <c r="BQ530" s="340"/>
      <c r="BR530" s="340"/>
      <c r="BS530" s="340"/>
      <c r="BT530" s="340"/>
      <c r="BU530" s="340"/>
      <c r="BV530" s="340"/>
      <c r="BW530" s="340"/>
      <c r="BX530" s="340"/>
      <c r="BY530" s="340"/>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5" customFormat="true" ht="25.15" customHeight="true" x14ac:dyDescent="0.2">
      <c r="C531" s="1016" t="s">
        <v>462</v>
      </c>
      <c r="D531" s="1006"/>
      <c r="E531" s="747">
        <v>5.3073048858335668E-3</v>
      </c>
      <c r="F531" s="613"/>
      <c r="G531" s="613"/>
      <c r="H531" s="1016" t="s">
        <v>487</v>
      </c>
      <c r="I531" s="1006"/>
      <c r="J531" s="748">
        <v>1.084633826578839E-2</v>
      </c>
      <c r="K531" s="613"/>
      <c r="L531" s="613"/>
      <c r="M531" s="1016" t="s">
        <v>488</v>
      </c>
      <c r="N531" s="1006"/>
      <c r="O531" s="749">
        <v>1.4734237790848844E-2</v>
      </c>
      <c r="P531" s="613"/>
      <c r="Q531" s="613"/>
      <c r="AC531" s="338"/>
      <c r="AD531" s="338"/>
      <c r="AE531" s="338"/>
      <c r="AF531" s="338"/>
      <c r="AG531" s="338"/>
      <c r="AH531" s="338"/>
      <c r="AI531" s="338"/>
      <c r="AJ531" s="338"/>
      <c r="AK531" s="338"/>
      <c r="AL531" s="338"/>
      <c r="AM531" s="338"/>
      <c r="AN531" s="338"/>
      <c r="AO531" s="338"/>
      <c r="AP531" s="338"/>
      <c r="AQ531" s="338"/>
      <c r="AR531" s="338"/>
      <c r="AS531" s="338"/>
      <c r="AT531" s="338"/>
      <c r="AU531" s="338"/>
      <c r="AV531" s="338"/>
      <c r="AW531" s="338"/>
      <c r="AX531" s="338"/>
      <c r="AY531" s="338"/>
      <c r="AZ531" s="338"/>
      <c r="BA531" s="340"/>
      <c r="BB531" s="419"/>
      <c r="BC531" s="340"/>
      <c r="BD531" s="340"/>
      <c r="BE531" s="340"/>
      <c r="BF531" s="340"/>
      <c r="BG531" s="340"/>
      <c r="BH531" s="340"/>
      <c r="BI531" s="340"/>
      <c r="BJ531" s="340"/>
      <c r="BK531" s="340"/>
      <c r="BL531" s="340"/>
      <c r="BM531" s="340"/>
      <c r="BN531" s="340"/>
      <c r="BO531" s="340"/>
      <c r="BP531" s="340"/>
      <c r="BQ531" s="340"/>
      <c r="BR531" s="340"/>
      <c r="BS531" s="340"/>
      <c r="BT531" s="340"/>
      <c r="BU531" s="340"/>
      <c r="BV531" s="340"/>
      <c r="BW531" s="340"/>
      <c r="BX531" s="340"/>
      <c r="BY531" s="340"/>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5" customFormat="true" ht="25.15" customHeight="true" x14ac:dyDescent="0.2">
      <c r="C532" s="1016" t="s">
        <v>465</v>
      </c>
      <c r="D532" s="1006"/>
      <c r="E532" s="747">
        <v>1.043738253321677E-2</v>
      </c>
      <c r="F532" s="613"/>
      <c r="G532" s="613"/>
      <c r="H532" s="1016" t="s">
        <v>500</v>
      </c>
      <c r="I532" s="1006"/>
      <c r="J532" s="748">
        <v>1.6490663227226599E-4</v>
      </c>
      <c r="K532" s="613"/>
      <c r="L532" s="613"/>
      <c r="M532" s="1016" t="s">
        <v>509</v>
      </c>
      <c r="N532" s="1006"/>
      <c r="O532" s="749">
        <v>1.3060204511409449E-3</v>
      </c>
      <c r="P532" s="613"/>
      <c r="Q532" s="613"/>
      <c r="AC532" s="338"/>
      <c r="AD532" s="338"/>
      <c r="AE532" s="338"/>
      <c r="AF532" s="338"/>
      <c r="AG532" s="338"/>
      <c r="AH532" s="338"/>
      <c r="AI532" s="338"/>
      <c r="AJ532" s="338"/>
      <c r="AK532" s="338"/>
      <c r="AL532" s="338"/>
      <c r="AM532" s="338"/>
      <c r="AN532" s="338"/>
      <c r="AO532" s="338"/>
      <c r="AP532" s="338"/>
      <c r="AQ532" s="338"/>
      <c r="AR532" s="338"/>
      <c r="AS532" s="338"/>
      <c r="AT532" s="338"/>
      <c r="AU532" s="338"/>
      <c r="AV532" s="338"/>
      <c r="AW532" s="338"/>
      <c r="AX532" s="338"/>
      <c r="AY532" s="338"/>
      <c r="AZ532" s="338"/>
      <c r="BA532" s="340"/>
      <c r="BB532" s="419"/>
      <c r="BC532" s="340"/>
      <c r="BD532" s="340"/>
      <c r="BE532" s="340"/>
      <c r="BF532" s="340"/>
      <c r="BG532" s="340"/>
      <c r="BH532" s="340"/>
      <c r="BI532" s="340"/>
      <c r="BJ532" s="340"/>
      <c r="BK532" s="340"/>
      <c r="BL532" s="340"/>
      <c r="BM532" s="340"/>
      <c r="BN532" s="340"/>
      <c r="BO532" s="340"/>
      <c r="BP532" s="340"/>
      <c r="BQ532" s="340"/>
      <c r="BR532" s="340"/>
      <c r="BS532" s="340"/>
      <c r="BT532" s="340"/>
      <c r="BU532" s="340"/>
      <c r="BV532" s="340"/>
      <c r="BW532" s="340"/>
      <c r="BX532" s="340"/>
      <c r="BY532" s="340"/>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5" customFormat="true" ht="25.15" customHeight="true" x14ac:dyDescent="0.2">
      <c r="C533" s="1016" t="s">
        <v>480</v>
      </c>
      <c r="D533" s="1006"/>
      <c r="E533" s="747">
        <v>2.5594657311563532E-2</v>
      </c>
      <c r="F533" s="613"/>
      <c r="G533" s="613"/>
      <c r="H533" s="1016" t="s">
        <v>457</v>
      </c>
      <c r="I533" s="1006"/>
      <c r="J533" s="748">
        <v>0.23405894586111922</v>
      </c>
      <c r="K533" s="613"/>
      <c r="L533" s="613"/>
      <c r="M533" s="1016" t="s">
        <v>466</v>
      </c>
      <c r="N533" s="1006"/>
      <c r="O533" s="749">
        <v>9.5427068263696138E-2</v>
      </c>
      <c r="P533" s="613"/>
      <c r="Q533" s="613"/>
      <c r="AC533" s="338"/>
      <c r="AD533" s="338"/>
      <c r="AE533" s="338"/>
      <c r="AF533" s="338"/>
      <c r="AG533" s="338"/>
      <c r="AH533" s="338"/>
      <c r="AI533" s="338"/>
      <c r="AJ533" s="338"/>
      <c r="AK533" s="338"/>
      <c r="AL533" s="338"/>
      <c r="AM533" s="338"/>
      <c r="AN533" s="338"/>
      <c r="AO533" s="338"/>
      <c r="AP533" s="338"/>
      <c r="AQ533" s="338"/>
      <c r="AR533" s="338"/>
      <c r="AS533" s="338"/>
      <c r="AT533" s="338"/>
      <c r="AU533" s="338"/>
      <c r="AV533" s="338"/>
      <c r="AW533" s="338"/>
      <c r="AX533" s="338"/>
      <c r="AY533" s="338"/>
      <c r="AZ533" s="338"/>
      <c r="BA533" s="340"/>
      <c r="BB533" s="419"/>
      <c r="BC533" s="340"/>
      <c r="BD533" s="340"/>
      <c r="BE533" s="340"/>
      <c r="BF533" s="340"/>
      <c r="BG533" s="340"/>
      <c r="BH533" s="340"/>
      <c r="BI533" s="340"/>
      <c r="BJ533" s="340"/>
      <c r="BK533" s="340"/>
      <c r="BL533" s="340"/>
      <c r="BM533" s="340"/>
      <c r="BN533" s="340"/>
      <c r="BO533" s="340"/>
      <c r="BP533" s="340"/>
      <c r="BQ533" s="340"/>
      <c r="BR533" s="340"/>
      <c r="BS533" s="340"/>
      <c r="BT533" s="340"/>
      <c r="BU533" s="340"/>
      <c r="BV533" s="340"/>
      <c r="BW533" s="340"/>
      <c r="BX533" s="340"/>
      <c r="BY533" s="340"/>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5" customFormat="true" ht="25.15" customHeight="true" x14ac:dyDescent="0.2">
      <c r="C534" s="1016" t="s">
        <v>300</v>
      </c>
      <c r="D534" s="1006"/>
      <c r="E534" s="747">
        <v>0.63417239395560465</v>
      </c>
      <c r="F534" s="613"/>
      <c r="G534" s="613"/>
      <c r="H534" s="1016" t="s">
        <v>451</v>
      </c>
      <c r="I534" s="1006"/>
      <c r="J534" s="748">
        <v>0.48576973018666114</v>
      </c>
      <c r="K534" s="613"/>
      <c r="L534" s="613"/>
      <c r="M534" s="1016" t="s">
        <v>478</v>
      </c>
      <c r="N534" s="1006"/>
      <c r="O534" s="749">
        <v>2.8991767581128158E-2</v>
      </c>
      <c r="P534" s="613"/>
      <c r="Q534" s="613"/>
      <c r="AC534" s="338"/>
      <c r="AD534" s="338"/>
      <c r="AE534" s="338"/>
      <c r="AF534" s="338"/>
      <c r="AG534" s="338"/>
      <c r="AH534" s="338"/>
      <c r="AI534" s="338"/>
      <c r="AJ534" s="338"/>
      <c r="AK534" s="338"/>
      <c r="AL534" s="338"/>
      <c r="AM534" s="338"/>
      <c r="AN534" s="338"/>
      <c r="AO534" s="338"/>
      <c r="AP534" s="338"/>
      <c r="AQ534" s="338"/>
      <c r="AR534" s="338"/>
      <c r="AS534" s="338"/>
      <c r="AT534" s="338"/>
      <c r="AU534" s="338"/>
      <c r="AV534" s="338"/>
      <c r="AW534" s="338"/>
      <c r="AX534" s="338"/>
      <c r="AY534" s="338"/>
      <c r="AZ534" s="338"/>
      <c r="BA534" s="340"/>
      <c r="BB534" s="419"/>
      <c r="BC534" s="340"/>
      <c r="BD534" s="340"/>
      <c r="BE534" s="340"/>
      <c r="BF534" s="340"/>
      <c r="BG534" s="340"/>
      <c r="BH534" s="340"/>
      <c r="BI534" s="340"/>
      <c r="BJ534" s="340"/>
      <c r="BK534" s="340"/>
      <c r="BL534" s="340"/>
      <c r="BM534" s="340"/>
      <c r="BN534" s="340"/>
      <c r="BO534" s="340"/>
      <c r="BP534" s="340"/>
      <c r="BQ534" s="340"/>
      <c r="BR534" s="340"/>
      <c r="BS534" s="340"/>
      <c r="BT534" s="340"/>
      <c r="BU534" s="340"/>
      <c r="BV534" s="340"/>
      <c r="BW534" s="340"/>
      <c r="BX534" s="340"/>
      <c r="BY534" s="340"/>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5" customFormat="true" ht="25.15" customHeight="true" x14ac:dyDescent="0.2">
      <c r="C535" s="1016" t="s">
        <v>305</v>
      </c>
      <c r="D535" s="1006"/>
      <c r="E535" s="747">
        <v>0.13765856532209972</v>
      </c>
      <c r="F535" s="613"/>
      <c r="G535" s="613"/>
      <c r="H535" s="1016" t="s">
        <v>508</v>
      </c>
      <c r="I535" s="1006"/>
      <c r="J535" s="748">
        <v>1.5912315658222516E-4</v>
      </c>
      <c r="K535" s="613"/>
      <c r="L535" s="613"/>
      <c r="M535" s="1016" t="s">
        <v>470</v>
      </c>
      <c r="N535" s="1006"/>
      <c r="O535" s="749">
        <v>5.5031020088778075E-2</v>
      </c>
      <c r="P535" s="613"/>
      <c r="Q535" s="613"/>
      <c r="AC535" s="338"/>
      <c r="AD535" s="338"/>
      <c r="AE535" s="338"/>
      <c r="AF535" s="338"/>
      <c r="AG535" s="338"/>
      <c r="AH535" s="338"/>
      <c r="AI535" s="338"/>
      <c r="AJ535" s="338"/>
      <c r="AK535" s="338"/>
      <c r="AL535" s="338"/>
      <c r="AM535" s="338"/>
      <c r="AN535" s="338"/>
      <c r="AO535" s="338"/>
      <c r="AP535" s="338"/>
      <c r="AQ535" s="338"/>
      <c r="AR535" s="338"/>
      <c r="AS535" s="338"/>
      <c r="AT535" s="338"/>
      <c r="AU535" s="338"/>
      <c r="AV535" s="338"/>
      <c r="AW535" s="338"/>
      <c r="AX535" s="338"/>
      <c r="AY535" s="338"/>
      <c r="AZ535" s="338"/>
      <c r="BA535" s="340"/>
      <c r="BB535" s="419"/>
      <c r="BC535" s="340"/>
      <c r="BD535" s="340"/>
      <c r="BE535" s="340"/>
      <c r="BF535" s="340"/>
      <c r="BG535" s="340"/>
      <c r="BH535" s="340"/>
      <c r="BI535" s="340"/>
      <c r="BJ535" s="340"/>
      <c r="BK535" s="340"/>
      <c r="BL535" s="340"/>
      <c r="BM535" s="340"/>
      <c r="BN535" s="340"/>
      <c r="BO535" s="340"/>
      <c r="BP535" s="340"/>
      <c r="BQ535" s="340"/>
      <c r="BR535" s="340"/>
      <c r="BS535" s="340"/>
      <c r="BT535" s="340"/>
      <c r="BU535" s="340"/>
      <c r="BV535" s="340"/>
      <c r="BW535" s="340"/>
      <c r="BX535" s="340"/>
      <c r="BY535" s="340"/>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5" customFormat="true" ht="25.15" customHeight="true" x14ac:dyDescent="0.2">
      <c r="C536" s="1016" t="s">
        <v>301</v>
      </c>
      <c r="D536" s="1006"/>
      <c r="E536" s="747">
        <v>0.64174676992502877</v>
      </c>
      <c r="F536" s="613"/>
      <c r="G536" s="613"/>
      <c r="H536" s="1016" t="s">
        <v>521</v>
      </c>
      <c r="I536" s="1006"/>
      <c r="J536" s="754">
        <v>8.495562358116571E-5</v>
      </c>
      <c r="K536" s="613"/>
      <c r="L536" s="613"/>
      <c r="M536" s="1016" t="s">
        <v>476</v>
      </c>
      <c r="N536" s="1006"/>
      <c r="O536" s="749">
        <v>4.2342432615440184E-2</v>
      </c>
      <c r="P536" s="613"/>
      <c r="Q536" s="613"/>
      <c r="AC536" s="338"/>
      <c r="AD536" s="338"/>
      <c r="AE536" s="338"/>
      <c r="AF536" s="338"/>
      <c r="AG536" s="338"/>
      <c r="AH536" s="338"/>
      <c r="AI536" s="338"/>
      <c r="AJ536" s="338"/>
      <c r="AK536" s="338"/>
      <c r="AL536" s="338"/>
      <c r="AM536" s="338"/>
      <c r="AN536" s="338"/>
      <c r="AO536" s="338"/>
      <c r="AP536" s="338"/>
      <c r="AQ536" s="338"/>
      <c r="AR536" s="338"/>
      <c r="AS536" s="338"/>
      <c r="AT536" s="338"/>
      <c r="AU536" s="338"/>
      <c r="AV536" s="338"/>
      <c r="AW536" s="338"/>
      <c r="AX536" s="338"/>
      <c r="AY536" s="338"/>
      <c r="AZ536" s="338"/>
      <c r="BA536" s="340"/>
      <c r="BB536" s="419"/>
      <c r="BC536" s="340"/>
      <c r="BD536" s="340"/>
      <c r="BE536" s="340"/>
      <c r="BF536" s="340"/>
      <c r="BG536" s="340"/>
      <c r="BH536" s="340"/>
      <c r="BI536" s="340"/>
      <c r="BJ536" s="340"/>
      <c r="BK536" s="340"/>
      <c r="BL536" s="340"/>
      <c r="BM536" s="340"/>
      <c r="BN536" s="340"/>
      <c r="BO536" s="340"/>
      <c r="BP536" s="340"/>
      <c r="BQ536" s="340"/>
      <c r="BR536" s="340"/>
      <c r="BS536" s="340"/>
      <c r="BT536" s="340"/>
      <c r="BU536" s="340"/>
      <c r="BV536" s="340"/>
      <c r="BW536" s="340"/>
      <c r="BX536" s="340"/>
      <c r="BY536" s="340"/>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5" customFormat="true" ht="25.15" customHeight="true" x14ac:dyDescent="0.2">
      <c r="C537" s="1016" t="s">
        <v>309</v>
      </c>
      <c r="D537" s="1006"/>
      <c r="E537" s="747">
        <v>0.36956692056471252</v>
      </c>
      <c r="F537" s="613"/>
      <c r="G537" s="613"/>
      <c r="H537" s="1016" t="s">
        <v>516</v>
      </c>
      <c r="I537" s="1006"/>
      <c r="J537" s="748">
        <v>3.7854656865863109E-4</v>
      </c>
      <c r="K537" s="613"/>
      <c r="L537" s="613"/>
      <c r="M537" s="1016" t="s">
        <v>482</v>
      </c>
      <c r="N537" s="1006"/>
      <c r="O537" s="749">
        <v>2.0137162766314009E-2</v>
      </c>
      <c r="P537" s="613"/>
      <c r="Q537" s="613"/>
      <c r="AC537" s="338"/>
      <c r="AD537" s="338"/>
      <c r="AE537" s="338"/>
      <c r="AF537" s="338"/>
      <c r="AG537" s="338"/>
      <c r="AH537" s="338"/>
      <c r="AI537" s="338"/>
      <c r="AJ537" s="338"/>
      <c r="AK537" s="338"/>
      <c r="AL537" s="338"/>
      <c r="AM537" s="338"/>
      <c r="AN537" s="338"/>
      <c r="AO537" s="338"/>
      <c r="AP537" s="338"/>
      <c r="AQ537" s="338"/>
      <c r="AR537" s="338"/>
      <c r="AS537" s="338"/>
      <c r="AT537" s="338"/>
      <c r="AU537" s="338"/>
      <c r="AV537" s="338"/>
      <c r="AW537" s="338"/>
      <c r="AX537" s="338"/>
      <c r="AY537" s="338"/>
      <c r="AZ537" s="338"/>
      <c r="BA537" s="340"/>
      <c r="BB537" s="419"/>
      <c r="BC537" s="340"/>
      <c r="BD537" s="340"/>
      <c r="BE537" s="340"/>
      <c r="BF537" s="340"/>
      <c r="BG537" s="340"/>
      <c r="BH537" s="340"/>
      <c r="BI537" s="340"/>
      <c r="BJ537" s="340"/>
      <c r="BK537" s="340"/>
      <c r="BL537" s="340"/>
      <c r="BM537" s="340"/>
      <c r="BN537" s="340"/>
      <c r="BO537" s="340"/>
      <c r="BP537" s="340"/>
      <c r="BQ537" s="340"/>
      <c r="BR537" s="340"/>
      <c r="BS537" s="340"/>
      <c r="BT537" s="340"/>
      <c r="BU537" s="340"/>
      <c r="BV537" s="340"/>
      <c r="BW537" s="340"/>
      <c r="BX537" s="340"/>
      <c r="BY537" s="340"/>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5" customFormat="true" ht="25.15" customHeight="true" x14ac:dyDescent="0.2">
      <c r="C538" s="1016" t="s">
        <v>314</v>
      </c>
      <c r="D538" s="1006"/>
      <c r="E538" s="747">
        <v>7.7312204347984906E-4</v>
      </c>
      <c r="F538" s="613"/>
      <c r="G538" s="613"/>
      <c r="H538" s="1016" t="s">
        <v>512</v>
      </c>
      <c r="I538" s="1006"/>
      <c r="J538" s="754">
        <v>1.9058333147215438E-5</v>
      </c>
      <c r="K538" s="613"/>
      <c r="L538" s="613"/>
      <c r="M538" s="1016" t="s">
        <v>300</v>
      </c>
      <c r="N538" s="1006"/>
      <c r="O538" s="749">
        <v>4.3677397012369612E-2</v>
      </c>
      <c r="P538" s="613"/>
      <c r="Q538" s="613"/>
      <c r="AC538" s="338"/>
      <c r="AD538" s="338"/>
      <c r="AE538" s="338"/>
      <c r="AF538" s="338"/>
      <c r="AG538" s="338"/>
      <c r="AH538" s="338"/>
      <c r="AI538" s="338"/>
      <c r="AJ538" s="338"/>
      <c r="AK538" s="338"/>
      <c r="AL538" s="338"/>
      <c r="AM538" s="338"/>
      <c r="AN538" s="338"/>
      <c r="AO538" s="338"/>
      <c r="AP538" s="338"/>
      <c r="AQ538" s="338"/>
      <c r="AR538" s="338"/>
      <c r="AS538" s="338"/>
      <c r="AT538" s="338"/>
      <c r="AU538" s="338"/>
      <c r="AV538" s="338"/>
      <c r="AW538" s="338"/>
      <c r="AX538" s="338"/>
      <c r="AY538" s="338"/>
      <c r="AZ538" s="338"/>
      <c r="BA538" s="340"/>
      <c r="BB538" s="419"/>
      <c r="BC538" s="340"/>
      <c r="BD538" s="340"/>
      <c r="BE538" s="340"/>
      <c r="BF538" s="340"/>
      <c r="BG538" s="340"/>
      <c r="BH538" s="340"/>
      <c r="BI538" s="340"/>
      <c r="BJ538" s="340"/>
      <c r="BK538" s="340"/>
      <c r="BL538" s="340"/>
      <c r="BM538" s="340"/>
      <c r="BN538" s="340"/>
      <c r="BO538" s="340"/>
      <c r="BP538" s="340"/>
      <c r="BQ538" s="340"/>
      <c r="BR538" s="340"/>
      <c r="BS538" s="340"/>
      <c r="BT538" s="340"/>
      <c r="BU538" s="340"/>
      <c r="BV538" s="340"/>
      <c r="BW538" s="340"/>
      <c r="BX538" s="340"/>
      <c r="BY538" s="340"/>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5" customFormat="true" ht="25.15" customHeight="true" x14ac:dyDescent="0.2">
      <c r="C539" s="1016" t="s">
        <v>317</v>
      </c>
      <c r="D539" s="1006"/>
      <c r="E539" s="747">
        <v>3.3654457598748626E-2</v>
      </c>
      <c r="F539" s="613"/>
      <c r="G539" s="613"/>
      <c r="H539" s="1016" t="s">
        <v>462</v>
      </c>
      <c r="I539" s="1006"/>
      <c r="J539" s="748">
        <v>2.935658760104422E-3</v>
      </c>
      <c r="K539" s="613"/>
      <c r="L539" s="613"/>
      <c r="M539" s="1016" t="s">
        <v>305</v>
      </c>
      <c r="N539" s="1006"/>
      <c r="O539" s="749">
        <v>0.20411334898137595</v>
      </c>
      <c r="P539" s="613"/>
      <c r="Q539" s="613"/>
      <c r="AC539" s="338"/>
      <c r="AD539" s="338"/>
      <c r="AE539" s="338"/>
      <c r="AF539" s="338"/>
      <c r="AG539" s="338"/>
      <c r="AH539" s="338"/>
      <c r="AI539" s="338"/>
      <c r="AJ539" s="338"/>
      <c r="AK539" s="338"/>
      <c r="AL539" s="338"/>
      <c r="AM539" s="338"/>
      <c r="AN539" s="338"/>
      <c r="AO539" s="338"/>
      <c r="AP539" s="338"/>
      <c r="AQ539" s="338"/>
      <c r="AR539" s="338"/>
      <c r="AS539" s="338"/>
      <c r="AT539" s="338"/>
      <c r="AU539" s="338"/>
      <c r="AV539" s="338"/>
      <c r="AW539" s="338"/>
      <c r="AX539" s="338"/>
      <c r="AY539" s="338"/>
      <c r="AZ539" s="338"/>
      <c r="BA539" s="340"/>
      <c r="BB539" s="419"/>
      <c r="BC539" s="340"/>
      <c r="BD539" s="340"/>
      <c r="BE539" s="340"/>
      <c r="BF539" s="340"/>
      <c r="BG539" s="340"/>
      <c r="BH539" s="340"/>
      <c r="BI539" s="340"/>
      <c r="BJ539" s="340"/>
      <c r="BK539" s="340"/>
      <c r="BL539" s="340"/>
      <c r="BM539" s="340"/>
      <c r="BN539" s="340"/>
      <c r="BO539" s="340"/>
      <c r="BP539" s="340"/>
      <c r="BQ539" s="340"/>
      <c r="BR539" s="340"/>
      <c r="BS539" s="340"/>
      <c r="BT539" s="340"/>
      <c r="BU539" s="340"/>
      <c r="BV539" s="340"/>
      <c r="BW539" s="340"/>
      <c r="BX539" s="340"/>
      <c r="BY539" s="340"/>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5" customFormat="true" ht="25.15" customHeight="true" x14ac:dyDescent="0.2">
      <c r="C540" s="1016" t="s">
        <v>315</v>
      </c>
      <c r="D540" s="1006"/>
      <c r="E540" s="747">
        <v>0.1411269229369107</v>
      </c>
      <c r="F540" s="613"/>
      <c r="G540" s="613"/>
      <c r="H540" s="1016" t="s">
        <v>465</v>
      </c>
      <c r="I540" s="1006"/>
      <c r="J540" s="748">
        <v>4.2783822519793978E-2</v>
      </c>
      <c r="K540" s="613"/>
      <c r="L540" s="613"/>
      <c r="M540" s="1016" t="s">
        <v>301</v>
      </c>
      <c r="N540" s="1006"/>
      <c r="O540" s="749">
        <v>0.13241601100476649</v>
      </c>
      <c r="P540" s="613"/>
      <c r="Q540" s="613"/>
      <c r="AC540" s="338"/>
      <c r="AD540" s="338"/>
      <c r="AE540" s="338"/>
      <c r="AF540" s="338"/>
      <c r="AG540" s="338"/>
      <c r="AH540" s="338"/>
      <c r="AI540" s="338"/>
      <c r="AJ540" s="338"/>
      <c r="AK540" s="338"/>
      <c r="AL540" s="338"/>
      <c r="AM540" s="338"/>
      <c r="AN540" s="338"/>
      <c r="AO540" s="338"/>
      <c r="AP540" s="338"/>
      <c r="AQ540" s="338"/>
      <c r="AR540" s="338"/>
      <c r="AS540" s="338"/>
      <c r="AT540" s="338"/>
      <c r="AU540" s="338"/>
      <c r="AV540" s="338"/>
      <c r="AW540" s="338"/>
      <c r="AX540" s="338"/>
      <c r="AY540" s="338"/>
      <c r="AZ540" s="338"/>
      <c r="BA540" s="340"/>
      <c r="BB540" s="419"/>
      <c r="BC540" s="340"/>
      <c r="BD540" s="340"/>
      <c r="BE540" s="340"/>
      <c r="BF540" s="340"/>
      <c r="BG540" s="340"/>
      <c r="BH540" s="340"/>
      <c r="BI540" s="340"/>
      <c r="BJ540" s="340"/>
      <c r="BK540" s="340"/>
      <c r="BL540" s="340"/>
      <c r="BM540" s="340"/>
      <c r="BN540" s="340"/>
      <c r="BO540" s="340"/>
      <c r="BP540" s="340"/>
      <c r="BQ540" s="340"/>
      <c r="BR540" s="340"/>
      <c r="BS540" s="340"/>
      <c r="BT540" s="340"/>
      <c r="BU540" s="340"/>
      <c r="BV540" s="340"/>
      <c r="BW540" s="340"/>
      <c r="BX540" s="340"/>
      <c r="BY540" s="340"/>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5" customFormat="true" ht="25.15" customHeight="true" x14ac:dyDescent="0.2">
      <c r="C541" s="1016" t="s">
        <v>485</v>
      </c>
      <c r="D541" s="1006"/>
      <c r="E541" s="747">
        <v>1.3690091778366567E-2</v>
      </c>
      <c r="F541" s="613"/>
      <c r="G541" s="613"/>
      <c r="H541" s="1016" t="s">
        <v>480</v>
      </c>
      <c r="I541" s="1006"/>
      <c r="J541" s="748">
        <v>9.2807503480855941E-3</v>
      </c>
      <c r="K541" s="613"/>
      <c r="L541" s="613"/>
      <c r="M541" s="1016" t="s">
        <v>309</v>
      </c>
      <c r="N541" s="1006"/>
      <c r="O541" s="749">
        <v>3.2101383974858157E-2</v>
      </c>
      <c r="P541" s="613"/>
      <c r="Q541" s="613"/>
      <c r="AC541" s="338"/>
      <c r="AD541" s="338"/>
      <c r="AE541" s="338"/>
      <c r="AF541" s="338"/>
      <c r="AG541" s="338"/>
      <c r="AH541" s="338"/>
      <c r="AI541" s="338"/>
      <c r="AJ541" s="338"/>
      <c r="AK541" s="338"/>
      <c r="AL541" s="338"/>
      <c r="AM541" s="338"/>
      <c r="AN541" s="338"/>
      <c r="AO541" s="338"/>
      <c r="AP541" s="338"/>
      <c r="AQ541" s="338"/>
      <c r="AR541" s="338"/>
      <c r="AS541" s="338"/>
      <c r="AT541" s="338"/>
      <c r="AU541" s="338"/>
      <c r="AV541" s="338"/>
      <c r="AW541" s="338"/>
      <c r="AX541" s="338"/>
      <c r="AY541" s="338"/>
      <c r="AZ541" s="338"/>
      <c r="BA541" s="340"/>
      <c r="BB541" s="419"/>
      <c r="BC541" s="340"/>
      <c r="BD541" s="340"/>
      <c r="BE541" s="340"/>
      <c r="BF541" s="340"/>
      <c r="BG541" s="340"/>
      <c r="BH541" s="340"/>
      <c r="BI541" s="340"/>
      <c r="BJ541" s="340"/>
      <c r="BK541" s="340"/>
      <c r="BL541" s="340"/>
      <c r="BM541" s="340"/>
      <c r="BN541" s="340"/>
      <c r="BO541" s="340"/>
      <c r="BP541" s="340"/>
      <c r="BQ541" s="340"/>
      <c r="BR541" s="340"/>
      <c r="BS541" s="340"/>
      <c r="BT541" s="340"/>
      <c r="BU541" s="340"/>
      <c r="BV541" s="340"/>
      <c r="BW541" s="340"/>
      <c r="BX541" s="340"/>
      <c r="BY541" s="340"/>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5" customFormat="true" ht="25.15" customHeight="true" x14ac:dyDescent="0.2">
      <c r="C542" s="1016" t="s">
        <v>450</v>
      </c>
      <c r="D542" s="1006"/>
      <c r="E542" s="747">
        <v>0.41664689102700769</v>
      </c>
      <c r="F542" s="613"/>
      <c r="G542" s="613"/>
      <c r="H542" s="1016" t="s">
        <v>477</v>
      </c>
      <c r="I542" s="1006"/>
      <c r="J542" s="748">
        <v>5.8494801033120748E-2</v>
      </c>
      <c r="K542" s="613"/>
      <c r="L542" s="613"/>
      <c r="M542" s="1016" t="s">
        <v>314</v>
      </c>
      <c r="N542" s="1006"/>
      <c r="O542" s="749">
        <v>9.7798429443969451E-2</v>
      </c>
      <c r="P542" s="613"/>
      <c r="Q542" s="613"/>
      <c r="AC542" s="338"/>
      <c r="AD542" s="338"/>
      <c r="AE542" s="338"/>
      <c r="AF542" s="338"/>
      <c r="AG542" s="338"/>
      <c r="AH542" s="338"/>
      <c r="AI542" s="338"/>
      <c r="AJ542" s="338"/>
      <c r="AK542" s="338"/>
      <c r="AL542" s="338"/>
      <c r="AM542" s="338"/>
      <c r="AN542" s="338"/>
      <c r="AO542" s="338"/>
      <c r="AP542" s="338"/>
      <c r="AQ542" s="338"/>
      <c r="AR542" s="338"/>
      <c r="AS542" s="338"/>
      <c r="AT542" s="338"/>
      <c r="AU542" s="338"/>
      <c r="AV542" s="338"/>
      <c r="AW542" s="338"/>
      <c r="AX542" s="338"/>
      <c r="AY542" s="338"/>
      <c r="AZ542" s="338"/>
      <c r="BA542" s="340"/>
      <c r="BB542" s="419"/>
      <c r="BC542" s="340"/>
      <c r="BD542" s="340"/>
      <c r="BE542" s="340"/>
      <c r="BF542" s="340"/>
      <c r="BG542" s="340"/>
      <c r="BH542" s="340"/>
      <c r="BI542" s="340"/>
      <c r="BJ542" s="340"/>
      <c r="BK542" s="340"/>
      <c r="BL542" s="340"/>
      <c r="BM542" s="340"/>
      <c r="BN542" s="340"/>
      <c r="BO542" s="340"/>
      <c r="BP542" s="340"/>
      <c r="BQ542" s="340"/>
      <c r="BR542" s="340"/>
      <c r="BS542" s="340"/>
      <c r="BT542" s="340"/>
      <c r="BU542" s="340"/>
      <c r="BV542" s="340"/>
      <c r="BW542" s="340"/>
      <c r="BX542" s="340"/>
      <c r="BY542" s="340"/>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5" customFormat="true" ht="25.15" customHeight="true" x14ac:dyDescent="0.2">
      <c r="C543" s="1016" t="s">
        <v>456</v>
      </c>
      <c r="D543" s="1006"/>
      <c r="E543" s="747">
        <v>0.20748452731452649</v>
      </c>
      <c r="F543" s="613"/>
      <c r="G543" s="613"/>
      <c r="H543" s="1016" t="s">
        <v>488</v>
      </c>
      <c r="I543" s="1006"/>
      <c r="J543" s="754">
        <v>3.0985132021332996E-5</v>
      </c>
      <c r="K543" s="613"/>
      <c r="L543" s="613"/>
      <c r="M543" s="1016" t="s">
        <v>317</v>
      </c>
      <c r="N543" s="1006"/>
      <c r="O543" s="749">
        <v>0.12413152691356678</v>
      </c>
      <c r="P543" s="613"/>
      <c r="Q543" s="613"/>
      <c r="AC543" s="338"/>
      <c r="AD543" s="338"/>
      <c r="AE543" s="338"/>
      <c r="AF543" s="338"/>
      <c r="AG543" s="338"/>
      <c r="AH543" s="338"/>
      <c r="AI543" s="338"/>
      <c r="AJ543" s="338"/>
      <c r="AK543" s="338"/>
      <c r="AL543" s="338"/>
      <c r="AM543" s="338"/>
      <c r="AN543" s="338"/>
      <c r="AO543" s="338"/>
      <c r="AP543" s="338"/>
      <c r="AQ543" s="338"/>
      <c r="AR543" s="338"/>
      <c r="AS543" s="338"/>
      <c r="AT543" s="338"/>
      <c r="AU543" s="338"/>
      <c r="AV543" s="338"/>
      <c r="AW543" s="338"/>
      <c r="AX543" s="338"/>
      <c r="AY543" s="338"/>
      <c r="AZ543" s="338"/>
      <c r="BA543" s="340"/>
      <c r="BB543" s="419"/>
      <c r="BC543" s="340"/>
      <c r="BD543" s="340"/>
      <c r="BE543" s="340"/>
      <c r="BF543" s="340"/>
      <c r="BG543" s="340"/>
      <c r="BH543" s="340"/>
      <c r="BI543" s="340"/>
      <c r="BJ543" s="340"/>
      <c r="BK543" s="340"/>
      <c r="BL543" s="340"/>
      <c r="BM543" s="340"/>
      <c r="BN543" s="340"/>
      <c r="BO543" s="340"/>
      <c r="BP543" s="340"/>
      <c r="BQ543" s="340"/>
      <c r="BR543" s="340"/>
      <c r="BS543" s="340"/>
      <c r="BT543" s="340"/>
      <c r="BU543" s="340"/>
      <c r="BV543" s="340"/>
      <c r="BW543" s="340"/>
      <c r="BX543" s="340"/>
      <c r="BY543" s="340"/>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5" customFormat="true" ht="25.15" customHeight="true" x14ac:dyDescent="0.2">
      <c r="C544" s="1016" t="s">
        <v>495</v>
      </c>
      <c r="D544" s="1006"/>
      <c r="E544" s="747">
        <v>1.7294321237074849E-3</v>
      </c>
      <c r="F544" s="613"/>
      <c r="G544" s="613"/>
      <c r="H544" s="1016" t="s">
        <v>509</v>
      </c>
      <c r="I544" s="1006"/>
      <c r="J544" s="748">
        <v>5.7765099067970339E-4</v>
      </c>
      <c r="K544" s="613"/>
      <c r="L544" s="613"/>
      <c r="M544" s="1016" t="s">
        <v>315</v>
      </c>
      <c r="N544" s="1006"/>
      <c r="O544" s="749">
        <v>3.7552281883762592E-3</v>
      </c>
      <c r="P544" s="613"/>
      <c r="Q544" s="613"/>
      <c r="AC544" s="338"/>
      <c r="AD544" s="338"/>
      <c r="AE544" s="338"/>
      <c r="AF544" s="338"/>
      <c r="AG544" s="338"/>
      <c r="AH544" s="338"/>
      <c r="AI544" s="338"/>
      <c r="AJ544" s="338"/>
      <c r="AK544" s="338"/>
      <c r="AL544" s="338"/>
      <c r="AM544" s="338"/>
      <c r="AN544" s="338"/>
      <c r="AO544" s="338"/>
      <c r="AP544" s="338"/>
      <c r="AQ544" s="338"/>
      <c r="AR544" s="338"/>
      <c r="AS544" s="338"/>
      <c r="AT544" s="338"/>
      <c r="AU544" s="338"/>
      <c r="AV544" s="338"/>
      <c r="AW544" s="338"/>
      <c r="AX544" s="338"/>
      <c r="AY544" s="338"/>
      <c r="AZ544" s="338"/>
      <c r="BA544" s="340"/>
      <c r="BB544" s="419"/>
      <c r="BC544" s="340"/>
      <c r="BD544" s="340"/>
      <c r="BE544" s="340"/>
      <c r="BF544" s="340"/>
      <c r="BG544" s="340"/>
      <c r="BH544" s="340"/>
      <c r="BI544" s="340"/>
      <c r="BJ544" s="340"/>
      <c r="BK544" s="340"/>
      <c r="BL544" s="340"/>
      <c r="BM544" s="340"/>
      <c r="BN544" s="340"/>
      <c r="BO544" s="340"/>
      <c r="BP544" s="340"/>
      <c r="BQ544" s="340"/>
      <c r="BR544" s="340"/>
      <c r="BS544" s="340"/>
      <c r="BT544" s="340"/>
      <c r="BU544" s="340"/>
      <c r="BV544" s="340"/>
      <c r="BW544" s="340"/>
      <c r="BX544" s="340"/>
      <c r="BY544" s="340"/>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5" customFormat="true" ht="25.15" customHeight="true" x14ac:dyDescent="0.2">
      <c r="C545" s="1016" t="s">
        <v>518</v>
      </c>
      <c r="D545" s="1006"/>
      <c r="E545" s="755">
        <v>1.8168142311619594E-5</v>
      </c>
      <c r="F545" s="613"/>
      <c r="G545" s="613"/>
      <c r="H545" s="1016" t="s">
        <v>466</v>
      </c>
      <c r="I545" s="1006"/>
      <c r="J545" s="754">
        <v>5.720829494652958E-5</v>
      </c>
      <c r="K545" s="613"/>
      <c r="L545" s="613"/>
      <c r="M545" s="1016" t="s">
        <v>485</v>
      </c>
      <c r="N545" s="1006"/>
      <c r="O545" s="749">
        <v>2.9383828223235021E-3</v>
      </c>
      <c r="P545" s="613"/>
      <c r="Q545" s="613"/>
      <c r="AC545" s="338"/>
      <c r="AD545" s="338"/>
      <c r="AE545" s="338"/>
      <c r="AF545" s="338"/>
      <c r="AG545" s="338"/>
      <c r="AH545" s="338"/>
      <c r="AI545" s="338"/>
      <c r="AJ545" s="338"/>
      <c r="AK545" s="338"/>
      <c r="AL545" s="338"/>
      <c r="AM545" s="338"/>
      <c r="AN545" s="338"/>
      <c r="AO545" s="338"/>
      <c r="AP545" s="338"/>
      <c r="AQ545" s="338"/>
      <c r="AR545" s="338"/>
      <c r="AS545" s="338"/>
      <c r="AT545" s="338"/>
      <c r="AU545" s="338"/>
      <c r="AV545" s="338"/>
      <c r="AW545" s="338"/>
      <c r="AX545" s="338"/>
      <c r="AY545" s="338"/>
      <c r="AZ545" s="338"/>
      <c r="BA545" s="340"/>
      <c r="BB545" s="419"/>
      <c r="BC545" s="340"/>
      <c r="BD545" s="340"/>
      <c r="BE545" s="340"/>
      <c r="BF545" s="340"/>
      <c r="BG545" s="340"/>
      <c r="BH545" s="340"/>
      <c r="BI545" s="340"/>
      <c r="BJ545" s="340"/>
      <c r="BK545" s="340"/>
      <c r="BL545" s="340"/>
      <c r="BM545" s="340"/>
      <c r="BN545" s="340"/>
      <c r="BO545" s="340"/>
      <c r="BP545" s="340"/>
      <c r="BQ545" s="340"/>
      <c r="BR545" s="340"/>
      <c r="BS545" s="340"/>
      <c r="BT545" s="340"/>
      <c r="BU545" s="340"/>
      <c r="BV545" s="340"/>
      <c r="BW545" s="340"/>
      <c r="BX545" s="340"/>
      <c r="BY545" s="340"/>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5" customFormat="true" ht="25.15" customHeight="true" x14ac:dyDescent="0.2">
      <c r="C546" s="1016" t="s">
        <v>459</v>
      </c>
      <c r="D546" s="1006"/>
      <c r="E546" s="747">
        <v>0.27091597597227007</v>
      </c>
      <c r="F546" s="613"/>
      <c r="G546" s="613"/>
      <c r="H546" s="1016" t="s">
        <v>478</v>
      </c>
      <c r="I546" s="1006"/>
      <c r="J546" s="748">
        <v>3.8918162035353189E-4</v>
      </c>
      <c r="K546" s="613"/>
      <c r="L546" s="613"/>
      <c r="M546" s="1016" t="s">
        <v>450</v>
      </c>
      <c r="N546" s="1006"/>
      <c r="O546" s="749">
        <v>0.24765536854841788</v>
      </c>
      <c r="P546" s="613"/>
      <c r="Q546" s="613"/>
      <c r="AC546" s="338"/>
      <c r="AD546" s="338"/>
      <c r="AE546" s="338"/>
      <c r="AF546" s="338"/>
      <c r="AG546" s="338"/>
      <c r="AH546" s="338"/>
      <c r="AI546" s="338"/>
      <c r="AJ546" s="338"/>
      <c r="AK546" s="338"/>
      <c r="AL546" s="338"/>
      <c r="AM546" s="338"/>
      <c r="AN546" s="338"/>
      <c r="AO546" s="338"/>
      <c r="AP546" s="338"/>
      <c r="AQ546" s="338"/>
      <c r="AR546" s="338"/>
      <c r="AS546" s="338"/>
      <c r="AT546" s="338"/>
      <c r="AU546" s="338"/>
      <c r="AV546" s="338"/>
      <c r="AW546" s="338"/>
      <c r="AX546" s="338"/>
      <c r="AY546" s="338"/>
      <c r="AZ546" s="338"/>
      <c r="BA546" s="340"/>
      <c r="BB546" s="419"/>
      <c r="BC546" s="340"/>
      <c r="BD546" s="340"/>
      <c r="BE546" s="340"/>
      <c r="BF546" s="340"/>
      <c r="BG546" s="340"/>
      <c r="BH546" s="340"/>
      <c r="BI546" s="340"/>
      <c r="BJ546" s="340"/>
      <c r="BK546" s="340"/>
      <c r="BL546" s="340"/>
      <c r="BM546" s="340"/>
      <c r="BN546" s="340"/>
      <c r="BO546" s="340"/>
      <c r="BP546" s="340"/>
      <c r="BQ546" s="340"/>
      <c r="BR546" s="340"/>
      <c r="BS546" s="340"/>
      <c r="BT546" s="340"/>
      <c r="BU546" s="340"/>
      <c r="BV546" s="340"/>
      <c r="BW546" s="340"/>
      <c r="BX546" s="340"/>
      <c r="BY546" s="340"/>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5" customFormat="true" ht="25.15" customHeight="true" x14ac:dyDescent="0.2">
      <c r="C547" s="1016" t="s">
        <v>460</v>
      </c>
      <c r="D547" s="1006"/>
      <c r="E547" s="747">
        <v>9.1349640203280971E-2</v>
      </c>
      <c r="F547" s="613"/>
      <c r="G547" s="613"/>
      <c r="H547" s="1016" t="s">
        <v>470</v>
      </c>
      <c r="I547" s="1006"/>
      <c r="J547" s="748">
        <v>4.8578880040032026E-3</v>
      </c>
      <c r="K547" s="613"/>
      <c r="L547" s="613"/>
      <c r="M547" s="1016" t="s">
        <v>456</v>
      </c>
      <c r="N547" s="1006"/>
      <c r="O547" s="749">
        <v>0.14208872551867971</v>
      </c>
      <c r="P547" s="613"/>
      <c r="Q547" s="613"/>
      <c r="AC547" s="338"/>
      <c r="AD547" s="338"/>
      <c r="AE547" s="338"/>
      <c r="AF547" s="338"/>
      <c r="AG547" s="338"/>
      <c r="AH547" s="338"/>
      <c r="AI547" s="338"/>
      <c r="AJ547" s="338"/>
      <c r="AK547" s="338"/>
      <c r="AL547" s="338"/>
      <c r="AM547" s="338"/>
      <c r="AN547" s="338"/>
      <c r="AO547" s="338"/>
      <c r="AP547" s="338"/>
      <c r="AQ547" s="338"/>
      <c r="AR547" s="338"/>
      <c r="AS547" s="338"/>
      <c r="AT547" s="338"/>
      <c r="AU547" s="338"/>
      <c r="AV547" s="338"/>
      <c r="AW547" s="338"/>
      <c r="AX547" s="338"/>
      <c r="AY547" s="338"/>
      <c r="AZ547" s="338"/>
      <c r="BA547" s="340"/>
      <c r="BB547" s="419"/>
      <c r="BC547" s="340"/>
      <c r="BD547" s="340"/>
      <c r="BE547" s="340"/>
      <c r="BF547" s="340"/>
      <c r="BG547" s="340"/>
      <c r="BH547" s="340"/>
      <c r="BI547" s="340"/>
      <c r="BJ547" s="340"/>
      <c r="BK547" s="340"/>
      <c r="BL547" s="340"/>
      <c r="BM547" s="340"/>
      <c r="BN547" s="340"/>
      <c r="BO547" s="340"/>
      <c r="BP547" s="340"/>
      <c r="BQ547" s="340"/>
      <c r="BR547" s="340"/>
      <c r="BS547" s="340"/>
      <c r="BT547" s="340"/>
      <c r="BU547" s="340"/>
      <c r="BV547" s="340"/>
      <c r="BW547" s="340"/>
      <c r="BX547" s="340"/>
      <c r="BY547" s="340"/>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5" customFormat="true" ht="25.15" customHeight="true" x14ac:dyDescent="0.2">
      <c r="C548" s="1016" t="s">
        <v>452</v>
      </c>
      <c r="D548" s="1006"/>
      <c r="E548" s="747">
        <v>0.46301016853875571</v>
      </c>
      <c r="F548" s="613"/>
      <c r="G548" s="613"/>
      <c r="H548" s="1016" t="s">
        <v>476</v>
      </c>
      <c r="I548" s="1006"/>
      <c r="J548" s="754">
        <v>5.6080263322583131E-5</v>
      </c>
      <c r="K548" s="613"/>
      <c r="L548" s="613"/>
      <c r="M548" s="1016" t="s">
        <v>495</v>
      </c>
      <c r="N548" s="1006"/>
      <c r="O548" s="749">
        <v>2.9769071730487828E-3</v>
      </c>
      <c r="P548" s="613"/>
      <c r="Q548" s="613"/>
      <c r="AC548" s="338"/>
      <c r="AD548" s="338"/>
      <c r="AE548" s="338"/>
      <c r="AF548" s="338"/>
      <c r="AG548" s="338"/>
      <c r="AH548" s="338"/>
      <c r="AI548" s="338"/>
      <c r="AJ548" s="338"/>
      <c r="AK548" s="338"/>
      <c r="AL548" s="338"/>
      <c r="AM548" s="338"/>
      <c r="AN548" s="338"/>
      <c r="AO548" s="338"/>
      <c r="AP548" s="338"/>
      <c r="AQ548" s="338"/>
      <c r="AR548" s="338"/>
      <c r="AS548" s="338"/>
      <c r="AT548" s="338"/>
      <c r="AU548" s="338"/>
      <c r="AV548" s="338"/>
      <c r="AW548" s="338"/>
      <c r="AX548" s="338"/>
      <c r="AY548" s="338"/>
      <c r="AZ548" s="338"/>
      <c r="BA548" s="340"/>
      <c r="BB548" s="419"/>
      <c r="BC548" s="340"/>
      <c r="BD548" s="340"/>
      <c r="BE548" s="340"/>
      <c r="BF548" s="340"/>
      <c r="BG548" s="340"/>
      <c r="BH548" s="340"/>
      <c r="BI548" s="340"/>
      <c r="BJ548" s="340"/>
      <c r="BK548" s="340"/>
      <c r="BL548" s="340"/>
      <c r="BM548" s="340"/>
      <c r="BN548" s="340"/>
      <c r="BO548" s="340"/>
      <c r="BP548" s="340"/>
      <c r="BQ548" s="340"/>
      <c r="BR548" s="340"/>
      <c r="BS548" s="340"/>
      <c r="BT548" s="340"/>
      <c r="BU548" s="340"/>
      <c r="BV548" s="340"/>
      <c r="BW548" s="340"/>
      <c r="BX548" s="340"/>
      <c r="BY548" s="340"/>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5" customFormat="true" ht="25.15" customHeight="true" x14ac:dyDescent="0.2">
      <c r="C549" s="1016" t="s">
        <v>453</v>
      </c>
      <c r="D549" s="1006"/>
      <c r="E549" s="747">
        <v>0.10020920200139312</v>
      </c>
      <c r="F549" s="613"/>
      <c r="G549" s="613"/>
      <c r="H549" s="1016" t="s">
        <v>482</v>
      </c>
      <c r="I549" s="1006"/>
      <c r="J549" s="748">
        <v>2.0624235905954934E-3</v>
      </c>
      <c r="K549" s="613"/>
      <c r="L549" s="613"/>
      <c r="M549" s="1016" t="s">
        <v>518</v>
      </c>
      <c r="N549" s="1006"/>
      <c r="O549" s="756">
        <v>1.0994927258925962E-5</v>
      </c>
      <c r="P549" s="613"/>
      <c r="Q549" s="613"/>
      <c r="AC549" s="338"/>
      <c r="AD549" s="338"/>
      <c r="AE549" s="338"/>
      <c r="AF549" s="338"/>
      <c r="AG549" s="338"/>
      <c r="AH549" s="338"/>
      <c r="AI549" s="338"/>
      <c r="AJ549" s="338"/>
      <c r="AK549" s="338"/>
      <c r="AL549" s="338"/>
      <c r="AM549" s="338"/>
      <c r="AN549" s="338"/>
      <c r="AO549" s="338"/>
      <c r="AP549" s="338"/>
      <c r="AQ549" s="338"/>
      <c r="AR549" s="338"/>
      <c r="AS549" s="338"/>
      <c r="AT549" s="338"/>
      <c r="AU549" s="338"/>
      <c r="AV549" s="338"/>
      <c r="AW549" s="338"/>
      <c r="AX549" s="338"/>
      <c r="AY549" s="338"/>
      <c r="AZ549" s="338"/>
      <c r="BA549" s="340"/>
      <c r="BB549" s="419"/>
      <c r="BC549" s="340"/>
      <c r="BD549" s="340"/>
      <c r="BE549" s="340"/>
      <c r="BF549" s="340"/>
      <c r="BG549" s="340"/>
      <c r="BH549" s="340"/>
      <c r="BI549" s="340"/>
      <c r="BJ549" s="340"/>
      <c r="BK549" s="340"/>
      <c r="BL549" s="340"/>
      <c r="BM549" s="340"/>
      <c r="BN549" s="340"/>
      <c r="BO549" s="340"/>
      <c r="BP549" s="340"/>
      <c r="BQ549" s="340"/>
      <c r="BR549" s="340"/>
      <c r="BS549" s="340"/>
      <c r="BT549" s="340"/>
      <c r="BU549" s="340"/>
      <c r="BV549" s="340"/>
      <c r="BW549" s="340"/>
      <c r="BX549" s="340"/>
      <c r="BY549" s="340"/>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5" customFormat="true" ht="25.15" customHeight="true" x14ac:dyDescent="0.2">
      <c r="C550" s="1016" t="s">
        <v>458</v>
      </c>
      <c r="D550" s="1006"/>
      <c r="E550" s="747">
        <v>6.1833274805700687E-2</v>
      </c>
      <c r="F550" s="613"/>
      <c r="G550" s="613"/>
      <c r="H550" s="1016" t="s">
        <v>300</v>
      </c>
      <c r="I550" s="1006"/>
      <c r="J550" s="748">
        <v>0.56660094472199207</v>
      </c>
      <c r="K550" s="613"/>
      <c r="L550" s="613"/>
      <c r="M550" s="1016" t="s">
        <v>459</v>
      </c>
      <c r="N550" s="1006"/>
      <c r="O550" s="749">
        <v>1.8724646012781922E-2</v>
      </c>
      <c r="P550" s="613"/>
      <c r="Q550" s="613"/>
      <c r="AC550" s="338"/>
      <c r="AD550" s="338"/>
      <c r="AE550" s="338"/>
      <c r="AF550" s="338"/>
      <c r="AG550" s="338"/>
      <c r="AH550" s="338"/>
      <c r="AI550" s="338"/>
      <c r="AJ550" s="338"/>
      <c r="AK550" s="338"/>
      <c r="AL550" s="338"/>
      <c r="AM550" s="338"/>
      <c r="AN550" s="338"/>
      <c r="AO550" s="338"/>
      <c r="AP550" s="338"/>
      <c r="AQ550" s="338"/>
      <c r="AR550" s="338"/>
      <c r="AS550" s="338"/>
      <c r="AT550" s="338"/>
      <c r="AU550" s="338"/>
      <c r="AV550" s="338"/>
      <c r="AW550" s="338"/>
      <c r="AX550" s="338"/>
      <c r="AY550" s="338"/>
      <c r="AZ550" s="338"/>
      <c r="BA550" s="340"/>
      <c r="BB550" s="419"/>
      <c r="BC550" s="340"/>
      <c r="BD550" s="340"/>
      <c r="BE550" s="340"/>
      <c r="BF550" s="340"/>
      <c r="BG550" s="340"/>
      <c r="BH550" s="340"/>
      <c r="BI550" s="340"/>
      <c r="BJ550" s="340"/>
      <c r="BK550" s="340"/>
      <c r="BL550" s="340"/>
      <c r="BM550" s="340"/>
      <c r="BN550" s="340"/>
      <c r="BO550" s="340"/>
      <c r="BP550" s="340"/>
      <c r="BQ550" s="340"/>
      <c r="BR550" s="340"/>
      <c r="BS550" s="340"/>
      <c r="BT550" s="340"/>
      <c r="BU550" s="340"/>
      <c r="BV550" s="340"/>
      <c r="BW550" s="340"/>
      <c r="BX550" s="340"/>
      <c r="BY550" s="340"/>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5" customFormat="true" ht="25.15" customHeight="true" x14ac:dyDescent="0.2">
      <c r="C551" s="1016" t="s">
        <v>455</v>
      </c>
      <c r="D551" s="1006"/>
      <c r="E551" s="747">
        <v>7.4095768978376428E-2</v>
      </c>
      <c r="F551" s="613"/>
      <c r="G551" s="613"/>
      <c r="H551" s="1016" t="s">
        <v>305</v>
      </c>
      <c r="I551" s="1006"/>
      <c r="J551" s="748">
        <v>0.13786487242451256</v>
      </c>
      <c r="K551" s="613"/>
      <c r="L551" s="613"/>
      <c r="M551" s="1016" t="s">
        <v>460</v>
      </c>
      <c r="N551" s="1006"/>
      <c r="O551" s="749">
        <v>0.10294520137802486</v>
      </c>
      <c r="P551" s="613"/>
      <c r="Q551" s="613"/>
      <c r="AC551" s="338"/>
      <c r="AD551" s="338"/>
      <c r="AE551" s="338"/>
      <c r="AF551" s="338"/>
      <c r="AG551" s="338"/>
      <c r="AH551" s="338"/>
      <c r="AI551" s="338"/>
      <c r="AJ551" s="338"/>
      <c r="AK551" s="338"/>
      <c r="AL551" s="338"/>
      <c r="AM551" s="338"/>
      <c r="AN551" s="338"/>
      <c r="AO551" s="338"/>
      <c r="AP551" s="338"/>
      <c r="AQ551" s="338"/>
      <c r="AR551" s="338"/>
      <c r="AS551" s="338"/>
      <c r="AT551" s="338"/>
      <c r="AU551" s="338"/>
      <c r="AV551" s="338"/>
      <c r="AW551" s="338"/>
      <c r="AX551" s="338"/>
      <c r="AY551" s="338"/>
      <c r="AZ551" s="338"/>
      <c r="BA551" s="340"/>
      <c r="BB551" s="419"/>
      <c r="BC551" s="340"/>
      <c r="BD551" s="340"/>
      <c r="BE551" s="340"/>
      <c r="BF551" s="340"/>
      <c r="BG551" s="340"/>
      <c r="BH551" s="340"/>
      <c r="BI551" s="340"/>
      <c r="BJ551" s="340"/>
      <c r="BK551" s="340"/>
      <c r="BL551" s="340"/>
      <c r="BM551" s="340"/>
      <c r="BN551" s="340"/>
      <c r="BO551" s="340"/>
      <c r="BP551" s="340"/>
      <c r="BQ551" s="340"/>
      <c r="BR551" s="340"/>
      <c r="BS551" s="340"/>
      <c r="BT551" s="340"/>
      <c r="BU551" s="340"/>
      <c r="BV551" s="340"/>
      <c r="BW551" s="340"/>
      <c r="BX551" s="340"/>
      <c r="BY551" s="340"/>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5" customFormat="true" ht="25.15" customHeight="true" x14ac:dyDescent="0.2">
      <c r="C552" s="1016" t="s">
        <v>475</v>
      </c>
      <c r="D552" s="1006"/>
      <c r="E552" s="747">
        <v>8.6820178965586331E-2</v>
      </c>
      <c r="F552" s="613"/>
      <c r="G552" s="613"/>
      <c r="H552" s="1016" t="s">
        <v>301</v>
      </c>
      <c r="I552" s="1006"/>
      <c r="J552" s="748">
        <v>0.59508792719192327</v>
      </c>
      <c r="K552" s="613"/>
      <c r="L552" s="613"/>
      <c r="M552" s="1016" t="s">
        <v>452</v>
      </c>
      <c r="N552" s="1006"/>
      <c r="O552" s="749">
        <v>4.0330946941225789E-3</v>
      </c>
      <c r="P552" s="613"/>
      <c r="Q552" s="613"/>
      <c r="AC552" s="338"/>
      <c r="AD552" s="338"/>
      <c r="AE552" s="338"/>
      <c r="AF552" s="338"/>
      <c r="AG552" s="338"/>
      <c r="AH552" s="338"/>
      <c r="AI552" s="338"/>
      <c r="AJ552" s="338"/>
      <c r="AK552" s="338"/>
      <c r="AL552" s="338"/>
      <c r="AM552" s="338"/>
      <c r="AN552" s="338"/>
      <c r="AO552" s="338"/>
      <c r="AP552" s="338"/>
      <c r="AQ552" s="338"/>
      <c r="AR552" s="338"/>
      <c r="AS552" s="338"/>
      <c r="AT552" s="338"/>
      <c r="AU552" s="338"/>
      <c r="AV552" s="338"/>
      <c r="AW552" s="338"/>
      <c r="AX552" s="338"/>
      <c r="AY552" s="338"/>
      <c r="AZ552" s="338"/>
      <c r="BA552" s="340"/>
      <c r="BB552" s="419"/>
      <c r="BC552" s="340"/>
      <c r="BD552" s="340"/>
      <c r="BE552" s="340"/>
      <c r="BF552" s="340"/>
      <c r="BG552" s="340"/>
      <c r="BH552" s="340"/>
      <c r="BI552" s="340"/>
      <c r="BJ552" s="340"/>
      <c r="BK552" s="340"/>
      <c r="BL552" s="340"/>
      <c r="BM552" s="340"/>
      <c r="BN552" s="340"/>
      <c r="BO552" s="340"/>
      <c r="BP552" s="340"/>
      <c r="BQ552" s="340"/>
      <c r="BR552" s="340"/>
      <c r="BS552" s="340"/>
      <c r="BT552" s="340"/>
      <c r="BU552" s="340"/>
      <c r="BV552" s="340"/>
      <c r="BW552" s="340"/>
      <c r="BX552" s="340"/>
      <c r="BY552" s="340"/>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5" customFormat="true" ht="25.15" customHeight="true" x14ac:dyDescent="0.2">
      <c r="C553" s="1016" t="s">
        <v>469</v>
      </c>
      <c r="D553" s="1006"/>
      <c r="E553" s="747">
        <v>6.7980463968070282E-2</v>
      </c>
      <c r="F553" s="613"/>
      <c r="G553" s="613"/>
      <c r="H553" s="1016" t="s">
        <v>309</v>
      </c>
      <c r="I553" s="1006"/>
      <c r="J553" s="748">
        <v>0.32939403377960857</v>
      </c>
      <c r="K553" s="613"/>
      <c r="L553" s="613"/>
      <c r="M553" s="1016" t="s">
        <v>453</v>
      </c>
      <c r="N553" s="1006"/>
      <c r="O553" s="749">
        <v>0.15730160529079926</v>
      </c>
      <c r="P553" s="613"/>
      <c r="Q553" s="613"/>
      <c r="AC553" s="338"/>
      <c r="AD553" s="338"/>
      <c r="AE553" s="338"/>
      <c r="AF553" s="338"/>
      <c r="AG553" s="338"/>
      <c r="AH553" s="338"/>
      <c r="AI553" s="338"/>
      <c r="AJ553" s="338"/>
      <c r="AK553" s="338"/>
      <c r="AL553" s="338"/>
      <c r="AM553" s="338"/>
      <c r="AN553" s="338"/>
      <c r="AO553" s="338"/>
      <c r="AP553" s="338"/>
      <c r="AQ553" s="338"/>
      <c r="AR553" s="338"/>
      <c r="AS553" s="338"/>
      <c r="AT553" s="338"/>
      <c r="AU553" s="338"/>
      <c r="AV553" s="338"/>
      <c r="AW553" s="338"/>
      <c r="AX553" s="338"/>
      <c r="AY553" s="338"/>
      <c r="AZ553" s="338"/>
      <c r="BA553" s="340"/>
      <c r="BB553" s="419"/>
      <c r="BC553" s="340"/>
      <c r="BD553" s="340"/>
      <c r="BE553" s="340"/>
      <c r="BF553" s="340"/>
      <c r="BG553" s="340"/>
      <c r="BH553" s="340"/>
      <c r="BI553" s="340"/>
      <c r="BJ553" s="340"/>
      <c r="BK553" s="340"/>
      <c r="BL553" s="340"/>
      <c r="BM553" s="340"/>
      <c r="BN553" s="340"/>
      <c r="BO553" s="340"/>
      <c r="BP553" s="340"/>
      <c r="BQ553" s="340"/>
      <c r="BR553" s="340"/>
      <c r="BS553" s="340"/>
      <c r="BT553" s="340"/>
      <c r="BU553" s="340"/>
      <c r="BV553" s="340"/>
      <c r="BW553" s="340"/>
      <c r="BX553" s="340"/>
      <c r="BY553" s="340"/>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5" customFormat="true" ht="25.15" customHeight="true" x14ac:dyDescent="0.2">
      <c r="C554" s="1016" t="s">
        <v>474</v>
      </c>
      <c r="D554" s="1006"/>
      <c r="E554" s="747">
        <v>6.2521465609208848E-2</v>
      </c>
      <c r="F554" s="613"/>
      <c r="G554" s="613"/>
      <c r="H554" s="1016" t="s">
        <v>314</v>
      </c>
      <c r="I554" s="1006"/>
      <c r="J554" s="748">
        <v>5.4331097631434296E-2</v>
      </c>
      <c r="K554" s="613"/>
      <c r="L554" s="613"/>
      <c r="M554" s="1016" t="s">
        <v>458</v>
      </c>
      <c r="N554" s="1006"/>
      <c r="O554" s="749">
        <v>0.11950156960676488</v>
      </c>
      <c r="P554" s="613"/>
      <c r="Q554" s="613"/>
      <c r="AC554" s="338"/>
      <c r="AD554" s="338"/>
      <c r="AE554" s="338"/>
      <c r="AF554" s="338"/>
      <c r="AG554" s="338"/>
      <c r="AH554" s="338"/>
      <c r="AI554" s="338"/>
      <c r="AJ554" s="338"/>
      <c r="AK554" s="338"/>
      <c r="AL554" s="338"/>
      <c r="AM554" s="338"/>
      <c r="AN554" s="338"/>
      <c r="AO554" s="338"/>
      <c r="AP554" s="338"/>
      <c r="AQ554" s="338"/>
      <c r="AR554" s="338"/>
      <c r="AS554" s="338"/>
      <c r="AT554" s="338"/>
      <c r="AU554" s="338"/>
      <c r="AV554" s="338"/>
      <c r="AW554" s="338"/>
      <c r="AX554" s="338"/>
      <c r="AY554" s="338"/>
      <c r="AZ554" s="338"/>
      <c r="BA554" s="340"/>
      <c r="BB554" s="419"/>
      <c r="BC554" s="340"/>
      <c r="BD554" s="340"/>
      <c r="BE554" s="340"/>
      <c r="BF554" s="340"/>
      <c r="BG554" s="340"/>
      <c r="BH554" s="340"/>
      <c r="BI554" s="340"/>
      <c r="BJ554" s="340"/>
      <c r="BK554" s="340"/>
      <c r="BL554" s="340"/>
      <c r="BM554" s="340"/>
      <c r="BN554" s="340"/>
      <c r="BO554" s="340"/>
      <c r="BP554" s="340"/>
      <c r="BQ554" s="340"/>
      <c r="BR554" s="340"/>
      <c r="BS554" s="340"/>
      <c r="BT554" s="340"/>
      <c r="BU554" s="340"/>
      <c r="BV554" s="340"/>
      <c r="BW554" s="340"/>
      <c r="BX554" s="340"/>
      <c r="BY554" s="340"/>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5" customFormat="true" ht="25.15" customHeight="true" x14ac:dyDescent="0.2">
      <c r="C555" s="1016" t="s">
        <v>498</v>
      </c>
      <c r="D555" s="1006"/>
      <c r="E555" s="755">
        <v>5.0136687787194977E-5</v>
      </c>
      <c r="F555" s="613"/>
      <c r="G555" s="613"/>
      <c r="H555" s="1016" t="s">
        <v>317</v>
      </c>
      <c r="I555" s="1006"/>
      <c r="J555" s="748">
        <v>1.2845499419093711E-2</v>
      </c>
      <c r="K555" s="613"/>
      <c r="L555" s="613"/>
      <c r="M555" s="1016" t="s">
        <v>455</v>
      </c>
      <c r="N555" s="1006"/>
      <c r="O555" s="749">
        <v>0.15421473273367861</v>
      </c>
      <c r="P555" s="613"/>
      <c r="Q555" s="613"/>
      <c r="AC555" s="338"/>
      <c r="AD555" s="338"/>
      <c r="AE555" s="338"/>
      <c r="AF555" s="338"/>
      <c r="AG555" s="338"/>
      <c r="AH555" s="338"/>
      <c r="AI555" s="338"/>
      <c r="AJ555" s="338"/>
      <c r="AK555" s="338"/>
      <c r="AL555" s="338"/>
      <c r="AM555" s="338"/>
      <c r="AN555" s="338"/>
      <c r="AO555" s="338"/>
      <c r="AP555" s="338"/>
      <c r="AQ555" s="338"/>
      <c r="AR555" s="338"/>
      <c r="AS555" s="338"/>
      <c r="AT555" s="338"/>
      <c r="AU555" s="338"/>
      <c r="AV555" s="338"/>
      <c r="AW555" s="338"/>
      <c r="AX555" s="338"/>
      <c r="AY555" s="338"/>
      <c r="AZ555" s="338"/>
      <c r="BA555" s="340"/>
      <c r="BB555" s="419"/>
      <c r="BC555" s="340"/>
      <c r="BD555" s="340"/>
      <c r="BE555" s="340"/>
      <c r="BF555" s="340"/>
      <c r="BG555" s="340"/>
      <c r="BH555" s="340"/>
      <c r="BI555" s="340"/>
      <c r="BJ555" s="340"/>
      <c r="BK555" s="340"/>
      <c r="BL555" s="340"/>
      <c r="BM555" s="340"/>
      <c r="BN555" s="340"/>
      <c r="BO555" s="340"/>
      <c r="BP555" s="340"/>
      <c r="BQ555" s="340"/>
      <c r="BR555" s="340"/>
      <c r="BS555" s="340"/>
      <c r="BT555" s="340"/>
      <c r="BU555" s="340"/>
      <c r="BV555" s="340"/>
      <c r="BW555" s="340"/>
      <c r="BX555" s="340"/>
      <c r="BY555" s="340"/>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5" customFormat="true" ht="25.15" customHeight="true" x14ac:dyDescent="0.2">
      <c r="C556" s="1016" t="s">
        <v>461</v>
      </c>
      <c r="D556" s="1006"/>
      <c r="E556" s="747">
        <v>0.22408466598005611</v>
      </c>
      <c r="F556" s="613"/>
      <c r="G556" s="613"/>
      <c r="H556" s="1016" t="s">
        <v>315</v>
      </c>
      <c r="I556" s="1006"/>
      <c r="J556" s="748">
        <v>0.12194389442890627</v>
      </c>
      <c r="K556" s="613"/>
      <c r="L556" s="613"/>
      <c r="M556" s="1016" t="s">
        <v>475</v>
      </c>
      <c r="N556" s="1006"/>
      <c r="O556" s="749">
        <v>2.1935879636143935E-2</v>
      </c>
      <c r="P556" s="613"/>
      <c r="Q556" s="613"/>
      <c r="AC556" s="338"/>
      <c r="AD556" s="338"/>
      <c r="AE556" s="338"/>
      <c r="AF556" s="338"/>
      <c r="AG556" s="338"/>
      <c r="AH556" s="338"/>
      <c r="AI556" s="338"/>
      <c r="AJ556" s="338"/>
      <c r="AK556" s="338"/>
      <c r="AL556" s="338"/>
      <c r="AM556" s="338"/>
      <c r="AN556" s="338"/>
      <c r="AO556" s="338"/>
      <c r="AP556" s="338"/>
      <c r="AQ556" s="338"/>
      <c r="AR556" s="338"/>
      <c r="AS556" s="338"/>
      <c r="AT556" s="338"/>
      <c r="AU556" s="338"/>
      <c r="AV556" s="338"/>
      <c r="AW556" s="338"/>
      <c r="AX556" s="338"/>
      <c r="AY556" s="338"/>
      <c r="AZ556" s="338"/>
      <c r="BA556" s="340"/>
      <c r="BB556" s="419"/>
      <c r="BC556" s="340"/>
      <c r="BD556" s="340"/>
      <c r="BE556" s="340"/>
      <c r="BF556" s="340"/>
      <c r="BG556" s="340"/>
      <c r="BH556" s="340"/>
      <c r="BI556" s="340"/>
      <c r="BJ556" s="340"/>
      <c r="BK556" s="340"/>
      <c r="BL556" s="340"/>
      <c r="BM556" s="340"/>
      <c r="BN556" s="340"/>
      <c r="BO556" s="340"/>
      <c r="BP556" s="340"/>
      <c r="BQ556" s="340"/>
      <c r="BR556" s="340"/>
      <c r="BS556" s="340"/>
      <c r="BT556" s="340"/>
      <c r="BU556" s="340"/>
      <c r="BV556" s="340"/>
      <c r="BW556" s="340"/>
      <c r="BX556" s="340"/>
      <c r="BY556" s="340"/>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5" customFormat="true" ht="25.15" customHeight="true" x14ac:dyDescent="0.2">
      <c r="C557" s="1016" t="s">
        <v>468</v>
      </c>
      <c r="D557" s="1006"/>
      <c r="E557" s="750">
        <v>0.12769282261029158</v>
      </c>
      <c r="F557" s="613"/>
      <c r="G557" s="613"/>
      <c r="H557" s="1016" t="s">
        <v>485</v>
      </c>
      <c r="I557" s="1006"/>
      <c r="J557" s="748">
        <v>6.3010114779810675E-3</v>
      </c>
      <c r="K557" s="613"/>
      <c r="L557" s="613"/>
      <c r="M557" s="1016" t="s">
        <v>469</v>
      </c>
      <c r="N557" s="1006"/>
      <c r="O557" s="749">
        <v>5.1614565870967473E-2</v>
      </c>
      <c r="P557" s="613"/>
      <c r="Q557" s="613"/>
      <c r="AC557" s="338"/>
      <c r="AD557" s="338"/>
      <c r="AE557" s="338"/>
      <c r="AF557" s="338"/>
      <c r="AG557" s="338"/>
      <c r="AH557" s="338"/>
      <c r="AI557" s="338"/>
      <c r="AJ557" s="338"/>
      <c r="AK557" s="338"/>
      <c r="AL557" s="338"/>
      <c r="AM557" s="338"/>
      <c r="AN557" s="338"/>
      <c r="AO557" s="338"/>
      <c r="AP557" s="338"/>
      <c r="AQ557" s="338"/>
      <c r="AR557" s="338"/>
      <c r="AS557" s="338"/>
      <c r="AT557" s="338"/>
      <c r="AU557" s="338"/>
      <c r="AV557" s="338"/>
      <c r="AW557" s="338"/>
      <c r="AX557" s="338"/>
      <c r="AY557" s="338"/>
      <c r="AZ557" s="338"/>
      <c r="BA557" s="340"/>
      <c r="BB557" s="419"/>
      <c r="BC557" s="340"/>
      <c r="BD557" s="340"/>
      <c r="BE557" s="340"/>
      <c r="BF557" s="340"/>
      <c r="BG557" s="340"/>
      <c r="BH557" s="340"/>
      <c r="BI557" s="340"/>
      <c r="BJ557" s="340"/>
      <c r="BK557" s="340"/>
      <c r="BL557" s="340"/>
      <c r="BM557" s="340"/>
      <c r="BN557" s="340"/>
      <c r="BO557" s="340"/>
      <c r="BP557" s="340"/>
      <c r="BQ557" s="340"/>
      <c r="BR557" s="340"/>
      <c r="BS557" s="340"/>
      <c r="BT557" s="340"/>
      <c r="BU557" s="340"/>
      <c r="BV557" s="340"/>
      <c r="BW557" s="340"/>
      <c r="BX557" s="340"/>
      <c r="BY557" s="340"/>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5" customFormat="true" ht="25.15" customHeight="true" x14ac:dyDescent="0.2">
      <c r="C558" s="1005"/>
      <c r="D558" s="1006"/>
      <c r="E558" s="614"/>
      <c r="F558" s="613"/>
      <c r="G558" s="613"/>
      <c r="H558" s="1016" t="s">
        <v>450</v>
      </c>
      <c r="I558" s="1006"/>
      <c r="J558" s="748">
        <v>0.33257531554845027</v>
      </c>
      <c r="K558" s="613"/>
      <c r="L558" s="613"/>
      <c r="M558" s="1016" t="s">
        <v>474</v>
      </c>
      <c r="N558" s="1006"/>
      <c r="O558" s="749">
        <v>5.4250087349722149E-2</v>
      </c>
      <c r="P558" s="613"/>
      <c r="Q558" s="613"/>
      <c r="AC558" s="338"/>
      <c r="AD558" s="338"/>
      <c r="AE558" s="338"/>
      <c r="AF558" s="338"/>
      <c r="AG558" s="338"/>
      <c r="AH558" s="338"/>
      <c r="AI558" s="338"/>
      <c r="AJ558" s="338"/>
      <c r="AK558" s="338"/>
      <c r="AL558" s="338"/>
      <c r="AM558" s="338"/>
      <c r="AN558" s="338"/>
      <c r="AO558" s="338"/>
      <c r="AP558" s="338"/>
      <c r="AQ558" s="338"/>
      <c r="AR558" s="338"/>
      <c r="AS558" s="338"/>
      <c r="AT558" s="338"/>
      <c r="AU558" s="338"/>
      <c r="AV558" s="338"/>
      <c r="AW558" s="338"/>
      <c r="AX558" s="338"/>
      <c r="AY558" s="338"/>
      <c r="AZ558" s="338"/>
      <c r="BA558" s="340"/>
      <c r="BB558" s="419"/>
      <c r="BC558" s="340"/>
      <c r="BD558" s="340"/>
      <c r="BE558" s="340"/>
      <c r="BF558" s="340"/>
      <c r="BG558" s="340"/>
      <c r="BH558" s="340"/>
      <c r="BI558" s="340"/>
      <c r="BJ558" s="340"/>
      <c r="BK558" s="340"/>
      <c r="BL558" s="340"/>
      <c r="BM558" s="340"/>
      <c r="BN558" s="340"/>
      <c r="BO558" s="340"/>
      <c r="BP558" s="340"/>
      <c r="BQ558" s="340"/>
      <c r="BR558" s="340"/>
      <c r="BS558" s="340"/>
      <c r="BT558" s="340"/>
      <c r="BU558" s="340"/>
      <c r="BV558" s="340"/>
      <c r="BW558" s="340"/>
      <c r="BX558" s="340"/>
      <c r="BY558" s="340"/>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5" customFormat="true" ht="25.15" customHeight="true" x14ac:dyDescent="0.2">
      <c r="C559" s="1005"/>
      <c r="D559" s="1006"/>
      <c r="E559" s="613"/>
      <c r="F559" s="613"/>
      <c r="G559" s="613"/>
      <c r="H559" s="1016" t="s">
        <v>456</v>
      </c>
      <c r="I559" s="1006"/>
      <c r="J559" s="748">
        <v>0.26247429312078041</v>
      </c>
      <c r="K559" s="613"/>
      <c r="L559" s="613"/>
      <c r="M559" s="1016" t="s">
        <v>498</v>
      </c>
      <c r="N559" s="1006"/>
      <c r="O559" s="749">
        <v>3.0943121210592695E-3</v>
      </c>
      <c r="P559" s="613"/>
      <c r="Q559" s="613"/>
      <c r="AC559" s="338"/>
      <c r="AD559" s="338"/>
      <c r="AE559" s="338"/>
      <c r="AF559" s="338"/>
      <c r="AG559" s="338"/>
      <c r="AH559" s="338"/>
      <c r="AI559" s="338"/>
      <c r="AJ559" s="338"/>
      <c r="AK559" s="338"/>
      <c r="AL559" s="338"/>
      <c r="AM559" s="338"/>
      <c r="AN559" s="338"/>
      <c r="AO559" s="338"/>
      <c r="AP559" s="338"/>
      <c r="AQ559" s="338"/>
      <c r="AR559" s="338"/>
      <c r="AS559" s="338"/>
      <c r="AT559" s="338"/>
      <c r="AU559" s="338"/>
      <c r="AV559" s="338"/>
      <c r="AW559" s="338"/>
      <c r="AX559" s="338"/>
      <c r="AY559" s="338"/>
      <c r="AZ559" s="338"/>
      <c r="BA559" s="340"/>
      <c r="BB559" s="419"/>
      <c r="BC559" s="340"/>
      <c r="BD559" s="340"/>
      <c r="BE559" s="340"/>
      <c r="BF559" s="340"/>
      <c r="BG559" s="340"/>
      <c r="BH559" s="340"/>
      <c r="BI559" s="340"/>
      <c r="BJ559" s="340"/>
      <c r="BK559" s="340"/>
      <c r="BL559" s="340"/>
      <c r="BM559" s="340"/>
      <c r="BN559" s="340"/>
      <c r="BO559" s="340"/>
      <c r="BP559" s="340"/>
      <c r="BQ559" s="340"/>
      <c r="BR559" s="340"/>
      <c r="BS559" s="340"/>
      <c r="BT559" s="340"/>
      <c r="BU559" s="340"/>
      <c r="BV559" s="340"/>
      <c r="BW559" s="340"/>
      <c r="BX559" s="340"/>
      <c r="BY559" s="340"/>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5" customFormat="true" ht="25.15" customHeight="true" x14ac:dyDescent="0.2">
      <c r="C560" s="1017" t="s">
        <v>254</v>
      </c>
      <c r="D560" s="1006"/>
      <c r="E560" s="1006"/>
      <c r="F560" s="1006"/>
      <c r="G560" s="1006"/>
      <c r="H560" s="1016" t="s">
        <v>495</v>
      </c>
      <c r="I560" s="1006"/>
      <c r="J560" s="748">
        <v>3.3945253864576946E-3</v>
      </c>
      <c r="K560" s="613"/>
      <c r="L560" s="613"/>
      <c r="M560" s="1016" t="s">
        <v>461</v>
      </c>
      <c r="N560" s="1006"/>
      <c r="O560" s="749">
        <v>1.2887712960068833E-2</v>
      </c>
      <c r="P560" s="613"/>
      <c r="Q560" s="613"/>
      <c r="AC560" s="338"/>
      <c r="AD560" s="338"/>
      <c r="AE560" s="338"/>
      <c r="AF560" s="338"/>
      <c r="AG560" s="338"/>
      <c r="AH560" s="338"/>
      <c r="AI560" s="338"/>
      <c r="AJ560" s="338"/>
      <c r="AK560" s="338"/>
      <c r="AL560" s="338"/>
      <c r="AM560" s="338"/>
      <c r="AN560" s="338"/>
      <c r="AO560" s="338"/>
      <c r="AP560" s="338"/>
      <c r="AQ560" s="338"/>
      <c r="AR560" s="338"/>
      <c r="AS560" s="338"/>
      <c r="AT560" s="338"/>
      <c r="AU560" s="338"/>
      <c r="AV560" s="338"/>
      <c r="AW560" s="338"/>
      <c r="AX560" s="338"/>
      <c r="AY560" s="338"/>
      <c r="AZ560" s="338"/>
      <c r="BA560" s="340"/>
      <c r="BB560" s="419"/>
      <c r="BC560" s="340"/>
      <c r="BD560" s="340"/>
      <c r="BE560" s="340"/>
      <c r="BF560" s="340"/>
      <c r="BG560" s="340"/>
      <c r="BH560" s="340"/>
      <c r="BI560" s="340"/>
      <c r="BJ560" s="340"/>
      <c r="BK560" s="340"/>
      <c r="BL560" s="340"/>
      <c r="BM560" s="340"/>
      <c r="BN560" s="340"/>
      <c r="BO560" s="340"/>
      <c r="BP560" s="340"/>
      <c r="BQ560" s="340"/>
      <c r="BR560" s="340"/>
      <c r="BS560" s="340"/>
      <c r="BT560" s="340"/>
      <c r="BU560" s="340"/>
      <c r="BV560" s="340"/>
      <c r="BW560" s="340"/>
      <c r="BX560" s="340"/>
      <c r="BY560" s="340"/>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5" customFormat="true" ht="25.15" customHeight="true" x14ac:dyDescent="0.2">
      <c r="C561" s="1011" t="s">
        <v>207</v>
      </c>
      <c r="D561" s="1006"/>
      <c r="E561" s="1011" t="s">
        <v>255</v>
      </c>
      <c r="F561" s="1012"/>
      <c r="G561" s="1013"/>
      <c r="H561" s="1016" t="s">
        <v>518</v>
      </c>
      <c r="I561" s="1006"/>
      <c r="J561" s="748">
        <v>3.7452726872031877E-4</v>
      </c>
      <c r="K561" s="613"/>
      <c r="L561" s="613"/>
      <c r="M561" s="1016" t="s">
        <v>468</v>
      </c>
      <c r="N561" s="1006"/>
      <c r="O561" s="751">
        <v>3.2626727841657502E-2</v>
      </c>
      <c r="P561" s="613"/>
      <c r="Q561" s="613"/>
      <c r="AC561" s="338"/>
      <c r="AD561" s="338"/>
      <c r="AE561" s="338"/>
      <c r="AF561" s="338"/>
      <c r="AG561" s="338"/>
      <c r="AH561" s="338"/>
      <c r="AI561" s="338"/>
      <c r="AJ561" s="338"/>
      <c r="AK561" s="338"/>
      <c r="AL561" s="338"/>
      <c r="AM561" s="338"/>
      <c r="AN561" s="338"/>
      <c r="AO561" s="338"/>
      <c r="AP561" s="338"/>
      <c r="AQ561" s="338"/>
      <c r="AR561" s="338"/>
      <c r="AS561" s="338"/>
      <c r="AT561" s="338"/>
      <c r="AU561" s="338"/>
      <c r="AV561" s="338"/>
      <c r="AW561" s="338"/>
      <c r="AX561" s="338"/>
      <c r="AY561" s="338"/>
      <c r="AZ561" s="338"/>
      <c r="BA561" s="340"/>
      <c r="BB561" s="419"/>
      <c r="BC561" s="340"/>
      <c r="BD561" s="340"/>
      <c r="BE561" s="340"/>
      <c r="BF561" s="340"/>
      <c r="BG561" s="340"/>
      <c r="BH561" s="340"/>
      <c r="BI561" s="340"/>
      <c r="BJ561" s="340"/>
      <c r="BK561" s="340"/>
      <c r="BL561" s="340"/>
      <c r="BM561" s="340"/>
      <c r="BN561" s="340"/>
      <c r="BO561" s="340"/>
      <c r="BP561" s="340"/>
      <c r="BQ561" s="340"/>
      <c r="BR561" s="340"/>
      <c r="BS561" s="340"/>
      <c r="BT561" s="340"/>
      <c r="BU561" s="340"/>
      <c r="BV561" s="340"/>
      <c r="BW561" s="340"/>
      <c r="BX561" s="340"/>
      <c r="BY561" s="340"/>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5" customFormat="true" ht="25.15" customHeight="true" x14ac:dyDescent="0.2">
      <c r="C562" s="1006"/>
      <c r="D562" s="1006"/>
      <c r="E562" s="732" t="s">
        <v>190</v>
      </c>
      <c r="F562" s="733" t="s">
        <v>256</v>
      </c>
      <c r="G562" s="734" t="s">
        <v>257</v>
      </c>
      <c r="H562" s="1016" t="s">
        <v>459</v>
      </c>
      <c r="I562" s="1006"/>
      <c r="J562" s="748">
        <v>0.2224214567516519</v>
      </c>
      <c r="K562" s="613"/>
      <c r="L562" s="613"/>
      <c r="M562" s="1005"/>
      <c r="N562" s="1006"/>
      <c r="O562" s="614"/>
      <c r="P562" s="613"/>
      <c r="Q562" s="613"/>
      <c r="AC562" s="338"/>
      <c r="AD562" s="338"/>
      <c r="AE562" s="338"/>
      <c r="AF562" s="338"/>
      <c r="AG562" s="338"/>
      <c r="AH562" s="338"/>
      <c r="AI562" s="338"/>
      <c r="AJ562" s="338"/>
      <c r="AK562" s="338"/>
      <c r="AL562" s="338"/>
      <c r="AM562" s="338"/>
      <c r="AN562" s="338"/>
      <c r="AO562" s="338"/>
      <c r="AP562" s="338"/>
      <c r="AQ562" s="338"/>
      <c r="AR562" s="338"/>
      <c r="AS562" s="338"/>
      <c r="AT562" s="338"/>
      <c r="AU562" s="338"/>
      <c r="AV562" s="338"/>
      <c r="AW562" s="338"/>
      <c r="AX562" s="338"/>
      <c r="AY562" s="338"/>
      <c r="AZ562" s="338"/>
      <c r="BA562" s="340"/>
      <c r="BB562" s="419"/>
      <c r="BC562" s="340"/>
      <c r="BD562" s="340"/>
      <c r="BE562" s="340"/>
      <c r="BF562" s="340"/>
      <c r="BG562" s="340"/>
      <c r="BH562" s="340"/>
      <c r="BI562" s="340"/>
      <c r="BJ562" s="340"/>
      <c r="BK562" s="340"/>
      <c r="BL562" s="340"/>
      <c r="BM562" s="340"/>
      <c r="BN562" s="340"/>
      <c r="BO562" s="340"/>
      <c r="BP562" s="340"/>
      <c r="BQ562" s="340"/>
      <c r="BR562" s="340"/>
      <c r="BS562" s="340"/>
      <c r="BT562" s="340"/>
      <c r="BU562" s="340"/>
      <c r="BV562" s="340"/>
      <c r="BW562" s="340"/>
      <c r="BX562" s="340"/>
      <c r="BY562" s="340"/>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5" customFormat="true" ht="25.15" customHeight="true" x14ac:dyDescent="0.2">
      <c r="C563" s="1016" t="s">
        <v>208</v>
      </c>
      <c r="D563" s="1006"/>
      <c r="E563" s="757">
        <v>8.5248946375068826</v>
      </c>
      <c r="F563" s="758">
        <v>11.36652618334251</v>
      </c>
      <c r="G563" s="759">
        <v>11.36652618334251</v>
      </c>
      <c r="H563" s="1016" t="s">
        <v>460</v>
      </c>
      <c r="I563" s="1006"/>
      <c r="J563" s="748">
        <v>6.3048208181843424E-2</v>
      </c>
      <c r="K563" s="613"/>
      <c r="L563" s="613"/>
      <c r="M563" s="1005"/>
      <c r="N563" s="1006"/>
      <c r="O563" s="613"/>
      <c r="P563" s="613"/>
      <c r="Q563" s="613"/>
      <c r="AC563" s="338"/>
      <c r="AD563" s="338"/>
      <c r="AE563" s="338"/>
      <c r="AF563" s="338"/>
      <c r="AG563" s="338"/>
      <c r="AH563" s="338"/>
      <c r="AI563" s="338"/>
      <c r="AJ563" s="338"/>
      <c r="AK563" s="338"/>
      <c r="AL563" s="338"/>
      <c r="AM563" s="338"/>
      <c r="AN563" s="338"/>
      <c r="AO563" s="338"/>
      <c r="AP563" s="338"/>
      <c r="AQ563" s="338"/>
      <c r="AR563" s="338"/>
      <c r="AS563" s="338"/>
      <c r="AT563" s="338"/>
      <c r="AU563" s="338"/>
      <c r="AV563" s="338"/>
      <c r="AW563" s="338"/>
      <c r="AX563" s="338"/>
      <c r="AY563" s="338"/>
      <c r="AZ563" s="338"/>
      <c r="BA563" s="340"/>
      <c r="BB563" s="419"/>
      <c r="BC563" s="340"/>
      <c r="BD563" s="340"/>
      <c r="BE563" s="340"/>
      <c r="BF563" s="340"/>
      <c r="BG563" s="340"/>
      <c r="BH563" s="340"/>
      <c r="BI563" s="340"/>
      <c r="BJ563" s="340"/>
      <c r="BK563" s="340"/>
      <c r="BL563" s="340"/>
      <c r="BM563" s="340"/>
      <c r="BN563" s="340"/>
      <c r="BO563" s="340"/>
      <c r="BP563" s="340"/>
      <c r="BQ563" s="340"/>
      <c r="BR563" s="340"/>
      <c r="BS563" s="340"/>
      <c r="BT563" s="340"/>
      <c r="BU563" s="340"/>
      <c r="BV563" s="340"/>
      <c r="BW563" s="340"/>
      <c r="BX563" s="340"/>
      <c r="BY563" s="340"/>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5" customFormat="true" ht="25.15" customHeight="true" x14ac:dyDescent="0.2">
      <c r="C564" s="1005"/>
      <c r="D564" s="1006"/>
      <c r="E564" s="614"/>
      <c r="F564" s="614"/>
      <c r="G564" s="614"/>
      <c r="H564" s="1016" t="s">
        <v>452</v>
      </c>
      <c r="I564" s="1006"/>
      <c r="J564" s="748">
        <v>0.42512035712298918</v>
      </c>
      <c r="K564" s="613"/>
      <c r="L564" s="613"/>
      <c r="M564" s="1017" t="s">
        <v>254</v>
      </c>
      <c r="N564" s="1006"/>
      <c r="O564" s="1006"/>
      <c r="P564" s="1006"/>
      <c r="Q564" s="1006"/>
      <c r="AC564" s="338"/>
      <c r="AD564" s="338"/>
      <c r="AE564" s="338"/>
      <c r="AF564" s="338"/>
      <c r="AG564" s="338"/>
      <c r="AH564" s="338"/>
      <c r="AI564" s="338"/>
      <c r="AJ564" s="338"/>
      <c r="AK564" s="338"/>
      <c r="AL564" s="338"/>
      <c r="AM564" s="338"/>
      <c r="AN564" s="338"/>
      <c r="AO564" s="338"/>
      <c r="AP564" s="338"/>
      <c r="AQ564" s="338"/>
      <c r="AR564" s="338"/>
      <c r="AS564" s="338"/>
      <c r="AT564" s="338"/>
      <c r="AU564" s="338"/>
      <c r="AV564" s="338"/>
      <c r="AW564" s="338"/>
      <c r="AX564" s="338"/>
      <c r="AY564" s="338"/>
      <c r="AZ564" s="338"/>
      <c r="BA564" s="340"/>
      <c r="BB564" s="419"/>
      <c r="BC564" s="340"/>
      <c r="BD564" s="340"/>
      <c r="BE564" s="340"/>
      <c r="BF564" s="340"/>
      <c r="BG564" s="340"/>
      <c r="BH564" s="340"/>
      <c r="BI564" s="340"/>
      <c r="BJ564" s="340"/>
      <c r="BK564" s="340"/>
      <c r="BL564" s="340"/>
      <c r="BM564" s="340"/>
      <c r="BN564" s="340"/>
      <c r="BO564" s="340"/>
      <c r="BP564" s="340"/>
      <c r="BQ564" s="340"/>
      <c r="BR564" s="340"/>
      <c r="BS564" s="340"/>
      <c r="BT564" s="340"/>
      <c r="BU564" s="340"/>
      <c r="BV564" s="340"/>
      <c r="BW564" s="340"/>
      <c r="BX564" s="340"/>
      <c r="BY564" s="340"/>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5" customFormat="true" ht="25.15" customHeight="true" x14ac:dyDescent="0.2">
      <c r="C565" s="1005"/>
      <c r="D565" s="1006"/>
      <c r="E565" s="613"/>
      <c r="F565" s="613"/>
      <c r="G565" s="613"/>
      <c r="H565" s="1016" t="s">
        <v>453</v>
      </c>
      <c r="I565" s="1006"/>
      <c r="J565" s="748">
        <v>0.10899278940434642</v>
      </c>
      <c r="K565" s="613"/>
      <c r="L565" s="613"/>
      <c r="M565" s="1011" t="s">
        <v>207</v>
      </c>
      <c r="N565" s="1006"/>
      <c r="O565" s="1011" t="s">
        <v>255</v>
      </c>
      <c r="P565" s="1012"/>
      <c r="Q565" s="1013"/>
      <c r="AC565" s="338"/>
      <c r="AD565" s="338"/>
      <c r="AE565" s="338"/>
      <c r="AF565" s="338"/>
      <c r="AG565" s="338"/>
      <c r="AH565" s="338"/>
      <c r="AI565" s="338"/>
      <c r="AJ565" s="338"/>
      <c r="AK565" s="338"/>
      <c r="AL565" s="338"/>
      <c r="AM565" s="338"/>
      <c r="AN565" s="338"/>
      <c r="AO565" s="338"/>
      <c r="AP565" s="338"/>
      <c r="AQ565" s="338"/>
      <c r="AR565" s="338"/>
      <c r="AS565" s="338"/>
      <c r="AT565" s="338"/>
      <c r="AU565" s="338"/>
      <c r="AV565" s="338"/>
      <c r="AW565" s="338"/>
      <c r="AX565" s="338"/>
      <c r="AY565" s="338"/>
      <c r="AZ565" s="338"/>
      <c r="BA565" s="340"/>
      <c r="BB565" s="419"/>
      <c r="BC565" s="340"/>
      <c r="BD565" s="340"/>
      <c r="BE565" s="340"/>
      <c r="BF565" s="340"/>
      <c r="BG565" s="340"/>
      <c r="BH565" s="340"/>
      <c r="BI565" s="340"/>
      <c r="BJ565" s="340"/>
      <c r="BK565" s="340"/>
      <c r="BL565" s="340"/>
      <c r="BM565" s="340"/>
      <c r="BN565" s="340"/>
      <c r="BO565" s="340"/>
      <c r="BP565" s="340"/>
      <c r="BQ565" s="340"/>
      <c r="BR565" s="340"/>
      <c r="BS565" s="340"/>
      <c r="BT565" s="340"/>
      <c r="BU565" s="340"/>
      <c r="BV565" s="340"/>
      <c r="BW565" s="340"/>
      <c r="BX565" s="340"/>
      <c r="BY565" s="340"/>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5" customFormat="true" ht="25.15" customHeight="true" x14ac:dyDescent="0.2">
      <c r="C566" s="1017" t="s">
        <v>258</v>
      </c>
      <c r="D566" s="1006"/>
      <c r="E566" s="1006"/>
      <c r="F566" s="613"/>
      <c r="G566" s="613"/>
      <c r="H566" s="1016" t="s">
        <v>458</v>
      </c>
      <c r="I566" s="1006"/>
      <c r="J566" s="748">
        <v>4.087832528557251E-2</v>
      </c>
      <c r="K566" s="613"/>
      <c r="L566" s="613"/>
      <c r="M566" s="1006"/>
      <c r="N566" s="1006"/>
      <c r="O566" s="735" t="s">
        <v>190</v>
      </c>
      <c r="P566" s="736" t="s">
        <v>256</v>
      </c>
      <c r="Q566" s="737" t="s">
        <v>257</v>
      </c>
      <c r="AC566" s="338"/>
      <c r="AD566" s="338"/>
      <c r="AE566" s="338"/>
      <c r="AF566" s="338"/>
      <c r="AG566" s="338"/>
      <c r="AH566" s="338"/>
      <c r="AI566" s="338"/>
      <c r="AJ566" s="338"/>
      <c r="AK566" s="338"/>
      <c r="AL566" s="338"/>
      <c r="AM566" s="338"/>
      <c r="AN566" s="338"/>
      <c r="AO566" s="338"/>
      <c r="AP566" s="338"/>
      <c r="AQ566" s="338"/>
      <c r="AR566" s="338"/>
      <c r="AS566" s="338"/>
      <c r="AT566" s="338"/>
      <c r="AU566" s="338"/>
      <c r="AV566" s="338"/>
      <c r="AW566" s="338"/>
      <c r="AX566" s="338"/>
      <c r="AY566" s="338"/>
      <c r="AZ566" s="338"/>
      <c r="BA566" s="340"/>
      <c r="BB566" s="419"/>
      <c r="BC566" s="340"/>
      <c r="BD566" s="340"/>
      <c r="BE566" s="340"/>
      <c r="BF566" s="340"/>
      <c r="BG566" s="340"/>
      <c r="BH566" s="340"/>
      <c r="BI566" s="340"/>
      <c r="BJ566" s="340"/>
      <c r="BK566" s="340"/>
      <c r="BL566" s="340"/>
      <c r="BM566" s="340"/>
      <c r="BN566" s="340"/>
      <c r="BO566" s="340"/>
      <c r="BP566" s="340"/>
      <c r="BQ566" s="340"/>
      <c r="BR566" s="340"/>
      <c r="BS566" s="340"/>
      <c r="BT566" s="340"/>
      <c r="BU566" s="340"/>
      <c r="BV566" s="340"/>
      <c r="BW566" s="340"/>
      <c r="BX566" s="340"/>
      <c r="BY566" s="340"/>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5" customFormat="true" ht="25.15" customHeight="true" x14ac:dyDescent="0.2">
      <c r="C567" s="1005"/>
      <c r="D567" s="1006"/>
      <c r="E567" s="738" t="s">
        <v>207</v>
      </c>
      <c r="F567" s="613"/>
      <c r="G567" s="613"/>
      <c r="H567" s="1016" t="s">
        <v>455</v>
      </c>
      <c r="I567" s="1006"/>
      <c r="J567" s="748">
        <v>3.06502917801986E-2</v>
      </c>
      <c r="K567" s="613"/>
      <c r="L567" s="613"/>
      <c r="M567" s="1016" t="s">
        <v>208</v>
      </c>
      <c r="N567" s="1006"/>
      <c r="O567" s="760">
        <v>3.8715128484215451</v>
      </c>
      <c r="P567" s="761">
        <v>5.0279387641838253</v>
      </c>
      <c r="Q567" s="762">
        <v>5.0279387641838253</v>
      </c>
      <c r="AC567" s="338"/>
      <c r="AD567" s="338"/>
      <c r="AE567" s="338"/>
      <c r="AF567" s="338"/>
      <c r="AG567" s="338"/>
      <c r="AH567" s="338"/>
      <c r="AI567" s="338"/>
      <c r="AJ567" s="338"/>
      <c r="AK567" s="338"/>
      <c r="AL567" s="338"/>
      <c r="AM567" s="338"/>
      <c r="AN567" s="338"/>
      <c r="AO567" s="338"/>
      <c r="AP567" s="338"/>
      <c r="AQ567" s="338"/>
      <c r="AR567" s="338"/>
      <c r="AS567" s="338"/>
      <c r="AT567" s="338"/>
      <c r="AU567" s="338"/>
      <c r="AV567" s="338"/>
      <c r="AW567" s="338"/>
      <c r="AX567" s="338"/>
      <c r="AY567" s="338"/>
      <c r="AZ567" s="338"/>
      <c r="BA567" s="340"/>
      <c r="BB567" s="419"/>
      <c r="BC567" s="340"/>
      <c r="BD567" s="340"/>
      <c r="BE567" s="340"/>
      <c r="BF567" s="340"/>
      <c r="BG567" s="340"/>
      <c r="BH567" s="340"/>
      <c r="BI567" s="340"/>
      <c r="BJ567" s="340"/>
      <c r="BK567" s="340"/>
      <c r="BL567" s="340"/>
      <c r="BM567" s="340"/>
      <c r="BN567" s="340"/>
      <c r="BO567" s="340"/>
      <c r="BP567" s="340"/>
      <c r="BQ567" s="340"/>
      <c r="BR567" s="340"/>
      <c r="BS567" s="340"/>
      <c r="BT567" s="340"/>
      <c r="BU567" s="340"/>
      <c r="BV567" s="340"/>
      <c r="BW567" s="340"/>
      <c r="BX567" s="340"/>
      <c r="BY567" s="340"/>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5" customFormat="true" ht="25.15" customHeight="true" x14ac:dyDescent="0.2">
      <c r="C568" s="1006"/>
      <c r="D568" s="1006"/>
      <c r="E568" s="763" t="s">
        <v>208</v>
      </c>
      <c r="F568" s="613"/>
      <c r="G568" s="613"/>
      <c r="H568" s="1016" t="s">
        <v>475</v>
      </c>
      <c r="I568" s="1006"/>
      <c r="J568" s="748">
        <v>8.5626126271644967E-2</v>
      </c>
      <c r="K568" s="613"/>
      <c r="L568" s="613"/>
      <c r="M568" s="1005"/>
      <c r="N568" s="1006"/>
      <c r="O568" s="614"/>
      <c r="P568" s="614"/>
      <c r="Q568" s="614"/>
      <c r="AC568" s="338"/>
      <c r="AD568" s="338"/>
      <c r="AE568" s="338"/>
      <c r="AF568" s="338"/>
      <c r="AG568" s="338"/>
      <c r="AH568" s="338"/>
      <c r="AI568" s="338"/>
      <c r="AJ568" s="338"/>
      <c r="AK568" s="338"/>
      <c r="AL568" s="338"/>
      <c r="AM568" s="338"/>
      <c r="AN568" s="338"/>
      <c r="AO568" s="338"/>
      <c r="AP568" s="338"/>
      <c r="AQ568" s="338"/>
      <c r="AR568" s="338"/>
      <c r="AS568" s="338"/>
      <c r="AT568" s="338"/>
      <c r="AU568" s="338"/>
      <c r="AV568" s="338"/>
      <c r="AW568" s="338"/>
      <c r="AX568" s="338"/>
      <c r="AY568" s="338"/>
      <c r="AZ568" s="338"/>
      <c r="BA568" s="340"/>
      <c r="BB568" s="419"/>
      <c r="BC568" s="340"/>
      <c r="BD568" s="340"/>
      <c r="BE568" s="340"/>
      <c r="BF568" s="340"/>
      <c r="BG568" s="340"/>
      <c r="BH568" s="340"/>
      <c r="BI568" s="340"/>
      <c r="BJ568" s="340"/>
      <c r="BK568" s="340"/>
      <c r="BL568" s="340"/>
      <c r="BM568" s="340"/>
      <c r="BN568" s="340"/>
      <c r="BO568" s="340"/>
      <c r="BP568" s="340"/>
      <c r="BQ568" s="340"/>
      <c r="BR568" s="340"/>
      <c r="BS568" s="340"/>
      <c r="BT568" s="340"/>
      <c r="BU568" s="340"/>
      <c r="BV568" s="340"/>
      <c r="BW568" s="340"/>
      <c r="BX568" s="340"/>
      <c r="BY568" s="340"/>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5" customFormat="true" ht="25.15" customHeight="true" x14ac:dyDescent="0.2">
      <c r="C569" s="1016" t="s">
        <v>490</v>
      </c>
      <c r="D569" s="1006"/>
      <c r="E569" s="744">
        <v>1.7715602830522143E-4</v>
      </c>
      <c r="F569" s="613"/>
      <c r="G569" s="613"/>
      <c r="H569" s="1016" t="s">
        <v>469</v>
      </c>
      <c r="I569" s="1006"/>
      <c r="J569" s="748">
        <v>0.12817853064435855</v>
      </c>
      <c r="K569" s="613"/>
      <c r="L569" s="613"/>
      <c r="M569" s="1005"/>
      <c r="N569" s="1006"/>
      <c r="O569" s="613"/>
      <c r="P569" s="613"/>
      <c r="Q569" s="613"/>
      <c r="AC569" s="338"/>
      <c r="AD569" s="338"/>
      <c r="AE569" s="338"/>
      <c r="AF569" s="338"/>
      <c r="AG569" s="338"/>
      <c r="AH569" s="338"/>
      <c r="AI569" s="338"/>
      <c r="AJ569" s="338"/>
      <c r="AK569" s="338"/>
      <c r="AL569" s="338"/>
      <c r="AM569" s="338"/>
      <c r="AN569" s="338"/>
      <c r="AO569" s="338"/>
      <c r="AP569" s="338"/>
      <c r="AQ569" s="338"/>
      <c r="AR569" s="338"/>
      <c r="AS569" s="338"/>
      <c r="AT569" s="338"/>
      <c r="AU569" s="338"/>
      <c r="AV569" s="338"/>
      <c r="AW569" s="338"/>
      <c r="AX569" s="338"/>
      <c r="AY569" s="338"/>
      <c r="AZ569" s="338"/>
      <c r="BA569" s="340"/>
      <c r="BB569" s="419"/>
      <c r="BC569" s="340"/>
      <c r="BD569" s="340"/>
      <c r="BE569" s="340"/>
      <c r="BF569" s="340"/>
      <c r="BG569" s="340"/>
      <c r="BH569" s="340"/>
      <c r="BI569" s="340"/>
      <c r="BJ569" s="340"/>
      <c r="BK569" s="340"/>
      <c r="BL569" s="340"/>
      <c r="BM569" s="340"/>
      <c r="BN569" s="340"/>
      <c r="BO569" s="340"/>
      <c r="BP569" s="340"/>
      <c r="BQ569" s="340"/>
      <c r="BR569" s="340"/>
      <c r="BS569" s="340"/>
      <c r="BT569" s="340"/>
      <c r="BU569" s="340"/>
      <c r="BV569" s="340"/>
      <c r="BW569" s="340"/>
      <c r="BX569" s="340"/>
      <c r="BY569" s="340"/>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5" customFormat="true" ht="25.15" customHeight="true" x14ac:dyDescent="0.2">
      <c r="C570" s="1016" t="s">
        <v>446</v>
      </c>
      <c r="D570" s="1006"/>
      <c r="E570" s="747">
        <v>-9.3860928972378202E-2</v>
      </c>
      <c r="F570" s="613"/>
      <c r="G570" s="613"/>
      <c r="H570" s="1016" t="s">
        <v>474</v>
      </c>
      <c r="I570" s="1006"/>
      <c r="J570" s="748">
        <v>4.6261250729429736E-2</v>
      </c>
      <c r="K570" s="613"/>
      <c r="L570" s="613"/>
      <c r="M570" s="1017" t="s">
        <v>258</v>
      </c>
      <c r="N570" s="1006"/>
      <c r="O570" s="1006"/>
      <c r="P570" s="613"/>
      <c r="Q570" s="613"/>
      <c r="AC570" s="338"/>
      <c r="AD570" s="338"/>
      <c r="AE570" s="338"/>
      <c r="AF570" s="338"/>
      <c r="AG570" s="338"/>
      <c r="AH570" s="338"/>
      <c r="AI570" s="338"/>
      <c r="AJ570" s="338"/>
      <c r="AK570" s="338"/>
      <c r="AL570" s="338"/>
      <c r="AM570" s="338"/>
      <c r="AN570" s="338"/>
      <c r="AO570" s="338"/>
      <c r="AP570" s="338"/>
      <c r="AQ570" s="338"/>
      <c r="AR570" s="338"/>
      <c r="AS570" s="338"/>
      <c r="AT570" s="338"/>
      <c r="AU570" s="338"/>
      <c r="AV570" s="338"/>
      <c r="AW570" s="338"/>
      <c r="AX570" s="338"/>
      <c r="AY570" s="338"/>
      <c r="AZ570" s="338"/>
      <c r="BA570" s="340"/>
      <c r="BB570" s="419"/>
      <c r="BC570" s="340"/>
      <c r="BD570" s="340"/>
      <c r="BE570" s="340"/>
      <c r="BF570" s="340"/>
      <c r="BG570" s="340"/>
      <c r="BH570" s="340"/>
      <c r="BI570" s="340"/>
      <c r="BJ570" s="340"/>
      <c r="BK570" s="340"/>
      <c r="BL570" s="340"/>
      <c r="BM570" s="340"/>
      <c r="BN570" s="340"/>
      <c r="BO570" s="340"/>
      <c r="BP570" s="340"/>
      <c r="BQ570" s="340"/>
      <c r="BR570" s="340"/>
      <c r="BS570" s="340"/>
      <c r="BT570" s="340"/>
      <c r="BU570" s="340"/>
      <c r="BV570" s="340"/>
      <c r="BW570" s="340"/>
      <c r="BX570" s="340"/>
      <c r="BY570" s="340"/>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5" customFormat="true" ht="25.15" customHeight="true" x14ac:dyDescent="0.2">
      <c r="C571" s="1016" t="s">
        <v>491</v>
      </c>
      <c r="D571" s="1006"/>
      <c r="E571" s="747">
        <v>-1.8497187608479077E-3</v>
      </c>
      <c r="F571" s="613"/>
      <c r="G571" s="613"/>
      <c r="H571" s="1016" t="s">
        <v>498</v>
      </c>
      <c r="I571" s="1006"/>
      <c r="J571" s="748">
        <v>8.4684358532041693E-4</v>
      </c>
      <c r="K571" s="613"/>
      <c r="L571" s="613"/>
      <c r="M571" s="1005"/>
      <c r="N571" s="1006"/>
      <c r="O571" s="739" t="s">
        <v>207</v>
      </c>
      <c r="P571" s="613"/>
      <c r="Q571" s="613"/>
      <c r="AC571" s="338"/>
      <c r="AD571" s="338"/>
      <c r="AE571" s="338"/>
      <c r="AF571" s="338"/>
      <c r="AG571" s="338"/>
      <c r="AH571" s="338"/>
      <c r="AI571" s="338"/>
      <c r="AJ571" s="338"/>
      <c r="AK571" s="338"/>
      <c r="AL571" s="338"/>
      <c r="AM571" s="338"/>
      <c r="AN571" s="338"/>
      <c r="AO571" s="338"/>
      <c r="AP571" s="338"/>
      <c r="AQ571" s="338"/>
      <c r="AR571" s="338"/>
      <c r="AS571" s="338"/>
      <c r="AT571" s="338"/>
      <c r="AU571" s="338"/>
      <c r="AV571" s="338"/>
      <c r="AW571" s="338"/>
      <c r="AX571" s="338"/>
      <c r="AY571" s="338"/>
      <c r="AZ571" s="338"/>
      <c r="BA571" s="340"/>
      <c r="BB571" s="419"/>
      <c r="BC571" s="340"/>
      <c r="BD571" s="340"/>
      <c r="BE571" s="340"/>
      <c r="BF571" s="340"/>
      <c r="BG571" s="340"/>
      <c r="BH571" s="340"/>
      <c r="BI571" s="340"/>
      <c r="BJ571" s="340"/>
      <c r="BK571" s="340"/>
      <c r="BL571" s="340"/>
      <c r="BM571" s="340"/>
      <c r="BN571" s="340"/>
      <c r="BO571" s="340"/>
      <c r="BP571" s="340"/>
      <c r="BQ571" s="340"/>
      <c r="BR571" s="340"/>
      <c r="BS571" s="340"/>
      <c r="BT571" s="340"/>
      <c r="BU571" s="340"/>
      <c r="BV571" s="340"/>
      <c r="BW571" s="340"/>
      <c r="BX571" s="340"/>
      <c r="BY571" s="340"/>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5" customFormat="true" ht="25.15" customHeight="true" x14ac:dyDescent="0.2">
      <c r="C572" s="1016" t="s">
        <v>501</v>
      </c>
      <c r="D572" s="1006"/>
      <c r="E572" s="747">
        <v>1.8497611533890648E-3</v>
      </c>
      <c r="F572" s="613"/>
      <c r="G572" s="613"/>
      <c r="H572" s="1016" t="s">
        <v>461</v>
      </c>
      <c r="I572" s="1006"/>
      <c r="J572" s="748">
        <v>0.19265779332978797</v>
      </c>
      <c r="K572" s="613"/>
      <c r="L572" s="613"/>
      <c r="M572" s="1006"/>
      <c r="N572" s="1006"/>
      <c r="O572" s="764" t="s">
        <v>208</v>
      </c>
      <c r="P572" s="613"/>
      <c r="Q572" s="613"/>
      <c r="AC572" s="338"/>
      <c r="AD572" s="338"/>
      <c r="AE572" s="338"/>
      <c r="AF572" s="338"/>
      <c r="AG572" s="338"/>
      <c r="AH572" s="338"/>
      <c r="AI572" s="338"/>
      <c r="AJ572" s="338"/>
      <c r="AK572" s="338"/>
      <c r="AL572" s="338"/>
      <c r="AM572" s="338"/>
      <c r="AN572" s="338"/>
      <c r="AO572" s="338"/>
      <c r="AP572" s="338"/>
      <c r="AQ572" s="338"/>
      <c r="AR572" s="338"/>
      <c r="AS572" s="338"/>
      <c r="AT572" s="338"/>
      <c r="AU572" s="338"/>
      <c r="AV572" s="338"/>
      <c r="AW572" s="338"/>
      <c r="AX572" s="338"/>
      <c r="AY572" s="338"/>
      <c r="AZ572" s="338"/>
      <c r="BA572" s="340"/>
      <c r="BB572" s="419"/>
      <c r="BC572" s="340"/>
      <c r="BD572" s="340"/>
      <c r="BE572" s="340"/>
      <c r="BF572" s="340"/>
      <c r="BG572" s="340"/>
      <c r="BH572" s="340"/>
      <c r="BI572" s="340"/>
      <c r="BJ572" s="340"/>
      <c r="BK572" s="340"/>
      <c r="BL572" s="340"/>
      <c r="BM572" s="340"/>
      <c r="BN572" s="340"/>
      <c r="BO572" s="340"/>
      <c r="BP572" s="340"/>
      <c r="BQ572" s="340"/>
      <c r="BR572" s="340"/>
      <c r="BS572" s="340"/>
      <c r="BT572" s="340"/>
      <c r="BU572" s="340"/>
      <c r="BV572" s="340"/>
      <c r="BW572" s="340"/>
      <c r="BX572" s="340"/>
      <c r="BY572" s="340"/>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5" customFormat="true" ht="25.15" customHeight="true" x14ac:dyDescent="0.2">
      <c r="C573" s="1016" t="s">
        <v>510</v>
      </c>
      <c r="D573" s="1006"/>
      <c r="E573" s="747">
        <v>-1.7621374413516828E-3</v>
      </c>
      <c r="F573" s="613"/>
      <c r="G573" s="613"/>
      <c r="H573" s="1016" t="s">
        <v>468</v>
      </c>
      <c r="I573" s="1006"/>
      <c r="J573" s="753">
        <v>6.1591945177041758E-2</v>
      </c>
      <c r="K573" s="613"/>
      <c r="L573" s="613"/>
      <c r="M573" s="1016" t="s">
        <v>490</v>
      </c>
      <c r="N573" s="1006"/>
      <c r="O573" s="746">
        <v>-2.5616914322251626E-2</v>
      </c>
      <c r="P573" s="613"/>
      <c r="Q573" s="613"/>
      <c r="AC573" s="338"/>
      <c r="AD573" s="338"/>
      <c r="AE573" s="338"/>
      <c r="AF573" s="338"/>
      <c r="AG573" s="338"/>
      <c r="AH573" s="338"/>
      <c r="AI573" s="338"/>
      <c r="AJ573" s="338"/>
      <c r="AK573" s="338"/>
      <c r="AL573" s="338"/>
      <c r="AM573" s="338"/>
      <c r="AN573" s="338"/>
      <c r="AO573" s="338"/>
      <c r="AP573" s="338"/>
      <c r="AQ573" s="338"/>
      <c r="AR573" s="338"/>
      <c r="AS573" s="338"/>
      <c r="AT573" s="338"/>
      <c r="AU573" s="338"/>
      <c r="AV573" s="338"/>
      <c r="AW573" s="338"/>
      <c r="AX573" s="338"/>
      <c r="AY573" s="338"/>
      <c r="AZ573" s="338"/>
      <c r="BA573" s="340"/>
      <c r="BB573" s="419"/>
      <c r="BC573" s="340"/>
      <c r="BD573" s="340"/>
      <c r="BE573" s="340"/>
      <c r="BF573" s="340"/>
      <c r="BG573" s="340"/>
      <c r="BH573" s="340"/>
      <c r="BI573" s="340"/>
      <c r="BJ573" s="340"/>
      <c r="BK573" s="340"/>
      <c r="BL573" s="340"/>
      <c r="BM573" s="340"/>
      <c r="BN573" s="340"/>
      <c r="BO573" s="340"/>
      <c r="BP573" s="340"/>
      <c r="BQ573" s="340"/>
      <c r="BR573" s="340"/>
      <c r="BS573" s="340"/>
      <c r="BT573" s="340"/>
      <c r="BU573" s="340"/>
      <c r="BV573" s="340"/>
      <c r="BW573" s="340"/>
      <c r="BX573" s="340"/>
      <c r="BY573" s="340"/>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5" customFormat="true" ht="25.15" customHeight="true" x14ac:dyDescent="0.2">
      <c r="C574" s="1016" t="s">
        <v>515</v>
      </c>
      <c r="D574" s="1006"/>
      <c r="E574" s="747">
        <v>1.2010294163942463E-3</v>
      </c>
      <c r="F574" s="613"/>
      <c r="G574" s="613"/>
      <c r="H574" s="1005"/>
      <c r="I574" s="1006"/>
      <c r="J574" s="614"/>
      <c r="K574" s="613"/>
      <c r="L574" s="613"/>
      <c r="M574" s="1016" t="s">
        <v>446</v>
      </c>
      <c r="N574" s="1006"/>
      <c r="O574" s="749">
        <v>-0.12319543977887988</v>
      </c>
      <c r="P574" s="613"/>
      <c r="Q574" s="613"/>
      <c r="AC574" s="338"/>
      <c r="AD574" s="338"/>
      <c r="AE574" s="338"/>
      <c r="AF574" s="338"/>
      <c r="AG574" s="338"/>
      <c r="AH574" s="338"/>
      <c r="AI574" s="338"/>
      <c r="AJ574" s="338"/>
      <c r="AK574" s="338"/>
      <c r="AL574" s="338"/>
      <c r="AM574" s="338"/>
      <c r="AN574" s="338"/>
      <c r="AO574" s="338"/>
      <c r="AP574" s="338"/>
      <c r="AQ574" s="338"/>
      <c r="AR574" s="338"/>
      <c r="AS574" s="338"/>
      <c r="AT574" s="338"/>
      <c r="AU574" s="338"/>
      <c r="AV574" s="338"/>
      <c r="AW574" s="338"/>
      <c r="AX574" s="338"/>
      <c r="AY574" s="338"/>
      <c r="AZ574" s="338"/>
      <c r="BA574" s="340"/>
      <c r="BB574" s="419"/>
      <c r="BC574" s="340"/>
      <c r="BD574" s="340"/>
      <c r="BE574" s="340"/>
      <c r="BF574" s="340"/>
      <c r="BG574" s="340"/>
      <c r="BH574" s="340"/>
      <c r="BI574" s="340"/>
      <c r="BJ574" s="340"/>
      <c r="BK574" s="340"/>
      <c r="BL574" s="340"/>
      <c r="BM574" s="340"/>
      <c r="BN574" s="340"/>
      <c r="BO574" s="340"/>
      <c r="BP574" s="340"/>
      <c r="BQ574" s="340"/>
      <c r="BR574" s="340"/>
      <c r="BS574" s="340"/>
      <c r="BT574" s="340"/>
      <c r="BU574" s="340"/>
      <c r="BV574" s="340"/>
      <c r="BW574" s="340"/>
      <c r="BX574" s="340"/>
      <c r="BY574" s="340"/>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5" customFormat="true" ht="25.15" customHeight="true" x14ac:dyDescent="0.2">
      <c r="C575" s="1016" t="s">
        <v>471</v>
      </c>
      <c r="D575" s="1006"/>
      <c r="E575" s="747">
        <v>3.9817973097468685E-2</v>
      </c>
      <c r="F575" s="613"/>
      <c r="G575" s="613"/>
      <c r="H575" s="1005"/>
      <c r="I575" s="1006"/>
      <c r="J575" s="613"/>
      <c r="K575" s="613"/>
      <c r="L575" s="613"/>
      <c r="M575" s="1016" t="s">
        <v>491</v>
      </c>
      <c r="N575" s="1006"/>
      <c r="O575" s="749">
        <v>2.5396619206099924E-2</v>
      </c>
      <c r="P575" s="613"/>
      <c r="Q575" s="613"/>
      <c r="AC575" s="338"/>
      <c r="AD575" s="338"/>
      <c r="AE575" s="338"/>
      <c r="AF575" s="338"/>
      <c r="AG575" s="338"/>
      <c r="AH575" s="338"/>
      <c r="AI575" s="338"/>
      <c r="AJ575" s="338"/>
      <c r="AK575" s="338"/>
      <c r="AL575" s="338"/>
      <c r="AM575" s="338"/>
      <c r="AN575" s="338"/>
      <c r="AO575" s="338"/>
      <c r="AP575" s="338"/>
      <c r="AQ575" s="338"/>
      <c r="AR575" s="338"/>
      <c r="AS575" s="338"/>
      <c r="AT575" s="338"/>
      <c r="AU575" s="338"/>
      <c r="AV575" s="338"/>
      <c r="AW575" s="338"/>
      <c r="AX575" s="338"/>
      <c r="AY575" s="338"/>
      <c r="AZ575" s="338"/>
      <c r="BA575" s="340"/>
      <c r="BB575" s="419"/>
      <c r="BC575" s="340"/>
      <c r="BD575" s="340"/>
      <c r="BE575" s="340"/>
      <c r="BF575" s="340"/>
      <c r="BG575" s="340"/>
      <c r="BH575" s="340"/>
      <c r="BI575" s="340"/>
      <c r="BJ575" s="340"/>
      <c r="BK575" s="340"/>
      <c r="BL575" s="340"/>
      <c r="BM575" s="340"/>
      <c r="BN575" s="340"/>
      <c r="BO575" s="340"/>
      <c r="BP575" s="340"/>
      <c r="BQ575" s="340"/>
      <c r="BR575" s="340"/>
      <c r="BS575" s="340"/>
      <c r="BT575" s="340"/>
      <c r="BU575" s="340"/>
      <c r="BV575" s="340"/>
      <c r="BW575" s="340"/>
      <c r="BX575" s="340"/>
      <c r="BY575" s="340"/>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5" customFormat="true" ht="25.15" customHeight="true" x14ac:dyDescent="0.2">
      <c r="C576" s="1016" t="s">
        <v>449</v>
      </c>
      <c r="D576" s="1006"/>
      <c r="E576" s="747">
        <v>8.9896704123637081E-2</v>
      </c>
      <c r="F576" s="613"/>
      <c r="G576" s="613"/>
      <c r="H576" s="1017" t="s">
        <v>254</v>
      </c>
      <c r="I576" s="1006"/>
      <c r="J576" s="1006"/>
      <c r="K576" s="1006"/>
      <c r="L576" s="1006"/>
      <c r="M576" s="1016" t="s">
        <v>501</v>
      </c>
      <c r="N576" s="1006"/>
      <c r="O576" s="749">
        <v>1.254615704994874E-2</v>
      </c>
      <c r="P576" s="613"/>
      <c r="Q576" s="613"/>
      <c r="AC576" s="338"/>
      <c r="AD576" s="338"/>
      <c r="AE576" s="338"/>
      <c r="AF576" s="338"/>
      <c r="AG576" s="338"/>
      <c r="AH576" s="338"/>
      <c r="AI576" s="338"/>
      <c r="AJ576" s="338"/>
      <c r="AK576" s="338"/>
      <c r="AL576" s="338"/>
      <c r="AM576" s="338"/>
      <c r="AN576" s="338"/>
      <c r="AO576" s="338"/>
      <c r="AP576" s="338"/>
      <c r="AQ576" s="338"/>
      <c r="AR576" s="338"/>
      <c r="AS576" s="338"/>
      <c r="AT576" s="338"/>
      <c r="AU576" s="338"/>
      <c r="AV576" s="338"/>
      <c r="AW576" s="338"/>
      <c r="AX576" s="338"/>
      <c r="AY576" s="338"/>
      <c r="AZ576" s="338"/>
      <c r="BA576" s="340"/>
      <c r="BB576" s="419"/>
      <c r="BC576" s="340"/>
      <c r="BD576" s="340"/>
      <c r="BE576" s="340"/>
      <c r="BF576" s="340"/>
      <c r="BG576" s="340"/>
      <c r="BH576" s="340"/>
      <c r="BI576" s="340"/>
      <c r="BJ576" s="340"/>
      <c r="BK576" s="340"/>
      <c r="BL576" s="340"/>
      <c r="BM576" s="340"/>
      <c r="BN576" s="340"/>
      <c r="BO576" s="340"/>
      <c r="BP576" s="340"/>
      <c r="BQ576" s="340"/>
      <c r="BR576" s="340"/>
      <c r="BS576" s="340"/>
      <c r="BT576" s="340"/>
      <c r="BU576" s="340"/>
      <c r="BV576" s="340"/>
      <c r="BW576" s="340"/>
      <c r="BX576" s="340"/>
      <c r="BY576" s="340"/>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5" customFormat="true" ht="25.15" customHeight="true" x14ac:dyDescent="0.2">
      <c r="C577" s="1016" t="s">
        <v>493</v>
      </c>
      <c r="D577" s="1006"/>
      <c r="E577" s="747">
        <v>1.0803486856636483E-2</v>
      </c>
      <c r="F577" s="613"/>
      <c r="G577" s="613"/>
      <c r="H577" s="1011" t="s">
        <v>207</v>
      </c>
      <c r="I577" s="1006"/>
      <c r="J577" s="1011" t="s">
        <v>255</v>
      </c>
      <c r="K577" s="1012"/>
      <c r="L577" s="1013"/>
      <c r="M577" s="1016" t="s">
        <v>510</v>
      </c>
      <c r="N577" s="1006"/>
      <c r="O577" s="749">
        <v>9.0345491776301686E-3</v>
      </c>
      <c r="P577" s="613"/>
      <c r="Q577" s="613"/>
      <c r="AC577" s="338"/>
      <c r="AD577" s="338"/>
      <c r="AE577" s="338"/>
      <c r="AF577" s="338"/>
      <c r="AG577" s="338"/>
      <c r="AH577" s="338"/>
      <c r="AI577" s="338"/>
      <c r="AJ577" s="338"/>
      <c r="AK577" s="338"/>
      <c r="AL577" s="338"/>
      <c r="AM577" s="338"/>
      <c r="AN577" s="338"/>
      <c r="AO577" s="338"/>
      <c r="AP577" s="338"/>
      <c r="AQ577" s="338"/>
      <c r="AR577" s="338"/>
      <c r="AS577" s="338"/>
      <c r="AT577" s="338"/>
      <c r="AU577" s="338"/>
      <c r="AV577" s="338"/>
      <c r="AW577" s="338"/>
      <c r="AX577" s="338"/>
      <c r="AY577" s="338"/>
      <c r="AZ577" s="338"/>
      <c r="BA577" s="340"/>
      <c r="BB577" s="419"/>
      <c r="BC577" s="340"/>
      <c r="BD577" s="340"/>
      <c r="BE577" s="340"/>
      <c r="BF577" s="340"/>
      <c r="BG577" s="340"/>
      <c r="BH577" s="340"/>
      <c r="BI577" s="340"/>
      <c r="BJ577" s="340"/>
      <c r="BK577" s="340"/>
      <c r="BL577" s="340"/>
      <c r="BM577" s="340"/>
      <c r="BN577" s="340"/>
      <c r="BO577" s="340"/>
      <c r="BP577" s="340"/>
      <c r="BQ577" s="340"/>
      <c r="BR577" s="340"/>
      <c r="BS577" s="340"/>
      <c r="BT577" s="340"/>
      <c r="BU577" s="340"/>
      <c r="BV577" s="340"/>
      <c r="BW577" s="340"/>
      <c r="BX577" s="340"/>
      <c r="BY577" s="340"/>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5" customFormat="true" ht="25.15" customHeight="true" x14ac:dyDescent="0.2">
      <c r="C578" s="1016" t="s">
        <v>497</v>
      </c>
      <c r="D578" s="1006"/>
      <c r="E578" s="747">
        <v>3.5454295788666136E-3</v>
      </c>
      <c r="F578" s="613"/>
      <c r="G578" s="613"/>
      <c r="H578" s="1006"/>
      <c r="I578" s="1006"/>
      <c r="J578" s="740" t="s">
        <v>190</v>
      </c>
      <c r="K578" s="741" t="s">
        <v>256</v>
      </c>
      <c r="L578" s="742" t="s">
        <v>257</v>
      </c>
      <c r="M578" s="1016" t="s">
        <v>471</v>
      </c>
      <c r="N578" s="1006"/>
      <c r="O578" s="749">
        <v>2.0720356017613229E-2</v>
      </c>
      <c r="P578" s="613"/>
      <c r="Q578" s="613"/>
      <c r="AC578" s="338"/>
      <c r="AD578" s="338"/>
      <c r="AE578" s="338"/>
      <c r="AF578" s="338"/>
      <c r="AG578" s="338"/>
      <c r="AH578" s="338"/>
      <c r="AI578" s="338"/>
      <c r="AJ578" s="338"/>
      <c r="AK578" s="338"/>
      <c r="AL578" s="338"/>
      <c r="AM578" s="338"/>
      <c r="AN578" s="338"/>
      <c r="AO578" s="338"/>
      <c r="AP578" s="338"/>
      <c r="AQ578" s="338"/>
      <c r="AR578" s="338"/>
      <c r="AS578" s="338"/>
      <c r="AT578" s="338"/>
      <c r="AU578" s="338"/>
      <c r="AV578" s="338"/>
      <c r="AW578" s="338"/>
      <c r="AX578" s="338"/>
      <c r="AY578" s="338"/>
      <c r="AZ578" s="338"/>
      <c r="BA578" s="340"/>
      <c r="BB578" s="419"/>
      <c r="BC578" s="340"/>
      <c r="BD578" s="340"/>
      <c r="BE578" s="340"/>
      <c r="BF578" s="340"/>
      <c r="BG578" s="340"/>
      <c r="BH578" s="340"/>
      <c r="BI578" s="340"/>
      <c r="BJ578" s="340"/>
      <c r="BK578" s="340"/>
      <c r="BL578" s="340"/>
      <c r="BM578" s="340"/>
      <c r="BN578" s="340"/>
      <c r="BO578" s="340"/>
      <c r="BP578" s="340"/>
      <c r="BQ578" s="340"/>
      <c r="BR578" s="340"/>
      <c r="BS578" s="340"/>
      <c r="BT578" s="340"/>
      <c r="BU578" s="340"/>
      <c r="BV578" s="340"/>
      <c r="BW578" s="340"/>
      <c r="BX578" s="340"/>
      <c r="BY578" s="340"/>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5" customFormat="true" ht="25.15" customHeight="true" x14ac:dyDescent="0.2">
      <c r="C579" s="1016" t="s">
        <v>503</v>
      </c>
      <c r="D579" s="1006"/>
      <c r="E579" s="747">
        <v>-2.8315790428570329E-3</v>
      </c>
      <c r="F579" s="613"/>
      <c r="G579" s="613"/>
      <c r="H579" s="1016" t="s">
        <v>208</v>
      </c>
      <c r="I579" s="1006"/>
      <c r="J579" s="765">
        <v>7.8101087040125234</v>
      </c>
      <c r="K579" s="766">
        <v>9.4097695229066556</v>
      </c>
      <c r="L579" s="767">
        <v>9.4097695229066556</v>
      </c>
      <c r="M579" s="1016" t="s">
        <v>449</v>
      </c>
      <c r="N579" s="1006"/>
      <c r="O579" s="749">
        <v>0.14038243273924991</v>
      </c>
      <c r="P579" s="613"/>
      <c r="Q579" s="613"/>
      <c r="AC579" s="338"/>
      <c r="AD579" s="338"/>
      <c r="AE579" s="338"/>
      <c r="AF579" s="338"/>
      <c r="AG579" s="338"/>
      <c r="AH579" s="338"/>
      <c r="AI579" s="338"/>
      <c r="AJ579" s="338"/>
      <c r="AK579" s="338"/>
      <c r="AL579" s="338"/>
      <c r="AM579" s="338"/>
      <c r="AN579" s="338"/>
      <c r="AO579" s="338"/>
      <c r="AP579" s="338"/>
      <c r="AQ579" s="338"/>
      <c r="AR579" s="338"/>
      <c r="AS579" s="338"/>
      <c r="AT579" s="338"/>
      <c r="AU579" s="338"/>
      <c r="AV579" s="338"/>
      <c r="AW579" s="338"/>
      <c r="AX579" s="338"/>
      <c r="AY579" s="338"/>
      <c r="AZ579" s="338"/>
      <c r="BA579" s="340"/>
      <c r="BB579" s="419"/>
      <c r="BC579" s="340"/>
      <c r="BD579" s="340"/>
      <c r="BE579" s="340"/>
      <c r="BF579" s="340"/>
      <c r="BG579" s="340"/>
      <c r="BH579" s="340"/>
      <c r="BI579" s="340"/>
      <c r="BJ579" s="340"/>
      <c r="BK579" s="340"/>
      <c r="BL579" s="340"/>
      <c r="BM579" s="340"/>
      <c r="BN579" s="340"/>
      <c r="BO579" s="340"/>
      <c r="BP579" s="340"/>
      <c r="BQ579" s="340"/>
      <c r="BR579" s="340"/>
      <c r="BS579" s="340"/>
      <c r="BT579" s="340"/>
      <c r="BU579" s="340"/>
      <c r="BV579" s="340"/>
      <c r="BW579" s="340"/>
      <c r="BX579" s="340"/>
      <c r="BY579" s="340"/>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5" customFormat="true" ht="25.15" customHeight="true" x14ac:dyDescent="0.2">
      <c r="C580" s="1016" t="s">
        <v>484</v>
      </c>
      <c r="D580" s="1006"/>
      <c r="E580" s="747">
        <v>-1.5390589720563223E-2</v>
      </c>
      <c r="F580" s="613"/>
      <c r="G580" s="613"/>
      <c r="H580" s="1005"/>
      <c r="I580" s="1006"/>
      <c r="J580" s="614"/>
      <c r="K580" s="614"/>
      <c r="L580" s="614"/>
      <c r="M580" s="1016" t="s">
        <v>497</v>
      </c>
      <c r="N580" s="1006"/>
      <c r="O580" s="749">
        <v>1.5719948425654749E-2</v>
      </c>
      <c r="P580" s="613"/>
      <c r="Q580" s="613"/>
      <c r="AC580" s="338"/>
      <c r="AD580" s="338"/>
      <c r="AE580" s="338"/>
      <c r="AF580" s="338"/>
      <c r="AG580" s="338"/>
      <c r="AH580" s="338"/>
      <c r="AI580" s="338"/>
      <c r="AJ580" s="338"/>
      <c r="AK580" s="338"/>
      <c r="AL580" s="338"/>
      <c r="AM580" s="338"/>
      <c r="AN580" s="338"/>
      <c r="AO580" s="338"/>
      <c r="AP580" s="338"/>
      <c r="AQ580" s="338"/>
      <c r="AR580" s="338"/>
      <c r="AS580" s="338"/>
      <c r="AT580" s="338"/>
      <c r="AU580" s="338"/>
      <c r="AV580" s="338"/>
      <c r="AW580" s="338"/>
      <c r="AX580" s="338"/>
      <c r="AY580" s="338"/>
      <c r="AZ580" s="338"/>
      <c r="BA580" s="340"/>
      <c r="BB580" s="419"/>
      <c r="BC580" s="340"/>
      <c r="BD580" s="340"/>
      <c r="BE580" s="340"/>
      <c r="BF580" s="340"/>
      <c r="BG580" s="340"/>
      <c r="BH580" s="340"/>
      <c r="BI580" s="340"/>
      <c r="BJ580" s="340"/>
      <c r="BK580" s="340"/>
      <c r="BL580" s="340"/>
      <c r="BM580" s="340"/>
      <c r="BN580" s="340"/>
      <c r="BO580" s="340"/>
      <c r="BP580" s="340"/>
      <c r="BQ580" s="340"/>
      <c r="BR580" s="340"/>
      <c r="BS580" s="340"/>
      <c r="BT580" s="340"/>
      <c r="BU580" s="340"/>
      <c r="BV580" s="340"/>
      <c r="BW580" s="340"/>
      <c r="BX580" s="340"/>
      <c r="BY580" s="340"/>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5" customFormat="true" ht="25.15" customHeight="true" x14ac:dyDescent="0.2">
      <c r="C581" s="1016" t="s">
        <v>481</v>
      </c>
      <c r="D581" s="1006"/>
      <c r="E581" s="747">
        <v>-1.3370882543975782E-2</v>
      </c>
      <c r="F581" s="613"/>
      <c r="G581" s="613"/>
      <c r="H581" s="1005"/>
      <c r="I581" s="1006"/>
      <c r="J581" s="613"/>
      <c r="K581" s="613"/>
      <c r="L581" s="613"/>
      <c r="M581" s="1016" t="s">
        <v>503</v>
      </c>
      <c r="N581" s="1006"/>
      <c r="O581" s="749">
        <v>-9.235709784699335E-3</v>
      </c>
      <c r="P581" s="613"/>
      <c r="Q581" s="613"/>
      <c r="AC581" s="338"/>
      <c r="AD581" s="338"/>
      <c r="AE581" s="338"/>
      <c r="AF581" s="338"/>
      <c r="AG581" s="338"/>
      <c r="AH581" s="338"/>
      <c r="AI581" s="338"/>
      <c r="AJ581" s="338"/>
      <c r="AK581" s="338"/>
      <c r="AL581" s="338"/>
      <c r="AM581" s="338"/>
      <c r="AN581" s="338"/>
      <c r="AO581" s="338"/>
      <c r="AP581" s="338"/>
      <c r="AQ581" s="338"/>
      <c r="AR581" s="338"/>
      <c r="AS581" s="338"/>
      <c r="AT581" s="338"/>
      <c r="AU581" s="338"/>
      <c r="AV581" s="338"/>
      <c r="AW581" s="338"/>
      <c r="AX581" s="338"/>
      <c r="AY581" s="338"/>
      <c r="AZ581" s="338"/>
      <c r="BA581" s="340"/>
      <c r="BB581" s="419"/>
      <c r="BC581" s="340"/>
      <c r="BD581" s="340"/>
      <c r="BE581" s="340"/>
      <c r="BF581" s="340"/>
      <c r="BG581" s="340"/>
      <c r="BH581" s="340"/>
      <c r="BI581" s="340"/>
      <c r="BJ581" s="340"/>
      <c r="BK581" s="340"/>
      <c r="BL581" s="340"/>
      <c r="BM581" s="340"/>
      <c r="BN581" s="340"/>
      <c r="BO581" s="340"/>
      <c r="BP581" s="340"/>
      <c r="BQ581" s="340"/>
      <c r="BR581" s="340"/>
      <c r="BS581" s="340"/>
      <c r="BT581" s="340"/>
      <c r="BU581" s="340"/>
      <c r="BV581" s="340"/>
      <c r="BW581" s="340"/>
      <c r="BX581" s="340"/>
      <c r="BY581" s="340"/>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5" customFormat="true" ht="25.15" customHeight="true" x14ac:dyDescent="0.2">
      <c r="C582" s="1016" t="s">
        <v>464</v>
      </c>
      <c r="D582" s="1006"/>
      <c r="E582" s="747">
        <v>-3.6912669875833908E-2</v>
      </c>
      <c r="F582" s="613"/>
      <c r="G582" s="613"/>
      <c r="H582" s="1017" t="s">
        <v>258</v>
      </c>
      <c r="I582" s="1006"/>
      <c r="J582" s="1006"/>
      <c r="K582" s="613"/>
      <c r="L582" s="613"/>
      <c r="M582" s="1016" t="s">
        <v>484</v>
      </c>
      <c r="N582" s="1006"/>
      <c r="O582" s="749">
        <v>-2.3645102108085379E-2</v>
      </c>
      <c r="P582" s="613"/>
      <c r="Q582" s="613"/>
      <c r="AC582" s="338"/>
      <c r="AD582" s="338"/>
      <c r="AE582" s="338"/>
      <c r="AF582" s="338"/>
      <c r="AG582" s="338"/>
      <c r="AH582" s="338"/>
      <c r="AI582" s="338"/>
      <c r="AJ582" s="338"/>
      <c r="AK582" s="338"/>
      <c r="AL582" s="338"/>
      <c r="AM582" s="338"/>
      <c r="AN582" s="338"/>
      <c r="AO582" s="338"/>
      <c r="AP582" s="338"/>
      <c r="AQ582" s="338"/>
      <c r="AR582" s="338"/>
      <c r="AS582" s="338"/>
      <c r="AT582" s="338"/>
      <c r="AU582" s="338"/>
      <c r="AV582" s="338"/>
      <c r="AW582" s="338"/>
      <c r="AX582" s="338"/>
      <c r="AY582" s="338"/>
      <c r="AZ582" s="338"/>
      <c r="BA582" s="340"/>
      <c r="BB582" s="419"/>
      <c r="BC582" s="340"/>
      <c r="BD582" s="340"/>
      <c r="BE582" s="340"/>
      <c r="BF582" s="340"/>
      <c r="BG582" s="340"/>
      <c r="BH582" s="340"/>
      <c r="BI582" s="340"/>
      <c r="BJ582" s="340"/>
      <c r="BK582" s="340"/>
      <c r="BL582" s="340"/>
      <c r="BM582" s="340"/>
      <c r="BN582" s="340"/>
      <c r="BO582" s="340"/>
      <c r="BP582" s="340"/>
      <c r="BQ582" s="340"/>
      <c r="BR582" s="340"/>
      <c r="BS582" s="340"/>
      <c r="BT582" s="340"/>
      <c r="BU582" s="340"/>
      <c r="BV582" s="340"/>
      <c r="BW582" s="340"/>
      <c r="BX582" s="340"/>
      <c r="BY582" s="340"/>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5" customFormat="true" ht="25.15" customHeight="true" x14ac:dyDescent="0.2">
      <c r="C583" s="1016" t="s">
        <v>507</v>
      </c>
      <c r="D583" s="1006"/>
      <c r="E583" s="747">
        <v>-8.8952242042133448E-4</v>
      </c>
      <c r="F583" s="613"/>
      <c r="G583" s="613"/>
      <c r="H583" s="1005"/>
      <c r="I583" s="1006"/>
      <c r="J583" s="743" t="s">
        <v>207</v>
      </c>
      <c r="K583" s="613"/>
      <c r="L583" s="613"/>
      <c r="M583" s="1016" t="s">
        <v>481</v>
      </c>
      <c r="N583" s="1006"/>
      <c r="O583" s="749">
        <v>-1.2393190970915704E-2</v>
      </c>
      <c r="P583" s="613"/>
      <c r="Q583" s="613"/>
      <c r="AC583" s="338"/>
      <c r="AD583" s="338"/>
      <c r="AE583" s="338"/>
      <c r="AF583" s="338"/>
      <c r="AG583" s="338"/>
      <c r="AH583" s="338"/>
      <c r="AI583" s="338"/>
      <c r="AJ583" s="338"/>
      <c r="AK583" s="338"/>
      <c r="AL583" s="338"/>
      <c r="AM583" s="338"/>
      <c r="AN583" s="338"/>
      <c r="AO583" s="338"/>
      <c r="AP583" s="338"/>
      <c r="AQ583" s="338"/>
      <c r="AR583" s="338"/>
      <c r="AS583" s="338"/>
      <c r="AT583" s="338"/>
      <c r="AU583" s="338"/>
      <c r="AV583" s="338"/>
      <c r="AW583" s="338"/>
      <c r="AX583" s="338"/>
      <c r="AY583" s="338"/>
      <c r="AZ583" s="338"/>
      <c r="BA583" s="340"/>
      <c r="BB583" s="419"/>
      <c r="BC583" s="340"/>
      <c r="BD583" s="340"/>
      <c r="BE583" s="340"/>
      <c r="BF583" s="340"/>
      <c r="BG583" s="340"/>
      <c r="BH583" s="340"/>
      <c r="BI583" s="340"/>
      <c r="BJ583" s="340"/>
      <c r="BK583" s="340"/>
      <c r="BL583" s="340"/>
      <c r="BM583" s="340"/>
      <c r="BN583" s="340"/>
      <c r="BO583" s="340"/>
      <c r="BP583" s="340"/>
      <c r="BQ583" s="340"/>
      <c r="BR583" s="340"/>
      <c r="BS583" s="340"/>
      <c r="BT583" s="340"/>
      <c r="BU583" s="340"/>
      <c r="BV583" s="340"/>
      <c r="BW583" s="340"/>
      <c r="BX583" s="340"/>
      <c r="BY583" s="340"/>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5" customFormat="true" ht="25.15" customHeight="true" x14ac:dyDescent="0.2">
      <c r="C584" s="1016" t="s">
        <v>473</v>
      </c>
      <c r="D584" s="1006"/>
      <c r="E584" s="747">
        <v>-2.3409932660095212E-2</v>
      </c>
      <c r="F584" s="613"/>
      <c r="G584" s="613"/>
      <c r="H584" s="1006"/>
      <c r="I584" s="1006"/>
      <c r="J584" s="768" t="s">
        <v>208</v>
      </c>
      <c r="K584" s="613"/>
      <c r="L584" s="613"/>
      <c r="M584" s="1016" t="s">
        <v>464</v>
      </c>
      <c r="N584" s="1006"/>
      <c r="O584" s="749">
        <v>-4.1875977911689691E-2</v>
      </c>
      <c r="P584" s="613"/>
      <c r="Q584" s="613"/>
      <c r="AC584" s="338"/>
      <c r="AD584" s="338"/>
      <c r="AE584" s="338"/>
      <c r="AF584" s="338"/>
      <c r="AG584" s="338"/>
      <c r="AH584" s="338"/>
      <c r="AI584" s="338"/>
      <c r="AJ584" s="338"/>
      <c r="AK584" s="338"/>
      <c r="AL584" s="338"/>
      <c r="AM584" s="338"/>
      <c r="AN584" s="338"/>
      <c r="AO584" s="338"/>
      <c r="AP584" s="338"/>
      <c r="AQ584" s="338"/>
      <c r="AR584" s="338"/>
      <c r="AS584" s="338"/>
      <c r="AT584" s="338"/>
      <c r="AU584" s="338"/>
      <c r="AV584" s="338"/>
      <c r="AW584" s="338"/>
      <c r="AX584" s="338"/>
      <c r="AY584" s="338"/>
      <c r="AZ584" s="338"/>
      <c r="BA584" s="340"/>
      <c r="BB584" s="419"/>
      <c r="BC584" s="340"/>
      <c r="BD584" s="340"/>
      <c r="BE584" s="340"/>
      <c r="BF584" s="340"/>
      <c r="BG584" s="340"/>
      <c r="BH584" s="340"/>
      <c r="BI584" s="340"/>
      <c r="BJ584" s="340"/>
      <c r="BK584" s="340"/>
      <c r="BL584" s="340"/>
      <c r="BM584" s="340"/>
      <c r="BN584" s="340"/>
      <c r="BO584" s="340"/>
      <c r="BP584" s="340"/>
      <c r="BQ584" s="340"/>
      <c r="BR584" s="340"/>
      <c r="BS584" s="340"/>
      <c r="BT584" s="340"/>
      <c r="BU584" s="340"/>
      <c r="BV584" s="340"/>
      <c r="BW584" s="340"/>
      <c r="BX584" s="340"/>
      <c r="BY584" s="340"/>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5" customFormat="true" ht="25.15" customHeight="true" x14ac:dyDescent="0.2">
      <c r="C585" s="1016" t="s">
        <v>511</v>
      </c>
      <c r="D585" s="1006"/>
      <c r="E585" s="747">
        <v>3.6122839738928083E-4</v>
      </c>
      <c r="F585" s="613"/>
      <c r="G585" s="613"/>
      <c r="H585" s="1016" t="s">
        <v>490</v>
      </c>
      <c r="I585" s="1006"/>
      <c r="J585" s="745">
        <v>4.0307484088762139E-3</v>
      </c>
      <c r="K585" s="613"/>
      <c r="L585" s="613"/>
      <c r="M585" s="1016" t="s">
        <v>507</v>
      </c>
      <c r="N585" s="1006"/>
      <c r="O585" s="749">
        <v>-6.910789548553567E-4</v>
      </c>
      <c r="P585" s="613"/>
      <c r="Q585" s="613"/>
      <c r="AC585" s="338"/>
      <c r="AD585" s="338"/>
      <c r="AE585" s="338"/>
      <c r="AF585" s="338"/>
      <c r="AG585" s="338"/>
      <c r="AH585" s="338"/>
      <c r="AI585" s="338"/>
      <c r="AJ585" s="338"/>
      <c r="AK585" s="338"/>
      <c r="AL585" s="338"/>
      <c r="AM585" s="338"/>
      <c r="AN585" s="338"/>
      <c r="AO585" s="338"/>
      <c r="AP585" s="338"/>
      <c r="AQ585" s="338"/>
      <c r="AR585" s="338"/>
      <c r="AS585" s="338"/>
      <c r="AT585" s="338"/>
      <c r="AU585" s="338"/>
      <c r="AV585" s="338"/>
      <c r="AW585" s="338"/>
      <c r="AX585" s="338"/>
      <c r="AY585" s="338"/>
      <c r="AZ585" s="338"/>
      <c r="BA585" s="340"/>
      <c r="BB585" s="419"/>
      <c r="BC585" s="340"/>
      <c r="BD585" s="340"/>
      <c r="BE585" s="340"/>
      <c r="BF585" s="340"/>
      <c r="BG585" s="340"/>
      <c r="BH585" s="340"/>
      <c r="BI585" s="340"/>
      <c r="BJ585" s="340"/>
      <c r="BK585" s="340"/>
      <c r="BL585" s="340"/>
      <c r="BM585" s="340"/>
      <c r="BN585" s="340"/>
      <c r="BO585" s="340"/>
      <c r="BP585" s="340"/>
      <c r="BQ585" s="340"/>
      <c r="BR585" s="340"/>
      <c r="BS585" s="340"/>
      <c r="BT585" s="340"/>
      <c r="BU585" s="340"/>
      <c r="BV585" s="340"/>
      <c r="BW585" s="340"/>
      <c r="BX585" s="340"/>
      <c r="BY585" s="340"/>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5" customFormat="true" ht="25.15" customHeight="true" x14ac:dyDescent="0.2">
      <c r="C586" s="1016" t="s">
        <v>514</v>
      </c>
      <c r="D586" s="1006"/>
      <c r="E586" s="747">
        <v>-2.2494784337822267E-4</v>
      </c>
      <c r="F586" s="613"/>
      <c r="G586" s="613"/>
      <c r="H586" s="1016" t="s">
        <v>446</v>
      </c>
      <c r="I586" s="1006"/>
      <c r="J586" s="748">
        <v>-0.10501822405476251</v>
      </c>
      <c r="K586" s="613"/>
      <c r="L586" s="613"/>
      <c r="M586" s="1016" t="s">
        <v>473</v>
      </c>
      <c r="N586" s="1006"/>
      <c r="O586" s="749">
        <v>-4.4499028609342245E-3</v>
      </c>
      <c r="P586" s="613"/>
      <c r="Q586" s="613"/>
      <c r="AC586" s="338"/>
      <c r="AD586" s="338"/>
      <c r="AE586" s="338"/>
      <c r="AF586" s="338"/>
      <c r="AG586" s="338"/>
      <c r="AH586" s="338"/>
      <c r="AI586" s="338"/>
      <c r="AJ586" s="338"/>
      <c r="AK586" s="338"/>
      <c r="AL586" s="338"/>
      <c r="AM586" s="338"/>
      <c r="AN586" s="338"/>
      <c r="AO586" s="338"/>
      <c r="AP586" s="338"/>
      <c r="AQ586" s="338"/>
      <c r="AR586" s="338"/>
      <c r="AS586" s="338"/>
      <c r="AT586" s="338"/>
      <c r="AU586" s="338"/>
      <c r="AV586" s="338"/>
      <c r="AW586" s="338"/>
      <c r="AX586" s="338"/>
      <c r="AY586" s="338"/>
      <c r="AZ586" s="338"/>
      <c r="BA586" s="340"/>
      <c r="BB586" s="419"/>
      <c r="BC586" s="340"/>
      <c r="BD586" s="340"/>
      <c r="BE586" s="340"/>
      <c r="BF586" s="340"/>
      <c r="BG586" s="340"/>
      <c r="BH586" s="340"/>
      <c r="BI586" s="340"/>
      <c r="BJ586" s="340"/>
      <c r="BK586" s="340"/>
      <c r="BL586" s="340"/>
      <c r="BM586" s="340"/>
      <c r="BN586" s="340"/>
      <c r="BO586" s="340"/>
      <c r="BP586" s="340"/>
      <c r="BQ586" s="340"/>
      <c r="BR586" s="340"/>
      <c r="BS586" s="340"/>
      <c r="BT586" s="340"/>
      <c r="BU586" s="340"/>
      <c r="BV586" s="340"/>
      <c r="BW586" s="340"/>
      <c r="BX586" s="340"/>
      <c r="BY586" s="340"/>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5" customFormat="true" ht="25.15" customHeight="true" x14ac:dyDescent="0.2">
      <c r="C587" s="1016" t="s">
        <v>479</v>
      </c>
      <c r="D587" s="1006"/>
      <c r="E587" s="747">
        <v>1.9692210487972411E-2</v>
      </c>
      <c r="F587" s="613"/>
      <c r="G587" s="613"/>
      <c r="H587" s="1016" t="s">
        <v>491</v>
      </c>
      <c r="I587" s="1006"/>
      <c r="J587" s="748">
        <v>-5.974043180944133E-3</v>
      </c>
      <c r="K587" s="613"/>
      <c r="L587" s="613"/>
      <c r="M587" s="1016" t="s">
        <v>511</v>
      </c>
      <c r="N587" s="1006"/>
      <c r="O587" s="749">
        <v>7.3087535637818002E-3</v>
      </c>
      <c r="P587" s="613"/>
      <c r="Q587" s="613"/>
      <c r="AC587" s="338"/>
      <c r="AD587" s="338"/>
      <c r="AE587" s="338"/>
      <c r="AF587" s="338"/>
      <c r="AG587" s="338"/>
      <c r="AH587" s="338"/>
      <c r="AI587" s="338"/>
      <c r="AJ587" s="338"/>
      <c r="AK587" s="338"/>
      <c r="AL587" s="338"/>
      <c r="AM587" s="338"/>
      <c r="AN587" s="338"/>
      <c r="AO587" s="338"/>
      <c r="AP587" s="338"/>
      <c r="AQ587" s="338"/>
      <c r="AR587" s="338"/>
      <c r="AS587" s="338"/>
      <c r="AT587" s="338"/>
      <c r="AU587" s="338"/>
      <c r="AV587" s="338"/>
      <c r="AW587" s="338"/>
      <c r="AX587" s="338"/>
      <c r="AY587" s="338"/>
      <c r="AZ587" s="338"/>
      <c r="BA587" s="340"/>
      <c r="BB587" s="419"/>
      <c r="BC587" s="340"/>
      <c r="BD587" s="340"/>
      <c r="BE587" s="340"/>
      <c r="BF587" s="340"/>
      <c r="BG587" s="340"/>
      <c r="BH587" s="340"/>
      <c r="BI587" s="340"/>
      <c r="BJ587" s="340"/>
      <c r="BK587" s="340"/>
      <c r="BL587" s="340"/>
      <c r="BM587" s="340"/>
      <c r="BN587" s="340"/>
      <c r="BO587" s="340"/>
      <c r="BP587" s="340"/>
      <c r="BQ587" s="340"/>
      <c r="BR587" s="340"/>
      <c r="BS587" s="340"/>
      <c r="BT587" s="340"/>
      <c r="BU587" s="340"/>
      <c r="BV587" s="340"/>
      <c r="BW587" s="340"/>
      <c r="BX587" s="340"/>
      <c r="BY587" s="340"/>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5" customFormat="true" ht="25.15" customHeight="true" x14ac:dyDescent="0.2">
      <c r="C588" s="1016" t="s">
        <v>494</v>
      </c>
      <c r="D588" s="1006"/>
      <c r="E588" s="747">
        <v>9.0716137165953916E-3</v>
      </c>
      <c r="F588" s="613"/>
      <c r="G588" s="613"/>
      <c r="H588" s="1016" t="s">
        <v>501</v>
      </c>
      <c r="I588" s="1006"/>
      <c r="J588" s="748">
        <v>1.3880712337887881E-3</v>
      </c>
      <c r="K588" s="613"/>
      <c r="L588" s="613"/>
      <c r="M588" s="1016" t="s">
        <v>514</v>
      </c>
      <c r="N588" s="1006"/>
      <c r="O588" s="749">
        <v>-1.483729942456214E-3</v>
      </c>
      <c r="P588" s="613"/>
      <c r="Q588" s="613"/>
      <c r="AC588" s="338"/>
      <c r="AD588" s="338"/>
      <c r="AE588" s="338"/>
      <c r="AF588" s="338"/>
      <c r="AG588" s="338"/>
      <c r="AH588" s="338"/>
      <c r="AI588" s="338"/>
      <c r="AJ588" s="338"/>
      <c r="AK588" s="338"/>
      <c r="AL588" s="338"/>
      <c r="AM588" s="338"/>
      <c r="AN588" s="338"/>
      <c r="AO588" s="338"/>
      <c r="AP588" s="338"/>
      <c r="AQ588" s="338"/>
      <c r="AR588" s="338"/>
      <c r="AS588" s="338"/>
      <c r="AT588" s="338"/>
      <c r="AU588" s="338"/>
      <c r="AV588" s="338"/>
      <c r="AW588" s="338"/>
      <c r="AX588" s="338"/>
      <c r="AY588" s="338"/>
      <c r="AZ588" s="338"/>
      <c r="BA588" s="340"/>
      <c r="BB588" s="419"/>
      <c r="BC588" s="340"/>
      <c r="BD588" s="340"/>
      <c r="BE588" s="340"/>
      <c r="BF588" s="340"/>
      <c r="BG588" s="340"/>
      <c r="BH588" s="340"/>
      <c r="BI588" s="340"/>
      <c r="BJ588" s="340"/>
      <c r="BK588" s="340"/>
      <c r="BL588" s="340"/>
      <c r="BM588" s="340"/>
      <c r="BN588" s="340"/>
      <c r="BO588" s="340"/>
      <c r="BP588" s="340"/>
      <c r="BQ588" s="340"/>
      <c r="BR588" s="340"/>
      <c r="BS588" s="340"/>
      <c r="BT588" s="340"/>
      <c r="BU588" s="340"/>
      <c r="BV588" s="340"/>
      <c r="BW588" s="340"/>
      <c r="BX588" s="340"/>
      <c r="BY588" s="340"/>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5" customFormat="true" ht="25.15" customHeight="true" x14ac:dyDescent="0.2">
      <c r="C589" s="1016" t="s">
        <v>467</v>
      </c>
      <c r="D589" s="1006"/>
      <c r="E589" s="747">
        <v>3.0413617593811313E-2</v>
      </c>
      <c r="F589" s="613"/>
      <c r="G589" s="613"/>
      <c r="H589" s="1016" t="s">
        <v>510</v>
      </c>
      <c r="I589" s="1006"/>
      <c r="J589" s="748">
        <v>-3.2859199479149783E-3</v>
      </c>
      <c r="K589" s="613"/>
      <c r="L589" s="613"/>
      <c r="M589" s="1016" t="s">
        <v>479</v>
      </c>
      <c r="N589" s="1006"/>
      <c r="O589" s="749">
        <v>4.2019927846616331E-2</v>
      </c>
      <c r="P589" s="613"/>
      <c r="Q589" s="613"/>
      <c r="AC589" s="338"/>
      <c r="AD589" s="338"/>
      <c r="AE589" s="338"/>
      <c r="AF589" s="338"/>
      <c r="AG589" s="338"/>
      <c r="AH589" s="338"/>
      <c r="AI589" s="338"/>
      <c r="AJ589" s="338"/>
      <c r="AK589" s="338"/>
      <c r="AL589" s="338"/>
      <c r="AM589" s="338"/>
      <c r="AN589" s="338"/>
      <c r="AO589" s="338"/>
      <c r="AP589" s="338"/>
      <c r="AQ589" s="338"/>
      <c r="AR589" s="338"/>
      <c r="AS589" s="338"/>
      <c r="AT589" s="338"/>
      <c r="AU589" s="338"/>
      <c r="AV589" s="338"/>
      <c r="AW589" s="338"/>
      <c r="AX589" s="338"/>
      <c r="AY589" s="338"/>
      <c r="AZ589" s="338"/>
      <c r="BA589" s="340"/>
      <c r="BB589" s="419"/>
      <c r="BC589" s="340"/>
      <c r="BD589" s="340"/>
      <c r="BE589" s="340"/>
      <c r="BF589" s="340"/>
      <c r="BG589" s="340"/>
      <c r="BH589" s="340"/>
      <c r="BI589" s="340"/>
      <c r="BJ589" s="340"/>
      <c r="BK589" s="340"/>
      <c r="BL589" s="340"/>
      <c r="BM589" s="340"/>
      <c r="BN589" s="340"/>
      <c r="BO589" s="340"/>
      <c r="BP589" s="340"/>
      <c r="BQ589" s="340"/>
      <c r="BR589" s="340"/>
      <c r="BS589" s="340"/>
      <c r="BT589" s="340"/>
      <c r="BU589" s="340"/>
      <c r="BV589" s="340"/>
      <c r="BW589" s="340"/>
      <c r="BX589" s="340"/>
      <c r="BY589" s="340"/>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5" customFormat="true" ht="25.15" customHeight="true" x14ac:dyDescent="0.2">
      <c r="C590" s="1016" t="s">
        <v>454</v>
      </c>
      <c r="D590" s="1006"/>
      <c r="E590" s="747">
        <v>7.8119946963258663E-2</v>
      </c>
      <c r="F590" s="613"/>
      <c r="G590" s="613"/>
      <c r="H590" s="1016" t="s">
        <v>515</v>
      </c>
      <c r="I590" s="1006"/>
      <c r="J590" s="748">
        <v>7.6047435970476367E-5</v>
      </c>
      <c r="K590" s="613"/>
      <c r="L590" s="613"/>
      <c r="M590" s="1016" t="s">
        <v>494</v>
      </c>
      <c r="N590" s="1006"/>
      <c r="O590" s="749">
        <v>2.0556079897094084E-2</v>
      </c>
      <c r="P590" s="613"/>
      <c r="Q590" s="613"/>
      <c r="AC590" s="338"/>
      <c r="AD590" s="338"/>
      <c r="AE590" s="338"/>
      <c r="AF590" s="338"/>
      <c r="AG590" s="338"/>
      <c r="AH590" s="338"/>
      <c r="AI590" s="338"/>
      <c r="AJ590" s="338"/>
      <c r="AK590" s="338"/>
      <c r="AL590" s="338"/>
      <c r="AM590" s="338"/>
      <c r="AN590" s="338"/>
      <c r="AO590" s="338"/>
      <c r="AP590" s="338"/>
      <c r="AQ590" s="338"/>
      <c r="AR590" s="338"/>
      <c r="AS590" s="338"/>
      <c r="AT590" s="338"/>
      <c r="AU590" s="338"/>
      <c r="AV590" s="338"/>
      <c r="AW590" s="338"/>
      <c r="AX590" s="338"/>
      <c r="AY590" s="338"/>
      <c r="AZ590" s="338"/>
      <c r="BA590" s="340"/>
      <c r="BB590" s="419"/>
      <c r="BC590" s="340"/>
      <c r="BD590" s="340"/>
      <c r="BE590" s="340"/>
      <c r="BF590" s="340"/>
      <c r="BG590" s="340"/>
      <c r="BH590" s="340"/>
      <c r="BI590" s="340"/>
      <c r="BJ590" s="340"/>
      <c r="BK590" s="340"/>
      <c r="BL590" s="340"/>
      <c r="BM590" s="340"/>
      <c r="BN590" s="340"/>
      <c r="BO590" s="340"/>
      <c r="BP590" s="340"/>
      <c r="BQ590" s="340"/>
      <c r="BR590" s="340"/>
      <c r="BS590" s="340"/>
      <c r="BT590" s="340"/>
      <c r="BU590" s="340"/>
      <c r="BV590" s="340"/>
      <c r="BW590" s="340"/>
      <c r="BX590" s="340"/>
      <c r="BY590" s="340"/>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5" customFormat="true" ht="25.15" customHeight="true" x14ac:dyDescent="0.2">
      <c r="C591" s="1016" t="s">
        <v>472</v>
      </c>
      <c r="D591" s="1006"/>
      <c r="E591" s="747">
        <v>1.6172206862076145E-2</v>
      </c>
      <c r="F591" s="613"/>
      <c r="G591" s="613"/>
      <c r="H591" s="1016" t="s">
        <v>471</v>
      </c>
      <c r="I591" s="1006"/>
      <c r="J591" s="748">
        <v>4.0351512289356073E-2</v>
      </c>
      <c r="K591" s="613"/>
      <c r="L591" s="613"/>
      <c r="M591" s="1016" t="s">
        <v>467</v>
      </c>
      <c r="N591" s="1006"/>
      <c r="O591" s="749">
        <v>7.6462339854418221E-2</v>
      </c>
      <c r="P591" s="613"/>
      <c r="Q591" s="613"/>
      <c r="AC591" s="338"/>
      <c r="AD591" s="338"/>
      <c r="AE591" s="338"/>
      <c r="AF591" s="338"/>
      <c r="AG591" s="338"/>
      <c r="AH591" s="338"/>
      <c r="AI591" s="338"/>
      <c r="AJ591" s="338"/>
      <c r="AK591" s="338"/>
      <c r="AL591" s="338"/>
      <c r="AM591" s="338"/>
      <c r="AN591" s="338"/>
      <c r="AO591" s="338"/>
      <c r="AP591" s="338"/>
      <c r="AQ591" s="338"/>
      <c r="AR591" s="338"/>
      <c r="AS591" s="338"/>
      <c r="AT591" s="338"/>
      <c r="AU591" s="338"/>
      <c r="AV591" s="338"/>
      <c r="AW591" s="338"/>
      <c r="AX591" s="338"/>
      <c r="AY591" s="338"/>
      <c r="AZ591" s="338"/>
      <c r="BA591" s="340"/>
      <c r="BB591" s="419"/>
      <c r="BC591" s="340"/>
      <c r="BD591" s="340"/>
      <c r="BE591" s="340"/>
      <c r="BF591" s="340"/>
      <c r="BG591" s="340"/>
      <c r="BH591" s="340"/>
      <c r="BI591" s="340"/>
      <c r="BJ591" s="340"/>
      <c r="BK591" s="340"/>
      <c r="BL591" s="340"/>
      <c r="BM591" s="340"/>
      <c r="BN591" s="340"/>
      <c r="BO591" s="340"/>
      <c r="BP591" s="340"/>
      <c r="BQ591" s="340"/>
      <c r="BR591" s="340"/>
      <c r="BS591" s="340"/>
      <c r="BT591" s="340"/>
      <c r="BU591" s="340"/>
      <c r="BV591" s="340"/>
      <c r="BW591" s="340"/>
      <c r="BX591" s="340"/>
      <c r="BY591" s="340"/>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5" customFormat="true" ht="25.15" customHeight="true" x14ac:dyDescent="0.2">
      <c r="C592" s="1016" t="s">
        <v>486</v>
      </c>
      <c r="D592" s="1006"/>
      <c r="E592" s="747">
        <v>7.6597396262142459E-3</v>
      </c>
      <c r="F592" s="613"/>
      <c r="G592" s="613"/>
      <c r="H592" s="1016" t="s">
        <v>449</v>
      </c>
      <c r="I592" s="1006"/>
      <c r="J592" s="748">
        <v>9.1991929317371143E-2</v>
      </c>
      <c r="K592" s="613"/>
      <c r="L592" s="613"/>
      <c r="M592" s="1016" t="s">
        <v>454</v>
      </c>
      <c r="N592" s="1006"/>
      <c r="O592" s="749">
        <v>4.3855750873932467E-2</v>
      </c>
      <c r="P592" s="613"/>
      <c r="Q592" s="613"/>
      <c r="AC592" s="338"/>
      <c r="AD592" s="338"/>
      <c r="AE592" s="338"/>
      <c r="AF592" s="338"/>
      <c r="AG592" s="338"/>
      <c r="AH592" s="338"/>
      <c r="AI592" s="338"/>
      <c r="AJ592" s="338"/>
      <c r="AK592" s="338"/>
      <c r="AL592" s="338"/>
      <c r="AM592" s="338"/>
      <c r="AN592" s="338"/>
      <c r="AO592" s="338"/>
      <c r="AP592" s="338"/>
      <c r="AQ592" s="338"/>
      <c r="AR592" s="338"/>
      <c r="AS592" s="338"/>
      <c r="AT592" s="338"/>
      <c r="AU592" s="338"/>
      <c r="AV592" s="338"/>
      <c r="AW592" s="338"/>
      <c r="AX592" s="338"/>
      <c r="AY592" s="338"/>
      <c r="AZ592" s="338"/>
      <c r="BA592" s="340"/>
      <c r="BB592" s="419"/>
      <c r="BC592" s="340"/>
      <c r="BD592" s="340"/>
      <c r="BE592" s="340"/>
      <c r="BF592" s="340"/>
      <c r="BG592" s="340"/>
      <c r="BH592" s="340"/>
      <c r="BI592" s="340"/>
      <c r="BJ592" s="340"/>
      <c r="BK592" s="340"/>
      <c r="BL592" s="340"/>
      <c r="BM592" s="340"/>
      <c r="BN592" s="340"/>
      <c r="BO592" s="340"/>
      <c r="BP592" s="340"/>
      <c r="BQ592" s="340"/>
      <c r="BR592" s="340"/>
      <c r="BS592" s="340"/>
      <c r="BT592" s="340"/>
      <c r="BU592" s="340"/>
      <c r="BV592" s="340"/>
      <c r="BW592" s="340"/>
      <c r="BX592" s="340"/>
      <c r="BY592" s="340"/>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5" customFormat="true" ht="25.15" customHeight="true" x14ac:dyDescent="0.2">
      <c r="C593" s="1016" t="s">
        <v>505</v>
      </c>
      <c r="D593" s="1006"/>
      <c r="E593" s="747">
        <v>-1.5704213868438267E-3</v>
      </c>
      <c r="F593" s="613"/>
      <c r="G593" s="613"/>
      <c r="H593" s="1016" t="s">
        <v>493</v>
      </c>
      <c r="I593" s="1006"/>
      <c r="J593" s="748">
        <v>9.1955633624999731E-3</v>
      </c>
      <c r="K593" s="613"/>
      <c r="L593" s="613"/>
      <c r="M593" s="1016" t="s">
        <v>472</v>
      </c>
      <c r="N593" s="1006"/>
      <c r="O593" s="749">
        <v>6.0351658621191351E-2</v>
      </c>
      <c r="P593" s="613"/>
      <c r="Q593" s="613"/>
      <c r="AC593" s="338"/>
      <c r="AD593" s="338"/>
      <c r="AE593" s="338"/>
      <c r="AF593" s="338"/>
      <c r="AG593" s="338"/>
      <c r="AH593" s="338"/>
      <c r="AI593" s="338"/>
      <c r="AJ593" s="338"/>
      <c r="AK593" s="338"/>
      <c r="AL593" s="338"/>
      <c r="AM593" s="338"/>
      <c r="AN593" s="338"/>
      <c r="AO593" s="338"/>
      <c r="AP593" s="338"/>
      <c r="AQ593" s="338"/>
      <c r="AR593" s="338"/>
      <c r="AS593" s="338"/>
      <c r="AT593" s="338"/>
      <c r="AU593" s="338"/>
      <c r="AV593" s="338"/>
      <c r="AW593" s="338"/>
      <c r="AX593" s="338"/>
      <c r="AY593" s="338"/>
      <c r="AZ593" s="338"/>
      <c r="BA593" s="340"/>
      <c r="BB593" s="419"/>
      <c r="BC593" s="340"/>
      <c r="BD593" s="340"/>
      <c r="BE593" s="340"/>
      <c r="BF593" s="340"/>
      <c r="BG593" s="340"/>
      <c r="BH593" s="340"/>
      <c r="BI593" s="340"/>
      <c r="BJ593" s="340"/>
      <c r="BK593" s="340"/>
      <c r="BL593" s="340"/>
      <c r="BM593" s="340"/>
      <c r="BN593" s="340"/>
      <c r="BO593" s="340"/>
      <c r="BP593" s="340"/>
      <c r="BQ593" s="340"/>
      <c r="BR593" s="340"/>
      <c r="BS593" s="340"/>
      <c r="BT593" s="340"/>
      <c r="BU593" s="340"/>
      <c r="BV593" s="340"/>
      <c r="BW593" s="340"/>
      <c r="BX593" s="340"/>
      <c r="BY593" s="340"/>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5" customFormat="true" ht="25.15" customHeight="true" x14ac:dyDescent="0.2">
      <c r="C594" s="1016" t="s">
        <v>513</v>
      </c>
      <c r="D594" s="1006"/>
      <c r="E594" s="747">
        <v>-1.2979548345447912E-3</v>
      </c>
      <c r="F594" s="613"/>
      <c r="G594" s="613"/>
      <c r="H594" s="1016" t="s">
        <v>497</v>
      </c>
      <c r="I594" s="1006"/>
      <c r="J594" s="748">
        <v>1.8813290789821608E-3</v>
      </c>
      <c r="K594" s="613"/>
      <c r="L594" s="613"/>
      <c r="M594" s="1016" t="s">
        <v>486</v>
      </c>
      <c r="N594" s="1006"/>
      <c r="O594" s="749">
        <v>3.2563032205839705E-2</v>
      </c>
      <c r="P594" s="613"/>
      <c r="Q594" s="613"/>
      <c r="AC594" s="338"/>
      <c r="AD594" s="338"/>
      <c r="AE594" s="338"/>
      <c r="AF594" s="338"/>
      <c r="AG594" s="338"/>
      <c r="AH594" s="338"/>
      <c r="AI594" s="338"/>
      <c r="AJ594" s="338"/>
      <c r="AK594" s="338"/>
      <c r="AL594" s="338"/>
      <c r="AM594" s="338"/>
      <c r="AN594" s="338"/>
      <c r="AO594" s="338"/>
      <c r="AP594" s="338"/>
      <c r="AQ594" s="338"/>
      <c r="AR594" s="338"/>
      <c r="AS594" s="338"/>
      <c r="AT594" s="338"/>
      <c r="AU594" s="338"/>
      <c r="AV594" s="338"/>
      <c r="AW594" s="338"/>
      <c r="AX594" s="338"/>
      <c r="AY594" s="338"/>
      <c r="AZ594" s="338"/>
      <c r="BA594" s="340"/>
      <c r="BB594" s="419"/>
      <c r="BC594" s="340"/>
      <c r="BD594" s="340"/>
      <c r="BE594" s="340"/>
      <c r="BF594" s="340"/>
      <c r="BG594" s="340"/>
      <c r="BH594" s="340"/>
      <c r="BI594" s="340"/>
      <c r="BJ594" s="340"/>
      <c r="BK594" s="340"/>
      <c r="BL594" s="340"/>
      <c r="BM594" s="340"/>
      <c r="BN594" s="340"/>
      <c r="BO594" s="340"/>
      <c r="BP594" s="340"/>
      <c r="BQ594" s="340"/>
      <c r="BR594" s="340"/>
      <c r="BS594" s="340"/>
      <c r="BT594" s="340"/>
      <c r="BU594" s="340"/>
      <c r="BV594" s="340"/>
      <c r="BW594" s="340"/>
      <c r="BX594" s="340"/>
      <c r="BY594" s="340"/>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5" customFormat="true" ht="25.15" customHeight="true" x14ac:dyDescent="0.2">
      <c r="C595" s="1016" t="s">
        <v>447</v>
      </c>
      <c r="D595" s="1006"/>
      <c r="E595" s="747">
        <v>-8.5903328194203057E-2</v>
      </c>
      <c r="F595" s="613"/>
      <c r="G595" s="613"/>
      <c r="H595" s="1016" t="s">
        <v>503</v>
      </c>
      <c r="I595" s="1006"/>
      <c r="J595" s="748">
        <v>-4.2349575017610183E-3</v>
      </c>
      <c r="K595" s="613"/>
      <c r="L595" s="613"/>
      <c r="M595" s="1016" t="s">
        <v>505</v>
      </c>
      <c r="N595" s="1006"/>
      <c r="O595" s="749">
        <v>-1.1171459589776641E-2</v>
      </c>
      <c r="P595" s="613"/>
      <c r="Q595" s="613"/>
      <c r="AC595" s="338"/>
      <c r="AD595" s="338"/>
      <c r="AE595" s="338"/>
      <c r="AF595" s="338"/>
      <c r="AG595" s="338"/>
      <c r="AH595" s="338"/>
      <c r="AI595" s="338"/>
      <c r="AJ595" s="338"/>
      <c r="AK595" s="338"/>
      <c r="AL595" s="338"/>
      <c r="AM595" s="338"/>
      <c r="AN595" s="338"/>
      <c r="AO595" s="338"/>
      <c r="AP595" s="338"/>
      <c r="AQ595" s="338"/>
      <c r="AR595" s="338"/>
      <c r="AS595" s="338"/>
      <c r="AT595" s="338"/>
      <c r="AU595" s="338"/>
      <c r="AV595" s="338"/>
      <c r="AW595" s="338"/>
      <c r="AX595" s="338"/>
      <c r="AY595" s="338"/>
      <c r="AZ595" s="338"/>
      <c r="BA595" s="340"/>
      <c r="BB595" s="419"/>
      <c r="BC595" s="340"/>
      <c r="BD595" s="340"/>
      <c r="BE595" s="340"/>
      <c r="BF595" s="340"/>
      <c r="BG595" s="340"/>
      <c r="BH595" s="340"/>
      <c r="BI595" s="340"/>
      <c r="BJ595" s="340"/>
      <c r="BK595" s="340"/>
      <c r="BL595" s="340"/>
      <c r="BM595" s="340"/>
      <c r="BN595" s="340"/>
      <c r="BO595" s="340"/>
      <c r="BP595" s="340"/>
      <c r="BQ595" s="340"/>
      <c r="BR595" s="340"/>
      <c r="BS595" s="340"/>
      <c r="BT595" s="340"/>
      <c r="BU595" s="340"/>
      <c r="BV595" s="340"/>
      <c r="BW595" s="340"/>
      <c r="BX595" s="340"/>
      <c r="BY595" s="340"/>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5" customFormat="true" ht="25.15" customHeight="true" x14ac:dyDescent="0.2">
      <c r="C596" s="1016" t="s">
        <v>519</v>
      </c>
      <c r="D596" s="1006"/>
      <c r="E596" s="747">
        <v>-4.7680157024199664E-5</v>
      </c>
      <c r="F596" s="613"/>
      <c r="G596" s="613"/>
      <c r="H596" s="1016" t="s">
        <v>484</v>
      </c>
      <c r="I596" s="1006"/>
      <c r="J596" s="748">
        <v>-1.8411028122138171E-2</v>
      </c>
      <c r="K596" s="613"/>
      <c r="L596" s="613"/>
      <c r="M596" s="1016" t="s">
        <v>513</v>
      </c>
      <c r="N596" s="1006"/>
      <c r="O596" s="749">
        <v>-1.0525688244634975E-3</v>
      </c>
      <c r="P596" s="613"/>
      <c r="Q596" s="613"/>
      <c r="AC596" s="338"/>
      <c r="AD596" s="338"/>
      <c r="AE596" s="338"/>
      <c r="AF596" s="338"/>
      <c r="AG596" s="338"/>
      <c r="AH596" s="338"/>
      <c r="AI596" s="338"/>
      <c r="AJ596" s="338"/>
      <c r="AK596" s="338"/>
      <c r="AL596" s="338"/>
      <c r="AM596" s="338"/>
      <c r="AN596" s="338"/>
      <c r="AO596" s="338"/>
      <c r="AP596" s="338"/>
      <c r="AQ596" s="338"/>
      <c r="AR596" s="338"/>
      <c r="AS596" s="338"/>
      <c r="AT596" s="338"/>
      <c r="AU596" s="338"/>
      <c r="AV596" s="338"/>
      <c r="AW596" s="338"/>
      <c r="AX596" s="338"/>
      <c r="AY596" s="338"/>
      <c r="AZ596" s="338"/>
      <c r="BA596" s="340"/>
      <c r="BB596" s="419"/>
      <c r="BC596" s="340"/>
      <c r="BD596" s="340"/>
      <c r="BE596" s="340"/>
      <c r="BF596" s="340"/>
      <c r="BG596" s="340"/>
      <c r="BH596" s="340"/>
      <c r="BI596" s="340"/>
      <c r="BJ596" s="340"/>
      <c r="BK596" s="340"/>
      <c r="BL596" s="340"/>
      <c r="BM596" s="340"/>
      <c r="BN596" s="340"/>
      <c r="BO596" s="340"/>
      <c r="BP596" s="340"/>
      <c r="BQ596" s="340"/>
      <c r="BR596" s="340"/>
      <c r="BS596" s="340"/>
      <c r="BT596" s="340"/>
      <c r="BU596" s="340"/>
      <c r="BV596" s="340"/>
      <c r="BW596" s="340"/>
      <c r="BX596" s="340"/>
      <c r="BY596" s="340"/>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5" customFormat="true" ht="25.15" customHeight="true" x14ac:dyDescent="0.2">
      <c r="C597" s="1016" t="s">
        <v>520</v>
      </c>
      <c r="D597" s="1006"/>
      <c r="E597" s="747">
        <v>7.9075448945439971E-5</v>
      </c>
      <c r="F597" s="613"/>
      <c r="G597" s="613"/>
      <c r="H597" s="1016" t="s">
        <v>481</v>
      </c>
      <c r="I597" s="1006"/>
      <c r="J597" s="748">
        <v>-2.4624668957220201E-2</v>
      </c>
      <c r="K597" s="613"/>
      <c r="L597" s="613"/>
      <c r="M597" s="1016" t="s">
        <v>447</v>
      </c>
      <c r="N597" s="1006"/>
      <c r="O597" s="749">
        <v>-0.15874983953953409</v>
      </c>
      <c r="P597" s="613"/>
      <c r="Q597" s="613"/>
      <c r="AC597" s="338"/>
      <c r="AD597" s="338"/>
      <c r="AE597" s="338"/>
      <c r="AF597" s="338"/>
      <c r="AG597" s="338"/>
      <c r="AH597" s="338"/>
      <c r="AI597" s="338"/>
      <c r="AJ597" s="338"/>
      <c r="AK597" s="338"/>
      <c r="AL597" s="338"/>
      <c r="AM597" s="338"/>
      <c r="AN597" s="338"/>
      <c r="AO597" s="338"/>
      <c r="AP597" s="338"/>
      <c r="AQ597" s="338"/>
      <c r="AR597" s="338"/>
      <c r="AS597" s="338"/>
      <c r="AT597" s="338"/>
      <c r="AU597" s="338"/>
      <c r="AV597" s="338"/>
      <c r="AW597" s="338"/>
      <c r="AX597" s="338"/>
      <c r="AY597" s="338"/>
      <c r="AZ597" s="338"/>
      <c r="BA597" s="340"/>
      <c r="BB597" s="419"/>
      <c r="BC597" s="340"/>
      <c r="BD597" s="340"/>
      <c r="BE597" s="340"/>
      <c r="BF597" s="340"/>
      <c r="BG597" s="340"/>
      <c r="BH597" s="340"/>
      <c r="BI597" s="340"/>
      <c r="BJ597" s="340"/>
      <c r="BK597" s="340"/>
      <c r="BL597" s="340"/>
      <c r="BM597" s="340"/>
      <c r="BN597" s="340"/>
      <c r="BO597" s="340"/>
      <c r="BP597" s="340"/>
      <c r="BQ597" s="340"/>
      <c r="BR597" s="340"/>
      <c r="BS597" s="340"/>
      <c r="BT597" s="340"/>
      <c r="BU597" s="340"/>
      <c r="BV597" s="340"/>
      <c r="BW597" s="340"/>
      <c r="BX597" s="340"/>
      <c r="BY597" s="340"/>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5" customFormat="true" ht="25.15" customHeight="true" x14ac:dyDescent="0.2">
      <c r="C598" s="1016" t="s">
        <v>506</v>
      </c>
      <c r="D598" s="1006"/>
      <c r="E598" s="747">
        <v>-2.2295089906875123E-3</v>
      </c>
      <c r="F598" s="613"/>
      <c r="G598" s="613"/>
      <c r="H598" s="1016" t="s">
        <v>464</v>
      </c>
      <c r="I598" s="1006"/>
      <c r="J598" s="748">
        <v>-5.1096345223024101E-2</v>
      </c>
      <c r="K598" s="613"/>
      <c r="L598" s="613"/>
      <c r="M598" s="1016" t="s">
        <v>519</v>
      </c>
      <c r="N598" s="1006"/>
      <c r="O598" s="749">
        <v>3.8620696735031912E-3</v>
      </c>
      <c r="P598" s="613"/>
      <c r="Q598" s="613"/>
      <c r="AC598" s="338"/>
      <c r="AD598" s="338"/>
      <c r="AE598" s="338"/>
      <c r="AF598" s="338"/>
      <c r="AG598" s="338"/>
      <c r="AH598" s="338"/>
      <c r="AI598" s="338"/>
      <c r="AJ598" s="338"/>
      <c r="AK598" s="338"/>
      <c r="AL598" s="338"/>
      <c r="AM598" s="338"/>
      <c r="AN598" s="338"/>
      <c r="AO598" s="338"/>
      <c r="AP598" s="338"/>
      <c r="AQ598" s="338"/>
      <c r="AR598" s="338"/>
      <c r="AS598" s="338"/>
      <c r="AT598" s="338"/>
      <c r="AU598" s="338"/>
      <c r="AV598" s="338"/>
      <c r="AW598" s="338"/>
      <c r="AX598" s="338"/>
      <c r="AY598" s="338"/>
      <c r="AZ598" s="338"/>
      <c r="BA598" s="340"/>
      <c r="BB598" s="419"/>
      <c r="BC598" s="340"/>
      <c r="BD598" s="340"/>
      <c r="BE598" s="340"/>
      <c r="BF598" s="340"/>
      <c r="BG598" s="340"/>
      <c r="BH598" s="340"/>
      <c r="BI598" s="340"/>
      <c r="BJ598" s="340"/>
      <c r="BK598" s="340"/>
      <c r="BL598" s="340"/>
      <c r="BM598" s="340"/>
      <c r="BN598" s="340"/>
      <c r="BO598" s="340"/>
      <c r="BP598" s="340"/>
      <c r="BQ598" s="340"/>
      <c r="BR598" s="340"/>
      <c r="BS598" s="340"/>
      <c r="BT598" s="340"/>
      <c r="BU598" s="340"/>
      <c r="BV598" s="340"/>
      <c r="BW598" s="340"/>
      <c r="BX598" s="340"/>
      <c r="BY598" s="340"/>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5" customFormat="true" ht="25.15" customHeight="true" x14ac:dyDescent="0.2">
      <c r="C599" s="1016" t="s">
        <v>499</v>
      </c>
      <c r="D599" s="1006"/>
      <c r="E599" s="747">
        <v>3.4350889825054106E-3</v>
      </c>
      <c r="F599" s="613"/>
      <c r="G599" s="613"/>
      <c r="H599" s="1016" t="s">
        <v>507</v>
      </c>
      <c r="I599" s="1006"/>
      <c r="J599" s="748">
        <v>-3.7815199186955711E-3</v>
      </c>
      <c r="K599" s="613"/>
      <c r="L599" s="613"/>
      <c r="M599" s="1016" t="s">
        <v>520</v>
      </c>
      <c r="N599" s="1006"/>
      <c r="O599" s="749">
        <v>2.7644928952430445E-3</v>
      </c>
      <c r="P599" s="613"/>
      <c r="Q599" s="613"/>
      <c r="AC599" s="338"/>
      <c r="AD599" s="338"/>
      <c r="AE599" s="338"/>
      <c r="AF599" s="338"/>
      <c r="AG599" s="338"/>
      <c r="AH599" s="338"/>
      <c r="AI599" s="338"/>
      <c r="AJ599" s="338"/>
      <c r="AK599" s="338"/>
      <c r="AL599" s="338"/>
      <c r="AM599" s="338"/>
      <c r="AN599" s="338"/>
      <c r="AO599" s="338"/>
      <c r="AP599" s="338"/>
      <c r="AQ599" s="338"/>
      <c r="AR599" s="338"/>
      <c r="AS599" s="338"/>
      <c r="AT599" s="338"/>
      <c r="AU599" s="338"/>
      <c r="AV599" s="338"/>
      <c r="AW599" s="338"/>
      <c r="AX599" s="338"/>
      <c r="AY599" s="338"/>
      <c r="AZ599" s="338"/>
      <c r="BA599" s="340"/>
      <c r="BB599" s="419"/>
      <c r="BC599" s="340"/>
      <c r="BD599" s="340"/>
      <c r="BE599" s="340"/>
      <c r="BF599" s="340"/>
      <c r="BG599" s="340"/>
      <c r="BH599" s="340"/>
      <c r="BI599" s="340"/>
      <c r="BJ599" s="340"/>
      <c r="BK599" s="340"/>
      <c r="BL599" s="340"/>
      <c r="BM599" s="340"/>
      <c r="BN599" s="340"/>
      <c r="BO599" s="340"/>
      <c r="BP599" s="340"/>
      <c r="BQ599" s="340"/>
      <c r="BR599" s="340"/>
      <c r="BS599" s="340"/>
      <c r="BT599" s="340"/>
      <c r="BU599" s="340"/>
      <c r="BV599" s="340"/>
      <c r="BW599" s="340"/>
      <c r="BX599" s="340"/>
      <c r="BY599" s="340"/>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5" customFormat="true" ht="25.15" customHeight="true" x14ac:dyDescent="0.2">
      <c r="C600" s="1016" t="s">
        <v>448</v>
      </c>
      <c r="D600" s="1006"/>
      <c r="E600" s="747">
        <v>8.2391622112657395E-2</v>
      </c>
      <c r="F600" s="613"/>
      <c r="G600" s="613"/>
      <c r="H600" s="1016" t="s">
        <v>473</v>
      </c>
      <c r="I600" s="1006"/>
      <c r="J600" s="748">
        <v>-4.2824363336838929E-2</v>
      </c>
      <c r="K600" s="613"/>
      <c r="L600" s="613"/>
      <c r="M600" s="1016" t="s">
        <v>506</v>
      </c>
      <c r="N600" s="1006"/>
      <c r="O600" s="749">
        <v>9.8067014402799784E-3</v>
      </c>
      <c r="P600" s="613"/>
      <c r="Q600" s="613"/>
      <c r="AC600" s="338"/>
      <c r="AD600" s="338"/>
      <c r="AE600" s="338"/>
      <c r="AF600" s="338"/>
      <c r="AG600" s="338"/>
      <c r="AH600" s="338"/>
      <c r="AI600" s="338"/>
      <c r="AJ600" s="338"/>
      <c r="AK600" s="338"/>
      <c r="AL600" s="338"/>
      <c r="AM600" s="338"/>
      <c r="AN600" s="338"/>
      <c r="AO600" s="338"/>
      <c r="AP600" s="338"/>
      <c r="AQ600" s="338"/>
      <c r="AR600" s="338"/>
      <c r="AS600" s="338"/>
      <c r="AT600" s="338"/>
      <c r="AU600" s="338"/>
      <c r="AV600" s="338"/>
      <c r="AW600" s="338"/>
      <c r="AX600" s="338"/>
      <c r="AY600" s="338"/>
      <c r="AZ600" s="338"/>
      <c r="BA600" s="340"/>
      <c r="BB600" s="419"/>
      <c r="BC600" s="340"/>
      <c r="BD600" s="340"/>
      <c r="BE600" s="340"/>
      <c r="BF600" s="340"/>
      <c r="BG600" s="340"/>
      <c r="BH600" s="340"/>
      <c r="BI600" s="340"/>
      <c r="BJ600" s="340"/>
      <c r="BK600" s="340"/>
      <c r="BL600" s="340"/>
      <c r="BM600" s="340"/>
      <c r="BN600" s="340"/>
      <c r="BO600" s="340"/>
      <c r="BP600" s="340"/>
      <c r="BQ600" s="340"/>
      <c r="BR600" s="340"/>
      <c r="BS600" s="340"/>
      <c r="BT600" s="340"/>
      <c r="BU600" s="340"/>
      <c r="BV600" s="340"/>
      <c r="BW600" s="340"/>
      <c r="BX600" s="340"/>
      <c r="BY600" s="340"/>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5" customFormat="true" ht="25.15" customHeight="true" x14ac:dyDescent="0.2">
      <c r="C601" s="1016" t="s">
        <v>502</v>
      </c>
      <c r="D601" s="1006"/>
      <c r="E601" s="747">
        <v>3.0215276356102294E-3</v>
      </c>
      <c r="F601" s="613"/>
      <c r="G601" s="613"/>
      <c r="H601" s="1016" t="s">
        <v>511</v>
      </c>
      <c r="I601" s="1006"/>
      <c r="J601" s="748">
        <v>-1.1726856511960744E-3</v>
      </c>
      <c r="K601" s="613"/>
      <c r="L601" s="613"/>
      <c r="M601" s="1016" t="s">
        <v>499</v>
      </c>
      <c r="N601" s="1006"/>
      <c r="O601" s="749">
        <v>5.0300412785140121E-3</v>
      </c>
      <c r="P601" s="613"/>
      <c r="Q601" s="613"/>
      <c r="AC601" s="338"/>
      <c r="AD601" s="338"/>
      <c r="AE601" s="338"/>
      <c r="AF601" s="338"/>
      <c r="AG601" s="338"/>
      <c r="AH601" s="338"/>
      <c r="AI601" s="338"/>
      <c r="AJ601" s="338"/>
      <c r="AK601" s="338"/>
      <c r="AL601" s="338"/>
      <c r="AM601" s="338"/>
      <c r="AN601" s="338"/>
      <c r="AO601" s="338"/>
      <c r="AP601" s="338"/>
      <c r="AQ601" s="338"/>
      <c r="AR601" s="338"/>
      <c r="AS601" s="338"/>
      <c r="AT601" s="338"/>
      <c r="AU601" s="338"/>
      <c r="AV601" s="338"/>
      <c r="AW601" s="338"/>
      <c r="AX601" s="338"/>
      <c r="AY601" s="338"/>
      <c r="AZ601" s="338"/>
      <c r="BA601" s="340"/>
      <c r="BB601" s="419"/>
      <c r="BC601" s="340"/>
      <c r="BD601" s="340"/>
      <c r="BE601" s="340"/>
      <c r="BF601" s="340"/>
      <c r="BG601" s="340"/>
      <c r="BH601" s="340"/>
      <c r="BI601" s="340"/>
      <c r="BJ601" s="340"/>
      <c r="BK601" s="340"/>
      <c r="BL601" s="340"/>
      <c r="BM601" s="340"/>
      <c r="BN601" s="340"/>
      <c r="BO601" s="340"/>
      <c r="BP601" s="340"/>
      <c r="BQ601" s="340"/>
      <c r="BR601" s="340"/>
      <c r="BS601" s="340"/>
      <c r="BT601" s="340"/>
      <c r="BU601" s="340"/>
      <c r="BV601" s="340"/>
      <c r="BW601" s="340"/>
      <c r="BX601" s="340"/>
      <c r="BY601" s="340"/>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5" customFormat="true" ht="25.15" customHeight="true" x14ac:dyDescent="0.2">
      <c r="C602" s="1016" t="s">
        <v>489</v>
      </c>
      <c r="D602" s="1006"/>
      <c r="E602" s="747">
        <v>1.2883443717467479E-2</v>
      </c>
      <c r="F602" s="613"/>
      <c r="G602" s="613"/>
      <c r="H602" s="1016" t="s">
        <v>514</v>
      </c>
      <c r="I602" s="1006"/>
      <c r="J602" s="748">
        <v>-2.4979022178501895E-3</v>
      </c>
      <c r="K602" s="613"/>
      <c r="L602" s="613"/>
      <c r="M602" s="1016" t="s">
        <v>448</v>
      </c>
      <c r="N602" s="1006"/>
      <c r="O602" s="749">
        <v>0.1560937547281385</v>
      </c>
      <c r="P602" s="613"/>
      <c r="Q602" s="613"/>
      <c r="AC602" s="338"/>
      <c r="AD602" s="338"/>
      <c r="AE602" s="338"/>
      <c r="AF602" s="338"/>
      <c r="AG602" s="338"/>
      <c r="AH602" s="338"/>
      <c r="AI602" s="338"/>
      <c r="AJ602" s="338"/>
      <c r="AK602" s="338"/>
      <c r="AL602" s="338"/>
      <c r="AM602" s="338"/>
      <c r="AN602" s="338"/>
      <c r="AO602" s="338"/>
      <c r="AP602" s="338"/>
      <c r="AQ602" s="338"/>
      <c r="AR602" s="338"/>
      <c r="AS602" s="338"/>
      <c r="AT602" s="338"/>
      <c r="AU602" s="338"/>
      <c r="AV602" s="338"/>
      <c r="AW602" s="338"/>
      <c r="AX602" s="338"/>
      <c r="AY602" s="338"/>
      <c r="AZ602" s="338"/>
      <c r="BA602" s="340"/>
      <c r="BB602" s="419"/>
      <c r="BC602" s="340"/>
      <c r="BD602" s="340"/>
      <c r="BE602" s="340"/>
      <c r="BF602" s="340"/>
      <c r="BG602" s="340"/>
      <c r="BH602" s="340"/>
      <c r="BI602" s="340"/>
      <c r="BJ602" s="340"/>
      <c r="BK602" s="340"/>
      <c r="BL602" s="340"/>
      <c r="BM602" s="340"/>
      <c r="BN602" s="340"/>
      <c r="BO602" s="340"/>
      <c r="BP602" s="340"/>
      <c r="BQ602" s="340"/>
      <c r="BR602" s="340"/>
      <c r="BS602" s="340"/>
      <c r="BT602" s="340"/>
      <c r="BU602" s="340"/>
      <c r="BV602" s="340"/>
      <c r="BW602" s="340"/>
      <c r="BX602" s="340"/>
      <c r="BY602" s="340"/>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5" customFormat="true" ht="25.15" customHeight="true" x14ac:dyDescent="0.2">
      <c r="C603" s="1016" t="s">
        <v>483</v>
      </c>
      <c r="D603" s="1006"/>
      <c r="E603" s="747">
        <v>1.6167313133809424E-2</v>
      </c>
      <c r="F603" s="613"/>
      <c r="G603" s="613"/>
      <c r="H603" s="1016" t="s">
        <v>479</v>
      </c>
      <c r="I603" s="1006"/>
      <c r="J603" s="748">
        <v>1.6490425752308337E-2</v>
      </c>
      <c r="K603" s="613"/>
      <c r="L603" s="613"/>
      <c r="M603" s="1016" t="s">
        <v>502</v>
      </c>
      <c r="N603" s="1006"/>
      <c r="O603" s="749">
        <v>1.2886112036377061E-3</v>
      </c>
      <c r="P603" s="613"/>
      <c r="Q603" s="613"/>
      <c r="AC603" s="338"/>
      <c r="AD603" s="338"/>
      <c r="AE603" s="338"/>
      <c r="AF603" s="338"/>
      <c r="AG603" s="338"/>
      <c r="AH603" s="338"/>
      <c r="AI603" s="338"/>
      <c r="AJ603" s="338"/>
      <c r="AK603" s="338"/>
      <c r="AL603" s="338"/>
      <c r="AM603" s="338"/>
      <c r="AN603" s="338"/>
      <c r="AO603" s="338"/>
      <c r="AP603" s="338"/>
      <c r="AQ603" s="338"/>
      <c r="AR603" s="338"/>
      <c r="AS603" s="338"/>
      <c r="AT603" s="338"/>
      <c r="AU603" s="338"/>
      <c r="AV603" s="338"/>
      <c r="AW603" s="338"/>
      <c r="AX603" s="338"/>
      <c r="AY603" s="338"/>
      <c r="AZ603" s="338"/>
      <c r="BA603" s="340"/>
      <c r="BB603" s="419"/>
      <c r="BC603" s="340"/>
      <c r="BD603" s="340"/>
      <c r="BE603" s="340"/>
      <c r="BF603" s="340"/>
      <c r="BG603" s="340"/>
      <c r="BH603" s="340"/>
      <c r="BI603" s="340"/>
      <c r="BJ603" s="340"/>
      <c r="BK603" s="340"/>
      <c r="BL603" s="340"/>
      <c r="BM603" s="340"/>
      <c r="BN603" s="340"/>
      <c r="BO603" s="340"/>
      <c r="BP603" s="340"/>
      <c r="BQ603" s="340"/>
      <c r="BR603" s="340"/>
      <c r="BS603" s="340"/>
      <c r="BT603" s="340"/>
      <c r="BU603" s="340"/>
      <c r="BV603" s="340"/>
      <c r="BW603" s="340"/>
      <c r="BX603" s="340"/>
      <c r="BY603" s="340"/>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5" customFormat="true" ht="25.15" customHeight="true" x14ac:dyDescent="0.2">
      <c r="C604" s="1016" t="s">
        <v>492</v>
      </c>
      <c r="D604" s="1006"/>
      <c r="E604" s="747">
        <v>1.0906015715987582E-2</v>
      </c>
      <c r="F604" s="613"/>
      <c r="G604" s="613"/>
      <c r="H604" s="1016" t="s">
        <v>494</v>
      </c>
      <c r="I604" s="1006"/>
      <c r="J604" s="748">
        <v>7.6834334454192136E-3</v>
      </c>
      <c r="K604" s="613"/>
      <c r="L604" s="613"/>
      <c r="M604" s="1016" t="s">
        <v>489</v>
      </c>
      <c r="N604" s="1006"/>
      <c r="O604" s="749">
        <v>5.3217411518446129E-3</v>
      </c>
      <c r="P604" s="613"/>
      <c r="Q604" s="613"/>
      <c r="AC604" s="338"/>
      <c r="AD604" s="338"/>
      <c r="AE604" s="338"/>
      <c r="AF604" s="338"/>
      <c r="AG604" s="338"/>
      <c r="AH604" s="338"/>
      <c r="AI604" s="338"/>
      <c r="AJ604" s="338"/>
      <c r="AK604" s="338"/>
      <c r="AL604" s="338"/>
      <c r="AM604" s="338"/>
      <c r="AN604" s="338"/>
      <c r="AO604" s="338"/>
      <c r="AP604" s="338"/>
      <c r="AQ604" s="338"/>
      <c r="AR604" s="338"/>
      <c r="AS604" s="338"/>
      <c r="AT604" s="338"/>
      <c r="AU604" s="338"/>
      <c r="AV604" s="338"/>
      <c r="AW604" s="338"/>
      <c r="AX604" s="338"/>
      <c r="AY604" s="338"/>
      <c r="AZ604" s="338"/>
      <c r="BA604" s="341"/>
      <c r="BB604" s="420"/>
      <c r="BC604" s="341"/>
      <c r="BD604" s="341"/>
      <c r="BE604" s="341"/>
      <c r="BF604" s="341"/>
      <c r="BG604" s="341"/>
      <c r="BH604" s="341"/>
      <c r="BI604" s="341"/>
      <c r="BJ604" s="341"/>
      <c r="BK604" s="341"/>
      <c r="BL604" s="341"/>
      <c r="BM604" s="341"/>
      <c r="BN604" s="341"/>
      <c r="BO604" s="341"/>
      <c r="BP604" s="341"/>
      <c r="BQ604" s="341"/>
      <c r="BR604" s="341"/>
      <c r="BS604" s="341"/>
      <c r="BT604" s="341"/>
      <c r="BU604" s="341"/>
      <c r="BV604" s="341"/>
      <c r="BW604" s="341"/>
      <c r="BX604" s="341"/>
      <c r="BY604" s="341"/>
      <c r="BZ604" s="341"/>
      <c r="CA604" s="341"/>
      <c r="CB604" s="341"/>
      <c r="CC604" s="341"/>
      <c r="CD604" s="341"/>
      <c r="CE604" s="341"/>
      <c r="CF604" s="341"/>
      <c r="CG604" s="341"/>
      <c r="CH604" s="341"/>
      <c r="CI604" s="341"/>
      <c r="CJ604" s="341"/>
      <c r="CK604" s="341"/>
      <c r="CL604" s="341"/>
      <c r="CM604" s="341"/>
      <c r="CN604" s="341"/>
      <c r="CO604" s="341"/>
      <c r="CP604" s="341"/>
      <c r="CQ604" s="341"/>
      <c r="CR604" s="341"/>
      <c r="CS604" s="341"/>
      <c r="CT604" s="341"/>
      <c r="CU604" s="341"/>
      <c r="CV604" s="341"/>
      <c r="CW604" s="341"/>
      <c r="CX604" s="341"/>
      <c r="CY604" s="341"/>
      <c r="CZ604" s="341"/>
    </row>
    <row r="605" s="345" customFormat="true" ht="25.15" customHeight="true" x14ac:dyDescent="0.2">
      <c r="C605" s="1016" t="s">
        <v>496</v>
      </c>
      <c r="D605" s="1006"/>
      <c r="E605" s="747">
        <v>4.4608316505628876E-3</v>
      </c>
      <c r="F605" s="613"/>
      <c r="G605" s="613"/>
      <c r="H605" s="1016" t="s">
        <v>467</v>
      </c>
      <c r="I605" s="1006"/>
      <c r="J605" s="748">
        <v>2.5366632374823173E-2</v>
      </c>
      <c r="K605" s="613"/>
      <c r="L605" s="613"/>
      <c r="M605" s="1016" t="s">
        <v>483</v>
      </c>
      <c r="N605" s="1006"/>
      <c r="O605" s="749">
        <v>3.4760386449471298E-2</v>
      </c>
      <c r="P605" s="613"/>
      <c r="Q605" s="613"/>
      <c r="AC605" s="338"/>
      <c r="AD605" s="338"/>
      <c r="AE605" s="338"/>
      <c r="AF605" s="338"/>
      <c r="AG605" s="338"/>
      <c r="AH605" s="338"/>
      <c r="AI605" s="338"/>
      <c r="AJ605" s="338"/>
      <c r="AK605" s="338"/>
      <c r="AL605" s="338"/>
      <c r="AM605" s="338"/>
      <c r="AN605" s="338"/>
      <c r="AO605" s="338"/>
      <c r="AP605" s="338"/>
      <c r="AQ605" s="338"/>
      <c r="AR605" s="338"/>
      <c r="AS605" s="338"/>
      <c r="AT605" s="338"/>
      <c r="AU605" s="338"/>
      <c r="AV605" s="338"/>
      <c r="AW605" s="338"/>
      <c r="AX605" s="338"/>
      <c r="AY605" s="338"/>
      <c r="AZ605" s="338"/>
      <c r="BA605" s="341"/>
      <c r="BB605" s="420"/>
      <c r="BC605" s="341"/>
      <c r="BD605" s="341"/>
      <c r="BE605" s="341"/>
      <c r="BF605" s="341"/>
      <c r="BG605" s="341"/>
      <c r="BH605" s="341"/>
      <c r="BI605" s="341"/>
      <c r="BJ605" s="341"/>
      <c r="BK605" s="341"/>
      <c r="BL605" s="341"/>
      <c r="BM605" s="341"/>
      <c r="BN605" s="341"/>
      <c r="BO605" s="341"/>
      <c r="BP605" s="341"/>
      <c r="BQ605" s="341"/>
      <c r="BR605" s="341"/>
      <c r="BS605" s="341"/>
      <c r="BT605" s="341"/>
      <c r="BU605" s="341"/>
      <c r="BV605" s="341"/>
      <c r="BW605" s="341"/>
      <c r="BX605" s="341"/>
      <c r="BY605" s="341"/>
      <c r="BZ605" s="341"/>
      <c r="CA605" s="341"/>
      <c r="CB605" s="341"/>
      <c r="CC605" s="341"/>
      <c r="CD605" s="341"/>
      <c r="CE605" s="341"/>
      <c r="CF605" s="341"/>
      <c r="CG605" s="341"/>
      <c r="CH605" s="341"/>
      <c r="CI605" s="341"/>
      <c r="CJ605" s="341"/>
      <c r="CK605" s="341"/>
      <c r="CL605" s="341"/>
      <c r="CM605" s="341"/>
      <c r="CN605" s="341"/>
      <c r="CO605" s="341"/>
      <c r="CP605" s="341"/>
      <c r="CQ605" s="341"/>
      <c r="CR605" s="341"/>
      <c r="CS605" s="341"/>
      <c r="CT605" s="341"/>
      <c r="CU605" s="341"/>
      <c r="CV605" s="341"/>
      <c r="CW605" s="341"/>
      <c r="CX605" s="341"/>
      <c r="CY605" s="341"/>
      <c r="CZ605" s="341"/>
    </row>
    <row r="606" s="345" customFormat="true" ht="25.15" customHeight="true" x14ac:dyDescent="0.2">
      <c r="C606" s="1016" t="s">
        <v>517</v>
      </c>
      <c r="D606" s="1006"/>
      <c r="E606" s="747">
        <v>-7.9525400758753131E-4</v>
      </c>
      <c r="F606" s="613"/>
      <c r="G606" s="613"/>
      <c r="H606" s="1016" t="s">
        <v>454</v>
      </c>
      <c r="I606" s="1006"/>
      <c r="J606" s="748">
        <v>7.9838781313489093E-2</v>
      </c>
      <c r="K606" s="613"/>
      <c r="L606" s="613"/>
      <c r="M606" s="1016" t="s">
        <v>517</v>
      </c>
      <c r="N606" s="1006"/>
      <c r="O606" s="749">
        <v>4.1362446597779127E-3</v>
      </c>
      <c r="P606" s="613"/>
      <c r="Q606" s="613"/>
      <c r="AC606" s="338"/>
      <c r="AD606" s="338"/>
      <c r="AE606" s="338"/>
      <c r="AF606" s="338"/>
      <c r="AG606" s="338"/>
      <c r="AH606" s="338"/>
      <c r="AI606" s="338"/>
      <c r="AJ606" s="338"/>
      <c r="AK606" s="338"/>
      <c r="AL606" s="338"/>
      <c r="AM606" s="338"/>
      <c r="AN606" s="338"/>
      <c r="AO606" s="338"/>
      <c r="AP606" s="338"/>
      <c r="AQ606" s="338"/>
      <c r="AR606" s="338"/>
      <c r="AS606" s="338"/>
      <c r="AT606" s="338"/>
      <c r="AU606" s="338"/>
      <c r="AV606" s="338"/>
      <c r="AW606" s="338"/>
      <c r="AX606" s="338"/>
      <c r="AY606" s="338"/>
      <c r="AZ606" s="338"/>
      <c r="BA606" s="341"/>
      <c r="BB606" s="420"/>
      <c r="BC606" s="341"/>
      <c r="BD606" s="341"/>
      <c r="BE606" s="341"/>
      <c r="BF606" s="341"/>
      <c r="BG606" s="341"/>
      <c r="BH606" s="341"/>
      <c r="BI606" s="341"/>
      <c r="BJ606" s="341"/>
      <c r="BK606" s="341"/>
      <c r="BL606" s="341"/>
      <c r="BM606" s="341"/>
      <c r="BN606" s="341"/>
      <c r="BO606" s="341"/>
      <c r="BP606" s="341"/>
      <c r="BQ606" s="341"/>
      <c r="BR606" s="341"/>
      <c r="BS606" s="341"/>
      <c r="BT606" s="341"/>
      <c r="BU606" s="341"/>
      <c r="BV606" s="341"/>
      <c r="BW606" s="341"/>
      <c r="BX606" s="341"/>
      <c r="BY606" s="341"/>
      <c r="BZ606" s="341"/>
      <c r="CA606" s="341"/>
      <c r="CB606" s="341"/>
      <c r="CC606" s="341"/>
      <c r="CD606" s="341"/>
      <c r="CE606" s="341"/>
      <c r="CF606" s="341"/>
      <c r="CG606" s="341"/>
      <c r="CH606" s="341"/>
      <c r="CI606" s="341"/>
      <c r="CJ606" s="341"/>
      <c r="CK606" s="341"/>
      <c r="CL606" s="341"/>
      <c r="CM606" s="341"/>
      <c r="CN606" s="341"/>
      <c r="CO606" s="341"/>
      <c r="CP606" s="341"/>
      <c r="CQ606" s="341"/>
      <c r="CR606" s="341"/>
      <c r="CS606" s="341"/>
      <c r="CT606" s="341"/>
      <c r="CU606" s="341"/>
      <c r="CV606" s="341"/>
      <c r="CW606" s="341"/>
      <c r="CX606" s="341"/>
      <c r="CY606" s="341"/>
      <c r="CZ606" s="341"/>
    </row>
    <row r="607" s="345" customFormat="true" ht="25.15" customHeight="true" x14ac:dyDescent="0.2">
      <c r="C607" s="1016" t="s">
        <v>463</v>
      </c>
      <c r="D607" s="1006"/>
      <c r="E607" s="747">
        <v>4.884515756130469E-2</v>
      </c>
      <c r="F607" s="613"/>
      <c r="G607" s="613"/>
      <c r="H607" s="1016" t="s">
        <v>472</v>
      </c>
      <c r="I607" s="1006"/>
      <c r="J607" s="748">
        <v>-1.0097966575639277E-2</v>
      </c>
      <c r="K607" s="613"/>
      <c r="L607" s="613"/>
      <c r="M607" s="1016" t="s">
        <v>463</v>
      </c>
      <c r="N607" s="1006"/>
      <c r="O607" s="749">
        <v>-3.5405811401551497E-3</v>
      </c>
      <c r="P607" s="613"/>
      <c r="Q607" s="613"/>
      <c r="AC607" s="338"/>
      <c r="AD607" s="338"/>
      <c r="AE607" s="338"/>
      <c r="AF607" s="338"/>
      <c r="AG607" s="338"/>
      <c r="AH607" s="338"/>
      <c r="AI607" s="338"/>
      <c r="AJ607" s="338"/>
      <c r="AK607" s="338"/>
      <c r="AL607" s="338"/>
      <c r="AM607" s="338"/>
      <c r="AN607" s="338"/>
      <c r="AO607" s="338"/>
      <c r="AP607" s="338"/>
      <c r="AQ607" s="338"/>
      <c r="AR607" s="338"/>
      <c r="AS607" s="338"/>
      <c r="AT607" s="338"/>
      <c r="AU607" s="338"/>
      <c r="AV607" s="338"/>
      <c r="AW607" s="338"/>
      <c r="AX607" s="338"/>
      <c r="AY607" s="338"/>
      <c r="AZ607" s="338"/>
      <c r="BA607" s="341"/>
      <c r="BB607" s="420"/>
      <c r="BC607" s="341"/>
      <c r="BD607" s="341"/>
      <c r="BE607" s="341"/>
      <c r="BF607" s="341"/>
      <c r="BG607" s="341"/>
      <c r="BH607" s="341"/>
      <c r="BI607" s="341"/>
      <c r="BJ607" s="341"/>
      <c r="BK607" s="341"/>
      <c r="BL607" s="341"/>
      <c r="BM607" s="341"/>
      <c r="BN607" s="341"/>
      <c r="BO607" s="341"/>
      <c r="BP607" s="341"/>
      <c r="BQ607" s="341"/>
      <c r="BR607" s="341"/>
      <c r="BS607" s="341"/>
      <c r="BT607" s="341"/>
      <c r="BU607" s="341"/>
      <c r="BV607" s="341"/>
      <c r="BW607" s="341"/>
      <c r="BX607" s="341"/>
      <c r="BY607" s="341"/>
      <c r="BZ607" s="341"/>
      <c r="CA607" s="341"/>
      <c r="CB607" s="341"/>
      <c r="CC607" s="341"/>
      <c r="CD607" s="341"/>
      <c r="CE607" s="341"/>
      <c r="CF607" s="341"/>
      <c r="CG607" s="341"/>
      <c r="CH607" s="341"/>
      <c r="CI607" s="341"/>
      <c r="CJ607" s="341"/>
      <c r="CK607" s="341"/>
      <c r="CL607" s="341"/>
      <c r="CM607" s="341"/>
      <c r="CN607" s="341"/>
      <c r="CO607" s="341"/>
      <c r="CP607" s="341"/>
      <c r="CQ607" s="341"/>
      <c r="CR607" s="341"/>
      <c r="CS607" s="341"/>
      <c r="CT607" s="341"/>
      <c r="CU607" s="341"/>
      <c r="CV607" s="341"/>
      <c r="CW607" s="341"/>
      <c r="CX607" s="341"/>
      <c r="CY607" s="341"/>
      <c r="CZ607" s="341"/>
    </row>
    <row r="608" s="345" customFormat="true" ht="25.15" customHeight="true" x14ac:dyDescent="0.2">
      <c r="C608" s="1016" t="s">
        <v>504</v>
      </c>
      <c r="D608" s="1006"/>
      <c r="E608" s="747">
        <v>2.7012534994590226E-3</v>
      </c>
      <c r="F608" s="613"/>
      <c r="G608" s="613"/>
      <c r="H608" s="1016" t="s">
        <v>486</v>
      </c>
      <c r="I608" s="1006"/>
      <c r="J608" s="748">
        <v>8.0867917430293475E-3</v>
      </c>
      <c r="K608" s="613"/>
      <c r="L608" s="613"/>
      <c r="M608" s="1016" t="s">
        <v>500</v>
      </c>
      <c r="N608" s="1006"/>
      <c r="O608" s="749">
        <v>-1.5727422024826643E-3</v>
      </c>
      <c r="P608" s="613"/>
      <c r="Q608" s="613"/>
      <c r="AC608" s="338"/>
      <c r="AD608" s="338"/>
      <c r="AE608" s="338"/>
      <c r="AF608" s="338"/>
      <c r="AG608" s="338"/>
      <c r="AH608" s="338"/>
      <c r="AI608" s="338"/>
      <c r="AJ608" s="338"/>
      <c r="AK608" s="338"/>
      <c r="AL608" s="338"/>
      <c r="AM608" s="338"/>
      <c r="AN608" s="338"/>
      <c r="AO608" s="338"/>
      <c r="AP608" s="338"/>
      <c r="AQ608" s="338"/>
      <c r="AR608" s="338"/>
      <c r="AS608" s="338"/>
      <c r="AT608" s="338"/>
      <c r="AU608" s="338"/>
      <c r="AV608" s="338"/>
      <c r="AW608" s="338"/>
      <c r="AX608" s="338"/>
      <c r="AY608" s="338"/>
      <c r="AZ608" s="338"/>
      <c r="BA608" s="341"/>
      <c r="BB608" s="420"/>
      <c r="BC608" s="341"/>
      <c r="BD608" s="341"/>
      <c r="BE608" s="341"/>
      <c r="BF608" s="341"/>
      <c r="BG608" s="341"/>
      <c r="BH608" s="341"/>
      <c r="BI608" s="341"/>
      <c r="BJ608" s="341"/>
      <c r="BK608" s="341"/>
      <c r="BL608" s="341"/>
      <c r="BM608" s="341"/>
      <c r="BN608" s="341"/>
      <c r="BO608" s="341"/>
      <c r="BP608" s="341"/>
      <c r="BQ608" s="341"/>
      <c r="BR608" s="341"/>
      <c r="BS608" s="341"/>
      <c r="BT608" s="341"/>
      <c r="BU608" s="341"/>
      <c r="BV608" s="341"/>
      <c r="BW608" s="341"/>
      <c r="BX608" s="341"/>
      <c r="BY608" s="341"/>
      <c r="BZ608" s="341"/>
      <c r="CA608" s="341"/>
      <c r="CB608" s="341"/>
      <c r="CC608" s="341"/>
      <c r="CD608" s="341"/>
      <c r="CE608" s="341"/>
      <c r="CF608" s="341"/>
      <c r="CG608" s="341"/>
      <c r="CH608" s="341"/>
      <c r="CI608" s="341"/>
      <c r="CJ608" s="341"/>
      <c r="CK608" s="341"/>
      <c r="CL608" s="341"/>
      <c r="CM608" s="341"/>
      <c r="CN608" s="341"/>
      <c r="CO608" s="341"/>
      <c r="CP608" s="341"/>
      <c r="CQ608" s="341"/>
      <c r="CR608" s="341"/>
      <c r="CS608" s="341"/>
      <c r="CT608" s="341"/>
      <c r="CU608" s="341"/>
      <c r="CV608" s="341"/>
      <c r="CW608" s="341"/>
      <c r="CX608" s="341"/>
      <c r="CY608" s="341"/>
      <c r="CZ608" s="341"/>
    </row>
    <row r="609" s="345" customFormat="true" ht="25.15" customHeight="true" x14ac:dyDescent="0.2">
      <c r="C609" s="1016" t="s">
        <v>487</v>
      </c>
      <c r="D609" s="1006"/>
      <c r="E609" s="747">
        <v>1.368163078743978E-2</v>
      </c>
      <c r="F609" s="613"/>
      <c r="G609" s="613"/>
      <c r="H609" s="1016" t="s">
        <v>505</v>
      </c>
      <c r="I609" s="1006"/>
      <c r="J609" s="748">
        <v>2.6271785448178124E-3</v>
      </c>
      <c r="K609" s="613"/>
      <c r="L609" s="613"/>
      <c r="M609" s="1016" t="s">
        <v>457</v>
      </c>
      <c r="N609" s="1006"/>
      <c r="O609" s="749">
        <v>4.6016022403452282E-2</v>
      </c>
      <c r="P609" s="613"/>
      <c r="Q609" s="613"/>
      <c r="AC609" s="338"/>
      <c r="AD609" s="338"/>
      <c r="AE609" s="338"/>
      <c r="AF609" s="338"/>
      <c r="AG609" s="338"/>
      <c r="AH609" s="338"/>
      <c r="AI609" s="338"/>
      <c r="AJ609" s="338"/>
      <c r="AK609" s="338"/>
      <c r="AL609" s="338"/>
      <c r="AM609" s="338"/>
      <c r="AN609" s="338"/>
      <c r="AO609" s="338"/>
      <c r="AP609" s="338"/>
      <c r="AQ609" s="338"/>
      <c r="AR609" s="338"/>
      <c r="AS609" s="338"/>
      <c r="AT609" s="338"/>
      <c r="AU609" s="338"/>
      <c r="AV609" s="338"/>
      <c r="AW609" s="338"/>
      <c r="AX609" s="338"/>
      <c r="AY609" s="338"/>
      <c r="AZ609" s="338"/>
      <c r="BA609" s="341"/>
      <c r="BB609" s="420"/>
      <c r="BC609" s="341"/>
      <c r="BD609" s="341"/>
      <c r="BE609" s="341"/>
      <c r="BF609" s="341"/>
      <c r="BG609" s="341"/>
      <c r="BH609" s="341"/>
      <c r="BI609" s="341"/>
      <c r="BJ609" s="341"/>
      <c r="BK609" s="341"/>
      <c r="BL609" s="341"/>
      <c r="BM609" s="341"/>
      <c r="BN609" s="341"/>
      <c r="BO609" s="341"/>
      <c r="BP609" s="341"/>
      <c r="BQ609" s="341"/>
      <c r="BR609" s="341"/>
      <c r="BS609" s="341"/>
      <c r="BT609" s="341"/>
      <c r="BU609" s="341"/>
      <c r="BV609" s="341"/>
      <c r="BW609" s="341"/>
      <c r="BX609" s="341"/>
      <c r="BY609" s="341"/>
      <c r="BZ609" s="341"/>
      <c r="CA609" s="341"/>
      <c r="CB609" s="341"/>
      <c r="CC609" s="341"/>
      <c r="CD609" s="341"/>
      <c r="CE609" s="341"/>
      <c r="CF609" s="341"/>
      <c r="CG609" s="341"/>
      <c r="CH609" s="341"/>
      <c r="CI609" s="341"/>
      <c r="CJ609" s="341"/>
      <c r="CK609" s="341"/>
      <c r="CL609" s="341"/>
      <c r="CM609" s="341"/>
      <c r="CN609" s="341"/>
      <c r="CO609" s="341"/>
      <c r="CP609" s="341"/>
      <c r="CQ609" s="341"/>
      <c r="CR609" s="341"/>
      <c r="CS609" s="341"/>
      <c r="CT609" s="341"/>
      <c r="CU609" s="341"/>
      <c r="CV609" s="341"/>
      <c r="CW609" s="341"/>
      <c r="CX609" s="341"/>
      <c r="CY609" s="341"/>
      <c r="CZ609" s="341"/>
    </row>
    <row r="610" s="345" customFormat="true" ht="25.15" customHeight="true" x14ac:dyDescent="0.2">
      <c r="C610" s="1016" t="s">
        <v>500</v>
      </c>
      <c r="D610" s="1006"/>
      <c r="E610" s="747">
        <v>3.0725202191250094E-3</v>
      </c>
      <c r="F610" s="613"/>
      <c r="G610" s="613"/>
      <c r="H610" s="1016" t="s">
        <v>513</v>
      </c>
      <c r="I610" s="1006"/>
      <c r="J610" s="748">
        <v>-1.8410537128942469E-3</v>
      </c>
      <c r="K610" s="613"/>
      <c r="L610" s="613"/>
      <c r="M610" s="1016" t="s">
        <v>451</v>
      </c>
      <c r="N610" s="1006"/>
      <c r="O610" s="749">
        <v>-4.2083789369583915E-2</v>
      </c>
      <c r="P610" s="613"/>
      <c r="Q610" s="613"/>
      <c r="AC610" s="338"/>
      <c r="AD610" s="338"/>
      <c r="AE610" s="338"/>
      <c r="AF610" s="338"/>
      <c r="AG610" s="338"/>
      <c r="AH610" s="338"/>
      <c r="AI610" s="338"/>
      <c r="AJ610" s="338"/>
      <c r="AK610" s="338"/>
      <c r="AL610" s="338"/>
      <c r="AM610" s="338"/>
      <c r="AN610" s="338"/>
      <c r="AO610" s="338"/>
      <c r="AP610" s="338"/>
      <c r="AQ610" s="338"/>
      <c r="AR610" s="338"/>
      <c r="AS610" s="338"/>
      <c r="AT610" s="338"/>
      <c r="AU610" s="338"/>
      <c r="AV610" s="338"/>
      <c r="AW610" s="338"/>
      <c r="AX610" s="338"/>
      <c r="AY610" s="338"/>
      <c r="AZ610" s="338"/>
      <c r="BA610" s="341"/>
      <c r="BB610" s="420"/>
      <c r="BC610" s="341"/>
      <c r="BD610" s="341"/>
      <c r="BE610" s="341"/>
      <c r="BF610" s="341"/>
      <c r="BG610" s="341"/>
      <c r="BH610" s="341"/>
      <c r="BI610" s="341"/>
      <c r="BJ610" s="341"/>
      <c r="BK610" s="341"/>
      <c r="BL610" s="341"/>
      <c r="BM610" s="341"/>
      <c r="BN610" s="341"/>
      <c r="BO610" s="341"/>
      <c r="BP610" s="341"/>
      <c r="BQ610" s="341"/>
      <c r="BR610" s="341"/>
      <c r="BS610" s="341"/>
      <c r="BT610" s="341"/>
      <c r="BU610" s="341"/>
      <c r="BV610" s="341"/>
      <c r="BW610" s="341"/>
      <c r="BX610" s="341"/>
      <c r="BY610" s="341"/>
      <c r="BZ610" s="341"/>
      <c r="CA610" s="341"/>
      <c r="CB610" s="341"/>
      <c r="CC610" s="341"/>
      <c r="CD610" s="341"/>
      <c r="CE610" s="341"/>
      <c r="CF610" s="341"/>
      <c r="CG610" s="341"/>
      <c r="CH610" s="341"/>
      <c r="CI610" s="341"/>
      <c r="CJ610" s="341"/>
      <c r="CK610" s="341"/>
      <c r="CL610" s="341"/>
      <c r="CM610" s="341"/>
      <c r="CN610" s="341"/>
      <c r="CO610" s="341"/>
      <c r="CP610" s="341"/>
      <c r="CQ610" s="341"/>
      <c r="CR610" s="341"/>
      <c r="CS610" s="341"/>
      <c r="CT610" s="341"/>
      <c r="CU610" s="341"/>
      <c r="CV610" s="341"/>
      <c r="CW610" s="341"/>
      <c r="CX610" s="341"/>
      <c r="CY610" s="341"/>
      <c r="CZ610" s="341"/>
    </row>
    <row r="611" s="345" customFormat="true" ht="25.15" customHeight="true" x14ac:dyDescent="0.2">
      <c r="C611" s="1016" t="s">
        <v>457</v>
      </c>
      <c r="D611" s="1006"/>
      <c r="E611" s="747">
        <v>7.2105624071582108E-2</v>
      </c>
      <c r="F611" s="613"/>
      <c r="G611" s="613"/>
      <c r="H611" s="1016" t="s">
        <v>447</v>
      </c>
      <c r="I611" s="1006"/>
      <c r="J611" s="748">
        <v>-8.8591418359677918E-2</v>
      </c>
      <c r="K611" s="613"/>
      <c r="L611" s="613"/>
      <c r="M611" s="1016" t="s">
        <v>508</v>
      </c>
      <c r="N611" s="1006"/>
      <c r="O611" s="749">
        <v>-1.404794977905764E-3</v>
      </c>
      <c r="P611" s="613"/>
      <c r="Q611" s="613"/>
      <c r="AC611" s="338"/>
      <c r="AD611" s="338"/>
      <c r="AE611" s="338"/>
      <c r="AF611" s="338"/>
      <c r="AG611" s="338"/>
      <c r="AH611" s="338"/>
      <c r="AI611" s="338"/>
      <c r="AJ611" s="338"/>
      <c r="AK611" s="338"/>
      <c r="AL611" s="338"/>
      <c r="AM611" s="338"/>
      <c r="AN611" s="338"/>
      <c r="AO611" s="338"/>
      <c r="AP611" s="338"/>
      <c r="AQ611" s="338"/>
      <c r="AR611" s="338"/>
      <c r="AS611" s="338"/>
      <c r="AT611" s="338"/>
      <c r="AU611" s="338"/>
      <c r="AV611" s="338"/>
      <c r="AW611" s="338"/>
      <c r="AX611" s="338"/>
      <c r="AY611" s="338"/>
      <c r="AZ611" s="338"/>
      <c r="BA611" s="341"/>
      <c r="BB611" s="420"/>
      <c r="BC611" s="341"/>
      <c r="BD611" s="341"/>
      <c r="BE611" s="341"/>
      <c r="BF611" s="341"/>
      <c r="BG611" s="341"/>
      <c r="BH611" s="341"/>
      <c r="BI611" s="341"/>
      <c r="BJ611" s="341"/>
      <c r="BK611" s="341"/>
      <c r="BL611" s="341"/>
      <c r="BM611" s="341"/>
      <c r="BN611" s="341"/>
      <c r="BO611" s="341"/>
      <c r="BP611" s="341"/>
      <c r="BQ611" s="341"/>
      <c r="BR611" s="341"/>
      <c r="BS611" s="341"/>
      <c r="BT611" s="341"/>
      <c r="BU611" s="341"/>
      <c r="BV611" s="341"/>
      <c r="BW611" s="341"/>
      <c r="BX611" s="341"/>
      <c r="BY611" s="341"/>
      <c r="BZ611" s="341"/>
      <c r="CA611" s="341"/>
      <c r="CB611" s="341"/>
      <c r="CC611" s="341"/>
      <c r="CD611" s="341"/>
      <c r="CE611" s="341"/>
      <c r="CF611" s="341"/>
      <c r="CG611" s="341"/>
      <c r="CH611" s="341"/>
      <c r="CI611" s="341"/>
      <c r="CJ611" s="341"/>
      <c r="CK611" s="341"/>
      <c r="CL611" s="341"/>
      <c r="CM611" s="341"/>
      <c r="CN611" s="341"/>
      <c r="CO611" s="341"/>
      <c r="CP611" s="341"/>
      <c r="CQ611" s="341"/>
      <c r="CR611" s="341"/>
      <c r="CS611" s="341"/>
      <c r="CT611" s="341"/>
      <c r="CU611" s="341"/>
      <c r="CV611" s="341"/>
      <c r="CW611" s="341"/>
      <c r="CX611" s="341"/>
      <c r="CY611" s="341"/>
      <c r="CZ611" s="341"/>
    </row>
    <row r="612" s="345" customFormat="true" ht="25.15" customHeight="true" x14ac:dyDescent="0.2">
      <c r="C612" s="1016" t="s">
        <v>451</v>
      </c>
      <c r="D612" s="1006"/>
      <c r="E612" s="747">
        <v>-8.4932357522371743E-2</v>
      </c>
      <c r="F612" s="613"/>
      <c r="G612" s="613"/>
      <c r="H612" s="1016" t="s">
        <v>519</v>
      </c>
      <c r="I612" s="1006"/>
      <c r="J612" s="748">
        <v>-1.5504723799491221E-3</v>
      </c>
      <c r="K612" s="613"/>
      <c r="L612" s="613"/>
      <c r="M612" s="1016" t="s">
        <v>521</v>
      </c>
      <c r="N612" s="1006"/>
      <c r="O612" s="749">
        <v>9.9448135608476321E-4</v>
      </c>
      <c r="P612" s="613"/>
      <c r="Q612" s="613"/>
      <c r="AC612" s="338"/>
      <c r="AD612" s="338"/>
      <c r="AE612" s="338"/>
      <c r="AF612" s="338"/>
      <c r="AG612" s="338"/>
      <c r="AH612" s="338"/>
      <c r="AI612" s="338"/>
      <c r="AJ612" s="338"/>
      <c r="AK612" s="338"/>
      <c r="AL612" s="338"/>
      <c r="AM612" s="338"/>
      <c r="AN612" s="338"/>
      <c r="AO612" s="338"/>
      <c r="AP612" s="338"/>
      <c r="AQ612" s="338"/>
      <c r="AR612" s="338"/>
      <c r="AS612" s="338"/>
      <c r="AT612" s="338"/>
      <c r="AU612" s="338"/>
      <c r="AV612" s="338"/>
      <c r="AW612" s="338"/>
      <c r="AX612" s="338"/>
      <c r="AY612" s="338"/>
      <c r="AZ612" s="338"/>
      <c r="BA612" s="341"/>
      <c r="BB612" s="420"/>
      <c r="BC612" s="341"/>
      <c r="BD612" s="341"/>
      <c r="BE612" s="341"/>
      <c r="BF612" s="341"/>
      <c r="BG612" s="341"/>
      <c r="BH612" s="341"/>
      <c r="BI612" s="341"/>
      <c r="BJ612" s="341"/>
      <c r="BK612" s="341"/>
      <c r="BL612" s="341"/>
      <c r="BM612" s="341"/>
      <c r="BN612" s="341"/>
      <c r="BO612" s="341"/>
      <c r="BP612" s="341"/>
      <c r="BQ612" s="341"/>
      <c r="BR612" s="341"/>
      <c r="BS612" s="341"/>
      <c r="BT612" s="341"/>
      <c r="BU612" s="341"/>
      <c r="BV612" s="341"/>
      <c r="BW612" s="341"/>
      <c r="BX612" s="341"/>
      <c r="BY612" s="341"/>
      <c r="BZ612" s="341"/>
      <c r="CA612" s="341"/>
      <c r="CB612" s="341"/>
      <c r="CC612" s="341"/>
      <c r="CD612" s="341"/>
      <c r="CE612" s="341"/>
      <c r="CF612" s="341"/>
      <c r="CG612" s="341"/>
      <c r="CH612" s="341"/>
      <c r="CI612" s="341"/>
      <c r="CJ612" s="341"/>
      <c r="CK612" s="341"/>
      <c r="CL612" s="341"/>
      <c r="CM612" s="341"/>
      <c r="CN612" s="341"/>
      <c r="CO612" s="341"/>
      <c r="CP612" s="341"/>
      <c r="CQ612" s="341"/>
      <c r="CR612" s="341"/>
      <c r="CS612" s="341"/>
      <c r="CT612" s="341"/>
      <c r="CU612" s="341"/>
      <c r="CV612" s="341"/>
      <c r="CW612" s="341"/>
      <c r="CX612" s="341"/>
      <c r="CY612" s="341"/>
      <c r="CZ612" s="341"/>
    </row>
    <row r="613" s="345" customFormat="true" ht="25.15" customHeight="true" x14ac:dyDescent="0.2">
      <c r="C613" s="1016" t="s">
        <v>508</v>
      </c>
      <c r="D613" s="1006"/>
      <c r="E613" s="747">
        <v>-1.9849256080022647E-3</v>
      </c>
      <c r="F613" s="613"/>
      <c r="G613" s="613"/>
      <c r="H613" s="1016" t="s">
        <v>520</v>
      </c>
      <c r="I613" s="1006"/>
      <c r="J613" s="748">
        <v>-1.732243826187178E-3</v>
      </c>
      <c r="K613" s="613"/>
      <c r="L613" s="613"/>
      <c r="M613" s="1016" t="s">
        <v>516</v>
      </c>
      <c r="N613" s="1006"/>
      <c r="O613" s="749">
        <v>-2.1209603118376346E-3</v>
      </c>
      <c r="P613" s="613"/>
      <c r="Q613" s="613"/>
      <c r="AC613" s="338"/>
      <c r="AD613" s="338"/>
      <c r="AE613" s="338"/>
      <c r="AF613" s="338"/>
      <c r="AG613" s="338"/>
      <c r="AH613" s="338"/>
      <c r="AI613" s="338"/>
      <c r="AJ613" s="338"/>
      <c r="AK613" s="338"/>
      <c r="AL613" s="338"/>
      <c r="AM613" s="338"/>
      <c r="AN613" s="338"/>
      <c r="AO613" s="338"/>
      <c r="AP613" s="338"/>
      <c r="AQ613" s="338"/>
      <c r="AR613" s="338"/>
      <c r="AS613" s="338"/>
      <c r="AT613" s="338"/>
      <c r="AU613" s="338"/>
      <c r="AV613" s="338"/>
      <c r="AW613" s="338"/>
      <c r="AX613" s="338"/>
      <c r="AY613" s="338"/>
      <c r="AZ613" s="338"/>
      <c r="BA613" s="341"/>
      <c r="BB613" s="420"/>
      <c r="BC613" s="341"/>
      <c r="BD613" s="341"/>
      <c r="BE613" s="341"/>
      <c r="BF613" s="341"/>
      <c r="BG613" s="341"/>
      <c r="BH613" s="341"/>
      <c r="BI613" s="341"/>
      <c r="BJ613" s="341"/>
      <c r="BK613" s="341"/>
      <c r="BL613" s="341"/>
      <c r="BM613" s="341"/>
      <c r="BN613" s="341"/>
      <c r="BO613" s="341"/>
      <c r="BP613" s="341"/>
      <c r="BQ613" s="341"/>
      <c r="BR613" s="341"/>
      <c r="BS613" s="341"/>
      <c r="BT613" s="341"/>
      <c r="BU613" s="341"/>
      <c r="BV613" s="341"/>
      <c r="BW613" s="341"/>
      <c r="BX613" s="341"/>
      <c r="BY613" s="341"/>
      <c r="BZ613" s="341"/>
      <c r="CA613" s="341"/>
      <c r="CB613" s="341"/>
      <c r="CC613" s="341"/>
      <c r="CD613" s="341"/>
      <c r="CE613" s="341"/>
      <c r="CF613" s="341"/>
      <c r="CG613" s="341"/>
      <c r="CH613" s="341"/>
      <c r="CI613" s="341"/>
      <c r="CJ613" s="341"/>
      <c r="CK613" s="341"/>
      <c r="CL613" s="341"/>
      <c r="CM613" s="341"/>
      <c r="CN613" s="341"/>
      <c r="CO613" s="341"/>
      <c r="CP613" s="341"/>
      <c r="CQ613" s="341"/>
      <c r="CR613" s="341"/>
      <c r="CS613" s="341"/>
      <c r="CT613" s="341"/>
      <c r="CU613" s="341"/>
      <c r="CV613" s="341"/>
      <c r="CW613" s="341"/>
      <c r="CX613" s="341"/>
      <c r="CY613" s="341"/>
      <c r="CZ613" s="341"/>
    </row>
    <row r="614" s="345" customFormat="true" ht="25.15" customHeight="true" x14ac:dyDescent="0.2">
      <c r="C614" s="1016" t="s">
        <v>521</v>
      </c>
      <c r="D614" s="1006"/>
      <c r="E614" s="747">
        <v>-6.0406984630713748E-4</v>
      </c>
      <c r="F614" s="613"/>
      <c r="G614" s="613"/>
      <c r="H614" s="1016" t="s">
        <v>506</v>
      </c>
      <c r="I614" s="1006"/>
      <c r="J614" s="748">
        <v>-2.453477532388189E-3</v>
      </c>
      <c r="K614" s="613"/>
      <c r="L614" s="613"/>
      <c r="M614" s="1016" t="s">
        <v>512</v>
      </c>
      <c r="N614" s="1006"/>
      <c r="O614" s="749">
        <v>-5.3687472468102733E-4</v>
      </c>
      <c r="P614" s="613"/>
      <c r="Q614" s="613"/>
      <c r="AC614" s="338"/>
      <c r="AD614" s="338"/>
      <c r="AE614" s="338"/>
      <c r="AF614" s="338"/>
      <c r="AG614" s="338"/>
      <c r="AH614" s="338"/>
      <c r="AI614" s="338"/>
      <c r="AJ614" s="338"/>
      <c r="AK614" s="338"/>
      <c r="AL614" s="338"/>
      <c r="AM614" s="338"/>
      <c r="AN614" s="338"/>
      <c r="AO614" s="338"/>
      <c r="AP614" s="338"/>
      <c r="AQ614" s="338"/>
      <c r="AR614" s="338"/>
      <c r="AS614" s="338"/>
      <c r="AT614" s="338"/>
      <c r="AU614" s="338"/>
      <c r="AV614" s="338"/>
      <c r="AW614" s="338"/>
      <c r="AX614" s="338"/>
      <c r="AY614" s="338"/>
      <c r="AZ614" s="338"/>
      <c r="BA614" s="341"/>
      <c r="BB614" s="420"/>
      <c r="BC614" s="341"/>
      <c r="BD614" s="341"/>
      <c r="BE614" s="341"/>
      <c r="BF614" s="341"/>
      <c r="BG614" s="341"/>
      <c r="BH614" s="341"/>
      <c r="BI614" s="341"/>
      <c r="BJ614" s="341"/>
      <c r="BK614" s="341"/>
      <c r="BL614" s="341"/>
      <c r="BM614" s="341"/>
      <c r="BN614" s="341"/>
      <c r="BO614" s="341"/>
      <c r="BP614" s="341"/>
      <c r="BQ614" s="341"/>
      <c r="BR614" s="341"/>
      <c r="BS614" s="341"/>
      <c r="BT614" s="341"/>
      <c r="BU614" s="341"/>
      <c r="BV614" s="341"/>
      <c r="BW614" s="341"/>
      <c r="BX614" s="341"/>
      <c r="BY614" s="341"/>
      <c r="BZ614" s="341"/>
      <c r="CA614" s="341"/>
      <c r="CB614" s="341"/>
      <c r="CC614" s="341"/>
      <c r="CD614" s="341"/>
      <c r="CE614" s="341"/>
      <c r="CF614" s="341"/>
      <c r="CG614" s="341"/>
      <c r="CH614" s="341"/>
      <c r="CI614" s="341"/>
      <c r="CJ614" s="341"/>
      <c r="CK614" s="341"/>
      <c r="CL614" s="341"/>
      <c r="CM614" s="341"/>
      <c r="CN614" s="341"/>
      <c r="CO614" s="341"/>
      <c r="CP614" s="341"/>
      <c r="CQ614" s="341"/>
      <c r="CR614" s="341"/>
      <c r="CS614" s="341"/>
      <c r="CT614" s="341"/>
      <c r="CU614" s="341"/>
      <c r="CV614" s="341"/>
      <c r="CW614" s="341"/>
      <c r="CX614" s="341"/>
      <c r="CY614" s="341"/>
      <c r="CZ614" s="341"/>
    </row>
    <row r="615" s="345" customFormat="true" ht="25.15" customHeight="true" x14ac:dyDescent="0.2">
      <c r="C615" s="1016" t="s">
        <v>516</v>
      </c>
      <c r="D615" s="1006"/>
      <c r="E615" s="747">
        <v>-6.400929085986104E-4</v>
      </c>
      <c r="F615" s="613"/>
      <c r="G615" s="613"/>
      <c r="H615" s="1016" t="s">
        <v>499</v>
      </c>
      <c r="I615" s="1006"/>
      <c r="J615" s="748">
        <v>2.0307619702618174E-3</v>
      </c>
      <c r="K615" s="613"/>
      <c r="L615" s="613"/>
      <c r="M615" s="1016" t="s">
        <v>462</v>
      </c>
      <c r="N615" s="1006"/>
      <c r="O615" s="749">
        <v>-8.2469429792076901E-2</v>
      </c>
      <c r="P615" s="613"/>
      <c r="Q615" s="613"/>
      <c r="AC615" s="338"/>
      <c r="AD615" s="338"/>
      <c r="AE615" s="338"/>
      <c r="AF615" s="338"/>
      <c r="AG615" s="338"/>
      <c r="AH615" s="338"/>
      <c r="AI615" s="338"/>
      <c r="AJ615" s="338"/>
      <c r="AK615" s="338"/>
      <c r="AL615" s="338"/>
      <c r="AM615" s="338"/>
      <c r="AN615" s="338"/>
      <c r="AO615" s="338"/>
      <c r="AP615" s="338"/>
      <c r="AQ615" s="338"/>
      <c r="AR615" s="338"/>
      <c r="AS615" s="338"/>
      <c r="AT615" s="338"/>
      <c r="AU615" s="338"/>
      <c r="AV615" s="338"/>
      <c r="AW615" s="338"/>
      <c r="AX615" s="338"/>
      <c r="AY615" s="338"/>
      <c r="AZ615" s="338"/>
      <c r="BA615" s="341"/>
      <c r="BB615" s="420"/>
      <c r="BC615" s="341"/>
      <c r="BD615" s="341"/>
      <c r="BE615" s="341"/>
      <c r="BF615" s="341"/>
      <c r="BG615" s="341"/>
      <c r="BH615" s="341"/>
      <c r="BI615" s="341"/>
      <c r="BJ615" s="341"/>
      <c r="BK615" s="341"/>
      <c r="BL615" s="341"/>
      <c r="BM615" s="341"/>
      <c r="BN615" s="341"/>
      <c r="BO615" s="341"/>
      <c r="BP615" s="341"/>
      <c r="BQ615" s="341"/>
      <c r="BR615" s="341"/>
      <c r="BS615" s="341"/>
      <c r="BT615" s="341"/>
      <c r="BU615" s="341"/>
      <c r="BV615" s="341"/>
      <c r="BW615" s="341"/>
      <c r="BX615" s="341"/>
      <c r="BY615" s="341"/>
      <c r="BZ615" s="341"/>
      <c r="CA615" s="341"/>
      <c r="CB615" s="341"/>
      <c r="CC615" s="341"/>
      <c r="CD615" s="341"/>
      <c r="CE615" s="341"/>
      <c r="CF615" s="341"/>
      <c r="CG615" s="341"/>
      <c r="CH615" s="341"/>
      <c r="CI615" s="341"/>
      <c r="CJ615" s="341"/>
      <c r="CK615" s="341"/>
      <c r="CL615" s="341"/>
      <c r="CM615" s="341"/>
      <c r="CN615" s="341"/>
      <c r="CO615" s="341"/>
      <c r="CP615" s="341"/>
      <c r="CQ615" s="341"/>
      <c r="CR615" s="341"/>
      <c r="CS615" s="341"/>
      <c r="CT615" s="341"/>
      <c r="CU615" s="341"/>
      <c r="CV615" s="341"/>
      <c r="CW615" s="341"/>
      <c r="CX615" s="341"/>
      <c r="CY615" s="341"/>
      <c r="CZ615" s="341"/>
    </row>
    <row r="616" s="345" customFormat="true" ht="25.15" customHeight="true" x14ac:dyDescent="0.2">
      <c r="C616" s="1016" t="s">
        <v>512</v>
      </c>
      <c r="D616" s="1006"/>
      <c r="E616" s="747">
        <v>1.7058702168607227E-3</v>
      </c>
      <c r="F616" s="613"/>
      <c r="G616" s="613"/>
      <c r="H616" s="1016" t="s">
        <v>448</v>
      </c>
      <c r="I616" s="1006"/>
      <c r="J616" s="748">
        <v>7.8993775157466556E-2</v>
      </c>
      <c r="K616" s="613"/>
      <c r="L616" s="613"/>
      <c r="M616" s="1016" t="s">
        <v>465</v>
      </c>
      <c r="N616" s="1006"/>
      <c r="O616" s="749">
        <v>8.039613367213419E-2</v>
      </c>
      <c r="P616" s="613"/>
      <c r="Q616" s="613"/>
      <c r="AC616" s="338"/>
      <c r="AD616" s="338"/>
      <c r="AE616" s="338"/>
      <c r="AF616" s="338"/>
      <c r="AG616" s="338"/>
      <c r="AH616" s="338"/>
      <c r="AI616" s="338"/>
      <c r="AJ616" s="338"/>
      <c r="AK616" s="338"/>
      <c r="AL616" s="338"/>
      <c r="AM616" s="338"/>
      <c r="AN616" s="338"/>
      <c r="AO616" s="338"/>
      <c r="AP616" s="338"/>
      <c r="AQ616" s="338"/>
      <c r="AR616" s="338"/>
      <c r="AS616" s="338"/>
      <c r="AT616" s="338"/>
      <c r="AU616" s="338"/>
      <c r="AV616" s="338"/>
      <c r="AW616" s="338"/>
      <c r="AX616" s="338"/>
      <c r="AY616" s="338"/>
      <c r="AZ616" s="338"/>
      <c r="BA616" s="341"/>
      <c r="BB616" s="420"/>
      <c r="BC616" s="341"/>
      <c r="BD616" s="341"/>
      <c r="BE616" s="341"/>
      <c r="BF616" s="341"/>
      <c r="BG616" s="341"/>
      <c r="BH616" s="341"/>
      <c r="BI616" s="341"/>
      <c r="BJ616" s="341"/>
      <c r="BK616" s="341"/>
      <c r="BL616" s="341"/>
      <c r="BM616" s="341"/>
      <c r="BN616" s="341"/>
      <c r="BO616" s="341"/>
      <c r="BP616" s="341"/>
      <c r="BQ616" s="341"/>
      <c r="BR616" s="341"/>
      <c r="BS616" s="341"/>
      <c r="BT616" s="341"/>
      <c r="BU616" s="341"/>
      <c r="BV616" s="341"/>
      <c r="BW616" s="341"/>
      <c r="BX616" s="341"/>
      <c r="BY616" s="341"/>
      <c r="BZ616" s="341"/>
      <c r="CA616" s="341"/>
      <c r="CB616" s="341"/>
      <c r="CC616" s="341"/>
      <c r="CD616" s="341"/>
      <c r="CE616" s="341"/>
      <c r="CF616" s="341"/>
      <c r="CG616" s="341"/>
      <c r="CH616" s="341"/>
      <c r="CI616" s="341"/>
      <c r="CJ616" s="341"/>
      <c r="CK616" s="341"/>
      <c r="CL616" s="341"/>
      <c r="CM616" s="341"/>
      <c r="CN616" s="341"/>
      <c r="CO616" s="341"/>
      <c r="CP616" s="341"/>
      <c r="CQ616" s="341"/>
      <c r="CR616" s="341"/>
      <c r="CS616" s="341"/>
      <c r="CT616" s="341"/>
      <c r="CU616" s="341"/>
      <c r="CV616" s="341"/>
      <c r="CW616" s="341"/>
      <c r="CX616" s="341"/>
      <c r="CY616" s="341"/>
      <c r="CZ616" s="341"/>
    </row>
    <row r="617" s="345" customFormat="true" ht="25.15" customHeight="true" x14ac:dyDescent="0.2">
      <c r="C617" s="1016" t="s">
        <v>462</v>
      </c>
      <c r="D617" s="1006"/>
      <c r="E617" s="747">
        <v>-8.5457070001701014E-3</v>
      </c>
      <c r="F617" s="613"/>
      <c r="G617" s="613"/>
      <c r="H617" s="1016" t="s">
        <v>502</v>
      </c>
      <c r="I617" s="1006"/>
      <c r="J617" s="748">
        <v>3.0700750873760814E-3</v>
      </c>
      <c r="K617" s="613"/>
      <c r="L617" s="613"/>
      <c r="M617" s="1016" t="s">
        <v>480</v>
      </c>
      <c r="N617" s="1006"/>
      <c r="O617" s="749">
        <v>1.1969785627669585E-2</v>
      </c>
      <c r="P617" s="613"/>
      <c r="Q617" s="613"/>
      <c r="AC617" s="338"/>
      <c r="AD617" s="338"/>
      <c r="AE617" s="338"/>
      <c r="AF617" s="338"/>
      <c r="AG617" s="338"/>
      <c r="AH617" s="338"/>
      <c r="AI617" s="338"/>
      <c r="AJ617" s="338"/>
      <c r="AK617" s="338"/>
      <c r="AL617" s="338"/>
      <c r="AM617" s="338"/>
      <c r="AN617" s="338"/>
      <c r="AO617" s="338"/>
      <c r="AP617" s="338"/>
      <c r="AQ617" s="338"/>
      <c r="AR617" s="338"/>
      <c r="AS617" s="338"/>
      <c r="AT617" s="338"/>
      <c r="AU617" s="338"/>
      <c r="AV617" s="338"/>
      <c r="AW617" s="338"/>
      <c r="AX617" s="338"/>
      <c r="AY617" s="338"/>
      <c r="AZ617" s="338"/>
      <c r="BA617" s="341"/>
      <c r="BB617" s="420"/>
      <c r="BC617" s="341"/>
      <c r="BD617" s="341"/>
      <c r="BE617" s="341"/>
      <c r="BF617" s="341"/>
      <c r="BG617" s="341"/>
      <c r="BH617" s="341"/>
      <c r="BI617" s="341"/>
      <c r="BJ617" s="341"/>
      <c r="BK617" s="341"/>
      <c r="BL617" s="341"/>
      <c r="BM617" s="341"/>
      <c r="BN617" s="341"/>
      <c r="BO617" s="341"/>
      <c r="BP617" s="341"/>
      <c r="BQ617" s="341"/>
      <c r="BR617" s="341"/>
      <c r="BS617" s="341"/>
      <c r="BT617" s="341"/>
      <c r="BU617" s="341"/>
      <c r="BV617" s="341"/>
      <c r="BW617" s="341"/>
      <c r="BX617" s="341"/>
      <c r="BY617" s="341"/>
      <c r="BZ617" s="341"/>
      <c r="CA617" s="341"/>
      <c r="CB617" s="341"/>
      <c r="CC617" s="341"/>
      <c r="CD617" s="341"/>
      <c r="CE617" s="341"/>
      <c r="CF617" s="341"/>
      <c r="CG617" s="341"/>
      <c r="CH617" s="341"/>
      <c r="CI617" s="341"/>
      <c r="CJ617" s="341"/>
      <c r="CK617" s="341"/>
      <c r="CL617" s="341"/>
      <c r="CM617" s="341"/>
      <c r="CN617" s="341"/>
      <c r="CO617" s="341"/>
      <c r="CP617" s="341"/>
      <c r="CQ617" s="341"/>
      <c r="CR617" s="341"/>
      <c r="CS617" s="341"/>
      <c r="CT617" s="341"/>
      <c r="CU617" s="341"/>
      <c r="CV617" s="341"/>
      <c r="CW617" s="341"/>
      <c r="CX617" s="341"/>
      <c r="CY617" s="341"/>
      <c r="CZ617" s="341"/>
    </row>
    <row r="618" s="345" customFormat="true" ht="25.15" customHeight="true" x14ac:dyDescent="0.2">
      <c r="C618" s="1016" t="s">
        <v>465</v>
      </c>
      <c r="D618" s="1006"/>
      <c r="E618" s="747">
        <v>-1.1984137418502733E-2</v>
      </c>
      <c r="F618" s="613"/>
      <c r="G618" s="613"/>
      <c r="H618" s="1016" t="s">
        <v>489</v>
      </c>
      <c r="I618" s="1006"/>
      <c r="J618" s="748">
        <v>1.058495001818514E-2</v>
      </c>
      <c r="K618" s="613"/>
      <c r="L618" s="613"/>
      <c r="M618" s="1016" t="s">
        <v>477</v>
      </c>
      <c r="N618" s="1006"/>
      <c r="O618" s="749">
        <v>2.0237272686230955E-2</v>
      </c>
      <c r="P618" s="613"/>
      <c r="Q618" s="613"/>
      <c r="AC618" s="338"/>
      <c r="AD618" s="338"/>
      <c r="AE618" s="338"/>
      <c r="AF618" s="338"/>
      <c r="AG618" s="338"/>
      <c r="AH618" s="338"/>
      <c r="AI618" s="338"/>
      <c r="AJ618" s="338"/>
      <c r="AK618" s="338"/>
      <c r="AL618" s="338"/>
      <c r="AM618" s="338"/>
      <c r="AN618" s="338"/>
      <c r="AO618" s="338"/>
      <c r="AP618" s="338"/>
      <c r="AQ618" s="338"/>
      <c r="AR618" s="338"/>
      <c r="AS618" s="338"/>
      <c r="AT618" s="338"/>
      <c r="AU618" s="338"/>
      <c r="AV618" s="338"/>
      <c r="AW618" s="338"/>
      <c r="AX618" s="338"/>
      <c r="AY618" s="338"/>
      <c r="AZ618" s="338"/>
      <c r="BA618" s="341"/>
      <c r="BB618" s="420"/>
      <c r="BC618" s="341"/>
      <c r="BD618" s="341"/>
      <c r="BE618" s="341"/>
      <c r="BF618" s="341"/>
      <c r="BG618" s="341"/>
      <c r="BH618" s="341"/>
      <c r="BI618" s="341"/>
      <c r="BJ618" s="341"/>
      <c r="BK618" s="341"/>
      <c r="BL618" s="341"/>
      <c r="BM618" s="341"/>
      <c r="BN618" s="341"/>
      <c r="BO618" s="341"/>
      <c r="BP618" s="341"/>
      <c r="BQ618" s="341"/>
      <c r="BR618" s="341"/>
      <c r="BS618" s="341"/>
      <c r="BT618" s="341"/>
      <c r="BU618" s="341"/>
      <c r="BV618" s="341"/>
      <c r="BW618" s="341"/>
      <c r="BX618" s="341"/>
      <c r="BY618" s="341"/>
      <c r="BZ618" s="341"/>
      <c r="CA618" s="341"/>
      <c r="CB618" s="341"/>
      <c r="CC618" s="341"/>
      <c r="CD618" s="341"/>
      <c r="CE618" s="341"/>
      <c r="CF618" s="341"/>
      <c r="CG618" s="341"/>
      <c r="CH618" s="341"/>
      <c r="CI618" s="341"/>
      <c r="CJ618" s="341"/>
      <c r="CK618" s="341"/>
      <c r="CL618" s="341"/>
      <c r="CM618" s="341"/>
      <c r="CN618" s="341"/>
      <c r="CO618" s="341"/>
      <c r="CP618" s="341"/>
      <c r="CQ618" s="341"/>
      <c r="CR618" s="341"/>
      <c r="CS618" s="341"/>
      <c r="CT618" s="341"/>
      <c r="CU618" s="341"/>
      <c r="CV618" s="341"/>
      <c r="CW618" s="341"/>
      <c r="CX618" s="341"/>
      <c r="CY618" s="341"/>
      <c r="CZ618" s="341"/>
    </row>
    <row r="619" s="345" customFormat="true" ht="25.15" customHeight="true" x14ac:dyDescent="0.2">
      <c r="C619" s="1016" t="s">
        <v>480</v>
      </c>
      <c r="D619" s="1006"/>
      <c r="E619" s="747">
        <v>1.8766601820926307E-2</v>
      </c>
      <c r="F619" s="613"/>
      <c r="G619" s="613"/>
      <c r="H619" s="1016" t="s">
        <v>483</v>
      </c>
      <c r="I619" s="1006"/>
      <c r="J619" s="748">
        <v>1.5160274865009059E-2</v>
      </c>
      <c r="K619" s="613"/>
      <c r="L619" s="613"/>
      <c r="M619" s="1016" t="s">
        <v>488</v>
      </c>
      <c r="N619" s="1006"/>
      <c r="O619" s="749">
        <v>3.1353290931400851E-2</v>
      </c>
      <c r="P619" s="613"/>
      <c r="Q619" s="613"/>
      <c r="AC619" s="338"/>
      <c r="AD619" s="338"/>
      <c r="AE619" s="338"/>
      <c r="AF619" s="338"/>
      <c r="AG619" s="338"/>
      <c r="AH619" s="338"/>
      <c r="AI619" s="338"/>
      <c r="AJ619" s="338"/>
      <c r="AK619" s="338"/>
      <c r="AL619" s="338"/>
      <c r="AM619" s="338"/>
      <c r="AN619" s="338"/>
      <c r="AO619" s="338"/>
      <c r="AP619" s="338"/>
      <c r="AQ619" s="338"/>
      <c r="AR619" s="338"/>
      <c r="AS619" s="338"/>
      <c r="AT619" s="338"/>
      <c r="AU619" s="338"/>
      <c r="AV619" s="338"/>
      <c r="AW619" s="338"/>
      <c r="AX619" s="338"/>
      <c r="AY619" s="338"/>
      <c r="AZ619" s="338"/>
      <c r="BA619" s="341"/>
      <c r="BB619" s="420"/>
      <c r="BC619" s="341"/>
      <c r="BD619" s="341"/>
      <c r="BE619" s="341"/>
      <c r="BF619" s="341"/>
      <c r="BG619" s="341"/>
      <c r="BH619" s="341"/>
      <c r="BI619" s="341"/>
      <c r="BJ619" s="341"/>
      <c r="BK619" s="341"/>
      <c r="BL619" s="341"/>
      <c r="BM619" s="341"/>
      <c r="BN619" s="341"/>
      <c r="BO619" s="341"/>
      <c r="BP619" s="341"/>
      <c r="BQ619" s="341"/>
      <c r="BR619" s="341"/>
      <c r="BS619" s="341"/>
      <c r="BT619" s="341"/>
      <c r="BU619" s="341"/>
      <c r="BV619" s="341"/>
      <c r="BW619" s="341"/>
      <c r="BX619" s="341"/>
      <c r="BY619" s="341"/>
      <c r="BZ619" s="341"/>
      <c r="CA619" s="341"/>
      <c r="CB619" s="341"/>
      <c r="CC619" s="341"/>
      <c r="CD619" s="341"/>
      <c r="CE619" s="341"/>
      <c r="CF619" s="341"/>
      <c r="CG619" s="341"/>
      <c r="CH619" s="341"/>
      <c r="CI619" s="341"/>
      <c r="CJ619" s="341"/>
      <c r="CK619" s="341"/>
      <c r="CL619" s="341"/>
      <c r="CM619" s="341"/>
      <c r="CN619" s="341"/>
      <c r="CO619" s="341"/>
      <c r="CP619" s="341"/>
      <c r="CQ619" s="341"/>
      <c r="CR619" s="341"/>
      <c r="CS619" s="341"/>
      <c r="CT619" s="341"/>
      <c r="CU619" s="341"/>
      <c r="CV619" s="341"/>
      <c r="CW619" s="341"/>
      <c r="CX619" s="341"/>
      <c r="CY619" s="341"/>
      <c r="CZ619" s="341"/>
    </row>
    <row r="620" s="345" customFormat="true" ht="25.15" customHeight="true" x14ac:dyDescent="0.2">
      <c r="C620" s="1016" t="s">
        <v>300</v>
      </c>
      <c r="D620" s="1006"/>
      <c r="E620" s="747">
        <v>9.341457588178409E-2</v>
      </c>
      <c r="F620" s="613"/>
      <c r="G620" s="613"/>
      <c r="H620" s="1016" t="s">
        <v>492</v>
      </c>
      <c r="I620" s="1006"/>
      <c r="J620" s="748">
        <v>9.5545693738406205E-3</v>
      </c>
      <c r="K620" s="613"/>
      <c r="L620" s="613"/>
      <c r="M620" s="1016" t="s">
        <v>509</v>
      </c>
      <c r="N620" s="1006"/>
      <c r="O620" s="749">
        <v>9.3345692929547985E-3</v>
      </c>
      <c r="P620" s="613"/>
      <c r="Q620" s="613"/>
      <c r="AC620" s="338"/>
      <c r="AD620" s="338"/>
      <c r="AE620" s="338"/>
      <c r="AF620" s="338"/>
      <c r="AG620" s="338"/>
      <c r="AH620" s="338"/>
      <c r="AI620" s="338"/>
      <c r="AJ620" s="338"/>
      <c r="AK620" s="338"/>
      <c r="AL620" s="338"/>
      <c r="AM620" s="338"/>
      <c r="AN620" s="338"/>
      <c r="AO620" s="338"/>
      <c r="AP620" s="338"/>
      <c r="AQ620" s="338"/>
      <c r="AR620" s="338"/>
      <c r="AS620" s="338"/>
      <c r="AT620" s="338"/>
      <c r="AU620" s="338"/>
      <c r="AV620" s="338"/>
      <c r="AW620" s="338"/>
      <c r="AX620" s="338"/>
      <c r="AY620" s="338"/>
      <c r="AZ620" s="338"/>
      <c r="BA620" s="341"/>
      <c r="BB620" s="420"/>
      <c r="BC620" s="341"/>
      <c r="BD620" s="341"/>
      <c r="BE620" s="341"/>
      <c r="BF620" s="341"/>
      <c r="BG620" s="341"/>
      <c r="BH620" s="341"/>
      <c r="BI620" s="341"/>
      <c r="BJ620" s="341"/>
      <c r="BK620" s="341"/>
      <c r="BL620" s="341"/>
      <c r="BM620" s="341"/>
      <c r="BN620" s="341"/>
      <c r="BO620" s="341"/>
      <c r="BP620" s="341"/>
      <c r="BQ620" s="341"/>
      <c r="BR620" s="341"/>
      <c r="BS620" s="341"/>
      <c r="BT620" s="341"/>
      <c r="BU620" s="341"/>
      <c r="BV620" s="341"/>
      <c r="BW620" s="341"/>
      <c r="BX620" s="341"/>
      <c r="BY620" s="341"/>
      <c r="BZ620" s="341"/>
      <c r="CA620" s="341"/>
      <c r="CB620" s="341"/>
      <c r="CC620" s="341"/>
      <c r="CD620" s="341"/>
      <c r="CE620" s="341"/>
      <c r="CF620" s="341"/>
      <c r="CG620" s="341"/>
      <c r="CH620" s="341"/>
      <c r="CI620" s="341"/>
      <c r="CJ620" s="341"/>
      <c r="CK620" s="341"/>
      <c r="CL620" s="341"/>
      <c r="CM620" s="341"/>
      <c r="CN620" s="341"/>
      <c r="CO620" s="341"/>
      <c r="CP620" s="341"/>
      <c r="CQ620" s="341"/>
      <c r="CR620" s="341"/>
      <c r="CS620" s="341"/>
      <c r="CT620" s="341"/>
      <c r="CU620" s="341"/>
      <c r="CV620" s="341"/>
      <c r="CW620" s="341"/>
      <c r="CX620" s="341"/>
      <c r="CY620" s="341"/>
      <c r="CZ620" s="341"/>
    </row>
    <row r="621" s="345" customFormat="true" ht="25.15" customHeight="true" x14ac:dyDescent="0.2">
      <c r="C621" s="1016" t="s">
        <v>305</v>
      </c>
      <c r="D621" s="1006"/>
      <c r="E621" s="747">
        <v>4.3522376282895937E-2</v>
      </c>
      <c r="F621" s="613"/>
      <c r="G621" s="613"/>
      <c r="H621" s="1016" t="s">
        <v>496</v>
      </c>
      <c r="I621" s="1006"/>
      <c r="J621" s="748">
        <v>3.8427332902412591E-3</v>
      </c>
      <c r="K621" s="613"/>
      <c r="L621" s="613"/>
      <c r="M621" s="1016" t="s">
        <v>466</v>
      </c>
      <c r="N621" s="1006"/>
      <c r="O621" s="749">
        <v>7.9791216402018958E-2</v>
      </c>
      <c r="P621" s="613"/>
      <c r="Q621" s="613"/>
      <c r="AC621" s="338"/>
      <c r="AD621" s="338"/>
      <c r="AE621" s="338"/>
      <c r="AF621" s="338"/>
      <c r="AG621" s="338"/>
      <c r="AH621" s="338"/>
      <c r="AI621" s="338"/>
      <c r="AJ621" s="338"/>
      <c r="AK621" s="338"/>
      <c r="AL621" s="338"/>
      <c r="AM621" s="338"/>
      <c r="AN621" s="338"/>
      <c r="AO621" s="338"/>
      <c r="AP621" s="338"/>
      <c r="AQ621" s="338"/>
      <c r="AR621" s="338"/>
      <c r="AS621" s="338"/>
      <c r="AT621" s="338"/>
      <c r="AU621" s="338"/>
      <c r="AV621" s="338"/>
      <c r="AW621" s="338"/>
      <c r="AX621" s="338"/>
      <c r="AY621" s="338"/>
      <c r="AZ621" s="338"/>
      <c r="BA621" s="341"/>
      <c r="BB621" s="420"/>
      <c r="BC621" s="341"/>
      <c r="BD621" s="341"/>
      <c r="BE621" s="341"/>
      <c r="BF621" s="341"/>
      <c r="BG621" s="341"/>
      <c r="BH621" s="341"/>
      <c r="BI621" s="341"/>
      <c r="BJ621" s="341"/>
      <c r="BK621" s="341"/>
      <c r="BL621" s="341"/>
      <c r="BM621" s="341"/>
      <c r="BN621" s="341"/>
      <c r="BO621" s="341"/>
      <c r="BP621" s="341"/>
      <c r="BQ621" s="341"/>
      <c r="BR621" s="341"/>
      <c r="BS621" s="341"/>
      <c r="BT621" s="341"/>
      <c r="BU621" s="341"/>
      <c r="BV621" s="341"/>
      <c r="BW621" s="341"/>
      <c r="BX621" s="341"/>
      <c r="BY621" s="341"/>
      <c r="BZ621" s="341"/>
      <c r="CA621" s="341"/>
      <c r="CB621" s="341"/>
      <c r="CC621" s="341"/>
      <c r="CD621" s="341"/>
      <c r="CE621" s="341"/>
      <c r="CF621" s="341"/>
      <c r="CG621" s="341"/>
      <c r="CH621" s="341"/>
      <c r="CI621" s="341"/>
      <c r="CJ621" s="341"/>
      <c r="CK621" s="341"/>
      <c r="CL621" s="341"/>
      <c r="CM621" s="341"/>
      <c r="CN621" s="341"/>
      <c r="CO621" s="341"/>
      <c r="CP621" s="341"/>
      <c r="CQ621" s="341"/>
      <c r="CR621" s="341"/>
      <c r="CS621" s="341"/>
      <c r="CT621" s="341"/>
      <c r="CU621" s="341"/>
      <c r="CV621" s="341"/>
      <c r="CW621" s="341"/>
      <c r="CX621" s="341"/>
      <c r="CY621" s="341"/>
      <c r="CZ621" s="341"/>
    </row>
    <row r="622" s="345" customFormat="true" ht="25.15" customHeight="true" x14ac:dyDescent="0.2">
      <c r="C622" s="1016" t="s">
        <v>301</v>
      </c>
      <c r="D622" s="1006"/>
      <c r="E622" s="747">
        <v>9.397077868508702E-2</v>
      </c>
      <c r="F622" s="613"/>
      <c r="G622" s="613"/>
      <c r="H622" s="1016" t="s">
        <v>517</v>
      </c>
      <c r="I622" s="1006"/>
      <c r="J622" s="748">
        <v>-9.6043865393623631E-4</v>
      </c>
      <c r="K622" s="613"/>
      <c r="L622" s="613"/>
      <c r="M622" s="1016" t="s">
        <v>478</v>
      </c>
      <c r="N622" s="1006"/>
      <c r="O622" s="749">
        <v>4.3980143524241663E-2</v>
      </c>
      <c r="P622" s="613"/>
      <c r="Q622" s="613"/>
      <c r="AC622" s="338"/>
      <c r="AD622" s="338"/>
      <c r="AE622" s="338"/>
      <c r="AF622" s="338"/>
      <c r="AG622" s="338"/>
      <c r="AH622" s="338"/>
      <c r="AI622" s="338"/>
      <c r="AJ622" s="338"/>
      <c r="AK622" s="338"/>
      <c r="AL622" s="338"/>
      <c r="AM622" s="338"/>
      <c r="AN622" s="338"/>
      <c r="AO622" s="338"/>
      <c r="AP622" s="338"/>
      <c r="AQ622" s="338"/>
      <c r="AR622" s="338"/>
      <c r="AS622" s="338"/>
      <c r="AT622" s="338"/>
      <c r="AU622" s="338"/>
      <c r="AV622" s="338"/>
      <c r="AW622" s="338"/>
      <c r="AX622" s="338"/>
      <c r="AY622" s="338"/>
      <c r="AZ622" s="338"/>
      <c r="BA622" s="341"/>
      <c r="BB622" s="420"/>
      <c r="BC622" s="341"/>
      <c r="BD622" s="341"/>
      <c r="BE622" s="341"/>
      <c r="BF622" s="341"/>
      <c r="BG622" s="341"/>
      <c r="BH622" s="341"/>
      <c r="BI622" s="341"/>
      <c r="BJ622" s="341"/>
      <c r="BK622" s="341"/>
      <c r="BL622" s="341"/>
      <c r="BM622" s="341"/>
      <c r="BN622" s="341"/>
      <c r="BO622" s="341"/>
      <c r="BP622" s="341"/>
      <c r="BQ622" s="341"/>
      <c r="BR622" s="341"/>
      <c r="BS622" s="341"/>
      <c r="BT622" s="341"/>
      <c r="BU622" s="341"/>
      <c r="BV622" s="341"/>
      <c r="BW622" s="341"/>
      <c r="BX622" s="341"/>
      <c r="BY622" s="341"/>
      <c r="BZ622" s="341"/>
      <c r="CA622" s="341"/>
      <c r="CB622" s="341"/>
      <c r="CC622" s="341"/>
      <c r="CD622" s="341"/>
      <c r="CE622" s="341"/>
      <c r="CF622" s="341"/>
      <c r="CG622" s="341"/>
      <c r="CH622" s="341"/>
      <c r="CI622" s="341"/>
      <c r="CJ622" s="341"/>
      <c r="CK622" s="341"/>
      <c r="CL622" s="341"/>
      <c r="CM622" s="341"/>
      <c r="CN622" s="341"/>
      <c r="CO622" s="341"/>
      <c r="CP622" s="341"/>
      <c r="CQ622" s="341"/>
      <c r="CR622" s="341"/>
      <c r="CS622" s="341"/>
      <c r="CT622" s="341"/>
      <c r="CU622" s="341"/>
      <c r="CV622" s="341"/>
      <c r="CW622" s="341"/>
      <c r="CX622" s="341"/>
      <c r="CY622" s="341"/>
      <c r="CZ622" s="341"/>
    </row>
    <row r="623" s="345" customFormat="true" ht="25.15" customHeight="true" x14ac:dyDescent="0.2">
      <c r="C623" s="1016" t="s">
        <v>309</v>
      </c>
      <c r="D623" s="1006"/>
      <c r="E623" s="747">
        <v>7.1311164013835443E-2</v>
      </c>
      <c r="F623" s="613"/>
      <c r="G623" s="613"/>
      <c r="H623" s="1016" t="s">
        <v>463</v>
      </c>
      <c r="I623" s="1006"/>
      <c r="J623" s="748">
        <v>4.9777671516105078E-2</v>
      </c>
      <c r="K623" s="613"/>
      <c r="L623" s="613"/>
      <c r="M623" s="1016" t="s">
        <v>470</v>
      </c>
      <c r="N623" s="1006"/>
      <c r="O623" s="749">
        <v>6.0593086709208203E-2</v>
      </c>
      <c r="P623" s="613"/>
      <c r="Q623" s="613"/>
      <c r="AC623" s="338"/>
      <c r="AD623" s="338"/>
      <c r="AE623" s="338"/>
      <c r="AF623" s="338"/>
      <c r="AG623" s="338"/>
      <c r="AH623" s="338"/>
      <c r="AI623" s="338"/>
      <c r="AJ623" s="338"/>
      <c r="AK623" s="338"/>
      <c r="AL623" s="338"/>
      <c r="AM623" s="338"/>
      <c r="AN623" s="338"/>
      <c r="AO623" s="338"/>
      <c r="AP623" s="338"/>
      <c r="AQ623" s="338"/>
      <c r="AR623" s="338"/>
      <c r="AS623" s="338"/>
      <c r="AT623" s="338"/>
      <c r="AU623" s="338"/>
      <c r="AV623" s="338"/>
      <c r="AW623" s="338"/>
      <c r="AX623" s="338"/>
      <c r="AY623" s="338"/>
      <c r="AZ623" s="338"/>
      <c r="BA623" s="341"/>
      <c r="BB623" s="420"/>
      <c r="BC623" s="341"/>
      <c r="BD623" s="341"/>
      <c r="BE623" s="341"/>
      <c r="BF623" s="341"/>
      <c r="BG623" s="341"/>
      <c r="BH623" s="341"/>
      <c r="BI623" s="341"/>
      <c r="BJ623" s="341"/>
      <c r="BK623" s="341"/>
      <c r="BL623" s="341"/>
      <c r="BM623" s="341"/>
      <c r="BN623" s="341"/>
      <c r="BO623" s="341"/>
      <c r="BP623" s="341"/>
      <c r="BQ623" s="341"/>
      <c r="BR623" s="341"/>
      <c r="BS623" s="341"/>
      <c r="BT623" s="341"/>
      <c r="BU623" s="341"/>
      <c r="BV623" s="341"/>
      <c r="BW623" s="341"/>
      <c r="BX623" s="341"/>
      <c r="BY623" s="341"/>
      <c r="BZ623" s="341"/>
      <c r="CA623" s="341"/>
      <c r="CB623" s="341"/>
      <c r="CC623" s="341"/>
      <c r="CD623" s="341"/>
      <c r="CE623" s="341"/>
      <c r="CF623" s="341"/>
      <c r="CG623" s="341"/>
      <c r="CH623" s="341"/>
      <c r="CI623" s="341"/>
      <c r="CJ623" s="341"/>
      <c r="CK623" s="341"/>
      <c r="CL623" s="341"/>
      <c r="CM623" s="341"/>
      <c r="CN623" s="341"/>
      <c r="CO623" s="341"/>
      <c r="CP623" s="341"/>
      <c r="CQ623" s="341"/>
      <c r="CR623" s="341"/>
      <c r="CS623" s="341"/>
      <c r="CT623" s="341"/>
      <c r="CU623" s="341"/>
      <c r="CV623" s="341"/>
      <c r="CW623" s="341"/>
      <c r="CX623" s="341"/>
      <c r="CY623" s="341"/>
      <c r="CZ623" s="341"/>
    </row>
    <row r="624" s="345" customFormat="true" ht="25.15" customHeight="true" x14ac:dyDescent="0.2">
      <c r="C624" s="1016" t="s">
        <v>314</v>
      </c>
      <c r="D624" s="1006"/>
      <c r="E624" s="747">
        <v>-3.2616323654480295E-3</v>
      </c>
      <c r="F624" s="613"/>
      <c r="G624" s="613"/>
      <c r="H624" s="1016" t="s">
        <v>504</v>
      </c>
      <c r="I624" s="1006"/>
      <c r="J624" s="748">
        <v>2.4273366969169204E-3</v>
      </c>
      <c r="K624" s="613"/>
      <c r="L624" s="613"/>
      <c r="M624" s="1016" t="s">
        <v>476</v>
      </c>
      <c r="N624" s="1006"/>
      <c r="O624" s="749">
        <v>5.3150480814473093E-2</v>
      </c>
      <c r="P624" s="613"/>
      <c r="Q624" s="613"/>
      <c r="AC624" s="338"/>
      <c r="AD624" s="338"/>
      <c r="AE624" s="338"/>
      <c r="AF624" s="338"/>
      <c r="AG624" s="338"/>
      <c r="AH624" s="338"/>
      <c r="AI624" s="338"/>
      <c r="AJ624" s="338"/>
      <c r="AK624" s="338"/>
      <c r="AL624" s="338"/>
      <c r="AM624" s="338"/>
      <c r="AN624" s="338"/>
      <c r="AO624" s="338"/>
      <c r="AP624" s="338"/>
      <c r="AQ624" s="338"/>
      <c r="AR624" s="338"/>
      <c r="AS624" s="338"/>
      <c r="AT624" s="338"/>
      <c r="AU624" s="338"/>
      <c r="AV624" s="338"/>
      <c r="AW624" s="338"/>
      <c r="AX624" s="338"/>
      <c r="AY624" s="338"/>
      <c r="AZ624" s="338"/>
      <c r="BA624" s="341"/>
      <c r="BB624" s="420"/>
      <c r="BC624" s="341"/>
      <c r="BD624" s="341"/>
      <c r="BE624" s="341"/>
      <c r="BF624" s="341"/>
      <c r="BG624" s="341"/>
      <c r="BH624" s="341"/>
      <c r="BI624" s="341"/>
      <c r="BJ624" s="341"/>
      <c r="BK624" s="341"/>
      <c r="BL624" s="341"/>
      <c r="BM624" s="341"/>
      <c r="BN624" s="341"/>
      <c r="BO624" s="341"/>
      <c r="BP624" s="341"/>
      <c r="BQ624" s="341"/>
      <c r="BR624" s="341"/>
      <c r="BS624" s="341"/>
      <c r="BT624" s="341"/>
      <c r="BU624" s="341"/>
      <c r="BV624" s="341"/>
      <c r="BW624" s="341"/>
      <c r="BX624" s="341"/>
      <c r="BY624" s="341"/>
      <c r="BZ624" s="341"/>
      <c r="CA624" s="341"/>
      <c r="CB624" s="341"/>
      <c r="CC624" s="341"/>
      <c r="CD624" s="341"/>
      <c r="CE624" s="341"/>
      <c r="CF624" s="341"/>
      <c r="CG624" s="341"/>
      <c r="CH624" s="341"/>
      <c r="CI624" s="341"/>
      <c r="CJ624" s="341"/>
      <c r="CK624" s="341"/>
      <c r="CL624" s="341"/>
      <c r="CM624" s="341"/>
      <c r="CN624" s="341"/>
      <c r="CO624" s="341"/>
      <c r="CP624" s="341"/>
      <c r="CQ624" s="341"/>
      <c r="CR624" s="341"/>
      <c r="CS624" s="341"/>
      <c r="CT624" s="341"/>
      <c r="CU624" s="341"/>
      <c r="CV624" s="341"/>
      <c r="CW624" s="341"/>
      <c r="CX624" s="341"/>
      <c r="CY624" s="341"/>
      <c r="CZ624" s="341"/>
    </row>
    <row r="625" s="345" customFormat="true" ht="25.15" customHeight="true" x14ac:dyDescent="0.2">
      <c r="C625" s="1016" t="s">
        <v>317</v>
      </c>
      <c r="D625" s="1006"/>
      <c r="E625" s="747">
        <v>2.1519505018810198E-2</v>
      </c>
      <c r="F625" s="613"/>
      <c r="G625" s="613"/>
      <c r="H625" s="1016" t="s">
        <v>487</v>
      </c>
      <c r="I625" s="1006"/>
      <c r="J625" s="748">
        <v>1.3334738203651912E-2</v>
      </c>
      <c r="K625" s="613"/>
      <c r="L625" s="613"/>
      <c r="M625" s="1016" t="s">
        <v>482</v>
      </c>
      <c r="N625" s="1006"/>
      <c r="O625" s="749">
        <v>3.6653751851154708E-2</v>
      </c>
      <c r="P625" s="613"/>
      <c r="Q625" s="613"/>
      <c r="AC625" s="338"/>
      <c r="AD625" s="338"/>
      <c r="AE625" s="338"/>
      <c r="AF625" s="338"/>
      <c r="AG625" s="338"/>
      <c r="AH625" s="338"/>
      <c r="AI625" s="338"/>
      <c r="AJ625" s="338"/>
      <c r="AK625" s="338"/>
      <c r="AL625" s="338"/>
      <c r="AM625" s="338"/>
      <c r="AN625" s="338"/>
      <c r="AO625" s="338"/>
      <c r="AP625" s="338"/>
      <c r="AQ625" s="338"/>
      <c r="AR625" s="338"/>
      <c r="AS625" s="338"/>
      <c r="AT625" s="338"/>
      <c r="AU625" s="338"/>
      <c r="AV625" s="338"/>
      <c r="AW625" s="338"/>
      <c r="AX625" s="338"/>
      <c r="AY625" s="338"/>
      <c r="AZ625" s="338"/>
      <c r="BA625" s="341"/>
      <c r="BB625" s="420"/>
      <c r="BC625" s="341"/>
      <c r="BD625" s="341"/>
      <c r="BE625" s="341"/>
      <c r="BF625" s="341"/>
      <c r="BG625" s="341"/>
      <c r="BH625" s="341"/>
      <c r="BI625" s="341"/>
      <c r="BJ625" s="341"/>
      <c r="BK625" s="341"/>
      <c r="BL625" s="341"/>
      <c r="BM625" s="341"/>
      <c r="BN625" s="341"/>
      <c r="BO625" s="341"/>
      <c r="BP625" s="341"/>
      <c r="BQ625" s="341"/>
      <c r="BR625" s="341"/>
      <c r="BS625" s="341"/>
      <c r="BT625" s="341"/>
      <c r="BU625" s="341"/>
      <c r="BV625" s="341"/>
      <c r="BW625" s="341"/>
      <c r="BX625" s="341"/>
      <c r="BY625" s="341"/>
      <c r="BZ625" s="341"/>
      <c r="CA625" s="341"/>
      <c r="CB625" s="341"/>
      <c r="CC625" s="341"/>
      <c r="CD625" s="341"/>
      <c r="CE625" s="341"/>
      <c r="CF625" s="341"/>
      <c r="CG625" s="341"/>
      <c r="CH625" s="341"/>
      <c r="CI625" s="341"/>
      <c r="CJ625" s="341"/>
      <c r="CK625" s="341"/>
      <c r="CL625" s="341"/>
      <c r="CM625" s="341"/>
      <c r="CN625" s="341"/>
      <c r="CO625" s="341"/>
      <c r="CP625" s="341"/>
      <c r="CQ625" s="341"/>
      <c r="CR625" s="341"/>
      <c r="CS625" s="341"/>
      <c r="CT625" s="341"/>
      <c r="CU625" s="341"/>
      <c r="CV625" s="341"/>
      <c r="CW625" s="341"/>
      <c r="CX625" s="341"/>
      <c r="CY625" s="341"/>
      <c r="CZ625" s="341"/>
    </row>
    <row r="626" s="345" customFormat="true" ht="25.15" customHeight="true" x14ac:dyDescent="0.2">
      <c r="C626" s="1016" t="s">
        <v>315</v>
      </c>
      <c r="D626" s="1006"/>
      <c r="E626" s="747">
        <v>4.406724663007805E-2</v>
      </c>
      <c r="F626" s="613"/>
      <c r="G626" s="613"/>
      <c r="H626" s="1016" t="s">
        <v>500</v>
      </c>
      <c r="I626" s="1006"/>
      <c r="J626" s="748">
        <v>1.6442277844242459E-3</v>
      </c>
      <c r="K626" s="613"/>
      <c r="L626" s="613"/>
      <c r="M626" s="1016" t="s">
        <v>300</v>
      </c>
      <c r="N626" s="1006"/>
      <c r="O626" s="749">
        <v>5.3981838215989224E-2</v>
      </c>
      <c r="P626" s="613"/>
      <c r="Q626" s="613"/>
      <c r="AC626" s="338"/>
      <c r="AD626" s="338"/>
      <c r="AE626" s="338"/>
      <c r="AF626" s="338"/>
      <c r="AG626" s="338"/>
      <c r="AH626" s="338"/>
      <c r="AI626" s="338"/>
      <c r="AJ626" s="338"/>
      <c r="AK626" s="338"/>
      <c r="AL626" s="338"/>
      <c r="AM626" s="338"/>
      <c r="AN626" s="338"/>
      <c r="AO626" s="338"/>
      <c r="AP626" s="338"/>
      <c r="AQ626" s="338"/>
      <c r="AR626" s="338"/>
      <c r="AS626" s="338"/>
      <c r="AT626" s="338"/>
      <c r="AU626" s="338"/>
      <c r="AV626" s="338"/>
      <c r="AW626" s="338"/>
      <c r="AX626" s="338"/>
      <c r="AY626" s="338"/>
      <c r="AZ626" s="338"/>
      <c r="BA626" s="341"/>
      <c r="BB626" s="420"/>
      <c r="BC626" s="341"/>
      <c r="BD626" s="341"/>
      <c r="BE626" s="341"/>
      <c r="BF626" s="341"/>
      <c r="BG626" s="341"/>
      <c r="BH626" s="341"/>
      <c r="BI626" s="341"/>
      <c r="BJ626" s="341"/>
      <c r="BK626" s="341"/>
      <c r="BL626" s="341"/>
      <c r="BM626" s="341"/>
      <c r="BN626" s="341"/>
      <c r="BO626" s="341"/>
      <c r="BP626" s="341"/>
      <c r="BQ626" s="341"/>
      <c r="BR626" s="341"/>
      <c r="BS626" s="341"/>
      <c r="BT626" s="341"/>
      <c r="BU626" s="341"/>
      <c r="BV626" s="341"/>
      <c r="BW626" s="341"/>
      <c r="BX626" s="341"/>
      <c r="BY626" s="341"/>
      <c r="BZ626" s="341"/>
      <c r="CA626" s="341"/>
      <c r="CB626" s="341"/>
      <c r="CC626" s="341"/>
      <c r="CD626" s="341"/>
      <c r="CE626" s="341"/>
      <c r="CF626" s="341"/>
      <c r="CG626" s="341"/>
      <c r="CH626" s="341"/>
      <c r="CI626" s="341"/>
      <c r="CJ626" s="341"/>
      <c r="CK626" s="341"/>
      <c r="CL626" s="341"/>
      <c r="CM626" s="341"/>
      <c r="CN626" s="341"/>
      <c r="CO626" s="341"/>
      <c r="CP626" s="341"/>
      <c r="CQ626" s="341"/>
      <c r="CR626" s="341"/>
      <c r="CS626" s="341"/>
      <c r="CT626" s="341"/>
      <c r="CU626" s="341"/>
      <c r="CV626" s="341"/>
      <c r="CW626" s="341"/>
      <c r="CX626" s="341"/>
      <c r="CY626" s="341"/>
      <c r="CZ626" s="341"/>
    </row>
    <row r="627" s="345" customFormat="true" ht="25.15" customHeight="true" x14ac:dyDescent="0.2">
      <c r="C627" s="1016" t="s">
        <v>485</v>
      </c>
      <c r="D627" s="1006"/>
      <c r="E627" s="747">
        <v>1.3725057094747561E-2</v>
      </c>
      <c r="F627" s="613"/>
      <c r="G627" s="613"/>
      <c r="H627" s="1016" t="s">
        <v>457</v>
      </c>
      <c r="I627" s="1006"/>
      <c r="J627" s="748">
        <v>6.1944898231462132E-2</v>
      </c>
      <c r="K627" s="613"/>
      <c r="L627" s="613"/>
      <c r="M627" s="1016" t="s">
        <v>305</v>
      </c>
      <c r="N627" s="1006"/>
      <c r="O627" s="749">
        <v>0.11669573919038972</v>
      </c>
      <c r="P627" s="613"/>
      <c r="Q627" s="613"/>
      <c r="AC627" s="338"/>
      <c r="AD627" s="338"/>
      <c r="AE627" s="338"/>
      <c r="AF627" s="338"/>
      <c r="AG627" s="338"/>
      <c r="AH627" s="338"/>
      <c r="AI627" s="338"/>
      <c r="AJ627" s="338"/>
      <c r="AK627" s="338"/>
      <c r="AL627" s="338"/>
      <c r="AM627" s="338"/>
      <c r="AN627" s="338"/>
      <c r="AO627" s="338"/>
      <c r="AP627" s="338"/>
      <c r="AQ627" s="338"/>
      <c r="AR627" s="338"/>
      <c r="AS627" s="338"/>
      <c r="AT627" s="338"/>
      <c r="AU627" s="338"/>
      <c r="AV627" s="338"/>
      <c r="AW627" s="338"/>
      <c r="AX627" s="338"/>
      <c r="AY627" s="338"/>
      <c r="AZ627" s="338"/>
      <c r="BA627" s="341"/>
      <c r="BB627" s="420"/>
      <c r="BC627" s="341"/>
      <c r="BD627" s="341"/>
      <c r="BE627" s="341"/>
      <c r="BF627" s="341"/>
      <c r="BG627" s="341"/>
      <c r="BH627" s="341"/>
      <c r="BI627" s="341"/>
      <c r="BJ627" s="341"/>
      <c r="BK627" s="341"/>
      <c r="BL627" s="341"/>
      <c r="BM627" s="341"/>
      <c r="BN627" s="341"/>
      <c r="BO627" s="341"/>
      <c r="BP627" s="341"/>
      <c r="BQ627" s="341"/>
      <c r="BR627" s="341"/>
      <c r="BS627" s="341"/>
      <c r="BT627" s="341"/>
      <c r="BU627" s="341"/>
      <c r="BV627" s="341"/>
      <c r="BW627" s="341"/>
      <c r="BX627" s="341"/>
      <c r="BY627" s="341"/>
      <c r="BZ627" s="341"/>
      <c r="CA627" s="341"/>
      <c r="CB627" s="341"/>
      <c r="CC627" s="341"/>
      <c r="CD627" s="341"/>
      <c r="CE627" s="341"/>
      <c r="CF627" s="341"/>
      <c r="CG627" s="341"/>
      <c r="CH627" s="341"/>
      <c r="CI627" s="341"/>
      <c r="CJ627" s="341"/>
      <c r="CK627" s="341"/>
      <c r="CL627" s="341"/>
      <c r="CM627" s="341"/>
      <c r="CN627" s="341"/>
      <c r="CO627" s="341"/>
      <c r="CP627" s="341"/>
      <c r="CQ627" s="341"/>
      <c r="CR627" s="341"/>
      <c r="CS627" s="341"/>
      <c r="CT627" s="341"/>
      <c r="CU627" s="341"/>
      <c r="CV627" s="341"/>
      <c r="CW627" s="341"/>
      <c r="CX627" s="341"/>
      <c r="CY627" s="341"/>
      <c r="CZ627" s="341"/>
    </row>
    <row r="628" s="345" customFormat="true" ht="25.15" customHeight="true" x14ac:dyDescent="0.2">
      <c r="C628" s="1016" t="s">
        <v>450</v>
      </c>
      <c r="D628" s="1006"/>
      <c r="E628" s="747">
        <v>7.5717288422734438E-2</v>
      </c>
      <c r="F628" s="613"/>
      <c r="G628" s="613"/>
      <c r="H628" s="1016" t="s">
        <v>451</v>
      </c>
      <c r="I628" s="1006"/>
      <c r="J628" s="748">
        <v>-8.9239709106073276E-2</v>
      </c>
      <c r="K628" s="613"/>
      <c r="L628" s="613"/>
      <c r="M628" s="1016" t="s">
        <v>301</v>
      </c>
      <c r="N628" s="1006"/>
      <c r="O628" s="749">
        <v>9.3991708839808605E-2</v>
      </c>
      <c r="P628" s="613"/>
      <c r="Q628" s="613"/>
      <c r="AC628" s="338"/>
      <c r="AD628" s="338"/>
      <c r="AE628" s="338"/>
      <c r="AF628" s="338"/>
      <c r="AG628" s="338"/>
      <c r="AH628" s="338"/>
      <c r="AI628" s="338"/>
      <c r="AJ628" s="338"/>
      <c r="AK628" s="338"/>
      <c r="AL628" s="338"/>
      <c r="AM628" s="338"/>
      <c r="AN628" s="338"/>
      <c r="AO628" s="338"/>
      <c r="AP628" s="338"/>
      <c r="AQ628" s="338"/>
      <c r="AR628" s="338"/>
      <c r="AS628" s="338"/>
      <c r="AT628" s="338"/>
      <c r="AU628" s="338"/>
      <c r="AV628" s="338"/>
      <c r="AW628" s="338"/>
      <c r="AX628" s="338"/>
      <c r="AY628" s="338"/>
      <c r="AZ628" s="338"/>
      <c r="BA628" s="341"/>
      <c r="BB628" s="420"/>
      <c r="BC628" s="341"/>
      <c r="BD628" s="341"/>
      <c r="BE628" s="341"/>
      <c r="BF628" s="341"/>
      <c r="BG628" s="341"/>
      <c r="BH628" s="341"/>
      <c r="BI628" s="341"/>
      <c r="BJ628" s="341"/>
      <c r="BK628" s="341"/>
      <c r="BL628" s="341"/>
      <c r="BM628" s="341"/>
      <c r="BN628" s="341"/>
      <c r="BO628" s="341"/>
      <c r="BP628" s="341"/>
      <c r="BQ628" s="341"/>
      <c r="BR628" s="341"/>
      <c r="BS628" s="341"/>
      <c r="BT628" s="341"/>
      <c r="BU628" s="341"/>
      <c r="BV628" s="341"/>
      <c r="BW628" s="341"/>
      <c r="BX628" s="341"/>
      <c r="BY628" s="341"/>
      <c r="BZ628" s="341"/>
      <c r="CA628" s="341"/>
      <c r="CB628" s="341"/>
      <c r="CC628" s="341"/>
      <c r="CD628" s="341"/>
      <c r="CE628" s="341"/>
      <c r="CF628" s="341"/>
      <c r="CG628" s="341"/>
      <c r="CH628" s="341"/>
      <c r="CI628" s="341"/>
      <c r="CJ628" s="341"/>
      <c r="CK628" s="341"/>
      <c r="CL628" s="341"/>
      <c r="CM628" s="341"/>
      <c r="CN628" s="341"/>
      <c r="CO628" s="341"/>
      <c r="CP628" s="341"/>
      <c r="CQ628" s="341"/>
      <c r="CR628" s="341"/>
      <c r="CS628" s="341"/>
      <c r="CT628" s="341"/>
      <c r="CU628" s="341"/>
      <c r="CV628" s="341"/>
      <c r="CW628" s="341"/>
      <c r="CX628" s="341"/>
      <c r="CY628" s="341"/>
      <c r="CZ628" s="341"/>
    </row>
    <row r="629" s="345" customFormat="true" ht="25.15" customHeight="true" x14ac:dyDescent="0.2">
      <c r="C629" s="1016" t="s">
        <v>456</v>
      </c>
      <c r="D629" s="1006"/>
      <c r="E629" s="747">
        <v>5.3432296178513604E-2</v>
      </c>
      <c r="F629" s="613"/>
      <c r="G629" s="613"/>
      <c r="H629" s="1016" t="s">
        <v>508</v>
      </c>
      <c r="I629" s="1006"/>
      <c r="J629" s="748">
        <v>-1.6151379221260871E-3</v>
      </c>
      <c r="K629" s="613"/>
      <c r="L629" s="613"/>
      <c r="M629" s="1016" t="s">
        <v>309</v>
      </c>
      <c r="N629" s="1006"/>
      <c r="O629" s="749">
        <v>4.6278702394156893E-2</v>
      </c>
      <c r="P629" s="613"/>
      <c r="Q629" s="613"/>
      <c r="AC629" s="338"/>
      <c r="AD629" s="338"/>
      <c r="AE629" s="338"/>
      <c r="AF629" s="338"/>
      <c r="AG629" s="338"/>
      <c r="AH629" s="338"/>
      <c r="AI629" s="338"/>
      <c r="AJ629" s="338"/>
      <c r="AK629" s="338"/>
      <c r="AL629" s="338"/>
      <c r="AM629" s="338"/>
      <c r="AN629" s="338"/>
      <c r="AO629" s="338"/>
      <c r="AP629" s="338"/>
      <c r="AQ629" s="338"/>
      <c r="AR629" s="338"/>
      <c r="AS629" s="338"/>
      <c r="AT629" s="338"/>
      <c r="AU629" s="338"/>
      <c r="AV629" s="338"/>
      <c r="AW629" s="338"/>
      <c r="AX629" s="338"/>
      <c r="AY629" s="338"/>
      <c r="AZ629" s="338"/>
      <c r="BA629" s="341"/>
      <c r="BB629" s="420"/>
      <c r="BC629" s="341"/>
      <c r="BD629" s="341"/>
      <c r="BE629" s="341"/>
      <c r="BF629" s="341"/>
      <c r="BG629" s="341"/>
      <c r="BH629" s="341"/>
      <c r="BI629" s="341"/>
      <c r="BJ629" s="341"/>
      <c r="BK629" s="341"/>
      <c r="BL629" s="341"/>
      <c r="BM629" s="341"/>
      <c r="BN629" s="341"/>
      <c r="BO629" s="341"/>
      <c r="BP629" s="341"/>
      <c r="BQ629" s="341"/>
      <c r="BR629" s="341"/>
      <c r="BS629" s="341"/>
      <c r="BT629" s="341"/>
      <c r="BU629" s="341"/>
      <c r="BV629" s="341"/>
      <c r="BW629" s="341"/>
      <c r="BX629" s="341"/>
      <c r="BY629" s="341"/>
      <c r="BZ629" s="341"/>
      <c r="CA629" s="341"/>
      <c r="CB629" s="341"/>
      <c r="CC629" s="341"/>
      <c r="CD629" s="341"/>
      <c r="CE629" s="341"/>
      <c r="CF629" s="341"/>
      <c r="CG629" s="341"/>
      <c r="CH629" s="341"/>
      <c r="CI629" s="341"/>
      <c r="CJ629" s="341"/>
      <c r="CK629" s="341"/>
      <c r="CL629" s="341"/>
      <c r="CM629" s="341"/>
      <c r="CN629" s="341"/>
      <c r="CO629" s="341"/>
      <c r="CP629" s="341"/>
      <c r="CQ629" s="341"/>
      <c r="CR629" s="341"/>
      <c r="CS629" s="341"/>
      <c r="CT629" s="341"/>
      <c r="CU629" s="341"/>
      <c r="CV629" s="341"/>
      <c r="CW629" s="341"/>
      <c r="CX629" s="341"/>
      <c r="CY629" s="341"/>
      <c r="CZ629" s="341"/>
    </row>
    <row r="630" s="345" customFormat="true" ht="25.15" customHeight="true" x14ac:dyDescent="0.2">
      <c r="C630" s="1016" t="s">
        <v>495</v>
      </c>
      <c r="D630" s="1006"/>
      <c r="E630" s="747">
        <v>4.8782352572536341E-3</v>
      </c>
      <c r="F630" s="613"/>
      <c r="G630" s="613"/>
      <c r="H630" s="1016" t="s">
        <v>521</v>
      </c>
      <c r="I630" s="1006"/>
      <c r="J630" s="748">
        <v>-1.1801548279537764E-3</v>
      </c>
      <c r="K630" s="613"/>
      <c r="L630" s="613"/>
      <c r="M630" s="1016" t="s">
        <v>314</v>
      </c>
      <c r="N630" s="1006"/>
      <c r="O630" s="749">
        <v>8.0776537910098201E-2</v>
      </c>
      <c r="P630" s="613"/>
      <c r="Q630" s="613"/>
      <c r="AC630" s="338"/>
      <c r="AD630" s="338"/>
      <c r="AE630" s="338"/>
      <c r="AF630" s="338"/>
      <c r="AG630" s="338"/>
      <c r="AH630" s="338"/>
      <c r="AI630" s="338"/>
      <c r="AJ630" s="338"/>
      <c r="AK630" s="338"/>
      <c r="AL630" s="338"/>
      <c r="AM630" s="338"/>
      <c r="AN630" s="338"/>
      <c r="AO630" s="338"/>
      <c r="AP630" s="338"/>
      <c r="AQ630" s="338"/>
      <c r="AR630" s="338"/>
      <c r="AS630" s="338"/>
      <c r="AT630" s="338"/>
      <c r="AU630" s="338"/>
      <c r="AV630" s="338"/>
      <c r="AW630" s="338"/>
      <c r="AX630" s="338"/>
      <c r="AY630" s="338"/>
      <c r="AZ630" s="338"/>
      <c r="BA630" s="341"/>
      <c r="BB630" s="420"/>
      <c r="BC630" s="341"/>
      <c r="BD630" s="341"/>
      <c r="BE630" s="341"/>
      <c r="BF630" s="341"/>
      <c r="BG630" s="341"/>
      <c r="BH630" s="341"/>
      <c r="BI630" s="341"/>
      <c r="BJ630" s="341"/>
      <c r="BK630" s="341"/>
      <c r="BL630" s="341"/>
      <c r="BM630" s="341"/>
      <c r="BN630" s="341"/>
      <c r="BO630" s="341"/>
      <c r="BP630" s="341"/>
      <c r="BQ630" s="341"/>
      <c r="BR630" s="341"/>
      <c r="BS630" s="341"/>
      <c r="BT630" s="341"/>
      <c r="BU630" s="341"/>
      <c r="BV630" s="341"/>
      <c r="BW630" s="341"/>
      <c r="BX630" s="341"/>
      <c r="BY630" s="341"/>
      <c r="BZ630" s="341"/>
      <c r="CA630" s="341"/>
      <c r="CB630" s="341"/>
      <c r="CC630" s="341"/>
      <c r="CD630" s="341"/>
      <c r="CE630" s="341"/>
      <c r="CF630" s="341"/>
      <c r="CG630" s="341"/>
      <c r="CH630" s="341"/>
      <c r="CI630" s="341"/>
      <c r="CJ630" s="341"/>
      <c r="CK630" s="341"/>
      <c r="CL630" s="341"/>
      <c r="CM630" s="341"/>
      <c r="CN630" s="341"/>
      <c r="CO630" s="341"/>
      <c r="CP630" s="341"/>
      <c r="CQ630" s="341"/>
      <c r="CR630" s="341"/>
      <c r="CS630" s="341"/>
      <c r="CT630" s="341"/>
      <c r="CU630" s="341"/>
      <c r="CV630" s="341"/>
      <c r="CW630" s="341"/>
      <c r="CX630" s="341"/>
      <c r="CY630" s="341"/>
      <c r="CZ630" s="341"/>
    </row>
    <row r="631" s="345" customFormat="true" ht="25.15" customHeight="true" x14ac:dyDescent="0.2">
      <c r="C631" s="1016" t="s">
        <v>518</v>
      </c>
      <c r="D631" s="1006"/>
      <c r="E631" s="747">
        <v>4.9999566783670438E-4</v>
      </c>
      <c r="F631" s="613"/>
      <c r="G631" s="613"/>
      <c r="H631" s="1016" t="s">
        <v>516</v>
      </c>
      <c r="I631" s="1006"/>
      <c r="J631" s="748">
        <v>-2.4911654862011614E-3</v>
      </c>
      <c r="K631" s="613"/>
      <c r="L631" s="613"/>
      <c r="M631" s="1016" t="s">
        <v>317</v>
      </c>
      <c r="N631" s="1006"/>
      <c r="O631" s="749">
        <v>9.1003971108555584E-2</v>
      </c>
      <c r="P631" s="613"/>
      <c r="Q631" s="613"/>
      <c r="AC631" s="338"/>
      <c r="AD631" s="338"/>
      <c r="AE631" s="338"/>
      <c r="AF631" s="338"/>
      <c r="AG631" s="338"/>
      <c r="AH631" s="338"/>
      <c r="AI631" s="338"/>
      <c r="AJ631" s="338"/>
      <c r="AK631" s="338"/>
      <c r="AL631" s="338"/>
      <c r="AM631" s="338"/>
      <c r="AN631" s="338"/>
      <c r="AO631" s="338"/>
      <c r="AP631" s="338"/>
      <c r="AQ631" s="338"/>
      <c r="AR631" s="338"/>
      <c r="AS631" s="338"/>
      <c r="AT631" s="338"/>
      <c r="AU631" s="338"/>
      <c r="AV631" s="338"/>
      <c r="AW631" s="338"/>
      <c r="AX631" s="338"/>
      <c r="AY631" s="338"/>
      <c r="AZ631" s="338"/>
      <c r="BA631" s="341"/>
      <c r="BB631" s="420"/>
      <c r="BC631" s="341"/>
      <c r="BD631" s="341"/>
      <c r="BE631" s="341"/>
      <c r="BF631" s="341"/>
      <c r="BG631" s="341"/>
      <c r="BH631" s="341"/>
      <c r="BI631" s="341"/>
      <c r="BJ631" s="341"/>
      <c r="BK631" s="341"/>
      <c r="BL631" s="341"/>
      <c r="BM631" s="341"/>
      <c r="BN631" s="341"/>
      <c r="BO631" s="341"/>
      <c r="BP631" s="341"/>
      <c r="BQ631" s="341"/>
      <c r="BR631" s="341"/>
      <c r="BS631" s="341"/>
      <c r="BT631" s="341"/>
      <c r="BU631" s="341"/>
      <c r="BV631" s="341"/>
      <c r="BW631" s="341"/>
      <c r="BX631" s="341"/>
      <c r="BY631" s="341"/>
      <c r="BZ631" s="341"/>
      <c r="CA631" s="341"/>
      <c r="CB631" s="341"/>
      <c r="CC631" s="341"/>
      <c r="CD631" s="341"/>
      <c r="CE631" s="341"/>
      <c r="CF631" s="341"/>
      <c r="CG631" s="341"/>
      <c r="CH631" s="341"/>
      <c r="CI631" s="341"/>
      <c r="CJ631" s="341"/>
      <c r="CK631" s="341"/>
      <c r="CL631" s="341"/>
      <c r="CM631" s="341"/>
      <c r="CN631" s="341"/>
      <c r="CO631" s="341"/>
      <c r="CP631" s="341"/>
      <c r="CQ631" s="341"/>
      <c r="CR631" s="341"/>
      <c r="CS631" s="341"/>
      <c r="CT631" s="341"/>
      <c r="CU631" s="341"/>
      <c r="CV631" s="341"/>
      <c r="CW631" s="341"/>
      <c r="CX631" s="341"/>
      <c r="CY631" s="341"/>
      <c r="CZ631" s="341"/>
    </row>
    <row r="632" s="345" customFormat="true" ht="25.15" customHeight="true" x14ac:dyDescent="0.2">
      <c r="C632" s="1016" t="s">
        <v>459</v>
      </c>
      <c r="D632" s="1006"/>
      <c r="E632" s="747">
        <v>6.1055991472260783E-2</v>
      </c>
      <c r="F632" s="613"/>
      <c r="G632" s="613"/>
      <c r="H632" s="1016" t="s">
        <v>512</v>
      </c>
      <c r="I632" s="1006"/>
      <c r="J632" s="748">
        <v>5.5896598266652066E-4</v>
      </c>
      <c r="K632" s="613"/>
      <c r="L632" s="613"/>
      <c r="M632" s="1016" t="s">
        <v>315</v>
      </c>
      <c r="N632" s="1006"/>
      <c r="O632" s="749">
        <v>1.5828416197958248E-2</v>
      </c>
      <c r="P632" s="613"/>
      <c r="Q632" s="613"/>
      <c r="AC632" s="338"/>
      <c r="AD632" s="338"/>
      <c r="AE632" s="338"/>
      <c r="AF632" s="338"/>
      <c r="AG632" s="338"/>
      <c r="AH632" s="338"/>
      <c r="AI632" s="338"/>
      <c r="AJ632" s="338"/>
      <c r="AK632" s="338"/>
      <c r="AL632" s="338"/>
      <c r="AM632" s="338"/>
      <c r="AN632" s="338"/>
      <c r="AO632" s="338"/>
      <c r="AP632" s="338"/>
      <c r="AQ632" s="338"/>
      <c r="AR632" s="338"/>
      <c r="AS632" s="338"/>
      <c r="AT632" s="338"/>
      <c r="AU632" s="338"/>
      <c r="AV632" s="338"/>
      <c r="AW632" s="338"/>
      <c r="AX632" s="338"/>
      <c r="AY632" s="338"/>
      <c r="AZ632" s="338"/>
      <c r="BA632" s="341"/>
      <c r="BB632" s="420"/>
      <c r="BC632" s="341"/>
      <c r="BD632" s="341"/>
      <c r="BE632" s="341"/>
      <c r="BF632" s="341"/>
      <c r="BG632" s="341"/>
      <c r="BH632" s="341"/>
      <c r="BI632" s="341"/>
      <c r="BJ632" s="341"/>
      <c r="BK632" s="341"/>
      <c r="BL632" s="341"/>
      <c r="BM632" s="341"/>
      <c r="BN632" s="341"/>
      <c r="BO632" s="341"/>
      <c r="BP632" s="341"/>
      <c r="BQ632" s="341"/>
      <c r="BR632" s="341"/>
      <c r="BS632" s="341"/>
      <c r="BT632" s="341"/>
      <c r="BU632" s="341"/>
      <c r="BV632" s="341"/>
      <c r="BW632" s="341"/>
      <c r="BX632" s="341"/>
      <c r="BY632" s="341"/>
      <c r="BZ632" s="341"/>
      <c r="CA632" s="341"/>
      <c r="CB632" s="341"/>
      <c r="CC632" s="341"/>
      <c r="CD632" s="341"/>
      <c r="CE632" s="341"/>
      <c r="CF632" s="341"/>
      <c r="CG632" s="341"/>
      <c r="CH632" s="341"/>
      <c r="CI632" s="341"/>
      <c r="CJ632" s="341"/>
      <c r="CK632" s="341"/>
      <c r="CL632" s="341"/>
      <c r="CM632" s="341"/>
      <c r="CN632" s="341"/>
      <c r="CO632" s="341"/>
      <c r="CP632" s="341"/>
      <c r="CQ632" s="341"/>
      <c r="CR632" s="341"/>
      <c r="CS632" s="341"/>
      <c r="CT632" s="341"/>
      <c r="CU632" s="341"/>
      <c r="CV632" s="341"/>
      <c r="CW632" s="341"/>
      <c r="CX632" s="341"/>
      <c r="CY632" s="341"/>
      <c r="CZ632" s="341"/>
    </row>
    <row r="633" s="345" customFormat="true" ht="25.15" customHeight="true" x14ac:dyDescent="0.2">
      <c r="C633" s="1016" t="s">
        <v>460</v>
      </c>
      <c r="D633" s="1006"/>
      <c r="E633" s="747">
        <v>3.5453931436300004E-2</v>
      </c>
      <c r="F633" s="613"/>
      <c r="G633" s="613"/>
      <c r="H633" s="1016" t="s">
        <v>462</v>
      </c>
      <c r="I633" s="1006"/>
      <c r="J633" s="748">
        <v>6.9373835691486562E-3</v>
      </c>
      <c r="K633" s="613"/>
      <c r="L633" s="613"/>
      <c r="M633" s="1016" t="s">
        <v>485</v>
      </c>
      <c r="N633" s="1006"/>
      <c r="O633" s="749">
        <v>1.4001465136147535E-2</v>
      </c>
      <c r="P633" s="613"/>
      <c r="Q633" s="613"/>
      <c r="AC633" s="338"/>
      <c r="AD633" s="338"/>
      <c r="AE633" s="338"/>
      <c r="AF633" s="338"/>
      <c r="AG633" s="338"/>
      <c r="AH633" s="338"/>
      <c r="AI633" s="338"/>
      <c r="AJ633" s="338"/>
      <c r="AK633" s="338"/>
      <c r="AL633" s="338"/>
      <c r="AM633" s="338"/>
      <c r="AN633" s="338"/>
      <c r="AO633" s="338"/>
      <c r="AP633" s="338"/>
      <c r="AQ633" s="338"/>
      <c r="AR633" s="338"/>
      <c r="AS633" s="338"/>
      <c r="AT633" s="338"/>
      <c r="AU633" s="338"/>
      <c r="AV633" s="338"/>
      <c r="AW633" s="338"/>
      <c r="AX633" s="338"/>
      <c r="AY633" s="338"/>
      <c r="AZ633" s="338"/>
      <c r="BA633" s="341"/>
      <c r="BB633" s="420"/>
      <c r="BC633" s="341"/>
      <c r="BD633" s="341"/>
      <c r="BE633" s="341"/>
      <c r="BF633" s="341"/>
      <c r="BG633" s="341"/>
      <c r="BH633" s="341"/>
      <c r="BI633" s="341"/>
      <c r="BJ633" s="341"/>
      <c r="BK633" s="341"/>
      <c r="BL633" s="341"/>
      <c r="BM633" s="341"/>
      <c r="BN633" s="341"/>
      <c r="BO633" s="341"/>
      <c r="BP633" s="341"/>
      <c r="BQ633" s="341"/>
      <c r="BR633" s="341"/>
      <c r="BS633" s="341"/>
      <c r="BT633" s="341"/>
      <c r="BU633" s="341"/>
      <c r="BV633" s="341"/>
      <c r="BW633" s="341"/>
      <c r="BX633" s="341"/>
      <c r="BY633" s="341"/>
      <c r="BZ633" s="341"/>
      <c r="CA633" s="341"/>
      <c r="CB633" s="341"/>
      <c r="CC633" s="341"/>
      <c r="CD633" s="341"/>
      <c r="CE633" s="341"/>
      <c r="CF633" s="341"/>
      <c r="CG633" s="341"/>
      <c r="CH633" s="341"/>
      <c r="CI633" s="341"/>
      <c r="CJ633" s="341"/>
      <c r="CK633" s="341"/>
      <c r="CL633" s="341"/>
      <c r="CM633" s="341"/>
      <c r="CN633" s="341"/>
      <c r="CO633" s="341"/>
      <c r="CP633" s="341"/>
      <c r="CQ633" s="341"/>
      <c r="CR633" s="341"/>
      <c r="CS633" s="341"/>
      <c r="CT633" s="341"/>
      <c r="CU633" s="341"/>
      <c r="CV633" s="341"/>
      <c r="CW633" s="341"/>
      <c r="CX633" s="341"/>
      <c r="CY633" s="341"/>
      <c r="CZ633" s="341"/>
    </row>
    <row r="634" s="345" customFormat="true" ht="25.15" customHeight="true" x14ac:dyDescent="0.2">
      <c r="C634" s="1016" t="s">
        <v>452</v>
      </c>
      <c r="D634" s="1006"/>
      <c r="E634" s="747">
        <v>7.9818993003609992E-2</v>
      </c>
      <c r="F634" s="613"/>
      <c r="G634" s="613"/>
      <c r="H634" s="1016" t="s">
        <v>465</v>
      </c>
      <c r="I634" s="1006"/>
      <c r="J634" s="748">
        <v>-2.6483947202063578E-2</v>
      </c>
      <c r="K634" s="613"/>
      <c r="L634" s="613"/>
      <c r="M634" s="1016" t="s">
        <v>450</v>
      </c>
      <c r="N634" s="1006"/>
      <c r="O634" s="749">
        <v>0.12854144227476902</v>
      </c>
      <c r="P634" s="613"/>
      <c r="Q634" s="613"/>
      <c r="AC634" s="338"/>
      <c r="AD634" s="338"/>
      <c r="AE634" s="338"/>
      <c r="AF634" s="338"/>
      <c r="AG634" s="338"/>
      <c r="AH634" s="338"/>
      <c r="AI634" s="338"/>
      <c r="AJ634" s="338"/>
      <c r="AK634" s="338"/>
      <c r="AL634" s="338"/>
      <c r="AM634" s="338"/>
      <c r="AN634" s="338"/>
      <c r="AO634" s="338"/>
      <c r="AP634" s="338"/>
      <c r="AQ634" s="338"/>
      <c r="AR634" s="338"/>
      <c r="AS634" s="338"/>
      <c r="AT634" s="338"/>
      <c r="AU634" s="338"/>
      <c r="AV634" s="338"/>
      <c r="AW634" s="338"/>
      <c r="AX634" s="338"/>
      <c r="AY634" s="338"/>
      <c r="AZ634" s="338"/>
      <c r="BA634" s="341"/>
      <c r="BB634" s="420"/>
      <c r="BC634" s="341"/>
      <c r="BD634" s="341"/>
      <c r="BE634" s="341"/>
      <c r="BF634" s="341"/>
      <c r="BG634" s="341"/>
      <c r="BH634" s="341"/>
      <c r="BI634" s="341"/>
      <c r="BJ634" s="341"/>
      <c r="BK634" s="341"/>
      <c r="BL634" s="341"/>
      <c r="BM634" s="341"/>
      <c r="BN634" s="341"/>
      <c r="BO634" s="341"/>
      <c r="BP634" s="341"/>
      <c r="BQ634" s="341"/>
      <c r="BR634" s="341"/>
      <c r="BS634" s="341"/>
      <c r="BT634" s="341"/>
      <c r="BU634" s="341"/>
      <c r="BV634" s="341"/>
      <c r="BW634" s="341"/>
      <c r="BX634" s="341"/>
      <c r="BY634" s="341"/>
      <c r="BZ634" s="341"/>
      <c r="CA634" s="341"/>
      <c r="CB634" s="341"/>
      <c r="CC634" s="341"/>
      <c r="CD634" s="341"/>
      <c r="CE634" s="341"/>
      <c r="CF634" s="341"/>
      <c r="CG634" s="341"/>
      <c r="CH634" s="341"/>
      <c r="CI634" s="341"/>
      <c r="CJ634" s="341"/>
      <c r="CK634" s="341"/>
      <c r="CL634" s="341"/>
      <c r="CM634" s="341"/>
      <c r="CN634" s="341"/>
      <c r="CO634" s="341"/>
      <c r="CP634" s="341"/>
      <c r="CQ634" s="341"/>
      <c r="CR634" s="341"/>
      <c r="CS634" s="341"/>
      <c r="CT634" s="341"/>
      <c r="CU634" s="341"/>
      <c r="CV634" s="341"/>
      <c r="CW634" s="341"/>
      <c r="CX634" s="341"/>
      <c r="CY634" s="341"/>
      <c r="CZ634" s="341"/>
    </row>
    <row r="635" s="345" customFormat="true" ht="25.15" customHeight="true" x14ac:dyDescent="0.2">
      <c r="C635" s="1016" t="s">
        <v>453</v>
      </c>
      <c r="D635" s="1006"/>
      <c r="E635" s="747">
        <v>3.7133405639325552E-2</v>
      </c>
      <c r="F635" s="613"/>
      <c r="G635" s="613"/>
      <c r="H635" s="1016" t="s">
        <v>480</v>
      </c>
      <c r="I635" s="1006"/>
      <c r="J635" s="748">
        <v>1.2334866871401423E-2</v>
      </c>
      <c r="K635" s="613"/>
      <c r="L635" s="613"/>
      <c r="M635" s="1016" t="s">
        <v>456</v>
      </c>
      <c r="N635" s="1006"/>
      <c r="O635" s="749">
        <v>9.7364156220671003E-2</v>
      </c>
      <c r="P635" s="613"/>
      <c r="Q635" s="613"/>
      <c r="AC635" s="338"/>
      <c r="AD635" s="338"/>
      <c r="AE635" s="338"/>
      <c r="AF635" s="338"/>
      <c r="AG635" s="338"/>
      <c r="AH635" s="338"/>
      <c r="AI635" s="338"/>
      <c r="AJ635" s="338"/>
      <c r="AK635" s="338"/>
      <c r="AL635" s="338"/>
      <c r="AM635" s="338"/>
      <c r="AN635" s="338"/>
      <c r="AO635" s="338"/>
      <c r="AP635" s="338"/>
      <c r="AQ635" s="338"/>
      <c r="AR635" s="338"/>
      <c r="AS635" s="338"/>
      <c r="AT635" s="338"/>
      <c r="AU635" s="338"/>
      <c r="AV635" s="338"/>
      <c r="AW635" s="338"/>
      <c r="AX635" s="338"/>
      <c r="AY635" s="338"/>
      <c r="AZ635" s="338"/>
      <c r="BA635" s="341"/>
      <c r="BB635" s="420"/>
      <c r="BC635" s="341"/>
      <c r="BD635" s="341"/>
      <c r="BE635" s="341"/>
      <c r="BF635" s="341"/>
      <c r="BG635" s="341"/>
      <c r="BH635" s="341"/>
      <c r="BI635" s="341"/>
      <c r="BJ635" s="341"/>
      <c r="BK635" s="341"/>
      <c r="BL635" s="341"/>
      <c r="BM635" s="341"/>
      <c r="BN635" s="341"/>
      <c r="BO635" s="341"/>
      <c r="BP635" s="341"/>
      <c r="BQ635" s="341"/>
      <c r="BR635" s="341"/>
      <c r="BS635" s="341"/>
      <c r="BT635" s="341"/>
      <c r="BU635" s="341"/>
      <c r="BV635" s="341"/>
      <c r="BW635" s="341"/>
      <c r="BX635" s="341"/>
      <c r="BY635" s="341"/>
      <c r="BZ635" s="341"/>
      <c r="CA635" s="341"/>
      <c r="CB635" s="341"/>
      <c r="CC635" s="341"/>
      <c r="CD635" s="341"/>
      <c r="CE635" s="341"/>
      <c r="CF635" s="341"/>
      <c r="CG635" s="341"/>
      <c r="CH635" s="341"/>
      <c r="CI635" s="341"/>
      <c r="CJ635" s="341"/>
      <c r="CK635" s="341"/>
      <c r="CL635" s="341"/>
      <c r="CM635" s="341"/>
      <c r="CN635" s="341"/>
      <c r="CO635" s="341"/>
      <c r="CP635" s="341"/>
      <c r="CQ635" s="341"/>
      <c r="CR635" s="341"/>
      <c r="CS635" s="341"/>
      <c r="CT635" s="341"/>
      <c r="CU635" s="341"/>
      <c r="CV635" s="341"/>
      <c r="CW635" s="341"/>
      <c r="CX635" s="341"/>
      <c r="CY635" s="341"/>
      <c r="CZ635" s="341"/>
    </row>
    <row r="636" s="345" customFormat="true" ht="25.15" customHeight="true" x14ac:dyDescent="0.2">
      <c r="C636" s="1016" t="s">
        <v>458</v>
      </c>
      <c r="D636" s="1006"/>
      <c r="E636" s="747">
        <v>2.9169037848527778E-2</v>
      </c>
      <c r="F636" s="613"/>
      <c r="G636" s="613"/>
      <c r="H636" s="1016" t="s">
        <v>477</v>
      </c>
      <c r="I636" s="1006"/>
      <c r="J636" s="748">
        <v>-3.0967172652106516E-2</v>
      </c>
      <c r="K636" s="613"/>
      <c r="L636" s="613"/>
      <c r="M636" s="1016" t="s">
        <v>495</v>
      </c>
      <c r="N636" s="1006"/>
      <c r="O636" s="749">
        <v>1.4092950981952533E-2</v>
      </c>
      <c r="P636" s="613"/>
      <c r="Q636" s="613"/>
      <c r="AC636" s="338"/>
      <c r="AD636" s="338"/>
      <c r="AE636" s="338"/>
      <c r="AF636" s="338"/>
      <c r="AG636" s="338"/>
      <c r="AH636" s="338"/>
      <c r="AI636" s="338"/>
      <c r="AJ636" s="338"/>
      <c r="AK636" s="338"/>
      <c r="AL636" s="338"/>
      <c r="AM636" s="338"/>
      <c r="AN636" s="338"/>
      <c r="AO636" s="338"/>
      <c r="AP636" s="338"/>
      <c r="AQ636" s="338"/>
      <c r="AR636" s="338"/>
      <c r="AS636" s="338"/>
      <c r="AT636" s="338"/>
      <c r="AU636" s="338"/>
      <c r="AV636" s="338"/>
      <c r="AW636" s="338"/>
      <c r="AX636" s="338"/>
      <c r="AY636" s="338"/>
      <c r="AZ636" s="338"/>
      <c r="BA636" s="341"/>
      <c r="BB636" s="420"/>
      <c r="BC636" s="341"/>
      <c r="BD636" s="341"/>
      <c r="BE636" s="341"/>
      <c r="BF636" s="341"/>
      <c r="BG636" s="341"/>
      <c r="BH636" s="341"/>
      <c r="BI636" s="341"/>
      <c r="BJ636" s="341"/>
      <c r="BK636" s="341"/>
      <c r="BL636" s="341"/>
      <c r="BM636" s="341"/>
      <c r="BN636" s="341"/>
      <c r="BO636" s="341"/>
      <c r="BP636" s="341"/>
      <c r="BQ636" s="341"/>
      <c r="BR636" s="341"/>
      <c r="BS636" s="341"/>
      <c r="BT636" s="341"/>
      <c r="BU636" s="341"/>
      <c r="BV636" s="341"/>
      <c r="BW636" s="341"/>
      <c r="BX636" s="341"/>
      <c r="BY636" s="341"/>
      <c r="BZ636" s="341"/>
      <c r="CA636" s="341"/>
      <c r="CB636" s="341"/>
      <c r="CC636" s="341"/>
      <c r="CD636" s="341"/>
      <c r="CE636" s="341"/>
      <c r="CF636" s="341"/>
      <c r="CG636" s="341"/>
      <c r="CH636" s="341"/>
      <c r="CI636" s="341"/>
      <c r="CJ636" s="341"/>
      <c r="CK636" s="341"/>
      <c r="CL636" s="341"/>
      <c r="CM636" s="341"/>
      <c r="CN636" s="341"/>
      <c r="CO636" s="341"/>
      <c r="CP636" s="341"/>
      <c r="CQ636" s="341"/>
      <c r="CR636" s="341"/>
      <c r="CS636" s="341"/>
      <c r="CT636" s="341"/>
      <c r="CU636" s="341"/>
      <c r="CV636" s="341"/>
      <c r="CW636" s="341"/>
      <c r="CX636" s="341"/>
      <c r="CY636" s="341"/>
      <c r="CZ636" s="341"/>
    </row>
    <row r="637" s="345" customFormat="true" ht="25.15" customHeight="true" x14ac:dyDescent="0.2">
      <c r="C637" s="1016" t="s">
        <v>455</v>
      </c>
      <c r="D637" s="1006"/>
      <c r="E637" s="747">
        <v>3.1930644508450803E-2</v>
      </c>
      <c r="F637" s="613"/>
      <c r="G637" s="613"/>
      <c r="H637" s="1016" t="s">
        <v>488</v>
      </c>
      <c r="I637" s="1006"/>
      <c r="J637" s="748">
        <v>7.1272106826626833E-4</v>
      </c>
      <c r="K637" s="613"/>
      <c r="L637" s="613"/>
      <c r="M637" s="1016" t="s">
        <v>518</v>
      </c>
      <c r="N637" s="1006"/>
      <c r="O637" s="749">
        <v>-8.5647654741193664E-4</v>
      </c>
      <c r="P637" s="613"/>
      <c r="Q637" s="613"/>
      <c r="AC637" s="338"/>
      <c r="AD637" s="338"/>
      <c r="AE637" s="338"/>
      <c r="AF637" s="338"/>
      <c r="AG637" s="338"/>
      <c r="AH637" s="338"/>
      <c r="AI637" s="338"/>
      <c r="AJ637" s="338"/>
      <c r="AK637" s="338"/>
      <c r="AL637" s="338"/>
      <c r="AM637" s="338"/>
      <c r="AN637" s="338"/>
      <c r="AO637" s="338"/>
      <c r="AP637" s="338"/>
      <c r="AQ637" s="338"/>
      <c r="AR637" s="338"/>
      <c r="AS637" s="338"/>
      <c r="AT637" s="338"/>
      <c r="AU637" s="338"/>
      <c r="AV637" s="338"/>
      <c r="AW637" s="338"/>
      <c r="AX637" s="338"/>
      <c r="AY637" s="338"/>
      <c r="AZ637" s="338"/>
      <c r="BA637" s="341"/>
      <c r="BB637" s="420"/>
      <c r="BC637" s="341"/>
      <c r="BD637" s="341"/>
      <c r="BE637" s="341"/>
      <c r="BF637" s="341"/>
      <c r="BG637" s="341"/>
      <c r="BH637" s="341"/>
      <c r="BI637" s="341"/>
      <c r="BJ637" s="341"/>
      <c r="BK637" s="341"/>
      <c r="BL637" s="341"/>
      <c r="BM637" s="341"/>
      <c r="BN637" s="341"/>
      <c r="BO637" s="341"/>
      <c r="BP637" s="341"/>
      <c r="BQ637" s="341"/>
      <c r="BR637" s="341"/>
      <c r="BS637" s="341"/>
      <c r="BT637" s="341"/>
      <c r="BU637" s="341"/>
      <c r="BV637" s="341"/>
      <c r="BW637" s="341"/>
      <c r="BX637" s="341"/>
      <c r="BY637" s="341"/>
      <c r="BZ637" s="341"/>
      <c r="CA637" s="341"/>
      <c r="CB637" s="341"/>
      <c r="CC637" s="341"/>
      <c r="CD637" s="341"/>
      <c r="CE637" s="341"/>
      <c r="CF637" s="341"/>
      <c r="CG637" s="341"/>
      <c r="CH637" s="341"/>
      <c r="CI637" s="341"/>
      <c r="CJ637" s="341"/>
      <c r="CK637" s="341"/>
      <c r="CL637" s="341"/>
      <c r="CM637" s="341"/>
      <c r="CN637" s="341"/>
      <c r="CO637" s="341"/>
      <c r="CP637" s="341"/>
      <c r="CQ637" s="341"/>
      <c r="CR637" s="341"/>
      <c r="CS637" s="341"/>
      <c r="CT637" s="341"/>
      <c r="CU637" s="341"/>
      <c r="CV637" s="341"/>
      <c r="CW637" s="341"/>
      <c r="CX637" s="341"/>
      <c r="CY637" s="341"/>
      <c r="CZ637" s="341"/>
    </row>
    <row r="638" s="345" customFormat="true" ht="25.15" customHeight="true" x14ac:dyDescent="0.2">
      <c r="C638" s="1016" t="s">
        <v>475</v>
      </c>
      <c r="D638" s="1006"/>
      <c r="E638" s="747">
        <v>3.4563786853468829E-2</v>
      </c>
      <c r="F638" s="613"/>
      <c r="G638" s="613"/>
      <c r="H638" s="1016" t="s">
        <v>509</v>
      </c>
      <c r="I638" s="1006"/>
      <c r="J638" s="748">
        <v>3.0773414222761393E-3</v>
      </c>
      <c r="K638" s="613"/>
      <c r="L638" s="613"/>
      <c r="M638" s="1016" t="s">
        <v>459</v>
      </c>
      <c r="N638" s="1006"/>
      <c r="O638" s="749">
        <v>3.5344846767736512E-2</v>
      </c>
      <c r="P638" s="613"/>
      <c r="Q638" s="613"/>
      <c r="AC638" s="338"/>
      <c r="AD638" s="338"/>
      <c r="AE638" s="338"/>
      <c r="AF638" s="338"/>
      <c r="AG638" s="338"/>
      <c r="AH638" s="338"/>
      <c r="AI638" s="338"/>
      <c r="AJ638" s="338"/>
      <c r="AK638" s="338"/>
      <c r="AL638" s="338"/>
      <c r="AM638" s="338"/>
      <c r="AN638" s="338"/>
      <c r="AO638" s="338"/>
      <c r="AP638" s="338"/>
      <c r="AQ638" s="338"/>
      <c r="AR638" s="338"/>
      <c r="AS638" s="338"/>
      <c r="AT638" s="338"/>
      <c r="AU638" s="338"/>
      <c r="AV638" s="338"/>
      <c r="AW638" s="338"/>
      <c r="AX638" s="338"/>
      <c r="AY638" s="338"/>
      <c r="AZ638" s="338"/>
      <c r="BA638" s="341"/>
      <c r="BB638" s="420"/>
      <c r="BC638" s="341"/>
      <c r="BD638" s="341"/>
      <c r="BE638" s="341"/>
      <c r="BF638" s="341"/>
      <c r="BG638" s="341"/>
      <c r="BH638" s="341"/>
      <c r="BI638" s="341"/>
      <c r="BJ638" s="341"/>
      <c r="BK638" s="341"/>
      <c r="BL638" s="341"/>
      <c r="BM638" s="341"/>
      <c r="BN638" s="341"/>
      <c r="BO638" s="341"/>
      <c r="BP638" s="341"/>
      <c r="BQ638" s="341"/>
      <c r="BR638" s="341"/>
      <c r="BS638" s="341"/>
      <c r="BT638" s="341"/>
      <c r="BU638" s="341"/>
      <c r="BV638" s="341"/>
      <c r="BW638" s="341"/>
      <c r="BX638" s="341"/>
      <c r="BY638" s="341"/>
      <c r="BZ638" s="341"/>
      <c r="CA638" s="341"/>
      <c r="CB638" s="341"/>
      <c r="CC638" s="341"/>
      <c r="CD638" s="341"/>
      <c r="CE638" s="341"/>
      <c r="CF638" s="341"/>
      <c r="CG638" s="341"/>
      <c r="CH638" s="341"/>
      <c r="CI638" s="341"/>
      <c r="CJ638" s="341"/>
      <c r="CK638" s="341"/>
      <c r="CL638" s="341"/>
      <c r="CM638" s="341"/>
      <c r="CN638" s="341"/>
      <c r="CO638" s="341"/>
      <c r="CP638" s="341"/>
      <c r="CQ638" s="341"/>
      <c r="CR638" s="341"/>
      <c r="CS638" s="341"/>
      <c r="CT638" s="341"/>
      <c r="CU638" s="341"/>
      <c r="CV638" s="341"/>
      <c r="CW638" s="341"/>
      <c r="CX638" s="341"/>
      <c r="CY638" s="341"/>
      <c r="CZ638" s="341"/>
    </row>
    <row r="639" s="345" customFormat="true" ht="25.15" customHeight="true" x14ac:dyDescent="0.2">
      <c r="C639" s="1016" t="s">
        <v>469</v>
      </c>
      <c r="D639" s="1006"/>
      <c r="E639" s="747">
        <v>-3.0584616698826103E-2</v>
      </c>
      <c r="F639" s="613"/>
      <c r="G639" s="613"/>
      <c r="H639" s="1016" t="s">
        <v>466</v>
      </c>
      <c r="I639" s="1006"/>
      <c r="J639" s="748">
        <v>-9.6843934089257272E-4</v>
      </c>
      <c r="K639" s="613"/>
      <c r="L639" s="613"/>
      <c r="M639" s="1016" t="s">
        <v>460</v>
      </c>
      <c r="N639" s="1006"/>
      <c r="O639" s="749">
        <v>8.2874772427681501E-2</v>
      </c>
      <c r="P639" s="613"/>
      <c r="Q639" s="613"/>
      <c r="AC639" s="338"/>
      <c r="AD639" s="338"/>
      <c r="AE639" s="338"/>
      <c r="AF639" s="338"/>
      <c r="AG639" s="338"/>
      <c r="AH639" s="338"/>
      <c r="AI639" s="338"/>
      <c r="AJ639" s="338"/>
      <c r="AK639" s="338"/>
      <c r="AL639" s="338"/>
      <c r="AM639" s="338"/>
      <c r="AN639" s="338"/>
      <c r="AO639" s="338"/>
      <c r="AP639" s="338"/>
      <c r="AQ639" s="338"/>
      <c r="AR639" s="338"/>
      <c r="AS639" s="338"/>
      <c r="AT639" s="338"/>
      <c r="AU639" s="338"/>
      <c r="AV639" s="338"/>
      <c r="AW639" s="338"/>
      <c r="AX639" s="338"/>
      <c r="AY639" s="338"/>
      <c r="AZ639" s="338"/>
      <c r="BA639" s="341"/>
      <c r="BB639" s="420"/>
      <c r="BC639" s="341"/>
      <c r="BD639" s="341"/>
      <c r="BE639" s="341"/>
      <c r="BF639" s="341"/>
      <c r="BG639" s="341"/>
      <c r="BH639" s="341"/>
      <c r="BI639" s="341"/>
      <c r="BJ639" s="341"/>
      <c r="BK639" s="341"/>
      <c r="BL639" s="341"/>
      <c r="BM639" s="341"/>
      <c r="BN639" s="341"/>
      <c r="BO639" s="341"/>
      <c r="BP639" s="341"/>
      <c r="BQ639" s="341"/>
      <c r="BR639" s="341"/>
      <c r="BS639" s="341"/>
      <c r="BT639" s="341"/>
      <c r="BU639" s="341"/>
      <c r="BV639" s="341"/>
      <c r="BW639" s="341"/>
      <c r="BX639" s="341"/>
      <c r="BY639" s="341"/>
      <c r="BZ639" s="341"/>
      <c r="CA639" s="341"/>
      <c r="CB639" s="341"/>
      <c r="CC639" s="341"/>
      <c r="CD639" s="341"/>
      <c r="CE639" s="341"/>
      <c r="CF639" s="341"/>
      <c r="CG639" s="341"/>
      <c r="CH639" s="341"/>
      <c r="CI639" s="341"/>
      <c r="CJ639" s="341"/>
      <c r="CK639" s="341"/>
      <c r="CL639" s="341"/>
      <c r="CM639" s="341"/>
      <c r="CN639" s="341"/>
      <c r="CO639" s="341"/>
      <c r="CP639" s="341"/>
      <c r="CQ639" s="341"/>
      <c r="CR639" s="341"/>
      <c r="CS639" s="341"/>
      <c r="CT639" s="341"/>
      <c r="CU639" s="341"/>
      <c r="CV639" s="341"/>
      <c r="CW639" s="341"/>
      <c r="CX639" s="341"/>
      <c r="CY639" s="341"/>
      <c r="CZ639" s="341"/>
    </row>
    <row r="640" s="345" customFormat="true" ht="25.15" customHeight="true" x14ac:dyDescent="0.2">
      <c r="C640" s="1016" t="s">
        <v>474</v>
      </c>
      <c r="D640" s="1006"/>
      <c r="E640" s="747">
        <v>2.9330911191882709E-2</v>
      </c>
      <c r="F640" s="613"/>
      <c r="G640" s="613"/>
      <c r="H640" s="1016" t="s">
        <v>478</v>
      </c>
      <c r="I640" s="1006"/>
      <c r="J640" s="748">
        <v>-2.5259170380838411E-3</v>
      </c>
      <c r="K640" s="613"/>
      <c r="L640" s="613"/>
      <c r="M640" s="1016" t="s">
        <v>452</v>
      </c>
      <c r="N640" s="1006"/>
      <c r="O640" s="749">
        <v>1.6403574848634361E-2</v>
      </c>
      <c r="P640" s="613"/>
      <c r="Q640" s="613"/>
      <c r="AC640" s="338"/>
      <c r="AD640" s="338"/>
      <c r="AE640" s="338"/>
      <c r="AF640" s="338"/>
      <c r="AG640" s="338"/>
      <c r="AH640" s="338"/>
      <c r="AI640" s="338"/>
      <c r="AJ640" s="338"/>
      <c r="AK640" s="338"/>
      <c r="AL640" s="338"/>
      <c r="AM640" s="338"/>
      <c r="AN640" s="338"/>
      <c r="AO640" s="338"/>
      <c r="AP640" s="338"/>
      <c r="AQ640" s="338"/>
      <c r="AR640" s="338"/>
      <c r="AS640" s="338"/>
      <c r="AT640" s="338"/>
      <c r="AU640" s="338"/>
      <c r="AV640" s="338"/>
      <c r="AW640" s="338"/>
      <c r="AX640" s="338"/>
      <c r="AY640" s="338"/>
      <c r="AZ640" s="338"/>
      <c r="BA640" s="341"/>
      <c r="BB640" s="420"/>
      <c r="BC640" s="341"/>
      <c r="BD640" s="341"/>
      <c r="BE640" s="341"/>
      <c r="BF640" s="341"/>
      <c r="BG640" s="341"/>
      <c r="BH640" s="341"/>
      <c r="BI640" s="341"/>
      <c r="BJ640" s="341"/>
      <c r="BK640" s="341"/>
      <c r="BL640" s="341"/>
      <c r="BM640" s="341"/>
      <c r="BN640" s="341"/>
      <c r="BO640" s="341"/>
      <c r="BP640" s="341"/>
      <c r="BQ640" s="341"/>
      <c r="BR640" s="341"/>
      <c r="BS640" s="341"/>
      <c r="BT640" s="341"/>
      <c r="BU640" s="341"/>
      <c r="BV640" s="341"/>
      <c r="BW640" s="341"/>
      <c r="BX640" s="341"/>
      <c r="BY640" s="341"/>
      <c r="BZ640" s="341"/>
      <c r="CA640" s="341"/>
      <c r="CB640" s="341"/>
      <c r="CC640" s="341"/>
      <c r="CD640" s="341"/>
      <c r="CE640" s="341"/>
      <c r="CF640" s="341"/>
      <c r="CG640" s="341"/>
      <c r="CH640" s="341"/>
      <c r="CI640" s="341"/>
      <c r="CJ640" s="341"/>
      <c r="CK640" s="341"/>
      <c r="CL640" s="341"/>
      <c r="CM640" s="341"/>
      <c r="CN640" s="341"/>
      <c r="CO640" s="341"/>
      <c r="CP640" s="341"/>
      <c r="CQ640" s="341"/>
      <c r="CR640" s="341"/>
      <c r="CS640" s="341"/>
      <c r="CT640" s="341"/>
      <c r="CU640" s="341"/>
      <c r="CV640" s="341"/>
      <c r="CW640" s="341"/>
      <c r="CX640" s="341"/>
      <c r="CY640" s="341"/>
      <c r="CZ640" s="341"/>
    </row>
    <row r="641" s="345" customFormat="true" ht="25.15" customHeight="true" x14ac:dyDescent="0.2">
      <c r="C641" s="1016" t="s">
        <v>498</v>
      </c>
      <c r="D641" s="1006"/>
      <c r="E641" s="747">
        <v>-8.3059401933443361E-4</v>
      </c>
      <c r="F641" s="613"/>
      <c r="G641" s="613"/>
      <c r="H641" s="1016" t="s">
        <v>470</v>
      </c>
      <c r="I641" s="1006"/>
      <c r="J641" s="748">
        <v>-8.9241460762786023E-3</v>
      </c>
      <c r="K641" s="613"/>
      <c r="L641" s="613"/>
      <c r="M641" s="1016" t="s">
        <v>453</v>
      </c>
      <c r="N641" s="1006"/>
      <c r="O641" s="749">
        <v>0.10244384549032765</v>
      </c>
      <c r="P641" s="613"/>
      <c r="Q641" s="613"/>
      <c r="AC641" s="338"/>
      <c r="AD641" s="338"/>
      <c r="AE641" s="338"/>
      <c r="AF641" s="338"/>
      <c r="AG641" s="338"/>
      <c r="AH641" s="338"/>
      <c r="AI641" s="338"/>
      <c r="AJ641" s="338"/>
      <c r="AK641" s="338"/>
      <c r="AL641" s="338"/>
      <c r="AM641" s="338"/>
      <c r="AN641" s="338"/>
      <c r="AO641" s="338"/>
      <c r="AP641" s="338"/>
      <c r="AQ641" s="338"/>
      <c r="AR641" s="338"/>
      <c r="AS641" s="338"/>
      <c r="AT641" s="338"/>
      <c r="AU641" s="338"/>
      <c r="AV641" s="338"/>
      <c r="AW641" s="338"/>
      <c r="AX641" s="338"/>
      <c r="AY641" s="338"/>
      <c r="AZ641" s="338"/>
      <c r="BA641" s="341"/>
      <c r="BB641" s="420"/>
      <c r="BC641" s="341"/>
      <c r="BD641" s="341"/>
      <c r="BE641" s="341"/>
      <c r="BF641" s="341"/>
      <c r="BG641" s="341"/>
      <c r="BH641" s="341"/>
      <c r="BI641" s="341"/>
      <c r="BJ641" s="341"/>
      <c r="BK641" s="341"/>
      <c r="BL641" s="341"/>
      <c r="BM641" s="341"/>
      <c r="BN641" s="341"/>
      <c r="BO641" s="341"/>
      <c r="BP641" s="341"/>
      <c r="BQ641" s="341"/>
      <c r="BR641" s="341"/>
      <c r="BS641" s="341"/>
      <c r="BT641" s="341"/>
      <c r="BU641" s="341"/>
      <c r="BV641" s="341"/>
      <c r="BW641" s="341"/>
      <c r="BX641" s="341"/>
      <c r="BY641" s="341"/>
      <c r="BZ641" s="341"/>
      <c r="CA641" s="341"/>
      <c r="CB641" s="341"/>
      <c r="CC641" s="341"/>
      <c r="CD641" s="341"/>
      <c r="CE641" s="341"/>
      <c r="CF641" s="341"/>
      <c r="CG641" s="341"/>
      <c r="CH641" s="341"/>
      <c r="CI641" s="341"/>
      <c r="CJ641" s="341"/>
      <c r="CK641" s="341"/>
      <c r="CL641" s="341"/>
      <c r="CM641" s="341"/>
      <c r="CN641" s="341"/>
      <c r="CO641" s="341"/>
      <c r="CP641" s="341"/>
      <c r="CQ641" s="341"/>
      <c r="CR641" s="341"/>
      <c r="CS641" s="341"/>
      <c r="CT641" s="341"/>
      <c r="CU641" s="341"/>
      <c r="CV641" s="341"/>
      <c r="CW641" s="341"/>
      <c r="CX641" s="341"/>
      <c r="CY641" s="341"/>
      <c r="CZ641" s="341"/>
    </row>
    <row r="642" s="345" customFormat="true" ht="25.15" customHeight="true" x14ac:dyDescent="0.2">
      <c r="C642" s="1016" t="s">
        <v>461</v>
      </c>
      <c r="D642" s="1006"/>
      <c r="E642" s="747">
        <v>5.5528641595348802E-2</v>
      </c>
      <c r="F642" s="613"/>
      <c r="G642" s="613"/>
      <c r="H642" s="1016" t="s">
        <v>476</v>
      </c>
      <c r="I642" s="1006"/>
      <c r="J642" s="748">
        <v>9.5884397464251288E-4</v>
      </c>
      <c r="K642" s="613"/>
      <c r="L642" s="613"/>
      <c r="M642" s="1016" t="s">
        <v>458</v>
      </c>
      <c r="N642" s="1006"/>
      <c r="O642" s="749">
        <v>8.9290673734749179E-2</v>
      </c>
      <c r="P642" s="613"/>
      <c r="Q642" s="613"/>
      <c r="AC642" s="338"/>
      <c r="AD642" s="338"/>
      <c r="AE642" s="338"/>
      <c r="AF642" s="338"/>
      <c r="AG642" s="338"/>
      <c r="AH642" s="338"/>
      <c r="AI642" s="338"/>
      <c r="AJ642" s="338"/>
      <c r="AK642" s="338"/>
      <c r="AL642" s="338"/>
      <c r="AM642" s="338"/>
      <c r="AN642" s="338"/>
      <c r="AO642" s="338"/>
      <c r="AP642" s="338"/>
      <c r="AQ642" s="338"/>
      <c r="AR642" s="338"/>
      <c r="AS642" s="338"/>
      <c r="AT642" s="338"/>
      <c r="AU642" s="338"/>
      <c r="AV642" s="338"/>
      <c r="AW642" s="338"/>
      <c r="AX642" s="338"/>
      <c r="AY642" s="338"/>
      <c r="AZ642" s="338"/>
      <c r="BA642" s="341"/>
      <c r="BB642" s="420"/>
      <c r="BC642" s="341"/>
      <c r="BD642" s="341"/>
      <c r="BE642" s="341"/>
      <c r="BF642" s="341"/>
      <c r="BG642" s="341"/>
      <c r="BH642" s="341"/>
      <c r="BI642" s="341"/>
      <c r="BJ642" s="341"/>
      <c r="BK642" s="341"/>
      <c r="BL642" s="341"/>
      <c r="BM642" s="341"/>
      <c r="BN642" s="341"/>
      <c r="BO642" s="341"/>
      <c r="BP642" s="341"/>
      <c r="BQ642" s="341"/>
      <c r="BR642" s="341"/>
      <c r="BS642" s="341"/>
      <c r="BT642" s="341"/>
      <c r="BU642" s="341"/>
      <c r="BV642" s="341"/>
      <c r="BW642" s="341"/>
      <c r="BX642" s="341"/>
      <c r="BY642" s="341"/>
      <c r="BZ642" s="341"/>
      <c r="CA642" s="341"/>
      <c r="CB642" s="341"/>
      <c r="CC642" s="341"/>
      <c r="CD642" s="341"/>
      <c r="CE642" s="341"/>
      <c r="CF642" s="341"/>
      <c r="CG642" s="341"/>
      <c r="CH642" s="341"/>
      <c r="CI642" s="341"/>
      <c r="CJ642" s="341"/>
      <c r="CK642" s="341"/>
      <c r="CL642" s="341"/>
      <c r="CM642" s="341"/>
      <c r="CN642" s="341"/>
      <c r="CO642" s="341"/>
      <c r="CP642" s="341"/>
      <c r="CQ642" s="341"/>
      <c r="CR642" s="341"/>
      <c r="CS642" s="341"/>
      <c r="CT642" s="341"/>
      <c r="CU642" s="341"/>
      <c r="CV642" s="341"/>
      <c r="CW642" s="341"/>
      <c r="CX642" s="341"/>
      <c r="CY642" s="341"/>
      <c r="CZ642" s="341"/>
    </row>
    <row r="643" s="345" customFormat="true" ht="25.15" customHeight="true" x14ac:dyDescent="0.2">
      <c r="C643" s="1016" t="s">
        <v>468</v>
      </c>
      <c r="D643" s="1006"/>
      <c r="E643" s="750">
        <v>4.1917389044119673E-2</v>
      </c>
      <c r="F643" s="613"/>
      <c r="G643" s="613"/>
      <c r="H643" s="1016" t="s">
        <v>482</v>
      </c>
      <c r="I643" s="1006"/>
      <c r="J643" s="748">
        <v>-5.8147608163868778E-3</v>
      </c>
      <c r="K643" s="613"/>
      <c r="L643" s="613"/>
      <c r="M643" s="1016" t="s">
        <v>455</v>
      </c>
      <c r="N643" s="1006"/>
      <c r="O643" s="749">
        <v>0.10143369073334957</v>
      </c>
      <c r="P643" s="613"/>
      <c r="Q643" s="613"/>
      <c r="AC643" s="338"/>
      <c r="AD643" s="338"/>
      <c r="AE643" s="338"/>
      <c r="AF643" s="338"/>
      <c r="AG643" s="338"/>
      <c r="AH643" s="338"/>
      <c r="AI643" s="338"/>
      <c r="AJ643" s="338"/>
      <c r="AK643" s="338"/>
      <c r="AL643" s="338"/>
      <c r="AM643" s="338"/>
      <c r="AN643" s="338"/>
      <c r="AO643" s="338"/>
      <c r="AP643" s="338"/>
      <c r="AQ643" s="338"/>
      <c r="AR643" s="338"/>
      <c r="AS643" s="338"/>
      <c r="AT643" s="338"/>
      <c r="AU643" s="338"/>
      <c r="AV643" s="338"/>
      <c r="AW643" s="338"/>
      <c r="AX643" s="338"/>
      <c r="AY643" s="338"/>
      <c r="AZ643" s="338"/>
      <c r="BA643" s="341"/>
      <c r="BB643" s="420"/>
      <c r="BC643" s="341"/>
      <c r="BD643" s="341"/>
      <c r="BE643" s="341"/>
      <c r="BF643" s="341"/>
      <c r="BG643" s="341"/>
      <c r="BH643" s="341"/>
      <c r="BI643" s="341"/>
      <c r="BJ643" s="341"/>
      <c r="BK643" s="341"/>
      <c r="BL643" s="341"/>
      <c r="BM643" s="341"/>
      <c r="BN643" s="341"/>
      <c r="BO643" s="341"/>
      <c r="BP643" s="341"/>
      <c r="BQ643" s="341"/>
      <c r="BR643" s="341"/>
      <c r="BS643" s="341"/>
      <c r="BT643" s="341"/>
      <c r="BU643" s="341"/>
      <c r="BV643" s="341"/>
      <c r="BW643" s="341"/>
      <c r="BX643" s="341"/>
      <c r="BY643" s="341"/>
      <c r="BZ643" s="341"/>
      <c r="CA643" s="341"/>
      <c r="CB643" s="341"/>
      <c r="CC643" s="341"/>
      <c r="CD643" s="341"/>
      <c r="CE643" s="341"/>
      <c r="CF643" s="341"/>
      <c r="CG643" s="341"/>
      <c r="CH643" s="341"/>
      <c r="CI643" s="341"/>
      <c r="CJ643" s="341"/>
      <c r="CK643" s="341"/>
      <c r="CL643" s="341"/>
      <c r="CM643" s="341"/>
      <c r="CN643" s="341"/>
      <c r="CO643" s="341"/>
      <c r="CP643" s="341"/>
      <c r="CQ643" s="341"/>
      <c r="CR643" s="341"/>
      <c r="CS643" s="341"/>
      <c r="CT643" s="341"/>
      <c r="CU643" s="341"/>
      <c r="CV643" s="341"/>
      <c r="CW643" s="341"/>
      <c r="CX643" s="341"/>
      <c r="CY643" s="341"/>
      <c r="CZ643" s="341"/>
    </row>
    <row r="644" s="345" customFormat="true" ht="25.15" customHeight="true" x14ac:dyDescent="0.2">
      <c r="C644" s="1005"/>
      <c r="D644" s="1006"/>
      <c r="E644" s="614"/>
      <c r="F644" s="613"/>
      <c r="G644" s="613"/>
      <c r="H644" s="1016" t="s">
        <v>300</v>
      </c>
      <c r="I644" s="1006"/>
      <c r="J644" s="748">
        <v>9.6378811962908748E-2</v>
      </c>
      <c r="K644" s="613"/>
      <c r="L644" s="613"/>
      <c r="M644" s="1016" t="s">
        <v>475</v>
      </c>
      <c r="N644" s="1006"/>
      <c r="O644" s="749">
        <v>3.825575895336962E-2</v>
      </c>
      <c r="P644" s="613"/>
      <c r="Q644" s="613"/>
      <c r="AC644" s="338"/>
      <c r="AD644" s="338"/>
      <c r="AE644" s="338"/>
      <c r="AF644" s="338"/>
      <c r="AG644" s="338"/>
      <c r="AH644" s="338"/>
      <c r="AI644" s="338"/>
      <c r="AJ644" s="338"/>
      <c r="AK644" s="338"/>
      <c r="AL644" s="338"/>
      <c r="AM644" s="338"/>
      <c r="AN644" s="338"/>
      <c r="AO644" s="338"/>
      <c r="AP644" s="338"/>
      <c r="AQ644" s="338"/>
      <c r="AR644" s="338"/>
      <c r="AS644" s="338"/>
      <c r="AT644" s="338"/>
      <c r="AU644" s="338"/>
      <c r="AV644" s="338"/>
      <c r="AW644" s="338"/>
      <c r="AX644" s="338"/>
      <c r="AY644" s="338"/>
      <c r="AZ644" s="338"/>
      <c r="BA644" s="341"/>
      <c r="BB644" s="420"/>
      <c r="BC644" s="341"/>
      <c r="BD644" s="341"/>
      <c r="BE644" s="341"/>
      <c r="BF644" s="341"/>
      <c r="BG644" s="341"/>
      <c r="BH644" s="341"/>
      <c r="BI644" s="341"/>
      <c r="BJ644" s="341"/>
      <c r="BK644" s="341"/>
      <c r="BL644" s="341"/>
      <c r="BM644" s="341"/>
      <c r="BN644" s="341"/>
      <c r="BO644" s="341"/>
      <c r="BP644" s="341"/>
      <c r="BQ644" s="341"/>
      <c r="BR644" s="341"/>
      <c r="BS644" s="341"/>
      <c r="BT644" s="341"/>
      <c r="BU644" s="341"/>
      <c r="BV644" s="341"/>
      <c r="BW644" s="341"/>
      <c r="BX644" s="341"/>
      <c r="BY644" s="341"/>
      <c r="BZ644" s="341"/>
      <c r="CA644" s="341"/>
      <c r="CB644" s="341"/>
      <c r="CC644" s="341"/>
      <c r="CD644" s="341"/>
      <c r="CE644" s="341"/>
      <c r="CF644" s="341"/>
      <c r="CG644" s="341"/>
      <c r="CH644" s="341"/>
      <c r="CI644" s="341"/>
      <c r="CJ644" s="341"/>
      <c r="CK644" s="341"/>
      <c r="CL644" s="341"/>
      <c r="CM644" s="341"/>
      <c r="CN644" s="341"/>
      <c r="CO644" s="341"/>
      <c r="CP644" s="341"/>
      <c r="CQ644" s="341"/>
      <c r="CR644" s="341"/>
      <c r="CS644" s="341"/>
      <c r="CT644" s="341"/>
      <c r="CU644" s="341"/>
      <c r="CV644" s="341"/>
      <c r="CW644" s="341"/>
      <c r="CX644" s="341"/>
      <c r="CY644" s="341"/>
      <c r="CZ644" s="341"/>
    </row>
    <row r="645" s="345" customFormat="true" ht="25.15" customHeight="true" x14ac:dyDescent="0.2">
      <c r="C645" s="1005"/>
      <c r="D645" s="1006"/>
      <c r="E645" s="613"/>
      <c r="F645" s="613"/>
      <c r="G645" s="613"/>
      <c r="H645" s="1016" t="s">
        <v>305</v>
      </c>
      <c r="I645" s="1006"/>
      <c r="J645" s="748">
        <v>4.7541155487669962E-2</v>
      </c>
      <c r="K645" s="613"/>
      <c r="L645" s="613"/>
      <c r="M645" s="1016" t="s">
        <v>469</v>
      </c>
      <c r="N645" s="1006"/>
      <c r="O645" s="749">
        <v>5.868207127301437E-2</v>
      </c>
      <c r="P645" s="613"/>
      <c r="Q645" s="613"/>
      <c r="AC645" s="338"/>
      <c r="AD645" s="338"/>
      <c r="AE645" s="338"/>
      <c r="AF645" s="338"/>
      <c r="AG645" s="338"/>
      <c r="AH645" s="338"/>
      <c r="AI645" s="338"/>
      <c r="AJ645" s="338"/>
      <c r="AK645" s="338"/>
      <c r="AL645" s="338"/>
      <c r="AM645" s="338"/>
      <c r="AN645" s="338"/>
      <c r="AO645" s="338"/>
      <c r="AP645" s="338"/>
      <c r="AQ645" s="338"/>
      <c r="AR645" s="338"/>
      <c r="AS645" s="338"/>
      <c r="AT645" s="338"/>
      <c r="AU645" s="338"/>
      <c r="AV645" s="338"/>
      <c r="AW645" s="338"/>
      <c r="AX645" s="338"/>
      <c r="AY645" s="338"/>
      <c r="AZ645" s="338"/>
      <c r="BA645" s="341"/>
      <c r="BB645" s="420"/>
      <c r="BC645" s="341"/>
      <c r="BD645" s="341"/>
      <c r="BE645" s="341"/>
      <c r="BF645" s="341"/>
      <c r="BG645" s="341"/>
      <c r="BH645" s="341"/>
      <c r="BI645" s="341"/>
      <c r="BJ645" s="341"/>
      <c r="BK645" s="341"/>
      <c r="BL645" s="341"/>
      <c r="BM645" s="341"/>
      <c r="BN645" s="341"/>
      <c r="BO645" s="341"/>
      <c r="BP645" s="341"/>
      <c r="BQ645" s="341"/>
      <c r="BR645" s="341"/>
      <c r="BS645" s="341"/>
      <c r="BT645" s="341"/>
      <c r="BU645" s="341"/>
      <c r="BV645" s="341"/>
      <c r="BW645" s="341"/>
      <c r="BX645" s="341"/>
      <c r="BY645" s="341"/>
      <c r="BZ645" s="341"/>
      <c r="CA645" s="341"/>
      <c r="CB645" s="341"/>
      <c r="CC645" s="341"/>
      <c r="CD645" s="341"/>
      <c r="CE645" s="341"/>
      <c r="CF645" s="341"/>
      <c r="CG645" s="341"/>
      <c r="CH645" s="341"/>
      <c r="CI645" s="341"/>
      <c r="CJ645" s="341"/>
      <c r="CK645" s="341"/>
      <c r="CL645" s="341"/>
      <c r="CM645" s="341"/>
      <c r="CN645" s="341"/>
      <c r="CO645" s="341"/>
      <c r="CP645" s="341"/>
      <c r="CQ645" s="341"/>
      <c r="CR645" s="341"/>
      <c r="CS645" s="341"/>
      <c r="CT645" s="341"/>
      <c r="CU645" s="341"/>
      <c r="CV645" s="341"/>
      <c r="CW645" s="341"/>
      <c r="CX645" s="341"/>
      <c r="CY645" s="341"/>
      <c r="CZ645" s="341"/>
    </row>
    <row r="646" s="345" customFormat="true" ht="25.15" customHeight="true" x14ac:dyDescent="0.2">
      <c r="C646" s="1017" t="s">
        <v>259</v>
      </c>
      <c r="D646" s="1006"/>
      <c r="E646" s="1006"/>
      <c r="F646" s="613"/>
      <c r="G646" s="613"/>
      <c r="H646" s="1016" t="s">
        <v>301</v>
      </c>
      <c r="I646" s="1006"/>
      <c r="J646" s="748">
        <v>9.8771918918169235E-2</v>
      </c>
      <c r="K646" s="613"/>
      <c r="L646" s="613"/>
      <c r="M646" s="1016" t="s">
        <v>474</v>
      </c>
      <c r="N646" s="1006"/>
      <c r="O646" s="749">
        <v>6.0161619141997594E-2</v>
      </c>
      <c r="P646" s="613"/>
      <c r="Q646" s="613"/>
      <c r="AC646" s="338"/>
      <c r="AD646" s="338"/>
      <c r="AE646" s="338"/>
      <c r="AF646" s="338"/>
      <c r="AG646" s="338"/>
      <c r="AH646" s="338"/>
      <c r="AI646" s="338"/>
      <c r="AJ646" s="338"/>
      <c r="AK646" s="338"/>
      <c r="AL646" s="338"/>
      <c r="AM646" s="338"/>
      <c r="AN646" s="338"/>
      <c r="AO646" s="338"/>
      <c r="AP646" s="338"/>
      <c r="AQ646" s="338"/>
      <c r="AR646" s="338"/>
      <c r="AS646" s="338"/>
      <c r="AT646" s="338"/>
      <c r="AU646" s="338"/>
      <c r="AV646" s="338"/>
      <c r="AW646" s="338"/>
      <c r="AX646" s="338"/>
      <c r="AY646" s="338"/>
      <c r="AZ646" s="338"/>
      <c r="BA646" s="341"/>
      <c r="BB646" s="420"/>
      <c r="BC646" s="341"/>
      <c r="BD646" s="341"/>
      <c r="BE646" s="341"/>
      <c r="BF646" s="341"/>
      <c r="BG646" s="341"/>
      <c r="BH646" s="341"/>
      <c r="BI646" s="341"/>
      <c r="BJ646" s="341"/>
      <c r="BK646" s="341"/>
      <c r="BL646" s="341"/>
      <c r="BM646" s="341"/>
      <c r="BN646" s="341"/>
      <c r="BO646" s="341"/>
      <c r="BP646" s="341"/>
      <c r="BQ646" s="341"/>
      <c r="BR646" s="341"/>
      <c r="BS646" s="341"/>
      <c r="BT646" s="341"/>
      <c r="BU646" s="341"/>
      <c r="BV646" s="341"/>
      <c r="BW646" s="341"/>
      <c r="BX646" s="341"/>
      <c r="BY646" s="341"/>
      <c r="BZ646" s="341"/>
      <c r="CA646" s="341"/>
      <c r="CB646" s="341"/>
      <c r="CC646" s="341"/>
      <c r="CD646" s="341"/>
      <c r="CE646" s="341"/>
      <c r="CF646" s="341"/>
      <c r="CG646" s="341"/>
      <c r="CH646" s="341"/>
      <c r="CI646" s="341"/>
      <c r="CJ646" s="341"/>
      <c r="CK646" s="341"/>
      <c r="CL646" s="341"/>
      <c r="CM646" s="341"/>
      <c r="CN646" s="341"/>
      <c r="CO646" s="341"/>
      <c r="CP646" s="341"/>
      <c r="CQ646" s="341"/>
      <c r="CR646" s="341"/>
      <c r="CS646" s="341"/>
      <c r="CT646" s="341"/>
      <c r="CU646" s="341"/>
      <c r="CV646" s="341"/>
      <c r="CW646" s="341"/>
      <c r="CX646" s="341"/>
      <c r="CY646" s="341"/>
      <c r="CZ646" s="341"/>
    </row>
    <row r="647" s="345" customFormat="true" ht="25.15" customHeight="true" x14ac:dyDescent="0.2">
      <c r="C647" s="1011" t="s">
        <v>207</v>
      </c>
      <c r="D647" s="1006"/>
      <c r="E647" s="769" t="s">
        <v>208</v>
      </c>
      <c r="F647" s="613"/>
      <c r="G647" s="613"/>
      <c r="H647" s="1016" t="s">
        <v>309</v>
      </c>
      <c r="I647" s="1006"/>
      <c r="J647" s="748">
        <v>7.3485353170216178E-2</v>
      </c>
      <c r="K647" s="613"/>
      <c r="L647" s="613"/>
      <c r="M647" s="1016" t="s">
        <v>498</v>
      </c>
      <c r="N647" s="1006"/>
      <c r="O647" s="749">
        <v>1.4368166578326395E-2</v>
      </c>
      <c r="P647" s="613"/>
      <c r="Q647" s="613"/>
      <c r="AC647" s="338"/>
      <c r="AD647" s="338"/>
      <c r="AE647" s="338"/>
      <c r="AF647" s="338"/>
      <c r="AG647" s="338"/>
      <c r="AH647" s="338"/>
      <c r="AI647" s="338"/>
      <c r="AJ647" s="338"/>
      <c r="AK647" s="338"/>
      <c r="AL647" s="338"/>
      <c r="AM647" s="338"/>
      <c r="AN647" s="338"/>
      <c r="AO647" s="338"/>
      <c r="AP647" s="338"/>
      <c r="AQ647" s="338"/>
      <c r="AR647" s="338"/>
      <c r="AS647" s="338"/>
      <c r="AT647" s="338"/>
      <c r="AU647" s="338"/>
      <c r="AV647" s="338"/>
      <c r="AW647" s="338"/>
      <c r="AX647" s="338"/>
      <c r="AY647" s="338"/>
      <c r="AZ647" s="338"/>
      <c r="BA647" s="341"/>
      <c r="BB647" s="420"/>
      <c r="BC647" s="341"/>
      <c r="BD647" s="341"/>
      <c r="BE647" s="341"/>
      <c r="BF647" s="341"/>
      <c r="BG647" s="341"/>
      <c r="BH647" s="341"/>
      <c r="BI647" s="341"/>
      <c r="BJ647" s="341"/>
      <c r="BK647" s="341"/>
      <c r="BL647" s="341"/>
      <c r="BM647" s="341"/>
      <c r="BN647" s="341"/>
      <c r="BO647" s="341"/>
      <c r="BP647" s="341"/>
      <c r="BQ647" s="341"/>
      <c r="BR647" s="341"/>
      <c r="BS647" s="341"/>
      <c r="BT647" s="341"/>
      <c r="BU647" s="341"/>
      <c r="BV647" s="341"/>
      <c r="BW647" s="341"/>
      <c r="BX647" s="341"/>
      <c r="BY647" s="341"/>
      <c r="BZ647" s="341"/>
      <c r="CA647" s="341"/>
      <c r="CB647" s="341"/>
      <c r="CC647" s="341"/>
      <c r="CD647" s="341"/>
      <c r="CE647" s="341"/>
      <c r="CF647" s="341"/>
      <c r="CG647" s="341"/>
      <c r="CH647" s="341"/>
      <c r="CI647" s="341"/>
      <c r="CJ647" s="341"/>
      <c r="CK647" s="341"/>
      <c r="CL647" s="341"/>
      <c r="CM647" s="341"/>
      <c r="CN647" s="341"/>
      <c r="CO647" s="341"/>
      <c r="CP647" s="341"/>
      <c r="CQ647" s="341"/>
      <c r="CR647" s="341"/>
      <c r="CS647" s="341"/>
      <c r="CT647" s="341"/>
      <c r="CU647" s="341"/>
      <c r="CV647" s="341"/>
      <c r="CW647" s="341"/>
      <c r="CX647" s="341"/>
      <c r="CY647" s="341"/>
      <c r="CZ647" s="341"/>
    </row>
    <row r="648" s="345" customFormat="true" ht="25.15" customHeight="true" x14ac:dyDescent="0.2">
      <c r="C648" s="1016" t="s">
        <v>208</v>
      </c>
      <c r="D648" s="1006"/>
      <c r="E648" s="770">
        <v>0.99999999999999978</v>
      </c>
      <c r="F648" s="613"/>
      <c r="G648" s="613"/>
      <c r="H648" s="1016" t="s">
        <v>314</v>
      </c>
      <c r="I648" s="1006"/>
      <c r="J648" s="748">
        <v>-2.9844696097383983E-2</v>
      </c>
      <c r="K648" s="613"/>
      <c r="L648" s="613"/>
      <c r="M648" s="1016" t="s">
        <v>461</v>
      </c>
      <c r="N648" s="1006"/>
      <c r="O648" s="749">
        <v>2.9322920469917361E-2</v>
      </c>
      <c r="P648" s="613"/>
      <c r="Q648" s="613"/>
      <c r="AC648" s="338"/>
      <c r="AD648" s="338"/>
      <c r="AE648" s="338"/>
      <c r="AF648" s="338"/>
      <c r="AG648" s="338"/>
      <c r="AH648" s="338"/>
      <c r="AI648" s="338"/>
      <c r="AJ648" s="338"/>
      <c r="AK648" s="338"/>
      <c r="AL648" s="338"/>
      <c r="AM648" s="338"/>
      <c r="AN648" s="338"/>
      <c r="AO648" s="338"/>
      <c r="AP648" s="338"/>
      <c r="AQ648" s="338"/>
      <c r="AR648" s="338"/>
      <c r="AS648" s="338"/>
      <c r="AT648" s="338"/>
      <c r="AU648" s="338"/>
      <c r="AV648" s="338"/>
      <c r="AW648" s="338"/>
      <c r="AX648" s="338"/>
      <c r="AY648" s="338"/>
      <c r="AZ648" s="338"/>
      <c r="BA648" s="341"/>
      <c r="BB648" s="420"/>
      <c r="BC648" s="341"/>
      <c r="BD648" s="341"/>
      <c r="BE648" s="341"/>
      <c r="BF648" s="341"/>
      <c r="BG648" s="341"/>
      <c r="BH648" s="341"/>
      <c r="BI648" s="341"/>
      <c r="BJ648" s="341"/>
      <c r="BK648" s="341"/>
      <c r="BL648" s="341"/>
      <c r="BM648" s="341"/>
      <c r="BN648" s="341"/>
      <c r="BO648" s="341"/>
      <c r="BP648" s="341"/>
      <c r="BQ648" s="341"/>
      <c r="BR648" s="341"/>
      <c r="BS648" s="341"/>
      <c r="BT648" s="341"/>
      <c r="BU648" s="341"/>
      <c r="BV648" s="341"/>
      <c r="BW648" s="341"/>
      <c r="BX648" s="341"/>
      <c r="BY648" s="341"/>
      <c r="BZ648" s="341"/>
      <c r="CA648" s="341"/>
      <c r="CB648" s="341"/>
      <c r="CC648" s="341"/>
      <c r="CD648" s="341"/>
      <c r="CE648" s="341"/>
      <c r="CF648" s="341"/>
      <c r="CG648" s="341"/>
      <c r="CH648" s="341"/>
      <c r="CI648" s="341"/>
      <c r="CJ648" s="341"/>
      <c r="CK648" s="341"/>
      <c r="CL648" s="341"/>
      <c r="CM648" s="341"/>
      <c r="CN648" s="341"/>
      <c r="CO648" s="341"/>
      <c r="CP648" s="341"/>
      <c r="CQ648" s="341"/>
      <c r="CR648" s="341"/>
      <c r="CS648" s="341"/>
      <c r="CT648" s="341"/>
      <c r="CU648" s="341"/>
      <c r="CV648" s="341"/>
      <c r="CW648" s="341"/>
      <c r="CX648" s="341"/>
      <c r="CY648" s="341"/>
      <c r="CZ648" s="341"/>
    </row>
    <row r="649" s="345" customFormat="true" ht="25.15" customHeight="true" x14ac:dyDescent="0.2">
      <c r="C649" s="1005"/>
      <c r="D649" s="1006"/>
      <c r="E649" s="614"/>
      <c r="F649" s="613"/>
      <c r="G649" s="613"/>
      <c r="H649" s="1016" t="s">
        <v>317</v>
      </c>
      <c r="I649" s="1006"/>
      <c r="J649" s="748">
        <v>1.4511704232677589E-2</v>
      </c>
      <c r="K649" s="613"/>
      <c r="L649" s="613"/>
      <c r="M649" s="1016" t="s">
        <v>468</v>
      </c>
      <c r="N649" s="1006"/>
      <c r="O649" s="751">
        <v>4.6655844542404512E-2</v>
      </c>
      <c r="P649" s="613"/>
      <c r="Q649" s="613"/>
      <c r="AC649" s="338"/>
      <c r="AD649" s="338"/>
      <c r="AE649" s="338"/>
      <c r="AF649" s="338"/>
      <c r="AG649" s="338"/>
      <c r="AH649" s="338"/>
      <c r="AI649" s="338"/>
      <c r="AJ649" s="338"/>
      <c r="AK649" s="338"/>
      <c r="AL649" s="338"/>
      <c r="AM649" s="338"/>
      <c r="AN649" s="338"/>
      <c r="AO649" s="338"/>
      <c r="AP649" s="338"/>
      <c r="AQ649" s="338"/>
      <c r="AR649" s="338"/>
      <c r="AS649" s="338"/>
      <c r="AT649" s="338"/>
      <c r="AU649" s="338"/>
      <c r="AV649" s="338"/>
      <c r="AW649" s="338"/>
      <c r="AX649" s="338"/>
      <c r="AY649" s="338"/>
      <c r="AZ649" s="338"/>
      <c r="BA649" s="341"/>
      <c r="BB649" s="420"/>
      <c r="BC649" s="341"/>
      <c r="BD649" s="341"/>
      <c r="BE649" s="341"/>
      <c r="BF649" s="341"/>
      <c r="BG649" s="341"/>
      <c r="BH649" s="341"/>
      <c r="BI649" s="341"/>
      <c r="BJ649" s="341"/>
      <c r="BK649" s="341"/>
      <c r="BL649" s="341"/>
      <c r="BM649" s="341"/>
      <c r="BN649" s="341"/>
      <c r="BO649" s="341"/>
      <c r="BP649" s="341"/>
      <c r="BQ649" s="341"/>
      <c r="BR649" s="341"/>
      <c r="BS649" s="341"/>
      <c r="BT649" s="341"/>
      <c r="BU649" s="341"/>
      <c r="BV649" s="341"/>
      <c r="BW649" s="341"/>
      <c r="BX649" s="341"/>
      <c r="BY649" s="341"/>
      <c r="BZ649" s="341"/>
      <c r="CA649" s="341"/>
      <c r="CB649" s="341"/>
      <c r="CC649" s="341"/>
      <c r="CD649" s="341"/>
      <c r="CE649" s="341"/>
      <c r="CF649" s="341"/>
      <c r="CG649" s="341"/>
      <c r="CH649" s="341"/>
      <c r="CI649" s="341"/>
      <c r="CJ649" s="341"/>
      <c r="CK649" s="341"/>
      <c r="CL649" s="341"/>
      <c r="CM649" s="341"/>
      <c r="CN649" s="341"/>
      <c r="CO649" s="341"/>
      <c r="CP649" s="341"/>
      <c r="CQ649" s="341"/>
      <c r="CR649" s="341"/>
      <c r="CS649" s="341"/>
      <c r="CT649" s="341"/>
      <c r="CU649" s="341"/>
      <c r="CV649" s="341"/>
      <c r="CW649" s="341"/>
      <c r="CX649" s="341"/>
      <c r="CY649" s="341"/>
      <c r="CZ649" s="341"/>
    </row>
    <row r="650" s="345" customFormat="true" ht="25.15" customHeight="true" x14ac:dyDescent="0.2">
      <c r="C650" s="1005"/>
      <c r="D650" s="1006"/>
      <c r="E650" s="613"/>
      <c r="F650" s="613"/>
      <c r="G650" s="613"/>
      <c r="H650" s="1016" t="s">
        <v>315</v>
      </c>
      <c r="I650" s="1006"/>
      <c r="J650" s="748">
        <v>4.471188213100101E-2</v>
      </c>
      <c r="K650" s="613"/>
      <c r="L650" s="613"/>
      <c r="M650" s="1005"/>
      <c r="N650" s="1006"/>
      <c r="O650" s="614"/>
      <c r="P650" s="613"/>
      <c r="Q650" s="613"/>
      <c r="AC650" s="338"/>
      <c r="AD650" s="338"/>
      <c r="AE650" s="338"/>
      <c r="AF650" s="338"/>
      <c r="AG650" s="338"/>
      <c r="AH650" s="338"/>
      <c r="AI650" s="338"/>
      <c r="AJ650" s="338"/>
      <c r="AK650" s="338"/>
      <c r="AL650" s="338"/>
      <c r="AM650" s="338"/>
      <c r="AN650" s="338"/>
      <c r="AO650" s="338"/>
      <c r="AP650" s="338"/>
      <c r="AQ650" s="338"/>
      <c r="AR650" s="338"/>
      <c r="AS650" s="338"/>
      <c r="AT650" s="338"/>
      <c r="AU650" s="338"/>
      <c r="AV650" s="338"/>
      <c r="AW650" s="338"/>
      <c r="AX650" s="338"/>
      <c r="AY650" s="338"/>
      <c r="AZ650" s="338"/>
      <c r="BA650" s="341"/>
      <c r="BB650" s="420"/>
      <c r="BC650" s="341"/>
      <c r="BD650" s="341"/>
      <c r="BE650" s="341"/>
      <c r="BF650" s="341"/>
      <c r="BG650" s="341"/>
      <c r="BH650" s="341"/>
      <c r="BI650" s="341"/>
      <c r="BJ650" s="341"/>
      <c r="BK650" s="341"/>
      <c r="BL650" s="341"/>
      <c r="BM650" s="341"/>
      <c r="BN650" s="341"/>
      <c r="BO650" s="341"/>
      <c r="BP650" s="341"/>
      <c r="BQ650" s="341"/>
      <c r="BR650" s="341"/>
      <c r="BS650" s="341"/>
      <c r="BT650" s="341"/>
      <c r="BU650" s="341"/>
      <c r="BV650" s="341"/>
      <c r="BW650" s="341"/>
      <c r="BX650" s="341"/>
      <c r="BY650" s="341"/>
      <c r="BZ650" s="341"/>
      <c r="CA650" s="341"/>
      <c r="CB650" s="341"/>
      <c r="CC650" s="341"/>
      <c r="CD650" s="341"/>
      <c r="CE650" s="341"/>
      <c r="CF650" s="341"/>
      <c r="CG650" s="341"/>
      <c r="CH650" s="341"/>
      <c r="CI650" s="341"/>
      <c r="CJ650" s="341"/>
      <c r="CK650" s="341"/>
      <c r="CL650" s="341"/>
      <c r="CM650" s="341"/>
      <c r="CN650" s="341"/>
      <c r="CO650" s="341"/>
      <c r="CP650" s="341"/>
      <c r="CQ650" s="341"/>
      <c r="CR650" s="341"/>
      <c r="CS650" s="341"/>
      <c r="CT650" s="341"/>
      <c r="CU650" s="341"/>
      <c r="CV650" s="341"/>
      <c r="CW650" s="341"/>
      <c r="CX650" s="341"/>
      <c r="CY650" s="341"/>
      <c r="CZ650" s="341"/>
    </row>
    <row r="651" s="345" customFormat="true" ht="25.15" customHeight="true" x14ac:dyDescent="0.2">
      <c r="C651" s="1005"/>
      <c r="D651" s="1006"/>
      <c r="E651" s="613"/>
      <c r="F651" s="613"/>
      <c r="G651" s="613"/>
      <c r="H651" s="1016" t="s">
        <v>485</v>
      </c>
      <c r="I651" s="1006"/>
      <c r="J651" s="748">
        <v>1.0163611518978802E-2</v>
      </c>
      <c r="K651" s="613"/>
      <c r="L651" s="613"/>
      <c r="M651" s="1005"/>
      <c r="N651" s="1006"/>
      <c r="O651" s="613"/>
      <c r="P651" s="613"/>
      <c r="Q651" s="613"/>
      <c r="AC651" s="338"/>
      <c r="AD651" s="338"/>
      <c r="AE651" s="338"/>
      <c r="AF651" s="338"/>
      <c r="AG651" s="338"/>
      <c r="AH651" s="338"/>
      <c r="AI651" s="338"/>
      <c r="AJ651" s="338"/>
      <c r="AK651" s="338"/>
      <c r="AL651" s="338"/>
      <c r="AM651" s="338"/>
      <c r="AN651" s="338"/>
      <c r="AO651" s="338"/>
      <c r="AP651" s="338"/>
      <c r="AQ651" s="338"/>
      <c r="AR651" s="338"/>
      <c r="AS651" s="338"/>
      <c r="AT651" s="338"/>
      <c r="AU651" s="338"/>
      <c r="AV651" s="338"/>
      <c r="AW651" s="338"/>
      <c r="AX651" s="338"/>
      <c r="AY651" s="338"/>
      <c r="AZ651" s="338"/>
      <c r="BA651" s="341"/>
      <c r="BB651" s="420"/>
      <c r="BC651" s="341"/>
      <c r="BD651" s="341"/>
      <c r="BE651" s="341"/>
      <c r="BF651" s="341"/>
      <c r="BG651" s="341"/>
      <c r="BH651" s="341"/>
      <c r="BI651" s="341"/>
      <c r="BJ651" s="341"/>
      <c r="BK651" s="341"/>
      <c r="BL651" s="341"/>
      <c r="BM651" s="341"/>
      <c r="BN651" s="341"/>
      <c r="BO651" s="341"/>
      <c r="BP651" s="341"/>
      <c r="BQ651" s="341"/>
      <c r="BR651" s="341"/>
      <c r="BS651" s="341"/>
      <c r="BT651" s="341"/>
      <c r="BU651" s="341"/>
      <c r="BV651" s="341"/>
      <c r="BW651" s="341"/>
      <c r="BX651" s="341"/>
      <c r="BY651" s="341"/>
      <c r="BZ651" s="341"/>
      <c r="CA651" s="341"/>
      <c r="CB651" s="341"/>
      <c r="CC651" s="341"/>
      <c r="CD651" s="341"/>
      <c r="CE651" s="341"/>
      <c r="CF651" s="341"/>
      <c r="CG651" s="341"/>
      <c r="CH651" s="341"/>
      <c r="CI651" s="341"/>
      <c r="CJ651" s="341"/>
      <c r="CK651" s="341"/>
      <c r="CL651" s="341"/>
      <c r="CM651" s="341"/>
      <c r="CN651" s="341"/>
      <c r="CO651" s="341"/>
      <c r="CP651" s="341"/>
      <c r="CQ651" s="341"/>
      <c r="CR651" s="341"/>
      <c r="CS651" s="341"/>
      <c r="CT651" s="341"/>
      <c r="CU651" s="341"/>
      <c r="CV651" s="341"/>
      <c r="CW651" s="341"/>
      <c r="CX651" s="341"/>
      <c r="CY651" s="341"/>
      <c r="CZ651" s="341"/>
    </row>
    <row r="652" s="345" customFormat="true" ht="25.15" customHeight="true" x14ac:dyDescent="0.2">
      <c r="C652" s="1005"/>
      <c r="D652" s="1006"/>
      <c r="E652" s="613"/>
      <c r="F652" s="613"/>
      <c r="G652" s="613"/>
      <c r="H652" s="1016" t="s">
        <v>450</v>
      </c>
      <c r="I652" s="1006"/>
      <c r="J652" s="748">
        <v>7.3839360597168863E-2</v>
      </c>
      <c r="K652" s="613"/>
      <c r="L652" s="613"/>
      <c r="M652" s="1017" t="s">
        <v>259</v>
      </c>
      <c r="N652" s="1006"/>
      <c r="O652" s="1006"/>
      <c r="P652" s="613"/>
      <c r="Q652" s="613"/>
      <c r="AC652" s="338"/>
      <c r="AD652" s="338"/>
      <c r="AE652" s="338"/>
      <c r="AF652" s="338"/>
      <c r="AG652" s="338"/>
      <c r="AH652" s="338"/>
      <c r="AI652" s="338"/>
      <c r="AJ652" s="338"/>
      <c r="AK652" s="338"/>
      <c r="AL652" s="338"/>
      <c r="AM652" s="338"/>
      <c r="AN652" s="338"/>
      <c r="AO652" s="338"/>
      <c r="AP652" s="338"/>
      <c r="AQ652" s="338"/>
      <c r="AR652" s="338"/>
      <c r="AS652" s="338"/>
      <c r="AT652" s="338"/>
      <c r="AU652" s="338"/>
      <c r="AV652" s="338"/>
      <c r="AW652" s="338"/>
      <c r="AX652" s="338"/>
      <c r="AY652" s="338"/>
      <c r="AZ652" s="338"/>
      <c r="BA652" s="341"/>
      <c r="BB652" s="420"/>
      <c r="BC652" s="341"/>
      <c r="BD652" s="341"/>
      <c r="BE652" s="341"/>
      <c r="BF652" s="341"/>
      <c r="BG652" s="341"/>
      <c r="BH652" s="341"/>
      <c r="BI652" s="341"/>
      <c r="BJ652" s="341"/>
      <c r="BK652" s="341"/>
      <c r="BL652" s="341"/>
      <c r="BM652" s="341"/>
      <c r="BN652" s="341"/>
      <c r="BO652" s="341"/>
      <c r="BP652" s="341"/>
      <c r="BQ652" s="341"/>
      <c r="BR652" s="341"/>
      <c r="BS652" s="341"/>
      <c r="BT652" s="341"/>
      <c r="BU652" s="341"/>
      <c r="BV652" s="341"/>
      <c r="BW652" s="341"/>
      <c r="BX652" s="341"/>
      <c r="BY652" s="341"/>
      <c r="BZ652" s="341"/>
      <c r="CA652" s="341"/>
      <c r="CB652" s="341"/>
      <c r="CC652" s="341"/>
      <c r="CD652" s="341"/>
      <c r="CE652" s="341"/>
      <c r="CF652" s="341"/>
      <c r="CG652" s="341"/>
      <c r="CH652" s="341"/>
      <c r="CI652" s="341"/>
      <c r="CJ652" s="341"/>
      <c r="CK652" s="341"/>
      <c r="CL652" s="341"/>
      <c r="CM652" s="341"/>
      <c r="CN652" s="341"/>
      <c r="CO652" s="341"/>
      <c r="CP652" s="341"/>
      <c r="CQ652" s="341"/>
      <c r="CR652" s="341"/>
      <c r="CS652" s="341"/>
      <c r="CT652" s="341"/>
      <c r="CU652" s="341"/>
      <c r="CV652" s="341"/>
      <c r="CW652" s="341"/>
      <c r="CX652" s="341"/>
      <c r="CY652" s="341"/>
      <c r="CZ652" s="341"/>
    </row>
    <row r="653" s="345" customFormat="true" ht="25.15" customHeight="true" x14ac:dyDescent="0.2">
      <c r="C653" s="1005"/>
      <c r="D653" s="1006"/>
      <c r="E653" s="613"/>
      <c r="F653" s="613"/>
      <c r="G653" s="613"/>
      <c r="H653" s="1016" t="s">
        <v>456</v>
      </c>
      <c r="I653" s="1006"/>
      <c r="J653" s="748">
        <v>6.5597352066972675E-2</v>
      </c>
      <c r="K653" s="613"/>
      <c r="L653" s="613"/>
      <c r="M653" s="1011" t="s">
        <v>207</v>
      </c>
      <c r="N653" s="1006"/>
      <c r="O653" s="771" t="s">
        <v>208</v>
      </c>
      <c r="P653" s="613"/>
      <c r="Q653" s="613"/>
      <c r="AC653" s="338"/>
      <c r="AD653" s="338"/>
      <c r="AE653" s="338"/>
      <c r="AF653" s="338"/>
      <c r="AG653" s="338"/>
      <c r="AH653" s="338"/>
      <c r="AI653" s="338"/>
      <c r="AJ653" s="338"/>
      <c r="AK653" s="338"/>
      <c r="AL653" s="338"/>
      <c r="AM653" s="338"/>
      <c r="AN653" s="338"/>
      <c r="AO653" s="338"/>
      <c r="AP653" s="338"/>
      <c r="AQ653" s="338"/>
      <c r="AR653" s="338"/>
      <c r="AS653" s="338"/>
      <c r="AT653" s="338"/>
      <c r="AU653" s="338"/>
      <c r="AV653" s="338"/>
      <c r="AW653" s="338"/>
      <c r="AX653" s="338"/>
      <c r="AY653" s="338"/>
      <c r="AZ653" s="338"/>
      <c r="BA653" s="341"/>
      <c r="BB653" s="420"/>
      <c r="BC653" s="341"/>
      <c r="BD653" s="341"/>
      <c r="BE653" s="341"/>
      <c r="BF653" s="341"/>
      <c r="BG653" s="341"/>
      <c r="BH653" s="341"/>
      <c r="BI653" s="341"/>
      <c r="BJ653" s="341"/>
      <c r="BK653" s="341"/>
      <c r="BL653" s="341"/>
      <c r="BM653" s="341"/>
      <c r="BN653" s="341"/>
      <c r="BO653" s="341"/>
      <c r="BP653" s="341"/>
      <c r="BQ653" s="341"/>
      <c r="BR653" s="341"/>
      <c r="BS653" s="341"/>
      <c r="BT653" s="341"/>
      <c r="BU653" s="341"/>
      <c r="BV653" s="341"/>
      <c r="BW653" s="341"/>
      <c r="BX653" s="341"/>
      <c r="BY653" s="341"/>
      <c r="BZ653" s="341"/>
      <c r="CA653" s="341"/>
      <c r="CB653" s="341"/>
      <c r="CC653" s="341"/>
      <c r="CD653" s="341"/>
      <c r="CE653" s="341"/>
      <c r="CF653" s="341"/>
      <c r="CG653" s="341"/>
      <c r="CH653" s="341"/>
      <c r="CI653" s="341"/>
      <c r="CJ653" s="341"/>
      <c r="CK653" s="341"/>
      <c r="CL653" s="341"/>
      <c r="CM653" s="341"/>
      <c r="CN653" s="341"/>
      <c r="CO653" s="341"/>
      <c r="CP653" s="341"/>
      <c r="CQ653" s="341"/>
      <c r="CR653" s="341"/>
      <c r="CS653" s="341"/>
      <c r="CT653" s="341"/>
      <c r="CU653" s="341"/>
      <c r="CV653" s="341"/>
      <c r="CW653" s="341"/>
      <c r="CX653" s="341"/>
      <c r="CY653" s="341"/>
      <c r="CZ653" s="341"/>
    </row>
    <row r="654" s="345" customFormat="true" ht="25.15" customHeight="true" x14ac:dyDescent="0.2">
      <c r="C654" s="1005"/>
      <c r="D654" s="1006"/>
      <c r="E654" s="613"/>
      <c r="F654" s="613"/>
      <c r="G654" s="613"/>
      <c r="H654" s="1016" t="s">
        <v>495</v>
      </c>
      <c r="I654" s="1006"/>
      <c r="J654" s="748">
        <v>7.4598904855456014E-3</v>
      </c>
      <c r="K654" s="613"/>
      <c r="L654" s="613"/>
      <c r="M654" s="1016" t="s">
        <v>208</v>
      </c>
      <c r="N654" s="1006"/>
      <c r="O654" s="772">
        <v>1</v>
      </c>
      <c r="P654" s="613"/>
      <c r="Q654" s="613"/>
      <c r="AC654" s="338"/>
      <c r="AD654" s="338"/>
      <c r="AE654" s="338"/>
      <c r="AF654" s="338"/>
      <c r="AG654" s="338"/>
      <c r="AH654" s="338"/>
      <c r="AI654" s="338"/>
      <c r="AJ654" s="338"/>
      <c r="AK654" s="338"/>
      <c r="AL654" s="338"/>
      <c r="AM654" s="338"/>
      <c r="AN654" s="338"/>
      <c r="AO654" s="338"/>
      <c r="AP654" s="338"/>
      <c r="AQ654" s="338"/>
      <c r="AR654" s="338"/>
      <c r="AS654" s="338"/>
      <c r="AT654" s="338"/>
      <c r="AU654" s="338"/>
      <c r="AV654" s="338"/>
      <c r="AW654" s="338"/>
      <c r="AX654" s="338"/>
      <c r="AY654" s="338"/>
      <c r="AZ654" s="338"/>
      <c r="BA654" s="341"/>
      <c r="BB654" s="420"/>
      <c r="BC654" s="341"/>
      <c r="BD654" s="341"/>
      <c r="BE654" s="341"/>
      <c r="BF654" s="341"/>
      <c r="BG654" s="341"/>
      <c r="BH654" s="341"/>
      <c r="BI654" s="341"/>
      <c r="BJ654" s="341"/>
      <c r="BK654" s="341"/>
      <c r="BL654" s="341"/>
      <c r="BM654" s="341"/>
      <c r="BN654" s="341"/>
      <c r="BO654" s="341"/>
      <c r="BP654" s="341"/>
      <c r="BQ654" s="341"/>
      <c r="BR654" s="341"/>
      <c r="BS654" s="341"/>
      <c r="BT654" s="341"/>
      <c r="BU654" s="341"/>
      <c r="BV654" s="341"/>
      <c r="BW654" s="341"/>
      <c r="BX654" s="341"/>
      <c r="BY654" s="341"/>
      <c r="BZ654" s="341"/>
      <c r="CA654" s="341"/>
      <c r="CB654" s="341"/>
      <c r="CC654" s="341"/>
      <c r="CD654" s="341"/>
      <c r="CE654" s="341"/>
      <c r="CF654" s="341"/>
      <c r="CG654" s="341"/>
      <c r="CH654" s="341"/>
      <c r="CI654" s="341"/>
      <c r="CJ654" s="341"/>
      <c r="CK654" s="341"/>
      <c r="CL654" s="341"/>
      <c r="CM654" s="341"/>
      <c r="CN654" s="341"/>
      <c r="CO654" s="341"/>
      <c r="CP654" s="341"/>
      <c r="CQ654" s="341"/>
      <c r="CR654" s="341"/>
      <c r="CS654" s="341"/>
      <c r="CT654" s="341"/>
      <c r="CU654" s="341"/>
      <c r="CV654" s="341"/>
      <c r="CW654" s="341"/>
      <c r="CX654" s="341"/>
      <c r="CY654" s="341"/>
      <c r="CZ654" s="341"/>
    </row>
    <row r="655" s="345" customFormat="true" ht="25.15" customHeight="true" x14ac:dyDescent="0.2">
      <c r="C655" s="1005"/>
      <c r="D655" s="1006"/>
      <c r="E655" s="613"/>
      <c r="F655" s="613"/>
      <c r="G655" s="613"/>
      <c r="H655" s="1016" t="s">
        <v>518</v>
      </c>
      <c r="I655" s="1006"/>
      <c r="J655" s="748">
        <v>2.4779049493614462E-3</v>
      </c>
      <c r="K655" s="613"/>
      <c r="L655" s="613"/>
      <c r="M655" s="1005"/>
      <c r="N655" s="1006"/>
      <c r="O655" s="614"/>
      <c r="P655" s="613"/>
      <c r="Q655" s="613"/>
      <c r="AC655" s="338"/>
      <c r="AD655" s="338"/>
      <c r="AE655" s="338"/>
      <c r="AF655" s="338"/>
      <c r="AG655" s="338"/>
      <c r="AH655" s="338"/>
      <c r="AI655" s="338"/>
      <c r="AJ655" s="338"/>
      <c r="AK655" s="338"/>
      <c r="AL655" s="338"/>
      <c r="AM655" s="338"/>
      <c r="AN655" s="338"/>
      <c r="AO655" s="338"/>
      <c r="AP655" s="338"/>
      <c r="AQ655" s="338"/>
      <c r="AR655" s="338"/>
      <c r="AS655" s="338"/>
      <c r="AT655" s="338"/>
      <c r="AU655" s="338"/>
      <c r="AV655" s="338"/>
      <c r="AW655" s="338"/>
      <c r="AX655" s="338"/>
      <c r="AY655" s="338"/>
      <c r="AZ655" s="338"/>
      <c r="BA655" s="341"/>
      <c r="BB655" s="420"/>
      <c r="BC655" s="341"/>
      <c r="BD655" s="341"/>
      <c r="BE655" s="341"/>
      <c r="BF655" s="341"/>
      <c r="BG655" s="341"/>
      <c r="BH655" s="341"/>
      <c r="BI655" s="341"/>
      <c r="BJ655" s="341"/>
      <c r="BK655" s="341"/>
      <c r="BL655" s="341"/>
      <c r="BM655" s="341"/>
      <c r="BN655" s="341"/>
      <c r="BO655" s="341"/>
      <c r="BP655" s="341"/>
      <c r="BQ655" s="341"/>
      <c r="BR655" s="341"/>
      <c r="BS655" s="341"/>
      <c r="BT655" s="341"/>
      <c r="BU655" s="341"/>
      <c r="BV655" s="341"/>
      <c r="BW655" s="341"/>
      <c r="BX655" s="341"/>
      <c r="BY655" s="341"/>
      <c r="BZ655" s="341"/>
      <c r="CA655" s="341"/>
      <c r="CB655" s="341"/>
      <c r="CC655" s="341"/>
      <c r="CD655" s="341"/>
      <c r="CE655" s="341"/>
      <c r="CF655" s="341"/>
      <c r="CG655" s="341"/>
      <c r="CH655" s="341"/>
      <c r="CI655" s="341"/>
      <c r="CJ655" s="341"/>
      <c r="CK655" s="341"/>
      <c r="CL655" s="341"/>
      <c r="CM655" s="341"/>
      <c r="CN655" s="341"/>
      <c r="CO655" s="341"/>
      <c r="CP655" s="341"/>
      <c r="CQ655" s="341"/>
      <c r="CR655" s="341"/>
      <c r="CS655" s="341"/>
      <c r="CT655" s="341"/>
      <c r="CU655" s="341"/>
      <c r="CV655" s="341"/>
      <c r="CW655" s="341"/>
      <c r="CX655" s="341"/>
      <c r="CY655" s="341"/>
      <c r="CZ655" s="341"/>
    </row>
    <row r="656" s="345" customFormat="true" ht="25.15" customHeight="true" x14ac:dyDescent="0.2">
      <c r="C656" s="1005"/>
      <c r="D656" s="1006"/>
      <c r="E656" s="613"/>
      <c r="F656" s="613"/>
      <c r="G656" s="613"/>
      <c r="H656" s="1016" t="s">
        <v>459</v>
      </c>
      <c r="I656" s="1006"/>
      <c r="J656" s="748">
        <v>6.0385304667413195E-2</v>
      </c>
      <c r="K656" s="613"/>
      <c r="L656" s="613"/>
      <c r="M656" s="1005"/>
      <c r="N656" s="1006"/>
      <c r="O656" s="613"/>
      <c r="P656" s="613"/>
      <c r="Q656" s="613"/>
      <c r="AC656" s="338"/>
      <c r="AD656" s="338"/>
      <c r="AE656" s="338"/>
      <c r="AF656" s="338"/>
      <c r="AG656" s="338"/>
      <c r="AH656" s="338"/>
      <c r="AI656" s="338"/>
      <c r="AJ656" s="338"/>
      <c r="AK656" s="338"/>
      <c r="AL656" s="338"/>
      <c r="AM656" s="338"/>
      <c r="AN656" s="338"/>
      <c r="AO656" s="338"/>
      <c r="AP656" s="338"/>
      <c r="AQ656" s="338"/>
      <c r="AR656" s="338"/>
      <c r="AS656" s="338"/>
      <c r="AT656" s="338"/>
      <c r="AU656" s="338"/>
      <c r="AV656" s="338"/>
      <c r="AW656" s="338"/>
      <c r="AX656" s="338"/>
      <c r="AY656" s="338"/>
      <c r="AZ656" s="338"/>
      <c r="BA656" s="341"/>
      <c r="BB656" s="420"/>
      <c r="BC656" s="341"/>
      <c r="BD656" s="341"/>
      <c r="BE656" s="341"/>
      <c r="BF656" s="341"/>
      <c r="BG656" s="341"/>
      <c r="BH656" s="341"/>
      <c r="BI656" s="341"/>
      <c r="BJ656" s="341"/>
      <c r="BK656" s="341"/>
      <c r="BL656" s="341"/>
      <c r="BM656" s="341"/>
      <c r="BN656" s="341"/>
      <c r="BO656" s="341"/>
      <c r="BP656" s="341"/>
      <c r="BQ656" s="341"/>
      <c r="BR656" s="341"/>
      <c r="BS656" s="341"/>
      <c r="BT656" s="341"/>
      <c r="BU656" s="341"/>
      <c r="BV656" s="341"/>
      <c r="BW656" s="341"/>
      <c r="BX656" s="341"/>
      <c r="BY656" s="341"/>
      <c r="BZ656" s="341"/>
      <c r="CA656" s="341"/>
      <c r="CB656" s="341"/>
      <c r="CC656" s="341"/>
      <c r="CD656" s="341"/>
      <c r="CE656" s="341"/>
      <c r="CF656" s="341"/>
      <c r="CG656" s="341"/>
      <c r="CH656" s="341"/>
      <c r="CI656" s="341"/>
      <c r="CJ656" s="341"/>
      <c r="CK656" s="341"/>
      <c r="CL656" s="341"/>
      <c r="CM656" s="341"/>
      <c r="CN656" s="341"/>
      <c r="CO656" s="341"/>
      <c r="CP656" s="341"/>
      <c r="CQ656" s="341"/>
      <c r="CR656" s="341"/>
      <c r="CS656" s="341"/>
      <c r="CT656" s="341"/>
      <c r="CU656" s="341"/>
      <c r="CV656" s="341"/>
      <c r="CW656" s="341"/>
      <c r="CX656" s="341"/>
      <c r="CY656" s="341"/>
      <c r="CZ656" s="341"/>
    </row>
    <row r="657" s="345" customFormat="true" ht="25.15" customHeight="true" x14ac:dyDescent="0.2">
      <c r="C657" s="1005"/>
      <c r="D657" s="1006"/>
      <c r="E657" s="613"/>
      <c r="F657" s="613"/>
      <c r="G657" s="613"/>
      <c r="H657" s="1016" t="s">
        <v>460</v>
      </c>
      <c r="I657" s="1006"/>
      <c r="J657" s="748">
        <v>3.2149875515025489E-2</v>
      </c>
      <c r="K657" s="613"/>
      <c r="L657" s="613"/>
      <c r="M657" s="1005"/>
      <c r="N657" s="1006"/>
      <c r="O657" s="613"/>
      <c r="P657" s="613"/>
      <c r="Q657" s="613"/>
      <c r="AC657" s="338"/>
      <c r="AD657" s="338"/>
      <c r="AE657" s="338"/>
      <c r="AF657" s="338"/>
      <c r="AG657" s="338"/>
      <c r="AH657" s="338"/>
      <c r="AI657" s="338"/>
      <c r="AJ657" s="338"/>
      <c r="AK657" s="338"/>
      <c r="AL657" s="338"/>
      <c r="AM657" s="338"/>
      <c r="AN657" s="338"/>
      <c r="AO657" s="338"/>
      <c r="AP657" s="338"/>
      <c r="AQ657" s="338"/>
      <c r="AR657" s="338"/>
      <c r="AS657" s="338"/>
      <c r="AT657" s="338"/>
      <c r="AU657" s="338"/>
      <c r="AV657" s="338"/>
      <c r="AW657" s="338"/>
      <c r="AX657" s="338"/>
      <c r="AY657" s="338"/>
      <c r="AZ657" s="338"/>
      <c r="BA657" s="341"/>
      <c r="BB657" s="420"/>
      <c r="BC657" s="341"/>
      <c r="BD657" s="341"/>
      <c r="BE657" s="341"/>
      <c r="BF657" s="341"/>
      <c r="BG657" s="341"/>
      <c r="BH657" s="341"/>
      <c r="BI657" s="341"/>
      <c r="BJ657" s="341"/>
      <c r="BK657" s="341"/>
      <c r="BL657" s="341"/>
      <c r="BM657" s="341"/>
      <c r="BN657" s="341"/>
      <c r="BO657" s="341"/>
      <c r="BP657" s="341"/>
      <c r="BQ657" s="341"/>
      <c r="BR657" s="341"/>
      <c r="BS657" s="341"/>
      <c r="BT657" s="341"/>
      <c r="BU657" s="341"/>
      <c r="BV657" s="341"/>
      <c r="BW657" s="341"/>
      <c r="BX657" s="341"/>
      <c r="BY657" s="341"/>
      <c r="BZ657" s="341"/>
      <c r="CA657" s="341"/>
      <c r="CB657" s="341"/>
      <c r="CC657" s="341"/>
      <c r="CD657" s="341"/>
      <c r="CE657" s="341"/>
      <c r="CF657" s="341"/>
      <c r="CG657" s="341"/>
      <c r="CH657" s="341"/>
      <c r="CI657" s="341"/>
      <c r="CJ657" s="341"/>
      <c r="CK657" s="341"/>
      <c r="CL657" s="341"/>
      <c r="CM657" s="341"/>
      <c r="CN657" s="341"/>
      <c r="CO657" s="341"/>
      <c r="CP657" s="341"/>
      <c r="CQ657" s="341"/>
      <c r="CR657" s="341"/>
      <c r="CS657" s="341"/>
      <c r="CT657" s="341"/>
      <c r="CU657" s="341"/>
      <c r="CV657" s="341"/>
      <c r="CW657" s="341"/>
      <c r="CX657" s="341"/>
      <c r="CY657" s="341"/>
      <c r="CZ657" s="341"/>
    </row>
    <row r="658" s="345" customFormat="true" ht="25.15" customHeight="true" x14ac:dyDescent="0.2">
      <c r="C658" s="1005"/>
      <c r="D658" s="1006"/>
      <c r="E658" s="613"/>
      <c r="F658" s="613"/>
      <c r="G658" s="613"/>
      <c r="H658" s="1016" t="s">
        <v>452</v>
      </c>
      <c r="I658" s="1006"/>
      <c r="J658" s="748">
        <v>8.3483158608321631E-2</v>
      </c>
      <c r="K658" s="613"/>
      <c r="L658" s="613"/>
      <c r="M658" s="1005"/>
      <c r="N658" s="1006"/>
      <c r="O658" s="613"/>
      <c r="P658" s="613"/>
      <c r="Q658" s="613"/>
      <c r="AC658" s="338"/>
      <c r="AD658" s="338"/>
      <c r="AE658" s="338"/>
      <c r="AF658" s="338"/>
      <c r="AG658" s="338"/>
      <c r="AH658" s="338"/>
      <c r="AI658" s="338"/>
      <c r="AJ658" s="338"/>
      <c r="AK658" s="338"/>
      <c r="AL658" s="338"/>
      <c r="AM658" s="338"/>
      <c r="AN658" s="338"/>
      <c r="AO658" s="338"/>
      <c r="AP658" s="338"/>
      <c r="AQ658" s="338"/>
      <c r="AR658" s="338"/>
      <c r="AS658" s="338"/>
      <c r="AT658" s="338"/>
      <c r="AU658" s="338"/>
      <c r="AV658" s="338"/>
      <c r="AW658" s="338"/>
      <c r="AX658" s="338"/>
      <c r="AY658" s="338"/>
      <c r="AZ658" s="338"/>
      <c r="BA658" s="341"/>
      <c r="BB658" s="420"/>
      <c r="BC658" s="341"/>
      <c r="BD658" s="341"/>
      <c r="BE658" s="341"/>
      <c r="BF658" s="341"/>
      <c r="BG658" s="341"/>
      <c r="BH658" s="341"/>
      <c r="BI658" s="341"/>
      <c r="BJ658" s="341"/>
      <c r="BK658" s="341"/>
      <c r="BL658" s="341"/>
      <c r="BM658" s="341"/>
      <c r="BN658" s="341"/>
      <c r="BO658" s="341"/>
      <c r="BP658" s="341"/>
      <c r="BQ658" s="341"/>
      <c r="BR658" s="341"/>
      <c r="BS658" s="341"/>
      <c r="BT658" s="341"/>
      <c r="BU658" s="341"/>
      <c r="BV658" s="341"/>
      <c r="BW658" s="341"/>
      <c r="BX658" s="341"/>
      <c r="BY658" s="341"/>
      <c r="BZ658" s="341"/>
      <c r="CA658" s="341"/>
      <c r="CB658" s="341"/>
      <c r="CC658" s="341"/>
      <c r="CD658" s="341"/>
      <c r="CE658" s="341"/>
      <c r="CF658" s="341"/>
      <c r="CG658" s="341"/>
      <c r="CH658" s="341"/>
      <c r="CI658" s="341"/>
      <c r="CJ658" s="341"/>
      <c r="CK658" s="341"/>
      <c r="CL658" s="341"/>
      <c r="CM658" s="341"/>
      <c r="CN658" s="341"/>
      <c r="CO658" s="341"/>
      <c r="CP658" s="341"/>
      <c r="CQ658" s="341"/>
      <c r="CR658" s="341"/>
      <c r="CS658" s="341"/>
      <c r="CT658" s="341"/>
      <c r="CU658" s="341"/>
      <c r="CV658" s="341"/>
      <c r="CW658" s="341"/>
      <c r="CX658" s="341"/>
      <c r="CY658" s="341"/>
      <c r="CZ658" s="341"/>
    </row>
    <row r="659" s="345" customFormat="true" ht="25.15" customHeight="true" x14ac:dyDescent="0.2">
      <c r="C659" s="1005"/>
      <c r="D659" s="1006"/>
      <c r="E659" s="613"/>
      <c r="F659" s="613"/>
      <c r="G659" s="613"/>
      <c r="H659" s="1016" t="s">
        <v>453</v>
      </c>
      <c r="I659" s="1006"/>
      <c r="J659" s="748">
        <v>4.2270930224302943E-2</v>
      </c>
      <c r="K659" s="613"/>
      <c r="L659" s="613"/>
      <c r="M659" s="1005"/>
      <c r="N659" s="1006"/>
      <c r="O659" s="613"/>
      <c r="P659" s="613"/>
      <c r="Q659" s="613"/>
      <c r="AC659" s="338"/>
      <c r="AD659" s="338"/>
      <c r="AE659" s="338"/>
      <c r="AF659" s="338"/>
      <c r="AG659" s="338"/>
      <c r="AH659" s="338"/>
      <c r="AI659" s="338"/>
      <c r="AJ659" s="338"/>
      <c r="AK659" s="338"/>
      <c r="AL659" s="338"/>
      <c r="AM659" s="338"/>
      <c r="AN659" s="338"/>
      <c r="AO659" s="338"/>
      <c r="AP659" s="338"/>
      <c r="AQ659" s="338"/>
      <c r="AR659" s="338"/>
      <c r="AS659" s="338"/>
      <c r="AT659" s="338"/>
      <c r="AU659" s="338"/>
      <c r="AV659" s="338"/>
      <c r="AW659" s="338"/>
      <c r="AX659" s="338"/>
      <c r="AY659" s="338"/>
      <c r="AZ659" s="338"/>
      <c r="BA659" s="341"/>
      <c r="BB659" s="420"/>
      <c r="BC659" s="341"/>
      <c r="BD659" s="341"/>
      <c r="BE659" s="341"/>
      <c r="BF659" s="341"/>
      <c r="BG659" s="341"/>
      <c r="BH659" s="341"/>
      <c r="BI659" s="341"/>
      <c r="BJ659" s="341"/>
      <c r="BK659" s="341"/>
      <c r="BL659" s="341"/>
      <c r="BM659" s="341"/>
      <c r="BN659" s="341"/>
      <c r="BO659" s="341"/>
      <c r="BP659" s="341"/>
      <c r="BQ659" s="341"/>
      <c r="BR659" s="341"/>
      <c r="BS659" s="341"/>
      <c r="BT659" s="341"/>
      <c r="BU659" s="341"/>
      <c r="BV659" s="341"/>
      <c r="BW659" s="341"/>
      <c r="BX659" s="341"/>
      <c r="BY659" s="341"/>
      <c r="BZ659" s="341"/>
      <c r="CA659" s="341"/>
      <c r="CB659" s="341"/>
      <c r="CC659" s="341"/>
      <c r="CD659" s="341"/>
      <c r="CE659" s="341"/>
      <c r="CF659" s="341"/>
      <c r="CG659" s="341"/>
      <c r="CH659" s="341"/>
      <c r="CI659" s="341"/>
      <c r="CJ659" s="341"/>
      <c r="CK659" s="341"/>
      <c r="CL659" s="341"/>
      <c r="CM659" s="341"/>
      <c r="CN659" s="341"/>
      <c r="CO659" s="341"/>
      <c r="CP659" s="341"/>
      <c r="CQ659" s="341"/>
      <c r="CR659" s="341"/>
      <c r="CS659" s="341"/>
      <c r="CT659" s="341"/>
      <c r="CU659" s="341"/>
      <c r="CV659" s="341"/>
      <c r="CW659" s="341"/>
      <c r="CX659" s="341"/>
      <c r="CY659" s="341"/>
      <c r="CZ659" s="341"/>
    </row>
    <row r="660" s="345" customFormat="true" ht="25.15" customHeight="true" x14ac:dyDescent="0.2">
      <c r="C660" s="1005"/>
      <c r="D660" s="1006"/>
      <c r="E660" s="613"/>
      <c r="F660" s="613"/>
      <c r="G660" s="613"/>
      <c r="H660" s="1016" t="s">
        <v>458</v>
      </c>
      <c r="I660" s="1006"/>
      <c r="J660" s="748">
        <v>2.5887461678178212E-2</v>
      </c>
      <c r="K660" s="613"/>
      <c r="L660" s="613"/>
      <c r="M660" s="1005"/>
      <c r="N660" s="1006"/>
      <c r="O660" s="613"/>
      <c r="P660" s="613"/>
      <c r="Q660" s="613"/>
      <c r="AC660" s="338"/>
      <c r="AD660" s="338"/>
      <c r="AE660" s="338"/>
      <c r="AF660" s="338"/>
      <c r="AG660" s="338"/>
      <c r="AH660" s="338"/>
      <c r="AI660" s="338"/>
      <c r="AJ660" s="338"/>
      <c r="AK660" s="338"/>
      <c r="AL660" s="338"/>
      <c r="AM660" s="338"/>
      <c r="AN660" s="338"/>
      <c r="AO660" s="338"/>
      <c r="AP660" s="338"/>
      <c r="AQ660" s="338"/>
      <c r="AR660" s="338"/>
      <c r="AS660" s="338"/>
      <c r="AT660" s="338"/>
      <c r="AU660" s="338"/>
      <c r="AV660" s="338"/>
      <c r="AW660" s="338"/>
      <c r="AX660" s="338"/>
      <c r="AY660" s="338"/>
      <c r="AZ660" s="338"/>
      <c r="BA660" s="341"/>
      <c r="BB660" s="420"/>
      <c r="BC660" s="341"/>
      <c r="BD660" s="341"/>
      <c r="BE660" s="341"/>
      <c r="BF660" s="341"/>
      <c r="BG660" s="341"/>
      <c r="BH660" s="341"/>
      <c r="BI660" s="341"/>
      <c r="BJ660" s="341"/>
      <c r="BK660" s="341"/>
      <c r="BL660" s="341"/>
      <c r="BM660" s="341"/>
      <c r="BN660" s="341"/>
      <c r="BO660" s="341"/>
      <c r="BP660" s="341"/>
      <c r="BQ660" s="341"/>
      <c r="BR660" s="341"/>
      <c r="BS660" s="341"/>
      <c r="BT660" s="341"/>
      <c r="BU660" s="341"/>
      <c r="BV660" s="341"/>
      <c r="BW660" s="341"/>
      <c r="BX660" s="341"/>
      <c r="BY660" s="341"/>
      <c r="BZ660" s="341"/>
      <c r="CA660" s="341"/>
      <c r="CB660" s="341"/>
      <c r="CC660" s="341"/>
      <c r="CD660" s="341"/>
      <c r="CE660" s="341"/>
      <c r="CF660" s="341"/>
      <c r="CG660" s="341"/>
      <c r="CH660" s="341"/>
      <c r="CI660" s="341"/>
      <c r="CJ660" s="341"/>
      <c r="CK660" s="341"/>
      <c r="CL660" s="341"/>
      <c r="CM660" s="341"/>
      <c r="CN660" s="341"/>
      <c r="CO660" s="341"/>
      <c r="CP660" s="341"/>
      <c r="CQ660" s="341"/>
      <c r="CR660" s="341"/>
      <c r="CS660" s="341"/>
      <c r="CT660" s="341"/>
      <c r="CU660" s="341"/>
      <c r="CV660" s="341"/>
      <c r="CW660" s="341"/>
      <c r="CX660" s="341"/>
      <c r="CY660" s="341"/>
      <c r="CZ660" s="341"/>
    </row>
    <row r="661" s="345" customFormat="true" ht="25.15" customHeight="true" x14ac:dyDescent="0.2">
      <c r="C661" s="1005"/>
      <c r="D661" s="1006"/>
      <c r="E661" s="613"/>
      <c r="F661" s="613"/>
      <c r="G661" s="613"/>
      <c r="H661" s="1016" t="s">
        <v>455</v>
      </c>
      <c r="I661" s="1006"/>
      <c r="J661" s="748">
        <v>2.2416108910985787E-2</v>
      </c>
      <c r="K661" s="613"/>
      <c r="L661" s="613"/>
      <c r="M661" s="1005"/>
      <c r="N661" s="1006"/>
      <c r="O661" s="613"/>
      <c r="P661" s="613"/>
      <c r="Q661" s="613"/>
      <c r="AC661" s="338"/>
      <c r="AD661" s="338"/>
      <c r="AE661" s="338"/>
      <c r="AF661" s="338"/>
      <c r="AG661" s="338"/>
      <c r="AH661" s="338"/>
      <c r="AI661" s="338"/>
      <c r="AJ661" s="338"/>
      <c r="AK661" s="338"/>
      <c r="AL661" s="338"/>
      <c r="AM661" s="338"/>
      <c r="AN661" s="338"/>
      <c r="AO661" s="338"/>
      <c r="AP661" s="338"/>
      <c r="AQ661" s="338"/>
      <c r="AR661" s="338"/>
      <c r="AS661" s="338"/>
      <c r="AT661" s="338"/>
      <c r="AU661" s="338"/>
      <c r="AV661" s="338"/>
      <c r="AW661" s="338"/>
      <c r="AX661" s="338"/>
      <c r="AY661" s="338"/>
      <c r="AZ661" s="338"/>
      <c r="BA661" s="341"/>
      <c r="BB661" s="420"/>
      <c r="BC661" s="341"/>
      <c r="BD661" s="341"/>
      <c r="BE661" s="341"/>
      <c r="BF661" s="341"/>
      <c r="BG661" s="341"/>
      <c r="BH661" s="341"/>
      <c r="BI661" s="341"/>
      <c r="BJ661" s="341"/>
      <c r="BK661" s="341"/>
      <c r="BL661" s="341"/>
      <c r="BM661" s="341"/>
      <c r="BN661" s="341"/>
      <c r="BO661" s="341"/>
      <c r="BP661" s="341"/>
      <c r="BQ661" s="341"/>
      <c r="BR661" s="341"/>
      <c r="BS661" s="341"/>
      <c r="BT661" s="341"/>
      <c r="BU661" s="341"/>
      <c r="BV661" s="341"/>
      <c r="BW661" s="341"/>
      <c r="BX661" s="341"/>
      <c r="BY661" s="341"/>
      <c r="BZ661" s="341"/>
      <c r="CA661" s="341"/>
      <c r="CB661" s="341"/>
      <c r="CC661" s="341"/>
      <c r="CD661" s="341"/>
      <c r="CE661" s="341"/>
      <c r="CF661" s="341"/>
      <c r="CG661" s="341"/>
      <c r="CH661" s="341"/>
      <c r="CI661" s="341"/>
      <c r="CJ661" s="341"/>
      <c r="CK661" s="341"/>
      <c r="CL661" s="341"/>
      <c r="CM661" s="341"/>
      <c r="CN661" s="341"/>
      <c r="CO661" s="341"/>
      <c r="CP661" s="341"/>
      <c r="CQ661" s="341"/>
      <c r="CR661" s="341"/>
      <c r="CS661" s="341"/>
      <c r="CT661" s="341"/>
      <c r="CU661" s="341"/>
      <c r="CV661" s="341"/>
      <c r="CW661" s="341"/>
      <c r="CX661" s="341"/>
      <c r="CY661" s="341"/>
      <c r="CZ661" s="341"/>
    </row>
    <row r="662" s="345" customFormat="true" ht="25.15" customHeight="true" x14ac:dyDescent="0.2">
      <c r="C662" s="1005"/>
      <c r="D662" s="1006"/>
      <c r="E662" s="613"/>
      <c r="F662" s="613"/>
      <c r="G662" s="613"/>
      <c r="H662" s="1016" t="s">
        <v>475</v>
      </c>
      <c r="I662" s="1006"/>
      <c r="J662" s="748">
        <v>3.7466754091263182E-2</v>
      </c>
      <c r="K662" s="613"/>
      <c r="L662" s="613"/>
      <c r="M662" s="1005"/>
      <c r="N662" s="1006"/>
      <c r="O662" s="613"/>
      <c r="P662" s="613"/>
      <c r="Q662" s="613"/>
      <c r="AC662" s="338"/>
      <c r="AD662" s="338"/>
      <c r="AE662" s="338"/>
      <c r="AF662" s="338"/>
      <c r="AG662" s="338"/>
      <c r="AH662" s="338"/>
      <c r="AI662" s="338"/>
      <c r="AJ662" s="338"/>
      <c r="AK662" s="338"/>
      <c r="AL662" s="338"/>
      <c r="AM662" s="338"/>
      <c r="AN662" s="338"/>
      <c r="AO662" s="338"/>
      <c r="AP662" s="338"/>
      <c r="AQ662" s="338"/>
      <c r="AR662" s="338"/>
      <c r="AS662" s="338"/>
      <c r="AT662" s="338"/>
      <c r="AU662" s="338"/>
      <c r="AV662" s="338"/>
      <c r="AW662" s="338"/>
      <c r="AX662" s="338"/>
      <c r="AY662" s="338"/>
      <c r="AZ662" s="338"/>
      <c r="BA662" s="341"/>
      <c r="BB662" s="420"/>
      <c r="BC662" s="341"/>
      <c r="BD662" s="341"/>
      <c r="BE662" s="341"/>
      <c r="BF662" s="341"/>
      <c r="BG662" s="341"/>
      <c r="BH662" s="341"/>
      <c r="BI662" s="341"/>
      <c r="BJ662" s="341"/>
      <c r="BK662" s="341"/>
      <c r="BL662" s="341"/>
      <c r="BM662" s="341"/>
      <c r="BN662" s="341"/>
      <c r="BO662" s="341"/>
      <c r="BP662" s="341"/>
      <c r="BQ662" s="341"/>
      <c r="BR662" s="341"/>
      <c r="BS662" s="341"/>
      <c r="BT662" s="341"/>
      <c r="BU662" s="341"/>
      <c r="BV662" s="341"/>
      <c r="BW662" s="341"/>
      <c r="BX662" s="341"/>
      <c r="BY662" s="341"/>
      <c r="BZ662" s="341"/>
      <c r="CA662" s="341"/>
      <c r="CB662" s="341"/>
      <c r="CC662" s="341"/>
      <c r="CD662" s="341"/>
      <c r="CE662" s="341"/>
      <c r="CF662" s="341"/>
      <c r="CG662" s="341"/>
      <c r="CH662" s="341"/>
      <c r="CI662" s="341"/>
      <c r="CJ662" s="341"/>
      <c r="CK662" s="341"/>
      <c r="CL662" s="341"/>
      <c r="CM662" s="341"/>
      <c r="CN662" s="341"/>
      <c r="CO662" s="341"/>
      <c r="CP662" s="341"/>
      <c r="CQ662" s="341"/>
      <c r="CR662" s="341"/>
      <c r="CS662" s="341"/>
      <c r="CT662" s="341"/>
      <c r="CU662" s="341"/>
      <c r="CV662" s="341"/>
      <c r="CW662" s="341"/>
      <c r="CX662" s="341"/>
      <c r="CY662" s="341"/>
      <c r="CZ662" s="341"/>
    </row>
    <row r="663" s="345" customFormat="true" ht="25.15" customHeight="true" x14ac:dyDescent="0.2">
      <c r="C663" s="1005"/>
      <c r="D663" s="1006"/>
      <c r="E663" s="613"/>
      <c r="F663" s="613"/>
      <c r="G663" s="613"/>
      <c r="H663" s="1016" t="s">
        <v>469</v>
      </c>
      <c r="I663" s="1006"/>
      <c r="J663" s="748">
        <v>-4.5840628752953458E-2</v>
      </c>
      <c r="K663" s="613"/>
      <c r="L663" s="613"/>
      <c r="M663" s="1005"/>
      <c r="N663" s="1006"/>
      <c r="O663" s="613"/>
      <c r="P663" s="613"/>
      <c r="Q663" s="613"/>
      <c r="AC663" s="338"/>
      <c r="AD663" s="338"/>
      <c r="AE663" s="338"/>
      <c r="AF663" s="338"/>
      <c r="AG663" s="338"/>
      <c r="AH663" s="338"/>
      <c r="AI663" s="338"/>
      <c r="AJ663" s="338"/>
      <c r="AK663" s="338"/>
      <c r="AL663" s="338"/>
      <c r="AM663" s="338"/>
      <c r="AN663" s="338"/>
      <c r="AO663" s="338"/>
      <c r="AP663" s="338"/>
      <c r="AQ663" s="338"/>
      <c r="AR663" s="338"/>
      <c r="AS663" s="338"/>
      <c r="AT663" s="338"/>
      <c r="AU663" s="338"/>
      <c r="AV663" s="338"/>
      <c r="AW663" s="338"/>
      <c r="AX663" s="338"/>
      <c r="AY663" s="338"/>
      <c r="AZ663" s="338"/>
      <c r="BA663" s="341"/>
      <c r="BB663" s="420"/>
      <c r="BC663" s="341"/>
      <c r="BD663" s="341"/>
      <c r="BE663" s="341"/>
      <c r="BF663" s="341"/>
      <c r="BG663" s="341"/>
      <c r="BH663" s="341"/>
      <c r="BI663" s="341"/>
      <c r="BJ663" s="341"/>
      <c r="BK663" s="341"/>
      <c r="BL663" s="341"/>
      <c r="BM663" s="341"/>
      <c r="BN663" s="341"/>
      <c r="BO663" s="341"/>
      <c r="BP663" s="341"/>
      <c r="BQ663" s="341"/>
      <c r="BR663" s="341"/>
      <c r="BS663" s="341"/>
      <c r="BT663" s="341"/>
      <c r="BU663" s="341"/>
      <c r="BV663" s="341"/>
      <c r="BW663" s="341"/>
      <c r="BX663" s="341"/>
      <c r="BY663" s="341"/>
      <c r="BZ663" s="341"/>
      <c r="CA663" s="341"/>
      <c r="CB663" s="341"/>
      <c r="CC663" s="341"/>
      <c r="CD663" s="341"/>
      <c r="CE663" s="341"/>
      <c r="CF663" s="341"/>
      <c r="CG663" s="341"/>
      <c r="CH663" s="341"/>
      <c r="CI663" s="341"/>
      <c r="CJ663" s="341"/>
      <c r="CK663" s="341"/>
      <c r="CL663" s="341"/>
      <c r="CM663" s="341"/>
      <c r="CN663" s="341"/>
      <c r="CO663" s="341"/>
      <c r="CP663" s="341"/>
      <c r="CQ663" s="341"/>
      <c r="CR663" s="341"/>
      <c r="CS663" s="341"/>
      <c r="CT663" s="341"/>
      <c r="CU663" s="341"/>
      <c r="CV663" s="341"/>
      <c r="CW663" s="341"/>
      <c r="CX663" s="341"/>
      <c r="CY663" s="341"/>
      <c r="CZ663" s="341"/>
    </row>
    <row r="664" s="345" customFormat="true" ht="25.15" customHeight="true" x14ac:dyDescent="0.2">
      <c r="C664" s="1005"/>
      <c r="D664" s="1006"/>
      <c r="E664" s="613"/>
      <c r="F664" s="613"/>
      <c r="G664" s="613"/>
      <c r="H664" s="1016" t="s">
        <v>474</v>
      </c>
      <c r="I664" s="1006"/>
      <c r="J664" s="748">
        <v>2.7539218166017038E-2</v>
      </c>
      <c r="K664" s="613"/>
      <c r="L664" s="613"/>
      <c r="M664" s="1005"/>
      <c r="N664" s="1006"/>
      <c r="O664" s="613"/>
      <c r="P664" s="613"/>
      <c r="Q664" s="613"/>
      <c r="AC664" s="338"/>
      <c r="AD664" s="338"/>
      <c r="AE664" s="338"/>
      <c r="AF664" s="338"/>
      <c r="AG664" s="338"/>
      <c r="AH664" s="338"/>
      <c r="AI664" s="338"/>
      <c r="AJ664" s="338"/>
      <c r="AK664" s="338"/>
      <c r="AL664" s="338"/>
      <c r="AM664" s="338"/>
      <c r="AN664" s="338"/>
      <c r="AO664" s="338"/>
      <c r="AP664" s="338"/>
      <c r="AQ664" s="338"/>
      <c r="AR664" s="338"/>
      <c r="AS664" s="338"/>
      <c r="AT664" s="338"/>
      <c r="AU664" s="338"/>
      <c r="AV664" s="338"/>
      <c r="AW664" s="338"/>
      <c r="AX664" s="338"/>
      <c r="AY664" s="338"/>
      <c r="AZ664" s="338"/>
      <c r="BA664" s="341"/>
      <c r="BB664" s="420"/>
      <c r="BC664" s="341"/>
      <c r="BD664" s="341"/>
      <c r="BE664" s="341"/>
      <c r="BF664" s="341"/>
      <c r="BG664" s="341"/>
      <c r="BH664" s="341"/>
      <c r="BI664" s="341"/>
      <c r="BJ664" s="341"/>
      <c r="BK664" s="341"/>
      <c r="BL664" s="341"/>
      <c r="BM664" s="341"/>
      <c r="BN664" s="341"/>
      <c r="BO664" s="341"/>
      <c r="BP664" s="341"/>
      <c r="BQ664" s="341"/>
      <c r="BR664" s="341"/>
      <c r="BS664" s="341"/>
      <c r="BT664" s="341"/>
      <c r="BU664" s="341"/>
      <c r="BV664" s="341"/>
      <c r="BW664" s="341"/>
      <c r="BX664" s="341"/>
      <c r="BY664" s="341"/>
      <c r="BZ664" s="341"/>
      <c r="CA664" s="341"/>
      <c r="CB664" s="341"/>
      <c r="CC664" s="341"/>
      <c r="CD664" s="341"/>
      <c r="CE664" s="341"/>
      <c r="CF664" s="341"/>
      <c r="CG664" s="341"/>
      <c r="CH664" s="341"/>
      <c r="CI664" s="341"/>
      <c r="CJ664" s="341"/>
      <c r="CK664" s="341"/>
      <c r="CL664" s="341"/>
      <c r="CM664" s="341"/>
      <c r="CN664" s="341"/>
      <c r="CO664" s="341"/>
      <c r="CP664" s="341"/>
      <c r="CQ664" s="341"/>
      <c r="CR664" s="341"/>
      <c r="CS664" s="341"/>
      <c r="CT664" s="341"/>
      <c r="CU664" s="341"/>
      <c r="CV664" s="341"/>
      <c r="CW664" s="341"/>
      <c r="CX664" s="341"/>
      <c r="CY664" s="341"/>
      <c r="CZ664" s="341"/>
    </row>
    <row r="665" s="345" customFormat="true" ht="25.15" customHeight="true" x14ac:dyDescent="0.2">
      <c r="C665" s="1005"/>
      <c r="D665" s="1006"/>
      <c r="E665" s="613"/>
      <c r="F665" s="613"/>
      <c r="G665" s="613"/>
      <c r="H665" s="1016" t="s">
        <v>498</v>
      </c>
      <c r="I665" s="1006"/>
      <c r="J665" s="748">
        <v>-3.7260143442931527E-3</v>
      </c>
      <c r="K665" s="613"/>
      <c r="L665" s="613"/>
      <c r="M665" s="1005"/>
      <c r="N665" s="1006"/>
      <c r="O665" s="613"/>
      <c r="P665" s="613"/>
      <c r="Q665" s="613"/>
      <c r="AC665" s="338"/>
      <c r="AD665" s="338"/>
      <c r="AE665" s="338"/>
      <c r="AF665" s="338"/>
      <c r="AG665" s="338"/>
      <c r="AH665" s="338"/>
      <c r="AI665" s="338"/>
      <c r="AJ665" s="338"/>
      <c r="AK665" s="338"/>
      <c r="AL665" s="338"/>
      <c r="AM665" s="338"/>
      <c r="AN665" s="338"/>
      <c r="AO665" s="338"/>
      <c r="AP665" s="338"/>
      <c r="AQ665" s="338"/>
      <c r="AR665" s="338"/>
      <c r="AS665" s="338"/>
      <c r="AT665" s="338"/>
      <c r="AU665" s="338"/>
      <c r="AV665" s="338"/>
      <c r="AW665" s="338"/>
      <c r="AX665" s="338"/>
      <c r="AY665" s="338"/>
      <c r="AZ665" s="338"/>
      <c r="BA665" s="341"/>
      <c r="BB665" s="420"/>
      <c r="BC665" s="341"/>
      <c r="BD665" s="341"/>
      <c r="BE665" s="341"/>
      <c r="BF665" s="341"/>
      <c r="BG665" s="341"/>
      <c r="BH665" s="341"/>
      <c r="BI665" s="341"/>
      <c r="BJ665" s="341"/>
      <c r="BK665" s="341"/>
      <c r="BL665" s="341"/>
      <c r="BM665" s="341"/>
      <c r="BN665" s="341"/>
      <c r="BO665" s="341"/>
      <c r="BP665" s="341"/>
      <c r="BQ665" s="341"/>
      <c r="BR665" s="341"/>
      <c r="BS665" s="341"/>
      <c r="BT665" s="341"/>
      <c r="BU665" s="341"/>
      <c r="BV665" s="341"/>
      <c r="BW665" s="341"/>
      <c r="BX665" s="341"/>
      <c r="BY665" s="341"/>
      <c r="BZ665" s="341"/>
      <c r="CA665" s="341"/>
      <c r="CB665" s="341"/>
      <c r="CC665" s="341"/>
      <c r="CD665" s="341"/>
      <c r="CE665" s="341"/>
      <c r="CF665" s="341"/>
      <c r="CG665" s="341"/>
      <c r="CH665" s="341"/>
      <c r="CI665" s="341"/>
      <c r="CJ665" s="341"/>
      <c r="CK665" s="341"/>
      <c r="CL665" s="341"/>
      <c r="CM665" s="341"/>
      <c r="CN665" s="341"/>
      <c r="CO665" s="341"/>
      <c r="CP665" s="341"/>
      <c r="CQ665" s="341"/>
      <c r="CR665" s="341"/>
      <c r="CS665" s="341"/>
      <c r="CT665" s="341"/>
      <c r="CU665" s="341"/>
      <c r="CV665" s="341"/>
      <c r="CW665" s="341"/>
      <c r="CX665" s="341"/>
      <c r="CY665" s="341"/>
      <c r="CZ665" s="341"/>
    </row>
    <row r="666" s="345" customFormat="true" ht="25.15" customHeight="true" x14ac:dyDescent="0.2">
      <c r="C666" s="1005"/>
      <c r="D666" s="1006"/>
      <c r="E666" s="613"/>
      <c r="F666" s="613"/>
      <c r="G666" s="613"/>
      <c r="H666" s="1016" t="s">
        <v>461</v>
      </c>
      <c r="I666" s="1006"/>
      <c r="J666" s="748">
        <v>5.6199986627218777E-2</v>
      </c>
      <c r="K666" s="613"/>
      <c r="L666" s="613"/>
      <c r="M666" s="1005"/>
      <c r="N666" s="1006"/>
      <c r="O666" s="613"/>
      <c r="P666" s="613"/>
      <c r="Q666" s="613"/>
      <c r="AC666" s="338"/>
      <c r="AD666" s="338"/>
      <c r="AE666" s="338"/>
      <c r="AF666" s="338"/>
      <c r="AG666" s="338"/>
      <c r="AH666" s="338"/>
      <c r="AI666" s="338"/>
      <c r="AJ666" s="338"/>
      <c r="AK666" s="338"/>
      <c r="AL666" s="338"/>
      <c r="AM666" s="338"/>
      <c r="AN666" s="338"/>
      <c r="AO666" s="338"/>
      <c r="AP666" s="338"/>
      <c r="AQ666" s="338"/>
      <c r="AR666" s="338"/>
      <c r="AS666" s="338"/>
      <c r="AT666" s="338"/>
      <c r="AU666" s="338"/>
      <c r="AV666" s="338"/>
      <c r="AW666" s="338"/>
      <c r="AX666" s="338"/>
      <c r="AY666" s="338"/>
      <c r="AZ666" s="338"/>
      <c r="BA666" s="341"/>
      <c r="BB666" s="420"/>
      <c r="BC666" s="341"/>
      <c r="BD666" s="341"/>
      <c r="BE666" s="341"/>
      <c r="BF666" s="341"/>
      <c r="BG666" s="341"/>
      <c r="BH666" s="341"/>
      <c r="BI666" s="341"/>
      <c r="BJ666" s="341"/>
      <c r="BK666" s="341"/>
      <c r="BL666" s="341"/>
      <c r="BM666" s="341"/>
      <c r="BN666" s="341"/>
      <c r="BO666" s="341"/>
      <c r="BP666" s="341"/>
      <c r="BQ666" s="341"/>
      <c r="BR666" s="341"/>
      <c r="BS666" s="341"/>
      <c r="BT666" s="341"/>
      <c r="BU666" s="341"/>
      <c r="BV666" s="341"/>
      <c r="BW666" s="341"/>
      <c r="BX666" s="341"/>
      <c r="BY666" s="341"/>
      <c r="BZ666" s="341"/>
      <c r="CA666" s="341"/>
      <c r="CB666" s="341"/>
      <c r="CC666" s="341"/>
      <c r="CD666" s="341"/>
      <c r="CE666" s="341"/>
      <c r="CF666" s="341"/>
      <c r="CG666" s="341"/>
      <c r="CH666" s="341"/>
      <c r="CI666" s="341"/>
      <c r="CJ666" s="341"/>
      <c r="CK666" s="341"/>
      <c r="CL666" s="341"/>
      <c r="CM666" s="341"/>
      <c r="CN666" s="341"/>
      <c r="CO666" s="341"/>
      <c r="CP666" s="341"/>
      <c r="CQ666" s="341"/>
      <c r="CR666" s="341"/>
      <c r="CS666" s="341"/>
      <c r="CT666" s="341"/>
      <c r="CU666" s="341"/>
      <c r="CV666" s="341"/>
      <c r="CW666" s="341"/>
      <c r="CX666" s="341"/>
      <c r="CY666" s="341"/>
      <c r="CZ666" s="341"/>
    </row>
    <row r="667" s="345" customFormat="true" ht="25.15" customHeight="true" x14ac:dyDescent="0.2">
      <c r="C667" s="1005"/>
      <c r="D667" s="1006"/>
      <c r="E667" s="613"/>
      <c r="F667" s="613"/>
      <c r="G667" s="613"/>
      <c r="H667" s="1016" t="s">
        <v>468</v>
      </c>
      <c r="I667" s="1006"/>
      <c r="J667" s="753">
        <v>3.1776413733978333E-2</v>
      </c>
      <c r="K667" s="613"/>
      <c r="L667" s="613"/>
      <c r="M667" s="1005"/>
      <c r="N667" s="1006"/>
      <c r="O667" s="613"/>
      <c r="P667" s="613"/>
      <c r="Q667" s="613"/>
      <c r="AC667" s="338"/>
      <c r="AD667" s="338"/>
      <c r="AE667" s="338"/>
      <c r="AF667" s="338"/>
      <c r="AG667" s="338"/>
      <c r="AH667" s="338"/>
      <c r="AI667" s="338"/>
      <c r="AJ667" s="338"/>
      <c r="AK667" s="338"/>
      <c r="AL667" s="338"/>
      <c r="AM667" s="338"/>
      <c r="AN667" s="338"/>
      <c r="AO667" s="338"/>
      <c r="AP667" s="338"/>
      <c r="AQ667" s="338"/>
      <c r="AR667" s="338"/>
      <c r="AS667" s="338"/>
      <c r="AT667" s="338"/>
      <c r="AU667" s="338"/>
      <c r="AV667" s="338"/>
      <c r="AW667" s="338"/>
      <c r="AX667" s="338"/>
      <c r="AY667" s="338"/>
      <c r="AZ667" s="338"/>
      <c r="BA667" s="341"/>
      <c r="BB667" s="420"/>
      <c r="BC667" s="341"/>
      <c r="BD667" s="341"/>
      <c r="BE667" s="341"/>
      <c r="BF667" s="341"/>
      <c r="BG667" s="341"/>
      <c r="BH667" s="341"/>
      <c r="BI667" s="341"/>
      <c r="BJ667" s="341"/>
      <c r="BK667" s="341"/>
      <c r="BL667" s="341"/>
      <c r="BM667" s="341"/>
      <c r="BN667" s="341"/>
      <c r="BO667" s="341"/>
      <c r="BP667" s="341"/>
      <c r="BQ667" s="341"/>
      <c r="BR667" s="341"/>
      <c r="BS667" s="341"/>
      <c r="BT667" s="341"/>
      <c r="BU667" s="341"/>
      <c r="BV667" s="341"/>
      <c r="BW667" s="341"/>
      <c r="BX667" s="341"/>
      <c r="BY667" s="341"/>
      <c r="BZ667" s="341"/>
      <c r="CA667" s="341"/>
      <c r="CB667" s="341"/>
      <c r="CC667" s="341"/>
      <c r="CD667" s="341"/>
      <c r="CE667" s="341"/>
      <c r="CF667" s="341"/>
      <c r="CG667" s="341"/>
      <c r="CH667" s="341"/>
      <c r="CI667" s="341"/>
      <c r="CJ667" s="341"/>
      <c r="CK667" s="341"/>
      <c r="CL667" s="341"/>
      <c r="CM667" s="341"/>
      <c r="CN667" s="341"/>
      <c r="CO667" s="341"/>
      <c r="CP667" s="341"/>
      <c r="CQ667" s="341"/>
      <c r="CR667" s="341"/>
      <c r="CS667" s="341"/>
      <c r="CT667" s="341"/>
      <c r="CU667" s="341"/>
      <c r="CV667" s="341"/>
      <c r="CW667" s="341"/>
      <c r="CX667" s="341"/>
      <c r="CY667" s="341"/>
      <c r="CZ667" s="341"/>
    </row>
    <row r="668" s="345" customFormat="true" ht="25.15" customHeight="true" x14ac:dyDescent="0.2">
      <c r="C668" s="1005"/>
      <c r="D668" s="1006"/>
      <c r="E668" s="613"/>
      <c r="F668" s="613"/>
      <c r="G668" s="613"/>
      <c r="H668" s="1005"/>
      <c r="I668" s="1006"/>
      <c r="J668" s="614"/>
      <c r="K668" s="613"/>
      <c r="L668" s="613"/>
      <c r="M668" s="1005"/>
      <c r="N668" s="1006"/>
      <c r="O668" s="613"/>
      <c r="P668" s="613"/>
      <c r="Q668" s="613"/>
      <c r="AC668" s="338"/>
      <c r="AD668" s="338"/>
      <c r="AE668" s="338"/>
      <c r="AF668" s="338"/>
      <c r="AG668" s="338"/>
      <c r="AH668" s="338"/>
      <c r="AI668" s="338"/>
      <c r="AJ668" s="338"/>
      <c r="AK668" s="338"/>
      <c r="AL668" s="338"/>
      <c r="AM668" s="338"/>
      <c r="AN668" s="338"/>
      <c r="AO668" s="338"/>
      <c r="AP668" s="338"/>
      <c r="AQ668" s="338"/>
      <c r="AR668" s="338"/>
      <c r="AS668" s="338"/>
      <c r="AT668" s="338"/>
      <c r="AU668" s="338"/>
      <c r="AV668" s="338"/>
      <c r="AW668" s="338"/>
      <c r="AX668" s="338"/>
      <c r="AY668" s="338"/>
      <c r="AZ668" s="338"/>
      <c r="BA668" s="341"/>
      <c r="BB668" s="420"/>
      <c r="BC668" s="341"/>
      <c r="BD668" s="341"/>
      <c r="BE668" s="341"/>
      <c r="BF668" s="341"/>
      <c r="BG668" s="341"/>
      <c r="BH668" s="341"/>
      <c r="BI668" s="341"/>
      <c r="BJ668" s="341"/>
      <c r="BK668" s="341"/>
      <c r="BL668" s="341"/>
      <c r="BM668" s="341"/>
      <c r="BN668" s="341"/>
      <c r="BO668" s="341"/>
      <c r="BP668" s="341"/>
      <c r="BQ668" s="341"/>
      <c r="BR668" s="341"/>
      <c r="BS668" s="341"/>
      <c r="BT668" s="341"/>
      <c r="BU668" s="341"/>
      <c r="BV668" s="341"/>
      <c r="BW668" s="341"/>
      <c r="BX668" s="341"/>
      <c r="BY668" s="341"/>
      <c r="BZ668" s="341"/>
      <c r="CA668" s="341"/>
      <c r="CB668" s="341"/>
      <c r="CC668" s="341"/>
      <c r="CD668" s="341"/>
      <c r="CE668" s="341"/>
      <c r="CF668" s="341"/>
      <c r="CG668" s="341"/>
      <c r="CH668" s="341"/>
      <c r="CI668" s="341"/>
      <c r="CJ668" s="341"/>
      <c r="CK668" s="341"/>
      <c r="CL668" s="341"/>
      <c r="CM668" s="341"/>
      <c r="CN668" s="341"/>
      <c r="CO668" s="341"/>
      <c r="CP668" s="341"/>
      <c r="CQ668" s="341"/>
      <c r="CR668" s="341"/>
      <c r="CS668" s="341"/>
      <c r="CT668" s="341"/>
      <c r="CU668" s="341"/>
      <c r="CV668" s="341"/>
      <c r="CW668" s="341"/>
      <c r="CX668" s="341"/>
      <c r="CY668" s="341"/>
      <c r="CZ668" s="341"/>
    </row>
    <row r="669" s="345" customFormat="true" ht="25.15" customHeight="true" x14ac:dyDescent="0.2">
      <c r="C669" s="1005"/>
      <c r="D669" s="1006"/>
      <c r="E669" s="613"/>
      <c r="F669" s="613"/>
      <c r="G669" s="613"/>
      <c r="H669" s="1005"/>
      <c r="I669" s="1006"/>
      <c r="J669" s="613"/>
      <c r="K669" s="613"/>
      <c r="L669" s="613"/>
      <c r="M669" s="1005"/>
      <c r="N669" s="1006"/>
      <c r="O669" s="613"/>
      <c r="P669" s="613"/>
      <c r="Q669" s="613"/>
      <c r="AC669" s="338"/>
      <c r="AD669" s="338"/>
      <c r="AE669" s="338"/>
      <c r="AF669" s="338"/>
      <c r="AG669" s="338"/>
      <c r="AH669" s="338"/>
      <c r="AI669" s="338"/>
      <c r="AJ669" s="338"/>
      <c r="AK669" s="338"/>
      <c r="AL669" s="338"/>
      <c r="AM669" s="338"/>
      <c r="AN669" s="338"/>
      <c r="AO669" s="338"/>
      <c r="AP669" s="338"/>
      <c r="AQ669" s="338"/>
      <c r="AR669" s="338"/>
      <c r="AS669" s="338"/>
      <c r="AT669" s="338"/>
      <c r="AU669" s="338"/>
      <c r="AV669" s="338"/>
      <c r="AW669" s="338"/>
      <c r="AX669" s="338"/>
      <c r="AY669" s="338"/>
      <c r="AZ669" s="338"/>
      <c r="BA669" s="341"/>
      <c r="BB669" s="420"/>
      <c r="BC669" s="341"/>
      <c r="BD669" s="341"/>
      <c r="BE669" s="341"/>
      <c r="BF669" s="341"/>
      <c r="BG669" s="341"/>
      <c r="BH669" s="341"/>
      <c r="BI669" s="341"/>
      <c r="BJ669" s="341"/>
      <c r="BK669" s="341"/>
      <c r="BL669" s="341"/>
      <c r="BM669" s="341"/>
      <c r="BN669" s="341"/>
      <c r="BO669" s="341"/>
      <c r="BP669" s="341"/>
      <c r="BQ669" s="341"/>
      <c r="BR669" s="341"/>
      <c r="BS669" s="341"/>
      <c r="BT669" s="341"/>
      <c r="BU669" s="341"/>
      <c r="BV669" s="341"/>
      <c r="BW669" s="341"/>
      <c r="BX669" s="341"/>
      <c r="BY669" s="341"/>
      <c r="BZ669" s="341"/>
      <c r="CA669" s="341"/>
      <c r="CB669" s="341"/>
      <c r="CC669" s="341"/>
      <c r="CD669" s="341"/>
      <c r="CE669" s="341"/>
      <c r="CF669" s="341"/>
      <c r="CG669" s="341"/>
      <c r="CH669" s="341"/>
      <c r="CI669" s="341"/>
      <c r="CJ669" s="341"/>
      <c r="CK669" s="341"/>
      <c r="CL669" s="341"/>
      <c r="CM669" s="341"/>
      <c r="CN669" s="341"/>
      <c r="CO669" s="341"/>
      <c r="CP669" s="341"/>
      <c r="CQ669" s="341"/>
      <c r="CR669" s="341"/>
      <c r="CS669" s="341"/>
      <c r="CT669" s="341"/>
      <c r="CU669" s="341"/>
      <c r="CV669" s="341"/>
      <c r="CW669" s="341"/>
      <c r="CX669" s="341"/>
      <c r="CY669" s="341"/>
      <c r="CZ669" s="341"/>
    </row>
    <row r="670" s="345" customFormat="true" ht="25.15" customHeight="true" x14ac:dyDescent="0.2">
      <c r="C670" s="1005"/>
      <c r="D670" s="1006"/>
      <c r="E670" s="613"/>
      <c r="F670" s="613"/>
      <c r="G670" s="613"/>
      <c r="H670" s="1017" t="s">
        <v>259</v>
      </c>
      <c r="I670" s="1006"/>
      <c r="J670" s="1006"/>
      <c r="K670" s="613"/>
      <c r="L670" s="613"/>
      <c r="M670" s="1005"/>
      <c r="N670" s="1006"/>
      <c r="O670" s="613"/>
      <c r="P670" s="613"/>
      <c r="Q670" s="613"/>
      <c r="AC670" s="338"/>
      <c r="AD670" s="338"/>
      <c r="AE670" s="338"/>
      <c r="AF670" s="338"/>
      <c r="AG670" s="338"/>
      <c r="AH670" s="338"/>
      <c r="AI670" s="338"/>
      <c r="AJ670" s="338"/>
      <c r="AK670" s="338"/>
      <c r="AL670" s="338"/>
      <c r="AM670" s="338"/>
      <c r="AN670" s="338"/>
      <c r="AO670" s="338"/>
      <c r="AP670" s="338"/>
      <c r="AQ670" s="338"/>
      <c r="AR670" s="338"/>
      <c r="AS670" s="338"/>
      <c r="AT670" s="338"/>
      <c r="AU670" s="338"/>
      <c r="AV670" s="338"/>
      <c r="AW670" s="338"/>
      <c r="AX670" s="338"/>
      <c r="AY670" s="338"/>
      <c r="AZ670" s="338"/>
      <c r="BA670" s="341"/>
      <c r="BB670" s="420"/>
      <c r="BC670" s="341"/>
      <c r="BD670" s="341"/>
      <c r="BE670" s="341"/>
      <c r="BF670" s="341"/>
      <c r="BG670" s="341"/>
      <c r="BH670" s="341"/>
      <c r="BI670" s="341"/>
      <c r="BJ670" s="341"/>
      <c r="BK670" s="341"/>
      <c r="BL670" s="341"/>
      <c r="BM670" s="341"/>
      <c r="BN670" s="341"/>
      <c r="BO670" s="341"/>
      <c r="BP670" s="341"/>
      <c r="BQ670" s="341"/>
      <c r="BR670" s="341"/>
      <c r="BS670" s="341"/>
      <c r="BT670" s="341"/>
      <c r="BU670" s="341"/>
      <c r="BV670" s="341"/>
      <c r="BW670" s="341"/>
      <c r="BX670" s="341"/>
      <c r="BY670" s="341"/>
      <c r="BZ670" s="341"/>
      <c r="CA670" s="341"/>
      <c r="CB670" s="341"/>
      <c r="CC670" s="341"/>
      <c r="CD670" s="341"/>
      <c r="CE670" s="341"/>
      <c r="CF670" s="341"/>
      <c r="CG670" s="341"/>
      <c r="CH670" s="341"/>
      <c r="CI670" s="341"/>
      <c r="CJ670" s="341"/>
      <c r="CK670" s="341"/>
      <c r="CL670" s="341"/>
      <c r="CM670" s="341"/>
      <c r="CN670" s="341"/>
      <c r="CO670" s="341"/>
      <c r="CP670" s="341"/>
      <c r="CQ670" s="341"/>
      <c r="CR670" s="341"/>
      <c r="CS670" s="341"/>
      <c r="CT670" s="341"/>
      <c r="CU670" s="341"/>
      <c r="CV670" s="341"/>
      <c r="CW670" s="341"/>
      <c r="CX670" s="341"/>
      <c r="CY670" s="341"/>
      <c r="CZ670" s="341"/>
    </row>
    <row r="671" s="345" customFormat="true" ht="25.15" customHeight="true" x14ac:dyDescent="0.2">
      <c r="C671" s="1005"/>
      <c r="D671" s="1006"/>
      <c r="E671" s="613"/>
      <c r="F671" s="613"/>
      <c r="G671" s="613"/>
      <c r="H671" s="1011" t="s">
        <v>207</v>
      </c>
      <c r="I671" s="1006"/>
      <c r="J671" s="773" t="s">
        <v>208</v>
      </c>
      <c r="K671" s="613"/>
      <c r="L671" s="613"/>
      <c r="M671" s="1005"/>
      <c r="N671" s="1006"/>
      <c r="O671" s="613"/>
      <c r="P671" s="613"/>
      <c r="Q671" s="613"/>
      <c r="AC671" s="338"/>
      <c r="AD671" s="338"/>
      <c r="AE671" s="338"/>
      <c r="AF671" s="338"/>
      <c r="AG671" s="338"/>
      <c r="AH671" s="338"/>
      <c r="AI671" s="338"/>
      <c r="AJ671" s="338"/>
      <c r="AK671" s="338"/>
      <c r="AL671" s="338"/>
      <c r="AM671" s="338"/>
      <c r="AN671" s="338"/>
      <c r="AO671" s="338"/>
      <c r="AP671" s="338"/>
      <c r="AQ671" s="338"/>
      <c r="AR671" s="338"/>
      <c r="AS671" s="338"/>
      <c r="AT671" s="338"/>
      <c r="AU671" s="338"/>
      <c r="AV671" s="338"/>
      <c r="AW671" s="338"/>
      <c r="AX671" s="338"/>
      <c r="AY671" s="338"/>
      <c r="AZ671" s="338"/>
      <c r="BA671" s="341"/>
      <c r="BB671" s="420"/>
      <c r="BC671" s="341"/>
      <c r="BD671" s="341"/>
      <c r="BE671" s="341"/>
      <c r="BF671" s="341"/>
      <c r="BG671" s="341"/>
      <c r="BH671" s="341"/>
      <c r="BI671" s="341"/>
      <c r="BJ671" s="341"/>
      <c r="BK671" s="341"/>
      <c r="BL671" s="341"/>
      <c r="BM671" s="341"/>
      <c r="BN671" s="341"/>
      <c r="BO671" s="341"/>
      <c r="BP671" s="341"/>
      <c r="BQ671" s="341"/>
      <c r="BR671" s="341"/>
      <c r="BS671" s="341"/>
      <c r="BT671" s="341"/>
      <c r="BU671" s="341"/>
      <c r="BV671" s="341"/>
      <c r="BW671" s="341"/>
      <c r="BX671" s="341"/>
      <c r="BY671" s="341"/>
      <c r="BZ671" s="341"/>
      <c r="CA671" s="341"/>
      <c r="CB671" s="341"/>
      <c r="CC671" s="341"/>
      <c r="CD671" s="341"/>
      <c r="CE671" s="341"/>
      <c r="CF671" s="341"/>
      <c r="CG671" s="341"/>
      <c r="CH671" s="341"/>
      <c r="CI671" s="341"/>
      <c r="CJ671" s="341"/>
      <c r="CK671" s="341"/>
      <c r="CL671" s="341"/>
      <c r="CM671" s="341"/>
      <c r="CN671" s="341"/>
      <c r="CO671" s="341"/>
      <c r="CP671" s="341"/>
      <c r="CQ671" s="341"/>
      <c r="CR671" s="341"/>
      <c r="CS671" s="341"/>
      <c r="CT671" s="341"/>
      <c r="CU671" s="341"/>
      <c r="CV671" s="341"/>
      <c r="CW671" s="341"/>
      <c r="CX671" s="341"/>
      <c r="CY671" s="341"/>
      <c r="CZ671" s="341"/>
    </row>
    <row r="672" s="345" customFormat="true" ht="25.15" customHeight="true" x14ac:dyDescent="0.2">
      <c r="C672" s="1005"/>
      <c r="D672" s="1006"/>
      <c r="E672" s="613"/>
      <c r="F672" s="613"/>
      <c r="G672" s="613"/>
      <c r="H672" s="1016" t="s">
        <v>208</v>
      </c>
      <c r="I672" s="1006"/>
      <c r="J672" s="774">
        <v>1.0000000000000002</v>
      </c>
      <c r="K672" s="613"/>
      <c r="L672" s="613"/>
      <c r="M672" s="1005"/>
      <c r="N672" s="1006"/>
      <c r="O672" s="613"/>
      <c r="P672" s="613"/>
      <c r="Q672" s="613"/>
      <c r="AC672" s="338"/>
      <c r="AD672" s="338"/>
      <c r="AE672" s="338"/>
      <c r="AF672" s="338"/>
      <c r="AG672" s="338"/>
      <c r="AH672" s="338"/>
      <c r="AI672" s="338"/>
      <c r="AJ672" s="338"/>
      <c r="AK672" s="338"/>
      <c r="AL672" s="338"/>
      <c r="AM672" s="338"/>
      <c r="AN672" s="338"/>
      <c r="AO672" s="338"/>
      <c r="AP672" s="338"/>
      <c r="AQ672" s="338"/>
      <c r="AR672" s="338"/>
      <c r="AS672" s="338"/>
      <c r="AT672" s="338"/>
      <c r="AU672" s="338"/>
      <c r="AV672" s="338"/>
      <c r="AW672" s="338"/>
      <c r="AX672" s="338"/>
      <c r="AY672" s="338"/>
      <c r="AZ672" s="338"/>
      <c r="BA672" s="341"/>
      <c r="BB672" s="420"/>
      <c r="BC672" s="341"/>
      <c r="BD672" s="341"/>
      <c r="BE672" s="341"/>
      <c r="BF672" s="341"/>
      <c r="BG672" s="341"/>
      <c r="BH672" s="341"/>
      <c r="BI672" s="341"/>
      <c r="BJ672" s="341"/>
      <c r="BK672" s="341"/>
      <c r="BL672" s="341"/>
      <c r="BM672" s="341"/>
      <c r="BN672" s="341"/>
      <c r="BO672" s="341"/>
      <c r="BP672" s="341"/>
      <c r="BQ672" s="341"/>
      <c r="BR672" s="341"/>
      <c r="BS672" s="341"/>
      <c r="BT672" s="341"/>
      <c r="BU672" s="341"/>
      <c r="BV672" s="341"/>
      <c r="BW672" s="341"/>
      <c r="BX672" s="341"/>
      <c r="BY672" s="341"/>
      <c r="BZ672" s="341"/>
      <c r="CA672" s="341"/>
      <c r="CB672" s="341"/>
      <c r="CC672" s="341"/>
      <c r="CD672" s="341"/>
      <c r="CE672" s="341"/>
      <c r="CF672" s="341"/>
      <c r="CG672" s="341"/>
      <c r="CH672" s="341"/>
      <c r="CI672" s="341"/>
      <c r="CJ672" s="341"/>
      <c r="CK672" s="341"/>
      <c r="CL672" s="341"/>
      <c r="CM672" s="341"/>
      <c r="CN672" s="341"/>
      <c r="CO672" s="341"/>
      <c r="CP672" s="341"/>
      <c r="CQ672" s="341"/>
      <c r="CR672" s="341"/>
      <c r="CS672" s="341"/>
      <c r="CT672" s="341"/>
      <c r="CU672" s="341"/>
      <c r="CV672" s="341"/>
      <c r="CW672" s="341"/>
      <c r="CX672" s="341"/>
      <c r="CY672" s="341"/>
      <c r="CZ672" s="341"/>
    </row>
    <row r="673" s="345" customFormat="true" ht="25.15" customHeight="true" x14ac:dyDescent="0.2">
      <c r="C673" s="1005"/>
      <c r="D673" s="1006"/>
      <c r="E673" s="613"/>
      <c r="F673" s="613"/>
      <c r="G673" s="613"/>
      <c r="H673" s="1005"/>
      <c r="I673" s="1006"/>
      <c r="J673" s="614"/>
      <c r="K673" s="613"/>
      <c r="L673" s="613"/>
      <c r="M673" s="1005"/>
      <c r="N673" s="1006"/>
      <c r="O673" s="613"/>
      <c r="P673" s="613"/>
      <c r="Q673" s="613"/>
      <c r="AC673" s="338"/>
      <c r="AD673" s="338"/>
      <c r="AE673" s="338"/>
      <c r="AF673" s="338"/>
      <c r="AG673" s="338"/>
      <c r="AH673" s="338"/>
      <c r="AI673" s="338"/>
      <c r="AJ673" s="338"/>
      <c r="AK673" s="338"/>
      <c r="AL673" s="338"/>
      <c r="AM673" s="338"/>
      <c r="AN673" s="338"/>
      <c r="AO673" s="338"/>
      <c r="AP673" s="338"/>
      <c r="AQ673" s="338"/>
      <c r="AR673" s="338"/>
      <c r="AS673" s="338"/>
      <c r="AT673" s="338"/>
      <c r="AU673" s="338"/>
      <c r="AV673" s="338"/>
      <c r="AW673" s="338"/>
      <c r="AX673" s="338"/>
      <c r="AY673" s="338"/>
      <c r="AZ673" s="338"/>
      <c r="BA673" s="341"/>
      <c r="BB673" s="420"/>
      <c r="BC673" s="341"/>
      <c r="BD673" s="341"/>
      <c r="BE673" s="341"/>
      <c r="BF673" s="341"/>
      <c r="BG673" s="341"/>
      <c r="BH673" s="341"/>
      <c r="BI673" s="341"/>
      <c r="BJ673" s="341"/>
      <c r="BK673" s="341"/>
      <c r="BL673" s="341"/>
      <c r="BM673" s="341"/>
      <c r="BN673" s="341"/>
      <c r="BO673" s="341"/>
      <c r="BP673" s="341"/>
      <c r="BQ673" s="341"/>
      <c r="BR673" s="341"/>
      <c r="BS673" s="341"/>
      <c r="BT673" s="341"/>
      <c r="BU673" s="341"/>
      <c r="BV673" s="341"/>
      <c r="BW673" s="341"/>
      <c r="BX673" s="341"/>
      <c r="BY673" s="341"/>
      <c r="BZ673" s="341"/>
      <c r="CA673" s="341"/>
      <c r="CB673" s="341"/>
      <c r="CC673" s="341"/>
      <c r="CD673" s="341"/>
      <c r="CE673" s="341"/>
      <c r="CF673" s="341"/>
      <c r="CG673" s="341"/>
      <c r="CH673" s="341"/>
      <c r="CI673" s="341"/>
      <c r="CJ673" s="341"/>
      <c r="CK673" s="341"/>
      <c r="CL673" s="341"/>
      <c r="CM673" s="341"/>
      <c r="CN673" s="341"/>
      <c r="CO673" s="341"/>
      <c r="CP673" s="341"/>
      <c r="CQ673" s="341"/>
      <c r="CR673" s="341"/>
      <c r="CS673" s="341"/>
      <c r="CT673" s="341"/>
      <c r="CU673" s="341"/>
      <c r="CV673" s="341"/>
      <c r="CW673" s="341"/>
      <c r="CX673" s="341"/>
      <c r="CY673" s="341"/>
      <c r="CZ673" s="341"/>
    </row>
    <row r="674" s="345" customFormat="true" ht="25.15" customHeight="true" x14ac:dyDescent="0.2">
      <c r="C674" s="1005"/>
      <c r="D674" s="1006"/>
      <c r="E674" s="613"/>
      <c r="F674" s="613"/>
      <c r="G674" s="613"/>
      <c r="H674" s="1005"/>
      <c r="I674" s="1006"/>
      <c r="J674" s="613"/>
      <c r="K674" s="613"/>
      <c r="L674" s="613"/>
      <c r="M674" s="1005"/>
      <c r="N674" s="1006"/>
      <c r="O674" s="613"/>
      <c r="P674" s="613"/>
      <c r="Q674" s="613"/>
      <c r="AC674" s="338"/>
      <c r="AD674" s="338"/>
      <c r="AE674" s="338"/>
      <c r="AF674" s="338"/>
      <c r="AG674" s="338"/>
      <c r="AH674" s="338"/>
      <c r="AI674" s="338"/>
      <c r="AJ674" s="338"/>
      <c r="AK674" s="338"/>
      <c r="AL674" s="338"/>
      <c r="AM674" s="338"/>
      <c r="AN674" s="338"/>
      <c r="AO674" s="338"/>
      <c r="AP674" s="338"/>
      <c r="AQ674" s="338"/>
      <c r="AR674" s="338"/>
      <c r="AS674" s="338"/>
      <c r="AT674" s="338"/>
      <c r="AU674" s="338"/>
      <c r="AV674" s="338"/>
      <c r="AW674" s="338"/>
      <c r="AX674" s="338"/>
      <c r="AY674" s="338"/>
      <c r="AZ674" s="338"/>
      <c r="BA674" s="341"/>
      <c r="BB674" s="420"/>
      <c r="BC674" s="341"/>
      <c r="BD674" s="341"/>
      <c r="BE674" s="341"/>
      <c r="BF674" s="341"/>
      <c r="BG674" s="341"/>
      <c r="BH674" s="341"/>
      <c r="BI674" s="341"/>
      <c r="BJ674" s="341"/>
      <c r="BK674" s="341"/>
      <c r="BL674" s="341"/>
      <c r="BM674" s="341"/>
      <c r="BN674" s="341"/>
      <c r="BO674" s="341"/>
      <c r="BP674" s="341"/>
      <c r="BQ674" s="341"/>
      <c r="BR674" s="341"/>
      <c r="BS674" s="341"/>
      <c r="BT674" s="341"/>
      <c r="BU674" s="341"/>
      <c r="BV674" s="341"/>
      <c r="BW674" s="341"/>
      <c r="BX674" s="341"/>
      <c r="BY674" s="341"/>
      <c r="BZ674" s="341"/>
      <c r="CA674" s="341"/>
      <c r="CB674" s="341"/>
      <c r="CC674" s="341"/>
      <c r="CD674" s="341"/>
      <c r="CE674" s="341"/>
      <c r="CF674" s="341"/>
      <c r="CG674" s="341"/>
      <c r="CH674" s="341"/>
      <c r="CI674" s="341"/>
      <c r="CJ674" s="341"/>
      <c r="CK674" s="341"/>
      <c r="CL674" s="341"/>
      <c r="CM674" s="341"/>
      <c r="CN674" s="341"/>
      <c r="CO674" s="341"/>
      <c r="CP674" s="341"/>
      <c r="CQ674" s="341"/>
      <c r="CR674" s="341"/>
      <c r="CS674" s="341"/>
      <c r="CT674" s="341"/>
      <c r="CU674" s="341"/>
      <c r="CV674" s="341"/>
      <c r="CW674" s="341"/>
      <c r="CX674" s="341"/>
      <c r="CY674" s="341"/>
      <c r="CZ674" s="341"/>
    </row>
    <row r="675" s="345" customFormat="true" ht="25.15" customHeight="true" x14ac:dyDescent="0.2">
      <c r="C675" s="1005"/>
      <c r="D675" s="1006"/>
      <c r="E675" s="613"/>
      <c r="F675" s="613"/>
      <c r="G675" s="613"/>
      <c r="H675" s="1005"/>
      <c r="I675" s="1006"/>
      <c r="J675" s="613"/>
      <c r="K675" s="613"/>
      <c r="L675" s="613"/>
      <c r="M675" s="1005"/>
      <c r="N675" s="1006"/>
      <c r="O675" s="613"/>
      <c r="P675" s="613"/>
      <c r="Q675" s="613"/>
      <c r="AC675" s="338"/>
      <c r="AD675" s="338"/>
      <c r="AE675" s="338"/>
      <c r="AF675" s="338"/>
      <c r="AG675" s="338"/>
      <c r="AH675" s="338"/>
      <c r="AI675" s="338"/>
      <c r="AJ675" s="338"/>
      <c r="AK675" s="338"/>
      <c r="AL675" s="338"/>
      <c r="AM675" s="338"/>
      <c r="AN675" s="338"/>
      <c r="AO675" s="338"/>
      <c r="AP675" s="338"/>
      <c r="AQ675" s="338"/>
      <c r="AR675" s="338"/>
      <c r="AS675" s="338"/>
      <c r="AT675" s="338"/>
      <c r="AU675" s="338"/>
      <c r="AV675" s="338"/>
      <c r="AW675" s="338"/>
      <c r="AX675" s="338"/>
      <c r="AY675" s="338"/>
      <c r="AZ675" s="338"/>
      <c r="BA675" s="341"/>
      <c r="BB675" s="420"/>
      <c r="BC675" s="341"/>
      <c r="BD675" s="341"/>
      <c r="BE675" s="341"/>
      <c r="BF675" s="341"/>
      <c r="BG675" s="341"/>
      <c r="BH675" s="341"/>
      <c r="BI675" s="341"/>
      <c r="BJ675" s="341"/>
      <c r="BK675" s="341"/>
      <c r="BL675" s="341"/>
      <c r="BM675" s="341"/>
      <c r="BN675" s="341"/>
      <c r="BO675" s="341"/>
      <c r="BP675" s="341"/>
      <c r="BQ675" s="341"/>
      <c r="BR675" s="341"/>
      <c r="BS675" s="341"/>
      <c r="BT675" s="341"/>
      <c r="BU675" s="341"/>
      <c r="BV675" s="341"/>
      <c r="BW675" s="341"/>
      <c r="BX675" s="341"/>
      <c r="BY675" s="341"/>
      <c r="BZ675" s="341"/>
      <c r="CA675" s="341"/>
      <c r="CB675" s="341"/>
      <c r="CC675" s="341"/>
      <c r="CD675" s="341"/>
      <c r="CE675" s="341"/>
      <c r="CF675" s="341"/>
      <c r="CG675" s="341"/>
      <c r="CH675" s="341"/>
      <c r="CI675" s="341"/>
      <c r="CJ675" s="341"/>
      <c r="CK675" s="341"/>
      <c r="CL675" s="341"/>
      <c r="CM675" s="341"/>
      <c r="CN675" s="341"/>
      <c r="CO675" s="341"/>
      <c r="CP675" s="341"/>
      <c r="CQ675" s="341"/>
      <c r="CR675" s="341"/>
      <c r="CS675" s="341"/>
      <c r="CT675" s="341"/>
      <c r="CU675" s="341"/>
      <c r="CV675" s="341"/>
      <c r="CW675" s="341"/>
      <c r="CX675" s="341"/>
      <c r="CY675" s="341"/>
      <c r="CZ675" s="341"/>
    </row>
    <row r="676" s="345" customFormat="true" ht="25.15" customHeight="true" x14ac:dyDescent="0.2">
      <c r="C676" s="1005"/>
      <c r="D676" s="1006"/>
      <c r="E676" s="613"/>
      <c r="F676" s="613"/>
      <c r="G676" s="613"/>
      <c r="H676" s="1005"/>
      <c r="I676" s="1006"/>
      <c r="J676" s="613"/>
      <c r="K676" s="613"/>
      <c r="L676" s="613"/>
      <c r="M676" s="1005"/>
      <c r="N676" s="1006"/>
      <c r="O676" s="613"/>
      <c r="P676" s="613"/>
      <c r="Q676" s="613"/>
      <c r="AC676" s="338"/>
      <c r="AD676" s="338"/>
      <c r="AE676" s="338"/>
      <c r="AF676" s="338"/>
      <c r="AG676" s="338"/>
      <c r="AH676" s="338"/>
      <c r="AI676" s="338"/>
      <c r="AJ676" s="338"/>
      <c r="AK676" s="338"/>
      <c r="AL676" s="338"/>
      <c r="AM676" s="338"/>
      <c r="AN676" s="338"/>
      <c r="AO676" s="338"/>
      <c r="AP676" s="338"/>
      <c r="AQ676" s="338"/>
      <c r="AR676" s="338"/>
      <c r="AS676" s="338"/>
      <c r="AT676" s="338"/>
      <c r="AU676" s="338"/>
      <c r="AV676" s="338"/>
      <c r="AW676" s="338"/>
      <c r="AX676" s="338"/>
      <c r="AY676" s="338"/>
      <c r="AZ676" s="338"/>
      <c r="BA676" s="341"/>
      <c r="BB676" s="420"/>
      <c r="BC676" s="341"/>
      <c r="BD676" s="341"/>
      <c r="BE676" s="341"/>
      <c r="BF676" s="341"/>
      <c r="BG676" s="341"/>
      <c r="BH676" s="341"/>
      <c r="BI676" s="341"/>
      <c r="BJ676" s="341"/>
      <c r="BK676" s="341"/>
      <c r="BL676" s="341"/>
      <c r="BM676" s="341"/>
      <c r="BN676" s="341"/>
      <c r="BO676" s="341"/>
      <c r="BP676" s="341"/>
      <c r="BQ676" s="341"/>
      <c r="BR676" s="341"/>
      <c r="BS676" s="341"/>
      <c r="BT676" s="341"/>
      <c r="BU676" s="341"/>
      <c r="BV676" s="341"/>
      <c r="BW676" s="341"/>
      <c r="BX676" s="341"/>
      <c r="BY676" s="341"/>
      <c r="BZ676" s="341"/>
      <c r="CA676" s="341"/>
      <c r="CB676" s="341"/>
      <c r="CC676" s="341"/>
      <c r="CD676" s="341"/>
      <c r="CE676" s="341"/>
      <c r="CF676" s="341"/>
      <c r="CG676" s="341"/>
      <c r="CH676" s="341"/>
      <c r="CI676" s="341"/>
      <c r="CJ676" s="341"/>
      <c r="CK676" s="341"/>
      <c r="CL676" s="341"/>
      <c r="CM676" s="341"/>
      <c r="CN676" s="341"/>
      <c r="CO676" s="341"/>
      <c r="CP676" s="341"/>
      <c r="CQ676" s="341"/>
      <c r="CR676" s="341"/>
      <c r="CS676" s="341"/>
      <c r="CT676" s="341"/>
      <c r="CU676" s="341"/>
      <c r="CV676" s="341"/>
      <c r="CW676" s="341"/>
      <c r="CX676" s="341"/>
      <c r="CY676" s="341"/>
      <c r="CZ676" s="341"/>
    </row>
    <row r="677" s="345" customFormat="true" ht="25.15" customHeight="true" x14ac:dyDescent="0.2">
      <c r="C677" s="1005"/>
      <c r="D677" s="1006"/>
      <c r="E677" s="613"/>
      <c r="F677" s="613"/>
      <c r="G677" s="613"/>
      <c r="H677" s="1005"/>
      <c r="I677" s="1006"/>
      <c r="J677" s="613"/>
      <c r="K677" s="613"/>
      <c r="L677" s="613"/>
      <c r="M677" s="1005"/>
      <c r="N677" s="1006"/>
      <c r="O677" s="613"/>
      <c r="P677" s="613"/>
      <c r="Q677" s="613"/>
      <c r="AC677" s="338"/>
      <c r="AD677" s="338"/>
      <c r="AE677" s="338"/>
      <c r="AF677" s="338"/>
      <c r="AG677" s="338"/>
      <c r="AH677" s="338"/>
      <c r="AI677" s="338"/>
      <c r="AJ677" s="338"/>
      <c r="AK677" s="338"/>
      <c r="AL677" s="338"/>
      <c r="AM677" s="338"/>
      <c r="AN677" s="338"/>
      <c r="AO677" s="338"/>
      <c r="AP677" s="338"/>
      <c r="AQ677" s="338"/>
      <c r="AR677" s="338"/>
      <c r="AS677" s="338"/>
      <c r="AT677" s="338"/>
      <c r="AU677" s="338"/>
      <c r="AV677" s="338"/>
      <c r="AW677" s="338"/>
      <c r="AX677" s="338"/>
      <c r="AY677" s="338"/>
      <c r="AZ677" s="338"/>
      <c r="BA677" s="341"/>
      <c r="BB677" s="420"/>
      <c r="BC677" s="341"/>
      <c r="BD677" s="341"/>
      <c r="BE677" s="341"/>
      <c r="BF677" s="341"/>
      <c r="BG677" s="341"/>
      <c r="BH677" s="341"/>
      <c r="BI677" s="341"/>
      <c r="BJ677" s="341"/>
      <c r="BK677" s="341"/>
      <c r="BL677" s="341"/>
      <c r="BM677" s="341"/>
      <c r="BN677" s="341"/>
      <c r="BO677" s="341"/>
      <c r="BP677" s="341"/>
      <c r="BQ677" s="341"/>
      <c r="BR677" s="341"/>
      <c r="BS677" s="341"/>
      <c r="BT677" s="341"/>
      <c r="BU677" s="341"/>
      <c r="BV677" s="341"/>
      <c r="BW677" s="341"/>
      <c r="BX677" s="341"/>
      <c r="BY677" s="341"/>
      <c r="BZ677" s="341"/>
      <c r="CA677" s="341"/>
      <c r="CB677" s="341"/>
      <c r="CC677" s="341"/>
      <c r="CD677" s="341"/>
      <c r="CE677" s="341"/>
      <c r="CF677" s="341"/>
      <c r="CG677" s="341"/>
      <c r="CH677" s="341"/>
      <c r="CI677" s="341"/>
      <c r="CJ677" s="341"/>
      <c r="CK677" s="341"/>
      <c r="CL677" s="341"/>
      <c r="CM677" s="341"/>
      <c r="CN677" s="341"/>
      <c r="CO677" s="341"/>
      <c r="CP677" s="341"/>
      <c r="CQ677" s="341"/>
      <c r="CR677" s="341"/>
      <c r="CS677" s="341"/>
      <c r="CT677" s="341"/>
      <c r="CU677" s="341"/>
      <c r="CV677" s="341"/>
      <c r="CW677" s="341"/>
      <c r="CX677" s="341"/>
      <c r="CY677" s="341"/>
      <c r="CZ677" s="341"/>
    </row>
    <row r="678" s="345" customFormat="true" ht="25.15" customHeight="true" x14ac:dyDescent="0.2">
      <c r="C678" s="1005"/>
      <c r="D678" s="1006"/>
      <c r="E678" s="613"/>
      <c r="F678" s="613"/>
      <c r="G678" s="613"/>
      <c r="H678" s="1005"/>
      <c r="I678" s="1006"/>
      <c r="J678" s="613"/>
      <c r="K678" s="613"/>
      <c r="L678" s="613"/>
      <c r="M678" s="1005"/>
      <c r="N678" s="1006"/>
      <c r="O678" s="613"/>
      <c r="P678" s="613"/>
      <c r="Q678" s="613"/>
      <c r="AC678" s="338"/>
      <c r="AD678" s="338"/>
      <c r="AE678" s="338"/>
      <c r="AF678" s="338"/>
      <c r="AG678" s="338"/>
      <c r="AH678" s="338"/>
      <c r="AI678" s="338"/>
      <c r="AJ678" s="338"/>
      <c r="AK678" s="338"/>
      <c r="AL678" s="338"/>
      <c r="AM678" s="338"/>
      <c r="AN678" s="338"/>
      <c r="AO678" s="338"/>
      <c r="AP678" s="338"/>
      <c r="AQ678" s="338"/>
      <c r="AR678" s="338"/>
      <c r="AS678" s="338"/>
      <c r="AT678" s="338"/>
      <c r="AU678" s="338"/>
      <c r="AV678" s="338"/>
      <c r="AW678" s="338"/>
      <c r="AX678" s="338"/>
      <c r="AY678" s="338"/>
      <c r="AZ678" s="338"/>
      <c r="BA678" s="341"/>
      <c r="BB678" s="420"/>
      <c r="BC678" s="341"/>
      <c r="BD678" s="341"/>
      <c r="BE678" s="341"/>
      <c r="BF678" s="341"/>
      <c r="BG678" s="341"/>
      <c r="BH678" s="341"/>
      <c r="BI678" s="341"/>
      <c r="BJ678" s="341"/>
      <c r="BK678" s="341"/>
      <c r="BL678" s="341"/>
      <c r="BM678" s="341"/>
      <c r="BN678" s="341"/>
      <c r="BO678" s="341"/>
      <c r="BP678" s="341"/>
      <c r="BQ678" s="341"/>
      <c r="BR678" s="341"/>
      <c r="BS678" s="341"/>
      <c r="BT678" s="341"/>
      <c r="BU678" s="341"/>
      <c r="BV678" s="341"/>
      <c r="BW678" s="341"/>
      <c r="BX678" s="341"/>
      <c r="BY678" s="341"/>
      <c r="BZ678" s="341"/>
      <c r="CA678" s="341"/>
      <c r="CB678" s="341"/>
      <c r="CC678" s="341"/>
      <c r="CD678" s="341"/>
      <c r="CE678" s="341"/>
      <c r="CF678" s="341"/>
      <c r="CG678" s="341"/>
      <c r="CH678" s="341"/>
      <c r="CI678" s="341"/>
      <c r="CJ678" s="341"/>
      <c r="CK678" s="341"/>
      <c r="CL678" s="341"/>
      <c r="CM678" s="341"/>
      <c r="CN678" s="341"/>
      <c r="CO678" s="341"/>
      <c r="CP678" s="341"/>
      <c r="CQ678" s="341"/>
      <c r="CR678" s="341"/>
      <c r="CS678" s="341"/>
      <c r="CT678" s="341"/>
      <c r="CU678" s="341"/>
      <c r="CV678" s="341"/>
      <c r="CW678" s="341"/>
      <c r="CX678" s="341"/>
      <c r="CY678" s="341"/>
      <c r="CZ678" s="341"/>
    </row>
    <row r="679" s="345" customFormat="true" ht="25.15" customHeight="true" x14ac:dyDescent="0.2">
      <c r="C679" s="1005"/>
      <c r="D679" s="1006"/>
      <c r="E679" s="613"/>
      <c r="F679" s="613"/>
      <c r="G679" s="613"/>
      <c r="H679" s="1005"/>
      <c r="I679" s="1006"/>
      <c r="J679" s="613"/>
      <c r="K679" s="613"/>
      <c r="L679" s="613"/>
      <c r="M679" s="1005"/>
      <c r="N679" s="1006"/>
      <c r="O679" s="613"/>
      <c r="P679" s="613"/>
      <c r="Q679" s="613"/>
      <c r="AC679" s="338"/>
      <c r="AD679" s="338"/>
      <c r="AE679" s="338"/>
      <c r="AF679" s="338"/>
      <c r="AG679" s="338"/>
      <c r="AH679" s="338"/>
      <c r="AI679" s="338"/>
      <c r="AJ679" s="338"/>
      <c r="AK679" s="338"/>
      <c r="AL679" s="338"/>
      <c r="AM679" s="338"/>
      <c r="AN679" s="338"/>
      <c r="AO679" s="338"/>
      <c r="AP679" s="338"/>
      <c r="AQ679" s="338"/>
      <c r="AR679" s="338"/>
      <c r="AS679" s="338"/>
      <c r="AT679" s="338"/>
      <c r="AU679" s="338"/>
      <c r="AV679" s="338"/>
      <c r="AW679" s="338"/>
      <c r="AX679" s="338"/>
      <c r="AY679" s="338"/>
      <c r="AZ679" s="338"/>
      <c r="BA679" s="341"/>
      <c r="BB679" s="420"/>
      <c r="BC679" s="341"/>
      <c r="BD679" s="341"/>
      <c r="BE679" s="341"/>
      <c r="BF679" s="341"/>
      <c r="BG679" s="341"/>
      <c r="BH679" s="341"/>
      <c r="BI679" s="341"/>
      <c r="BJ679" s="341"/>
      <c r="BK679" s="341"/>
      <c r="BL679" s="341"/>
      <c r="BM679" s="341"/>
      <c r="BN679" s="341"/>
      <c r="BO679" s="341"/>
      <c r="BP679" s="341"/>
      <c r="BQ679" s="341"/>
      <c r="BR679" s="341"/>
      <c r="BS679" s="341"/>
      <c r="BT679" s="341"/>
      <c r="BU679" s="341"/>
      <c r="BV679" s="341"/>
      <c r="BW679" s="341"/>
      <c r="BX679" s="341"/>
      <c r="BY679" s="341"/>
      <c r="BZ679" s="341"/>
      <c r="CA679" s="341"/>
      <c r="CB679" s="341"/>
      <c r="CC679" s="341"/>
      <c r="CD679" s="341"/>
      <c r="CE679" s="341"/>
      <c r="CF679" s="341"/>
      <c r="CG679" s="341"/>
      <c r="CH679" s="341"/>
      <c r="CI679" s="341"/>
      <c r="CJ679" s="341"/>
      <c r="CK679" s="341"/>
      <c r="CL679" s="341"/>
      <c r="CM679" s="341"/>
      <c r="CN679" s="341"/>
      <c r="CO679" s="341"/>
      <c r="CP679" s="341"/>
      <c r="CQ679" s="341"/>
      <c r="CR679" s="341"/>
      <c r="CS679" s="341"/>
      <c r="CT679" s="341"/>
      <c r="CU679" s="341"/>
      <c r="CV679" s="341"/>
      <c r="CW679" s="341"/>
      <c r="CX679" s="341"/>
      <c r="CY679" s="341"/>
      <c r="CZ679" s="341"/>
    </row>
    <row r="680" s="345" customFormat="true" ht="25.15" customHeight="true" x14ac:dyDescent="0.2">
      <c r="C680" s="1005"/>
      <c r="D680" s="1006"/>
      <c r="E680" s="613"/>
      <c r="F680" s="613"/>
      <c r="G680" s="613"/>
      <c r="H680" s="1005"/>
      <c r="I680" s="1006"/>
      <c r="J680" s="613"/>
      <c r="K680" s="613"/>
      <c r="L680" s="613"/>
      <c r="M680" s="1005"/>
      <c r="N680" s="1006"/>
      <c r="O680" s="613"/>
      <c r="P680" s="613"/>
      <c r="Q680" s="613"/>
      <c r="AC680" s="338"/>
      <c r="AD680" s="338"/>
      <c r="AE680" s="338"/>
      <c r="AF680" s="338"/>
      <c r="AG680" s="338"/>
      <c r="AH680" s="338"/>
      <c r="AI680" s="338"/>
      <c r="AJ680" s="338"/>
      <c r="AK680" s="338"/>
      <c r="AL680" s="338"/>
      <c r="AM680" s="338"/>
      <c r="AN680" s="338"/>
      <c r="AO680" s="338"/>
      <c r="AP680" s="338"/>
      <c r="AQ680" s="338"/>
      <c r="AR680" s="338"/>
      <c r="AS680" s="338"/>
      <c r="AT680" s="338"/>
      <c r="AU680" s="338"/>
      <c r="AV680" s="338"/>
      <c r="AW680" s="338"/>
      <c r="AX680" s="338"/>
      <c r="AY680" s="338"/>
      <c r="AZ680" s="338"/>
      <c r="BA680" s="341"/>
      <c r="BB680" s="420"/>
      <c r="BC680" s="341"/>
      <c r="BD680" s="341"/>
      <c r="BE680" s="341"/>
      <c r="BF680" s="341"/>
      <c r="BG680" s="341"/>
      <c r="BH680" s="341"/>
      <c r="BI680" s="341"/>
      <c r="BJ680" s="341"/>
      <c r="BK680" s="341"/>
      <c r="BL680" s="341"/>
      <c r="BM680" s="341"/>
      <c r="BN680" s="341"/>
      <c r="BO680" s="341"/>
      <c r="BP680" s="341"/>
      <c r="BQ680" s="341"/>
      <c r="BR680" s="341"/>
      <c r="BS680" s="341"/>
      <c r="BT680" s="341"/>
      <c r="BU680" s="341"/>
      <c r="BV680" s="341"/>
      <c r="BW680" s="341"/>
      <c r="BX680" s="341"/>
      <c r="BY680" s="341"/>
      <c r="BZ680" s="341"/>
      <c r="CA680" s="341"/>
      <c r="CB680" s="341"/>
      <c r="CC680" s="341"/>
      <c r="CD680" s="341"/>
      <c r="CE680" s="341"/>
      <c r="CF680" s="341"/>
      <c r="CG680" s="341"/>
      <c r="CH680" s="341"/>
      <c r="CI680" s="341"/>
      <c r="CJ680" s="341"/>
      <c r="CK680" s="341"/>
      <c r="CL680" s="341"/>
      <c r="CM680" s="341"/>
      <c r="CN680" s="341"/>
      <c r="CO680" s="341"/>
      <c r="CP680" s="341"/>
      <c r="CQ680" s="341"/>
      <c r="CR680" s="341"/>
      <c r="CS680" s="341"/>
      <c r="CT680" s="341"/>
      <c r="CU680" s="341"/>
      <c r="CV680" s="341"/>
      <c r="CW680" s="341"/>
      <c r="CX680" s="341"/>
      <c r="CY680" s="341"/>
      <c r="CZ680" s="341"/>
    </row>
    <row r="681" s="345" customFormat="true" ht="25.15" customHeight="true" x14ac:dyDescent="0.2">
      <c r="C681" s="1005"/>
      <c r="D681" s="1006"/>
      <c r="E681" s="613"/>
      <c r="F681" s="613"/>
      <c r="G681" s="613"/>
      <c r="H681" s="1005"/>
      <c r="I681" s="1006"/>
      <c r="J681" s="613"/>
      <c r="K681" s="613"/>
      <c r="L681" s="613"/>
      <c r="M681" s="1005"/>
      <c r="N681" s="1006"/>
      <c r="O681" s="613"/>
      <c r="P681" s="613"/>
      <c r="Q681" s="613"/>
      <c r="AC681" s="338"/>
      <c r="AD681" s="338"/>
      <c r="AE681" s="338"/>
      <c r="AF681" s="338"/>
      <c r="AG681" s="338"/>
      <c r="AH681" s="338"/>
      <c r="AI681" s="338"/>
      <c r="AJ681" s="338"/>
      <c r="AK681" s="338"/>
      <c r="AL681" s="338"/>
      <c r="AM681" s="338"/>
      <c r="AN681" s="338"/>
      <c r="AO681" s="338"/>
      <c r="AP681" s="338"/>
      <c r="AQ681" s="338"/>
      <c r="AR681" s="338"/>
      <c r="AS681" s="338"/>
      <c r="AT681" s="338"/>
      <c r="AU681" s="338"/>
      <c r="AV681" s="338"/>
      <c r="AW681" s="338"/>
      <c r="AX681" s="338"/>
      <c r="AY681" s="338"/>
      <c r="AZ681" s="338"/>
      <c r="BA681" s="341"/>
      <c r="BB681" s="420"/>
      <c r="BC681" s="341"/>
      <c r="BD681" s="341"/>
      <c r="BE681" s="341"/>
      <c r="BF681" s="341"/>
      <c r="BG681" s="341"/>
      <c r="BH681" s="341"/>
      <c r="BI681" s="341"/>
      <c r="BJ681" s="341"/>
      <c r="BK681" s="341"/>
      <c r="BL681" s="341"/>
      <c r="BM681" s="341"/>
      <c r="BN681" s="341"/>
      <c r="BO681" s="341"/>
      <c r="BP681" s="341"/>
      <c r="BQ681" s="341"/>
      <c r="BR681" s="341"/>
      <c r="BS681" s="341"/>
      <c r="BT681" s="341"/>
      <c r="BU681" s="341"/>
      <c r="BV681" s="341"/>
      <c r="BW681" s="341"/>
      <c r="BX681" s="341"/>
      <c r="BY681" s="341"/>
      <c r="BZ681" s="341"/>
      <c r="CA681" s="341"/>
      <c r="CB681" s="341"/>
      <c r="CC681" s="341"/>
      <c r="CD681" s="341"/>
      <c r="CE681" s="341"/>
      <c r="CF681" s="341"/>
      <c r="CG681" s="341"/>
      <c r="CH681" s="341"/>
      <c r="CI681" s="341"/>
      <c r="CJ681" s="341"/>
      <c r="CK681" s="341"/>
      <c r="CL681" s="341"/>
      <c r="CM681" s="341"/>
      <c r="CN681" s="341"/>
      <c r="CO681" s="341"/>
      <c r="CP681" s="341"/>
      <c r="CQ681" s="341"/>
      <c r="CR681" s="341"/>
      <c r="CS681" s="341"/>
      <c r="CT681" s="341"/>
      <c r="CU681" s="341"/>
      <c r="CV681" s="341"/>
      <c r="CW681" s="341"/>
      <c r="CX681" s="341"/>
      <c r="CY681" s="341"/>
      <c r="CZ681" s="341"/>
    </row>
    <row r="682" s="345" customFormat="true" ht="25.15" customHeight="true" x14ac:dyDescent="0.2">
      <c r="C682" s="1005"/>
      <c r="D682" s="1006"/>
      <c r="E682" s="613"/>
      <c r="F682" s="613"/>
      <c r="G682" s="613"/>
      <c r="H682" s="1005"/>
      <c r="I682" s="1006"/>
      <c r="J682" s="613"/>
      <c r="K682" s="613"/>
      <c r="L682" s="613"/>
      <c r="M682" s="1005"/>
      <c r="N682" s="1006"/>
      <c r="O682" s="613"/>
      <c r="P682" s="613"/>
      <c r="Q682" s="613"/>
      <c r="AC682" s="338"/>
      <c r="AD682" s="338"/>
      <c r="AE682" s="338"/>
      <c r="AF682" s="338"/>
      <c r="AG682" s="338"/>
      <c r="AH682" s="338"/>
      <c r="AI682" s="338"/>
      <c r="AJ682" s="338"/>
      <c r="AK682" s="338"/>
      <c r="AL682" s="338"/>
      <c r="AM682" s="338"/>
      <c r="AN682" s="338"/>
      <c r="AO682" s="338"/>
      <c r="AP682" s="338"/>
      <c r="AQ682" s="338"/>
      <c r="AR682" s="338"/>
      <c r="AS682" s="338"/>
      <c r="AT682" s="338"/>
      <c r="AU682" s="338"/>
      <c r="AV682" s="338"/>
      <c r="AW682" s="338"/>
      <c r="AX682" s="338"/>
      <c r="AY682" s="338"/>
      <c r="AZ682" s="338"/>
      <c r="BA682" s="341"/>
      <c r="BB682" s="420"/>
      <c r="BC682" s="341"/>
      <c r="BD682" s="341"/>
      <c r="BE682" s="341"/>
      <c r="BF682" s="341"/>
      <c r="BG682" s="341"/>
      <c r="BH682" s="341"/>
      <c r="BI682" s="341"/>
      <c r="BJ682" s="341"/>
      <c r="BK682" s="341"/>
      <c r="BL682" s="341"/>
      <c r="BM682" s="341"/>
      <c r="BN682" s="341"/>
      <c r="BO682" s="341"/>
      <c r="BP682" s="341"/>
      <c r="BQ682" s="341"/>
      <c r="BR682" s="341"/>
      <c r="BS682" s="341"/>
      <c r="BT682" s="341"/>
      <c r="BU682" s="341"/>
      <c r="BV682" s="341"/>
      <c r="BW682" s="341"/>
      <c r="BX682" s="341"/>
      <c r="BY682" s="341"/>
      <c r="BZ682" s="341"/>
      <c r="CA682" s="341"/>
      <c r="CB682" s="341"/>
      <c r="CC682" s="341"/>
      <c r="CD682" s="341"/>
      <c r="CE682" s="341"/>
      <c r="CF682" s="341"/>
      <c r="CG682" s="341"/>
      <c r="CH682" s="341"/>
      <c r="CI682" s="341"/>
      <c r="CJ682" s="341"/>
      <c r="CK682" s="341"/>
      <c r="CL682" s="341"/>
      <c r="CM682" s="341"/>
      <c r="CN682" s="341"/>
      <c r="CO682" s="341"/>
      <c r="CP682" s="341"/>
      <c r="CQ682" s="341"/>
      <c r="CR682" s="341"/>
      <c r="CS682" s="341"/>
      <c r="CT682" s="341"/>
      <c r="CU682" s="341"/>
      <c r="CV682" s="341"/>
      <c r="CW682" s="341"/>
      <c r="CX682" s="341"/>
      <c r="CY682" s="341"/>
      <c r="CZ682" s="341"/>
    </row>
    <row r="683" s="345" customFormat="true" ht="25.15" customHeight="true" x14ac:dyDescent="0.2">
      <c r="C683" s="1005"/>
      <c r="D683" s="1006"/>
      <c r="E683" s="613"/>
      <c r="F683" s="613"/>
      <c r="G683" s="613"/>
      <c r="H683" s="1005"/>
      <c r="I683" s="1006"/>
      <c r="J683" s="613"/>
      <c r="K683" s="613"/>
      <c r="L683" s="613"/>
      <c r="M683" s="1005"/>
      <c r="N683" s="1006"/>
      <c r="O683" s="613"/>
      <c r="P683" s="613"/>
      <c r="Q683" s="613"/>
      <c r="AC683" s="338"/>
      <c r="AD683" s="338"/>
      <c r="AE683" s="338"/>
      <c r="AF683" s="338"/>
      <c r="AG683" s="338"/>
      <c r="AH683" s="338"/>
      <c r="AI683" s="338"/>
      <c r="AJ683" s="338"/>
      <c r="AK683" s="338"/>
      <c r="AL683" s="338"/>
      <c r="AM683" s="338"/>
      <c r="AN683" s="338"/>
      <c r="AO683" s="338"/>
      <c r="AP683" s="338"/>
      <c r="AQ683" s="338"/>
      <c r="AR683" s="338"/>
      <c r="AS683" s="338"/>
      <c r="AT683" s="338"/>
      <c r="AU683" s="338"/>
      <c r="AV683" s="338"/>
      <c r="AW683" s="338"/>
      <c r="AX683" s="338"/>
      <c r="AY683" s="338"/>
      <c r="AZ683" s="338"/>
      <c r="BA683" s="341"/>
      <c r="BB683" s="420"/>
      <c r="BC683" s="341"/>
      <c r="BD683" s="341"/>
      <c r="BE683" s="341"/>
      <c r="BF683" s="341"/>
      <c r="BG683" s="341"/>
      <c r="BH683" s="341"/>
      <c r="BI683" s="341"/>
      <c r="BJ683" s="341"/>
      <c r="BK683" s="341"/>
      <c r="BL683" s="341"/>
      <c r="BM683" s="341"/>
      <c r="BN683" s="341"/>
      <c r="BO683" s="341"/>
      <c r="BP683" s="341"/>
      <c r="BQ683" s="341"/>
      <c r="BR683" s="341"/>
      <c r="BS683" s="341"/>
      <c r="BT683" s="341"/>
      <c r="BU683" s="341"/>
      <c r="BV683" s="341"/>
      <c r="BW683" s="341"/>
      <c r="BX683" s="341"/>
      <c r="BY683" s="341"/>
      <c r="BZ683" s="341"/>
      <c r="CA683" s="341"/>
      <c r="CB683" s="341"/>
      <c r="CC683" s="341"/>
      <c r="CD683" s="341"/>
      <c r="CE683" s="341"/>
      <c r="CF683" s="341"/>
      <c r="CG683" s="341"/>
      <c r="CH683" s="341"/>
      <c r="CI683" s="341"/>
      <c r="CJ683" s="341"/>
      <c r="CK683" s="341"/>
      <c r="CL683" s="341"/>
      <c r="CM683" s="341"/>
      <c r="CN683" s="341"/>
      <c r="CO683" s="341"/>
      <c r="CP683" s="341"/>
      <c r="CQ683" s="341"/>
      <c r="CR683" s="341"/>
      <c r="CS683" s="341"/>
      <c r="CT683" s="341"/>
      <c r="CU683" s="341"/>
      <c r="CV683" s="341"/>
      <c r="CW683" s="341"/>
      <c r="CX683" s="341"/>
      <c r="CY683" s="341"/>
      <c r="CZ683" s="341"/>
    </row>
    <row r="684" s="345" customFormat="true" ht="25.15" customHeight="true" x14ac:dyDescent="0.2">
      <c r="C684" s="1005"/>
      <c r="D684" s="1006"/>
      <c r="E684" s="613"/>
      <c r="F684" s="613"/>
      <c r="G684" s="613"/>
      <c r="H684" s="1005"/>
      <c r="I684" s="1006"/>
      <c r="J684" s="613"/>
      <c r="K684" s="613"/>
      <c r="L684" s="613"/>
      <c r="M684" s="1005"/>
      <c r="N684" s="1006"/>
      <c r="O684" s="613"/>
      <c r="P684" s="613"/>
      <c r="Q684" s="613"/>
      <c r="AC684" s="338"/>
      <c r="AD684" s="338"/>
      <c r="AE684" s="338"/>
      <c r="AF684" s="338"/>
      <c r="AG684" s="338"/>
      <c r="AH684" s="338"/>
      <c r="AI684" s="338"/>
      <c r="AJ684" s="338"/>
      <c r="AK684" s="338"/>
      <c r="AL684" s="338"/>
      <c r="AM684" s="338"/>
      <c r="AN684" s="338"/>
      <c r="AO684" s="338"/>
      <c r="AP684" s="338"/>
      <c r="AQ684" s="338"/>
      <c r="AR684" s="338"/>
      <c r="AS684" s="338"/>
      <c r="AT684" s="338"/>
      <c r="AU684" s="338"/>
      <c r="AV684" s="338"/>
      <c r="AW684" s="338"/>
      <c r="AX684" s="338"/>
      <c r="AY684" s="338"/>
      <c r="AZ684" s="338"/>
      <c r="BA684" s="341"/>
      <c r="BB684" s="420"/>
      <c r="BC684" s="341"/>
      <c r="BD684" s="341"/>
      <c r="BE684" s="341"/>
      <c r="BF684" s="341"/>
      <c r="BG684" s="341"/>
      <c r="BH684" s="341"/>
      <c r="BI684" s="341"/>
      <c r="BJ684" s="341"/>
      <c r="BK684" s="341"/>
      <c r="BL684" s="341"/>
      <c r="BM684" s="341"/>
      <c r="BN684" s="341"/>
      <c r="BO684" s="341"/>
      <c r="BP684" s="341"/>
      <c r="BQ684" s="341"/>
      <c r="BR684" s="341"/>
      <c r="BS684" s="341"/>
      <c r="BT684" s="341"/>
      <c r="BU684" s="341"/>
      <c r="BV684" s="341"/>
      <c r="BW684" s="341"/>
      <c r="BX684" s="341"/>
      <c r="BY684" s="341"/>
      <c r="BZ684" s="341"/>
      <c r="CA684" s="341"/>
      <c r="CB684" s="341"/>
      <c r="CC684" s="341"/>
      <c r="CD684" s="341"/>
      <c r="CE684" s="341"/>
      <c r="CF684" s="341"/>
      <c r="CG684" s="341"/>
      <c r="CH684" s="341"/>
      <c r="CI684" s="341"/>
      <c r="CJ684" s="341"/>
      <c r="CK684" s="341"/>
      <c r="CL684" s="341"/>
      <c r="CM684" s="341"/>
      <c r="CN684" s="341"/>
      <c r="CO684" s="341"/>
      <c r="CP684" s="341"/>
      <c r="CQ684" s="341"/>
      <c r="CR684" s="341"/>
      <c r="CS684" s="341"/>
      <c r="CT684" s="341"/>
      <c r="CU684" s="341"/>
      <c r="CV684" s="341"/>
      <c r="CW684" s="341"/>
      <c r="CX684" s="341"/>
      <c r="CY684" s="341"/>
      <c r="CZ684" s="341"/>
    </row>
    <row r="685" s="345" customFormat="true" ht="25.15" customHeight="true" x14ac:dyDescent="0.2">
      <c r="C685" s="1005"/>
      <c r="D685" s="1006"/>
      <c r="E685" s="613"/>
      <c r="F685" s="613"/>
      <c r="G685" s="613"/>
      <c r="H685" s="1005"/>
      <c r="I685" s="1006"/>
      <c r="J685" s="613"/>
      <c r="K685" s="613"/>
      <c r="L685" s="613"/>
      <c r="M685" s="1005"/>
      <c r="N685" s="1006"/>
      <c r="O685" s="613"/>
      <c r="P685" s="613"/>
      <c r="Q685" s="613"/>
      <c r="AC685" s="338"/>
      <c r="AD685" s="338"/>
      <c r="AE685" s="338"/>
      <c r="AF685" s="338"/>
      <c r="AG685" s="338"/>
      <c r="AH685" s="338"/>
      <c r="AI685" s="338"/>
      <c r="AJ685" s="338"/>
      <c r="AK685" s="338"/>
      <c r="AL685" s="338"/>
      <c r="AM685" s="338"/>
      <c r="AN685" s="338"/>
      <c r="AO685" s="338"/>
      <c r="AP685" s="338"/>
      <c r="AQ685" s="338"/>
      <c r="AR685" s="338"/>
      <c r="AS685" s="338"/>
      <c r="AT685" s="338"/>
      <c r="AU685" s="338"/>
      <c r="AV685" s="338"/>
      <c r="AW685" s="338"/>
      <c r="AX685" s="338"/>
      <c r="AY685" s="338"/>
      <c r="AZ685" s="338"/>
      <c r="BA685" s="341"/>
      <c r="BB685" s="420"/>
      <c r="BC685" s="341"/>
      <c r="BD685" s="341"/>
      <c r="BE685" s="341"/>
      <c r="BF685" s="341"/>
      <c r="BG685" s="341"/>
      <c r="BH685" s="341"/>
      <c r="BI685" s="341"/>
      <c r="BJ685" s="341"/>
      <c r="BK685" s="341"/>
      <c r="BL685" s="341"/>
      <c r="BM685" s="341"/>
      <c r="BN685" s="341"/>
      <c r="BO685" s="341"/>
      <c r="BP685" s="341"/>
      <c r="BQ685" s="341"/>
      <c r="BR685" s="341"/>
      <c r="BS685" s="341"/>
      <c r="BT685" s="341"/>
      <c r="BU685" s="341"/>
      <c r="BV685" s="341"/>
      <c r="BW685" s="341"/>
      <c r="BX685" s="341"/>
      <c r="BY685" s="341"/>
      <c r="BZ685" s="341"/>
      <c r="CA685" s="341"/>
      <c r="CB685" s="341"/>
      <c r="CC685" s="341"/>
      <c r="CD685" s="341"/>
      <c r="CE685" s="341"/>
      <c r="CF685" s="341"/>
      <c r="CG685" s="341"/>
      <c r="CH685" s="341"/>
      <c r="CI685" s="341"/>
      <c r="CJ685" s="341"/>
      <c r="CK685" s="341"/>
      <c r="CL685" s="341"/>
      <c r="CM685" s="341"/>
      <c r="CN685" s="341"/>
      <c r="CO685" s="341"/>
      <c r="CP685" s="341"/>
      <c r="CQ685" s="341"/>
      <c r="CR685" s="341"/>
      <c r="CS685" s="341"/>
      <c r="CT685" s="341"/>
      <c r="CU685" s="341"/>
      <c r="CV685" s="341"/>
      <c r="CW685" s="341"/>
      <c r="CX685" s="341"/>
      <c r="CY685" s="341"/>
      <c r="CZ685" s="341"/>
    </row>
    <row r="686" s="345" customFormat="true" ht="25.15" customHeight="true" x14ac:dyDescent="0.2">
      <c r="C686" s="1005"/>
      <c r="D686" s="1006"/>
      <c r="E686" s="613"/>
      <c r="F686" s="613"/>
      <c r="G686" s="613"/>
      <c r="H686" s="1005"/>
      <c r="I686" s="1006"/>
      <c r="J686" s="613"/>
      <c r="K686" s="613"/>
      <c r="L686" s="613"/>
      <c r="M686" s="1005"/>
      <c r="N686" s="1006"/>
      <c r="O686" s="613"/>
      <c r="P686" s="613"/>
      <c r="Q686" s="613"/>
      <c r="AC686" s="338"/>
      <c r="AD686" s="338"/>
      <c r="AE686" s="338"/>
      <c r="AF686" s="338"/>
      <c r="AG686" s="338"/>
      <c r="AH686" s="338"/>
      <c r="AI686" s="338"/>
      <c r="AJ686" s="338"/>
      <c r="AK686" s="338"/>
      <c r="AL686" s="338"/>
      <c r="AM686" s="338"/>
      <c r="AN686" s="338"/>
      <c r="AO686" s="338"/>
      <c r="AP686" s="338"/>
      <c r="AQ686" s="338"/>
      <c r="AR686" s="338"/>
      <c r="AS686" s="338"/>
      <c r="AT686" s="338"/>
      <c r="AU686" s="338"/>
      <c r="AV686" s="338"/>
      <c r="AW686" s="338"/>
      <c r="AX686" s="338"/>
      <c r="AY686" s="338"/>
      <c r="AZ686" s="338"/>
      <c r="BA686" s="341"/>
      <c r="BB686" s="420"/>
      <c r="BC686" s="341"/>
      <c r="BD686" s="341"/>
      <c r="BE686" s="341"/>
      <c r="BF686" s="341"/>
      <c r="BG686" s="341"/>
      <c r="BH686" s="341"/>
      <c r="BI686" s="341"/>
      <c r="BJ686" s="341"/>
      <c r="BK686" s="341"/>
      <c r="BL686" s="341"/>
      <c r="BM686" s="341"/>
      <c r="BN686" s="341"/>
      <c r="BO686" s="341"/>
      <c r="BP686" s="341"/>
      <c r="BQ686" s="341"/>
      <c r="BR686" s="341"/>
      <c r="BS686" s="341"/>
      <c r="BT686" s="341"/>
      <c r="BU686" s="341"/>
      <c r="BV686" s="341"/>
      <c r="BW686" s="341"/>
      <c r="BX686" s="341"/>
      <c r="BY686" s="341"/>
      <c r="BZ686" s="341"/>
      <c r="CA686" s="341"/>
      <c r="CB686" s="341"/>
      <c r="CC686" s="341"/>
      <c r="CD686" s="341"/>
      <c r="CE686" s="341"/>
      <c r="CF686" s="341"/>
      <c r="CG686" s="341"/>
      <c r="CH686" s="341"/>
      <c r="CI686" s="341"/>
      <c r="CJ686" s="341"/>
      <c r="CK686" s="341"/>
      <c r="CL686" s="341"/>
      <c r="CM686" s="341"/>
      <c r="CN686" s="341"/>
      <c r="CO686" s="341"/>
      <c r="CP686" s="341"/>
      <c r="CQ686" s="341"/>
      <c r="CR686" s="341"/>
      <c r="CS686" s="341"/>
      <c r="CT686" s="341"/>
      <c r="CU686" s="341"/>
      <c r="CV686" s="341"/>
      <c r="CW686" s="341"/>
      <c r="CX686" s="341"/>
      <c r="CY686" s="341"/>
      <c r="CZ686" s="341"/>
    </row>
    <row r="687" s="345" customFormat="true" ht="25.15" customHeight="true" x14ac:dyDescent="0.2">
      <c r="C687" s="1005"/>
      <c r="D687" s="1006"/>
      <c r="E687" s="613"/>
      <c r="F687" s="613"/>
      <c r="G687" s="613"/>
      <c r="H687" s="1005"/>
      <c r="I687" s="1006"/>
      <c r="J687" s="613"/>
      <c r="K687" s="613"/>
      <c r="L687" s="613"/>
      <c r="M687" s="1005"/>
      <c r="N687" s="1006"/>
      <c r="O687" s="613"/>
      <c r="P687" s="613"/>
      <c r="Q687" s="613"/>
      <c r="AC687" s="338"/>
      <c r="AD687" s="338"/>
      <c r="AE687" s="338"/>
      <c r="AF687" s="338"/>
      <c r="AG687" s="338"/>
      <c r="AH687" s="338"/>
      <c r="AI687" s="338"/>
      <c r="AJ687" s="338"/>
      <c r="AK687" s="338"/>
      <c r="AL687" s="338"/>
      <c r="AM687" s="338"/>
      <c r="AN687" s="338"/>
      <c r="AO687" s="338"/>
      <c r="AP687" s="338"/>
      <c r="AQ687" s="338"/>
      <c r="AR687" s="338"/>
      <c r="AS687" s="338"/>
      <c r="AT687" s="338"/>
      <c r="AU687" s="338"/>
      <c r="AV687" s="338"/>
      <c r="AW687" s="338"/>
      <c r="AX687" s="338"/>
      <c r="AY687" s="338"/>
      <c r="AZ687" s="338"/>
      <c r="BA687" s="341"/>
      <c r="BB687" s="420"/>
      <c r="BC687" s="341"/>
      <c r="BD687" s="341"/>
      <c r="BE687" s="341"/>
      <c r="BF687" s="341"/>
      <c r="BG687" s="341"/>
      <c r="BH687" s="341"/>
      <c r="BI687" s="341"/>
      <c r="BJ687" s="341"/>
      <c r="BK687" s="341"/>
      <c r="BL687" s="341"/>
      <c r="BM687" s="341"/>
      <c r="BN687" s="341"/>
      <c r="BO687" s="341"/>
      <c r="BP687" s="341"/>
      <c r="BQ687" s="341"/>
      <c r="BR687" s="341"/>
      <c r="BS687" s="341"/>
      <c r="BT687" s="341"/>
      <c r="BU687" s="341"/>
      <c r="BV687" s="341"/>
      <c r="BW687" s="341"/>
      <c r="BX687" s="341"/>
      <c r="BY687" s="341"/>
      <c r="BZ687" s="341"/>
      <c r="CA687" s="341"/>
      <c r="CB687" s="341"/>
      <c r="CC687" s="341"/>
      <c r="CD687" s="341"/>
      <c r="CE687" s="341"/>
      <c r="CF687" s="341"/>
      <c r="CG687" s="341"/>
      <c r="CH687" s="341"/>
      <c r="CI687" s="341"/>
      <c r="CJ687" s="341"/>
      <c r="CK687" s="341"/>
      <c r="CL687" s="341"/>
      <c r="CM687" s="341"/>
      <c r="CN687" s="341"/>
      <c r="CO687" s="341"/>
      <c r="CP687" s="341"/>
      <c r="CQ687" s="341"/>
      <c r="CR687" s="341"/>
      <c r="CS687" s="341"/>
      <c r="CT687" s="341"/>
      <c r="CU687" s="341"/>
      <c r="CV687" s="341"/>
      <c r="CW687" s="341"/>
      <c r="CX687" s="341"/>
      <c r="CY687" s="341"/>
      <c r="CZ687" s="341"/>
    </row>
    <row r="688" s="345" customFormat="true" ht="25.15" customHeight="true" x14ac:dyDescent="0.2">
      <c r="C688" s="1005"/>
      <c r="D688" s="1006"/>
      <c r="E688" s="613"/>
      <c r="F688" s="613"/>
      <c r="G688" s="613"/>
      <c r="H688" s="1005"/>
      <c r="I688" s="1006"/>
      <c r="J688" s="613"/>
      <c r="K688" s="613"/>
      <c r="L688" s="613"/>
      <c r="M688" s="1005"/>
      <c r="N688" s="1006"/>
      <c r="O688" s="613"/>
      <c r="P688" s="613"/>
      <c r="Q688" s="613"/>
      <c r="AC688" s="338"/>
      <c r="AD688" s="338"/>
      <c r="AE688" s="338"/>
      <c r="AF688" s="338"/>
      <c r="AG688" s="338"/>
      <c r="AH688" s="338"/>
      <c r="AI688" s="338"/>
      <c r="AJ688" s="338"/>
      <c r="AK688" s="338"/>
      <c r="AL688" s="338"/>
      <c r="AM688" s="338"/>
      <c r="AN688" s="338"/>
      <c r="AO688" s="338"/>
      <c r="AP688" s="338"/>
      <c r="AQ688" s="338"/>
      <c r="AR688" s="338"/>
      <c r="AS688" s="338"/>
      <c r="AT688" s="338"/>
      <c r="AU688" s="338"/>
      <c r="AV688" s="338"/>
      <c r="AW688" s="338"/>
      <c r="AX688" s="338"/>
      <c r="AY688" s="338"/>
      <c r="AZ688" s="338"/>
      <c r="BA688" s="341"/>
      <c r="BB688" s="420"/>
      <c r="BC688" s="341"/>
      <c r="BD688" s="341"/>
      <c r="BE688" s="341"/>
      <c r="BF688" s="341"/>
      <c r="BG688" s="341"/>
      <c r="BH688" s="341"/>
      <c r="BI688" s="341"/>
      <c r="BJ688" s="341"/>
      <c r="BK688" s="341"/>
      <c r="BL688" s="341"/>
      <c r="BM688" s="341"/>
      <c r="BN688" s="341"/>
      <c r="BO688" s="341"/>
      <c r="BP688" s="341"/>
      <c r="BQ688" s="341"/>
      <c r="BR688" s="341"/>
      <c r="BS688" s="341"/>
      <c r="BT688" s="341"/>
      <c r="BU688" s="341"/>
      <c r="BV688" s="341"/>
      <c r="BW688" s="341"/>
      <c r="BX688" s="341"/>
      <c r="BY688" s="341"/>
      <c r="BZ688" s="341"/>
      <c r="CA688" s="341"/>
      <c r="CB688" s="341"/>
      <c r="CC688" s="341"/>
      <c r="CD688" s="341"/>
      <c r="CE688" s="341"/>
      <c r="CF688" s="341"/>
      <c r="CG688" s="341"/>
      <c r="CH688" s="341"/>
      <c r="CI688" s="341"/>
      <c r="CJ688" s="341"/>
      <c r="CK688" s="341"/>
      <c r="CL688" s="341"/>
      <c r="CM688" s="341"/>
      <c r="CN688" s="341"/>
      <c r="CO688" s="341"/>
      <c r="CP688" s="341"/>
      <c r="CQ688" s="341"/>
      <c r="CR688" s="341"/>
      <c r="CS688" s="341"/>
      <c r="CT688" s="341"/>
      <c r="CU688" s="341"/>
      <c r="CV688" s="341"/>
      <c r="CW688" s="341"/>
      <c r="CX688" s="341"/>
      <c r="CY688" s="341"/>
      <c r="CZ688" s="341"/>
    </row>
    <row r="689" s="345" customFormat="true" ht="25.15" customHeight="true" x14ac:dyDescent="0.2">
      <c r="C689" s="1005"/>
      <c r="D689" s="1006"/>
      <c r="E689" s="613"/>
      <c r="F689" s="613"/>
      <c r="G689" s="613"/>
      <c r="H689" s="1005"/>
      <c r="I689" s="1006"/>
      <c r="J689" s="613"/>
      <c r="K689" s="613"/>
      <c r="L689" s="613"/>
      <c r="M689" s="1005"/>
      <c r="N689" s="1006"/>
      <c r="O689" s="613"/>
      <c r="P689" s="613"/>
      <c r="Q689" s="613"/>
      <c r="AC689" s="338"/>
      <c r="AD689" s="338"/>
      <c r="AE689" s="338"/>
      <c r="AF689" s="338"/>
      <c r="AG689" s="338"/>
      <c r="AH689" s="338"/>
      <c r="AI689" s="338"/>
      <c r="AJ689" s="338"/>
      <c r="AK689" s="338"/>
      <c r="AL689" s="338"/>
      <c r="AM689" s="338"/>
      <c r="AN689" s="338"/>
      <c r="AO689" s="338"/>
      <c r="AP689" s="338"/>
      <c r="AQ689" s="338"/>
      <c r="AR689" s="338"/>
      <c r="AS689" s="338"/>
      <c r="AT689" s="338"/>
      <c r="AU689" s="338"/>
      <c r="AV689" s="338"/>
      <c r="AW689" s="338"/>
      <c r="AX689" s="338"/>
      <c r="AY689" s="338"/>
      <c r="AZ689" s="338"/>
      <c r="BA689" s="341"/>
      <c r="BB689" s="420"/>
      <c r="BC689" s="341"/>
      <c r="BD689" s="341"/>
      <c r="BE689" s="341"/>
      <c r="BF689" s="341"/>
      <c r="BG689" s="341"/>
      <c r="BH689" s="341"/>
      <c r="BI689" s="341"/>
      <c r="BJ689" s="341"/>
      <c r="BK689" s="341"/>
      <c r="BL689" s="341"/>
      <c r="BM689" s="341"/>
      <c r="BN689" s="341"/>
      <c r="BO689" s="341"/>
      <c r="BP689" s="341"/>
      <c r="BQ689" s="341"/>
      <c r="BR689" s="341"/>
      <c r="BS689" s="341"/>
      <c r="BT689" s="341"/>
      <c r="BU689" s="341"/>
      <c r="BV689" s="341"/>
      <c r="BW689" s="341"/>
      <c r="BX689" s="341"/>
      <c r="BY689" s="341"/>
      <c r="BZ689" s="341"/>
      <c r="CA689" s="341"/>
      <c r="CB689" s="341"/>
      <c r="CC689" s="341"/>
      <c r="CD689" s="341"/>
      <c r="CE689" s="341"/>
      <c r="CF689" s="341"/>
      <c r="CG689" s="341"/>
      <c r="CH689" s="341"/>
      <c r="CI689" s="341"/>
      <c r="CJ689" s="341"/>
      <c r="CK689" s="341"/>
      <c r="CL689" s="341"/>
      <c r="CM689" s="341"/>
      <c r="CN689" s="341"/>
      <c r="CO689" s="341"/>
      <c r="CP689" s="341"/>
      <c r="CQ689" s="341"/>
      <c r="CR689" s="341"/>
      <c r="CS689" s="341"/>
      <c r="CT689" s="341"/>
      <c r="CU689" s="341"/>
      <c r="CV689" s="341"/>
      <c r="CW689" s="341"/>
      <c r="CX689" s="341"/>
      <c r="CY689" s="341"/>
      <c r="CZ689" s="341"/>
    </row>
    <row r="690" s="345" customFormat="true" ht="25.15" customHeight="true" x14ac:dyDescent="0.2">
      <c r="C690" s="1005"/>
      <c r="D690" s="1006"/>
      <c r="E690" s="613"/>
      <c r="F690" s="613"/>
      <c r="G690" s="613"/>
      <c r="H690" s="1005"/>
      <c r="I690" s="1006"/>
      <c r="J690" s="613"/>
      <c r="K690" s="613"/>
      <c r="L690" s="613"/>
      <c r="M690" s="1005"/>
      <c r="N690" s="1006"/>
      <c r="O690" s="613"/>
      <c r="P690" s="613"/>
      <c r="Q690" s="613"/>
      <c r="AC690" s="338"/>
      <c r="AD690" s="338"/>
      <c r="AE690" s="338"/>
      <c r="AF690" s="338"/>
      <c r="AG690" s="338"/>
      <c r="AH690" s="338"/>
      <c r="AI690" s="338"/>
      <c r="AJ690" s="338"/>
      <c r="AK690" s="338"/>
      <c r="AL690" s="338"/>
      <c r="AM690" s="338"/>
      <c r="AN690" s="338"/>
      <c r="AO690" s="338"/>
      <c r="AP690" s="338"/>
      <c r="AQ690" s="338"/>
      <c r="AR690" s="338"/>
      <c r="AS690" s="338"/>
      <c r="AT690" s="338"/>
      <c r="AU690" s="338"/>
      <c r="AV690" s="338"/>
      <c r="AW690" s="338"/>
      <c r="AX690" s="338"/>
      <c r="AY690" s="338"/>
      <c r="AZ690" s="338"/>
      <c r="BA690" s="341"/>
      <c r="BB690" s="420"/>
      <c r="BC690" s="341"/>
      <c r="BD690" s="341"/>
      <c r="BE690" s="341"/>
      <c r="BF690" s="341"/>
      <c r="BG690" s="341"/>
      <c r="BH690" s="341"/>
      <c r="BI690" s="341"/>
      <c r="BJ690" s="341"/>
      <c r="BK690" s="341"/>
      <c r="BL690" s="341"/>
      <c r="BM690" s="341"/>
      <c r="BN690" s="341"/>
      <c r="BO690" s="341"/>
      <c r="BP690" s="341"/>
      <c r="BQ690" s="341"/>
      <c r="BR690" s="341"/>
      <c r="BS690" s="341"/>
      <c r="BT690" s="341"/>
      <c r="BU690" s="341"/>
      <c r="BV690" s="341"/>
      <c r="BW690" s="341"/>
      <c r="BX690" s="341"/>
      <c r="BY690" s="341"/>
      <c r="BZ690" s="341"/>
      <c r="CA690" s="341"/>
      <c r="CB690" s="341"/>
      <c r="CC690" s="341"/>
      <c r="CD690" s="341"/>
      <c r="CE690" s="341"/>
      <c r="CF690" s="341"/>
      <c r="CG690" s="341"/>
      <c r="CH690" s="341"/>
      <c r="CI690" s="341"/>
      <c r="CJ690" s="341"/>
      <c r="CK690" s="341"/>
      <c r="CL690" s="341"/>
      <c r="CM690" s="341"/>
      <c r="CN690" s="341"/>
      <c r="CO690" s="341"/>
      <c r="CP690" s="341"/>
      <c r="CQ690" s="341"/>
      <c r="CR690" s="341"/>
      <c r="CS690" s="341"/>
      <c r="CT690" s="341"/>
      <c r="CU690" s="341"/>
      <c r="CV690" s="341"/>
      <c r="CW690" s="341"/>
      <c r="CX690" s="341"/>
      <c r="CY690" s="341"/>
      <c r="CZ690" s="341"/>
    </row>
    <row r="691" s="345" customFormat="true" ht="25.15" customHeight="true" x14ac:dyDescent="0.2">
      <c r="C691" s="1005"/>
      <c r="D691" s="1006"/>
      <c r="E691" s="613"/>
      <c r="F691" s="613"/>
      <c r="G691" s="613"/>
      <c r="H691" s="1005"/>
      <c r="I691" s="1006"/>
      <c r="J691" s="613"/>
      <c r="K691" s="613"/>
      <c r="L691" s="613"/>
      <c r="M691" s="1005"/>
      <c r="N691" s="1006"/>
      <c r="O691" s="613"/>
      <c r="P691" s="613"/>
      <c r="Q691" s="613"/>
      <c r="AC691" s="338"/>
      <c r="AD691" s="338"/>
      <c r="AE691" s="338"/>
      <c r="AF691" s="338"/>
      <c r="AG691" s="338"/>
      <c r="AH691" s="338"/>
      <c r="AI691" s="338"/>
      <c r="AJ691" s="338"/>
      <c r="AK691" s="338"/>
      <c r="AL691" s="338"/>
      <c r="AM691" s="338"/>
      <c r="AN691" s="338"/>
      <c r="AO691" s="338"/>
      <c r="AP691" s="338"/>
      <c r="AQ691" s="338"/>
      <c r="AR691" s="338"/>
      <c r="AS691" s="338"/>
      <c r="AT691" s="338"/>
      <c r="AU691" s="338"/>
      <c r="AV691" s="338"/>
      <c r="AW691" s="338"/>
      <c r="AX691" s="338"/>
      <c r="AY691" s="338"/>
      <c r="AZ691" s="338"/>
      <c r="BA691" s="341"/>
      <c r="BB691" s="420"/>
      <c r="BC691" s="341"/>
      <c r="BD691" s="341"/>
      <c r="BE691" s="341"/>
      <c r="BF691" s="341"/>
      <c r="BG691" s="341"/>
      <c r="BH691" s="341"/>
      <c r="BI691" s="341"/>
      <c r="BJ691" s="341"/>
      <c r="BK691" s="341"/>
      <c r="BL691" s="341"/>
      <c r="BM691" s="341"/>
      <c r="BN691" s="341"/>
      <c r="BO691" s="341"/>
      <c r="BP691" s="341"/>
      <c r="BQ691" s="341"/>
      <c r="BR691" s="341"/>
      <c r="BS691" s="341"/>
      <c r="BT691" s="341"/>
      <c r="BU691" s="341"/>
      <c r="BV691" s="341"/>
      <c r="BW691" s="341"/>
      <c r="BX691" s="341"/>
      <c r="BY691" s="341"/>
      <c r="BZ691" s="341"/>
      <c r="CA691" s="341"/>
      <c r="CB691" s="341"/>
      <c r="CC691" s="341"/>
      <c r="CD691" s="341"/>
      <c r="CE691" s="341"/>
      <c r="CF691" s="341"/>
      <c r="CG691" s="341"/>
      <c r="CH691" s="341"/>
      <c r="CI691" s="341"/>
      <c r="CJ691" s="341"/>
      <c r="CK691" s="341"/>
      <c r="CL691" s="341"/>
      <c r="CM691" s="341"/>
      <c r="CN691" s="341"/>
      <c r="CO691" s="341"/>
      <c r="CP691" s="341"/>
      <c r="CQ691" s="341"/>
      <c r="CR691" s="341"/>
      <c r="CS691" s="341"/>
      <c r="CT691" s="341"/>
      <c r="CU691" s="341"/>
      <c r="CV691" s="341"/>
      <c r="CW691" s="341"/>
      <c r="CX691" s="341"/>
      <c r="CY691" s="341"/>
      <c r="CZ691" s="341"/>
    </row>
    <row r="692" s="345" customFormat="true" ht="25.15" customHeight="true" x14ac:dyDescent="0.2">
      <c r="C692" s="1005"/>
      <c r="D692" s="1006"/>
      <c r="E692" s="613"/>
      <c r="F692" s="613"/>
      <c r="G692" s="613"/>
      <c r="H692" s="1005"/>
      <c r="I692" s="1006"/>
      <c r="J692" s="613"/>
      <c r="K692" s="613"/>
      <c r="L692" s="613"/>
      <c r="M692" s="1005"/>
      <c r="N692" s="1006"/>
      <c r="O692" s="613"/>
      <c r="P692" s="613"/>
      <c r="Q692" s="613"/>
      <c r="AC692" s="338"/>
      <c r="AD692" s="338"/>
      <c r="AE692" s="338"/>
      <c r="AF692" s="338"/>
      <c r="AG692" s="338"/>
      <c r="AH692" s="338"/>
      <c r="AI692" s="338"/>
      <c r="AJ692" s="338"/>
      <c r="AK692" s="338"/>
      <c r="AL692" s="338"/>
      <c r="AM692" s="338"/>
      <c r="AN692" s="338"/>
      <c r="AO692" s="338"/>
      <c r="AP692" s="338"/>
      <c r="AQ692" s="338"/>
      <c r="AR692" s="338"/>
      <c r="AS692" s="338"/>
      <c r="AT692" s="338"/>
      <c r="AU692" s="338"/>
      <c r="AV692" s="338"/>
      <c r="AW692" s="338"/>
      <c r="AX692" s="338"/>
      <c r="AY692" s="338"/>
      <c r="AZ692" s="338"/>
      <c r="BA692" s="341"/>
      <c r="BB692" s="420"/>
      <c r="BC692" s="341"/>
      <c r="BD692" s="341"/>
      <c r="BE692" s="341"/>
      <c r="BF692" s="341"/>
      <c r="BG692" s="341"/>
      <c r="BH692" s="341"/>
      <c r="BI692" s="341"/>
      <c r="BJ692" s="341"/>
      <c r="BK692" s="341"/>
      <c r="BL692" s="341"/>
      <c r="BM692" s="341"/>
      <c r="BN692" s="341"/>
      <c r="BO692" s="341"/>
      <c r="BP692" s="341"/>
      <c r="BQ692" s="341"/>
      <c r="BR692" s="341"/>
      <c r="BS692" s="341"/>
      <c r="BT692" s="341"/>
      <c r="BU692" s="341"/>
      <c r="BV692" s="341"/>
      <c r="BW692" s="341"/>
      <c r="BX692" s="341"/>
      <c r="BY692" s="341"/>
      <c r="BZ692" s="341"/>
      <c r="CA692" s="341"/>
      <c r="CB692" s="341"/>
      <c r="CC692" s="341"/>
      <c r="CD692" s="341"/>
      <c r="CE692" s="341"/>
      <c r="CF692" s="341"/>
      <c r="CG692" s="341"/>
      <c r="CH692" s="341"/>
      <c r="CI692" s="341"/>
      <c r="CJ692" s="341"/>
      <c r="CK692" s="341"/>
      <c r="CL692" s="341"/>
      <c r="CM692" s="341"/>
      <c r="CN692" s="341"/>
      <c r="CO692" s="341"/>
      <c r="CP692" s="341"/>
      <c r="CQ692" s="341"/>
      <c r="CR692" s="341"/>
      <c r="CS692" s="341"/>
      <c r="CT692" s="341"/>
      <c r="CU692" s="341"/>
      <c r="CV692" s="341"/>
      <c r="CW692" s="341"/>
      <c r="CX692" s="341"/>
      <c r="CY692" s="341"/>
      <c r="CZ692" s="341"/>
    </row>
    <row r="693" s="345" customFormat="true" ht="25.15" customHeight="true" x14ac:dyDescent="0.2">
      <c r="C693" s="1005"/>
      <c r="D693" s="1006"/>
      <c r="E693" s="613"/>
      <c r="F693" s="613"/>
      <c r="G693" s="613"/>
      <c r="H693" s="1005"/>
      <c r="I693" s="1006"/>
      <c r="J693" s="613"/>
      <c r="K693" s="613"/>
      <c r="L693" s="613"/>
      <c r="M693" s="1005"/>
      <c r="N693" s="1006"/>
      <c r="O693" s="613"/>
      <c r="P693" s="613"/>
      <c r="Q693" s="613"/>
      <c r="AC693" s="338"/>
      <c r="AD693" s="338"/>
      <c r="AE693" s="338"/>
      <c r="AF693" s="338"/>
      <c r="AG693" s="338"/>
      <c r="AH693" s="338"/>
      <c r="AI693" s="338"/>
      <c r="AJ693" s="338"/>
      <c r="AK693" s="338"/>
      <c r="AL693" s="338"/>
      <c r="AM693" s="338"/>
      <c r="AN693" s="338"/>
      <c r="AO693" s="338"/>
      <c r="AP693" s="338"/>
      <c r="AQ693" s="338"/>
      <c r="AR693" s="338"/>
      <c r="AS693" s="338"/>
      <c r="AT693" s="338"/>
      <c r="AU693" s="338"/>
      <c r="AV693" s="338"/>
      <c r="AW693" s="338"/>
      <c r="AX693" s="338"/>
      <c r="AY693" s="338"/>
      <c r="AZ693" s="338"/>
      <c r="BA693" s="341"/>
      <c r="BB693" s="420"/>
      <c r="BC693" s="341"/>
      <c r="BD693" s="341"/>
      <c r="BE693" s="341"/>
      <c r="BF693" s="341"/>
      <c r="BG693" s="341"/>
      <c r="BH693" s="341"/>
      <c r="BI693" s="341"/>
      <c r="BJ693" s="341"/>
      <c r="BK693" s="341"/>
      <c r="BL693" s="341"/>
      <c r="BM693" s="341"/>
      <c r="BN693" s="341"/>
      <c r="BO693" s="341"/>
      <c r="BP693" s="341"/>
      <c r="BQ693" s="341"/>
      <c r="BR693" s="341"/>
      <c r="BS693" s="341"/>
      <c r="BT693" s="341"/>
      <c r="BU693" s="341"/>
      <c r="BV693" s="341"/>
      <c r="BW693" s="341"/>
      <c r="BX693" s="341"/>
      <c r="BY693" s="341"/>
      <c r="BZ693" s="341"/>
      <c r="CA693" s="341"/>
      <c r="CB693" s="341"/>
      <c r="CC693" s="341"/>
      <c r="CD693" s="341"/>
      <c r="CE693" s="341"/>
      <c r="CF693" s="341"/>
      <c r="CG693" s="341"/>
      <c r="CH693" s="341"/>
      <c r="CI693" s="341"/>
      <c r="CJ693" s="341"/>
      <c r="CK693" s="341"/>
      <c r="CL693" s="341"/>
      <c r="CM693" s="341"/>
      <c r="CN693" s="341"/>
      <c r="CO693" s="341"/>
      <c r="CP693" s="341"/>
      <c r="CQ693" s="341"/>
      <c r="CR693" s="341"/>
      <c r="CS693" s="341"/>
      <c r="CT693" s="341"/>
      <c r="CU693" s="341"/>
      <c r="CV693" s="341"/>
      <c r="CW693" s="341"/>
      <c r="CX693" s="341"/>
      <c r="CY693" s="341"/>
      <c r="CZ693" s="341"/>
    </row>
    <row r="694" s="345" customFormat="true" ht="25.15" customHeight="true" x14ac:dyDescent="0.2">
      <c r="C694" s="1005"/>
      <c r="D694" s="1006"/>
      <c r="E694" s="613"/>
      <c r="F694" s="613"/>
      <c r="G694" s="613"/>
      <c r="H694" s="1005"/>
      <c r="I694" s="1006"/>
      <c r="J694" s="613"/>
      <c r="K694" s="613"/>
      <c r="L694" s="613"/>
      <c r="M694" s="1005"/>
      <c r="N694" s="1006"/>
      <c r="O694" s="613"/>
      <c r="P694" s="613"/>
      <c r="Q694" s="613"/>
      <c r="AC694" s="338"/>
      <c r="AD694" s="338"/>
      <c r="AE694" s="338"/>
      <c r="AF694" s="338"/>
      <c r="AG694" s="338"/>
      <c r="AH694" s="338"/>
      <c r="AI694" s="338"/>
      <c r="AJ694" s="338"/>
      <c r="AK694" s="338"/>
      <c r="AL694" s="338"/>
      <c r="AM694" s="338"/>
      <c r="AN694" s="338"/>
      <c r="AO694" s="338"/>
      <c r="AP694" s="338"/>
      <c r="AQ694" s="338"/>
      <c r="AR694" s="338"/>
      <c r="AS694" s="338"/>
      <c r="AT694" s="338"/>
      <c r="AU694" s="338"/>
      <c r="AV694" s="338"/>
      <c r="AW694" s="338"/>
      <c r="AX694" s="338"/>
      <c r="AY694" s="338"/>
      <c r="AZ694" s="338"/>
      <c r="BA694" s="341"/>
      <c r="BB694" s="420"/>
      <c r="BC694" s="341"/>
      <c r="BD694" s="341"/>
      <c r="BE694" s="341"/>
      <c r="BF694" s="341"/>
      <c r="BG694" s="341"/>
      <c r="BH694" s="341"/>
      <c r="BI694" s="341"/>
      <c r="BJ694" s="341"/>
      <c r="BK694" s="341"/>
      <c r="BL694" s="341"/>
      <c r="BM694" s="341"/>
      <c r="BN694" s="341"/>
      <c r="BO694" s="341"/>
      <c r="BP694" s="341"/>
      <c r="BQ694" s="341"/>
      <c r="BR694" s="341"/>
      <c r="BS694" s="341"/>
      <c r="BT694" s="341"/>
      <c r="BU694" s="341"/>
      <c r="BV694" s="341"/>
      <c r="BW694" s="341"/>
      <c r="BX694" s="341"/>
      <c r="BY694" s="341"/>
      <c r="BZ694" s="341"/>
      <c r="CA694" s="341"/>
      <c r="CB694" s="341"/>
      <c r="CC694" s="341"/>
      <c r="CD694" s="341"/>
      <c r="CE694" s="341"/>
      <c r="CF694" s="341"/>
      <c r="CG694" s="341"/>
      <c r="CH694" s="341"/>
      <c r="CI694" s="341"/>
      <c r="CJ694" s="341"/>
      <c r="CK694" s="341"/>
      <c r="CL694" s="341"/>
      <c r="CM694" s="341"/>
      <c r="CN694" s="341"/>
      <c r="CO694" s="341"/>
      <c r="CP694" s="341"/>
      <c r="CQ694" s="341"/>
      <c r="CR694" s="341"/>
      <c r="CS694" s="341"/>
      <c r="CT694" s="341"/>
      <c r="CU694" s="341"/>
      <c r="CV694" s="341"/>
      <c r="CW694" s="341"/>
      <c r="CX694" s="341"/>
      <c r="CY694" s="341"/>
      <c r="CZ694" s="341"/>
    </row>
    <row r="695" s="345" customFormat="true" ht="25.15" customHeight="true" x14ac:dyDescent="0.2">
      <c r="C695" s="1005"/>
      <c r="D695" s="1006"/>
      <c r="E695" s="613"/>
      <c r="F695" s="613"/>
      <c r="G695" s="613"/>
      <c r="H695" s="1005"/>
      <c r="I695" s="1006"/>
      <c r="J695" s="613"/>
      <c r="K695" s="613"/>
      <c r="L695" s="613"/>
      <c r="M695" s="1005"/>
      <c r="N695" s="1006"/>
      <c r="O695" s="613"/>
      <c r="P695" s="613"/>
      <c r="Q695" s="613"/>
      <c r="AC695" s="338"/>
      <c r="AD695" s="338"/>
      <c r="AE695" s="338"/>
      <c r="AF695" s="338"/>
      <c r="AG695" s="338"/>
      <c r="AH695" s="338"/>
      <c r="AI695" s="338"/>
      <c r="AJ695" s="338"/>
      <c r="AK695" s="338"/>
      <c r="AL695" s="338"/>
      <c r="AM695" s="338"/>
      <c r="AN695" s="338"/>
      <c r="AO695" s="338"/>
      <c r="AP695" s="338"/>
      <c r="AQ695" s="338"/>
      <c r="AR695" s="338"/>
      <c r="AS695" s="338"/>
      <c r="AT695" s="338"/>
      <c r="AU695" s="338"/>
      <c r="AV695" s="338"/>
      <c r="AW695" s="338"/>
      <c r="AX695" s="338"/>
      <c r="AY695" s="338"/>
      <c r="AZ695" s="338"/>
      <c r="BA695" s="341"/>
      <c r="BB695" s="420"/>
      <c r="BC695" s="341"/>
      <c r="BD695" s="341"/>
      <c r="BE695" s="341"/>
      <c r="BF695" s="341"/>
      <c r="BG695" s="341"/>
      <c r="BH695" s="341"/>
      <c r="BI695" s="341"/>
      <c r="BJ695" s="341"/>
      <c r="BK695" s="341"/>
      <c r="BL695" s="341"/>
      <c r="BM695" s="341"/>
      <c r="BN695" s="341"/>
      <c r="BO695" s="341"/>
      <c r="BP695" s="341"/>
      <c r="BQ695" s="341"/>
      <c r="BR695" s="341"/>
      <c r="BS695" s="341"/>
      <c r="BT695" s="341"/>
      <c r="BU695" s="341"/>
      <c r="BV695" s="341"/>
      <c r="BW695" s="341"/>
      <c r="BX695" s="341"/>
      <c r="BY695" s="341"/>
      <c r="BZ695" s="341"/>
      <c r="CA695" s="341"/>
      <c r="CB695" s="341"/>
      <c r="CC695" s="341"/>
      <c r="CD695" s="341"/>
      <c r="CE695" s="341"/>
      <c r="CF695" s="341"/>
      <c r="CG695" s="341"/>
      <c r="CH695" s="341"/>
      <c r="CI695" s="341"/>
      <c r="CJ695" s="341"/>
      <c r="CK695" s="341"/>
      <c r="CL695" s="341"/>
      <c r="CM695" s="341"/>
      <c r="CN695" s="341"/>
      <c r="CO695" s="341"/>
      <c r="CP695" s="341"/>
      <c r="CQ695" s="341"/>
      <c r="CR695" s="341"/>
      <c r="CS695" s="341"/>
      <c r="CT695" s="341"/>
      <c r="CU695" s="341"/>
      <c r="CV695" s="341"/>
      <c r="CW695" s="341"/>
      <c r="CX695" s="341"/>
      <c r="CY695" s="341"/>
      <c r="CZ695" s="341"/>
    </row>
    <row r="696" s="345" customFormat="true" ht="25.15" customHeight="true" x14ac:dyDescent="0.2">
      <c r="C696" s="1005"/>
      <c r="D696" s="1006"/>
      <c r="E696" s="613"/>
      <c r="F696" s="613"/>
      <c r="G696" s="613"/>
      <c r="H696" s="1005"/>
      <c r="I696" s="1006"/>
      <c r="J696" s="613"/>
      <c r="K696" s="613"/>
      <c r="L696" s="613"/>
      <c r="M696" s="1005"/>
      <c r="N696" s="1006"/>
      <c r="O696" s="613"/>
      <c r="P696" s="613"/>
      <c r="Q696" s="613"/>
      <c r="AC696" s="338"/>
      <c r="AD696" s="338"/>
      <c r="AE696" s="338"/>
      <c r="AF696" s="338"/>
      <c r="AG696" s="338"/>
      <c r="AH696" s="338"/>
      <c r="AI696" s="338"/>
      <c r="AJ696" s="338"/>
      <c r="AK696" s="338"/>
      <c r="AL696" s="338"/>
      <c r="AM696" s="338"/>
      <c r="AN696" s="338"/>
      <c r="AO696" s="338"/>
      <c r="AP696" s="338"/>
      <c r="AQ696" s="338"/>
      <c r="AR696" s="338"/>
      <c r="AS696" s="338"/>
      <c r="AT696" s="338"/>
      <c r="AU696" s="338"/>
      <c r="AV696" s="338"/>
      <c r="AW696" s="338"/>
      <c r="AX696" s="338"/>
      <c r="AY696" s="338"/>
      <c r="AZ696" s="338"/>
      <c r="BA696" s="341"/>
      <c r="BB696" s="420"/>
      <c r="BC696" s="341"/>
      <c r="BD696" s="341"/>
      <c r="BE696" s="341"/>
      <c r="BF696" s="341"/>
      <c r="BG696" s="341"/>
      <c r="BH696" s="341"/>
      <c r="BI696" s="341"/>
      <c r="BJ696" s="341"/>
      <c r="BK696" s="341"/>
      <c r="BL696" s="341"/>
      <c r="BM696" s="341"/>
      <c r="BN696" s="341"/>
      <c r="BO696" s="341"/>
      <c r="BP696" s="341"/>
      <c r="BQ696" s="341"/>
      <c r="BR696" s="341"/>
      <c r="BS696" s="341"/>
      <c r="BT696" s="341"/>
      <c r="BU696" s="341"/>
      <c r="BV696" s="341"/>
      <c r="BW696" s="341"/>
      <c r="BX696" s="341"/>
      <c r="BY696" s="341"/>
      <c r="BZ696" s="341"/>
      <c r="CA696" s="341"/>
      <c r="CB696" s="341"/>
      <c r="CC696" s="341"/>
      <c r="CD696" s="341"/>
      <c r="CE696" s="341"/>
      <c r="CF696" s="341"/>
      <c r="CG696" s="341"/>
      <c r="CH696" s="341"/>
      <c r="CI696" s="341"/>
      <c r="CJ696" s="341"/>
      <c r="CK696" s="341"/>
      <c r="CL696" s="341"/>
      <c r="CM696" s="341"/>
      <c r="CN696" s="341"/>
      <c r="CO696" s="341"/>
      <c r="CP696" s="341"/>
      <c r="CQ696" s="341"/>
      <c r="CR696" s="341"/>
      <c r="CS696" s="341"/>
      <c r="CT696" s="341"/>
      <c r="CU696" s="341"/>
      <c r="CV696" s="341"/>
      <c r="CW696" s="341"/>
      <c r="CX696" s="341"/>
      <c r="CY696" s="341"/>
      <c r="CZ696" s="341"/>
    </row>
    <row r="697" s="345" customFormat="true" ht="25.15" customHeight="true" x14ac:dyDescent="0.2">
      <c r="C697" s="1005"/>
      <c r="D697" s="1006"/>
      <c r="E697" s="613"/>
      <c r="F697" s="613"/>
      <c r="G697" s="613"/>
      <c r="H697" s="1005"/>
      <c r="I697" s="1006"/>
      <c r="J697" s="613"/>
      <c r="K697" s="613"/>
      <c r="L697" s="613"/>
      <c r="M697" s="1005"/>
      <c r="N697" s="1006"/>
      <c r="O697" s="613"/>
      <c r="P697" s="613"/>
      <c r="Q697" s="613"/>
      <c r="AC697" s="338"/>
      <c r="AD697" s="338"/>
      <c r="AE697" s="338"/>
      <c r="AF697" s="338"/>
      <c r="AG697" s="338"/>
      <c r="AH697" s="338"/>
      <c r="AI697" s="338"/>
      <c r="AJ697" s="338"/>
      <c r="AK697" s="338"/>
      <c r="AL697" s="338"/>
      <c r="AM697" s="338"/>
      <c r="AN697" s="338"/>
      <c r="AO697" s="338"/>
      <c r="AP697" s="338"/>
      <c r="AQ697" s="338"/>
      <c r="AR697" s="338"/>
      <c r="AS697" s="338"/>
      <c r="AT697" s="338"/>
      <c r="AU697" s="338"/>
      <c r="AV697" s="338"/>
      <c r="AW697" s="338"/>
      <c r="AX697" s="338"/>
      <c r="AY697" s="338"/>
      <c r="AZ697" s="338"/>
      <c r="BA697" s="341"/>
      <c r="BB697" s="420"/>
      <c r="BC697" s="341"/>
      <c r="BD697" s="341"/>
      <c r="BE697" s="341"/>
      <c r="BF697" s="341"/>
      <c r="BG697" s="341"/>
      <c r="BH697" s="341"/>
      <c r="BI697" s="341"/>
      <c r="BJ697" s="341"/>
      <c r="BK697" s="341"/>
      <c r="BL697" s="341"/>
      <c r="BM697" s="341"/>
      <c r="BN697" s="341"/>
      <c r="BO697" s="341"/>
      <c r="BP697" s="341"/>
      <c r="BQ697" s="341"/>
      <c r="BR697" s="341"/>
      <c r="BS697" s="341"/>
      <c r="BT697" s="341"/>
      <c r="BU697" s="341"/>
      <c r="BV697" s="341"/>
      <c r="BW697" s="341"/>
      <c r="BX697" s="341"/>
      <c r="BY697" s="341"/>
      <c r="BZ697" s="341"/>
      <c r="CA697" s="341"/>
      <c r="CB697" s="341"/>
      <c r="CC697" s="341"/>
      <c r="CD697" s="341"/>
      <c r="CE697" s="341"/>
      <c r="CF697" s="341"/>
      <c r="CG697" s="341"/>
      <c r="CH697" s="341"/>
      <c r="CI697" s="341"/>
      <c r="CJ697" s="341"/>
      <c r="CK697" s="341"/>
      <c r="CL697" s="341"/>
      <c r="CM697" s="341"/>
      <c r="CN697" s="341"/>
      <c r="CO697" s="341"/>
      <c r="CP697" s="341"/>
      <c r="CQ697" s="341"/>
      <c r="CR697" s="341"/>
      <c r="CS697" s="341"/>
      <c r="CT697" s="341"/>
      <c r="CU697" s="341"/>
      <c r="CV697" s="341"/>
      <c r="CW697" s="341"/>
      <c r="CX697" s="341"/>
      <c r="CY697" s="341"/>
      <c r="CZ697" s="341"/>
    </row>
    <row r="698" s="345" customFormat="true" ht="25.15" customHeight="true" x14ac:dyDescent="0.2">
      <c r="C698" s="1005"/>
      <c r="D698" s="1006"/>
      <c r="E698" s="613"/>
      <c r="F698" s="613"/>
      <c r="G698" s="613"/>
      <c r="H698" s="1005"/>
      <c r="I698" s="1006"/>
      <c r="J698" s="613"/>
      <c r="K698" s="613"/>
      <c r="L698" s="613"/>
      <c r="M698" s="1005"/>
      <c r="N698" s="1006"/>
      <c r="O698" s="613"/>
      <c r="P698" s="613"/>
      <c r="Q698" s="613"/>
      <c r="AC698" s="338"/>
      <c r="AD698" s="338"/>
      <c r="AE698" s="338"/>
      <c r="AF698" s="338"/>
      <c r="AG698" s="338"/>
      <c r="AH698" s="338"/>
      <c r="AI698" s="338"/>
      <c r="AJ698" s="338"/>
      <c r="AK698" s="338"/>
      <c r="AL698" s="338"/>
      <c r="AM698" s="338"/>
      <c r="AN698" s="338"/>
      <c r="AO698" s="338"/>
      <c r="AP698" s="338"/>
      <c r="AQ698" s="338"/>
      <c r="AR698" s="338"/>
      <c r="AS698" s="338"/>
      <c r="AT698" s="338"/>
      <c r="AU698" s="338"/>
      <c r="AV698" s="338"/>
      <c r="AW698" s="338"/>
      <c r="AX698" s="338"/>
      <c r="AY698" s="338"/>
      <c r="AZ698" s="338"/>
      <c r="BA698" s="341"/>
      <c r="BB698" s="420"/>
      <c r="BC698" s="341"/>
      <c r="BD698" s="341"/>
      <c r="BE698" s="341"/>
      <c r="BF698" s="341"/>
      <c r="BG698" s="341"/>
      <c r="BH698" s="341"/>
      <c r="BI698" s="341"/>
      <c r="BJ698" s="341"/>
      <c r="BK698" s="341"/>
      <c r="BL698" s="341"/>
      <c r="BM698" s="341"/>
      <c r="BN698" s="341"/>
      <c r="BO698" s="341"/>
      <c r="BP698" s="341"/>
      <c r="BQ698" s="341"/>
      <c r="BR698" s="341"/>
      <c r="BS698" s="341"/>
      <c r="BT698" s="341"/>
      <c r="BU698" s="341"/>
      <c r="BV698" s="341"/>
      <c r="BW698" s="341"/>
      <c r="BX698" s="341"/>
      <c r="BY698" s="341"/>
      <c r="BZ698" s="341"/>
      <c r="CA698" s="341"/>
      <c r="CB698" s="341"/>
      <c r="CC698" s="341"/>
      <c r="CD698" s="341"/>
      <c r="CE698" s="341"/>
      <c r="CF698" s="341"/>
      <c r="CG698" s="341"/>
      <c r="CH698" s="341"/>
      <c r="CI698" s="341"/>
      <c r="CJ698" s="341"/>
      <c r="CK698" s="341"/>
      <c r="CL698" s="341"/>
      <c r="CM698" s="341"/>
      <c r="CN698" s="341"/>
      <c r="CO698" s="341"/>
      <c r="CP698" s="341"/>
      <c r="CQ698" s="341"/>
      <c r="CR698" s="341"/>
      <c r="CS698" s="341"/>
      <c r="CT698" s="341"/>
      <c r="CU698" s="341"/>
      <c r="CV698" s="341"/>
      <c r="CW698" s="341"/>
      <c r="CX698" s="341"/>
      <c r="CY698" s="341"/>
      <c r="CZ698" s="341"/>
    </row>
    <row r="699" s="345" customFormat="true" ht="25.15" customHeight="true" x14ac:dyDescent="0.2">
      <c r="C699" s="1005"/>
      <c r="D699" s="1006"/>
      <c r="E699" s="613"/>
      <c r="F699" s="613"/>
      <c r="G699" s="613"/>
      <c r="H699" s="1005"/>
      <c r="I699" s="1006"/>
      <c r="J699" s="613"/>
      <c r="K699" s="613"/>
      <c r="L699" s="613"/>
      <c r="M699" s="1005"/>
      <c r="N699" s="1006"/>
      <c r="O699" s="613"/>
      <c r="P699" s="613"/>
      <c r="Q699" s="613"/>
      <c r="AC699" s="338"/>
      <c r="AD699" s="338"/>
      <c r="AE699" s="338"/>
      <c r="AF699" s="338"/>
      <c r="AG699" s="338"/>
      <c r="AH699" s="338"/>
      <c r="AI699" s="338"/>
      <c r="AJ699" s="338"/>
      <c r="AK699" s="338"/>
      <c r="AL699" s="338"/>
      <c r="AM699" s="338"/>
      <c r="AN699" s="338"/>
      <c r="AO699" s="338"/>
      <c r="AP699" s="338"/>
      <c r="AQ699" s="338"/>
      <c r="AR699" s="338"/>
      <c r="AS699" s="338"/>
      <c r="AT699" s="338"/>
      <c r="AU699" s="338"/>
      <c r="AV699" s="338"/>
      <c r="AW699" s="338"/>
      <c r="AX699" s="338"/>
      <c r="AY699" s="338"/>
      <c r="AZ699" s="338"/>
      <c r="BA699" s="341"/>
      <c r="BB699" s="420"/>
      <c r="BC699" s="341"/>
      <c r="BD699" s="341"/>
      <c r="BE699" s="341"/>
      <c r="BF699" s="341"/>
      <c r="BG699" s="341"/>
      <c r="BH699" s="341"/>
      <c r="BI699" s="341"/>
      <c r="BJ699" s="341"/>
      <c r="BK699" s="341"/>
      <c r="BL699" s="341"/>
      <c r="BM699" s="341"/>
      <c r="BN699" s="341"/>
      <c r="BO699" s="341"/>
      <c r="BP699" s="341"/>
      <c r="BQ699" s="341"/>
      <c r="BR699" s="341"/>
      <c r="BS699" s="341"/>
      <c r="BT699" s="341"/>
      <c r="BU699" s="341"/>
      <c r="BV699" s="341"/>
      <c r="BW699" s="341"/>
      <c r="BX699" s="341"/>
      <c r="BY699" s="341"/>
      <c r="BZ699" s="341"/>
      <c r="CA699" s="341"/>
      <c r="CB699" s="341"/>
      <c r="CC699" s="341"/>
      <c r="CD699" s="341"/>
      <c r="CE699" s="341"/>
      <c r="CF699" s="341"/>
      <c r="CG699" s="341"/>
      <c r="CH699" s="341"/>
      <c r="CI699" s="341"/>
      <c r="CJ699" s="341"/>
      <c r="CK699" s="341"/>
      <c r="CL699" s="341"/>
      <c r="CM699" s="341"/>
      <c r="CN699" s="341"/>
      <c r="CO699" s="341"/>
      <c r="CP699" s="341"/>
      <c r="CQ699" s="341"/>
      <c r="CR699" s="341"/>
      <c r="CS699" s="341"/>
      <c r="CT699" s="341"/>
      <c r="CU699" s="341"/>
      <c r="CV699" s="341"/>
      <c r="CW699" s="341"/>
      <c r="CX699" s="341"/>
      <c r="CY699" s="341"/>
      <c r="CZ699" s="341"/>
    </row>
    <row r="700" s="345" customFormat="true" ht="25.15" customHeight="true" x14ac:dyDescent="0.2">
      <c r="C700" s="613"/>
      <c r="D700" s="613"/>
      <c r="E700" s="613"/>
      <c r="F700" s="613"/>
      <c r="G700" s="613"/>
      <c r="H700" s="613"/>
      <c r="I700" s="613"/>
      <c r="J700" s="613"/>
      <c r="K700" s="613"/>
      <c r="L700" s="613"/>
      <c r="M700" s="613"/>
      <c r="N700" s="613"/>
      <c r="O700" s="613"/>
      <c r="P700" s="613"/>
      <c r="Q700" s="613"/>
      <c r="AC700" s="338"/>
      <c r="AD700" s="338"/>
      <c r="AE700" s="338"/>
      <c r="AF700" s="338"/>
      <c r="AG700" s="338"/>
      <c r="AH700" s="338"/>
      <c r="AI700" s="338"/>
      <c r="AJ700" s="338"/>
      <c r="AK700" s="338"/>
      <c r="AL700" s="338"/>
      <c r="AM700" s="338"/>
      <c r="AN700" s="338"/>
      <c r="AO700" s="338"/>
      <c r="AP700" s="338"/>
      <c r="AQ700" s="338"/>
      <c r="AR700" s="338"/>
      <c r="AS700" s="338"/>
      <c r="AT700" s="338"/>
      <c r="AU700" s="338"/>
      <c r="AV700" s="338"/>
      <c r="AW700" s="338"/>
      <c r="AX700" s="338"/>
      <c r="AY700" s="338"/>
      <c r="AZ700" s="338"/>
      <c r="BA700" s="341"/>
      <c r="BB700" s="420"/>
      <c r="BC700" s="341"/>
      <c r="BD700" s="341"/>
      <c r="BE700" s="341"/>
      <c r="BF700" s="341"/>
      <c r="BG700" s="341"/>
      <c r="BH700" s="341"/>
      <c r="BI700" s="341"/>
      <c r="BJ700" s="341"/>
      <c r="BK700" s="341"/>
      <c r="BL700" s="341"/>
      <c r="BM700" s="341"/>
      <c r="BN700" s="341"/>
      <c r="BO700" s="341"/>
      <c r="BP700" s="341"/>
      <c r="BQ700" s="341"/>
      <c r="BR700" s="341"/>
      <c r="BS700" s="341"/>
      <c r="BT700" s="341"/>
      <c r="BU700" s="341"/>
      <c r="BV700" s="341"/>
      <c r="BW700" s="341"/>
      <c r="BX700" s="341"/>
      <c r="BY700" s="341"/>
      <c r="BZ700" s="341"/>
      <c r="CA700" s="341"/>
      <c r="CB700" s="341"/>
      <c r="CC700" s="341"/>
      <c r="CD700" s="341"/>
      <c r="CE700" s="341"/>
      <c r="CF700" s="341"/>
      <c r="CG700" s="341"/>
      <c r="CH700" s="341"/>
      <c r="CI700" s="341"/>
      <c r="CJ700" s="341"/>
      <c r="CK700" s="341"/>
      <c r="CL700" s="341"/>
      <c r="CM700" s="341"/>
      <c r="CN700" s="341"/>
      <c r="CO700" s="341"/>
      <c r="CP700" s="341"/>
      <c r="CQ700" s="341"/>
      <c r="CR700" s="341"/>
      <c r="CS700" s="341"/>
      <c r="CT700" s="341"/>
      <c r="CU700" s="341"/>
      <c r="CV700" s="341"/>
      <c r="CW700" s="341"/>
      <c r="CX700" s="341"/>
      <c r="CY700" s="341"/>
      <c r="CZ700" s="341"/>
    </row>
    <row r="701" ht="25.15" customHeight="true" x14ac:dyDescent="0.2">
      <c r="C701" s="614"/>
      <c r="D701" s="614"/>
      <c r="E701" s="614"/>
      <c r="F701" s="614"/>
      <c r="G701" s="614"/>
      <c r="H701" s="614"/>
      <c r="I701" s="614"/>
      <c r="J701" s="614"/>
      <c r="K701" s="614"/>
      <c r="L701" s="614"/>
      <c r="M701" s="614"/>
      <c r="N701" s="614"/>
      <c r="O701" s="614"/>
      <c r="P701" s="614"/>
      <c r="Q701" s="614"/>
      <c r="BA701" s="341"/>
      <c r="BB701" s="420"/>
      <c r="BC701" s="341"/>
      <c r="BD701" s="341"/>
      <c r="BE701" s="341"/>
      <c r="BF701" s="341"/>
      <c r="BG701" s="341"/>
      <c r="BH701" s="341"/>
      <c r="BI701" s="341"/>
      <c r="BJ701" s="341"/>
      <c r="BK701" s="341"/>
      <c r="BL701" s="341"/>
      <c r="BM701" s="341"/>
      <c r="BN701" s="341"/>
      <c r="BO701" s="341"/>
      <c r="BP701" s="341"/>
      <c r="BQ701" s="341"/>
      <c r="BR701" s="341"/>
      <c r="BS701" s="341"/>
      <c r="BT701" s="341"/>
      <c r="BU701" s="341"/>
      <c r="BV701" s="341"/>
      <c r="BW701" s="341"/>
      <c r="BX701" s="341"/>
      <c r="BY701" s="341"/>
      <c r="BZ701" s="341"/>
      <c r="CA701" s="341"/>
      <c r="CB701" s="341"/>
      <c r="CC701" s="341"/>
      <c r="CD701" s="341"/>
      <c r="CE701" s="341"/>
      <c r="CF701" s="341"/>
      <c r="CG701" s="341"/>
      <c r="CH701" s="341"/>
      <c r="CI701" s="341"/>
      <c r="CJ701" s="341"/>
      <c r="CK701" s="341"/>
      <c r="CL701" s="341"/>
      <c r="CM701" s="341"/>
      <c r="CN701" s="341"/>
      <c r="CO701" s="341"/>
      <c r="CP701" s="341"/>
      <c r="CQ701" s="341"/>
      <c r="CR701" s="341"/>
      <c r="CS701" s="341"/>
      <c r="CT701" s="341"/>
      <c r="CU701" s="341"/>
      <c r="CV701" s="341"/>
      <c r="CW701" s="341"/>
      <c r="CX701" s="341"/>
      <c r="CY701" s="341"/>
      <c r="CZ701" s="341"/>
    </row>
    <row r="702" ht="25.15" customHeight="true" x14ac:dyDescent="0.2">
      <c r="C702" s="614"/>
      <c r="D702" s="614"/>
      <c r="E702" s="614"/>
      <c r="F702" s="614"/>
      <c r="G702" s="614"/>
      <c r="H702" s="614"/>
      <c r="I702" s="614"/>
      <c r="J702" s="614"/>
      <c r="K702" s="614"/>
      <c r="L702" s="614"/>
      <c r="M702" s="614"/>
      <c r="N702" s="614"/>
      <c r="O702" s="614"/>
      <c r="P702" s="614"/>
      <c r="Q702" s="614"/>
      <c r="BA702" s="341"/>
      <c r="BB702" s="420"/>
      <c r="BC702" s="341"/>
      <c r="BD702" s="341"/>
      <c r="BE702" s="341"/>
      <c r="BF702" s="341"/>
      <c r="BG702" s="341"/>
      <c r="BH702" s="341"/>
      <c r="BI702" s="341"/>
      <c r="BJ702" s="341"/>
      <c r="BK702" s="341"/>
      <c r="BL702" s="341"/>
      <c r="BM702" s="341"/>
      <c r="BN702" s="341"/>
      <c r="BO702" s="341"/>
      <c r="BP702" s="341"/>
      <c r="BQ702" s="341"/>
      <c r="BR702" s="341"/>
      <c r="BS702" s="341"/>
      <c r="BT702" s="341"/>
      <c r="BU702" s="341"/>
      <c r="BV702" s="341"/>
      <c r="BW702" s="341"/>
      <c r="BX702" s="341"/>
      <c r="BY702" s="341"/>
      <c r="BZ702" s="341"/>
      <c r="CA702" s="341"/>
      <c r="CB702" s="341"/>
      <c r="CC702" s="341"/>
      <c r="CD702" s="341"/>
      <c r="CE702" s="341"/>
      <c r="CF702" s="341"/>
      <c r="CG702" s="341"/>
      <c r="CH702" s="341"/>
      <c r="CI702" s="341"/>
      <c r="CJ702" s="341"/>
      <c r="CK702" s="341"/>
      <c r="CL702" s="341"/>
      <c r="CM702" s="341"/>
      <c r="CN702" s="341"/>
      <c r="CO702" s="341"/>
      <c r="CP702" s="341"/>
      <c r="CQ702" s="341"/>
      <c r="CR702" s="341"/>
      <c r="CS702" s="341"/>
      <c r="CT702" s="341"/>
      <c r="CU702" s="341"/>
      <c r="CV702" s="341"/>
      <c r="CW702" s="341"/>
      <c r="CX702" s="341"/>
      <c r="CY702" s="341"/>
      <c r="CZ702" s="341"/>
    </row>
    <row r="703" ht="25.15" customHeight="true" x14ac:dyDescent="0.2">
      <c r="C703" s="614"/>
      <c r="D703" s="614"/>
      <c r="E703" s="614"/>
      <c r="F703" s="614"/>
      <c r="G703" s="614"/>
      <c r="H703" s="614"/>
      <c r="I703" s="614"/>
      <c r="J703" s="614"/>
      <c r="K703" s="614"/>
      <c r="L703" s="614"/>
      <c r="M703" s="614"/>
      <c r="N703" s="614"/>
      <c r="O703" s="614"/>
      <c r="P703" s="614"/>
      <c r="Q703" s="614"/>
      <c r="BA703" s="341"/>
      <c r="BB703" s="420"/>
      <c r="BC703" s="341"/>
      <c r="BD703" s="341"/>
      <c r="BE703" s="341"/>
      <c r="BF703" s="341"/>
      <c r="BG703" s="341"/>
      <c r="BH703" s="341"/>
      <c r="BI703" s="341"/>
      <c r="BJ703" s="341"/>
      <c r="BK703" s="341"/>
      <c r="BL703" s="341"/>
      <c r="BM703" s="341"/>
      <c r="BN703" s="341"/>
      <c r="BO703" s="341"/>
      <c r="BP703" s="341"/>
      <c r="BQ703" s="341"/>
      <c r="BR703" s="341"/>
      <c r="BS703" s="341"/>
      <c r="BT703" s="341"/>
      <c r="BU703" s="341"/>
      <c r="BV703" s="341"/>
      <c r="BW703" s="341"/>
      <c r="BX703" s="341"/>
      <c r="BY703" s="341"/>
      <c r="BZ703" s="341"/>
      <c r="CA703" s="341"/>
      <c r="CB703" s="341"/>
      <c r="CC703" s="341"/>
      <c r="CD703" s="341"/>
      <c r="CE703" s="341"/>
      <c r="CF703" s="341"/>
      <c r="CG703" s="341"/>
      <c r="CH703" s="341"/>
      <c r="CI703" s="341"/>
      <c r="CJ703" s="341"/>
      <c r="CK703" s="341"/>
      <c r="CL703" s="341"/>
      <c r="CM703" s="341"/>
      <c r="CN703" s="341"/>
      <c r="CO703" s="341"/>
      <c r="CP703" s="341"/>
      <c r="CQ703" s="341"/>
      <c r="CR703" s="341"/>
      <c r="CS703" s="341"/>
      <c r="CT703" s="341"/>
      <c r="CU703" s="341"/>
      <c r="CV703" s="341"/>
      <c r="CW703" s="341"/>
      <c r="CX703" s="341"/>
      <c r="CY703" s="341"/>
      <c r="CZ703" s="341"/>
    </row>
    <row r="704" ht="25.15" customHeight="true" x14ac:dyDescent="0.2">
      <c r="C704" s="614"/>
      <c r="D704" s="614"/>
      <c r="E704" s="614"/>
      <c r="F704" s="614"/>
      <c r="G704" s="614"/>
      <c r="H704" s="614"/>
      <c r="I704" s="614"/>
      <c r="J704" s="614"/>
      <c r="K704" s="614"/>
      <c r="L704" s="614"/>
      <c r="M704" s="614"/>
      <c r="N704" s="614"/>
      <c r="O704" s="614"/>
      <c r="P704" s="614"/>
      <c r="Q704" s="614"/>
      <c r="BA704" s="341"/>
      <c r="BB704" s="420"/>
      <c r="BC704" s="341"/>
      <c r="BD704" s="341"/>
      <c r="BE704" s="341"/>
      <c r="BF704" s="341"/>
      <c r="BG704" s="341"/>
      <c r="BH704" s="341"/>
      <c r="BI704" s="341"/>
      <c r="BJ704" s="341"/>
      <c r="BK704" s="341"/>
      <c r="BL704" s="341"/>
      <c r="BM704" s="341"/>
      <c r="BN704" s="341"/>
      <c r="BO704" s="341"/>
      <c r="BP704" s="341"/>
      <c r="BQ704" s="341"/>
      <c r="BR704" s="341"/>
      <c r="BS704" s="341"/>
      <c r="BT704" s="341"/>
      <c r="BU704" s="341"/>
      <c r="BV704" s="341"/>
      <c r="BW704" s="341"/>
      <c r="BX704" s="341"/>
      <c r="BY704" s="341"/>
      <c r="BZ704" s="341"/>
      <c r="CA704" s="341"/>
      <c r="CB704" s="341"/>
      <c r="CC704" s="341"/>
      <c r="CD704" s="341"/>
      <c r="CE704" s="341"/>
      <c r="CF704" s="341"/>
      <c r="CG704" s="341"/>
      <c r="CH704" s="341"/>
      <c r="CI704" s="341"/>
      <c r="CJ704" s="341"/>
      <c r="CK704" s="341"/>
      <c r="CL704" s="341"/>
      <c r="CM704" s="341"/>
      <c r="CN704" s="341"/>
      <c r="CO704" s="341"/>
      <c r="CP704" s="341"/>
      <c r="CQ704" s="341"/>
      <c r="CR704" s="341"/>
      <c r="CS704" s="341"/>
      <c r="CT704" s="341"/>
      <c r="CU704" s="341"/>
      <c r="CV704" s="341"/>
      <c r="CW704" s="341"/>
      <c r="CX704" s="341"/>
      <c r="CY704" s="341"/>
      <c r="CZ704" s="341"/>
    </row>
    <row r="705" ht="25.15" customHeight="true" x14ac:dyDescent="0.2">
      <c r="C705" s="614"/>
      <c r="D705" s="614"/>
      <c r="E705" s="614"/>
      <c r="F705" s="614"/>
      <c r="G705" s="614"/>
      <c r="H705" s="614"/>
      <c r="I705" s="614"/>
      <c r="J705" s="614"/>
      <c r="K705" s="614"/>
      <c r="L705" s="614"/>
      <c r="M705" s="614"/>
      <c r="N705" s="614"/>
      <c r="O705" s="614"/>
      <c r="P705" s="614"/>
      <c r="Q705" s="614"/>
      <c r="BA705" s="341"/>
      <c r="BB705" s="420"/>
      <c r="BC705" s="341"/>
      <c r="BD705" s="341"/>
      <c r="BE705" s="341"/>
      <c r="BF705" s="341"/>
      <c r="BG705" s="341"/>
      <c r="BH705" s="341"/>
      <c r="BI705" s="341"/>
      <c r="BJ705" s="341"/>
      <c r="BK705" s="341"/>
      <c r="BL705" s="341"/>
      <c r="BM705" s="341"/>
      <c r="BN705" s="341"/>
      <c r="BO705" s="341"/>
      <c r="BP705" s="341"/>
      <c r="BQ705" s="341"/>
      <c r="BR705" s="341"/>
      <c r="BS705" s="341"/>
      <c r="BT705" s="341"/>
      <c r="BU705" s="341"/>
      <c r="BV705" s="341"/>
      <c r="BW705" s="341"/>
      <c r="BX705" s="341"/>
      <c r="BY705" s="341"/>
      <c r="BZ705" s="341"/>
      <c r="CA705" s="341"/>
      <c r="CB705" s="341"/>
      <c r="CC705" s="341"/>
      <c r="CD705" s="341"/>
      <c r="CE705" s="341"/>
      <c r="CF705" s="341"/>
      <c r="CG705" s="341"/>
      <c r="CH705" s="341"/>
      <c r="CI705" s="341"/>
      <c r="CJ705" s="341"/>
      <c r="CK705" s="341"/>
      <c r="CL705" s="341"/>
      <c r="CM705" s="341"/>
      <c r="CN705" s="341"/>
      <c r="CO705" s="341"/>
      <c r="CP705" s="341"/>
      <c r="CQ705" s="341"/>
      <c r="CR705" s="341"/>
      <c r="CS705" s="341"/>
      <c r="CT705" s="341"/>
      <c r="CU705" s="341"/>
      <c r="CV705" s="341"/>
      <c r="CW705" s="341"/>
      <c r="CX705" s="341"/>
      <c r="CY705" s="341"/>
      <c r="CZ705" s="341"/>
    </row>
    <row r="706" ht="25.15" customHeight="true" x14ac:dyDescent="0.2">
      <c r="C706" s="614"/>
      <c r="D706" s="614"/>
      <c r="E706" s="614"/>
      <c r="F706" s="614"/>
      <c r="G706" s="614"/>
      <c r="H706" s="614"/>
      <c r="I706" s="614"/>
      <c r="J706" s="614"/>
      <c r="K706" s="614"/>
      <c r="L706" s="614"/>
      <c r="M706" s="614"/>
      <c r="N706" s="614"/>
      <c r="O706" s="614"/>
      <c r="P706" s="614"/>
      <c r="Q706" s="614"/>
      <c r="BA706" s="341"/>
      <c r="BB706" s="420"/>
      <c r="BC706" s="341"/>
      <c r="BD706" s="341"/>
      <c r="BE706" s="341"/>
      <c r="BF706" s="341"/>
      <c r="BG706" s="341"/>
      <c r="BH706" s="341"/>
      <c r="BI706" s="341"/>
      <c r="BJ706" s="341"/>
      <c r="BK706" s="341"/>
      <c r="BL706" s="341"/>
      <c r="BM706" s="341"/>
      <c r="BN706" s="341"/>
      <c r="BO706" s="341"/>
      <c r="BP706" s="341"/>
      <c r="BQ706" s="341"/>
      <c r="BR706" s="341"/>
      <c r="BS706" s="341"/>
      <c r="BT706" s="341"/>
      <c r="BU706" s="341"/>
      <c r="BV706" s="341"/>
      <c r="BW706" s="341"/>
      <c r="BX706" s="341"/>
      <c r="BY706" s="341"/>
      <c r="BZ706" s="341"/>
      <c r="CA706" s="341"/>
      <c r="CB706" s="341"/>
      <c r="CC706" s="341"/>
      <c r="CD706" s="341"/>
      <c r="CE706" s="341"/>
      <c r="CF706" s="341"/>
      <c r="CG706" s="341"/>
      <c r="CH706" s="341"/>
      <c r="CI706" s="341"/>
      <c r="CJ706" s="341"/>
      <c r="CK706" s="341"/>
      <c r="CL706" s="341"/>
      <c r="CM706" s="341"/>
      <c r="CN706" s="341"/>
      <c r="CO706" s="341"/>
      <c r="CP706" s="341"/>
      <c r="CQ706" s="341"/>
      <c r="CR706" s="341"/>
      <c r="CS706" s="341"/>
      <c r="CT706" s="341"/>
      <c r="CU706" s="341"/>
      <c r="CV706" s="341"/>
      <c r="CW706" s="341"/>
      <c r="CX706" s="341"/>
      <c r="CY706" s="341"/>
      <c r="CZ706" s="341"/>
    </row>
    <row r="707" ht="25.15" customHeight="true" x14ac:dyDescent="0.2">
      <c r="C707" s="614"/>
      <c r="D707" s="614"/>
      <c r="E707" s="614"/>
      <c r="F707" s="614"/>
      <c r="G707" s="614"/>
      <c r="H707" s="614"/>
      <c r="I707" s="614"/>
      <c r="J707" s="614"/>
      <c r="K707" s="614"/>
      <c r="L707" s="614"/>
      <c r="M707" s="614"/>
      <c r="N707" s="614"/>
      <c r="O707" s="614"/>
      <c r="P707" s="614"/>
      <c r="Q707" s="614"/>
      <c r="BA707" s="341"/>
      <c r="BB707" s="420"/>
      <c r="BC707" s="341"/>
      <c r="BD707" s="341"/>
      <c r="BE707" s="341"/>
      <c r="BF707" s="341"/>
      <c r="BG707" s="341"/>
      <c r="BH707" s="341"/>
      <c r="BI707" s="341"/>
      <c r="BJ707" s="341"/>
      <c r="BK707" s="341"/>
      <c r="BL707" s="341"/>
      <c r="BM707" s="341"/>
      <c r="BN707" s="341"/>
      <c r="BO707" s="341"/>
      <c r="BP707" s="341"/>
      <c r="BQ707" s="341"/>
      <c r="BR707" s="341"/>
      <c r="BS707" s="341"/>
      <c r="BT707" s="341"/>
      <c r="BU707" s="341"/>
      <c r="BV707" s="341"/>
      <c r="BW707" s="341"/>
      <c r="BX707" s="341"/>
      <c r="BY707" s="341"/>
      <c r="BZ707" s="341"/>
      <c r="CA707" s="341"/>
      <c r="CB707" s="341"/>
      <c r="CC707" s="341"/>
      <c r="CD707" s="341"/>
      <c r="CE707" s="341"/>
      <c r="CF707" s="341"/>
      <c r="CG707" s="341"/>
      <c r="CH707" s="341"/>
      <c r="CI707" s="341"/>
      <c r="CJ707" s="341"/>
      <c r="CK707" s="341"/>
      <c r="CL707" s="341"/>
      <c r="CM707" s="341"/>
      <c r="CN707" s="341"/>
      <c r="CO707" s="341"/>
      <c r="CP707" s="341"/>
      <c r="CQ707" s="341"/>
      <c r="CR707" s="341"/>
      <c r="CS707" s="341"/>
      <c r="CT707" s="341"/>
      <c r="CU707" s="341"/>
      <c r="CV707" s="341"/>
      <c r="CW707" s="341"/>
      <c r="CX707" s="341"/>
      <c r="CY707" s="341"/>
      <c r="CZ707" s="341"/>
    </row>
    <row r="708" ht="25.15" customHeight="true" x14ac:dyDescent="0.2">
      <c r="C708" s="614"/>
      <c r="D708" s="614"/>
      <c r="E708" s="614"/>
      <c r="F708" s="614"/>
      <c r="G708" s="614"/>
      <c r="H708" s="614"/>
      <c r="I708" s="614"/>
      <c r="J708" s="614"/>
      <c r="K708" s="614"/>
      <c r="L708" s="614"/>
      <c r="M708" s="614"/>
      <c r="N708" s="614"/>
      <c r="O708" s="614"/>
      <c r="P708" s="614"/>
      <c r="Q708" s="614"/>
      <c r="BA708" s="341"/>
      <c r="BB708" s="420"/>
      <c r="BC708" s="341"/>
      <c r="BD708" s="341"/>
      <c r="BE708" s="341"/>
      <c r="BF708" s="341"/>
      <c r="BG708" s="341"/>
      <c r="BH708" s="341"/>
      <c r="BI708" s="341"/>
      <c r="BJ708" s="341"/>
      <c r="BK708" s="341"/>
      <c r="BL708" s="341"/>
      <c r="BM708" s="341"/>
      <c r="BN708" s="341"/>
      <c r="BO708" s="341"/>
      <c r="BP708" s="341"/>
      <c r="BQ708" s="341"/>
      <c r="BR708" s="341"/>
      <c r="BS708" s="341"/>
      <c r="BT708" s="341"/>
      <c r="BU708" s="341"/>
      <c r="BV708" s="341"/>
      <c r="BW708" s="341"/>
      <c r="BX708" s="341"/>
      <c r="BY708" s="341"/>
      <c r="BZ708" s="341"/>
      <c r="CA708" s="341"/>
      <c r="CB708" s="341"/>
      <c r="CC708" s="341"/>
      <c r="CD708" s="341"/>
      <c r="CE708" s="341"/>
      <c r="CF708" s="341"/>
      <c r="CG708" s="341"/>
      <c r="CH708" s="341"/>
      <c r="CI708" s="341"/>
      <c r="CJ708" s="341"/>
      <c r="CK708" s="341"/>
      <c r="CL708" s="341"/>
      <c r="CM708" s="341"/>
      <c r="CN708" s="341"/>
      <c r="CO708" s="341"/>
      <c r="CP708" s="341"/>
      <c r="CQ708" s="341"/>
      <c r="CR708" s="341"/>
      <c r="CS708" s="341"/>
      <c r="CT708" s="341"/>
      <c r="CU708" s="341"/>
      <c r="CV708" s="341"/>
      <c r="CW708" s="341"/>
      <c r="CX708" s="341"/>
      <c r="CY708" s="341"/>
      <c r="CZ708" s="341"/>
    </row>
    <row r="709" ht="25.15" customHeight="true" x14ac:dyDescent="0.2">
      <c r="C709" s="614"/>
      <c r="D709" s="614"/>
      <c r="E709" s="614"/>
      <c r="F709" s="614"/>
      <c r="G709" s="614"/>
      <c r="H709" s="614"/>
      <c r="I709" s="614"/>
      <c r="J709" s="614"/>
      <c r="K709" s="614"/>
      <c r="L709" s="614"/>
      <c r="M709" s="614"/>
      <c r="N709" s="614"/>
      <c r="O709" s="614"/>
      <c r="P709" s="614"/>
      <c r="Q709" s="614"/>
      <c r="BA709" s="341"/>
      <c r="BB709" s="420"/>
      <c r="BC709" s="341"/>
      <c r="BD709" s="341"/>
      <c r="BE709" s="341"/>
      <c r="BF709" s="341"/>
      <c r="BG709" s="341"/>
      <c r="BH709" s="341"/>
      <c r="BI709" s="341"/>
      <c r="BJ709" s="341"/>
      <c r="BK709" s="341"/>
      <c r="BL709" s="341"/>
      <c r="BM709" s="341"/>
      <c r="BN709" s="341"/>
      <c r="BO709" s="341"/>
      <c r="BP709" s="341"/>
      <c r="BQ709" s="341"/>
      <c r="BR709" s="341"/>
      <c r="BS709" s="341"/>
      <c r="BT709" s="341"/>
      <c r="BU709" s="341"/>
      <c r="BV709" s="341"/>
      <c r="BW709" s="341"/>
      <c r="BX709" s="341"/>
      <c r="BY709" s="341"/>
      <c r="BZ709" s="341"/>
      <c r="CA709" s="341"/>
      <c r="CB709" s="341"/>
      <c r="CC709" s="341"/>
      <c r="CD709" s="341"/>
      <c r="CE709" s="341"/>
      <c r="CF709" s="341"/>
      <c r="CG709" s="341"/>
      <c r="CH709" s="341"/>
      <c r="CI709" s="341"/>
      <c r="CJ709" s="341"/>
      <c r="CK709" s="341"/>
      <c r="CL709" s="341"/>
      <c r="CM709" s="341"/>
      <c r="CN709" s="341"/>
      <c r="CO709" s="341"/>
      <c r="CP709" s="341"/>
      <c r="CQ709" s="341"/>
      <c r="CR709" s="341"/>
      <c r="CS709" s="341"/>
      <c r="CT709" s="341"/>
      <c r="CU709" s="341"/>
      <c r="CV709" s="341"/>
      <c r="CW709" s="341"/>
      <c r="CX709" s="341"/>
      <c r="CY709" s="341"/>
      <c r="CZ709" s="341"/>
    </row>
    <row r="710" ht="25.15" customHeight="true" x14ac:dyDescent="0.2">
      <c r="C710" s="614"/>
      <c r="D710" s="614"/>
      <c r="E710" s="614"/>
      <c r="F710" s="614"/>
      <c r="G710" s="614"/>
      <c r="H710" s="614"/>
      <c r="I710" s="614"/>
      <c r="J710" s="614"/>
      <c r="K710" s="614"/>
      <c r="L710" s="614"/>
      <c r="M710" s="614"/>
      <c r="N710" s="614"/>
      <c r="O710" s="614"/>
      <c r="P710" s="614"/>
      <c r="Q710" s="614"/>
      <c r="BA710" s="341"/>
      <c r="BB710" s="420"/>
      <c r="BC710" s="341"/>
      <c r="BD710" s="341"/>
      <c r="BE710" s="341"/>
      <c r="BF710" s="341"/>
      <c r="BG710" s="341"/>
      <c r="BH710" s="341"/>
      <c r="BI710" s="341"/>
      <c r="BJ710" s="341"/>
      <c r="BK710" s="341"/>
      <c r="BL710" s="341"/>
      <c r="BM710" s="341"/>
      <c r="BN710" s="341"/>
      <c r="BO710" s="341"/>
      <c r="BP710" s="341"/>
      <c r="BQ710" s="341"/>
      <c r="BR710" s="341"/>
      <c r="BS710" s="341"/>
      <c r="BT710" s="341"/>
      <c r="BU710" s="341"/>
      <c r="BV710" s="341"/>
      <c r="BW710" s="341"/>
      <c r="BX710" s="341"/>
      <c r="BY710" s="341"/>
      <c r="BZ710" s="341"/>
      <c r="CA710" s="341"/>
      <c r="CB710" s="341"/>
      <c r="CC710" s="341"/>
      <c r="CD710" s="341"/>
      <c r="CE710" s="341"/>
      <c r="CF710" s="341"/>
      <c r="CG710" s="341"/>
      <c r="CH710" s="341"/>
      <c r="CI710" s="341"/>
      <c r="CJ710" s="341"/>
      <c r="CK710" s="341"/>
      <c r="CL710" s="341"/>
      <c r="CM710" s="341"/>
      <c r="CN710" s="341"/>
      <c r="CO710" s="341"/>
      <c r="CP710" s="341"/>
      <c r="CQ710" s="341"/>
      <c r="CR710" s="341"/>
      <c r="CS710" s="341"/>
      <c r="CT710" s="341"/>
      <c r="CU710" s="341"/>
      <c r="CV710" s="341"/>
      <c r="CW710" s="341"/>
      <c r="CX710" s="341"/>
      <c r="CY710" s="341"/>
      <c r="CZ710" s="341"/>
    </row>
    <row r="711" ht="25.15" customHeight="true" x14ac:dyDescent="0.2">
      <c r="C711" s="614"/>
      <c r="D711" s="614"/>
      <c r="E711" s="614"/>
      <c r="F711" s="614"/>
      <c r="G711" s="614"/>
      <c r="H711" s="614"/>
      <c r="I711" s="614"/>
      <c r="J711" s="614"/>
      <c r="K711" s="614"/>
      <c r="L711" s="614"/>
      <c r="M711" s="614"/>
      <c r="N711" s="614"/>
      <c r="O711" s="614"/>
      <c r="P711" s="614"/>
      <c r="Q711" s="614"/>
      <c r="BA711" s="341"/>
      <c r="BB711" s="420"/>
      <c r="BC711" s="341"/>
      <c r="BD711" s="341"/>
      <c r="BE711" s="341"/>
      <c r="BF711" s="341"/>
      <c r="BG711" s="341"/>
      <c r="BH711" s="341"/>
      <c r="BI711" s="341"/>
      <c r="BJ711" s="341"/>
      <c r="BK711" s="341"/>
      <c r="BL711" s="341"/>
      <c r="BM711" s="341"/>
      <c r="BN711" s="341"/>
      <c r="BO711" s="341"/>
      <c r="BP711" s="341"/>
      <c r="BQ711" s="341"/>
      <c r="BR711" s="341"/>
      <c r="BS711" s="341"/>
      <c r="BT711" s="341"/>
      <c r="BU711" s="341"/>
      <c r="BV711" s="341"/>
      <c r="BW711" s="341"/>
      <c r="BX711" s="341"/>
      <c r="BY711" s="341"/>
      <c r="BZ711" s="341"/>
      <c r="CA711" s="341"/>
      <c r="CB711" s="341"/>
      <c r="CC711" s="341"/>
      <c r="CD711" s="341"/>
      <c r="CE711" s="341"/>
      <c r="CF711" s="341"/>
      <c r="CG711" s="341"/>
      <c r="CH711" s="341"/>
      <c r="CI711" s="341"/>
      <c r="CJ711" s="341"/>
      <c r="CK711" s="341"/>
      <c r="CL711" s="341"/>
      <c r="CM711" s="341"/>
      <c r="CN711" s="341"/>
      <c r="CO711" s="341"/>
      <c r="CP711" s="341"/>
      <c r="CQ711" s="341"/>
      <c r="CR711" s="341"/>
      <c r="CS711" s="341"/>
      <c r="CT711" s="341"/>
      <c r="CU711" s="341"/>
      <c r="CV711" s="341"/>
      <c r="CW711" s="341"/>
      <c r="CX711" s="341"/>
      <c r="CY711" s="341"/>
      <c r="CZ711" s="341"/>
    </row>
    <row r="712" ht="25.15" customHeight="true" x14ac:dyDescent="0.2">
      <c r="C712" s="614"/>
      <c r="D712" s="614"/>
      <c r="E712" s="614"/>
      <c r="F712" s="614"/>
      <c r="G712" s="614"/>
      <c r="H712" s="614"/>
      <c r="I712" s="614"/>
      <c r="J712" s="614"/>
      <c r="K712" s="614"/>
      <c r="L712" s="614"/>
      <c r="M712" s="614"/>
      <c r="N712" s="614"/>
      <c r="O712" s="614"/>
      <c r="P712" s="614"/>
      <c r="Q712" s="614"/>
      <c r="BA712" s="341"/>
      <c r="BB712" s="420"/>
      <c r="BC712" s="341"/>
      <c r="BD712" s="341"/>
      <c r="BE712" s="341"/>
      <c r="BF712" s="341"/>
      <c r="BG712" s="341"/>
      <c r="BH712" s="341"/>
      <c r="BI712" s="341"/>
      <c r="BJ712" s="341"/>
      <c r="BK712" s="341"/>
      <c r="BL712" s="341"/>
      <c r="BM712" s="341"/>
      <c r="BN712" s="341"/>
      <c r="BO712" s="341"/>
      <c r="BP712" s="341"/>
      <c r="BQ712" s="341"/>
      <c r="BR712" s="341"/>
      <c r="BS712" s="341"/>
      <c r="BT712" s="341"/>
      <c r="BU712" s="341"/>
      <c r="BV712" s="341"/>
      <c r="BW712" s="341"/>
      <c r="BX712" s="341"/>
      <c r="BY712" s="341"/>
      <c r="BZ712" s="341"/>
      <c r="CA712" s="341"/>
      <c r="CB712" s="341"/>
      <c r="CC712" s="341"/>
      <c r="CD712" s="341"/>
      <c r="CE712" s="341"/>
      <c r="CF712" s="341"/>
      <c r="CG712" s="341"/>
      <c r="CH712" s="341"/>
      <c r="CI712" s="341"/>
      <c r="CJ712" s="341"/>
      <c r="CK712" s="341"/>
      <c r="CL712" s="341"/>
      <c r="CM712" s="341"/>
      <c r="CN712" s="341"/>
      <c r="CO712" s="341"/>
      <c r="CP712" s="341"/>
      <c r="CQ712" s="341"/>
      <c r="CR712" s="341"/>
      <c r="CS712" s="341"/>
      <c r="CT712" s="341"/>
      <c r="CU712" s="341"/>
      <c r="CV712" s="341"/>
      <c r="CW712" s="341"/>
      <c r="CX712" s="341"/>
      <c r="CY712" s="341"/>
      <c r="CZ712" s="341"/>
    </row>
    <row r="713" ht="25.15" customHeight="true" x14ac:dyDescent="0.2">
      <c r="C713" s="614"/>
      <c r="D713" s="614"/>
      <c r="E713" s="614"/>
      <c r="F713" s="614"/>
      <c r="G713" s="614"/>
      <c r="H713" s="614"/>
      <c r="I713" s="614"/>
      <c r="J713" s="614"/>
      <c r="K713" s="614"/>
      <c r="L713" s="614"/>
      <c r="M713" s="614"/>
      <c r="N713" s="614"/>
      <c r="O713" s="614"/>
      <c r="P713" s="614"/>
      <c r="Q713" s="614"/>
      <c r="BA713" s="341"/>
      <c r="BB713" s="420"/>
      <c r="BC713" s="341"/>
      <c r="BD713" s="341"/>
      <c r="BE713" s="341"/>
      <c r="BF713" s="341"/>
      <c r="BG713" s="341"/>
      <c r="BH713" s="341"/>
      <c r="BI713" s="341"/>
      <c r="BJ713" s="341"/>
      <c r="BK713" s="341"/>
      <c r="BL713" s="341"/>
      <c r="BM713" s="341"/>
      <c r="BN713" s="341"/>
      <c r="BO713" s="341"/>
      <c r="BP713" s="341"/>
      <c r="BQ713" s="341"/>
      <c r="BR713" s="341"/>
      <c r="BS713" s="341"/>
      <c r="BT713" s="341"/>
      <c r="BU713" s="341"/>
      <c r="BV713" s="341"/>
      <c r="BW713" s="341"/>
      <c r="BX713" s="341"/>
      <c r="BY713" s="341"/>
      <c r="BZ713" s="341"/>
      <c r="CA713" s="341"/>
      <c r="CB713" s="341"/>
      <c r="CC713" s="341"/>
      <c r="CD713" s="341"/>
      <c r="CE713" s="341"/>
      <c r="CF713" s="341"/>
      <c r="CG713" s="341"/>
      <c r="CH713" s="341"/>
      <c r="CI713" s="341"/>
      <c r="CJ713" s="341"/>
      <c r="CK713" s="341"/>
      <c r="CL713" s="341"/>
      <c r="CM713" s="341"/>
      <c r="CN713" s="341"/>
      <c r="CO713" s="341"/>
      <c r="CP713" s="341"/>
      <c r="CQ713" s="341"/>
      <c r="CR713" s="341"/>
      <c r="CS713" s="341"/>
      <c r="CT713" s="341"/>
      <c r="CU713" s="341"/>
      <c r="CV713" s="341"/>
      <c r="CW713" s="341"/>
      <c r="CX713" s="341"/>
      <c r="CY713" s="341"/>
      <c r="CZ713" s="341"/>
    </row>
    <row r="714" ht="25.15" customHeight="true" x14ac:dyDescent="0.2">
      <c r="C714" s="614"/>
      <c r="D714" s="614"/>
      <c r="E714" s="614"/>
      <c r="F714" s="614"/>
      <c r="G714" s="614"/>
      <c r="H714" s="614"/>
      <c r="I714" s="614"/>
      <c r="J714" s="614"/>
      <c r="K714" s="614"/>
      <c r="L714" s="614"/>
      <c r="M714" s="614"/>
      <c r="N714" s="614"/>
      <c r="O714" s="614"/>
      <c r="P714" s="614"/>
      <c r="Q714" s="614"/>
      <c r="BA714" s="341"/>
      <c r="BB714" s="420"/>
      <c r="BC714" s="341"/>
      <c r="BD714" s="341"/>
      <c r="BE714" s="341"/>
      <c r="BF714" s="341"/>
      <c r="BG714" s="341"/>
      <c r="BH714" s="341"/>
      <c r="BI714" s="341"/>
      <c r="BJ714" s="341"/>
      <c r="BK714" s="341"/>
      <c r="BL714" s="341"/>
      <c r="BM714" s="341"/>
      <c r="BN714" s="341"/>
      <c r="BO714" s="341"/>
      <c r="BP714" s="341"/>
      <c r="BQ714" s="341"/>
      <c r="BR714" s="341"/>
      <c r="BS714" s="341"/>
      <c r="BT714" s="341"/>
      <c r="BU714" s="341"/>
      <c r="BV714" s="341"/>
      <c r="BW714" s="341"/>
      <c r="BX714" s="341"/>
      <c r="BY714" s="341"/>
      <c r="BZ714" s="341"/>
      <c r="CA714" s="341"/>
      <c r="CB714" s="341"/>
      <c r="CC714" s="341"/>
      <c r="CD714" s="341"/>
      <c r="CE714" s="341"/>
      <c r="CF714" s="341"/>
      <c r="CG714" s="341"/>
      <c r="CH714" s="341"/>
      <c r="CI714" s="341"/>
      <c r="CJ714" s="341"/>
      <c r="CK714" s="341"/>
      <c r="CL714" s="341"/>
      <c r="CM714" s="341"/>
      <c r="CN714" s="341"/>
      <c r="CO714" s="341"/>
      <c r="CP714" s="341"/>
      <c r="CQ714" s="341"/>
      <c r="CR714" s="341"/>
      <c r="CS714" s="341"/>
      <c r="CT714" s="341"/>
      <c r="CU714" s="341"/>
      <c r="CV714" s="341"/>
      <c r="CW714" s="341"/>
      <c r="CX714" s="341"/>
      <c r="CY714" s="341"/>
      <c r="CZ714" s="341"/>
    </row>
    <row r="715" ht="25.15" customHeight="true" x14ac:dyDescent="0.2">
      <c r="C715" s="614"/>
      <c r="D715" s="614"/>
      <c r="E715" s="614"/>
      <c r="F715" s="614"/>
      <c r="G715" s="614"/>
      <c r="H715" s="614"/>
      <c r="I715" s="614"/>
      <c r="J715" s="614"/>
      <c r="K715" s="614"/>
      <c r="L715" s="614"/>
      <c r="M715" s="614"/>
      <c r="N715" s="614"/>
      <c r="O715" s="614"/>
      <c r="P715" s="614"/>
      <c r="Q715" s="614"/>
      <c r="BA715" s="341"/>
      <c r="BB715" s="420"/>
      <c r="BC715" s="341"/>
      <c r="BD715" s="341"/>
      <c r="BE715" s="341"/>
      <c r="BF715" s="341"/>
      <c r="BG715" s="341"/>
      <c r="BH715" s="341"/>
      <c r="BI715" s="341"/>
      <c r="BJ715" s="341"/>
      <c r="BK715" s="341"/>
      <c r="BL715" s="341"/>
      <c r="BM715" s="341"/>
      <c r="BN715" s="341"/>
      <c r="BO715" s="341"/>
      <c r="BP715" s="341"/>
      <c r="BQ715" s="341"/>
      <c r="BR715" s="341"/>
      <c r="BS715" s="341"/>
      <c r="BT715" s="341"/>
      <c r="BU715" s="341"/>
      <c r="BV715" s="341"/>
      <c r="BW715" s="341"/>
      <c r="BX715" s="341"/>
      <c r="BY715" s="341"/>
      <c r="BZ715" s="341"/>
      <c r="CA715" s="341"/>
      <c r="CB715" s="341"/>
      <c r="CC715" s="341"/>
      <c r="CD715" s="341"/>
      <c r="CE715" s="341"/>
      <c r="CF715" s="341"/>
      <c r="CG715" s="341"/>
      <c r="CH715" s="341"/>
      <c r="CI715" s="341"/>
      <c r="CJ715" s="341"/>
      <c r="CK715" s="341"/>
      <c r="CL715" s="341"/>
      <c r="CM715" s="341"/>
      <c r="CN715" s="341"/>
      <c r="CO715" s="341"/>
      <c r="CP715" s="341"/>
      <c r="CQ715" s="341"/>
      <c r="CR715" s="341"/>
      <c r="CS715" s="341"/>
      <c r="CT715" s="341"/>
      <c r="CU715" s="341"/>
      <c r="CV715" s="341"/>
      <c r="CW715" s="341"/>
      <c r="CX715" s="341"/>
      <c r="CY715" s="341"/>
      <c r="CZ715" s="341"/>
    </row>
    <row r="716" ht="25.15" customHeight="true" x14ac:dyDescent="0.2">
      <c r="C716" s="614"/>
      <c r="D716" s="614"/>
      <c r="E716" s="614"/>
      <c r="F716" s="614"/>
      <c r="G716" s="614"/>
      <c r="H716" s="614"/>
      <c r="I716" s="614"/>
      <c r="J716" s="614"/>
      <c r="K716" s="614"/>
      <c r="L716" s="614"/>
      <c r="M716" s="614"/>
      <c r="N716" s="614"/>
      <c r="O716" s="614"/>
      <c r="P716" s="614"/>
      <c r="Q716" s="614"/>
      <c r="BA716" s="341"/>
      <c r="BB716" s="420"/>
      <c r="BC716" s="341"/>
      <c r="BD716" s="341"/>
      <c r="BE716" s="341"/>
      <c r="BF716" s="341"/>
      <c r="BG716" s="341"/>
      <c r="BH716" s="341"/>
      <c r="BI716" s="341"/>
      <c r="BJ716" s="341"/>
      <c r="BK716" s="341"/>
      <c r="BL716" s="341"/>
      <c r="BM716" s="341"/>
      <c r="BN716" s="341"/>
      <c r="BO716" s="341"/>
      <c r="BP716" s="341"/>
      <c r="BQ716" s="341"/>
      <c r="BR716" s="341"/>
      <c r="BS716" s="341"/>
      <c r="BT716" s="341"/>
      <c r="BU716" s="341"/>
      <c r="BV716" s="341"/>
      <c r="BW716" s="341"/>
      <c r="BX716" s="341"/>
      <c r="BY716" s="341"/>
      <c r="BZ716" s="341"/>
      <c r="CA716" s="341"/>
      <c r="CB716" s="341"/>
      <c r="CC716" s="341"/>
      <c r="CD716" s="341"/>
      <c r="CE716" s="341"/>
      <c r="CF716" s="341"/>
      <c r="CG716" s="341"/>
      <c r="CH716" s="341"/>
      <c r="CI716" s="341"/>
      <c r="CJ716" s="341"/>
      <c r="CK716" s="341"/>
      <c r="CL716" s="341"/>
      <c r="CM716" s="341"/>
      <c r="CN716" s="341"/>
      <c r="CO716" s="341"/>
      <c r="CP716" s="341"/>
      <c r="CQ716" s="341"/>
      <c r="CR716" s="341"/>
      <c r="CS716" s="341"/>
      <c r="CT716" s="341"/>
      <c r="CU716" s="341"/>
      <c r="CV716" s="341"/>
      <c r="CW716" s="341"/>
      <c r="CX716" s="341"/>
      <c r="CY716" s="341"/>
      <c r="CZ716" s="341"/>
    </row>
    <row r="717" ht="25.15" customHeight="true" x14ac:dyDescent="0.2">
      <c r="C717" s="614"/>
      <c r="D717" s="614"/>
      <c r="E717" s="614"/>
      <c r="F717" s="614"/>
      <c r="G717" s="614"/>
      <c r="H717" s="614"/>
      <c r="I717" s="614"/>
      <c r="J717" s="614"/>
      <c r="K717" s="614"/>
      <c r="L717" s="614"/>
      <c r="M717" s="614"/>
      <c r="N717" s="614"/>
      <c r="O717" s="614"/>
      <c r="P717" s="614"/>
      <c r="Q717" s="614"/>
      <c r="BA717" s="341"/>
      <c r="BB717" s="420"/>
      <c r="BC717" s="341"/>
      <c r="BD717" s="341"/>
      <c r="BE717" s="341"/>
      <c r="BF717" s="341"/>
      <c r="BG717" s="341"/>
      <c r="BH717" s="341"/>
      <c r="BI717" s="341"/>
      <c r="BJ717" s="341"/>
      <c r="BK717" s="341"/>
      <c r="BL717" s="341"/>
      <c r="BM717" s="341"/>
      <c r="BN717" s="341"/>
      <c r="BO717" s="341"/>
      <c r="BP717" s="341"/>
      <c r="BQ717" s="341"/>
      <c r="BR717" s="341"/>
      <c r="BS717" s="341"/>
      <c r="BT717" s="341"/>
      <c r="BU717" s="341"/>
      <c r="BV717" s="341"/>
      <c r="BW717" s="341"/>
      <c r="BX717" s="341"/>
      <c r="BY717" s="341"/>
      <c r="BZ717" s="341"/>
      <c r="CA717" s="341"/>
      <c r="CB717" s="341"/>
      <c r="CC717" s="341"/>
      <c r="CD717" s="341"/>
      <c r="CE717" s="341"/>
      <c r="CF717" s="341"/>
      <c r="CG717" s="341"/>
      <c r="CH717" s="341"/>
      <c r="CI717" s="341"/>
      <c r="CJ717" s="341"/>
      <c r="CK717" s="341"/>
      <c r="CL717" s="341"/>
      <c r="CM717" s="341"/>
      <c r="CN717" s="341"/>
      <c r="CO717" s="341"/>
      <c r="CP717" s="341"/>
      <c r="CQ717" s="341"/>
      <c r="CR717" s="341"/>
      <c r="CS717" s="341"/>
      <c r="CT717" s="341"/>
      <c r="CU717" s="341"/>
      <c r="CV717" s="341"/>
      <c r="CW717" s="341"/>
      <c r="CX717" s="341"/>
      <c r="CY717" s="341"/>
      <c r="CZ717" s="341"/>
    </row>
    <row r="718" ht="25.15" customHeight="true" x14ac:dyDescent="0.2">
      <c r="C718" s="614"/>
      <c r="D718" s="614"/>
      <c r="E718" s="614"/>
      <c r="F718" s="614"/>
      <c r="G718" s="614"/>
      <c r="H718" s="614"/>
      <c r="I718" s="614"/>
      <c r="J718" s="614"/>
      <c r="K718" s="614"/>
      <c r="L718" s="614"/>
      <c r="M718" s="614"/>
      <c r="N718" s="614"/>
      <c r="O718" s="614"/>
      <c r="P718" s="614"/>
      <c r="Q718" s="614"/>
      <c r="BA718" s="341"/>
      <c r="BB718" s="420"/>
      <c r="BC718" s="341"/>
      <c r="BD718" s="341"/>
      <c r="BE718" s="341"/>
      <c r="BF718" s="341"/>
      <c r="BG718" s="341"/>
      <c r="BH718" s="341"/>
      <c r="BI718" s="341"/>
      <c r="BJ718" s="341"/>
      <c r="BK718" s="341"/>
      <c r="BL718" s="341"/>
      <c r="BM718" s="341"/>
      <c r="BN718" s="341"/>
      <c r="BO718" s="341"/>
      <c r="BP718" s="341"/>
      <c r="BQ718" s="341"/>
      <c r="BR718" s="341"/>
      <c r="BS718" s="341"/>
      <c r="BT718" s="341"/>
      <c r="BU718" s="341"/>
      <c r="BV718" s="341"/>
      <c r="BW718" s="341"/>
      <c r="BX718" s="341"/>
      <c r="BY718" s="341"/>
      <c r="BZ718" s="341"/>
      <c r="CA718" s="341"/>
      <c r="CB718" s="341"/>
      <c r="CC718" s="341"/>
      <c r="CD718" s="341"/>
      <c r="CE718" s="341"/>
      <c r="CF718" s="341"/>
      <c r="CG718" s="341"/>
      <c r="CH718" s="341"/>
      <c r="CI718" s="341"/>
      <c r="CJ718" s="341"/>
      <c r="CK718" s="341"/>
      <c r="CL718" s="341"/>
      <c r="CM718" s="341"/>
      <c r="CN718" s="341"/>
      <c r="CO718" s="341"/>
      <c r="CP718" s="341"/>
      <c r="CQ718" s="341"/>
      <c r="CR718" s="341"/>
      <c r="CS718" s="341"/>
      <c r="CT718" s="341"/>
      <c r="CU718" s="341"/>
      <c r="CV718" s="341"/>
      <c r="CW718" s="341"/>
      <c r="CX718" s="341"/>
      <c r="CY718" s="341"/>
      <c r="CZ718" s="341"/>
    </row>
    <row r="719" ht="25.15" customHeight="true" x14ac:dyDescent="0.2">
      <c r="C719" s="614"/>
      <c r="D719" s="614"/>
      <c r="E719" s="614"/>
      <c r="F719" s="614"/>
      <c r="G719" s="614"/>
      <c r="H719" s="614"/>
      <c r="I719" s="614"/>
      <c r="J719" s="614"/>
      <c r="K719" s="614"/>
      <c r="L719" s="614"/>
      <c r="M719" s="614"/>
      <c r="N719" s="614"/>
      <c r="O719" s="614"/>
      <c r="P719" s="614"/>
      <c r="Q719" s="614"/>
      <c r="BA719" s="341"/>
      <c r="BB719" s="420"/>
      <c r="BC719" s="341"/>
      <c r="BD719" s="341"/>
      <c r="BE719" s="341"/>
      <c r="BF719" s="341"/>
      <c r="BG719" s="341"/>
      <c r="BH719" s="341"/>
      <c r="BI719" s="341"/>
      <c r="BJ719" s="341"/>
      <c r="BK719" s="341"/>
      <c r="BL719" s="341"/>
      <c r="BM719" s="341"/>
      <c r="BN719" s="341"/>
      <c r="BO719" s="341"/>
      <c r="BP719" s="341"/>
      <c r="BQ719" s="341"/>
      <c r="BR719" s="341"/>
      <c r="BS719" s="341"/>
      <c r="BT719" s="341"/>
      <c r="BU719" s="341"/>
      <c r="BV719" s="341"/>
      <c r="BW719" s="341"/>
      <c r="BX719" s="341"/>
      <c r="BY719" s="341"/>
      <c r="BZ719" s="341"/>
      <c r="CA719" s="341"/>
      <c r="CB719" s="341"/>
      <c r="CC719" s="341"/>
      <c r="CD719" s="341"/>
      <c r="CE719" s="341"/>
      <c r="CF719" s="341"/>
      <c r="CG719" s="341"/>
      <c r="CH719" s="341"/>
      <c r="CI719" s="341"/>
      <c r="CJ719" s="341"/>
      <c r="CK719" s="341"/>
      <c r="CL719" s="341"/>
      <c r="CM719" s="341"/>
      <c r="CN719" s="341"/>
      <c r="CO719" s="341"/>
      <c r="CP719" s="341"/>
      <c r="CQ719" s="341"/>
      <c r="CR719" s="341"/>
      <c r="CS719" s="341"/>
      <c r="CT719" s="341"/>
      <c r="CU719" s="341"/>
      <c r="CV719" s="341"/>
      <c r="CW719" s="341"/>
      <c r="CX719" s="341"/>
      <c r="CY719" s="341"/>
      <c r="CZ719" s="341"/>
    </row>
    <row r="720" ht="25.15" customHeight="true" x14ac:dyDescent="0.2">
      <c r="C720" s="614"/>
      <c r="D720" s="614"/>
      <c r="E720" s="614"/>
      <c r="F720" s="614"/>
      <c r="G720" s="614"/>
      <c r="H720" s="614"/>
      <c r="I720" s="614"/>
      <c r="J720" s="614"/>
      <c r="K720" s="614"/>
      <c r="L720" s="614"/>
      <c r="M720" s="614"/>
      <c r="N720" s="614"/>
      <c r="O720" s="614"/>
      <c r="P720" s="614"/>
      <c r="Q720" s="614"/>
      <c r="BA720" s="341"/>
      <c r="BB720" s="420"/>
      <c r="BC720" s="341"/>
      <c r="BD720" s="341"/>
      <c r="BE720" s="341"/>
      <c r="BF720" s="341"/>
      <c r="BG720" s="341"/>
      <c r="BH720" s="341"/>
      <c r="BI720" s="341"/>
      <c r="BJ720" s="341"/>
      <c r="BK720" s="341"/>
      <c r="BL720" s="341"/>
      <c r="BM720" s="341"/>
      <c r="BN720" s="341"/>
      <c r="BO720" s="341"/>
      <c r="BP720" s="341"/>
      <c r="BQ720" s="341"/>
      <c r="BR720" s="341"/>
      <c r="BS720" s="341"/>
      <c r="BT720" s="341"/>
      <c r="BU720" s="341"/>
      <c r="BV720" s="341"/>
      <c r="BW720" s="341"/>
      <c r="BX720" s="341"/>
      <c r="BY720" s="341"/>
      <c r="BZ720" s="341"/>
      <c r="CA720" s="341"/>
      <c r="CB720" s="341"/>
      <c r="CC720" s="341"/>
      <c r="CD720" s="341"/>
      <c r="CE720" s="341"/>
      <c r="CF720" s="341"/>
      <c r="CG720" s="341"/>
      <c r="CH720" s="341"/>
      <c r="CI720" s="341"/>
      <c r="CJ720" s="341"/>
      <c r="CK720" s="341"/>
      <c r="CL720" s="341"/>
      <c r="CM720" s="341"/>
      <c r="CN720" s="341"/>
      <c r="CO720" s="341"/>
      <c r="CP720" s="341"/>
      <c r="CQ720" s="341"/>
      <c r="CR720" s="341"/>
      <c r="CS720" s="341"/>
      <c r="CT720" s="341"/>
      <c r="CU720" s="341"/>
      <c r="CV720" s="341"/>
      <c r="CW720" s="341"/>
      <c r="CX720" s="341"/>
      <c r="CY720" s="341"/>
      <c r="CZ720" s="341"/>
    </row>
    <row r="721" ht="25.15" customHeight="true" x14ac:dyDescent="0.2">
      <c r="C721" s="614"/>
      <c r="D721" s="614"/>
      <c r="E721" s="614"/>
      <c r="F721" s="614"/>
      <c r="G721" s="614"/>
      <c r="H721" s="614"/>
      <c r="I721" s="614"/>
      <c r="J721" s="614"/>
      <c r="K721" s="614"/>
      <c r="L721" s="614"/>
      <c r="M721" s="614"/>
      <c r="N721" s="614"/>
      <c r="O721" s="614"/>
      <c r="P721" s="614"/>
      <c r="Q721" s="614"/>
      <c r="BA721" s="341"/>
      <c r="BB721" s="420"/>
      <c r="BC721" s="341"/>
      <c r="BD721" s="341"/>
      <c r="BE721" s="341"/>
      <c r="BF721" s="341"/>
      <c r="BG721" s="341"/>
      <c r="BH721" s="341"/>
      <c r="BI721" s="341"/>
      <c r="BJ721" s="341"/>
      <c r="BK721" s="341"/>
      <c r="BL721" s="341"/>
      <c r="BM721" s="341"/>
      <c r="BN721" s="341"/>
      <c r="BO721" s="341"/>
      <c r="BP721" s="341"/>
      <c r="BQ721" s="341"/>
      <c r="BR721" s="341"/>
      <c r="BS721" s="341"/>
      <c r="BT721" s="341"/>
      <c r="BU721" s="341"/>
      <c r="BV721" s="341"/>
      <c r="BW721" s="341"/>
      <c r="BX721" s="341"/>
      <c r="BY721" s="341"/>
      <c r="BZ721" s="341"/>
      <c r="CA721" s="341"/>
      <c r="CB721" s="341"/>
      <c r="CC721" s="341"/>
      <c r="CD721" s="341"/>
      <c r="CE721" s="341"/>
      <c r="CF721" s="341"/>
      <c r="CG721" s="341"/>
      <c r="CH721" s="341"/>
      <c r="CI721" s="341"/>
      <c r="CJ721" s="341"/>
      <c r="CK721" s="341"/>
      <c r="CL721" s="341"/>
      <c r="CM721" s="341"/>
      <c r="CN721" s="341"/>
      <c r="CO721" s="341"/>
      <c r="CP721" s="341"/>
      <c r="CQ721" s="341"/>
      <c r="CR721" s="341"/>
      <c r="CS721" s="341"/>
      <c r="CT721" s="341"/>
      <c r="CU721" s="341"/>
      <c r="CV721" s="341"/>
      <c r="CW721" s="341"/>
      <c r="CX721" s="341"/>
      <c r="CY721" s="341"/>
      <c r="CZ721" s="341"/>
    </row>
    <row r="722" ht="25.15" customHeight="true" x14ac:dyDescent="0.2">
      <c r="C722" s="614"/>
      <c r="D722" s="614"/>
      <c r="E722" s="614"/>
      <c r="F722" s="614"/>
      <c r="G722" s="614"/>
      <c r="H722" s="614"/>
      <c r="I722" s="614"/>
      <c r="J722" s="614"/>
      <c r="K722" s="614"/>
      <c r="L722" s="614"/>
      <c r="M722" s="614"/>
      <c r="N722" s="614"/>
      <c r="O722" s="614"/>
      <c r="P722" s="614"/>
      <c r="Q722" s="614"/>
      <c r="BA722" s="341"/>
      <c r="BB722" s="420"/>
      <c r="BC722" s="341"/>
      <c r="BD722" s="341"/>
      <c r="BE722" s="341"/>
      <c r="BF722" s="341"/>
      <c r="BG722" s="341"/>
      <c r="BH722" s="341"/>
      <c r="BI722" s="341"/>
      <c r="BJ722" s="341"/>
      <c r="BK722" s="341"/>
      <c r="BL722" s="341"/>
      <c r="BM722" s="341"/>
      <c r="BN722" s="341"/>
      <c r="BO722" s="341"/>
      <c r="BP722" s="341"/>
      <c r="BQ722" s="341"/>
      <c r="BR722" s="341"/>
      <c r="BS722" s="341"/>
      <c r="BT722" s="341"/>
      <c r="BU722" s="341"/>
      <c r="BV722" s="341"/>
      <c r="BW722" s="341"/>
      <c r="BX722" s="341"/>
      <c r="BY722" s="341"/>
      <c r="BZ722" s="341"/>
      <c r="CA722" s="341"/>
      <c r="CB722" s="341"/>
      <c r="CC722" s="341"/>
      <c r="CD722" s="341"/>
      <c r="CE722" s="341"/>
      <c r="CF722" s="341"/>
      <c r="CG722" s="341"/>
      <c r="CH722" s="341"/>
      <c r="CI722" s="341"/>
      <c r="CJ722" s="341"/>
      <c r="CK722" s="341"/>
      <c r="CL722" s="341"/>
      <c r="CM722" s="341"/>
      <c r="CN722" s="341"/>
      <c r="CO722" s="341"/>
      <c r="CP722" s="341"/>
      <c r="CQ722" s="341"/>
      <c r="CR722" s="341"/>
      <c r="CS722" s="341"/>
      <c r="CT722" s="341"/>
      <c r="CU722" s="341"/>
      <c r="CV722" s="341"/>
      <c r="CW722" s="341"/>
      <c r="CX722" s="341"/>
      <c r="CY722" s="341"/>
      <c r="CZ722" s="341"/>
    </row>
    <row r="723" ht="25.15" customHeight="true" x14ac:dyDescent="0.2">
      <c r="C723" s="614"/>
      <c r="D723" s="614"/>
      <c r="E723" s="614"/>
      <c r="F723" s="614"/>
      <c r="G723" s="614"/>
      <c r="H723" s="614"/>
      <c r="I723" s="614"/>
      <c r="J723" s="614"/>
      <c r="K723" s="614"/>
      <c r="L723" s="614"/>
      <c r="M723" s="614"/>
      <c r="N723" s="614"/>
      <c r="O723" s="614"/>
      <c r="P723" s="614"/>
      <c r="Q723" s="614"/>
      <c r="BA723" s="341"/>
      <c r="BB723" s="420"/>
      <c r="BC723" s="341"/>
      <c r="BD723" s="341"/>
      <c r="BE723" s="341"/>
      <c r="BF723" s="341"/>
      <c r="BG723" s="341"/>
      <c r="BH723" s="341"/>
      <c r="BI723" s="341"/>
      <c r="BJ723" s="341"/>
      <c r="BK723" s="341"/>
      <c r="BL723" s="341"/>
      <c r="BM723" s="341"/>
      <c r="BN723" s="341"/>
      <c r="BO723" s="341"/>
      <c r="BP723" s="341"/>
      <c r="BQ723" s="341"/>
      <c r="BR723" s="341"/>
      <c r="BS723" s="341"/>
      <c r="BT723" s="341"/>
      <c r="BU723" s="341"/>
      <c r="BV723" s="341"/>
      <c r="BW723" s="341"/>
      <c r="BX723" s="341"/>
      <c r="BY723" s="341"/>
      <c r="BZ723" s="341"/>
      <c r="CA723" s="341"/>
      <c r="CB723" s="341"/>
      <c r="CC723" s="341"/>
      <c r="CD723" s="341"/>
      <c r="CE723" s="341"/>
      <c r="CF723" s="341"/>
      <c r="CG723" s="341"/>
      <c r="CH723" s="341"/>
      <c r="CI723" s="341"/>
      <c r="CJ723" s="341"/>
      <c r="CK723" s="341"/>
      <c r="CL723" s="341"/>
      <c r="CM723" s="341"/>
      <c r="CN723" s="341"/>
      <c r="CO723" s="341"/>
      <c r="CP723" s="341"/>
      <c r="CQ723" s="341"/>
      <c r="CR723" s="341"/>
      <c r="CS723" s="341"/>
      <c r="CT723" s="341"/>
      <c r="CU723" s="341"/>
      <c r="CV723" s="341"/>
      <c r="CW723" s="341"/>
      <c r="CX723" s="341"/>
      <c r="CY723" s="341"/>
      <c r="CZ723" s="341"/>
    </row>
    <row r="724" ht="25.15" customHeight="true" x14ac:dyDescent="0.2">
      <c r="C724" s="614"/>
      <c r="D724" s="614"/>
      <c r="E724" s="614"/>
      <c r="F724" s="614"/>
      <c r="G724" s="614"/>
      <c r="H724" s="614"/>
      <c r="I724" s="614"/>
      <c r="J724" s="614"/>
      <c r="K724" s="614"/>
      <c r="L724" s="614"/>
      <c r="M724" s="614"/>
      <c r="N724" s="614"/>
      <c r="O724" s="614"/>
      <c r="P724" s="614"/>
      <c r="Q724" s="614"/>
      <c r="BA724" s="341"/>
      <c r="BB724" s="420"/>
      <c r="BC724" s="341"/>
      <c r="BD724" s="341"/>
      <c r="BE724" s="341"/>
      <c r="BF724" s="341"/>
      <c r="BG724" s="341"/>
      <c r="BH724" s="341"/>
      <c r="BI724" s="341"/>
      <c r="BJ724" s="341"/>
      <c r="BK724" s="341"/>
      <c r="BL724" s="341"/>
      <c r="BM724" s="341"/>
      <c r="BN724" s="341"/>
      <c r="BO724" s="341"/>
      <c r="BP724" s="341"/>
      <c r="BQ724" s="341"/>
      <c r="BR724" s="341"/>
      <c r="BS724" s="341"/>
      <c r="BT724" s="341"/>
      <c r="BU724" s="341"/>
      <c r="BV724" s="341"/>
      <c r="BW724" s="341"/>
      <c r="BX724" s="341"/>
      <c r="BY724" s="341"/>
      <c r="BZ724" s="341"/>
      <c r="CA724" s="341"/>
      <c r="CB724" s="341"/>
      <c r="CC724" s="341"/>
      <c r="CD724" s="341"/>
      <c r="CE724" s="341"/>
      <c r="CF724" s="341"/>
      <c r="CG724" s="341"/>
      <c r="CH724" s="341"/>
      <c r="CI724" s="341"/>
      <c r="CJ724" s="341"/>
      <c r="CK724" s="341"/>
      <c r="CL724" s="341"/>
      <c r="CM724" s="341"/>
      <c r="CN724" s="341"/>
      <c r="CO724" s="341"/>
      <c r="CP724" s="341"/>
      <c r="CQ724" s="341"/>
      <c r="CR724" s="341"/>
      <c r="CS724" s="341"/>
      <c r="CT724" s="341"/>
      <c r="CU724" s="341"/>
      <c r="CV724" s="341"/>
      <c r="CW724" s="341"/>
      <c r="CX724" s="341"/>
      <c r="CY724" s="341"/>
      <c r="CZ724" s="341"/>
    </row>
    <row r="725" ht="25.15" customHeight="true" x14ac:dyDescent="0.2">
      <c r="C725" s="614"/>
      <c r="D725" s="614"/>
      <c r="E725" s="614"/>
      <c r="F725" s="614"/>
      <c r="G725" s="614"/>
      <c r="H725" s="614"/>
      <c r="I725" s="614"/>
      <c r="J725" s="614"/>
      <c r="K725" s="614"/>
      <c r="L725" s="614"/>
      <c r="M725" s="614"/>
      <c r="N725" s="614"/>
      <c r="O725" s="614"/>
      <c r="P725" s="614"/>
      <c r="Q725" s="614"/>
      <c r="BA725" s="341"/>
      <c r="BB725" s="420"/>
      <c r="BC725" s="341"/>
      <c r="BD725" s="341"/>
      <c r="BE725" s="341"/>
      <c r="BF725" s="341"/>
      <c r="BG725" s="341"/>
      <c r="BH725" s="341"/>
      <c r="BI725" s="341"/>
      <c r="BJ725" s="341"/>
      <c r="BK725" s="341"/>
      <c r="BL725" s="341"/>
      <c r="BM725" s="341"/>
      <c r="BN725" s="341"/>
      <c r="BO725" s="341"/>
      <c r="BP725" s="341"/>
      <c r="BQ725" s="341"/>
      <c r="BR725" s="341"/>
      <c r="BS725" s="341"/>
      <c r="BT725" s="341"/>
      <c r="BU725" s="341"/>
      <c r="BV725" s="341"/>
      <c r="BW725" s="341"/>
      <c r="BX725" s="341"/>
      <c r="BY725" s="341"/>
      <c r="BZ725" s="341"/>
      <c r="CA725" s="341"/>
      <c r="CB725" s="341"/>
      <c r="CC725" s="341"/>
      <c r="CD725" s="341"/>
      <c r="CE725" s="341"/>
      <c r="CF725" s="341"/>
      <c r="CG725" s="341"/>
      <c r="CH725" s="341"/>
      <c r="CI725" s="341"/>
      <c r="CJ725" s="341"/>
      <c r="CK725" s="341"/>
      <c r="CL725" s="341"/>
      <c r="CM725" s="341"/>
      <c r="CN725" s="341"/>
      <c r="CO725" s="341"/>
      <c r="CP725" s="341"/>
      <c r="CQ725" s="341"/>
      <c r="CR725" s="341"/>
      <c r="CS725" s="341"/>
      <c r="CT725" s="341"/>
      <c r="CU725" s="341"/>
      <c r="CV725" s="341"/>
      <c r="CW725" s="341"/>
      <c r="CX725" s="341"/>
      <c r="CY725" s="341"/>
      <c r="CZ725" s="341"/>
    </row>
    <row r="726" ht="25.15" customHeight="true" x14ac:dyDescent="0.2">
      <c r="C726" s="614"/>
      <c r="D726" s="614"/>
      <c r="E726" s="614"/>
      <c r="F726" s="614"/>
      <c r="G726" s="614"/>
      <c r="H726" s="614"/>
      <c r="I726" s="614"/>
      <c r="J726" s="614"/>
      <c r="K726" s="614"/>
      <c r="L726" s="614"/>
      <c r="M726" s="614"/>
      <c r="N726" s="614"/>
      <c r="O726" s="614"/>
      <c r="P726" s="614"/>
      <c r="Q726" s="614"/>
      <c r="BA726" s="341"/>
      <c r="BB726" s="420"/>
      <c r="BC726" s="341"/>
      <c r="BD726" s="341"/>
      <c r="BE726" s="341"/>
      <c r="BF726" s="341"/>
      <c r="BG726" s="341"/>
      <c r="BH726" s="341"/>
      <c r="BI726" s="341"/>
      <c r="BJ726" s="341"/>
      <c r="BK726" s="341"/>
      <c r="BL726" s="341"/>
      <c r="BM726" s="341"/>
      <c r="BN726" s="341"/>
      <c r="BO726" s="341"/>
      <c r="BP726" s="341"/>
      <c r="BQ726" s="341"/>
      <c r="BR726" s="341"/>
      <c r="BS726" s="341"/>
      <c r="BT726" s="341"/>
      <c r="BU726" s="341"/>
      <c r="BV726" s="341"/>
      <c r="BW726" s="341"/>
      <c r="BX726" s="341"/>
      <c r="BY726" s="341"/>
      <c r="BZ726" s="341"/>
      <c r="CA726" s="341"/>
      <c r="CB726" s="341"/>
      <c r="CC726" s="341"/>
      <c r="CD726" s="341"/>
      <c r="CE726" s="341"/>
      <c r="CF726" s="341"/>
      <c r="CG726" s="341"/>
      <c r="CH726" s="341"/>
      <c r="CI726" s="341"/>
      <c r="CJ726" s="341"/>
      <c r="CK726" s="341"/>
      <c r="CL726" s="341"/>
      <c r="CM726" s="341"/>
      <c r="CN726" s="341"/>
      <c r="CO726" s="341"/>
      <c r="CP726" s="341"/>
      <c r="CQ726" s="341"/>
      <c r="CR726" s="341"/>
      <c r="CS726" s="341"/>
      <c r="CT726" s="341"/>
      <c r="CU726" s="341"/>
      <c r="CV726" s="341"/>
      <c r="CW726" s="341"/>
      <c r="CX726" s="341"/>
      <c r="CY726" s="341"/>
      <c r="CZ726" s="341"/>
    </row>
    <row r="727" ht="25.15" customHeight="true" x14ac:dyDescent="0.2">
      <c r="C727" s="614"/>
      <c r="D727" s="614"/>
      <c r="E727" s="614"/>
      <c r="F727" s="614"/>
      <c r="G727" s="614"/>
      <c r="H727" s="614"/>
      <c r="I727" s="614"/>
      <c r="J727" s="614"/>
      <c r="K727" s="614"/>
      <c r="L727" s="614"/>
      <c r="M727" s="614"/>
      <c r="N727" s="614"/>
      <c r="O727" s="614"/>
      <c r="P727" s="614"/>
      <c r="Q727" s="614"/>
      <c r="BA727" s="341"/>
      <c r="BB727" s="420"/>
      <c r="BC727" s="341"/>
      <c r="BD727" s="341"/>
      <c r="BE727" s="341"/>
      <c r="BF727" s="341"/>
      <c r="BG727" s="341"/>
      <c r="BH727" s="341"/>
      <c r="BI727" s="341"/>
      <c r="BJ727" s="341"/>
      <c r="BK727" s="341"/>
      <c r="BL727" s="341"/>
      <c r="BM727" s="341"/>
      <c r="BN727" s="341"/>
      <c r="BO727" s="341"/>
      <c r="BP727" s="341"/>
      <c r="BQ727" s="341"/>
      <c r="BR727" s="341"/>
      <c r="BS727" s="341"/>
      <c r="BT727" s="341"/>
      <c r="BU727" s="341"/>
      <c r="BV727" s="341"/>
      <c r="BW727" s="341"/>
      <c r="BX727" s="341"/>
      <c r="BY727" s="341"/>
      <c r="BZ727" s="341"/>
      <c r="CA727" s="341"/>
      <c r="CB727" s="341"/>
      <c r="CC727" s="341"/>
      <c r="CD727" s="341"/>
      <c r="CE727" s="341"/>
      <c r="CF727" s="341"/>
      <c r="CG727" s="341"/>
      <c r="CH727" s="341"/>
      <c r="CI727" s="341"/>
      <c r="CJ727" s="341"/>
      <c r="CK727" s="341"/>
      <c r="CL727" s="341"/>
      <c r="CM727" s="341"/>
      <c r="CN727" s="341"/>
      <c r="CO727" s="341"/>
      <c r="CP727" s="341"/>
      <c r="CQ727" s="341"/>
      <c r="CR727" s="341"/>
      <c r="CS727" s="341"/>
      <c r="CT727" s="341"/>
      <c r="CU727" s="341"/>
      <c r="CV727" s="341"/>
      <c r="CW727" s="341"/>
      <c r="CX727" s="341"/>
      <c r="CY727" s="341"/>
      <c r="CZ727" s="341"/>
    </row>
    <row r="728" ht="25.15" customHeight="true" x14ac:dyDescent="0.2">
      <c r="C728" s="614"/>
      <c r="D728" s="614"/>
      <c r="E728" s="614"/>
      <c r="F728" s="614"/>
      <c r="G728" s="614"/>
      <c r="H728" s="614"/>
      <c r="I728" s="614"/>
      <c r="J728" s="614"/>
      <c r="K728" s="614"/>
      <c r="L728" s="614"/>
      <c r="M728" s="614"/>
      <c r="N728" s="614"/>
      <c r="O728" s="614"/>
      <c r="P728" s="614"/>
      <c r="Q728" s="614"/>
      <c r="BA728" s="341"/>
      <c r="BB728" s="420"/>
      <c r="BC728" s="341"/>
      <c r="BD728" s="341"/>
      <c r="BE728" s="341"/>
      <c r="BF728" s="341"/>
      <c r="BG728" s="341"/>
      <c r="BH728" s="341"/>
      <c r="BI728" s="341"/>
      <c r="BJ728" s="341"/>
      <c r="BK728" s="341"/>
      <c r="BL728" s="341"/>
      <c r="BM728" s="341"/>
      <c r="BN728" s="341"/>
      <c r="BO728" s="341"/>
      <c r="BP728" s="341"/>
      <c r="BQ728" s="341"/>
      <c r="BR728" s="341"/>
      <c r="BS728" s="341"/>
      <c r="BT728" s="341"/>
      <c r="BU728" s="341"/>
      <c r="BV728" s="341"/>
      <c r="BW728" s="341"/>
      <c r="BX728" s="341"/>
      <c r="BY728" s="341"/>
      <c r="BZ728" s="341"/>
      <c r="CA728" s="341"/>
      <c r="CB728" s="341"/>
      <c r="CC728" s="341"/>
      <c r="CD728" s="341"/>
      <c r="CE728" s="341"/>
      <c r="CF728" s="341"/>
      <c r="CG728" s="341"/>
      <c r="CH728" s="341"/>
      <c r="CI728" s="341"/>
      <c r="CJ728" s="341"/>
      <c r="CK728" s="341"/>
      <c r="CL728" s="341"/>
      <c r="CM728" s="341"/>
      <c r="CN728" s="341"/>
      <c r="CO728" s="341"/>
      <c r="CP728" s="341"/>
      <c r="CQ728" s="341"/>
      <c r="CR728" s="341"/>
      <c r="CS728" s="341"/>
      <c r="CT728" s="341"/>
      <c r="CU728" s="341"/>
      <c r="CV728" s="341"/>
      <c r="CW728" s="341"/>
      <c r="CX728" s="341"/>
      <c r="CY728" s="341"/>
      <c r="CZ728" s="341"/>
    </row>
    <row r="729" ht="25.15" customHeight="true" x14ac:dyDescent="0.2">
      <c r="C729" s="614"/>
      <c r="D729" s="614"/>
      <c r="E729" s="614"/>
      <c r="F729" s="614"/>
      <c r="G729" s="614"/>
      <c r="H729" s="614"/>
      <c r="I729" s="614"/>
      <c r="J729" s="614"/>
      <c r="K729" s="614"/>
      <c r="L729" s="614"/>
      <c r="M729" s="614"/>
      <c r="N729" s="614"/>
      <c r="O729" s="614"/>
      <c r="P729" s="614"/>
      <c r="Q729" s="614"/>
      <c r="BA729" s="341"/>
      <c r="BB729" s="420"/>
      <c r="BC729" s="341"/>
      <c r="BD729" s="341"/>
      <c r="BE729" s="341"/>
      <c r="BF729" s="341"/>
      <c r="BG729" s="341"/>
      <c r="BH729" s="341"/>
      <c r="BI729" s="341"/>
      <c r="BJ729" s="341"/>
      <c r="BK729" s="341"/>
      <c r="BL729" s="341"/>
      <c r="BM729" s="341"/>
      <c r="BN729" s="341"/>
      <c r="BO729" s="341"/>
      <c r="BP729" s="341"/>
      <c r="BQ729" s="341"/>
      <c r="BR729" s="341"/>
      <c r="BS729" s="341"/>
      <c r="BT729" s="341"/>
      <c r="BU729" s="341"/>
      <c r="BV729" s="341"/>
      <c r="BW729" s="341"/>
      <c r="BX729" s="341"/>
      <c r="BY729" s="341"/>
      <c r="BZ729" s="341"/>
      <c r="CA729" s="341"/>
      <c r="CB729" s="341"/>
      <c r="CC729" s="341"/>
      <c r="CD729" s="341"/>
      <c r="CE729" s="341"/>
      <c r="CF729" s="341"/>
      <c r="CG729" s="341"/>
      <c r="CH729" s="341"/>
      <c r="CI729" s="341"/>
      <c r="CJ729" s="341"/>
      <c r="CK729" s="341"/>
      <c r="CL729" s="341"/>
      <c r="CM729" s="341"/>
      <c r="CN729" s="341"/>
      <c r="CO729" s="341"/>
      <c r="CP729" s="341"/>
      <c r="CQ729" s="341"/>
      <c r="CR729" s="341"/>
      <c r="CS729" s="341"/>
      <c r="CT729" s="341"/>
      <c r="CU729" s="341"/>
      <c r="CV729" s="341"/>
      <c r="CW729" s="341"/>
      <c r="CX729" s="341"/>
      <c r="CY729" s="341"/>
      <c r="CZ729" s="341"/>
    </row>
    <row r="730" ht="25.15" customHeight="true" x14ac:dyDescent="0.2">
      <c r="C730" s="614"/>
      <c r="D730" s="614"/>
      <c r="E730" s="614"/>
      <c r="F730" s="614"/>
      <c r="G730" s="614"/>
      <c r="H730" s="614"/>
      <c r="I730" s="614"/>
      <c r="J730" s="614"/>
      <c r="K730" s="614"/>
      <c r="L730" s="614"/>
      <c r="M730" s="614"/>
      <c r="N730" s="614"/>
      <c r="O730" s="614"/>
      <c r="P730" s="614"/>
      <c r="Q730" s="614"/>
      <c r="BA730" s="341"/>
      <c r="BB730" s="420"/>
      <c r="BC730" s="341"/>
      <c r="BD730" s="341"/>
      <c r="BE730" s="341"/>
      <c r="BF730" s="341"/>
      <c r="BG730" s="341"/>
      <c r="BH730" s="341"/>
      <c r="BI730" s="341"/>
      <c r="BJ730" s="341"/>
      <c r="BK730" s="341"/>
      <c r="BL730" s="341"/>
      <c r="BM730" s="341"/>
      <c r="BN730" s="341"/>
      <c r="BO730" s="341"/>
      <c r="BP730" s="341"/>
      <c r="BQ730" s="341"/>
      <c r="BR730" s="341"/>
      <c r="BS730" s="341"/>
      <c r="BT730" s="341"/>
      <c r="BU730" s="341"/>
      <c r="BV730" s="341"/>
      <c r="BW730" s="341"/>
      <c r="BX730" s="341"/>
      <c r="BY730" s="341"/>
      <c r="BZ730" s="341"/>
      <c r="CA730" s="341"/>
      <c r="CB730" s="341"/>
      <c r="CC730" s="341"/>
      <c r="CD730" s="341"/>
      <c r="CE730" s="341"/>
      <c r="CF730" s="341"/>
      <c r="CG730" s="341"/>
      <c r="CH730" s="341"/>
      <c r="CI730" s="341"/>
      <c r="CJ730" s="341"/>
      <c r="CK730" s="341"/>
      <c r="CL730" s="341"/>
      <c r="CM730" s="341"/>
      <c r="CN730" s="341"/>
      <c r="CO730" s="341"/>
      <c r="CP730" s="341"/>
      <c r="CQ730" s="341"/>
      <c r="CR730" s="341"/>
      <c r="CS730" s="341"/>
      <c r="CT730" s="341"/>
      <c r="CU730" s="341"/>
      <c r="CV730" s="341"/>
      <c r="CW730" s="341"/>
      <c r="CX730" s="341"/>
      <c r="CY730" s="341"/>
      <c r="CZ730" s="341"/>
    </row>
    <row r="731" ht="25.15" customHeight="true" x14ac:dyDescent="0.2">
      <c r="C731" s="614"/>
      <c r="D731" s="614"/>
      <c r="E731" s="614"/>
      <c r="F731" s="614"/>
      <c r="G731" s="614"/>
      <c r="H731" s="614"/>
      <c r="I731" s="614"/>
      <c r="J731" s="614"/>
      <c r="K731" s="614"/>
      <c r="L731" s="614"/>
      <c r="M731" s="614"/>
      <c r="N731" s="614"/>
      <c r="O731" s="614"/>
      <c r="P731" s="614"/>
      <c r="Q731" s="614"/>
      <c r="BA731" s="341"/>
      <c r="BB731" s="420"/>
      <c r="BC731" s="341"/>
      <c r="BD731" s="341"/>
      <c r="BE731" s="341"/>
      <c r="BF731" s="341"/>
      <c r="BG731" s="341"/>
      <c r="BH731" s="341"/>
      <c r="BI731" s="341"/>
      <c r="BJ731" s="341"/>
      <c r="BK731" s="341"/>
      <c r="BL731" s="341"/>
      <c r="BM731" s="341"/>
      <c r="BN731" s="341"/>
      <c r="BO731" s="341"/>
      <c r="BP731" s="341"/>
      <c r="BQ731" s="341"/>
      <c r="BR731" s="341"/>
      <c r="BS731" s="341"/>
      <c r="BT731" s="341"/>
      <c r="BU731" s="341"/>
      <c r="BV731" s="341"/>
      <c r="BW731" s="341"/>
      <c r="BX731" s="341"/>
      <c r="BY731" s="341"/>
      <c r="BZ731" s="341"/>
      <c r="CA731" s="341"/>
      <c r="CB731" s="341"/>
      <c r="CC731" s="341"/>
      <c r="CD731" s="341"/>
      <c r="CE731" s="341"/>
      <c r="CF731" s="341"/>
      <c r="CG731" s="341"/>
      <c r="CH731" s="341"/>
      <c r="CI731" s="341"/>
      <c r="CJ731" s="341"/>
      <c r="CK731" s="341"/>
      <c r="CL731" s="341"/>
      <c r="CM731" s="341"/>
      <c r="CN731" s="341"/>
      <c r="CO731" s="341"/>
      <c r="CP731" s="341"/>
      <c r="CQ731" s="341"/>
      <c r="CR731" s="341"/>
      <c r="CS731" s="341"/>
      <c r="CT731" s="341"/>
      <c r="CU731" s="341"/>
      <c r="CV731" s="341"/>
      <c r="CW731" s="341"/>
      <c r="CX731" s="341"/>
      <c r="CY731" s="341"/>
      <c r="CZ731" s="341"/>
    </row>
    <row r="732" ht="25.15" customHeight="true" x14ac:dyDescent="0.2">
      <c r="C732" s="614"/>
      <c r="D732" s="614"/>
      <c r="E732" s="614"/>
      <c r="F732" s="614"/>
      <c r="G732" s="614"/>
      <c r="H732" s="614"/>
      <c r="I732" s="614"/>
      <c r="J732" s="614"/>
      <c r="K732" s="614"/>
      <c r="L732" s="614"/>
      <c r="M732" s="614"/>
      <c r="N732" s="614"/>
      <c r="O732" s="614"/>
      <c r="P732" s="614"/>
      <c r="Q732" s="614"/>
      <c r="BA732" s="341"/>
      <c r="BB732" s="420"/>
      <c r="BC732" s="341"/>
      <c r="BD732" s="341"/>
      <c r="BE732" s="341"/>
      <c r="BF732" s="341"/>
      <c r="BG732" s="341"/>
      <c r="BH732" s="341"/>
      <c r="BI732" s="341"/>
      <c r="BJ732" s="341"/>
      <c r="BK732" s="341"/>
      <c r="BL732" s="341"/>
      <c r="BM732" s="341"/>
      <c r="BN732" s="341"/>
      <c r="BO732" s="341"/>
      <c r="BP732" s="341"/>
      <c r="BQ732" s="341"/>
      <c r="BR732" s="341"/>
      <c r="BS732" s="341"/>
      <c r="BT732" s="341"/>
      <c r="BU732" s="341"/>
      <c r="BV732" s="341"/>
      <c r="BW732" s="341"/>
      <c r="BX732" s="341"/>
      <c r="BY732" s="341"/>
      <c r="BZ732" s="341"/>
      <c r="CA732" s="341"/>
      <c r="CB732" s="341"/>
      <c r="CC732" s="341"/>
      <c r="CD732" s="341"/>
      <c r="CE732" s="341"/>
      <c r="CF732" s="341"/>
      <c r="CG732" s="341"/>
      <c r="CH732" s="341"/>
      <c r="CI732" s="341"/>
      <c r="CJ732" s="341"/>
      <c r="CK732" s="341"/>
      <c r="CL732" s="341"/>
      <c r="CM732" s="341"/>
      <c r="CN732" s="341"/>
      <c r="CO732" s="341"/>
      <c r="CP732" s="341"/>
      <c r="CQ732" s="341"/>
      <c r="CR732" s="341"/>
      <c r="CS732" s="341"/>
      <c r="CT732" s="341"/>
      <c r="CU732" s="341"/>
      <c r="CV732" s="341"/>
      <c r="CW732" s="341"/>
      <c r="CX732" s="341"/>
      <c r="CY732" s="341"/>
      <c r="CZ732" s="341"/>
    </row>
    <row r="733" ht="25.15" customHeight="true" x14ac:dyDescent="0.2">
      <c r="C733" s="614"/>
      <c r="D733" s="614"/>
      <c r="E733" s="614"/>
      <c r="F733" s="614"/>
      <c r="G733" s="614"/>
      <c r="H733" s="614"/>
      <c r="I733" s="614"/>
      <c r="J733" s="614"/>
      <c r="K733" s="614"/>
      <c r="L733" s="614"/>
      <c r="M733" s="614"/>
      <c r="N733" s="614"/>
      <c r="O733" s="614"/>
      <c r="P733" s="614"/>
      <c r="Q733" s="614"/>
      <c r="BA733" s="341"/>
      <c r="BB733" s="420"/>
      <c r="BC733" s="341"/>
      <c r="BD733" s="341"/>
      <c r="BE733" s="341"/>
      <c r="BF733" s="341"/>
      <c r="BG733" s="341"/>
      <c r="BH733" s="341"/>
      <c r="BI733" s="341"/>
      <c r="BJ733" s="341"/>
      <c r="BK733" s="341"/>
      <c r="BL733" s="341"/>
      <c r="BM733" s="341"/>
      <c r="BN733" s="341"/>
      <c r="BO733" s="341"/>
      <c r="BP733" s="341"/>
      <c r="BQ733" s="341"/>
      <c r="BR733" s="341"/>
      <c r="BS733" s="341"/>
      <c r="BT733" s="341"/>
      <c r="BU733" s="341"/>
      <c r="BV733" s="341"/>
      <c r="BW733" s="341"/>
      <c r="BX733" s="341"/>
      <c r="BY733" s="341"/>
      <c r="BZ733" s="341"/>
      <c r="CA733" s="341"/>
      <c r="CB733" s="341"/>
      <c r="CC733" s="341"/>
      <c r="CD733" s="341"/>
      <c r="CE733" s="341"/>
      <c r="CF733" s="341"/>
      <c r="CG733" s="341"/>
      <c r="CH733" s="341"/>
      <c r="CI733" s="341"/>
      <c r="CJ733" s="341"/>
      <c r="CK733" s="341"/>
      <c r="CL733" s="341"/>
      <c r="CM733" s="341"/>
      <c r="CN733" s="341"/>
      <c r="CO733" s="341"/>
      <c r="CP733" s="341"/>
      <c r="CQ733" s="341"/>
      <c r="CR733" s="341"/>
      <c r="CS733" s="341"/>
      <c r="CT733" s="341"/>
      <c r="CU733" s="341"/>
      <c r="CV733" s="341"/>
      <c r="CW733" s="341"/>
      <c r="CX733" s="341"/>
      <c r="CY733" s="341"/>
      <c r="CZ733" s="341"/>
    </row>
    <row r="734" ht="25.15" customHeight="true" x14ac:dyDescent="0.2">
      <c r="C734" s="614"/>
      <c r="D734" s="614"/>
      <c r="E734" s="614"/>
      <c r="F734" s="614"/>
      <c r="G734" s="614"/>
      <c r="H734" s="614"/>
      <c r="I734" s="614"/>
      <c r="J734" s="614"/>
      <c r="K734" s="614"/>
      <c r="L734" s="614"/>
      <c r="M734" s="614"/>
      <c r="N734" s="614"/>
      <c r="O734" s="614"/>
      <c r="P734" s="614"/>
      <c r="Q734" s="614"/>
      <c r="BA734" s="341"/>
      <c r="BB734" s="420"/>
      <c r="BC734" s="341"/>
      <c r="BD734" s="341"/>
      <c r="BE734" s="341"/>
      <c r="BF734" s="341"/>
      <c r="BG734" s="341"/>
      <c r="BH734" s="341"/>
      <c r="BI734" s="341"/>
      <c r="BJ734" s="341"/>
      <c r="BK734" s="341"/>
      <c r="BL734" s="341"/>
      <c r="BM734" s="341"/>
      <c r="BN734" s="341"/>
      <c r="BO734" s="341"/>
      <c r="BP734" s="341"/>
      <c r="BQ734" s="341"/>
      <c r="BR734" s="341"/>
      <c r="BS734" s="341"/>
      <c r="BT734" s="341"/>
      <c r="BU734" s="341"/>
      <c r="BV734" s="341"/>
      <c r="BW734" s="341"/>
      <c r="BX734" s="341"/>
      <c r="BY734" s="341"/>
      <c r="BZ734" s="341"/>
      <c r="CA734" s="341"/>
      <c r="CB734" s="341"/>
      <c r="CC734" s="341"/>
      <c r="CD734" s="341"/>
      <c r="CE734" s="341"/>
      <c r="CF734" s="341"/>
      <c r="CG734" s="341"/>
      <c r="CH734" s="341"/>
      <c r="CI734" s="341"/>
      <c r="CJ734" s="341"/>
      <c r="CK734" s="341"/>
      <c r="CL734" s="341"/>
      <c r="CM734" s="341"/>
      <c r="CN734" s="341"/>
      <c r="CO734" s="341"/>
      <c r="CP734" s="341"/>
      <c r="CQ734" s="341"/>
      <c r="CR734" s="341"/>
      <c r="CS734" s="341"/>
      <c r="CT734" s="341"/>
      <c r="CU734" s="341"/>
      <c r="CV734" s="341"/>
      <c r="CW734" s="341"/>
      <c r="CX734" s="341"/>
      <c r="CY734" s="341"/>
      <c r="CZ734" s="341"/>
    </row>
    <row r="735" ht="25.15" customHeight="true" x14ac:dyDescent="0.2">
      <c r="C735" s="614"/>
      <c r="D735" s="614"/>
      <c r="E735" s="614"/>
      <c r="F735" s="614"/>
      <c r="G735" s="614"/>
      <c r="H735" s="614"/>
      <c r="I735" s="614"/>
      <c r="J735" s="614"/>
      <c r="K735" s="614"/>
      <c r="L735" s="614"/>
      <c r="M735" s="614"/>
      <c r="N735" s="614"/>
      <c r="O735" s="614"/>
      <c r="P735" s="614"/>
      <c r="Q735" s="614"/>
      <c r="BA735" s="341"/>
      <c r="BB735" s="420"/>
      <c r="BC735" s="341"/>
      <c r="BD735" s="341"/>
      <c r="BE735" s="341"/>
      <c r="BF735" s="341"/>
      <c r="BG735" s="341"/>
      <c r="BH735" s="341"/>
      <c r="BI735" s="341"/>
      <c r="BJ735" s="341"/>
      <c r="BK735" s="341"/>
      <c r="BL735" s="341"/>
      <c r="BM735" s="341"/>
      <c r="BN735" s="341"/>
      <c r="BO735" s="341"/>
      <c r="BP735" s="341"/>
      <c r="BQ735" s="341"/>
      <c r="BR735" s="341"/>
      <c r="BS735" s="341"/>
      <c r="BT735" s="341"/>
      <c r="BU735" s="341"/>
      <c r="BV735" s="341"/>
      <c r="BW735" s="341"/>
      <c r="BX735" s="341"/>
      <c r="BY735" s="341"/>
      <c r="BZ735" s="341"/>
      <c r="CA735" s="341"/>
      <c r="CB735" s="341"/>
      <c r="CC735" s="341"/>
      <c r="CD735" s="341"/>
      <c r="CE735" s="341"/>
      <c r="CF735" s="341"/>
      <c r="CG735" s="341"/>
      <c r="CH735" s="341"/>
      <c r="CI735" s="341"/>
      <c r="CJ735" s="341"/>
      <c r="CK735" s="341"/>
      <c r="CL735" s="341"/>
      <c r="CM735" s="341"/>
      <c r="CN735" s="341"/>
      <c r="CO735" s="341"/>
      <c r="CP735" s="341"/>
      <c r="CQ735" s="341"/>
      <c r="CR735" s="341"/>
      <c r="CS735" s="341"/>
      <c r="CT735" s="341"/>
      <c r="CU735" s="341"/>
      <c r="CV735" s="341"/>
      <c r="CW735" s="341"/>
      <c r="CX735" s="341"/>
      <c r="CY735" s="341"/>
      <c r="CZ735" s="341"/>
    </row>
    <row r="736" ht="25.15" customHeight="true" x14ac:dyDescent="0.2">
      <c r="C736" s="614"/>
      <c r="D736" s="614"/>
      <c r="E736" s="614"/>
      <c r="F736" s="614"/>
      <c r="G736" s="614"/>
      <c r="H736" s="614"/>
      <c r="I736" s="614"/>
      <c r="J736" s="614"/>
      <c r="K736" s="614"/>
      <c r="L736" s="614"/>
      <c r="M736" s="614"/>
      <c r="N736" s="614"/>
      <c r="O736" s="614"/>
      <c r="P736" s="614"/>
      <c r="Q736" s="614"/>
      <c r="BA736" s="341"/>
      <c r="BB736" s="420"/>
      <c r="BC736" s="341"/>
      <c r="BD736" s="341"/>
      <c r="BE736" s="341"/>
      <c r="BF736" s="341"/>
      <c r="BG736" s="341"/>
      <c r="BH736" s="341"/>
      <c r="BI736" s="341"/>
      <c r="BJ736" s="341"/>
      <c r="BK736" s="341"/>
      <c r="BL736" s="341"/>
      <c r="BM736" s="341"/>
      <c r="BN736" s="341"/>
      <c r="BO736" s="341"/>
      <c r="BP736" s="341"/>
      <c r="BQ736" s="341"/>
      <c r="BR736" s="341"/>
      <c r="BS736" s="341"/>
      <c r="BT736" s="341"/>
      <c r="BU736" s="341"/>
      <c r="BV736" s="341"/>
      <c r="BW736" s="341"/>
      <c r="BX736" s="341"/>
      <c r="BY736" s="341"/>
      <c r="BZ736" s="341"/>
      <c r="CA736" s="341"/>
      <c r="CB736" s="341"/>
      <c r="CC736" s="341"/>
      <c r="CD736" s="341"/>
      <c r="CE736" s="341"/>
      <c r="CF736" s="341"/>
      <c r="CG736" s="341"/>
      <c r="CH736" s="341"/>
      <c r="CI736" s="341"/>
      <c r="CJ736" s="341"/>
      <c r="CK736" s="341"/>
      <c r="CL736" s="341"/>
      <c r="CM736" s="341"/>
      <c r="CN736" s="341"/>
      <c r="CO736" s="341"/>
      <c r="CP736" s="341"/>
      <c r="CQ736" s="341"/>
      <c r="CR736" s="341"/>
      <c r="CS736" s="341"/>
      <c r="CT736" s="341"/>
      <c r="CU736" s="341"/>
      <c r="CV736" s="341"/>
      <c r="CW736" s="341"/>
      <c r="CX736" s="341"/>
      <c r="CY736" s="341"/>
      <c r="CZ736" s="341"/>
    </row>
    <row r="737" ht="25.15" customHeight="true" x14ac:dyDescent="0.2">
      <c r="C737" s="614"/>
      <c r="D737" s="614"/>
      <c r="E737" s="614"/>
      <c r="F737" s="614"/>
      <c r="G737" s="614"/>
      <c r="H737" s="614"/>
      <c r="I737" s="614"/>
      <c r="J737" s="614"/>
      <c r="K737" s="614"/>
      <c r="L737" s="614"/>
      <c r="M737" s="614"/>
      <c r="N737" s="614"/>
      <c r="O737" s="614"/>
      <c r="P737" s="614"/>
      <c r="Q737" s="614"/>
      <c r="BA737" s="341"/>
      <c r="BB737" s="420"/>
      <c r="BC737" s="341"/>
      <c r="BD737" s="341"/>
      <c r="BE737" s="341"/>
      <c r="BF737" s="341"/>
      <c r="BG737" s="341"/>
      <c r="BH737" s="341"/>
      <c r="BI737" s="341"/>
      <c r="BJ737" s="341"/>
      <c r="BK737" s="341"/>
      <c r="BL737" s="341"/>
      <c r="BM737" s="341"/>
      <c r="BN737" s="341"/>
      <c r="BO737" s="341"/>
      <c r="BP737" s="341"/>
      <c r="BQ737" s="341"/>
      <c r="BR737" s="341"/>
      <c r="BS737" s="341"/>
      <c r="BT737" s="341"/>
      <c r="BU737" s="341"/>
      <c r="BV737" s="341"/>
      <c r="BW737" s="341"/>
      <c r="BX737" s="341"/>
      <c r="BY737" s="341"/>
      <c r="BZ737" s="341"/>
      <c r="CA737" s="341"/>
      <c r="CB737" s="341"/>
      <c r="CC737" s="341"/>
      <c r="CD737" s="341"/>
      <c r="CE737" s="341"/>
      <c r="CF737" s="341"/>
      <c r="CG737" s="341"/>
      <c r="CH737" s="341"/>
      <c r="CI737" s="341"/>
      <c r="CJ737" s="341"/>
      <c r="CK737" s="341"/>
      <c r="CL737" s="341"/>
      <c r="CM737" s="341"/>
      <c r="CN737" s="341"/>
      <c r="CO737" s="341"/>
      <c r="CP737" s="341"/>
      <c r="CQ737" s="341"/>
      <c r="CR737" s="341"/>
      <c r="CS737" s="341"/>
      <c r="CT737" s="341"/>
      <c r="CU737" s="341"/>
      <c r="CV737" s="341"/>
      <c r="CW737" s="341"/>
      <c r="CX737" s="341"/>
      <c r="CY737" s="341"/>
      <c r="CZ737" s="341"/>
    </row>
    <row r="738" ht="25.15" customHeight="true" x14ac:dyDescent="0.2">
      <c r="C738" s="614"/>
      <c r="D738" s="614"/>
      <c r="E738" s="614"/>
      <c r="F738" s="614"/>
      <c r="G738" s="614"/>
      <c r="H738" s="614"/>
      <c r="I738" s="614"/>
      <c r="J738" s="614"/>
      <c r="K738" s="614"/>
      <c r="L738" s="614"/>
      <c r="M738" s="614"/>
      <c r="N738" s="614"/>
      <c r="O738" s="614"/>
      <c r="P738" s="614"/>
      <c r="Q738" s="614"/>
      <c r="BA738" s="341"/>
      <c r="BB738" s="420"/>
      <c r="BC738" s="341"/>
      <c r="BD738" s="341"/>
      <c r="BE738" s="341"/>
      <c r="BF738" s="341"/>
      <c r="BG738" s="341"/>
      <c r="BH738" s="341"/>
      <c r="BI738" s="341"/>
      <c r="BJ738" s="341"/>
      <c r="BK738" s="341"/>
      <c r="BL738" s="341"/>
      <c r="BM738" s="341"/>
      <c r="BN738" s="341"/>
      <c r="BO738" s="341"/>
      <c r="BP738" s="341"/>
      <c r="BQ738" s="341"/>
      <c r="BR738" s="341"/>
      <c r="BS738" s="341"/>
      <c r="BT738" s="341"/>
      <c r="BU738" s="341"/>
      <c r="BV738" s="341"/>
      <c r="BW738" s="341"/>
      <c r="BX738" s="341"/>
      <c r="BY738" s="341"/>
      <c r="BZ738" s="341"/>
      <c r="CA738" s="341"/>
      <c r="CB738" s="341"/>
      <c r="CC738" s="341"/>
      <c r="CD738" s="341"/>
      <c r="CE738" s="341"/>
      <c r="CF738" s="341"/>
      <c r="CG738" s="341"/>
      <c r="CH738" s="341"/>
      <c r="CI738" s="341"/>
      <c r="CJ738" s="341"/>
      <c r="CK738" s="341"/>
      <c r="CL738" s="341"/>
      <c r="CM738" s="341"/>
      <c r="CN738" s="341"/>
      <c r="CO738" s="341"/>
      <c r="CP738" s="341"/>
      <c r="CQ738" s="341"/>
      <c r="CR738" s="341"/>
      <c r="CS738" s="341"/>
      <c r="CT738" s="341"/>
      <c r="CU738" s="341"/>
      <c r="CV738" s="341"/>
      <c r="CW738" s="341"/>
      <c r="CX738" s="341"/>
      <c r="CY738" s="341"/>
      <c r="CZ738" s="341"/>
    </row>
    <row r="739" ht="25.15" customHeight="true" x14ac:dyDescent="0.2">
      <c r="C739" s="614"/>
      <c r="D739" s="614"/>
      <c r="E739" s="614"/>
      <c r="F739" s="614"/>
      <c r="G739" s="614"/>
      <c r="H739" s="614"/>
      <c r="I739" s="614"/>
      <c r="J739" s="614"/>
      <c r="K739" s="614"/>
      <c r="L739" s="614"/>
      <c r="M739" s="614"/>
      <c r="N739" s="614"/>
      <c r="O739" s="614"/>
      <c r="P739" s="614"/>
      <c r="Q739" s="614"/>
      <c r="BA739" s="341"/>
      <c r="BB739" s="420"/>
      <c r="BC739" s="341"/>
      <c r="BD739" s="341"/>
      <c r="BE739" s="341"/>
      <c r="BF739" s="341"/>
      <c r="BG739" s="341"/>
      <c r="BH739" s="341"/>
      <c r="BI739" s="341"/>
      <c r="BJ739" s="341"/>
      <c r="BK739" s="341"/>
      <c r="BL739" s="341"/>
      <c r="BM739" s="341"/>
      <c r="BN739" s="341"/>
      <c r="BO739" s="341"/>
      <c r="BP739" s="341"/>
      <c r="BQ739" s="341"/>
      <c r="BR739" s="341"/>
      <c r="BS739" s="341"/>
      <c r="BT739" s="341"/>
      <c r="BU739" s="341"/>
      <c r="BV739" s="341"/>
      <c r="BW739" s="341"/>
      <c r="BX739" s="341"/>
      <c r="BY739" s="341"/>
      <c r="BZ739" s="341"/>
      <c r="CA739" s="341"/>
      <c r="CB739" s="341"/>
      <c r="CC739" s="341"/>
      <c r="CD739" s="341"/>
      <c r="CE739" s="341"/>
      <c r="CF739" s="341"/>
      <c r="CG739" s="341"/>
      <c r="CH739" s="341"/>
      <c r="CI739" s="341"/>
      <c r="CJ739" s="341"/>
      <c r="CK739" s="341"/>
      <c r="CL739" s="341"/>
      <c r="CM739" s="341"/>
      <c r="CN739" s="341"/>
      <c r="CO739" s="341"/>
      <c r="CP739" s="341"/>
      <c r="CQ739" s="341"/>
      <c r="CR739" s="341"/>
      <c r="CS739" s="341"/>
      <c r="CT739" s="341"/>
      <c r="CU739" s="341"/>
      <c r="CV739" s="341"/>
      <c r="CW739" s="341"/>
      <c r="CX739" s="341"/>
      <c r="CY739" s="341"/>
      <c r="CZ739" s="341"/>
    </row>
    <row r="740" ht="25.15" customHeight="true" x14ac:dyDescent="0.2">
      <c r="C740" s="614"/>
      <c r="D740" s="614"/>
      <c r="E740" s="614"/>
      <c r="F740" s="614"/>
      <c r="G740" s="614"/>
      <c r="H740" s="614"/>
      <c r="I740" s="614"/>
      <c r="J740" s="614"/>
      <c r="K740" s="614"/>
      <c r="L740" s="614"/>
      <c r="M740" s="614"/>
      <c r="N740" s="614"/>
      <c r="O740" s="614"/>
      <c r="P740" s="614"/>
      <c r="Q740" s="614"/>
      <c r="BA740" s="341"/>
      <c r="BB740" s="420"/>
      <c r="BC740" s="341"/>
      <c r="BD740" s="341"/>
      <c r="BE740" s="341"/>
      <c r="BF740" s="341"/>
      <c r="BG740" s="341"/>
      <c r="BH740" s="341"/>
      <c r="BI740" s="341"/>
      <c r="BJ740" s="341"/>
      <c r="BK740" s="341"/>
      <c r="BL740" s="341"/>
      <c r="BM740" s="341"/>
      <c r="BN740" s="341"/>
      <c r="BO740" s="341"/>
      <c r="BP740" s="341"/>
      <c r="BQ740" s="341"/>
      <c r="BR740" s="341"/>
      <c r="BS740" s="341"/>
      <c r="BT740" s="341"/>
      <c r="BU740" s="341"/>
      <c r="BV740" s="341"/>
      <c r="BW740" s="341"/>
      <c r="BX740" s="341"/>
      <c r="BY740" s="341"/>
      <c r="BZ740" s="341"/>
      <c r="CA740" s="341"/>
      <c r="CB740" s="341"/>
      <c r="CC740" s="341"/>
      <c r="CD740" s="341"/>
      <c r="CE740" s="341"/>
      <c r="CF740" s="341"/>
      <c r="CG740" s="341"/>
      <c r="CH740" s="341"/>
      <c r="CI740" s="341"/>
      <c r="CJ740" s="341"/>
      <c r="CK740" s="341"/>
      <c r="CL740" s="341"/>
      <c r="CM740" s="341"/>
      <c r="CN740" s="341"/>
      <c r="CO740" s="341"/>
      <c r="CP740" s="341"/>
      <c r="CQ740" s="341"/>
      <c r="CR740" s="341"/>
      <c r="CS740" s="341"/>
      <c r="CT740" s="341"/>
      <c r="CU740" s="341"/>
      <c r="CV740" s="341"/>
      <c r="CW740" s="341"/>
      <c r="CX740" s="341"/>
      <c r="CY740" s="341"/>
      <c r="CZ740" s="341"/>
    </row>
    <row r="741" ht="25.15" customHeight="true" x14ac:dyDescent="0.2">
      <c r="C741" s="614"/>
      <c r="D741" s="614"/>
      <c r="E741" s="614"/>
      <c r="F741" s="614"/>
      <c r="G741" s="614"/>
      <c r="H741" s="614"/>
      <c r="I741" s="614"/>
      <c r="J741" s="614"/>
      <c r="K741" s="614"/>
      <c r="L741" s="614"/>
      <c r="M741" s="614"/>
      <c r="N741" s="614"/>
      <c r="O741" s="614"/>
      <c r="P741" s="614"/>
      <c r="Q741" s="614"/>
      <c r="BA741" s="341"/>
      <c r="BB741" s="420"/>
      <c r="BC741" s="341"/>
      <c r="BD741" s="341"/>
      <c r="BE741" s="341"/>
      <c r="BF741" s="341"/>
      <c r="BG741" s="341"/>
      <c r="BH741" s="341"/>
      <c r="BI741" s="341"/>
      <c r="BJ741" s="341"/>
      <c r="BK741" s="341"/>
      <c r="BL741" s="341"/>
      <c r="BM741" s="341"/>
      <c r="BN741" s="341"/>
      <c r="BO741" s="341"/>
      <c r="BP741" s="341"/>
      <c r="BQ741" s="341"/>
      <c r="BR741" s="341"/>
      <c r="BS741" s="341"/>
      <c r="BT741" s="341"/>
      <c r="BU741" s="341"/>
      <c r="BV741" s="341"/>
      <c r="BW741" s="341"/>
      <c r="BX741" s="341"/>
      <c r="BY741" s="341"/>
      <c r="BZ741" s="341"/>
      <c r="CA741" s="341"/>
      <c r="CB741" s="341"/>
      <c r="CC741" s="341"/>
      <c r="CD741" s="341"/>
      <c r="CE741" s="341"/>
      <c r="CF741" s="341"/>
      <c r="CG741" s="341"/>
      <c r="CH741" s="341"/>
      <c r="CI741" s="341"/>
      <c r="CJ741" s="341"/>
      <c r="CK741" s="341"/>
      <c r="CL741" s="341"/>
      <c r="CM741" s="341"/>
      <c r="CN741" s="341"/>
      <c r="CO741" s="341"/>
      <c r="CP741" s="341"/>
      <c r="CQ741" s="341"/>
      <c r="CR741" s="341"/>
      <c r="CS741" s="341"/>
      <c r="CT741" s="341"/>
      <c r="CU741" s="341"/>
      <c r="CV741" s="341"/>
      <c r="CW741" s="341"/>
      <c r="CX741" s="341"/>
      <c r="CY741" s="341"/>
      <c r="CZ741" s="341"/>
    </row>
    <row r="742" ht="25.15" customHeight="true" x14ac:dyDescent="0.2">
      <c r="C742" s="614"/>
      <c r="D742" s="614"/>
      <c r="E742" s="614"/>
      <c r="F742" s="614"/>
      <c r="G742" s="614"/>
      <c r="H742" s="614"/>
      <c r="I742" s="614"/>
      <c r="J742" s="614"/>
      <c r="K742" s="614"/>
      <c r="L742" s="614"/>
      <c r="M742" s="614"/>
      <c r="N742" s="614"/>
      <c r="O742" s="614"/>
      <c r="P742" s="614"/>
      <c r="Q742" s="614"/>
      <c r="BA742" s="341"/>
      <c r="BB742" s="420"/>
      <c r="BC742" s="341"/>
      <c r="BD742" s="341"/>
      <c r="BE742" s="341"/>
      <c r="BF742" s="341"/>
      <c r="BG742" s="341"/>
      <c r="BH742" s="341"/>
      <c r="BI742" s="341"/>
      <c r="BJ742" s="341"/>
      <c r="BK742" s="341"/>
      <c r="BL742" s="341"/>
      <c r="BM742" s="341"/>
      <c r="BN742" s="341"/>
      <c r="BO742" s="341"/>
      <c r="BP742" s="341"/>
      <c r="BQ742" s="341"/>
      <c r="BR742" s="341"/>
      <c r="BS742" s="341"/>
      <c r="BT742" s="341"/>
      <c r="BU742" s="341"/>
      <c r="BV742" s="341"/>
      <c r="BW742" s="341"/>
      <c r="BX742" s="341"/>
      <c r="BY742" s="341"/>
      <c r="BZ742" s="341"/>
      <c r="CA742" s="341"/>
      <c r="CB742" s="341"/>
      <c r="CC742" s="341"/>
      <c r="CD742" s="341"/>
      <c r="CE742" s="341"/>
      <c r="CF742" s="341"/>
      <c r="CG742" s="341"/>
      <c r="CH742" s="341"/>
      <c r="CI742" s="341"/>
      <c r="CJ742" s="341"/>
      <c r="CK742" s="341"/>
      <c r="CL742" s="341"/>
      <c r="CM742" s="341"/>
      <c r="CN742" s="341"/>
      <c r="CO742" s="341"/>
      <c r="CP742" s="341"/>
      <c r="CQ742" s="341"/>
      <c r="CR742" s="341"/>
      <c r="CS742" s="341"/>
      <c r="CT742" s="341"/>
      <c r="CU742" s="341"/>
      <c r="CV742" s="341"/>
      <c r="CW742" s="341"/>
      <c r="CX742" s="341"/>
      <c r="CY742" s="341"/>
      <c r="CZ742" s="341"/>
    </row>
    <row r="743" ht="25.15" customHeight="true" x14ac:dyDescent="0.2">
      <c r="C743" s="614"/>
      <c r="D743" s="614"/>
      <c r="E743" s="614"/>
      <c r="F743" s="614"/>
      <c r="G743" s="614"/>
      <c r="H743" s="614"/>
      <c r="I743" s="614"/>
      <c r="J743" s="614"/>
      <c r="K743" s="614"/>
      <c r="L743" s="614"/>
      <c r="M743" s="614"/>
      <c r="N743" s="614"/>
      <c r="O743" s="614"/>
      <c r="P743" s="614"/>
      <c r="Q743" s="614"/>
      <c r="BA743" s="341"/>
      <c r="BB743" s="420"/>
      <c r="BC743" s="341"/>
      <c r="BD743" s="341"/>
      <c r="BE743" s="341"/>
      <c r="BF743" s="341"/>
      <c r="BG743" s="341"/>
      <c r="BH743" s="341"/>
      <c r="BI743" s="341"/>
      <c r="BJ743" s="341"/>
      <c r="BK743" s="341"/>
      <c r="BL743" s="341"/>
      <c r="BM743" s="341"/>
      <c r="BN743" s="341"/>
      <c r="BO743" s="341"/>
      <c r="BP743" s="341"/>
      <c r="BQ743" s="341"/>
      <c r="BR743" s="341"/>
      <c r="BS743" s="341"/>
      <c r="BT743" s="341"/>
      <c r="BU743" s="341"/>
      <c r="BV743" s="341"/>
      <c r="BW743" s="341"/>
      <c r="BX743" s="341"/>
      <c r="BY743" s="341"/>
      <c r="BZ743" s="341"/>
      <c r="CA743" s="341"/>
      <c r="CB743" s="341"/>
      <c r="CC743" s="341"/>
      <c r="CD743" s="341"/>
      <c r="CE743" s="341"/>
      <c r="CF743" s="341"/>
      <c r="CG743" s="341"/>
      <c r="CH743" s="341"/>
      <c r="CI743" s="341"/>
      <c r="CJ743" s="341"/>
      <c r="CK743" s="341"/>
      <c r="CL743" s="341"/>
      <c r="CM743" s="341"/>
      <c r="CN743" s="341"/>
      <c r="CO743" s="341"/>
      <c r="CP743" s="341"/>
      <c r="CQ743" s="341"/>
      <c r="CR743" s="341"/>
      <c r="CS743" s="341"/>
      <c r="CT743" s="341"/>
      <c r="CU743" s="341"/>
      <c r="CV743" s="341"/>
      <c r="CW743" s="341"/>
      <c r="CX743" s="341"/>
      <c r="CY743" s="341"/>
      <c r="CZ743" s="341"/>
    </row>
    <row r="744" ht="25.15" customHeight="true" x14ac:dyDescent="0.2">
      <c r="C744" s="614"/>
      <c r="D744" s="614"/>
      <c r="E744" s="614"/>
      <c r="F744" s="614"/>
      <c r="G744" s="614"/>
      <c r="H744" s="614"/>
      <c r="I744" s="614"/>
      <c r="J744" s="614"/>
      <c r="K744" s="614"/>
      <c r="L744" s="614"/>
      <c r="M744" s="614"/>
      <c r="N744" s="614"/>
      <c r="O744" s="614"/>
      <c r="P744" s="614"/>
      <c r="Q744" s="614"/>
      <c r="BA744" s="341"/>
      <c r="BB744" s="420"/>
      <c r="BC744" s="341"/>
      <c r="BD744" s="341"/>
      <c r="BE744" s="341"/>
      <c r="BF744" s="341"/>
      <c r="BG744" s="341"/>
      <c r="BH744" s="341"/>
      <c r="BI744" s="341"/>
      <c r="BJ744" s="341"/>
      <c r="BK744" s="341"/>
      <c r="BL744" s="341"/>
      <c r="BM744" s="341"/>
      <c r="BN744" s="341"/>
      <c r="BO744" s="341"/>
      <c r="BP744" s="341"/>
      <c r="BQ744" s="341"/>
      <c r="BR744" s="341"/>
      <c r="BS744" s="341"/>
      <c r="BT744" s="341"/>
      <c r="BU744" s="341"/>
      <c r="BV744" s="341"/>
      <c r="BW744" s="341"/>
      <c r="BX744" s="341"/>
      <c r="BY744" s="341"/>
      <c r="BZ744" s="341"/>
      <c r="CA744" s="341"/>
      <c r="CB744" s="341"/>
      <c r="CC744" s="341"/>
      <c r="CD744" s="341"/>
      <c r="CE744" s="341"/>
      <c r="CF744" s="341"/>
      <c r="CG744" s="341"/>
      <c r="CH744" s="341"/>
      <c r="CI744" s="341"/>
      <c r="CJ744" s="341"/>
      <c r="CK744" s="341"/>
      <c r="CL744" s="341"/>
      <c r="CM744" s="341"/>
      <c r="CN744" s="341"/>
      <c r="CO744" s="341"/>
      <c r="CP744" s="341"/>
      <c r="CQ744" s="341"/>
      <c r="CR744" s="341"/>
      <c r="CS744" s="341"/>
      <c r="CT744" s="341"/>
      <c r="CU744" s="341"/>
      <c r="CV744" s="341"/>
      <c r="CW744" s="341"/>
      <c r="CX744" s="341"/>
      <c r="CY744" s="341"/>
      <c r="CZ744" s="341"/>
    </row>
    <row r="745" ht="25.15" customHeight="true" x14ac:dyDescent="0.2">
      <c r="C745" s="614"/>
      <c r="D745" s="614"/>
      <c r="E745" s="614"/>
      <c r="F745" s="614"/>
      <c r="G745" s="614"/>
      <c r="H745" s="614"/>
      <c r="I745" s="614"/>
      <c r="J745" s="614"/>
      <c r="K745" s="614"/>
      <c r="L745" s="614"/>
      <c r="M745" s="614"/>
      <c r="N745" s="614"/>
      <c r="O745" s="614"/>
      <c r="P745" s="614"/>
      <c r="Q745" s="614"/>
      <c r="BA745" s="341"/>
      <c r="BB745" s="420"/>
      <c r="BC745" s="341"/>
      <c r="BD745" s="341"/>
      <c r="BE745" s="341"/>
      <c r="BF745" s="341"/>
      <c r="BG745" s="341"/>
      <c r="BH745" s="341"/>
      <c r="BI745" s="341"/>
      <c r="BJ745" s="341"/>
      <c r="BK745" s="341"/>
      <c r="BL745" s="341"/>
      <c r="BM745" s="341"/>
      <c r="BN745" s="341"/>
      <c r="BO745" s="341"/>
      <c r="BP745" s="341"/>
      <c r="BQ745" s="341"/>
      <c r="BR745" s="341"/>
      <c r="BS745" s="341"/>
      <c r="BT745" s="341"/>
      <c r="BU745" s="341"/>
      <c r="BV745" s="341"/>
      <c r="BW745" s="341"/>
      <c r="BX745" s="341"/>
      <c r="BY745" s="341"/>
      <c r="BZ745" s="341"/>
      <c r="CA745" s="341"/>
      <c r="CB745" s="341"/>
      <c r="CC745" s="341"/>
      <c r="CD745" s="341"/>
      <c r="CE745" s="341"/>
      <c r="CF745" s="341"/>
      <c r="CG745" s="341"/>
      <c r="CH745" s="341"/>
      <c r="CI745" s="341"/>
      <c r="CJ745" s="341"/>
      <c r="CK745" s="341"/>
      <c r="CL745" s="341"/>
      <c r="CM745" s="341"/>
      <c r="CN745" s="341"/>
      <c r="CO745" s="341"/>
      <c r="CP745" s="341"/>
      <c r="CQ745" s="341"/>
      <c r="CR745" s="341"/>
      <c r="CS745" s="341"/>
      <c r="CT745" s="341"/>
      <c r="CU745" s="341"/>
      <c r="CV745" s="341"/>
      <c r="CW745" s="341"/>
      <c r="CX745" s="341"/>
      <c r="CY745" s="341"/>
      <c r="CZ745" s="341"/>
    </row>
    <row r="746" ht="25.15" customHeight="true" x14ac:dyDescent="0.2">
      <c r="C746" s="614"/>
      <c r="D746" s="614"/>
      <c r="E746" s="614"/>
      <c r="F746" s="614"/>
      <c r="G746" s="614"/>
      <c r="H746" s="614"/>
      <c r="I746" s="614"/>
      <c r="J746" s="614"/>
      <c r="K746" s="614"/>
      <c r="L746" s="614"/>
      <c r="M746" s="614"/>
      <c r="N746" s="614"/>
      <c r="O746" s="614"/>
      <c r="P746" s="614"/>
      <c r="Q746" s="614"/>
      <c r="BA746" s="341"/>
      <c r="BB746" s="420"/>
      <c r="BC746" s="341"/>
      <c r="BD746" s="341"/>
      <c r="BE746" s="341"/>
      <c r="BF746" s="341"/>
      <c r="BG746" s="341"/>
      <c r="BH746" s="341"/>
      <c r="BI746" s="341"/>
      <c r="BJ746" s="341"/>
      <c r="BK746" s="341"/>
      <c r="BL746" s="341"/>
      <c r="BM746" s="341"/>
      <c r="BN746" s="341"/>
      <c r="BO746" s="341"/>
      <c r="BP746" s="341"/>
      <c r="BQ746" s="341"/>
      <c r="BR746" s="341"/>
      <c r="BS746" s="341"/>
      <c r="BT746" s="341"/>
      <c r="BU746" s="341"/>
      <c r="BV746" s="341"/>
      <c r="BW746" s="341"/>
      <c r="BX746" s="341"/>
      <c r="BY746" s="341"/>
      <c r="BZ746" s="341"/>
      <c r="CA746" s="341"/>
      <c r="CB746" s="341"/>
      <c r="CC746" s="341"/>
      <c r="CD746" s="341"/>
      <c r="CE746" s="341"/>
      <c r="CF746" s="341"/>
      <c r="CG746" s="341"/>
      <c r="CH746" s="341"/>
      <c r="CI746" s="341"/>
      <c r="CJ746" s="341"/>
      <c r="CK746" s="341"/>
      <c r="CL746" s="341"/>
      <c r="CM746" s="341"/>
      <c r="CN746" s="341"/>
      <c r="CO746" s="341"/>
      <c r="CP746" s="341"/>
      <c r="CQ746" s="341"/>
      <c r="CR746" s="341"/>
      <c r="CS746" s="341"/>
      <c r="CT746" s="341"/>
      <c r="CU746" s="341"/>
      <c r="CV746" s="341"/>
      <c r="CW746" s="341"/>
      <c r="CX746" s="341"/>
      <c r="CY746" s="341"/>
      <c r="CZ746" s="341"/>
    </row>
    <row r="747" ht="25.15" customHeight="true" x14ac:dyDescent="0.2">
      <c r="C747" s="614"/>
      <c r="D747" s="614"/>
      <c r="E747" s="614"/>
      <c r="F747" s="614"/>
      <c r="G747" s="614"/>
      <c r="H747" s="614"/>
      <c r="I747" s="614"/>
      <c r="J747" s="614"/>
      <c r="K747" s="614"/>
      <c r="L747" s="614"/>
      <c r="M747" s="614"/>
      <c r="N747" s="614"/>
      <c r="O747" s="614"/>
      <c r="P747" s="614"/>
      <c r="Q747" s="614"/>
      <c r="BA747" s="341"/>
      <c r="BB747" s="420"/>
      <c r="BC747" s="341"/>
      <c r="BD747" s="341"/>
      <c r="BE747" s="341"/>
      <c r="BF747" s="341"/>
      <c r="BG747" s="341"/>
      <c r="BH747" s="341"/>
      <c r="BI747" s="341"/>
      <c r="BJ747" s="341"/>
      <c r="BK747" s="341"/>
      <c r="BL747" s="341"/>
      <c r="BM747" s="341"/>
      <c r="BN747" s="341"/>
      <c r="BO747" s="341"/>
      <c r="BP747" s="341"/>
      <c r="BQ747" s="341"/>
      <c r="BR747" s="341"/>
      <c r="BS747" s="341"/>
      <c r="BT747" s="341"/>
      <c r="BU747" s="341"/>
      <c r="BV747" s="341"/>
      <c r="BW747" s="341"/>
      <c r="BX747" s="341"/>
      <c r="BY747" s="341"/>
      <c r="BZ747" s="341"/>
      <c r="CA747" s="341"/>
      <c r="CB747" s="341"/>
      <c r="CC747" s="341"/>
      <c r="CD747" s="341"/>
      <c r="CE747" s="341"/>
      <c r="CF747" s="341"/>
      <c r="CG747" s="341"/>
      <c r="CH747" s="341"/>
      <c r="CI747" s="341"/>
      <c r="CJ747" s="341"/>
      <c r="CK747" s="341"/>
      <c r="CL747" s="341"/>
      <c r="CM747" s="341"/>
      <c r="CN747" s="341"/>
      <c r="CO747" s="341"/>
      <c r="CP747" s="341"/>
      <c r="CQ747" s="341"/>
      <c r="CR747" s="341"/>
      <c r="CS747" s="341"/>
      <c r="CT747" s="341"/>
      <c r="CU747" s="341"/>
      <c r="CV747" s="341"/>
      <c r="CW747" s="341"/>
      <c r="CX747" s="341"/>
      <c r="CY747" s="341"/>
      <c r="CZ747" s="341"/>
    </row>
    <row r="748" ht="25.15" customHeight="true" x14ac:dyDescent="0.2">
      <c r="C748" s="614"/>
      <c r="D748" s="614"/>
      <c r="E748" s="614"/>
      <c r="F748" s="614"/>
      <c r="G748" s="614"/>
      <c r="H748" s="614"/>
      <c r="I748" s="614"/>
      <c r="J748" s="614"/>
      <c r="K748" s="614"/>
      <c r="L748" s="614"/>
      <c r="M748" s="614"/>
      <c r="N748" s="614"/>
      <c r="O748" s="614"/>
      <c r="P748" s="614"/>
      <c r="Q748" s="614"/>
      <c r="BA748" s="341"/>
      <c r="BB748" s="420"/>
      <c r="BC748" s="341"/>
      <c r="BD748" s="341"/>
      <c r="BE748" s="341"/>
      <c r="BF748" s="341"/>
      <c r="BG748" s="341"/>
      <c r="BH748" s="341"/>
      <c r="BI748" s="341"/>
      <c r="BJ748" s="341"/>
      <c r="BK748" s="341"/>
      <c r="BL748" s="341"/>
      <c r="BM748" s="341"/>
      <c r="BN748" s="341"/>
      <c r="BO748" s="341"/>
      <c r="BP748" s="341"/>
      <c r="BQ748" s="341"/>
      <c r="BR748" s="341"/>
      <c r="BS748" s="341"/>
      <c r="BT748" s="341"/>
      <c r="BU748" s="341"/>
      <c r="BV748" s="341"/>
      <c r="BW748" s="341"/>
      <c r="BX748" s="341"/>
      <c r="BY748" s="341"/>
      <c r="BZ748" s="341"/>
      <c r="CA748" s="341"/>
      <c r="CB748" s="341"/>
      <c r="CC748" s="341"/>
      <c r="CD748" s="341"/>
      <c r="CE748" s="341"/>
      <c r="CF748" s="341"/>
      <c r="CG748" s="341"/>
      <c r="CH748" s="341"/>
      <c r="CI748" s="341"/>
      <c r="CJ748" s="341"/>
      <c r="CK748" s="341"/>
      <c r="CL748" s="341"/>
      <c r="CM748" s="341"/>
      <c r="CN748" s="341"/>
      <c r="CO748" s="341"/>
      <c r="CP748" s="341"/>
      <c r="CQ748" s="341"/>
      <c r="CR748" s="341"/>
      <c r="CS748" s="341"/>
      <c r="CT748" s="341"/>
      <c r="CU748" s="341"/>
      <c r="CV748" s="341"/>
      <c r="CW748" s="341"/>
      <c r="CX748" s="341"/>
      <c r="CY748" s="341"/>
      <c r="CZ748" s="341"/>
    </row>
    <row r="749" ht="25.15" customHeight="true" x14ac:dyDescent="0.2">
      <c r="C749" s="614"/>
      <c r="D749" s="614"/>
      <c r="E749" s="614"/>
      <c r="F749" s="614"/>
      <c r="G749" s="614"/>
      <c r="H749" s="614"/>
      <c r="I749" s="614"/>
      <c r="J749" s="614"/>
      <c r="K749" s="614"/>
      <c r="L749" s="614"/>
      <c r="M749" s="614"/>
      <c r="N749" s="614"/>
      <c r="O749" s="614"/>
      <c r="P749" s="614"/>
      <c r="Q749" s="614"/>
      <c r="BA749" s="341"/>
      <c r="BB749" s="420"/>
      <c r="BC749" s="341"/>
      <c r="BD749" s="341"/>
      <c r="BE749" s="341"/>
      <c r="BF749" s="341"/>
      <c r="BG749" s="341"/>
      <c r="BH749" s="341"/>
      <c r="BI749" s="341"/>
      <c r="BJ749" s="341"/>
      <c r="BK749" s="341"/>
      <c r="BL749" s="341"/>
      <c r="BM749" s="341"/>
      <c r="BN749" s="341"/>
      <c r="BO749" s="341"/>
      <c r="BP749" s="341"/>
      <c r="BQ749" s="341"/>
      <c r="BR749" s="341"/>
      <c r="BS749" s="341"/>
      <c r="BT749" s="341"/>
      <c r="BU749" s="341"/>
      <c r="BV749" s="341"/>
      <c r="BW749" s="341"/>
      <c r="BX749" s="341"/>
      <c r="BY749" s="341"/>
      <c r="BZ749" s="341"/>
      <c r="CA749" s="341"/>
      <c r="CB749" s="341"/>
      <c r="CC749" s="341"/>
      <c r="CD749" s="341"/>
      <c r="CE749" s="341"/>
      <c r="CF749" s="341"/>
      <c r="CG749" s="341"/>
      <c r="CH749" s="341"/>
      <c r="CI749" s="341"/>
      <c r="CJ749" s="341"/>
      <c r="CK749" s="341"/>
      <c r="CL749" s="341"/>
      <c r="CM749" s="341"/>
      <c r="CN749" s="341"/>
      <c r="CO749" s="341"/>
      <c r="CP749" s="341"/>
      <c r="CQ749" s="341"/>
      <c r="CR749" s="341"/>
      <c r="CS749" s="341"/>
      <c r="CT749" s="341"/>
      <c r="CU749" s="341"/>
      <c r="CV749" s="341"/>
      <c r="CW749" s="341"/>
      <c r="CX749" s="341"/>
      <c r="CY749" s="341"/>
      <c r="CZ749" s="341"/>
    </row>
    <row r="750" ht="25.15" customHeight="true" x14ac:dyDescent="0.2">
      <c r="C750" s="614"/>
      <c r="D750" s="614"/>
      <c r="E750" s="614"/>
      <c r="F750" s="614"/>
      <c r="G750" s="614"/>
      <c r="H750" s="614"/>
      <c r="I750" s="614"/>
      <c r="J750" s="614"/>
      <c r="K750" s="614"/>
      <c r="L750" s="614"/>
      <c r="M750" s="614"/>
      <c r="N750" s="614"/>
      <c r="O750" s="614"/>
      <c r="P750" s="614"/>
      <c r="Q750" s="614"/>
      <c r="BA750" s="341"/>
      <c r="BB750" s="420"/>
      <c r="BC750" s="341"/>
      <c r="BD750" s="341"/>
      <c r="BE750" s="341"/>
      <c r="BF750" s="341"/>
      <c r="BG750" s="341"/>
      <c r="BH750" s="341"/>
      <c r="BI750" s="341"/>
      <c r="BJ750" s="341"/>
      <c r="BK750" s="341"/>
      <c r="BL750" s="341"/>
      <c r="BM750" s="341"/>
      <c r="BN750" s="341"/>
      <c r="BO750" s="341"/>
      <c r="BP750" s="341"/>
      <c r="BQ750" s="341"/>
      <c r="BR750" s="341"/>
      <c r="BS750" s="341"/>
      <c r="BT750" s="341"/>
      <c r="BU750" s="341"/>
      <c r="BV750" s="341"/>
      <c r="BW750" s="341"/>
      <c r="BX750" s="341"/>
      <c r="BY750" s="341"/>
      <c r="BZ750" s="341"/>
      <c r="CA750" s="341"/>
      <c r="CB750" s="341"/>
      <c r="CC750" s="341"/>
      <c r="CD750" s="341"/>
      <c r="CE750" s="341"/>
      <c r="CF750" s="341"/>
      <c r="CG750" s="341"/>
      <c r="CH750" s="341"/>
      <c r="CI750" s="341"/>
      <c r="CJ750" s="341"/>
      <c r="CK750" s="341"/>
      <c r="CL750" s="341"/>
      <c r="CM750" s="341"/>
      <c r="CN750" s="341"/>
      <c r="CO750" s="341"/>
      <c r="CP750" s="341"/>
      <c r="CQ750" s="341"/>
      <c r="CR750" s="341"/>
      <c r="CS750" s="341"/>
      <c r="CT750" s="341"/>
      <c r="CU750" s="341"/>
      <c r="CV750" s="341"/>
      <c r="CW750" s="341"/>
      <c r="CX750" s="341"/>
      <c r="CY750" s="341"/>
      <c r="CZ750" s="341"/>
    </row>
    <row r="751" ht="25.15" customHeight="true" x14ac:dyDescent="0.2">
      <c r="C751" s="614"/>
      <c r="D751" s="614"/>
      <c r="E751" s="614"/>
      <c r="F751" s="614"/>
      <c r="G751" s="614"/>
      <c r="H751" s="614"/>
      <c r="I751" s="614"/>
      <c r="J751" s="614"/>
      <c r="K751" s="614"/>
      <c r="L751" s="614"/>
      <c r="M751" s="614"/>
      <c r="N751" s="614"/>
      <c r="O751" s="614"/>
      <c r="P751" s="614"/>
      <c r="Q751" s="614"/>
      <c r="BA751" s="341"/>
      <c r="BB751" s="420"/>
      <c r="BC751" s="341"/>
      <c r="BD751" s="341"/>
      <c r="BE751" s="341"/>
      <c r="BF751" s="341"/>
      <c r="BG751" s="341"/>
      <c r="BH751" s="341"/>
      <c r="BI751" s="341"/>
      <c r="BJ751" s="341"/>
      <c r="BK751" s="341"/>
      <c r="BL751" s="341"/>
      <c r="BM751" s="341"/>
      <c r="BN751" s="341"/>
      <c r="BO751" s="341"/>
      <c r="BP751" s="341"/>
      <c r="BQ751" s="341"/>
      <c r="BR751" s="341"/>
      <c r="BS751" s="341"/>
      <c r="BT751" s="341"/>
      <c r="BU751" s="341"/>
      <c r="BV751" s="341"/>
      <c r="BW751" s="341"/>
      <c r="BX751" s="341"/>
      <c r="BY751" s="341"/>
      <c r="BZ751" s="341"/>
      <c r="CA751" s="341"/>
      <c r="CB751" s="341"/>
      <c r="CC751" s="341"/>
      <c r="CD751" s="341"/>
      <c r="CE751" s="341"/>
      <c r="CF751" s="341"/>
      <c r="CG751" s="341"/>
      <c r="CH751" s="341"/>
      <c r="CI751" s="341"/>
      <c r="CJ751" s="341"/>
      <c r="CK751" s="341"/>
      <c r="CL751" s="341"/>
      <c r="CM751" s="341"/>
      <c r="CN751" s="341"/>
      <c r="CO751" s="341"/>
      <c r="CP751" s="341"/>
      <c r="CQ751" s="341"/>
      <c r="CR751" s="341"/>
      <c r="CS751" s="341"/>
      <c r="CT751" s="341"/>
      <c r="CU751" s="341"/>
      <c r="CV751" s="341"/>
      <c r="CW751" s="341"/>
      <c r="CX751" s="341"/>
      <c r="CY751" s="341"/>
      <c r="CZ751" s="341"/>
    </row>
    <row r="752" ht="25.15" customHeight="true" x14ac:dyDescent="0.2">
      <c r="C752" s="614"/>
      <c r="D752" s="614"/>
      <c r="E752" s="614"/>
      <c r="F752" s="614"/>
      <c r="G752" s="614"/>
      <c r="H752" s="614"/>
      <c r="I752" s="614"/>
      <c r="J752" s="614"/>
      <c r="K752" s="614"/>
      <c r="L752" s="614"/>
      <c r="M752" s="614"/>
      <c r="N752" s="614"/>
      <c r="O752" s="614"/>
      <c r="P752" s="614"/>
      <c r="Q752" s="614"/>
      <c r="BA752" s="341"/>
      <c r="BB752" s="420"/>
      <c r="BC752" s="341"/>
      <c r="BD752" s="341"/>
      <c r="BE752" s="341"/>
      <c r="BF752" s="341"/>
      <c r="BG752" s="341"/>
      <c r="BH752" s="341"/>
      <c r="BI752" s="341"/>
      <c r="BJ752" s="341"/>
      <c r="BK752" s="341"/>
      <c r="BL752" s="341"/>
      <c r="BM752" s="341"/>
      <c r="BN752" s="341"/>
      <c r="BO752" s="341"/>
      <c r="BP752" s="341"/>
      <c r="BQ752" s="341"/>
      <c r="BR752" s="341"/>
      <c r="BS752" s="341"/>
      <c r="BT752" s="341"/>
      <c r="BU752" s="341"/>
      <c r="BV752" s="341"/>
      <c r="BW752" s="341"/>
      <c r="BX752" s="341"/>
      <c r="BY752" s="341"/>
      <c r="BZ752" s="341"/>
      <c r="CA752" s="341"/>
      <c r="CB752" s="341"/>
      <c r="CC752" s="341"/>
      <c r="CD752" s="341"/>
      <c r="CE752" s="341"/>
      <c r="CF752" s="341"/>
      <c r="CG752" s="341"/>
      <c r="CH752" s="341"/>
      <c r="CI752" s="341"/>
      <c r="CJ752" s="341"/>
      <c r="CK752" s="341"/>
      <c r="CL752" s="341"/>
      <c r="CM752" s="341"/>
      <c r="CN752" s="341"/>
      <c r="CO752" s="341"/>
      <c r="CP752" s="341"/>
      <c r="CQ752" s="341"/>
      <c r="CR752" s="341"/>
      <c r="CS752" s="341"/>
      <c r="CT752" s="341"/>
      <c r="CU752" s="341"/>
      <c r="CV752" s="341"/>
      <c r="CW752" s="341"/>
      <c r="CX752" s="341"/>
      <c r="CY752" s="341"/>
      <c r="CZ752" s="341"/>
    </row>
    <row r="753" ht="25.15" customHeight="true" x14ac:dyDescent="0.2">
      <c r="C753" s="614"/>
      <c r="D753" s="614"/>
      <c r="E753" s="614"/>
      <c r="F753" s="614"/>
      <c r="G753" s="614"/>
      <c r="H753" s="614"/>
      <c r="I753" s="614"/>
      <c r="J753" s="614"/>
      <c r="K753" s="614"/>
      <c r="L753" s="614"/>
      <c r="M753" s="614"/>
      <c r="N753" s="614"/>
      <c r="O753" s="614"/>
      <c r="P753" s="614"/>
      <c r="Q753" s="614"/>
      <c r="BA753" s="341"/>
      <c r="BB753" s="420"/>
      <c r="BC753" s="341"/>
      <c r="BD753" s="341"/>
      <c r="BE753" s="341"/>
      <c r="BF753" s="341"/>
      <c r="BG753" s="341"/>
      <c r="BH753" s="341"/>
      <c r="BI753" s="341"/>
      <c r="BJ753" s="341"/>
      <c r="BK753" s="341"/>
      <c r="BL753" s="341"/>
      <c r="BM753" s="341"/>
      <c r="BN753" s="341"/>
      <c r="BO753" s="341"/>
      <c r="BP753" s="341"/>
      <c r="BQ753" s="341"/>
      <c r="BR753" s="341"/>
      <c r="BS753" s="341"/>
      <c r="BT753" s="341"/>
      <c r="BU753" s="341"/>
      <c r="BV753" s="341"/>
      <c r="BW753" s="341"/>
      <c r="BX753" s="341"/>
      <c r="BY753" s="341"/>
      <c r="BZ753" s="341"/>
      <c r="CA753" s="341"/>
      <c r="CB753" s="341"/>
      <c r="CC753" s="341"/>
      <c r="CD753" s="341"/>
      <c r="CE753" s="341"/>
      <c r="CF753" s="341"/>
      <c r="CG753" s="341"/>
      <c r="CH753" s="341"/>
      <c r="CI753" s="341"/>
      <c r="CJ753" s="341"/>
      <c r="CK753" s="341"/>
      <c r="CL753" s="341"/>
      <c r="CM753" s="341"/>
      <c r="CN753" s="341"/>
      <c r="CO753" s="341"/>
      <c r="CP753" s="341"/>
      <c r="CQ753" s="341"/>
      <c r="CR753" s="341"/>
      <c r="CS753" s="341"/>
      <c r="CT753" s="341"/>
      <c r="CU753" s="341"/>
      <c r="CV753" s="341"/>
      <c r="CW753" s="341"/>
      <c r="CX753" s="341"/>
      <c r="CY753" s="341"/>
      <c r="CZ753" s="341"/>
    </row>
    <row r="754" ht="25.15" customHeight="true" x14ac:dyDescent="0.2">
      <c r="C754" s="614"/>
      <c r="D754" s="614"/>
      <c r="E754" s="614"/>
      <c r="F754" s="614"/>
      <c r="G754" s="614"/>
      <c r="H754" s="614"/>
      <c r="I754" s="614"/>
      <c r="J754" s="614"/>
      <c r="K754" s="614"/>
      <c r="L754" s="614"/>
      <c r="M754" s="614"/>
      <c r="N754" s="614"/>
      <c r="O754" s="614"/>
      <c r="P754" s="614"/>
      <c r="Q754" s="614"/>
      <c r="BA754" s="341"/>
      <c r="BB754" s="420"/>
      <c r="BC754" s="341"/>
      <c r="BD754" s="341"/>
      <c r="BE754" s="341"/>
      <c r="BF754" s="341"/>
      <c r="BG754" s="341"/>
      <c r="BH754" s="341"/>
      <c r="BI754" s="341"/>
      <c r="BJ754" s="341"/>
      <c r="BK754" s="341"/>
      <c r="BL754" s="341"/>
      <c r="BM754" s="341"/>
      <c r="BN754" s="341"/>
      <c r="BO754" s="341"/>
      <c r="BP754" s="341"/>
      <c r="BQ754" s="341"/>
      <c r="BR754" s="341"/>
      <c r="BS754" s="341"/>
      <c r="BT754" s="341"/>
      <c r="BU754" s="341"/>
      <c r="BV754" s="341"/>
      <c r="BW754" s="341"/>
      <c r="BX754" s="341"/>
      <c r="BY754" s="341"/>
      <c r="BZ754" s="341"/>
      <c r="CA754" s="341"/>
      <c r="CB754" s="341"/>
      <c r="CC754" s="341"/>
      <c r="CD754" s="341"/>
      <c r="CE754" s="341"/>
      <c r="CF754" s="341"/>
      <c r="CG754" s="341"/>
      <c r="CH754" s="341"/>
      <c r="CI754" s="341"/>
      <c r="CJ754" s="341"/>
      <c r="CK754" s="341"/>
      <c r="CL754" s="341"/>
      <c r="CM754" s="341"/>
      <c r="CN754" s="341"/>
      <c r="CO754" s="341"/>
      <c r="CP754" s="341"/>
      <c r="CQ754" s="341"/>
      <c r="CR754" s="341"/>
      <c r="CS754" s="341"/>
      <c r="CT754" s="341"/>
      <c r="CU754" s="341"/>
      <c r="CV754" s="341"/>
      <c r="CW754" s="341"/>
      <c r="CX754" s="341"/>
      <c r="CY754" s="341"/>
      <c r="CZ754" s="341"/>
    </row>
    <row r="755" ht="25.15" customHeight="true" x14ac:dyDescent="0.2">
      <c r="C755" s="614"/>
      <c r="D755" s="614"/>
      <c r="E755" s="614"/>
      <c r="F755" s="614"/>
      <c r="G755" s="614"/>
      <c r="H755" s="614"/>
      <c r="I755" s="614"/>
      <c r="J755" s="614"/>
      <c r="K755" s="614"/>
      <c r="L755" s="614"/>
      <c r="M755" s="614"/>
      <c r="N755" s="614"/>
      <c r="O755" s="614"/>
      <c r="P755" s="614"/>
      <c r="Q755" s="614"/>
      <c r="BA755" s="341"/>
      <c r="BB755" s="420"/>
      <c r="BC755" s="341"/>
      <c r="BD755" s="341"/>
      <c r="BE755" s="341"/>
      <c r="BF755" s="341"/>
      <c r="BG755" s="341"/>
      <c r="BH755" s="341"/>
      <c r="BI755" s="341"/>
      <c r="BJ755" s="341"/>
      <c r="BK755" s="341"/>
      <c r="BL755" s="341"/>
      <c r="BM755" s="341"/>
      <c r="BN755" s="341"/>
      <c r="BO755" s="341"/>
      <c r="BP755" s="341"/>
      <c r="BQ755" s="341"/>
      <c r="BR755" s="341"/>
      <c r="BS755" s="341"/>
      <c r="BT755" s="341"/>
      <c r="BU755" s="341"/>
      <c r="BV755" s="341"/>
      <c r="BW755" s="341"/>
      <c r="BX755" s="341"/>
      <c r="BY755" s="341"/>
      <c r="BZ755" s="341"/>
      <c r="CA755" s="341"/>
      <c r="CB755" s="341"/>
      <c r="CC755" s="341"/>
      <c r="CD755" s="341"/>
      <c r="CE755" s="341"/>
      <c r="CF755" s="341"/>
      <c r="CG755" s="341"/>
      <c r="CH755" s="341"/>
      <c r="CI755" s="341"/>
      <c r="CJ755" s="341"/>
      <c r="CK755" s="341"/>
      <c r="CL755" s="341"/>
      <c r="CM755" s="341"/>
      <c r="CN755" s="341"/>
      <c r="CO755" s="341"/>
      <c r="CP755" s="341"/>
      <c r="CQ755" s="341"/>
      <c r="CR755" s="341"/>
      <c r="CS755" s="341"/>
      <c r="CT755" s="341"/>
      <c r="CU755" s="341"/>
      <c r="CV755" s="341"/>
      <c r="CW755" s="341"/>
      <c r="CX755" s="341"/>
      <c r="CY755" s="341"/>
      <c r="CZ755" s="341"/>
    </row>
    <row r="756" ht="25.15" customHeight="true" x14ac:dyDescent="0.2">
      <c r="C756" s="614"/>
      <c r="D756" s="614"/>
      <c r="E756" s="614"/>
      <c r="F756" s="614"/>
      <c r="G756" s="614"/>
      <c r="H756" s="614"/>
      <c r="I756" s="614"/>
      <c r="J756" s="614"/>
      <c r="K756" s="614"/>
      <c r="L756" s="614"/>
      <c r="M756" s="614"/>
      <c r="N756" s="614"/>
      <c r="O756" s="614"/>
      <c r="P756" s="614"/>
      <c r="Q756" s="614"/>
      <c r="BA756" s="341"/>
      <c r="BB756" s="420"/>
      <c r="BC756" s="341"/>
      <c r="BD756" s="341"/>
      <c r="BE756" s="341"/>
      <c r="BF756" s="341"/>
      <c r="BG756" s="341"/>
      <c r="BH756" s="341"/>
      <c r="BI756" s="341"/>
      <c r="BJ756" s="341"/>
      <c r="BK756" s="341"/>
      <c r="BL756" s="341"/>
      <c r="BM756" s="341"/>
      <c r="BN756" s="341"/>
      <c r="BO756" s="341"/>
      <c r="BP756" s="341"/>
      <c r="BQ756" s="341"/>
      <c r="BR756" s="341"/>
      <c r="BS756" s="341"/>
      <c r="BT756" s="341"/>
      <c r="BU756" s="341"/>
      <c r="BV756" s="341"/>
      <c r="BW756" s="341"/>
      <c r="BX756" s="341"/>
      <c r="BY756" s="341"/>
      <c r="BZ756" s="341"/>
      <c r="CA756" s="341"/>
      <c r="CB756" s="341"/>
      <c r="CC756" s="341"/>
      <c r="CD756" s="341"/>
      <c r="CE756" s="341"/>
      <c r="CF756" s="341"/>
      <c r="CG756" s="341"/>
      <c r="CH756" s="341"/>
      <c r="CI756" s="341"/>
      <c r="CJ756" s="341"/>
      <c r="CK756" s="341"/>
      <c r="CL756" s="341"/>
      <c r="CM756" s="341"/>
      <c r="CN756" s="341"/>
      <c r="CO756" s="341"/>
      <c r="CP756" s="341"/>
      <c r="CQ756" s="341"/>
      <c r="CR756" s="341"/>
      <c r="CS756" s="341"/>
      <c r="CT756" s="341"/>
      <c r="CU756" s="341"/>
      <c r="CV756" s="341"/>
      <c r="CW756" s="341"/>
      <c r="CX756" s="341"/>
      <c r="CY756" s="341"/>
      <c r="CZ756" s="341"/>
    </row>
    <row r="757" ht="25.15" customHeight="true" x14ac:dyDescent="0.2">
      <c r="C757" s="614"/>
      <c r="D757" s="614"/>
      <c r="E757" s="614"/>
      <c r="F757" s="614"/>
      <c r="G757" s="614"/>
      <c r="H757" s="614"/>
      <c r="I757" s="614"/>
      <c r="J757" s="614"/>
      <c r="K757" s="614"/>
      <c r="L757" s="614"/>
      <c r="M757" s="614"/>
      <c r="N757" s="614"/>
      <c r="O757" s="614"/>
      <c r="P757" s="614"/>
      <c r="Q757" s="614"/>
      <c r="BA757" s="341"/>
      <c r="BB757" s="420"/>
      <c r="BC757" s="341"/>
      <c r="BD757" s="341"/>
      <c r="BE757" s="341"/>
      <c r="BF757" s="341"/>
      <c r="BG757" s="341"/>
      <c r="BH757" s="341"/>
      <c r="BI757" s="341"/>
      <c r="BJ757" s="341"/>
      <c r="BK757" s="341"/>
      <c r="BL757" s="341"/>
      <c r="BM757" s="341"/>
      <c r="BN757" s="341"/>
      <c r="BO757" s="341"/>
      <c r="BP757" s="341"/>
      <c r="BQ757" s="341"/>
      <c r="BR757" s="341"/>
      <c r="BS757" s="341"/>
      <c r="BT757" s="341"/>
      <c r="BU757" s="341"/>
      <c r="BV757" s="341"/>
      <c r="BW757" s="341"/>
      <c r="BX757" s="341"/>
      <c r="BY757" s="341"/>
      <c r="BZ757" s="341"/>
      <c r="CA757" s="341"/>
      <c r="CB757" s="341"/>
      <c r="CC757" s="341"/>
      <c r="CD757" s="341"/>
      <c r="CE757" s="341"/>
      <c r="CF757" s="341"/>
      <c r="CG757" s="341"/>
      <c r="CH757" s="341"/>
      <c r="CI757" s="341"/>
      <c r="CJ757" s="341"/>
      <c r="CK757" s="341"/>
      <c r="CL757" s="341"/>
      <c r="CM757" s="341"/>
      <c r="CN757" s="341"/>
      <c r="CO757" s="341"/>
      <c r="CP757" s="341"/>
      <c r="CQ757" s="341"/>
      <c r="CR757" s="341"/>
      <c r="CS757" s="341"/>
      <c r="CT757" s="341"/>
      <c r="CU757" s="341"/>
      <c r="CV757" s="341"/>
      <c r="CW757" s="341"/>
      <c r="CX757" s="341"/>
      <c r="CY757" s="341"/>
      <c r="CZ757" s="341"/>
    </row>
    <row r="758" ht="25.15" customHeight="true" x14ac:dyDescent="0.2">
      <c r="C758" s="614"/>
      <c r="D758" s="614"/>
      <c r="E758" s="614"/>
      <c r="F758" s="614"/>
      <c r="G758" s="614"/>
      <c r="H758" s="614"/>
      <c r="I758" s="614"/>
      <c r="J758" s="614"/>
      <c r="K758" s="614"/>
      <c r="L758" s="614"/>
      <c r="M758" s="614"/>
      <c r="N758" s="614"/>
      <c r="O758" s="614"/>
      <c r="P758" s="614"/>
      <c r="Q758" s="614"/>
      <c r="BA758" s="341"/>
      <c r="BB758" s="420"/>
      <c r="BC758" s="341"/>
      <c r="BD758" s="341"/>
      <c r="BE758" s="341"/>
      <c r="BF758" s="341"/>
      <c r="BG758" s="341"/>
      <c r="BH758" s="341"/>
      <c r="BI758" s="341"/>
      <c r="BJ758" s="341"/>
      <c r="BK758" s="341"/>
      <c r="BL758" s="341"/>
      <c r="BM758" s="341"/>
      <c r="BN758" s="341"/>
      <c r="BO758" s="341"/>
      <c r="BP758" s="341"/>
      <c r="BQ758" s="341"/>
      <c r="BR758" s="341"/>
      <c r="BS758" s="341"/>
      <c r="BT758" s="341"/>
      <c r="BU758" s="341"/>
      <c r="BV758" s="341"/>
      <c r="BW758" s="341"/>
      <c r="BX758" s="341"/>
      <c r="BY758" s="341"/>
      <c r="BZ758" s="341"/>
      <c r="CA758" s="341"/>
      <c r="CB758" s="341"/>
      <c r="CC758" s="341"/>
      <c r="CD758" s="341"/>
      <c r="CE758" s="341"/>
      <c r="CF758" s="341"/>
      <c r="CG758" s="341"/>
      <c r="CH758" s="341"/>
      <c r="CI758" s="341"/>
      <c r="CJ758" s="341"/>
      <c r="CK758" s="341"/>
      <c r="CL758" s="341"/>
      <c r="CM758" s="341"/>
      <c r="CN758" s="341"/>
      <c r="CO758" s="341"/>
      <c r="CP758" s="341"/>
      <c r="CQ758" s="341"/>
      <c r="CR758" s="341"/>
      <c r="CS758" s="341"/>
      <c r="CT758" s="341"/>
      <c r="CU758" s="341"/>
      <c r="CV758" s="341"/>
      <c r="CW758" s="341"/>
      <c r="CX758" s="341"/>
      <c r="CY758" s="341"/>
      <c r="CZ758" s="341"/>
    </row>
    <row r="759" ht="25.15" customHeight="true" x14ac:dyDescent="0.2">
      <c r="C759" s="614"/>
      <c r="D759" s="614"/>
      <c r="E759" s="614"/>
      <c r="F759" s="614"/>
      <c r="G759" s="614"/>
      <c r="H759" s="614"/>
      <c r="I759" s="614"/>
      <c r="J759" s="614"/>
      <c r="K759" s="614"/>
      <c r="L759" s="614"/>
      <c r="M759" s="614"/>
      <c r="N759" s="614"/>
      <c r="O759" s="614"/>
      <c r="P759" s="614"/>
      <c r="Q759" s="614"/>
      <c r="BA759" s="341"/>
      <c r="BB759" s="420"/>
      <c r="BC759" s="341"/>
      <c r="BD759" s="341"/>
      <c r="BE759" s="341"/>
      <c r="BF759" s="341"/>
      <c r="BG759" s="341"/>
      <c r="BH759" s="341"/>
      <c r="BI759" s="341"/>
      <c r="BJ759" s="341"/>
      <c r="BK759" s="341"/>
      <c r="BL759" s="341"/>
      <c r="BM759" s="341"/>
      <c r="BN759" s="341"/>
      <c r="BO759" s="341"/>
      <c r="BP759" s="341"/>
      <c r="BQ759" s="341"/>
      <c r="BR759" s="341"/>
      <c r="BS759" s="341"/>
      <c r="BT759" s="341"/>
      <c r="BU759" s="341"/>
      <c r="BV759" s="341"/>
      <c r="BW759" s="341"/>
      <c r="BX759" s="341"/>
      <c r="BY759" s="341"/>
      <c r="BZ759" s="341"/>
      <c r="CA759" s="341"/>
      <c r="CB759" s="341"/>
      <c r="CC759" s="341"/>
      <c r="CD759" s="341"/>
      <c r="CE759" s="341"/>
      <c r="CF759" s="341"/>
      <c r="CG759" s="341"/>
      <c r="CH759" s="341"/>
      <c r="CI759" s="341"/>
      <c r="CJ759" s="341"/>
      <c r="CK759" s="341"/>
      <c r="CL759" s="341"/>
      <c r="CM759" s="341"/>
      <c r="CN759" s="341"/>
      <c r="CO759" s="341"/>
      <c r="CP759" s="341"/>
      <c r="CQ759" s="341"/>
      <c r="CR759" s="341"/>
      <c r="CS759" s="341"/>
      <c r="CT759" s="341"/>
      <c r="CU759" s="341"/>
      <c r="CV759" s="341"/>
      <c r="CW759" s="341"/>
      <c r="CX759" s="341"/>
      <c r="CY759" s="341"/>
      <c r="CZ759" s="341"/>
    </row>
    <row r="760" ht="25.15" customHeight="true" x14ac:dyDescent="0.2">
      <c r="C760" s="614"/>
      <c r="D760" s="614"/>
      <c r="E760" s="614"/>
      <c r="F760" s="614"/>
      <c r="G760" s="614"/>
      <c r="H760" s="614"/>
      <c r="I760" s="614"/>
      <c r="J760" s="614"/>
      <c r="K760" s="614"/>
      <c r="L760" s="614"/>
      <c r="M760" s="614"/>
      <c r="N760" s="614"/>
      <c r="O760" s="614"/>
      <c r="P760" s="614"/>
      <c r="Q760" s="614"/>
      <c r="BA760" s="341"/>
      <c r="BB760" s="420"/>
      <c r="BC760" s="341"/>
      <c r="BD760" s="341"/>
      <c r="BE760" s="341"/>
      <c r="BF760" s="341"/>
      <c r="BG760" s="341"/>
      <c r="BH760" s="341"/>
      <c r="BI760" s="341"/>
      <c r="BJ760" s="341"/>
      <c r="BK760" s="341"/>
      <c r="BL760" s="341"/>
      <c r="BM760" s="341"/>
      <c r="BN760" s="341"/>
      <c r="BO760" s="341"/>
      <c r="BP760" s="341"/>
      <c r="BQ760" s="341"/>
      <c r="BR760" s="341"/>
      <c r="BS760" s="341"/>
      <c r="BT760" s="341"/>
      <c r="BU760" s="341"/>
      <c r="BV760" s="341"/>
      <c r="BW760" s="341"/>
      <c r="BX760" s="341"/>
      <c r="BY760" s="341"/>
      <c r="BZ760" s="341"/>
      <c r="CA760" s="341"/>
      <c r="CB760" s="341"/>
      <c r="CC760" s="341"/>
      <c r="CD760" s="341"/>
      <c r="CE760" s="341"/>
      <c r="CF760" s="341"/>
      <c r="CG760" s="341"/>
      <c r="CH760" s="341"/>
      <c r="CI760" s="341"/>
      <c r="CJ760" s="341"/>
      <c r="CK760" s="341"/>
      <c r="CL760" s="341"/>
      <c r="CM760" s="341"/>
      <c r="CN760" s="341"/>
      <c r="CO760" s="341"/>
      <c r="CP760" s="341"/>
      <c r="CQ760" s="341"/>
      <c r="CR760" s="341"/>
      <c r="CS760" s="341"/>
      <c r="CT760" s="341"/>
      <c r="CU760" s="341"/>
      <c r="CV760" s="341"/>
      <c r="CW760" s="341"/>
      <c r="CX760" s="341"/>
      <c r="CY760" s="341"/>
      <c r="CZ760" s="341"/>
    </row>
    <row r="761" ht="25.15" customHeight="true" x14ac:dyDescent="0.2">
      <c r="C761" s="614"/>
      <c r="D761" s="614"/>
      <c r="E761" s="614"/>
      <c r="F761" s="614"/>
      <c r="G761" s="614"/>
      <c r="H761" s="614"/>
      <c r="I761" s="614"/>
      <c r="J761" s="614"/>
      <c r="K761" s="614"/>
      <c r="L761" s="614"/>
      <c r="M761" s="614"/>
      <c r="N761" s="614"/>
      <c r="O761" s="614"/>
      <c r="P761" s="614"/>
      <c r="Q761" s="614"/>
      <c r="BA761" s="341"/>
      <c r="BB761" s="420"/>
      <c r="BC761" s="341"/>
      <c r="BD761" s="341"/>
      <c r="BE761" s="341"/>
      <c r="BF761" s="341"/>
      <c r="BG761" s="341"/>
      <c r="BH761" s="341"/>
      <c r="BI761" s="341"/>
      <c r="BJ761" s="341"/>
      <c r="BK761" s="341"/>
      <c r="BL761" s="341"/>
      <c r="BM761" s="341"/>
      <c r="BN761" s="341"/>
      <c r="BO761" s="341"/>
      <c r="BP761" s="341"/>
      <c r="BQ761" s="341"/>
      <c r="BR761" s="341"/>
      <c r="BS761" s="341"/>
      <c r="BT761" s="341"/>
      <c r="BU761" s="341"/>
      <c r="BV761" s="341"/>
      <c r="BW761" s="341"/>
      <c r="BX761" s="341"/>
      <c r="BY761" s="341"/>
      <c r="BZ761" s="341"/>
      <c r="CA761" s="341"/>
      <c r="CB761" s="341"/>
      <c r="CC761" s="341"/>
      <c r="CD761" s="341"/>
      <c r="CE761" s="341"/>
      <c r="CF761" s="341"/>
      <c r="CG761" s="341"/>
      <c r="CH761" s="341"/>
      <c r="CI761" s="341"/>
      <c r="CJ761" s="341"/>
      <c r="CK761" s="341"/>
      <c r="CL761" s="341"/>
      <c r="CM761" s="341"/>
      <c r="CN761" s="341"/>
      <c r="CO761" s="341"/>
      <c r="CP761" s="341"/>
      <c r="CQ761" s="341"/>
      <c r="CR761" s="341"/>
      <c r="CS761" s="341"/>
      <c r="CT761" s="341"/>
      <c r="CU761" s="341"/>
      <c r="CV761" s="341"/>
      <c r="CW761" s="341"/>
      <c r="CX761" s="341"/>
      <c r="CY761" s="341"/>
      <c r="CZ761" s="341"/>
    </row>
    <row r="762" ht="25.15" customHeight="true" x14ac:dyDescent="0.2">
      <c r="C762" s="614"/>
      <c r="D762" s="614"/>
      <c r="E762" s="614"/>
      <c r="F762" s="614"/>
      <c r="G762" s="614"/>
      <c r="H762" s="614"/>
      <c r="I762" s="614"/>
      <c r="J762" s="614"/>
      <c r="K762" s="614"/>
      <c r="L762" s="614"/>
      <c r="M762" s="614"/>
      <c r="N762" s="614"/>
      <c r="O762" s="614"/>
      <c r="P762" s="614"/>
      <c r="Q762" s="614"/>
      <c r="BA762" s="341"/>
      <c r="BB762" s="420"/>
      <c r="BC762" s="341"/>
      <c r="BD762" s="341"/>
      <c r="BE762" s="341"/>
      <c r="BF762" s="341"/>
      <c r="BG762" s="341"/>
      <c r="BH762" s="341"/>
      <c r="BI762" s="341"/>
      <c r="BJ762" s="341"/>
      <c r="BK762" s="341"/>
      <c r="BL762" s="341"/>
      <c r="BM762" s="341"/>
      <c r="BN762" s="341"/>
      <c r="BO762" s="341"/>
      <c r="BP762" s="341"/>
      <c r="BQ762" s="341"/>
      <c r="BR762" s="341"/>
      <c r="BS762" s="341"/>
      <c r="BT762" s="341"/>
      <c r="BU762" s="341"/>
      <c r="BV762" s="341"/>
      <c r="BW762" s="341"/>
      <c r="BX762" s="341"/>
      <c r="BY762" s="341"/>
      <c r="BZ762" s="341"/>
      <c r="CA762" s="341"/>
      <c r="CB762" s="341"/>
      <c r="CC762" s="341"/>
      <c r="CD762" s="341"/>
      <c r="CE762" s="341"/>
      <c r="CF762" s="341"/>
      <c r="CG762" s="341"/>
      <c r="CH762" s="341"/>
      <c r="CI762" s="341"/>
      <c r="CJ762" s="341"/>
      <c r="CK762" s="341"/>
      <c r="CL762" s="341"/>
      <c r="CM762" s="341"/>
      <c r="CN762" s="341"/>
      <c r="CO762" s="341"/>
      <c r="CP762" s="341"/>
      <c r="CQ762" s="341"/>
      <c r="CR762" s="341"/>
      <c r="CS762" s="341"/>
      <c r="CT762" s="341"/>
      <c r="CU762" s="341"/>
      <c r="CV762" s="341"/>
      <c r="CW762" s="341"/>
      <c r="CX762" s="341"/>
      <c r="CY762" s="341"/>
      <c r="CZ762" s="341"/>
    </row>
    <row r="763" ht="25.15" customHeight="true" x14ac:dyDescent="0.2">
      <c r="C763" s="614"/>
      <c r="D763" s="614"/>
      <c r="E763" s="614"/>
      <c r="F763" s="614"/>
      <c r="G763" s="614"/>
      <c r="H763" s="614"/>
      <c r="I763" s="614"/>
      <c r="J763" s="614"/>
      <c r="K763" s="614"/>
      <c r="L763" s="614"/>
      <c r="M763" s="614"/>
      <c r="N763" s="614"/>
      <c r="O763" s="614"/>
      <c r="P763" s="614"/>
      <c r="Q763" s="614"/>
      <c r="BA763" s="341"/>
      <c r="BB763" s="420"/>
      <c r="BC763" s="341"/>
      <c r="BD763" s="341"/>
      <c r="BE763" s="341"/>
      <c r="BF763" s="341"/>
      <c r="BG763" s="341"/>
      <c r="BH763" s="341"/>
      <c r="BI763" s="341"/>
      <c r="BJ763" s="341"/>
      <c r="BK763" s="341"/>
      <c r="BL763" s="341"/>
      <c r="BM763" s="341"/>
      <c r="BN763" s="341"/>
      <c r="BO763" s="341"/>
      <c r="BP763" s="341"/>
      <c r="BQ763" s="341"/>
      <c r="BR763" s="341"/>
      <c r="BS763" s="341"/>
      <c r="BT763" s="341"/>
      <c r="BU763" s="341"/>
      <c r="BV763" s="341"/>
      <c r="BW763" s="341"/>
      <c r="BX763" s="341"/>
      <c r="BY763" s="341"/>
      <c r="BZ763" s="341"/>
      <c r="CA763" s="341"/>
      <c r="CB763" s="341"/>
      <c r="CC763" s="341"/>
      <c r="CD763" s="341"/>
      <c r="CE763" s="341"/>
      <c r="CF763" s="341"/>
      <c r="CG763" s="341"/>
      <c r="CH763" s="341"/>
      <c r="CI763" s="341"/>
      <c r="CJ763" s="341"/>
      <c r="CK763" s="341"/>
      <c r="CL763" s="341"/>
      <c r="CM763" s="341"/>
      <c r="CN763" s="341"/>
      <c r="CO763" s="341"/>
      <c r="CP763" s="341"/>
      <c r="CQ763" s="341"/>
      <c r="CR763" s="341"/>
      <c r="CS763" s="341"/>
      <c r="CT763" s="341"/>
      <c r="CU763" s="341"/>
      <c r="CV763" s="341"/>
      <c r="CW763" s="341"/>
      <c r="CX763" s="341"/>
      <c r="CY763" s="341"/>
      <c r="CZ763" s="341"/>
    </row>
    <row r="764" ht="25.15" customHeight="true" x14ac:dyDescent="0.2">
      <c r="C764" s="614"/>
      <c r="D764" s="614"/>
      <c r="E764" s="614"/>
      <c r="F764" s="614"/>
      <c r="G764" s="614"/>
      <c r="H764" s="614"/>
      <c r="I764" s="614"/>
      <c r="J764" s="614"/>
      <c r="K764" s="614"/>
      <c r="L764" s="614"/>
      <c r="M764" s="614"/>
      <c r="N764" s="614"/>
      <c r="O764" s="614"/>
      <c r="P764" s="614"/>
      <c r="Q764" s="614"/>
      <c r="BA764" s="341"/>
      <c r="BB764" s="420"/>
      <c r="BC764" s="341"/>
      <c r="BD764" s="341"/>
      <c r="BE764" s="341"/>
      <c r="BF764" s="341"/>
      <c r="BG764" s="341"/>
      <c r="BH764" s="341"/>
      <c r="BI764" s="341"/>
      <c r="BJ764" s="341"/>
      <c r="BK764" s="341"/>
      <c r="BL764" s="341"/>
      <c r="BM764" s="341"/>
      <c r="BN764" s="341"/>
      <c r="BO764" s="341"/>
      <c r="BP764" s="341"/>
      <c r="BQ764" s="341"/>
      <c r="BR764" s="341"/>
      <c r="BS764" s="341"/>
      <c r="BT764" s="341"/>
      <c r="BU764" s="341"/>
      <c r="BV764" s="341"/>
      <c r="BW764" s="341"/>
      <c r="BX764" s="341"/>
      <c r="BY764" s="341"/>
      <c r="BZ764" s="341"/>
      <c r="CA764" s="341"/>
      <c r="CB764" s="341"/>
      <c r="CC764" s="341"/>
      <c r="CD764" s="341"/>
      <c r="CE764" s="341"/>
      <c r="CF764" s="341"/>
      <c r="CG764" s="341"/>
      <c r="CH764" s="341"/>
      <c r="CI764" s="341"/>
      <c r="CJ764" s="341"/>
      <c r="CK764" s="341"/>
      <c r="CL764" s="341"/>
      <c r="CM764" s="341"/>
      <c r="CN764" s="341"/>
      <c r="CO764" s="341"/>
      <c r="CP764" s="341"/>
      <c r="CQ764" s="341"/>
      <c r="CR764" s="341"/>
      <c r="CS764" s="341"/>
      <c r="CT764" s="341"/>
      <c r="CU764" s="341"/>
      <c r="CV764" s="341"/>
      <c r="CW764" s="341"/>
      <c r="CX764" s="341"/>
      <c r="CY764" s="341"/>
      <c r="CZ764" s="341"/>
    </row>
    <row r="765" ht="25.15" customHeight="true" x14ac:dyDescent="0.2">
      <c r="C765" s="614"/>
      <c r="D765" s="614"/>
      <c r="E765" s="614"/>
      <c r="F765" s="614"/>
      <c r="G765" s="614"/>
      <c r="H765" s="614"/>
      <c r="I765" s="614"/>
      <c r="J765" s="614"/>
      <c r="K765" s="614"/>
      <c r="L765" s="614"/>
      <c r="M765" s="614"/>
      <c r="N765" s="614"/>
      <c r="O765" s="614"/>
      <c r="P765" s="614"/>
      <c r="Q765" s="614"/>
      <c r="BA765" s="341"/>
      <c r="BB765" s="420"/>
      <c r="BC765" s="341"/>
      <c r="BD765" s="341"/>
      <c r="BE765" s="341"/>
      <c r="BF765" s="341"/>
      <c r="BG765" s="341"/>
      <c r="BH765" s="341"/>
      <c r="BI765" s="341"/>
      <c r="BJ765" s="341"/>
      <c r="BK765" s="341"/>
      <c r="BL765" s="341"/>
      <c r="BM765" s="341"/>
      <c r="BN765" s="341"/>
      <c r="BO765" s="341"/>
      <c r="BP765" s="341"/>
      <c r="BQ765" s="341"/>
      <c r="BR765" s="341"/>
      <c r="BS765" s="341"/>
      <c r="BT765" s="341"/>
      <c r="BU765" s="341"/>
      <c r="BV765" s="341"/>
      <c r="BW765" s="341"/>
      <c r="BX765" s="341"/>
      <c r="BY765" s="341"/>
      <c r="BZ765" s="341"/>
      <c r="CA765" s="341"/>
      <c r="CB765" s="341"/>
      <c r="CC765" s="341"/>
      <c r="CD765" s="341"/>
      <c r="CE765" s="341"/>
      <c r="CF765" s="341"/>
      <c r="CG765" s="341"/>
      <c r="CH765" s="341"/>
      <c r="CI765" s="341"/>
      <c r="CJ765" s="341"/>
      <c r="CK765" s="341"/>
      <c r="CL765" s="341"/>
      <c r="CM765" s="341"/>
      <c r="CN765" s="341"/>
      <c r="CO765" s="341"/>
      <c r="CP765" s="341"/>
      <c r="CQ765" s="341"/>
      <c r="CR765" s="341"/>
      <c r="CS765" s="341"/>
      <c r="CT765" s="341"/>
      <c r="CU765" s="341"/>
      <c r="CV765" s="341"/>
      <c r="CW765" s="341"/>
      <c r="CX765" s="341"/>
      <c r="CY765" s="341"/>
      <c r="CZ765" s="341"/>
    </row>
    <row r="766" ht="25.15" customHeight="true" x14ac:dyDescent="0.2">
      <c r="C766" s="614"/>
      <c r="D766" s="614"/>
      <c r="E766" s="614"/>
      <c r="F766" s="614"/>
      <c r="G766" s="614"/>
      <c r="H766" s="614"/>
      <c r="I766" s="614"/>
      <c r="J766" s="614"/>
      <c r="K766" s="614"/>
      <c r="L766" s="614"/>
      <c r="M766" s="614"/>
      <c r="N766" s="614"/>
      <c r="O766" s="614"/>
      <c r="P766" s="614"/>
      <c r="Q766" s="614"/>
      <c r="BA766" s="341"/>
      <c r="BB766" s="420"/>
      <c r="BC766" s="341"/>
      <c r="BD766" s="341"/>
      <c r="BE766" s="341"/>
      <c r="BF766" s="341"/>
      <c r="BG766" s="341"/>
      <c r="BH766" s="341"/>
      <c r="BI766" s="341"/>
      <c r="BJ766" s="341"/>
      <c r="BK766" s="341"/>
      <c r="BL766" s="341"/>
      <c r="BM766" s="341"/>
      <c r="BN766" s="341"/>
      <c r="BO766" s="341"/>
      <c r="BP766" s="341"/>
      <c r="BQ766" s="341"/>
      <c r="BR766" s="341"/>
      <c r="BS766" s="341"/>
      <c r="BT766" s="341"/>
      <c r="BU766" s="341"/>
      <c r="BV766" s="341"/>
      <c r="BW766" s="341"/>
      <c r="BX766" s="341"/>
      <c r="BY766" s="341"/>
      <c r="BZ766" s="341"/>
      <c r="CA766" s="341"/>
      <c r="CB766" s="341"/>
      <c r="CC766" s="341"/>
      <c r="CD766" s="341"/>
      <c r="CE766" s="341"/>
      <c r="CF766" s="341"/>
      <c r="CG766" s="341"/>
      <c r="CH766" s="341"/>
      <c r="CI766" s="341"/>
      <c r="CJ766" s="341"/>
      <c r="CK766" s="341"/>
      <c r="CL766" s="341"/>
      <c r="CM766" s="341"/>
      <c r="CN766" s="341"/>
      <c r="CO766" s="341"/>
      <c r="CP766" s="341"/>
      <c r="CQ766" s="341"/>
      <c r="CR766" s="341"/>
      <c r="CS766" s="341"/>
      <c r="CT766" s="341"/>
      <c r="CU766" s="341"/>
      <c r="CV766" s="341"/>
      <c r="CW766" s="341"/>
      <c r="CX766" s="341"/>
      <c r="CY766" s="341"/>
      <c r="CZ766" s="341"/>
    </row>
    <row r="767" ht="25.15" customHeight="true" x14ac:dyDescent="0.2">
      <c r="C767" s="614"/>
      <c r="D767" s="614"/>
      <c r="E767" s="614"/>
      <c r="F767" s="614"/>
      <c r="G767" s="614"/>
      <c r="H767" s="614"/>
      <c r="I767" s="614"/>
      <c r="J767" s="614"/>
      <c r="K767" s="614"/>
      <c r="L767" s="614"/>
      <c r="M767" s="614"/>
      <c r="N767" s="614"/>
      <c r="O767" s="614"/>
      <c r="P767" s="614"/>
      <c r="Q767" s="614"/>
      <c r="BA767" s="341"/>
      <c r="BB767" s="420"/>
      <c r="BC767" s="341"/>
      <c r="BD767" s="341"/>
      <c r="BE767" s="341"/>
      <c r="BF767" s="341"/>
      <c r="BG767" s="341"/>
      <c r="BH767" s="341"/>
      <c r="BI767" s="341"/>
      <c r="BJ767" s="341"/>
      <c r="BK767" s="341"/>
      <c r="BL767" s="341"/>
      <c r="BM767" s="341"/>
      <c r="BN767" s="341"/>
      <c r="BO767" s="341"/>
      <c r="BP767" s="341"/>
      <c r="BQ767" s="341"/>
      <c r="BR767" s="341"/>
      <c r="BS767" s="341"/>
      <c r="BT767" s="341"/>
      <c r="BU767" s="341"/>
      <c r="BV767" s="341"/>
      <c r="BW767" s="341"/>
      <c r="BX767" s="341"/>
      <c r="BY767" s="341"/>
      <c r="BZ767" s="341"/>
      <c r="CA767" s="341"/>
      <c r="CB767" s="341"/>
      <c r="CC767" s="341"/>
      <c r="CD767" s="341"/>
      <c r="CE767" s="341"/>
      <c r="CF767" s="341"/>
      <c r="CG767" s="341"/>
      <c r="CH767" s="341"/>
      <c r="CI767" s="341"/>
      <c r="CJ767" s="341"/>
      <c r="CK767" s="341"/>
      <c r="CL767" s="341"/>
      <c r="CM767" s="341"/>
      <c r="CN767" s="341"/>
      <c r="CO767" s="341"/>
      <c r="CP767" s="341"/>
      <c r="CQ767" s="341"/>
      <c r="CR767" s="341"/>
      <c r="CS767" s="341"/>
      <c r="CT767" s="341"/>
      <c r="CU767" s="341"/>
      <c r="CV767" s="341"/>
      <c r="CW767" s="341"/>
      <c r="CX767" s="341"/>
      <c r="CY767" s="341"/>
      <c r="CZ767" s="341"/>
    </row>
    <row r="768" ht="25.15" customHeight="true" x14ac:dyDescent="0.2">
      <c r="C768" s="614"/>
      <c r="D768" s="614"/>
      <c r="E768" s="614"/>
      <c r="F768" s="614"/>
      <c r="G768" s="614"/>
      <c r="H768" s="614"/>
      <c r="I768" s="614"/>
      <c r="J768" s="614"/>
      <c r="K768" s="614"/>
      <c r="L768" s="614"/>
      <c r="M768" s="614"/>
      <c r="N768" s="614"/>
      <c r="O768" s="614"/>
      <c r="P768" s="614"/>
      <c r="Q768" s="614"/>
      <c r="BA768" s="339"/>
      <c r="BB768" s="421"/>
      <c r="BC768" s="339"/>
      <c r="BD768" s="339"/>
      <c r="BE768" s="339"/>
      <c r="BF768" s="339"/>
      <c r="BG768" s="339"/>
      <c r="BH768" s="339"/>
      <c r="BI768" s="339"/>
      <c r="BJ768" s="339"/>
      <c r="BK768" s="339"/>
      <c r="BL768" s="339"/>
      <c r="BM768" s="339"/>
      <c r="BN768" s="339"/>
      <c r="BO768" s="339"/>
      <c r="BP768" s="339"/>
      <c r="BQ768" s="339"/>
      <c r="BR768" s="339"/>
      <c r="BS768" s="339"/>
      <c r="BT768" s="339"/>
      <c r="BU768" s="339"/>
      <c r="BV768" s="339"/>
      <c r="BW768" s="339"/>
      <c r="BX768" s="339"/>
      <c r="BY768" s="339"/>
      <c r="BZ768" s="339"/>
      <c r="CA768" s="339"/>
      <c r="CB768" s="339"/>
      <c r="CC768" s="339"/>
      <c r="CD768" s="339"/>
      <c r="CE768" s="339"/>
      <c r="CF768" s="339"/>
      <c r="CG768" s="339"/>
      <c r="CH768" s="339"/>
      <c r="CI768" s="339"/>
      <c r="CJ768" s="339"/>
      <c r="CK768" s="339"/>
      <c r="CL768" s="339"/>
      <c r="CM768" s="339"/>
      <c r="CN768" s="339"/>
      <c r="CO768" s="339"/>
      <c r="CP768" s="339"/>
      <c r="CQ768" s="339"/>
      <c r="CR768" s="339"/>
      <c r="CS768" s="339"/>
      <c r="CT768" s="339"/>
      <c r="CU768" s="339"/>
      <c r="CV768" s="339"/>
      <c r="CW768" s="339"/>
      <c r="CX768" s="339"/>
      <c r="CY768" s="339"/>
      <c r="CZ768" s="339"/>
    </row>
    <row r="769" ht="25.15" customHeight="true" x14ac:dyDescent="0.2">
      <c r="C769" s="614"/>
      <c r="D769" s="614"/>
      <c r="E769" s="614"/>
      <c r="F769" s="614"/>
      <c r="G769" s="614"/>
      <c r="H769" s="614"/>
      <c r="I769" s="614"/>
      <c r="J769" s="614"/>
      <c r="K769" s="614"/>
      <c r="L769" s="614"/>
      <c r="M769" s="614"/>
      <c r="N769" s="614"/>
      <c r="O769" s="614"/>
      <c r="P769" s="614"/>
      <c r="Q769" s="614"/>
      <c r="BA769" s="339"/>
      <c r="BB769" s="421"/>
      <c r="BC769" s="339"/>
      <c r="BD769" s="339"/>
      <c r="BE769" s="339"/>
      <c r="BF769" s="339"/>
      <c r="BG769" s="339"/>
      <c r="BH769" s="339"/>
      <c r="BI769" s="339"/>
      <c r="BJ769" s="339"/>
      <c r="BK769" s="339"/>
      <c r="BL769" s="339"/>
      <c r="BM769" s="339"/>
      <c r="BN769" s="339"/>
      <c r="BO769" s="339"/>
      <c r="BP769" s="339"/>
      <c r="BQ769" s="339"/>
      <c r="BR769" s="339"/>
      <c r="BS769" s="339"/>
      <c r="BT769" s="339"/>
      <c r="BU769" s="339"/>
      <c r="BV769" s="339"/>
      <c r="BW769" s="339"/>
      <c r="BX769" s="339"/>
      <c r="BY769" s="339"/>
      <c r="BZ769" s="339"/>
      <c r="CA769" s="339"/>
      <c r="CB769" s="339"/>
      <c r="CC769" s="339"/>
      <c r="CD769" s="339"/>
      <c r="CE769" s="339"/>
      <c r="CF769" s="339"/>
      <c r="CG769" s="339"/>
      <c r="CH769" s="339"/>
      <c r="CI769" s="339"/>
      <c r="CJ769" s="339"/>
      <c r="CK769" s="339"/>
      <c r="CL769" s="339"/>
      <c r="CM769" s="339"/>
      <c r="CN769" s="339"/>
      <c r="CO769" s="339"/>
      <c r="CP769" s="339"/>
      <c r="CQ769" s="339"/>
      <c r="CR769" s="339"/>
      <c r="CS769" s="339"/>
      <c r="CT769" s="339"/>
      <c r="CU769" s="339"/>
      <c r="CV769" s="339"/>
      <c r="CW769" s="339"/>
      <c r="CX769" s="339"/>
      <c r="CY769" s="339"/>
      <c r="CZ769" s="339"/>
    </row>
    <row r="770" ht="25.15" customHeight="true" x14ac:dyDescent="0.2">
      <c r="C770" s="614"/>
      <c r="D770" s="614"/>
      <c r="E770" s="614"/>
      <c r="F770" s="614"/>
      <c r="G770" s="614"/>
      <c r="H770" s="614"/>
      <c r="I770" s="614"/>
      <c r="J770" s="614"/>
      <c r="K770" s="614"/>
      <c r="L770" s="614"/>
      <c r="M770" s="614"/>
      <c r="N770" s="614"/>
      <c r="O770" s="614"/>
      <c r="P770" s="614"/>
      <c r="Q770" s="614"/>
      <c r="BA770" s="339"/>
      <c r="BB770" s="421"/>
      <c r="BC770" s="339"/>
      <c r="BD770" s="339"/>
      <c r="BE770" s="339"/>
      <c r="BF770" s="339"/>
      <c r="BG770" s="339"/>
      <c r="BH770" s="339"/>
      <c r="BI770" s="339"/>
      <c r="BJ770" s="339"/>
      <c r="BK770" s="339"/>
      <c r="BL770" s="339"/>
      <c r="BM770" s="339"/>
      <c r="BN770" s="339"/>
      <c r="BO770" s="339"/>
      <c r="BP770" s="339"/>
      <c r="BQ770" s="339"/>
      <c r="BR770" s="339"/>
      <c r="BS770" s="339"/>
      <c r="BT770" s="339"/>
      <c r="BU770" s="339"/>
      <c r="BV770" s="339"/>
      <c r="BW770" s="339"/>
      <c r="BX770" s="339"/>
      <c r="BY770" s="339"/>
      <c r="BZ770" s="339"/>
      <c r="CA770" s="339"/>
      <c r="CB770" s="339"/>
      <c r="CC770" s="339"/>
      <c r="CD770" s="339"/>
      <c r="CE770" s="339"/>
      <c r="CF770" s="339"/>
      <c r="CG770" s="339"/>
      <c r="CH770" s="339"/>
      <c r="CI770" s="339"/>
      <c r="CJ770" s="339"/>
      <c r="CK770" s="339"/>
      <c r="CL770" s="339"/>
      <c r="CM770" s="339"/>
      <c r="CN770" s="339"/>
      <c r="CO770" s="339"/>
      <c r="CP770" s="339"/>
      <c r="CQ770" s="339"/>
      <c r="CR770" s="339"/>
      <c r="CS770" s="339"/>
      <c r="CT770" s="339"/>
      <c r="CU770" s="339"/>
      <c r="CV770" s="339"/>
      <c r="CW770" s="339"/>
      <c r="CX770" s="339"/>
      <c r="CY770" s="339"/>
      <c r="CZ770" s="339"/>
    </row>
    <row r="771" ht="25.15" customHeight="true" x14ac:dyDescent="0.2">
      <c r="C771" s="614"/>
      <c r="D771" s="614"/>
      <c r="E771" s="614"/>
      <c r="F771" s="614"/>
      <c r="G771" s="614"/>
      <c r="H771" s="614"/>
      <c r="I771" s="614"/>
      <c r="J771" s="614"/>
      <c r="K771" s="614"/>
      <c r="L771" s="614"/>
      <c r="M771" s="614"/>
      <c r="N771" s="614"/>
      <c r="O771" s="614"/>
      <c r="P771" s="614"/>
      <c r="Q771" s="614"/>
      <c r="BA771" s="339"/>
      <c r="BB771" s="421"/>
      <c r="BC771" s="339"/>
      <c r="BD771" s="339"/>
      <c r="BE771" s="339"/>
      <c r="BF771" s="339"/>
      <c r="BG771" s="339"/>
      <c r="BH771" s="339"/>
      <c r="BI771" s="339"/>
      <c r="BJ771" s="339"/>
      <c r="BK771" s="339"/>
      <c r="BL771" s="339"/>
      <c r="BM771" s="339"/>
      <c r="BN771" s="339"/>
      <c r="BO771" s="339"/>
      <c r="BP771" s="339"/>
      <c r="BQ771" s="339"/>
      <c r="BR771" s="339"/>
      <c r="BS771" s="339"/>
      <c r="BT771" s="339"/>
      <c r="BU771" s="339"/>
      <c r="BV771" s="339"/>
      <c r="BW771" s="339"/>
      <c r="BX771" s="339"/>
      <c r="BY771" s="339"/>
      <c r="BZ771" s="339"/>
      <c r="CA771" s="339"/>
      <c r="CB771" s="339"/>
      <c r="CC771" s="339"/>
      <c r="CD771" s="339"/>
      <c r="CE771" s="339"/>
      <c r="CF771" s="339"/>
      <c r="CG771" s="339"/>
      <c r="CH771" s="339"/>
      <c r="CI771" s="339"/>
      <c r="CJ771" s="339"/>
      <c r="CK771" s="339"/>
      <c r="CL771" s="339"/>
      <c r="CM771" s="339"/>
      <c r="CN771" s="339"/>
      <c r="CO771" s="339"/>
      <c r="CP771" s="339"/>
      <c r="CQ771" s="339"/>
      <c r="CR771" s="339"/>
      <c r="CS771" s="339"/>
      <c r="CT771" s="339"/>
      <c r="CU771" s="339"/>
      <c r="CV771" s="339"/>
      <c r="CW771" s="339"/>
      <c r="CX771" s="339"/>
      <c r="CY771" s="339"/>
      <c r="CZ771" s="339"/>
    </row>
    <row r="772" ht="25.15" customHeight="true" x14ac:dyDescent="0.2">
      <c r="C772" s="614"/>
      <c r="D772" s="614"/>
      <c r="E772" s="614"/>
      <c r="F772" s="614"/>
      <c r="G772" s="614"/>
      <c r="H772" s="614"/>
      <c r="I772" s="614"/>
      <c r="J772" s="614"/>
      <c r="K772" s="614"/>
      <c r="L772" s="614"/>
      <c r="M772" s="614"/>
      <c r="N772" s="614"/>
      <c r="O772" s="614"/>
      <c r="P772" s="614"/>
      <c r="Q772" s="614"/>
      <c r="BA772" s="339"/>
      <c r="BB772" s="421"/>
      <c r="BC772" s="339"/>
      <c r="BD772" s="339"/>
      <c r="BE772" s="339"/>
      <c r="BF772" s="339"/>
      <c r="BG772" s="339"/>
      <c r="BH772" s="339"/>
      <c r="BI772" s="339"/>
      <c r="BJ772" s="339"/>
      <c r="BK772" s="339"/>
      <c r="BL772" s="339"/>
      <c r="BM772" s="339"/>
      <c r="BN772" s="339"/>
      <c r="BO772" s="339"/>
      <c r="BP772" s="339"/>
      <c r="BQ772" s="339"/>
      <c r="BR772" s="339"/>
      <c r="BS772" s="339"/>
      <c r="BT772" s="339"/>
      <c r="BU772" s="339"/>
      <c r="BV772" s="339"/>
      <c r="BW772" s="339"/>
      <c r="BX772" s="339"/>
      <c r="BY772" s="339"/>
      <c r="BZ772" s="339"/>
      <c r="CA772" s="339"/>
      <c r="CB772" s="339"/>
      <c r="CC772" s="339"/>
      <c r="CD772" s="339"/>
      <c r="CE772" s="339"/>
      <c r="CF772" s="339"/>
      <c r="CG772" s="339"/>
      <c r="CH772" s="339"/>
      <c r="CI772" s="339"/>
      <c r="CJ772" s="339"/>
      <c r="CK772" s="339"/>
      <c r="CL772" s="339"/>
      <c r="CM772" s="339"/>
      <c r="CN772" s="339"/>
      <c r="CO772" s="339"/>
      <c r="CP772" s="339"/>
      <c r="CQ772" s="339"/>
      <c r="CR772" s="339"/>
      <c r="CS772" s="339"/>
      <c r="CT772" s="339"/>
      <c r="CU772" s="339"/>
      <c r="CV772" s="339"/>
      <c r="CW772" s="339"/>
      <c r="CX772" s="339"/>
      <c r="CY772" s="339"/>
      <c r="CZ772" s="339"/>
    </row>
    <row r="773" ht="25.15" customHeight="true" x14ac:dyDescent="0.2">
      <c r="C773" s="614"/>
      <c r="D773" s="614"/>
      <c r="E773" s="614"/>
      <c r="F773" s="614"/>
      <c r="G773" s="614"/>
      <c r="H773" s="614"/>
      <c r="I773" s="614"/>
      <c r="J773" s="614"/>
      <c r="K773" s="614"/>
      <c r="L773" s="614"/>
      <c r="M773" s="614"/>
      <c r="N773" s="614"/>
      <c r="O773" s="614"/>
      <c r="P773" s="614"/>
      <c r="Q773" s="614"/>
      <c r="BA773" s="339"/>
      <c r="BB773" s="421"/>
      <c r="BC773" s="339"/>
      <c r="BD773" s="339"/>
      <c r="BE773" s="339"/>
      <c r="BF773" s="339"/>
      <c r="BG773" s="339"/>
      <c r="BH773" s="339"/>
      <c r="BI773" s="339"/>
      <c r="BJ773" s="339"/>
      <c r="BK773" s="339"/>
      <c r="BL773" s="339"/>
      <c r="BM773" s="339"/>
      <c r="BN773" s="339"/>
      <c r="BO773" s="339"/>
      <c r="BP773" s="339"/>
      <c r="BQ773" s="339"/>
      <c r="BR773" s="339"/>
      <c r="BS773" s="339"/>
      <c r="BT773" s="339"/>
      <c r="BU773" s="339"/>
      <c r="BV773" s="339"/>
      <c r="BW773" s="339"/>
      <c r="BX773" s="339"/>
      <c r="BY773" s="339"/>
      <c r="BZ773" s="339"/>
      <c r="CA773" s="339"/>
      <c r="CB773" s="339"/>
      <c r="CC773" s="339"/>
      <c r="CD773" s="339"/>
      <c r="CE773" s="339"/>
      <c r="CF773" s="339"/>
      <c r="CG773" s="339"/>
      <c r="CH773" s="339"/>
      <c r="CI773" s="339"/>
      <c r="CJ773" s="339"/>
      <c r="CK773" s="339"/>
      <c r="CL773" s="339"/>
      <c r="CM773" s="339"/>
      <c r="CN773" s="339"/>
      <c r="CO773" s="339"/>
      <c r="CP773" s="339"/>
      <c r="CQ773" s="339"/>
      <c r="CR773" s="339"/>
      <c r="CS773" s="339"/>
      <c r="CT773" s="339"/>
      <c r="CU773" s="339"/>
      <c r="CV773" s="339"/>
      <c r="CW773" s="339"/>
      <c r="CX773" s="339"/>
      <c r="CY773" s="339"/>
      <c r="CZ773" s="339"/>
    </row>
    <row r="774" ht="25.15" customHeight="true" x14ac:dyDescent="0.2">
      <c r="C774" s="614"/>
      <c r="D774" s="614"/>
      <c r="E774" s="614"/>
      <c r="F774" s="614"/>
      <c r="G774" s="614"/>
      <c r="H774" s="614"/>
      <c r="I774" s="614"/>
      <c r="J774" s="614"/>
      <c r="K774" s="614"/>
      <c r="L774" s="614"/>
      <c r="M774" s="614"/>
      <c r="N774" s="614"/>
      <c r="O774" s="614"/>
      <c r="P774" s="614"/>
      <c r="Q774" s="614"/>
      <c r="BA774" s="339"/>
      <c r="BB774" s="421"/>
      <c r="BC774" s="339"/>
      <c r="BD774" s="339"/>
      <c r="BE774" s="339"/>
      <c r="BF774" s="339"/>
      <c r="BG774" s="339"/>
      <c r="BH774" s="339"/>
      <c r="BI774" s="339"/>
      <c r="BJ774" s="339"/>
      <c r="BK774" s="339"/>
      <c r="BL774" s="339"/>
      <c r="BM774" s="339"/>
      <c r="BN774" s="339"/>
      <c r="BO774" s="339"/>
      <c r="BP774" s="339"/>
      <c r="BQ774" s="339"/>
      <c r="BR774" s="339"/>
      <c r="BS774" s="339"/>
      <c r="BT774" s="339"/>
      <c r="BU774" s="339"/>
      <c r="BV774" s="339"/>
      <c r="BW774" s="339"/>
      <c r="BX774" s="339"/>
      <c r="BY774" s="339"/>
      <c r="BZ774" s="339"/>
      <c r="CA774" s="339"/>
      <c r="CB774" s="339"/>
      <c r="CC774" s="339"/>
      <c r="CD774" s="339"/>
      <c r="CE774" s="339"/>
      <c r="CF774" s="339"/>
      <c r="CG774" s="339"/>
      <c r="CH774" s="339"/>
      <c r="CI774" s="339"/>
      <c r="CJ774" s="339"/>
      <c r="CK774" s="339"/>
      <c r="CL774" s="339"/>
      <c r="CM774" s="339"/>
      <c r="CN774" s="339"/>
      <c r="CO774" s="339"/>
      <c r="CP774" s="339"/>
      <c r="CQ774" s="339"/>
      <c r="CR774" s="339"/>
      <c r="CS774" s="339"/>
      <c r="CT774" s="339"/>
      <c r="CU774" s="339"/>
      <c r="CV774" s="339"/>
      <c r="CW774" s="339"/>
      <c r="CX774" s="339"/>
      <c r="CY774" s="339"/>
      <c r="CZ774" s="339"/>
    </row>
    <row r="775" ht="25.15" customHeight="true" x14ac:dyDescent="0.2">
      <c r="C775" s="614"/>
      <c r="D775" s="614"/>
      <c r="E775" s="614"/>
      <c r="F775" s="614"/>
      <c r="G775" s="614"/>
      <c r="H775" s="614"/>
      <c r="I775" s="614"/>
      <c r="J775" s="614"/>
      <c r="K775" s="614"/>
      <c r="L775" s="614"/>
      <c r="M775" s="614"/>
      <c r="N775" s="614"/>
      <c r="O775" s="614"/>
      <c r="P775" s="614"/>
      <c r="Q775" s="614"/>
      <c r="BA775" s="339"/>
      <c r="BB775" s="421"/>
      <c r="BC775" s="339"/>
      <c r="BD775" s="339"/>
      <c r="BE775" s="339"/>
      <c r="BF775" s="339"/>
      <c r="BG775" s="339"/>
      <c r="BH775" s="339"/>
      <c r="BI775" s="339"/>
      <c r="BJ775" s="339"/>
      <c r="BK775" s="339"/>
      <c r="BL775" s="339"/>
      <c r="BM775" s="339"/>
      <c r="BN775" s="339"/>
      <c r="BO775" s="339"/>
      <c r="BP775" s="339"/>
      <c r="BQ775" s="339"/>
      <c r="BR775" s="339"/>
      <c r="BS775" s="339"/>
      <c r="BT775" s="339"/>
      <c r="BU775" s="339"/>
      <c r="BV775" s="339"/>
      <c r="BW775" s="339"/>
      <c r="BX775" s="339"/>
      <c r="BY775" s="339"/>
      <c r="BZ775" s="339"/>
      <c r="CA775" s="339"/>
      <c r="CB775" s="339"/>
      <c r="CC775" s="339"/>
      <c r="CD775" s="339"/>
      <c r="CE775" s="339"/>
      <c r="CF775" s="339"/>
      <c r="CG775" s="339"/>
      <c r="CH775" s="339"/>
      <c r="CI775" s="339"/>
      <c r="CJ775" s="339"/>
      <c r="CK775" s="339"/>
      <c r="CL775" s="339"/>
      <c r="CM775" s="339"/>
      <c r="CN775" s="339"/>
      <c r="CO775" s="339"/>
      <c r="CP775" s="339"/>
      <c r="CQ775" s="339"/>
      <c r="CR775" s="339"/>
      <c r="CS775" s="339"/>
      <c r="CT775" s="339"/>
      <c r="CU775" s="339"/>
      <c r="CV775" s="339"/>
      <c r="CW775" s="339"/>
      <c r="CX775" s="339"/>
      <c r="CY775" s="339"/>
      <c r="CZ775" s="339"/>
    </row>
    <row r="776" ht="25.15" customHeight="true" x14ac:dyDescent="0.2">
      <c r="C776" s="614"/>
      <c r="D776" s="614"/>
      <c r="E776" s="614"/>
      <c r="F776" s="614"/>
      <c r="G776" s="614"/>
      <c r="H776" s="614"/>
      <c r="I776" s="614"/>
      <c r="J776" s="614"/>
      <c r="K776" s="614"/>
      <c r="L776" s="614"/>
      <c r="M776" s="614"/>
      <c r="N776" s="614"/>
      <c r="O776" s="614"/>
      <c r="P776" s="614"/>
      <c r="Q776" s="614"/>
      <c r="BA776" s="339"/>
      <c r="BB776" s="421"/>
      <c r="BC776" s="339"/>
      <c r="BD776" s="339"/>
      <c r="BE776" s="339"/>
      <c r="BF776" s="339"/>
      <c r="BG776" s="339"/>
      <c r="BH776" s="339"/>
      <c r="BI776" s="339"/>
      <c r="BJ776" s="339"/>
      <c r="BK776" s="339"/>
      <c r="BL776" s="339"/>
      <c r="BM776" s="339"/>
      <c r="BN776" s="339"/>
      <c r="BO776" s="339"/>
      <c r="BP776" s="339"/>
      <c r="BQ776" s="339"/>
      <c r="BR776" s="339"/>
      <c r="BS776" s="339"/>
      <c r="BT776" s="339"/>
      <c r="BU776" s="339"/>
      <c r="BV776" s="339"/>
      <c r="BW776" s="339"/>
      <c r="BX776" s="339"/>
      <c r="BY776" s="339"/>
      <c r="BZ776" s="339"/>
      <c r="CA776" s="339"/>
      <c r="CB776" s="339"/>
      <c r="CC776" s="339"/>
      <c r="CD776" s="339"/>
      <c r="CE776" s="339"/>
      <c r="CF776" s="339"/>
      <c r="CG776" s="339"/>
      <c r="CH776" s="339"/>
      <c r="CI776" s="339"/>
      <c r="CJ776" s="339"/>
      <c r="CK776" s="339"/>
      <c r="CL776" s="339"/>
      <c r="CM776" s="339"/>
      <c r="CN776" s="339"/>
      <c r="CO776" s="339"/>
      <c r="CP776" s="339"/>
      <c r="CQ776" s="339"/>
      <c r="CR776" s="339"/>
      <c r="CS776" s="339"/>
      <c r="CT776" s="339"/>
      <c r="CU776" s="339"/>
      <c r="CV776" s="339"/>
      <c r="CW776" s="339"/>
      <c r="CX776" s="339"/>
      <c r="CY776" s="339"/>
      <c r="CZ776" s="339"/>
    </row>
    <row r="777" ht="25.15" customHeight="true" x14ac:dyDescent="0.2">
      <c r="C777" s="614"/>
      <c r="D777" s="614"/>
      <c r="E777" s="614"/>
      <c r="F777" s="614"/>
      <c r="G777" s="614"/>
      <c r="H777" s="614"/>
      <c r="I777" s="614"/>
      <c r="J777" s="614"/>
      <c r="K777" s="614"/>
      <c r="L777" s="614"/>
      <c r="M777" s="614"/>
      <c r="N777" s="614"/>
      <c r="O777" s="614"/>
      <c r="P777" s="614"/>
      <c r="Q777" s="614"/>
      <c r="BA777" s="339"/>
      <c r="BB777" s="421"/>
      <c r="BC777" s="339"/>
      <c r="BD777" s="339"/>
      <c r="BE777" s="339"/>
      <c r="BF777" s="339"/>
      <c r="BG777" s="339"/>
      <c r="BH777" s="339"/>
      <c r="BI777" s="339"/>
      <c r="BJ777" s="339"/>
      <c r="BK777" s="339"/>
      <c r="BL777" s="339"/>
      <c r="BM777" s="339"/>
      <c r="BN777" s="339"/>
      <c r="BO777" s="339"/>
      <c r="BP777" s="339"/>
      <c r="BQ777" s="339"/>
      <c r="BR777" s="339"/>
      <c r="BS777" s="339"/>
      <c r="BT777" s="339"/>
      <c r="BU777" s="339"/>
      <c r="BV777" s="339"/>
      <c r="BW777" s="339"/>
      <c r="BX777" s="339"/>
      <c r="BY777" s="339"/>
      <c r="BZ777" s="339"/>
      <c r="CA777" s="339"/>
      <c r="CB777" s="339"/>
      <c r="CC777" s="339"/>
      <c r="CD777" s="339"/>
      <c r="CE777" s="339"/>
      <c r="CF777" s="339"/>
      <c r="CG777" s="339"/>
      <c r="CH777" s="339"/>
      <c r="CI777" s="339"/>
      <c r="CJ777" s="339"/>
      <c r="CK777" s="339"/>
      <c r="CL777" s="339"/>
      <c r="CM777" s="339"/>
      <c r="CN777" s="339"/>
      <c r="CO777" s="339"/>
      <c r="CP777" s="339"/>
      <c r="CQ777" s="339"/>
      <c r="CR777" s="339"/>
      <c r="CS777" s="339"/>
      <c r="CT777" s="339"/>
      <c r="CU777" s="339"/>
      <c r="CV777" s="339"/>
      <c r="CW777" s="339"/>
      <c r="CX777" s="339"/>
      <c r="CY777" s="339"/>
      <c r="CZ777" s="339"/>
    </row>
    <row r="778" ht="25.15" customHeight="true" x14ac:dyDescent="0.2">
      <c r="C778" s="614"/>
      <c r="D778" s="614"/>
      <c r="E778" s="614"/>
      <c r="F778" s="614"/>
      <c r="G778" s="614"/>
      <c r="H778" s="614"/>
      <c r="I778" s="614"/>
      <c r="J778" s="614"/>
      <c r="K778" s="614"/>
      <c r="L778" s="614"/>
      <c r="M778" s="614"/>
      <c r="N778" s="614"/>
      <c r="O778" s="614"/>
      <c r="P778" s="614"/>
      <c r="Q778" s="614"/>
      <c r="BA778" s="339"/>
      <c r="BB778" s="421"/>
      <c r="BC778" s="339"/>
      <c r="BD778" s="339"/>
      <c r="BE778" s="339"/>
      <c r="BF778" s="339"/>
      <c r="BG778" s="339"/>
      <c r="BH778" s="339"/>
      <c r="BI778" s="339"/>
      <c r="BJ778" s="339"/>
      <c r="BK778" s="339"/>
      <c r="BL778" s="339"/>
      <c r="BM778" s="339"/>
      <c r="BN778" s="339"/>
      <c r="BO778" s="339"/>
      <c r="BP778" s="339"/>
      <c r="BQ778" s="339"/>
      <c r="BR778" s="339"/>
      <c r="BS778" s="339"/>
      <c r="BT778" s="339"/>
      <c r="BU778" s="339"/>
      <c r="BV778" s="339"/>
      <c r="BW778" s="339"/>
      <c r="BX778" s="339"/>
      <c r="BY778" s="339"/>
      <c r="BZ778" s="339"/>
      <c r="CA778" s="339"/>
      <c r="CB778" s="339"/>
      <c r="CC778" s="339"/>
      <c r="CD778" s="339"/>
      <c r="CE778" s="339"/>
      <c r="CF778" s="339"/>
      <c r="CG778" s="339"/>
      <c r="CH778" s="339"/>
      <c r="CI778" s="339"/>
      <c r="CJ778" s="339"/>
      <c r="CK778" s="339"/>
      <c r="CL778" s="339"/>
      <c r="CM778" s="339"/>
      <c r="CN778" s="339"/>
      <c r="CO778" s="339"/>
      <c r="CP778" s="339"/>
      <c r="CQ778" s="339"/>
      <c r="CR778" s="339"/>
      <c r="CS778" s="339"/>
      <c r="CT778" s="339"/>
      <c r="CU778" s="339"/>
      <c r="CV778" s="339"/>
      <c r="CW778" s="339"/>
      <c r="CX778" s="339"/>
      <c r="CY778" s="339"/>
      <c r="CZ778" s="339"/>
    </row>
    <row r="779" ht="25.15" customHeight="true" x14ac:dyDescent="0.2">
      <c r="C779" s="614"/>
      <c r="D779" s="614"/>
      <c r="E779" s="614"/>
      <c r="F779" s="614"/>
      <c r="G779" s="614"/>
      <c r="H779" s="614"/>
      <c r="I779" s="614"/>
      <c r="J779" s="614"/>
      <c r="K779" s="614"/>
      <c r="L779" s="614"/>
      <c r="M779" s="614"/>
      <c r="N779" s="614"/>
      <c r="O779" s="614"/>
      <c r="P779" s="614"/>
      <c r="Q779" s="614"/>
      <c r="BA779" s="339"/>
      <c r="BB779" s="421"/>
      <c r="BC779" s="339"/>
      <c r="BD779" s="339"/>
      <c r="BE779" s="339"/>
      <c r="BF779" s="339"/>
      <c r="BG779" s="339"/>
      <c r="BH779" s="339"/>
      <c r="BI779" s="339"/>
      <c r="BJ779" s="339"/>
      <c r="BK779" s="339"/>
      <c r="BL779" s="339"/>
      <c r="BM779" s="339"/>
      <c r="BN779" s="339"/>
      <c r="BO779" s="339"/>
      <c r="BP779" s="339"/>
      <c r="BQ779" s="339"/>
      <c r="BR779" s="339"/>
      <c r="BS779" s="339"/>
      <c r="BT779" s="339"/>
      <c r="BU779" s="339"/>
      <c r="BV779" s="339"/>
      <c r="BW779" s="339"/>
      <c r="BX779" s="339"/>
      <c r="BY779" s="339"/>
      <c r="BZ779" s="339"/>
      <c r="CA779" s="339"/>
      <c r="CB779" s="339"/>
      <c r="CC779" s="339"/>
      <c r="CD779" s="339"/>
      <c r="CE779" s="339"/>
      <c r="CF779" s="339"/>
      <c r="CG779" s="339"/>
      <c r="CH779" s="339"/>
      <c r="CI779" s="339"/>
      <c r="CJ779" s="339"/>
      <c r="CK779" s="339"/>
      <c r="CL779" s="339"/>
      <c r="CM779" s="339"/>
      <c r="CN779" s="339"/>
      <c r="CO779" s="339"/>
      <c r="CP779" s="339"/>
      <c r="CQ779" s="339"/>
      <c r="CR779" s="339"/>
      <c r="CS779" s="339"/>
      <c r="CT779" s="339"/>
      <c r="CU779" s="339"/>
      <c r="CV779" s="339"/>
      <c r="CW779" s="339"/>
      <c r="CX779" s="339"/>
      <c r="CY779" s="339"/>
      <c r="CZ779" s="339"/>
    </row>
    <row r="780" ht="25.15" customHeight="true" x14ac:dyDescent="0.2">
      <c r="C780" s="614"/>
      <c r="D780" s="614"/>
      <c r="E780" s="614"/>
      <c r="F780" s="614"/>
      <c r="G780" s="614"/>
      <c r="H780" s="614"/>
      <c r="I780" s="614"/>
      <c r="J780" s="614"/>
      <c r="K780" s="614"/>
      <c r="L780" s="614"/>
      <c r="M780" s="614"/>
      <c r="N780" s="614"/>
      <c r="O780" s="614"/>
      <c r="P780" s="614"/>
      <c r="Q780" s="614"/>
      <c r="BA780" s="339"/>
      <c r="BB780" s="421"/>
      <c r="BC780" s="339"/>
      <c r="BD780" s="339"/>
      <c r="BE780" s="339"/>
      <c r="BF780" s="339"/>
      <c r="BG780" s="339"/>
      <c r="BH780" s="339"/>
      <c r="BI780" s="339"/>
      <c r="BJ780" s="339"/>
      <c r="BK780" s="339"/>
      <c r="BL780" s="339"/>
      <c r="BM780" s="339"/>
      <c r="BN780" s="339"/>
      <c r="BO780" s="339"/>
      <c r="BP780" s="339"/>
      <c r="BQ780" s="339"/>
      <c r="BR780" s="339"/>
      <c r="BS780" s="339"/>
      <c r="BT780" s="339"/>
      <c r="BU780" s="339"/>
      <c r="BV780" s="339"/>
      <c r="BW780" s="339"/>
      <c r="BX780" s="339"/>
      <c r="BY780" s="339"/>
      <c r="BZ780" s="339"/>
      <c r="CA780" s="339"/>
      <c r="CB780" s="339"/>
      <c r="CC780" s="339"/>
      <c r="CD780" s="339"/>
      <c r="CE780" s="339"/>
      <c r="CF780" s="339"/>
      <c r="CG780" s="339"/>
      <c r="CH780" s="339"/>
      <c r="CI780" s="339"/>
      <c r="CJ780" s="339"/>
      <c r="CK780" s="339"/>
      <c r="CL780" s="339"/>
      <c r="CM780" s="339"/>
      <c r="CN780" s="339"/>
      <c r="CO780" s="339"/>
      <c r="CP780" s="339"/>
      <c r="CQ780" s="339"/>
      <c r="CR780" s="339"/>
      <c r="CS780" s="339"/>
      <c r="CT780" s="339"/>
      <c r="CU780" s="339"/>
      <c r="CV780" s="339"/>
      <c r="CW780" s="339"/>
      <c r="CX780" s="339"/>
      <c r="CY780" s="339"/>
      <c r="CZ780" s="339"/>
    </row>
    <row r="781" ht="25.15" customHeight="true" x14ac:dyDescent="0.2">
      <c r="C781" s="614"/>
      <c r="D781" s="614"/>
      <c r="E781" s="614"/>
      <c r="F781" s="614"/>
      <c r="G781" s="614"/>
      <c r="H781" s="614"/>
      <c r="I781" s="614"/>
      <c r="J781" s="614"/>
      <c r="K781" s="614"/>
      <c r="L781" s="614"/>
      <c r="M781" s="614"/>
      <c r="N781" s="614"/>
      <c r="O781" s="614"/>
      <c r="P781" s="614"/>
      <c r="Q781" s="614"/>
      <c r="BA781" s="339"/>
      <c r="BB781" s="421"/>
      <c r="BC781" s="339"/>
      <c r="BD781" s="339"/>
      <c r="BE781" s="339"/>
      <c r="BF781" s="339"/>
      <c r="BG781" s="339"/>
      <c r="BH781" s="339"/>
      <c r="BI781" s="339"/>
      <c r="BJ781" s="339"/>
      <c r="BK781" s="339"/>
      <c r="BL781" s="339"/>
      <c r="BM781" s="339"/>
      <c r="BN781" s="339"/>
      <c r="BO781" s="339"/>
      <c r="BP781" s="339"/>
      <c r="BQ781" s="339"/>
      <c r="BR781" s="339"/>
      <c r="BS781" s="339"/>
      <c r="BT781" s="339"/>
      <c r="BU781" s="339"/>
      <c r="BV781" s="339"/>
      <c r="BW781" s="339"/>
      <c r="BX781" s="339"/>
      <c r="BY781" s="339"/>
      <c r="BZ781" s="339"/>
      <c r="CA781" s="339"/>
      <c r="CB781" s="339"/>
      <c r="CC781" s="339"/>
      <c r="CD781" s="339"/>
      <c r="CE781" s="339"/>
      <c r="CF781" s="339"/>
      <c r="CG781" s="339"/>
      <c r="CH781" s="339"/>
      <c r="CI781" s="339"/>
      <c r="CJ781" s="339"/>
      <c r="CK781" s="339"/>
      <c r="CL781" s="339"/>
      <c r="CM781" s="339"/>
      <c r="CN781" s="339"/>
      <c r="CO781" s="339"/>
      <c r="CP781" s="339"/>
      <c r="CQ781" s="339"/>
      <c r="CR781" s="339"/>
      <c r="CS781" s="339"/>
      <c r="CT781" s="339"/>
      <c r="CU781" s="339"/>
      <c r="CV781" s="339"/>
      <c r="CW781" s="339"/>
      <c r="CX781" s="339"/>
      <c r="CY781" s="339"/>
      <c r="CZ781" s="339"/>
    </row>
    <row r="782" ht="25.15" customHeight="true" x14ac:dyDescent="0.2">
      <c r="C782" s="614"/>
      <c r="D782" s="614"/>
      <c r="E782" s="614"/>
      <c r="F782" s="614"/>
      <c r="G782" s="614"/>
      <c r="H782" s="614"/>
      <c r="I782" s="614"/>
      <c r="J782" s="614"/>
      <c r="K782" s="614"/>
      <c r="L782" s="614"/>
      <c r="M782" s="614"/>
      <c r="N782" s="614"/>
      <c r="O782" s="614"/>
      <c r="P782" s="614"/>
      <c r="Q782" s="614"/>
      <c r="BA782" s="339"/>
      <c r="BB782" s="421"/>
      <c r="BC782" s="339"/>
      <c r="BD782" s="339"/>
      <c r="BE782" s="339"/>
      <c r="BF782" s="339"/>
      <c r="BG782" s="339"/>
      <c r="BH782" s="339"/>
      <c r="BI782" s="339"/>
      <c r="BJ782" s="339"/>
      <c r="BK782" s="339"/>
      <c r="BL782" s="339"/>
      <c r="BM782" s="339"/>
      <c r="BN782" s="339"/>
      <c r="BO782" s="339"/>
      <c r="BP782" s="339"/>
      <c r="BQ782" s="339"/>
      <c r="BR782" s="339"/>
      <c r="BS782" s="339"/>
      <c r="BT782" s="339"/>
      <c r="BU782" s="339"/>
      <c r="BV782" s="339"/>
      <c r="BW782" s="339"/>
      <c r="BX782" s="339"/>
      <c r="BY782" s="339"/>
      <c r="BZ782" s="339"/>
      <c r="CA782" s="339"/>
      <c r="CB782" s="339"/>
      <c r="CC782" s="339"/>
      <c r="CD782" s="339"/>
      <c r="CE782" s="339"/>
      <c r="CF782" s="339"/>
      <c r="CG782" s="339"/>
      <c r="CH782" s="339"/>
      <c r="CI782" s="339"/>
      <c r="CJ782" s="339"/>
      <c r="CK782" s="339"/>
      <c r="CL782" s="339"/>
      <c r="CM782" s="339"/>
      <c r="CN782" s="339"/>
      <c r="CO782" s="339"/>
      <c r="CP782" s="339"/>
      <c r="CQ782" s="339"/>
      <c r="CR782" s="339"/>
      <c r="CS782" s="339"/>
      <c r="CT782" s="339"/>
      <c r="CU782" s="339"/>
      <c r="CV782" s="339"/>
      <c r="CW782" s="339"/>
      <c r="CX782" s="339"/>
      <c r="CY782" s="339"/>
      <c r="CZ782" s="339"/>
    </row>
    <row r="783" ht="25.15" customHeight="true" x14ac:dyDescent="0.2">
      <c r="C783" s="614"/>
      <c r="D783" s="614"/>
      <c r="E783" s="614"/>
      <c r="F783" s="614"/>
      <c r="G783" s="614"/>
      <c r="H783" s="614"/>
      <c r="I783" s="614"/>
      <c r="J783" s="614"/>
      <c r="K783" s="614"/>
      <c r="L783" s="614"/>
      <c r="M783" s="614"/>
      <c r="N783" s="614"/>
      <c r="O783" s="614"/>
      <c r="P783" s="614"/>
      <c r="Q783" s="614"/>
      <c r="BA783" s="339"/>
      <c r="BB783" s="421"/>
      <c r="BC783" s="339"/>
      <c r="BD783" s="339"/>
      <c r="BE783" s="339"/>
      <c r="BF783" s="339"/>
      <c r="BG783" s="339"/>
      <c r="BH783" s="339"/>
      <c r="BI783" s="339"/>
      <c r="BJ783" s="339"/>
      <c r="BK783" s="339"/>
      <c r="BL783" s="339"/>
      <c r="BM783" s="339"/>
      <c r="BN783" s="339"/>
      <c r="BO783" s="339"/>
      <c r="BP783" s="339"/>
      <c r="BQ783" s="339"/>
      <c r="BR783" s="339"/>
      <c r="BS783" s="339"/>
      <c r="BT783" s="339"/>
      <c r="BU783" s="339"/>
      <c r="BV783" s="339"/>
      <c r="BW783" s="339"/>
      <c r="BX783" s="339"/>
      <c r="BY783" s="339"/>
      <c r="BZ783" s="339"/>
      <c r="CA783" s="339"/>
      <c r="CB783" s="339"/>
      <c r="CC783" s="339"/>
      <c r="CD783" s="339"/>
      <c r="CE783" s="339"/>
      <c r="CF783" s="339"/>
      <c r="CG783" s="339"/>
      <c r="CH783" s="339"/>
      <c r="CI783" s="339"/>
      <c r="CJ783" s="339"/>
      <c r="CK783" s="339"/>
      <c r="CL783" s="339"/>
      <c r="CM783" s="339"/>
      <c r="CN783" s="339"/>
      <c r="CO783" s="339"/>
      <c r="CP783" s="339"/>
      <c r="CQ783" s="339"/>
      <c r="CR783" s="339"/>
      <c r="CS783" s="339"/>
      <c r="CT783" s="339"/>
      <c r="CU783" s="339"/>
      <c r="CV783" s="339"/>
      <c r="CW783" s="339"/>
      <c r="CX783" s="339"/>
      <c r="CY783" s="339"/>
      <c r="CZ783" s="339"/>
    </row>
    <row r="784" ht="25.15" customHeight="true" x14ac:dyDescent="0.2">
      <c r="C784" s="614"/>
      <c r="D784" s="614"/>
      <c r="E784" s="614"/>
      <c r="F784" s="614"/>
      <c r="G784" s="614"/>
      <c r="H784" s="614"/>
      <c r="I784" s="614"/>
      <c r="J784" s="614"/>
      <c r="K784" s="614"/>
      <c r="L784" s="614"/>
      <c r="M784" s="614"/>
      <c r="N784" s="614"/>
      <c r="O784" s="614"/>
      <c r="P784" s="614"/>
      <c r="Q784" s="614"/>
      <c r="BA784" s="339"/>
      <c r="BB784" s="421"/>
      <c r="BC784" s="339"/>
      <c r="BD784" s="339"/>
      <c r="BE784" s="339"/>
      <c r="BF784" s="339"/>
      <c r="BG784" s="339"/>
      <c r="BH784" s="339"/>
      <c r="BI784" s="339"/>
      <c r="BJ784" s="339"/>
      <c r="BK784" s="339"/>
      <c r="BL784" s="339"/>
      <c r="BM784" s="339"/>
      <c r="BN784" s="339"/>
      <c r="BO784" s="339"/>
      <c r="BP784" s="339"/>
      <c r="BQ784" s="339"/>
      <c r="BR784" s="339"/>
      <c r="BS784" s="339"/>
      <c r="BT784" s="339"/>
      <c r="BU784" s="339"/>
      <c r="BV784" s="339"/>
      <c r="BW784" s="339"/>
      <c r="BX784" s="339"/>
      <c r="BY784" s="339"/>
      <c r="BZ784" s="339"/>
      <c r="CA784" s="339"/>
      <c r="CB784" s="339"/>
      <c r="CC784" s="339"/>
      <c r="CD784" s="339"/>
      <c r="CE784" s="339"/>
      <c r="CF784" s="339"/>
      <c r="CG784" s="339"/>
      <c r="CH784" s="339"/>
      <c r="CI784" s="339"/>
      <c r="CJ784" s="339"/>
      <c r="CK784" s="339"/>
      <c r="CL784" s="339"/>
      <c r="CM784" s="339"/>
      <c r="CN784" s="339"/>
      <c r="CO784" s="339"/>
      <c r="CP784" s="339"/>
      <c r="CQ784" s="339"/>
      <c r="CR784" s="339"/>
      <c r="CS784" s="339"/>
      <c r="CT784" s="339"/>
      <c r="CU784" s="339"/>
      <c r="CV784" s="339"/>
      <c r="CW784" s="339"/>
      <c r="CX784" s="339"/>
      <c r="CY784" s="339"/>
      <c r="CZ784" s="339"/>
    </row>
    <row r="785" ht="25.15" customHeight="true" x14ac:dyDescent="0.2">
      <c r="C785" s="614"/>
      <c r="D785" s="614"/>
      <c r="E785" s="614"/>
      <c r="F785" s="614"/>
      <c r="G785" s="614"/>
      <c r="H785" s="614"/>
      <c r="I785" s="614"/>
      <c r="J785" s="614"/>
      <c r="K785" s="614"/>
      <c r="L785" s="614"/>
      <c r="M785" s="614"/>
      <c r="N785" s="614"/>
      <c r="O785" s="614"/>
      <c r="P785" s="614"/>
      <c r="Q785" s="614"/>
      <c r="BA785" s="339"/>
      <c r="BB785" s="421"/>
      <c r="BC785" s="339"/>
      <c r="BD785" s="339"/>
      <c r="BE785" s="339"/>
      <c r="BF785" s="339"/>
      <c r="BG785" s="339"/>
      <c r="BH785" s="339"/>
      <c r="BI785" s="339"/>
      <c r="BJ785" s="339"/>
      <c r="BK785" s="339"/>
      <c r="BL785" s="339"/>
      <c r="BM785" s="339"/>
      <c r="BN785" s="339"/>
      <c r="BO785" s="339"/>
      <c r="BP785" s="339"/>
      <c r="BQ785" s="339"/>
      <c r="BR785" s="339"/>
      <c r="BS785" s="339"/>
      <c r="BT785" s="339"/>
      <c r="BU785" s="339"/>
      <c r="BV785" s="339"/>
      <c r="BW785" s="339"/>
      <c r="BX785" s="339"/>
      <c r="BY785" s="339"/>
      <c r="BZ785" s="339"/>
      <c r="CA785" s="339"/>
      <c r="CB785" s="339"/>
      <c r="CC785" s="339"/>
      <c r="CD785" s="339"/>
      <c r="CE785" s="339"/>
      <c r="CF785" s="339"/>
      <c r="CG785" s="339"/>
      <c r="CH785" s="339"/>
      <c r="CI785" s="339"/>
      <c r="CJ785" s="339"/>
      <c r="CK785" s="339"/>
      <c r="CL785" s="339"/>
      <c r="CM785" s="339"/>
      <c r="CN785" s="339"/>
      <c r="CO785" s="339"/>
      <c r="CP785" s="339"/>
      <c r="CQ785" s="339"/>
      <c r="CR785" s="339"/>
      <c r="CS785" s="339"/>
      <c r="CT785" s="339"/>
      <c r="CU785" s="339"/>
      <c r="CV785" s="339"/>
      <c r="CW785" s="339"/>
      <c r="CX785" s="339"/>
      <c r="CY785" s="339"/>
      <c r="CZ785" s="339"/>
    </row>
    <row r="786" ht="25.15" customHeight="true" x14ac:dyDescent="0.2">
      <c r="C786" s="614"/>
      <c r="D786" s="614"/>
      <c r="E786" s="614"/>
      <c r="F786" s="614"/>
      <c r="G786" s="614"/>
      <c r="H786" s="614"/>
      <c r="I786" s="614"/>
      <c r="J786" s="614"/>
      <c r="K786" s="614"/>
      <c r="L786" s="614"/>
      <c r="M786" s="614"/>
      <c r="N786" s="614"/>
      <c r="O786" s="614"/>
      <c r="P786" s="614"/>
      <c r="Q786" s="614"/>
      <c r="BA786" s="339"/>
      <c r="BB786" s="421"/>
      <c r="BC786" s="339"/>
      <c r="BD786" s="339"/>
      <c r="BE786" s="339"/>
      <c r="BF786" s="339"/>
      <c r="BG786" s="339"/>
      <c r="BH786" s="339"/>
      <c r="BI786" s="339"/>
      <c r="BJ786" s="339"/>
      <c r="BK786" s="339"/>
      <c r="BL786" s="339"/>
      <c r="BM786" s="339"/>
      <c r="BN786" s="339"/>
      <c r="BO786" s="339"/>
      <c r="BP786" s="339"/>
      <c r="BQ786" s="339"/>
      <c r="BR786" s="339"/>
      <c r="BS786" s="339"/>
      <c r="BT786" s="339"/>
      <c r="BU786" s="339"/>
      <c r="BV786" s="339"/>
      <c r="BW786" s="339"/>
      <c r="BX786" s="339"/>
      <c r="BY786" s="339"/>
      <c r="BZ786" s="339"/>
      <c r="CA786" s="339"/>
      <c r="CB786" s="339"/>
      <c r="CC786" s="339"/>
      <c r="CD786" s="339"/>
      <c r="CE786" s="339"/>
      <c r="CF786" s="339"/>
      <c r="CG786" s="339"/>
      <c r="CH786" s="339"/>
      <c r="CI786" s="339"/>
      <c r="CJ786" s="339"/>
      <c r="CK786" s="339"/>
      <c r="CL786" s="339"/>
      <c r="CM786" s="339"/>
      <c r="CN786" s="339"/>
      <c r="CO786" s="339"/>
      <c r="CP786" s="339"/>
      <c r="CQ786" s="339"/>
      <c r="CR786" s="339"/>
      <c r="CS786" s="339"/>
      <c r="CT786" s="339"/>
      <c r="CU786" s="339"/>
      <c r="CV786" s="339"/>
      <c r="CW786" s="339"/>
      <c r="CX786" s="339"/>
      <c r="CY786" s="339"/>
      <c r="CZ786" s="339"/>
    </row>
    <row r="787" ht="25.15" customHeight="true" x14ac:dyDescent="0.2">
      <c r="C787" s="614"/>
      <c r="D787" s="614"/>
      <c r="E787" s="614"/>
      <c r="F787" s="614"/>
      <c r="G787" s="614"/>
      <c r="H787" s="614"/>
      <c r="I787" s="614"/>
      <c r="J787" s="614"/>
      <c r="K787" s="614"/>
      <c r="L787" s="614"/>
      <c r="M787" s="614"/>
      <c r="N787" s="614"/>
      <c r="O787" s="614"/>
      <c r="P787" s="614"/>
      <c r="Q787" s="614"/>
      <c r="BA787" s="339"/>
      <c r="BB787" s="421"/>
      <c r="BC787" s="339"/>
      <c r="BD787" s="339"/>
      <c r="BE787" s="339"/>
      <c r="BF787" s="339"/>
      <c r="BG787" s="339"/>
      <c r="BH787" s="339"/>
      <c r="BI787" s="339"/>
      <c r="BJ787" s="339"/>
      <c r="BK787" s="339"/>
      <c r="BL787" s="339"/>
      <c r="BM787" s="339"/>
      <c r="BN787" s="339"/>
      <c r="BO787" s="339"/>
      <c r="BP787" s="339"/>
      <c r="BQ787" s="339"/>
      <c r="BR787" s="339"/>
      <c r="BS787" s="339"/>
      <c r="BT787" s="339"/>
      <c r="BU787" s="339"/>
      <c r="BV787" s="339"/>
      <c r="BW787" s="339"/>
      <c r="BX787" s="339"/>
      <c r="BY787" s="339"/>
      <c r="BZ787" s="339"/>
      <c r="CA787" s="339"/>
      <c r="CB787" s="339"/>
      <c r="CC787" s="339"/>
      <c r="CD787" s="339"/>
      <c r="CE787" s="339"/>
      <c r="CF787" s="339"/>
      <c r="CG787" s="339"/>
      <c r="CH787" s="339"/>
      <c r="CI787" s="339"/>
      <c r="CJ787" s="339"/>
      <c r="CK787" s="339"/>
      <c r="CL787" s="339"/>
      <c r="CM787" s="339"/>
      <c r="CN787" s="339"/>
      <c r="CO787" s="339"/>
      <c r="CP787" s="339"/>
      <c r="CQ787" s="339"/>
      <c r="CR787" s="339"/>
      <c r="CS787" s="339"/>
      <c r="CT787" s="339"/>
      <c r="CU787" s="339"/>
      <c r="CV787" s="339"/>
      <c r="CW787" s="339"/>
      <c r="CX787" s="339"/>
      <c r="CY787" s="339"/>
      <c r="CZ787" s="339"/>
    </row>
    <row r="788" ht="25.15" customHeight="true" x14ac:dyDescent="0.2">
      <c r="C788" s="614"/>
      <c r="D788" s="614"/>
      <c r="E788" s="614"/>
      <c r="F788" s="614"/>
      <c r="G788" s="614"/>
      <c r="H788" s="614"/>
      <c r="I788" s="614"/>
      <c r="J788" s="614"/>
      <c r="K788" s="614"/>
      <c r="L788" s="614"/>
      <c r="M788" s="614"/>
      <c r="N788" s="614"/>
      <c r="O788" s="614"/>
      <c r="P788" s="614"/>
      <c r="Q788" s="614"/>
      <c r="BA788" s="339"/>
      <c r="BB788" s="421"/>
      <c r="BC788" s="339"/>
      <c r="BD788" s="339"/>
      <c r="BE788" s="339"/>
      <c r="BF788" s="339"/>
      <c r="BG788" s="339"/>
      <c r="BH788" s="339"/>
      <c r="BI788" s="339"/>
      <c r="BJ788" s="339"/>
      <c r="BK788" s="339"/>
      <c r="BL788" s="339"/>
      <c r="BM788" s="339"/>
      <c r="BN788" s="339"/>
      <c r="BO788" s="339"/>
      <c r="BP788" s="339"/>
      <c r="BQ788" s="339"/>
      <c r="BR788" s="339"/>
      <c r="BS788" s="339"/>
      <c r="BT788" s="339"/>
      <c r="BU788" s="339"/>
      <c r="BV788" s="339"/>
      <c r="BW788" s="339"/>
      <c r="BX788" s="339"/>
      <c r="BY788" s="339"/>
      <c r="BZ788" s="339"/>
      <c r="CA788" s="339"/>
      <c r="CB788" s="339"/>
      <c r="CC788" s="339"/>
      <c r="CD788" s="339"/>
      <c r="CE788" s="339"/>
      <c r="CF788" s="339"/>
      <c r="CG788" s="339"/>
      <c r="CH788" s="339"/>
      <c r="CI788" s="339"/>
      <c r="CJ788" s="339"/>
      <c r="CK788" s="339"/>
      <c r="CL788" s="339"/>
      <c r="CM788" s="339"/>
      <c r="CN788" s="339"/>
      <c r="CO788" s="339"/>
      <c r="CP788" s="339"/>
      <c r="CQ788" s="339"/>
      <c r="CR788" s="339"/>
      <c r="CS788" s="339"/>
      <c r="CT788" s="339"/>
      <c r="CU788" s="339"/>
      <c r="CV788" s="339"/>
      <c r="CW788" s="339"/>
      <c r="CX788" s="339"/>
      <c r="CY788" s="339"/>
      <c r="CZ788" s="339"/>
    </row>
    <row r="789" ht="25.15" customHeight="true" x14ac:dyDescent="0.2">
      <c r="C789" s="614"/>
      <c r="D789" s="614"/>
      <c r="E789" s="614"/>
      <c r="F789" s="614"/>
      <c r="G789" s="614"/>
      <c r="H789" s="614"/>
      <c r="I789" s="614"/>
      <c r="J789" s="614"/>
      <c r="K789" s="614"/>
      <c r="L789" s="614"/>
      <c r="M789" s="614"/>
      <c r="N789" s="614"/>
      <c r="O789" s="614"/>
      <c r="P789" s="614"/>
      <c r="Q789" s="614"/>
      <c r="BA789" s="339"/>
      <c r="BB789" s="421"/>
      <c r="BC789" s="339"/>
      <c r="BD789" s="339"/>
      <c r="BE789" s="339"/>
      <c r="BF789" s="339"/>
      <c r="BG789" s="339"/>
      <c r="BH789" s="339"/>
      <c r="BI789" s="339"/>
      <c r="BJ789" s="339"/>
      <c r="BK789" s="339"/>
      <c r="BL789" s="339"/>
      <c r="BM789" s="339"/>
      <c r="BN789" s="339"/>
      <c r="BO789" s="339"/>
      <c r="BP789" s="339"/>
      <c r="BQ789" s="339"/>
      <c r="BR789" s="339"/>
      <c r="BS789" s="339"/>
      <c r="BT789" s="339"/>
      <c r="BU789" s="339"/>
      <c r="BV789" s="339"/>
      <c r="BW789" s="339"/>
      <c r="BX789" s="339"/>
      <c r="BY789" s="339"/>
      <c r="BZ789" s="339"/>
      <c r="CA789" s="339"/>
      <c r="CB789" s="339"/>
      <c r="CC789" s="339"/>
      <c r="CD789" s="339"/>
      <c r="CE789" s="339"/>
      <c r="CF789" s="339"/>
      <c r="CG789" s="339"/>
      <c r="CH789" s="339"/>
      <c r="CI789" s="339"/>
      <c r="CJ789" s="339"/>
      <c r="CK789" s="339"/>
      <c r="CL789" s="339"/>
      <c r="CM789" s="339"/>
      <c r="CN789" s="339"/>
      <c r="CO789" s="339"/>
      <c r="CP789" s="339"/>
      <c r="CQ789" s="339"/>
      <c r="CR789" s="339"/>
      <c r="CS789" s="339"/>
      <c r="CT789" s="339"/>
      <c r="CU789" s="339"/>
      <c r="CV789" s="339"/>
      <c r="CW789" s="339"/>
      <c r="CX789" s="339"/>
      <c r="CY789" s="339"/>
      <c r="CZ789" s="339"/>
    </row>
    <row r="790" ht="25.15" customHeight="true" x14ac:dyDescent="0.2">
      <c r="C790" s="614"/>
      <c r="D790" s="614"/>
      <c r="E790" s="614"/>
      <c r="F790" s="614"/>
      <c r="G790" s="614"/>
      <c r="H790" s="614"/>
      <c r="I790" s="614"/>
      <c r="J790" s="614"/>
      <c r="K790" s="614"/>
      <c r="L790" s="614"/>
      <c r="M790" s="614"/>
      <c r="N790" s="614"/>
      <c r="O790" s="614"/>
      <c r="P790" s="614"/>
      <c r="Q790" s="614"/>
      <c r="BA790" s="339"/>
      <c r="BB790" s="421"/>
      <c r="BC790" s="339"/>
      <c r="BD790" s="339"/>
      <c r="BE790" s="339"/>
      <c r="BF790" s="339"/>
      <c r="BG790" s="339"/>
      <c r="BH790" s="339"/>
      <c r="BI790" s="339"/>
      <c r="BJ790" s="339"/>
      <c r="BK790" s="339"/>
      <c r="BL790" s="339"/>
      <c r="BM790" s="339"/>
      <c r="BN790" s="339"/>
      <c r="BO790" s="339"/>
      <c r="BP790" s="339"/>
      <c r="BQ790" s="339"/>
      <c r="BR790" s="339"/>
      <c r="BS790" s="339"/>
      <c r="BT790" s="339"/>
      <c r="BU790" s="339"/>
      <c r="BV790" s="339"/>
      <c r="BW790" s="339"/>
      <c r="BX790" s="339"/>
      <c r="BY790" s="339"/>
      <c r="BZ790" s="339"/>
      <c r="CA790" s="339"/>
      <c r="CB790" s="339"/>
      <c r="CC790" s="339"/>
      <c r="CD790" s="339"/>
      <c r="CE790" s="339"/>
      <c r="CF790" s="339"/>
      <c r="CG790" s="339"/>
      <c r="CH790" s="339"/>
      <c r="CI790" s="339"/>
      <c r="CJ790" s="339"/>
      <c r="CK790" s="339"/>
      <c r="CL790" s="339"/>
      <c r="CM790" s="339"/>
      <c r="CN790" s="339"/>
      <c r="CO790" s="339"/>
      <c r="CP790" s="339"/>
      <c r="CQ790" s="339"/>
      <c r="CR790" s="339"/>
      <c r="CS790" s="339"/>
      <c r="CT790" s="339"/>
      <c r="CU790" s="339"/>
      <c r="CV790" s="339"/>
      <c r="CW790" s="339"/>
      <c r="CX790" s="339"/>
      <c r="CY790" s="339"/>
      <c r="CZ790" s="339"/>
    </row>
    <row r="791" ht="25.15" customHeight="true" x14ac:dyDescent="0.2">
      <c r="C791" s="614"/>
      <c r="D791" s="614"/>
      <c r="E791" s="614"/>
      <c r="F791" s="614"/>
      <c r="G791" s="614"/>
      <c r="H791" s="614"/>
      <c r="I791" s="614"/>
      <c r="J791" s="614"/>
      <c r="K791" s="614"/>
      <c r="L791" s="614"/>
      <c r="M791" s="614"/>
      <c r="N791" s="614"/>
      <c r="O791" s="614"/>
      <c r="P791" s="614"/>
      <c r="Q791" s="614"/>
      <c r="BA791" s="339"/>
      <c r="BB791" s="421"/>
      <c r="BC791" s="339"/>
      <c r="BD791" s="339"/>
      <c r="BE791" s="339"/>
      <c r="BF791" s="339"/>
      <c r="BG791" s="339"/>
      <c r="BH791" s="339"/>
      <c r="BI791" s="339"/>
      <c r="BJ791" s="339"/>
      <c r="BK791" s="339"/>
      <c r="BL791" s="339"/>
      <c r="BM791" s="339"/>
      <c r="BN791" s="339"/>
      <c r="BO791" s="339"/>
      <c r="BP791" s="339"/>
      <c r="BQ791" s="339"/>
      <c r="BR791" s="339"/>
      <c r="BS791" s="339"/>
      <c r="BT791" s="339"/>
      <c r="BU791" s="339"/>
      <c r="BV791" s="339"/>
      <c r="BW791" s="339"/>
      <c r="BX791" s="339"/>
      <c r="BY791" s="339"/>
      <c r="BZ791" s="339"/>
      <c r="CA791" s="339"/>
      <c r="CB791" s="339"/>
      <c r="CC791" s="339"/>
      <c r="CD791" s="339"/>
      <c r="CE791" s="339"/>
      <c r="CF791" s="339"/>
      <c r="CG791" s="339"/>
      <c r="CH791" s="339"/>
      <c r="CI791" s="339"/>
      <c r="CJ791" s="339"/>
      <c r="CK791" s="339"/>
      <c r="CL791" s="339"/>
      <c r="CM791" s="339"/>
      <c r="CN791" s="339"/>
      <c r="CO791" s="339"/>
      <c r="CP791" s="339"/>
      <c r="CQ791" s="339"/>
      <c r="CR791" s="339"/>
      <c r="CS791" s="339"/>
      <c r="CT791" s="339"/>
      <c r="CU791" s="339"/>
      <c r="CV791" s="339"/>
      <c r="CW791" s="339"/>
      <c r="CX791" s="339"/>
      <c r="CY791" s="339"/>
      <c r="CZ791" s="339"/>
    </row>
    <row r="792" ht="25.15" customHeight="true" x14ac:dyDescent="0.2">
      <c r="C792" s="614"/>
      <c r="D792" s="614"/>
      <c r="E792" s="614"/>
      <c r="F792" s="614"/>
      <c r="G792" s="614"/>
      <c r="H792" s="614"/>
      <c r="I792" s="614"/>
      <c r="J792" s="614"/>
      <c r="K792" s="614"/>
      <c r="L792" s="614"/>
      <c r="M792" s="614"/>
      <c r="N792" s="614"/>
      <c r="O792" s="614"/>
      <c r="P792" s="614"/>
      <c r="Q792" s="614"/>
      <c r="BA792" s="339"/>
      <c r="BB792" s="421"/>
      <c r="BC792" s="339"/>
      <c r="BD792" s="339"/>
      <c r="BE792" s="339"/>
      <c r="BF792" s="339"/>
      <c r="BG792" s="339"/>
      <c r="BH792" s="339"/>
      <c r="BI792" s="339"/>
      <c r="BJ792" s="339"/>
      <c r="BK792" s="339"/>
      <c r="BL792" s="339"/>
      <c r="BM792" s="339"/>
      <c r="BN792" s="339"/>
      <c r="BO792" s="339"/>
      <c r="BP792" s="339"/>
      <c r="BQ792" s="339"/>
      <c r="BR792" s="339"/>
      <c r="BS792" s="339"/>
      <c r="BT792" s="339"/>
      <c r="BU792" s="339"/>
      <c r="BV792" s="339"/>
      <c r="BW792" s="339"/>
      <c r="BX792" s="339"/>
      <c r="BY792" s="339"/>
      <c r="BZ792" s="339"/>
      <c r="CA792" s="339"/>
      <c r="CB792" s="339"/>
      <c r="CC792" s="339"/>
      <c r="CD792" s="339"/>
      <c r="CE792" s="339"/>
      <c r="CF792" s="339"/>
      <c r="CG792" s="339"/>
      <c r="CH792" s="339"/>
      <c r="CI792" s="339"/>
      <c r="CJ792" s="339"/>
      <c r="CK792" s="339"/>
      <c r="CL792" s="339"/>
      <c r="CM792" s="339"/>
      <c r="CN792" s="339"/>
      <c r="CO792" s="339"/>
      <c r="CP792" s="339"/>
      <c r="CQ792" s="339"/>
      <c r="CR792" s="339"/>
      <c r="CS792" s="339"/>
      <c r="CT792" s="339"/>
      <c r="CU792" s="339"/>
      <c r="CV792" s="339"/>
      <c r="CW792" s="339"/>
      <c r="CX792" s="339"/>
      <c r="CY792" s="339"/>
      <c r="CZ792" s="339"/>
    </row>
    <row r="793" ht="25.15" customHeight="true" x14ac:dyDescent="0.2">
      <c r="C793" s="614"/>
      <c r="D793" s="614"/>
      <c r="E793" s="614"/>
      <c r="F793" s="614"/>
      <c r="G793" s="614"/>
      <c r="H793" s="614"/>
      <c r="I793" s="614"/>
      <c r="J793" s="614"/>
      <c r="K793" s="614"/>
      <c r="L793" s="614"/>
      <c r="M793" s="614"/>
      <c r="N793" s="614"/>
      <c r="O793" s="614"/>
      <c r="P793" s="614"/>
      <c r="Q793" s="614"/>
      <c r="BA793" s="339"/>
      <c r="BB793" s="421"/>
      <c r="BC793" s="339"/>
      <c r="BD793" s="339"/>
      <c r="BE793" s="339"/>
      <c r="BF793" s="339"/>
      <c r="BG793" s="339"/>
      <c r="BH793" s="339"/>
      <c r="BI793" s="339"/>
      <c r="BJ793" s="339"/>
      <c r="BK793" s="339"/>
      <c r="BL793" s="339"/>
      <c r="BM793" s="339"/>
      <c r="BN793" s="339"/>
      <c r="BO793" s="339"/>
      <c r="BP793" s="339"/>
      <c r="BQ793" s="339"/>
      <c r="BR793" s="339"/>
      <c r="BS793" s="339"/>
      <c r="BT793" s="339"/>
      <c r="BU793" s="339"/>
      <c r="BV793" s="339"/>
      <c r="BW793" s="339"/>
      <c r="BX793" s="339"/>
      <c r="BY793" s="339"/>
      <c r="BZ793" s="339"/>
      <c r="CA793" s="339"/>
      <c r="CB793" s="339"/>
      <c r="CC793" s="339"/>
      <c r="CD793" s="339"/>
      <c r="CE793" s="339"/>
      <c r="CF793" s="339"/>
      <c r="CG793" s="339"/>
      <c r="CH793" s="339"/>
      <c r="CI793" s="339"/>
      <c r="CJ793" s="339"/>
      <c r="CK793" s="339"/>
      <c r="CL793" s="339"/>
      <c r="CM793" s="339"/>
      <c r="CN793" s="339"/>
      <c r="CO793" s="339"/>
      <c r="CP793" s="339"/>
      <c r="CQ793" s="339"/>
      <c r="CR793" s="339"/>
      <c r="CS793" s="339"/>
      <c r="CT793" s="339"/>
      <c r="CU793" s="339"/>
      <c r="CV793" s="339"/>
      <c r="CW793" s="339"/>
      <c r="CX793" s="339"/>
      <c r="CY793" s="339"/>
      <c r="CZ793" s="339"/>
    </row>
    <row r="794" ht="25.15" customHeight="true" x14ac:dyDescent="0.2">
      <c r="C794" s="614"/>
      <c r="D794" s="614"/>
      <c r="E794" s="614"/>
      <c r="F794" s="614"/>
      <c r="G794" s="614"/>
      <c r="H794" s="614"/>
      <c r="I794" s="614"/>
      <c r="J794" s="614"/>
      <c r="K794" s="614"/>
      <c r="L794" s="614"/>
      <c r="M794" s="614"/>
      <c r="N794" s="614"/>
      <c r="O794" s="614"/>
      <c r="P794" s="614"/>
      <c r="Q794" s="614"/>
      <c r="BA794" s="339"/>
      <c r="BB794" s="421"/>
      <c r="BC794" s="339"/>
      <c r="BD794" s="339"/>
      <c r="BE794" s="339"/>
      <c r="BF794" s="339"/>
      <c r="BG794" s="339"/>
      <c r="BH794" s="339"/>
      <c r="BI794" s="339"/>
      <c r="BJ794" s="339"/>
      <c r="BK794" s="339"/>
      <c r="BL794" s="339"/>
      <c r="BM794" s="339"/>
      <c r="BN794" s="339"/>
      <c r="BO794" s="339"/>
      <c r="BP794" s="339"/>
      <c r="BQ794" s="339"/>
      <c r="BR794" s="339"/>
      <c r="BS794" s="339"/>
      <c r="BT794" s="339"/>
      <c r="BU794" s="339"/>
      <c r="BV794" s="339"/>
      <c r="BW794" s="339"/>
      <c r="BX794" s="339"/>
      <c r="BY794" s="339"/>
      <c r="BZ794" s="339"/>
      <c r="CA794" s="339"/>
      <c r="CB794" s="339"/>
      <c r="CC794" s="339"/>
      <c r="CD794" s="339"/>
      <c r="CE794" s="339"/>
      <c r="CF794" s="339"/>
      <c r="CG794" s="339"/>
      <c r="CH794" s="339"/>
      <c r="CI794" s="339"/>
      <c r="CJ794" s="339"/>
      <c r="CK794" s="339"/>
      <c r="CL794" s="339"/>
      <c r="CM794" s="339"/>
      <c r="CN794" s="339"/>
      <c r="CO794" s="339"/>
      <c r="CP794" s="339"/>
      <c r="CQ794" s="339"/>
      <c r="CR794" s="339"/>
      <c r="CS794" s="339"/>
      <c r="CT794" s="339"/>
      <c r="CU794" s="339"/>
      <c r="CV794" s="339"/>
      <c r="CW794" s="339"/>
      <c r="CX794" s="339"/>
      <c r="CY794" s="339"/>
      <c r="CZ794" s="339"/>
    </row>
    <row r="795" ht="25.15" customHeight="true" x14ac:dyDescent="0.2">
      <c r="C795" s="614"/>
      <c r="D795" s="614"/>
      <c r="E795" s="614"/>
      <c r="F795" s="614"/>
      <c r="G795" s="614"/>
      <c r="H795" s="614"/>
      <c r="I795" s="614"/>
      <c r="J795" s="614"/>
      <c r="K795" s="614"/>
      <c r="L795" s="614"/>
      <c r="M795" s="614"/>
      <c r="N795" s="614"/>
      <c r="O795" s="614"/>
      <c r="P795" s="614"/>
      <c r="Q795" s="614"/>
      <c r="BA795" s="339"/>
      <c r="BB795" s="421"/>
      <c r="BC795" s="339"/>
      <c r="BD795" s="339"/>
      <c r="BE795" s="339"/>
      <c r="BF795" s="339"/>
      <c r="BG795" s="339"/>
      <c r="BH795" s="339"/>
      <c r="BI795" s="339"/>
      <c r="BJ795" s="339"/>
      <c r="BK795" s="339"/>
      <c r="BL795" s="339"/>
      <c r="BM795" s="339"/>
      <c r="BN795" s="339"/>
      <c r="BO795" s="339"/>
      <c r="BP795" s="339"/>
      <c r="BQ795" s="339"/>
      <c r="BR795" s="339"/>
      <c r="BS795" s="339"/>
      <c r="BT795" s="339"/>
      <c r="BU795" s="339"/>
      <c r="BV795" s="339"/>
      <c r="BW795" s="339"/>
      <c r="BX795" s="339"/>
      <c r="BY795" s="339"/>
      <c r="BZ795" s="339"/>
      <c r="CA795" s="339"/>
      <c r="CB795" s="339"/>
      <c r="CC795" s="339"/>
      <c r="CD795" s="339"/>
      <c r="CE795" s="339"/>
      <c r="CF795" s="339"/>
      <c r="CG795" s="339"/>
      <c r="CH795" s="339"/>
      <c r="CI795" s="339"/>
      <c r="CJ795" s="339"/>
      <c r="CK795" s="339"/>
      <c r="CL795" s="339"/>
      <c r="CM795" s="339"/>
      <c r="CN795" s="339"/>
      <c r="CO795" s="339"/>
      <c r="CP795" s="339"/>
      <c r="CQ795" s="339"/>
      <c r="CR795" s="339"/>
      <c r="CS795" s="339"/>
      <c r="CT795" s="339"/>
      <c r="CU795" s="339"/>
      <c r="CV795" s="339"/>
      <c r="CW795" s="339"/>
      <c r="CX795" s="339"/>
      <c r="CY795" s="339"/>
      <c r="CZ795" s="339"/>
    </row>
    <row r="796" ht="25.15" customHeight="true" x14ac:dyDescent="0.2">
      <c r="C796" s="614"/>
      <c r="D796" s="614"/>
      <c r="E796" s="614"/>
      <c r="F796" s="614"/>
      <c r="G796" s="614"/>
      <c r="H796" s="614"/>
      <c r="I796" s="614"/>
      <c r="J796" s="614"/>
      <c r="K796" s="614"/>
      <c r="L796" s="614"/>
      <c r="M796" s="614"/>
      <c r="N796" s="614"/>
      <c r="O796" s="614"/>
      <c r="P796" s="614"/>
      <c r="Q796" s="614"/>
      <c r="BA796" s="339"/>
      <c r="BB796" s="421"/>
      <c r="BC796" s="339"/>
      <c r="BD796" s="339"/>
      <c r="BE796" s="339"/>
      <c r="BF796" s="339"/>
      <c r="BG796" s="339"/>
      <c r="BH796" s="339"/>
      <c r="BI796" s="339"/>
      <c r="BJ796" s="339"/>
      <c r="BK796" s="339"/>
      <c r="BL796" s="339"/>
      <c r="BM796" s="339"/>
      <c r="BN796" s="339"/>
      <c r="BO796" s="339"/>
      <c r="BP796" s="339"/>
      <c r="BQ796" s="339"/>
      <c r="BR796" s="339"/>
      <c r="BS796" s="339"/>
      <c r="BT796" s="339"/>
      <c r="BU796" s="339"/>
      <c r="BV796" s="339"/>
      <c r="BW796" s="339"/>
      <c r="BX796" s="339"/>
      <c r="BY796" s="339"/>
      <c r="BZ796" s="339"/>
      <c r="CA796" s="339"/>
      <c r="CB796" s="339"/>
      <c r="CC796" s="339"/>
      <c r="CD796" s="339"/>
      <c r="CE796" s="339"/>
      <c r="CF796" s="339"/>
      <c r="CG796" s="339"/>
      <c r="CH796" s="339"/>
      <c r="CI796" s="339"/>
      <c r="CJ796" s="339"/>
      <c r="CK796" s="339"/>
      <c r="CL796" s="339"/>
      <c r="CM796" s="339"/>
      <c r="CN796" s="339"/>
      <c r="CO796" s="339"/>
      <c r="CP796" s="339"/>
      <c r="CQ796" s="339"/>
      <c r="CR796" s="339"/>
      <c r="CS796" s="339"/>
      <c r="CT796" s="339"/>
      <c r="CU796" s="339"/>
      <c r="CV796" s="339"/>
      <c r="CW796" s="339"/>
      <c r="CX796" s="339"/>
      <c r="CY796" s="339"/>
      <c r="CZ796" s="339"/>
    </row>
    <row r="797" ht="25.15" customHeight="true" x14ac:dyDescent="0.2">
      <c r="C797" s="614"/>
      <c r="D797" s="614"/>
      <c r="E797" s="614"/>
      <c r="F797" s="614"/>
      <c r="G797" s="614"/>
      <c r="H797" s="614"/>
      <c r="I797" s="614"/>
      <c r="J797" s="614"/>
      <c r="K797" s="614"/>
      <c r="L797" s="614"/>
      <c r="M797" s="614"/>
      <c r="N797" s="614"/>
      <c r="O797" s="614"/>
      <c r="P797" s="614"/>
      <c r="Q797" s="614"/>
      <c r="BA797" s="339"/>
      <c r="BB797" s="421"/>
      <c r="BC797" s="339"/>
      <c r="BD797" s="339"/>
      <c r="BE797" s="339"/>
      <c r="BF797" s="339"/>
      <c r="BG797" s="339"/>
      <c r="BH797" s="339"/>
      <c r="BI797" s="339"/>
      <c r="BJ797" s="339"/>
      <c r="BK797" s="339"/>
      <c r="BL797" s="339"/>
      <c r="BM797" s="339"/>
      <c r="BN797" s="339"/>
      <c r="BO797" s="339"/>
      <c r="BP797" s="339"/>
      <c r="BQ797" s="339"/>
      <c r="BR797" s="339"/>
      <c r="BS797" s="339"/>
      <c r="BT797" s="339"/>
      <c r="BU797" s="339"/>
      <c r="BV797" s="339"/>
      <c r="BW797" s="339"/>
      <c r="BX797" s="339"/>
      <c r="BY797" s="339"/>
      <c r="BZ797" s="339"/>
      <c r="CA797" s="339"/>
      <c r="CB797" s="339"/>
      <c r="CC797" s="339"/>
      <c r="CD797" s="339"/>
      <c r="CE797" s="339"/>
      <c r="CF797" s="339"/>
      <c r="CG797" s="339"/>
      <c r="CH797" s="339"/>
      <c r="CI797" s="339"/>
      <c r="CJ797" s="339"/>
      <c r="CK797" s="339"/>
      <c r="CL797" s="339"/>
      <c r="CM797" s="339"/>
      <c r="CN797" s="339"/>
      <c r="CO797" s="339"/>
      <c r="CP797" s="339"/>
      <c r="CQ797" s="339"/>
      <c r="CR797" s="339"/>
      <c r="CS797" s="339"/>
      <c r="CT797" s="339"/>
      <c r="CU797" s="339"/>
      <c r="CV797" s="339"/>
      <c r="CW797" s="339"/>
      <c r="CX797" s="339"/>
      <c r="CY797" s="339"/>
      <c r="CZ797" s="339"/>
    </row>
    <row r="798" ht="25.15" customHeight="true" x14ac:dyDescent="0.2">
      <c r="C798" s="614"/>
      <c r="D798" s="614"/>
      <c r="E798" s="614"/>
      <c r="F798" s="614"/>
      <c r="G798" s="614"/>
      <c r="H798" s="614"/>
      <c r="I798" s="614"/>
      <c r="J798" s="614"/>
      <c r="K798" s="614"/>
      <c r="L798" s="614"/>
      <c r="M798" s="614"/>
      <c r="N798" s="614"/>
      <c r="O798" s="614"/>
      <c r="P798" s="614"/>
      <c r="Q798" s="614"/>
      <c r="BA798" s="339"/>
      <c r="BB798" s="421"/>
      <c r="BC798" s="339"/>
      <c r="BD798" s="339"/>
      <c r="BE798" s="339"/>
      <c r="BF798" s="339"/>
      <c r="BG798" s="339"/>
      <c r="BH798" s="339"/>
      <c r="BI798" s="339"/>
      <c r="BJ798" s="339"/>
      <c r="BK798" s="339"/>
      <c r="BL798" s="339"/>
      <c r="BM798" s="339"/>
      <c r="BN798" s="339"/>
      <c r="BO798" s="339"/>
      <c r="BP798" s="339"/>
      <c r="BQ798" s="339"/>
      <c r="BR798" s="339"/>
      <c r="BS798" s="339"/>
      <c r="BT798" s="339"/>
      <c r="BU798" s="339"/>
      <c r="BV798" s="339"/>
      <c r="BW798" s="339"/>
      <c r="BX798" s="339"/>
      <c r="BY798" s="339"/>
      <c r="BZ798" s="339"/>
      <c r="CA798" s="339"/>
      <c r="CB798" s="339"/>
      <c r="CC798" s="339"/>
      <c r="CD798" s="339"/>
      <c r="CE798" s="339"/>
      <c r="CF798" s="339"/>
      <c r="CG798" s="339"/>
      <c r="CH798" s="339"/>
      <c r="CI798" s="339"/>
      <c r="CJ798" s="339"/>
      <c r="CK798" s="339"/>
      <c r="CL798" s="339"/>
      <c r="CM798" s="339"/>
      <c r="CN798" s="339"/>
      <c r="CO798" s="339"/>
      <c r="CP798" s="339"/>
      <c r="CQ798" s="339"/>
      <c r="CR798" s="339"/>
      <c r="CS798" s="339"/>
      <c r="CT798" s="339"/>
      <c r="CU798" s="339"/>
      <c r="CV798" s="339"/>
      <c r="CW798" s="339"/>
      <c r="CX798" s="339"/>
      <c r="CY798" s="339"/>
      <c r="CZ798" s="339"/>
    </row>
    <row r="799" ht="25.15" customHeight="true" x14ac:dyDescent="0.2">
      <c r="C799" s="614"/>
      <c r="D799" s="614"/>
      <c r="E799" s="614"/>
      <c r="F799" s="614"/>
      <c r="G799" s="614"/>
      <c r="H799" s="614"/>
      <c r="I799" s="614"/>
      <c r="J799" s="614"/>
      <c r="K799" s="614"/>
      <c r="L799" s="614"/>
      <c r="M799" s="614"/>
      <c r="N799" s="614"/>
      <c r="O799" s="614"/>
      <c r="P799" s="614"/>
      <c r="Q799" s="614"/>
      <c r="BA799" s="339"/>
      <c r="BB799" s="421"/>
      <c r="BC799" s="339"/>
      <c r="BD799" s="339"/>
      <c r="BE799" s="339"/>
      <c r="BF799" s="339"/>
      <c r="BG799" s="339"/>
      <c r="BH799" s="339"/>
      <c r="BI799" s="339"/>
      <c r="BJ799" s="339"/>
      <c r="BK799" s="339"/>
      <c r="BL799" s="339"/>
      <c r="BM799" s="339"/>
      <c r="BN799" s="339"/>
      <c r="BO799" s="339"/>
      <c r="BP799" s="339"/>
      <c r="BQ799" s="339"/>
      <c r="BR799" s="339"/>
      <c r="BS799" s="339"/>
      <c r="BT799" s="339"/>
      <c r="BU799" s="339"/>
      <c r="BV799" s="339"/>
      <c r="BW799" s="339"/>
      <c r="BX799" s="339"/>
      <c r="BY799" s="339"/>
      <c r="BZ799" s="339"/>
      <c r="CA799" s="339"/>
      <c r="CB799" s="339"/>
      <c r="CC799" s="339"/>
      <c r="CD799" s="339"/>
      <c r="CE799" s="339"/>
      <c r="CF799" s="339"/>
      <c r="CG799" s="339"/>
      <c r="CH799" s="339"/>
      <c r="CI799" s="339"/>
      <c r="CJ799" s="339"/>
      <c r="CK799" s="339"/>
      <c r="CL799" s="339"/>
      <c r="CM799" s="339"/>
      <c r="CN799" s="339"/>
      <c r="CO799" s="339"/>
      <c r="CP799" s="339"/>
      <c r="CQ799" s="339"/>
      <c r="CR799" s="339"/>
      <c r="CS799" s="339"/>
      <c r="CT799" s="339"/>
      <c r="CU799" s="339"/>
      <c r="CV799" s="339"/>
      <c r="CW799" s="339"/>
      <c r="CX799" s="339"/>
      <c r="CY799" s="339"/>
      <c r="CZ799" s="339"/>
    </row>
    <row r="800" ht="25.15" customHeight="true" x14ac:dyDescent="0.2">
      <c r="C800" s="614"/>
      <c r="D800" s="614"/>
      <c r="E800" s="614"/>
      <c r="F800" s="614"/>
      <c r="G800" s="614"/>
      <c r="H800" s="614"/>
      <c r="I800" s="614"/>
      <c r="J800" s="614"/>
      <c r="K800" s="614"/>
      <c r="L800" s="614"/>
      <c r="M800" s="614"/>
      <c r="N800" s="614"/>
      <c r="O800" s="614"/>
      <c r="P800" s="614"/>
      <c r="Q800" s="614"/>
      <c r="BA800" s="339"/>
      <c r="BB800" s="421"/>
      <c r="BC800" s="339"/>
      <c r="BD800" s="339"/>
      <c r="BE800" s="339"/>
      <c r="BF800" s="339"/>
      <c r="BG800" s="339"/>
      <c r="BH800" s="339"/>
      <c r="BI800" s="339"/>
      <c r="BJ800" s="339"/>
      <c r="BK800" s="339"/>
      <c r="BL800" s="339"/>
      <c r="BM800" s="339"/>
      <c r="BN800" s="339"/>
      <c r="BO800" s="339"/>
      <c r="BP800" s="339"/>
      <c r="BQ800" s="339"/>
      <c r="BR800" s="339"/>
      <c r="BS800" s="339"/>
      <c r="BT800" s="339"/>
      <c r="BU800" s="339"/>
      <c r="BV800" s="339"/>
      <c r="BW800" s="339"/>
      <c r="BX800" s="339"/>
      <c r="BY800" s="339"/>
      <c r="BZ800" s="339"/>
      <c r="CA800" s="339"/>
      <c r="CB800" s="339"/>
      <c r="CC800" s="339"/>
      <c r="CD800" s="339"/>
      <c r="CE800" s="339"/>
      <c r="CF800" s="339"/>
      <c r="CG800" s="339"/>
      <c r="CH800" s="339"/>
      <c r="CI800" s="339"/>
      <c r="CJ800" s="339"/>
      <c r="CK800" s="339"/>
      <c r="CL800" s="339"/>
      <c r="CM800" s="339"/>
      <c r="CN800" s="339"/>
      <c r="CO800" s="339"/>
      <c r="CP800" s="339"/>
      <c r="CQ800" s="339"/>
      <c r="CR800" s="339"/>
      <c r="CS800" s="339"/>
      <c r="CT800" s="339"/>
      <c r="CU800" s="339"/>
      <c r="CV800" s="339"/>
      <c r="CW800" s="339"/>
      <c r="CX800" s="339"/>
      <c r="CY800" s="339"/>
      <c r="CZ800" s="339"/>
    </row>
    <row r="801" ht="25.15" customHeight="true" x14ac:dyDescent="0.2">
      <c r="C801" s="614"/>
      <c r="D801" s="614"/>
      <c r="E801" s="614"/>
      <c r="F801" s="614"/>
      <c r="G801" s="614"/>
      <c r="H801" s="614"/>
      <c r="I801" s="614"/>
      <c r="J801" s="614"/>
      <c r="K801" s="614"/>
      <c r="L801" s="614"/>
      <c r="M801" s="614"/>
      <c r="N801" s="614"/>
      <c r="O801" s="614"/>
      <c r="P801" s="614"/>
      <c r="Q801" s="614"/>
    </row>
    <row r="802" ht="25.15" customHeight="true" x14ac:dyDescent="0.2">
      <c r="C802" s="614"/>
      <c r="D802" s="614"/>
      <c r="E802" s="614"/>
      <c r="F802" s="614"/>
      <c r="G802" s="614"/>
      <c r="H802" s="614"/>
      <c r="I802" s="614"/>
      <c r="J802" s="614"/>
      <c r="K802" s="614"/>
      <c r="L802" s="614"/>
      <c r="M802" s="614"/>
      <c r="N802" s="614"/>
      <c r="O802" s="614"/>
      <c r="P802" s="614"/>
      <c r="Q802" s="614"/>
    </row>
    <row r="803" ht="25.15" customHeight="true" x14ac:dyDescent="0.2">
      <c r="C803" s="614"/>
      <c r="D803" s="614"/>
      <c r="E803" s="614"/>
      <c r="F803" s="614"/>
      <c r="G803" s="614"/>
      <c r="H803" s="614"/>
      <c r="I803" s="614"/>
      <c r="J803" s="614"/>
      <c r="K803" s="614"/>
      <c r="L803" s="614"/>
      <c r="M803" s="614"/>
      <c r="N803" s="614"/>
      <c r="O803" s="614"/>
      <c r="P803" s="614"/>
      <c r="Q803" s="614"/>
    </row>
    <row r="804" ht="25.15" customHeight="true" x14ac:dyDescent="0.2">
      <c r="C804" s="614"/>
      <c r="D804" s="614"/>
      <c r="E804" s="614"/>
      <c r="F804" s="614"/>
      <c r="G804" s="614"/>
      <c r="H804" s="614"/>
      <c r="I804" s="614"/>
      <c r="J804" s="614"/>
      <c r="K804" s="614"/>
      <c r="L804" s="614"/>
      <c r="M804" s="614"/>
      <c r="N804" s="614"/>
      <c r="O804" s="614"/>
      <c r="P804" s="614"/>
      <c r="Q804" s="614"/>
    </row>
    <row r="805" ht="25.15" customHeight="true" x14ac:dyDescent="0.2">
      <c r="C805" s="614"/>
      <c r="D805" s="614"/>
      <c r="E805" s="614"/>
      <c r="F805" s="614"/>
      <c r="G805" s="614"/>
      <c r="H805" s="614"/>
      <c r="I805" s="614"/>
      <c r="J805" s="614"/>
      <c r="K805" s="614"/>
      <c r="L805" s="614"/>
      <c r="M805" s="614"/>
      <c r="N805" s="614"/>
      <c r="O805" s="614"/>
      <c r="P805" s="614"/>
      <c r="Q805" s="614"/>
    </row>
    <row r="806" ht="25.15" customHeight="true" x14ac:dyDescent="0.2">
      <c r="C806" s="614"/>
      <c r="D806" s="614"/>
      <c r="E806" s="614"/>
      <c r="F806" s="614"/>
      <c r="G806" s="614"/>
      <c r="H806" s="614"/>
      <c r="I806" s="614"/>
      <c r="J806" s="614"/>
      <c r="K806" s="614"/>
      <c r="L806" s="614"/>
      <c r="M806" s="614"/>
      <c r="N806" s="614"/>
      <c r="O806" s="614"/>
      <c r="P806" s="614"/>
      <c r="Q806" s="614"/>
    </row>
    <row r="807" ht="25.15" customHeight="true" x14ac:dyDescent="0.2">
      <c r="C807" s="614"/>
      <c r="D807" s="614"/>
      <c r="E807" s="614"/>
      <c r="F807" s="614"/>
      <c r="G807" s="614"/>
      <c r="H807" s="614"/>
      <c r="I807" s="614"/>
      <c r="J807" s="614"/>
      <c r="K807" s="614"/>
      <c r="L807" s="614"/>
      <c r="M807" s="614"/>
      <c r="N807" s="614"/>
      <c r="O807" s="614"/>
      <c r="P807" s="614"/>
      <c r="Q807" s="614"/>
    </row>
    <row r="808" ht="25.15" customHeight="true" x14ac:dyDescent="0.2">
      <c r="C808" s="614"/>
      <c r="D808" s="614"/>
      <c r="E808" s="614"/>
      <c r="F808" s="614"/>
      <c r="G808" s="614"/>
      <c r="H808" s="614"/>
      <c r="I808" s="614"/>
      <c r="J808" s="614"/>
      <c r="K808" s="614"/>
      <c r="L808" s="614"/>
      <c r="M808" s="614"/>
      <c r="N808" s="614"/>
      <c r="O808" s="614"/>
      <c r="P808" s="614"/>
      <c r="Q808" s="614"/>
    </row>
    <row r="809" ht="25.15" customHeight="true" x14ac:dyDescent="0.2">
      <c r="C809" s="614"/>
      <c r="D809" s="614"/>
      <c r="E809" s="614"/>
      <c r="F809" s="614"/>
      <c r="G809" s="614"/>
      <c r="H809" s="614"/>
      <c r="I809" s="614"/>
      <c r="J809" s="614"/>
      <c r="K809" s="614"/>
      <c r="L809" s="614"/>
      <c r="M809" s="614"/>
      <c r="N809" s="614"/>
      <c r="O809" s="614"/>
      <c r="P809" s="614"/>
      <c r="Q809" s="614"/>
    </row>
    <row r="810" ht="25.15" customHeight="true" x14ac:dyDescent="0.2">
      <c r="C810" s="614"/>
      <c r="D810" s="614"/>
      <c r="E810" s="614"/>
      <c r="F810" s="614"/>
      <c r="G810" s="614"/>
      <c r="H810" s="614"/>
      <c r="I810" s="614"/>
      <c r="J810" s="614"/>
      <c r="K810" s="614"/>
      <c r="L810" s="614"/>
      <c r="M810" s="614"/>
      <c r="N810" s="614"/>
      <c r="O810" s="614"/>
      <c r="P810" s="614"/>
      <c r="Q810" s="614"/>
    </row>
    <row r="811" ht="25.15" customHeight="true" x14ac:dyDescent="0.2">
      <c r="C811" s="614"/>
      <c r="D811" s="614"/>
      <c r="E811" s="614"/>
      <c r="F811" s="614"/>
      <c r="G811" s="614"/>
      <c r="H811" s="614"/>
      <c r="I811" s="614"/>
      <c r="J811" s="614"/>
      <c r="K811" s="614"/>
      <c r="L811" s="614"/>
      <c r="M811" s="614"/>
      <c r="N811" s="614"/>
      <c r="O811" s="614"/>
      <c r="P811" s="614"/>
      <c r="Q811" s="614"/>
    </row>
    <row r="812" ht="25.15" customHeight="true" x14ac:dyDescent="0.2">
      <c r="C812" s="614"/>
      <c r="D812" s="614"/>
      <c r="E812" s="614"/>
      <c r="F812" s="614"/>
      <c r="G812" s="614"/>
      <c r="H812" s="614"/>
      <c r="I812" s="614"/>
      <c r="J812" s="614"/>
      <c r="K812" s="614"/>
      <c r="L812" s="614"/>
      <c r="M812" s="614"/>
      <c r="N812" s="614"/>
      <c r="O812" s="614"/>
      <c r="P812" s="614"/>
      <c r="Q812" s="614"/>
    </row>
    <row r="813" ht="25.15" customHeight="true" x14ac:dyDescent="0.2">
      <c r="C813" s="614"/>
      <c r="D813" s="614"/>
      <c r="E813" s="614"/>
      <c r="F813" s="614"/>
      <c r="G813" s="614"/>
      <c r="H813" s="614"/>
      <c r="I813" s="614"/>
      <c r="J813" s="614"/>
      <c r="K813" s="614"/>
      <c r="L813" s="614"/>
      <c r="M813" s="614"/>
      <c r="N813" s="614"/>
      <c r="O813" s="614"/>
      <c r="P813" s="614"/>
      <c r="Q813" s="614"/>
    </row>
    <row r="814" ht="25.15" customHeight="true" x14ac:dyDescent="0.2">
      <c r="C814" s="614"/>
      <c r="D814" s="614"/>
      <c r="E814" s="614"/>
      <c r="F814" s="614"/>
      <c r="G814" s="614"/>
      <c r="H814" s="614"/>
      <c r="I814" s="614"/>
      <c r="J814" s="614"/>
      <c r="K814" s="614"/>
      <c r="L814" s="614"/>
      <c r="M814" s="614"/>
      <c r="N814" s="614"/>
      <c r="O814" s="614"/>
      <c r="P814" s="614"/>
      <c r="Q814" s="614"/>
    </row>
    <row r="815" ht="25.15" customHeight="true" x14ac:dyDescent="0.2">
      <c r="C815" s="614"/>
      <c r="D815" s="614"/>
      <c r="E815" s="614"/>
      <c r="F815" s="614"/>
      <c r="G815" s="614"/>
      <c r="H815" s="614"/>
      <c r="I815" s="614"/>
      <c r="J815" s="614"/>
      <c r="K815" s="614"/>
      <c r="L815" s="614"/>
      <c r="M815" s="614"/>
      <c r="N815" s="614"/>
      <c r="O815" s="614"/>
      <c r="P815" s="614"/>
      <c r="Q815" s="614"/>
    </row>
    <row r="816" ht="25.15" customHeight="true" x14ac:dyDescent="0.2">
      <c r="C816" s="614"/>
      <c r="D816" s="614"/>
      <c r="E816" s="614"/>
      <c r="F816" s="614"/>
      <c r="G816" s="614"/>
      <c r="H816" s="614"/>
      <c r="I816" s="614"/>
      <c r="J816" s="614"/>
      <c r="K816" s="614"/>
      <c r="L816" s="614"/>
      <c r="M816" s="614"/>
      <c r="N816" s="614"/>
      <c r="O816" s="614"/>
      <c r="P816" s="614"/>
      <c r="Q816" s="614"/>
    </row>
    <row r="817" ht="25.15" customHeight="true" x14ac:dyDescent="0.2">
      <c r="C817" s="614"/>
      <c r="D817" s="614"/>
      <c r="E817" s="614"/>
      <c r="F817" s="614"/>
      <c r="G817" s="614"/>
      <c r="H817" s="614"/>
      <c r="I817" s="614"/>
      <c r="J817" s="614"/>
      <c r="K817" s="614"/>
      <c r="L817" s="614"/>
      <c r="M817" s="614"/>
      <c r="N817" s="614"/>
      <c r="O817" s="614"/>
      <c r="P817" s="614"/>
      <c r="Q817" s="614"/>
    </row>
    <row r="818" ht="25.15" customHeight="true" x14ac:dyDescent="0.2">
      <c r="C818" s="614"/>
      <c r="D818" s="614"/>
      <c r="E818" s="614"/>
      <c r="F818" s="614"/>
      <c r="G818" s="614"/>
      <c r="H818" s="614"/>
      <c r="I818" s="614"/>
      <c r="J818" s="614"/>
      <c r="K818" s="614"/>
      <c r="L818" s="614"/>
      <c r="M818" s="614"/>
      <c r="N818" s="614"/>
      <c r="O818" s="614"/>
      <c r="P818" s="614"/>
      <c r="Q818" s="614"/>
    </row>
    <row r="819" ht="25.15" customHeight="true" x14ac:dyDescent="0.2">
      <c r="C819" s="614"/>
      <c r="D819" s="614"/>
      <c r="E819" s="614"/>
      <c r="F819" s="614"/>
      <c r="G819" s="614"/>
      <c r="H819" s="614"/>
      <c r="I819" s="614"/>
      <c r="J819" s="614"/>
      <c r="K819" s="614"/>
      <c r="L819" s="614"/>
      <c r="M819" s="614"/>
      <c r="N819" s="614"/>
      <c r="O819" s="614"/>
      <c r="P819" s="614"/>
      <c r="Q819" s="614"/>
    </row>
    <row r="820" ht="25.15" customHeight="true" x14ac:dyDescent="0.2">
      <c r="C820" s="614"/>
      <c r="D820" s="614"/>
      <c r="E820" s="614"/>
      <c r="F820" s="614"/>
      <c r="G820" s="614"/>
      <c r="H820" s="614"/>
      <c r="I820" s="614"/>
      <c r="J820" s="614"/>
      <c r="K820" s="614"/>
      <c r="L820" s="614"/>
      <c r="M820" s="614"/>
      <c r="N820" s="614"/>
      <c r="O820" s="614"/>
      <c r="P820" s="614"/>
      <c r="Q820" s="614"/>
    </row>
    <row r="821" ht="25.15" customHeight="true" x14ac:dyDescent="0.2">
      <c r="C821" s="614"/>
      <c r="D821" s="614"/>
      <c r="E821" s="614"/>
      <c r="F821" s="614"/>
      <c r="G821" s="614"/>
      <c r="H821" s="614"/>
      <c r="I821" s="614"/>
      <c r="J821" s="614"/>
      <c r="K821" s="614"/>
      <c r="L821" s="614"/>
      <c r="M821" s="614"/>
      <c r="N821" s="614"/>
      <c r="O821" s="614"/>
      <c r="P821" s="614"/>
      <c r="Q821" s="614"/>
    </row>
    <row r="822" ht="25.15" customHeight="true" x14ac:dyDescent="0.2">
      <c r="C822" s="614"/>
      <c r="D822" s="614"/>
      <c r="E822" s="614"/>
      <c r="F822" s="614"/>
      <c r="G822" s="614"/>
      <c r="H822" s="614"/>
      <c r="I822" s="614"/>
      <c r="J822" s="614"/>
      <c r="K822" s="614"/>
      <c r="L822" s="614"/>
      <c r="M822" s="614"/>
      <c r="N822" s="614"/>
      <c r="O822" s="614"/>
      <c r="P822" s="614"/>
      <c r="Q822" s="614"/>
    </row>
    <row r="823" ht="25.15" customHeight="true" x14ac:dyDescent="0.2">
      <c r="C823" s="614"/>
      <c r="D823" s="614"/>
      <c r="E823" s="614"/>
      <c r="F823" s="614"/>
      <c r="G823" s="614"/>
      <c r="H823" s="614"/>
      <c r="I823" s="614"/>
      <c r="J823" s="614"/>
      <c r="K823" s="614"/>
      <c r="L823" s="614"/>
      <c r="M823" s="614"/>
      <c r="N823" s="614"/>
      <c r="O823" s="614"/>
      <c r="P823" s="614"/>
      <c r="Q823" s="614"/>
    </row>
    <row r="824" ht="25.15" customHeight="true" x14ac:dyDescent="0.2">
      <c r="C824" s="614"/>
      <c r="D824" s="614"/>
      <c r="E824" s="614"/>
      <c r="F824" s="614"/>
      <c r="G824" s="614"/>
      <c r="H824" s="614"/>
      <c r="I824" s="614"/>
      <c r="J824" s="614"/>
      <c r="K824" s="614"/>
      <c r="L824" s="614"/>
      <c r="M824" s="614"/>
      <c r="N824" s="614"/>
      <c r="O824" s="614"/>
      <c r="P824" s="614"/>
      <c r="Q824" s="614"/>
    </row>
    <row r="825" ht="25.15" customHeight="true" x14ac:dyDescent="0.2">
      <c r="C825" s="614"/>
      <c r="D825" s="614"/>
      <c r="E825" s="614"/>
      <c r="F825" s="614"/>
      <c r="G825" s="614"/>
      <c r="H825" s="614"/>
      <c r="I825" s="614"/>
      <c r="J825" s="614"/>
      <c r="K825" s="614"/>
      <c r="L825" s="614"/>
      <c r="M825" s="614"/>
      <c r="N825" s="614"/>
      <c r="O825" s="614"/>
      <c r="P825" s="614"/>
      <c r="Q825" s="614"/>
    </row>
    <row r="826" ht="25.15" customHeight="true" x14ac:dyDescent="0.2">
      <c r="C826" s="614"/>
      <c r="D826" s="614"/>
      <c r="E826" s="614"/>
      <c r="F826" s="614"/>
      <c r="G826" s="614"/>
      <c r="H826" s="614"/>
      <c r="I826" s="614"/>
      <c r="J826" s="614"/>
      <c r="K826" s="614"/>
      <c r="L826" s="614"/>
      <c r="M826" s="614"/>
      <c r="N826" s="614"/>
      <c r="O826" s="614"/>
      <c r="P826" s="614"/>
      <c r="Q826" s="614"/>
    </row>
    <row r="827" ht="25.15" customHeight="true" x14ac:dyDescent="0.2">
      <c r="C827" s="614"/>
      <c r="D827" s="614"/>
      <c r="E827" s="614"/>
      <c r="F827" s="614"/>
      <c r="G827" s="614"/>
      <c r="H827" s="614"/>
      <c r="I827" s="614"/>
      <c r="J827" s="614"/>
      <c r="K827" s="614"/>
      <c r="L827" s="614"/>
      <c r="M827" s="614"/>
      <c r="N827" s="614"/>
      <c r="O827" s="614"/>
      <c r="P827" s="614"/>
      <c r="Q827" s="614"/>
    </row>
    <row r="828" ht="25.15" customHeight="true" x14ac:dyDescent="0.2">
      <c r="C828" s="614"/>
      <c r="D828" s="614"/>
      <c r="E828" s="614"/>
      <c r="F828" s="614"/>
      <c r="G828" s="614"/>
      <c r="H828" s="614"/>
      <c r="I828" s="614"/>
      <c r="J828" s="614"/>
      <c r="K828" s="614"/>
      <c r="L828" s="614"/>
      <c r="M828" s="614"/>
      <c r="N828" s="614"/>
      <c r="O828" s="614"/>
      <c r="P828" s="614"/>
      <c r="Q828" s="614"/>
    </row>
    <row r="829" ht="25.15" customHeight="true" x14ac:dyDescent="0.2">
      <c r="C829" s="614"/>
      <c r="D829" s="614"/>
      <c r="E829" s="614"/>
      <c r="F829" s="614"/>
      <c r="G829" s="614"/>
      <c r="H829" s="614"/>
      <c r="I829" s="614"/>
      <c r="J829" s="614"/>
      <c r="K829" s="614"/>
      <c r="L829" s="614"/>
      <c r="M829" s="614"/>
      <c r="N829" s="614"/>
      <c r="O829" s="614"/>
      <c r="P829" s="614"/>
      <c r="Q829" s="614"/>
    </row>
    <row r="830" ht="25.15" customHeight="true" x14ac:dyDescent="0.2">
      <c r="C830" s="614"/>
      <c r="D830" s="614"/>
      <c r="E830" s="614"/>
      <c r="F830" s="614"/>
      <c r="G830" s="614"/>
      <c r="H830" s="614"/>
      <c r="I830" s="614"/>
      <c r="J830" s="614"/>
      <c r="K830" s="614"/>
      <c r="L830" s="614"/>
      <c r="M830" s="614"/>
      <c r="N830" s="614"/>
      <c r="O830" s="614"/>
      <c r="P830" s="614"/>
      <c r="Q830" s="614"/>
    </row>
    <row r="831" ht="25.15" customHeight="true" x14ac:dyDescent="0.2">
      <c r="C831" s="614"/>
      <c r="D831" s="614"/>
      <c r="E831" s="614"/>
      <c r="F831" s="614"/>
      <c r="G831" s="614"/>
      <c r="H831" s="614"/>
      <c r="I831" s="614"/>
      <c r="J831" s="614"/>
      <c r="K831" s="614"/>
      <c r="L831" s="614"/>
      <c r="M831" s="614"/>
      <c r="N831" s="614"/>
      <c r="O831" s="614"/>
      <c r="P831" s="614"/>
      <c r="Q831" s="614"/>
    </row>
    <row r="832" ht="25.15" customHeight="true" x14ac:dyDescent="0.2">
      <c r="C832" s="614"/>
      <c r="D832" s="614"/>
      <c r="E832" s="614"/>
      <c r="F832" s="614"/>
      <c r="G832" s="614"/>
      <c r="H832" s="614"/>
      <c r="I832" s="614"/>
      <c r="J832" s="614"/>
      <c r="K832" s="614"/>
      <c r="L832" s="614"/>
      <c r="M832" s="614"/>
      <c r="N832" s="614"/>
      <c r="O832" s="614"/>
      <c r="P832" s="614"/>
      <c r="Q832" s="614"/>
    </row>
    <row r="833" ht="25.15" customHeight="true" x14ac:dyDescent="0.2">
      <c r="C833" s="614"/>
      <c r="D833" s="614"/>
      <c r="E833" s="614"/>
      <c r="F833" s="614"/>
      <c r="G833" s="614"/>
      <c r="H833" s="614"/>
      <c r="I833" s="614"/>
      <c r="J833" s="614"/>
      <c r="K833" s="614"/>
      <c r="L833" s="614"/>
      <c r="M833" s="614"/>
      <c r="N833" s="614"/>
      <c r="O833" s="614"/>
      <c r="P833" s="614"/>
      <c r="Q833" s="614"/>
    </row>
    <row r="834" ht="25.15" customHeight="true" x14ac:dyDescent="0.2">
      <c r="C834" s="614"/>
      <c r="D834" s="614"/>
      <c r="E834" s="614"/>
      <c r="F834" s="614"/>
      <c r="G834" s="614"/>
      <c r="H834" s="614"/>
      <c r="I834" s="614"/>
      <c r="J834" s="614"/>
      <c r="K834" s="614"/>
      <c r="L834" s="614"/>
      <c r="M834" s="614"/>
      <c r="N834" s="614"/>
      <c r="O834" s="614"/>
      <c r="P834" s="614"/>
      <c r="Q834" s="614"/>
    </row>
    <row r="835" ht="25.15" customHeight="true" x14ac:dyDescent="0.2">
      <c r="C835" s="614"/>
      <c r="D835" s="614"/>
      <c r="E835" s="614"/>
      <c r="F835" s="614"/>
      <c r="G835" s="614"/>
      <c r="H835" s="614"/>
      <c r="I835" s="614"/>
      <c r="J835" s="614"/>
      <c r="K835" s="614"/>
      <c r="L835" s="614"/>
      <c r="M835" s="614"/>
      <c r="N835" s="614"/>
      <c r="O835" s="614"/>
      <c r="P835" s="614"/>
      <c r="Q835" s="614"/>
    </row>
    <row r="836" ht="25.15" customHeight="true" x14ac:dyDescent="0.2">
      <c r="C836" s="614"/>
      <c r="D836" s="614"/>
      <c r="E836" s="614"/>
      <c r="F836" s="614"/>
      <c r="G836" s="614"/>
      <c r="H836" s="614"/>
      <c r="I836" s="614"/>
      <c r="J836" s="614"/>
      <c r="K836" s="614"/>
      <c r="L836" s="614"/>
      <c r="M836" s="614"/>
      <c r="N836" s="614"/>
      <c r="O836" s="614"/>
      <c r="P836" s="614"/>
      <c r="Q836" s="614"/>
    </row>
    <row r="837" ht="25.15" customHeight="true" x14ac:dyDescent="0.2">
      <c r="C837" s="614"/>
      <c r="D837" s="614"/>
      <c r="E837" s="614"/>
      <c r="F837" s="614"/>
      <c r="G837" s="614"/>
      <c r="H837" s="614"/>
      <c r="I837" s="614"/>
      <c r="J837" s="614"/>
      <c r="K837" s="614"/>
      <c r="L837" s="614"/>
      <c r="M837" s="614"/>
      <c r="N837" s="614"/>
      <c r="O837" s="614"/>
      <c r="P837" s="614"/>
      <c r="Q837" s="614"/>
    </row>
    <row r="838" ht="25.15" customHeight="true" x14ac:dyDescent="0.2">
      <c r="C838" s="614"/>
      <c r="D838" s="614"/>
      <c r="E838" s="614"/>
      <c r="F838" s="614"/>
      <c r="G838" s="614"/>
      <c r="H838" s="614"/>
      <c r="I838" s="614"/>
      <c r="J838" s="614"/>
      <c r="K838" s="614"/>
      <c r="L838" s="614"/>
      <c r="M838" s="614"/>
      <c r="N838" s="614"/>
      <c r="O838" s="614"/>
      <c r="P838" s="614"/>
      <c r="Q838" s="614"/>
    </row>
    <row r="839" ht="25.15" customHeight="true" x14ac:dyDescent="0.2">
      <c r="C839" s="614"/>
      <c r="D839" s="614"/>
      <c r="E839" s="614"/>
      <c r="F839" s="614"/>
      <c r="G839" s="614"/>
      <c r="H839" s="614"/>
      <c r="I839" s="614"/>
      <c r="J839" s="614"/>
      <c r="K839" s="614"/>
      <c r="L839" s="614"/>
      <c r="M839" s="614"/>
      <c r="N839" s="614"/>
      <c r="O839" s="614"/>
      <c r="P839" s="614"/>
      <c r="Q839" s="614"/>
    </row>
    <row r="840" ht="25.15" customHeight="true" x14ac:dyDescent="0.2">
      <c r="C840" s="614"/>
      <c r="D840" s="614"/>
      <c r="E840" s="614"/>
      <c r="F840" s="614"/>
      <c r="G840" s="614"/>
      <c r="H840" s="614"/>
      <c r="I840" s="614"/>
      <c r="J840" s="614"/>
      <c r="K840" s="614"/>
      <c r="L840" s="614"/>
      <c r="M840" s="614"/>
      <c r="N840" s="614"/>
      <c r="O840" s="614"/>
      <c r="P840" s="614"/>
      <c r="Q840" s="614"/>
    </row>
    <row r="841" ht="25.15" customHeight="true" x14ac:dyDescent="0.2">
      <c r="C841" s="614"/>
      <c r="D841" s="614"/>
      <c r="E841" s="614"/>
      <c r="F841" s="614"/>
      <c r="G841" s="614"/>
      <c r="H841" s="614"/>
      <c r="I841" s="614"/>
      <c r="J841" s="614"/>
      <c r="K841" s="614"/>
      <c r="L841" s="614"/>
      <c r="M841" s="614"/>
      <c r="N841" s="614"/>
      <c r="O841" s="614"/>
      <c r="P841" s="614"/>
      <c r="Q841" s="614"/>
    </row>
    <row r="842" ht="25.15" customHeight="true" x14ac:dyDescent="0.2">
      <c r="C842" s="614"/>
      <c r="D842" s="614"/>
      <c r="E842" s="614"/>
      <c r="F842" s="614"/>
      <c r="G842" s="614"/>
      <c r="H842" s="614"/>
      <c r="I842" s="614"/>
      <c r="J842" s="614"/>
      <c r="K842" s="614"/>
      <c r="L842" s="614"/>
      <c r="M842" s="614"/>
      <c r="N842" s="614"/>
      <c r="O842" s="614"/>
      <c r="P842" s="614"/>
      <c r="Q842" s="614"/>
    </row>
    <row r="843" ht="25.15" customHeight="true" x14ac:dyDescent="0.2">
      <c r="C843" s="614"/>
      <c r="D843" s="614"/>
      <c r="E843" s="614"/>
      <c r="F843" s="614"/>
      <c r="G843" s="614"/>
      <c r="H843" s="614"/>
      <c r="I843" s="614"/>
      <c r="J843" s="614"/>
      <c r="K843" s="614"/>
      <c r="L843" s="614"/>
      <c r="M843" s="614"/>
      <c r="N843" s="614"/>
      <c r="O843" s="614"/>
      <c r="P843" s="614"/>
      <c r="Q843" s="614"/>
    </row>
    <row r="844" ht="25.15" customHeight="true" x14ac:dyDescent="0.2">
      <c r="C844" s="614"/>
      <c r="D844" s="614"/>
      <c r="E844" s="614"/>
      <c r="F844" s="614"/>
      <c r="G844" s="614"/>
      <c r="H844" s="614"/>
      <c r="I844" s="614"/>
      <c r="J844" s="614"/>
      <c r="K844" s="614"/>
      <c r="L844" s="614"/>
      <c r="M844" s="614"/>
      <c r="N844" s="614"/>
      <c r="O844" s="614"/>
      <c r="P844" s="614"/>
      <c r="Q844" s="614"/>
    </row>
    <row r="845" ht="25.15" customHeight="true" x14ac:dyDescent="0.2">
      <c r="C845" s="614"/>
      <c r="D845" s="614"/>
      <c r="E845" s="614"/>
      <c r="F845" s="614"/>
      <c r="G845" s="614"/>
      <c r="H845" s="614"/>
      <c r="I845" s="614"/>
      <c r="J845" s="614"/>
      <c r="K845" s="614"/>
      <c r="L845" s="614"/>
      <c r="M845" s="614"/>
      <c r="N845" s="614"/>
      <c r="O845" s="614"/>
      <c r="P845" s="614"/>
      <c r="Q845" s="614"/>
    </row>
    <row r="846" ht="25.15" customHeight="true" x14ac:dyDescent="0.2">
      <c r="C846" s="614"/>
      <c r="D846" s="614"/>
      <c r="E846" s="614"/>
      <c r="F846" s="614"/>
      <c r="G846" s="614"/>
      <c r="H846" s="614"/>
      <c r="I846" s="614"/>
      <c r="J846" s="614"/>
      <c r="K846" s="614"/>
      <c r="L846" s="614"/>
      <c r="M846" s="614"/>
      <c r="N846" s="614"/>
      <c r="O846" s="614"/>
      <c r="P846" s="614"/>
      <c r="Q846" s="614"/>
    </row>
    <row r="847" ht="25.15" customHeight="true" x14ac:dyDescent="0.2">
      <c r="C847" s="614"/>
      <c r="D847" s="614"/>
      <c r="E847" s="614"/>
      <c r="F847" s="614"/>
      <c r="G847" s="614"/>
      <c r="H847" s="614"/>
      <c r="I847" s="614"/>
      <c r="J847" s="614"/>
      <c r="K847" s="614"/>
      <c r="L847" s="614"/>
      <c r="M847" s="614"/>
      <c r="N847" s="614"/>
      <c r="O847" s="614"/>
      <c r="P847" s="614"/>
      <c r="Q847" s="614"/>
    </row>
    <row r="848" ht="25.15" customHeight="true" x14ac:dyDescent="0.2">
      <c r="C848" s="614"/>
      <c r="D848" s="614"/>
      <c r="E848" s="614"/>
      <c r="F848" s="614"/>
      <c r="G848" s="614"/>
      <c r="H848" s="614"/>
      <c r="I848" s="614"/>
      <c r="J848" s="614"/>
      <c r="K848" s="614"/>
      <c r="L848" s="614"/>
      <c r="M848" s="614"/>
      <c r="N848" s="614"/>
      <c r="O848" s="614"/>
      <c r="P848" s="614"/>
      <c r="Q848" s="614"/>
    </row>
    <row r="849" ht="25.15" customHeight="true" x14ac:dyDescent="0.2">
      <c r="C849" s="614"/>
      <c r="D849" s="614"/>
      <c r="E849" s="614"/>
      <c r="F849" s="614"/>
      <c r="G849" s="614"/>
      <c r="H849" s="614"/>
      <c r="I849" s="614"/>
      <c r="J849" s="614"/>
      <c r="K849" s="614"/>
      <c r="L849" s="614"/>
      <c r="M849" s="614"/>
      <c r="N849" s="614"/>
      <c r="O849" s="614"/>
      <c r="P849" s="614"/>
      <c r="Q849" s="614"/>
    </row>
    <row r="850" ht="25.15" customHeight="true" x14ac:dyDescent="0.2">
      <c r="C850" s="614"/>
      <c r="D850" s="614"/>
      <c r="E850" s="614"/>
      <c r="F850" s="614"/>
      <c r="G850" s="614"/>
      <c r="H850" s="614"/>
      <c r="I850" s="614"/>
      <c r="J850" s="614"/>
      <c r="K850" s="614"/>
      <c r="L850" s="614"/>
      <c r="M850" s="614"/>
      <c r="N850" s="614"/>
      <c r="O850" s="614"/>
      <c r="P850" s="614"/>
      <c r="Q850" s="614"/>
    </row>
    <row r="851" ht="25.15" customHeight="true" x14ac:dyDescent="0.2">
      <c r="C851" s="614"/>
      <c r="D851" s="614"/>
      <c r="E851" s="614"/>
      <c r="F851" s="614"/>
      <c r="G851" s="614"/>
      <c r="H851" s="614"/>
      <c r="I851" s="614"/>
      <c r="J851" s="614"/>
      <c r="K851" s="614"/>
      <c r="L851" s="614"/>
      <c r="M851" s="614"/>
      <c r="N851" s="614"/>
      <c r="O851" s="614"/>
      <c r="P851" s="614"/>
      <c r="Q851" s="614"/>
    </row>
    <row r="852" ht="25.15" customHeight="true" x14ac:dyDescent="0.2">
      <c r="C852" s="614"/>
      <c r="D852" s="614"/>
      <c r="E852" s="614"/>
      <c r="F852" s="614"/>
      <c r="G852" s="614"/>
      <c r="H852" s="614"/>
      <c r="I852" s="614"/>
      <c r="J852" s="614"/>
      <c r="K852" s="614"/>
      <c r="L852" s="614"/>
      <c r="M852" s="614"/>
      <c r="N852" s="614"/>
      <c r="O852" s="614"/>
      <c r="P852" s="614"/>
      <c r="Q852" s="614"/>
    </row>
    <row r="853" ht="25.15" customHeight="true" x14ac:dyDescent="0.2">
      <c r="C853" s="614"/>
      <c r="D853" s="614"/>
      <c r="E853" s="614"/>
      <c r="F853" s="614"/>
      <c r="G853" s="614"/>
      <c r="H853" s="614"/>
      <c r="I853" s="614"/>
      <c r="J853" s="614"/>
      <c r="K853" s="614"/>
      <c r="L853" s="614"/>
      <c r="M853" s="614"/>
      <c r="N853" s="614"/>
      <c r="O853" s="614"/>
      <c r="P853" s="614"/>
      <c r="Q853" s="614"/>
    </row>
    <row r="854" ht="25.15" customHeight="true" x14ac:dyDescent="0.2">
      <c r="C854" s="614"/>
      <c r="D854" s="614"/>
      <c r="E854" s="614"/>
      <c r="F854" s="614"/>
      <c r="G854" s="614"/>
      <c r="H854" s="614"/>
      <c r="I854" s="614"/>
      <c r="J854" s="614"/>
      <c r="K854" s="614"/>
      <c r="L854" s="614"/>
      <c r="M854" s="614"/>
      <c r="N854" s="614"/>
      <c r="O854" s="614"/>
      <c r="P854" s="614"/>
      <c r="Q854" s="614"/>
    </row>
    <row r="855" ht="25.15" customHeight="true" x14ac:dyDescent="0.2">
      <c r="C855" s="614"/>
      <c r="D855" s="614"/>
      <c r="E855" s="614"/>
      <c r="F855" s="614"/>
      <c r="G855" s="614"/>
      <c r="H855" s="614"/>
      <c r="I855" s="614"/>
      <c r="J855" s="614"/>
      <c r="K855" s="614"/>
      <c r="L855" s="614"/>
      <c r="M855" s="614"/>
      <c r="N855" s="614"/>
      <c r="O855" s="614"/>
      <c r="P855" s="614"/>
      <c r="Q855" s="614"/>
    </row>
    <row r="856" ht="25.15" customHeight="true" x14ac:dyDescent="0.2">
      <c r="C856" s="614"/>
      <c r="D856" s="614"/>
      <c r="E856" s="614"/>
      <c r="F856" s="614"/>
      <c r="G856" s="614"/>
      <c r="H856" s="614"/>
      <c r="I856" s="614"/>
      <c r="J856" s="614"/>
      <c r="K856" s="614"/>
      <c r="L856" s="614"/>
      <c r="M856" s="614"/>
      <c r="N856" s="614"/>
      <c r="O856" s="614"/>
      <c r="P856" s="614"/>
      <c r="Q856" s="614"/>
    </row>
    <row r="857" ht="25.15" customHeight="true" x14ac:dyDescent="0.2">
      <c r="C857" s="614"/>
      <c r="D857" s="614"/>
      <c r="E857" s="614"/>
      <c r="F857" s="614"/>
      <c r="G857" s="614"/>
      <c r="H857" s="614"/>
      <c r="I857" s="614"/>
      <c r="J857" s="614"/>
      <c r="K857" s="614"/>
      <c r="L857" s="614"/>
      <c r="M857" s="614"/>
      <c r="N857" s="614"/>
      <c r="O857" s="614"/>
      <c r="P857" s="614"/>
      <c r="Q857" s="614"/>
    </row>
    <row r="858" ht="25.15" customHeight="true" x14ac:dyDescent="0.2">
      <c r="C858" s="614"/>
      <c r="D858" s="614"/>
      <c r="E858" s="614"/>
      <c r="F858" s="614"/>
      <c r="G858" s="614"/>
      <c r="H858" s="614"/>
      <c r="I858" s="614"/>
      <c r="J858" s="614"/>
      <c r="K858" s="614"/>
      <c r="L858" s="614"/>
      <c r="M858" s="614"/>
      <c r="N858" s="614"/>
      <c r="O858" s="614"/>
      <c r="P858" s="614"/>
      <c r="Q858" s="614"/>
    </row>
    <row r="859" ht="25.15" customHeight="true" x14ac:dyDescent="0.2">
      <c r="C859" s="614"/>
      <c r="D859" s="614"/>
      <c r="E859" s="614"/>
      <c r="F859" s="614"/>
      <c r="G859" s="614"/>
      <c r="H859" s="614"/>
      <c r="I859" s="614"/>
      <c r="J859" s="614"/>
      <c r="K859" s="614"/>
      <c r="L859" s="614"/>
      <c r="M859" s="614"/>
      <c r="N859" s="614"/>
      <c r="O859" s="614"/>
      <c r="P859" s="614"/>
      <c r="Q859" s="614"/>
    </row>
    <row r="860" ht="25.15" customHeight="true" x14ac:dyDescent="0.2">
      <c r="C860" s="614"/>
      <c r="D860" s="614"/>
      <c r="E860" s="614"/>
      <c r="F860" s="614"/>
      <c r="G860" s="614"/>
      <c r="H860" s="614"/>
      <c r="I860" s="614"/>
      <c r="J860" s="614"/>
      <c r="K860" s="614"/>
      <c r="L860" s="614"/>
      <c r="M860" s="614"/>
      <c r="N860" s="614"/>
      <c r="O860" s="614"/>
      <c r="P860" s="614"/>
      <c r="Q860" s="614"/>
    </row>
    <row r="861" ht="25.15" customHeight="true" x14ac:dyDescent="0.2">
      <c r="C861" s="614"/>
      <c r="D861" s="614"/>
      <c r="E861" s="614"/>
      <c r="F861" s="614"/>
      <c r="G861" s="614"/>
      <c r="H861" s="614"/>
      <c r="I861" s="614"/>
      <c r="J861" s="614"/>
      <c r="K861" s="614"/>
      <c r="L861" s="614"/>
      <c r="M861" s="614"/>
      <c r="N861" s="614"/>
      <c r="O861" s="614"/>
      <c r="P861" s="614"/>
      <c r="Q861" s="614"/>
    </row>
    <row r="862" ht="25.15" customHeight="true" x14ac:dyDescent="0.2">
      <c r="C862" s="614"/>
      <c r="D862" s="614"/>
      <c r="E862" s="614"/>
      <c r="F862" s="614"/>
      <c r="G862" s="614"/>
      <c r="H862" s="614"/>
      <c r="I862" s="614"/>
      <c r="J862" s="614"/>
      <c r="K862" s="614"/>
      <c r="L862" s="614"/>
      <c r="M862" s="614"/>
      <c r="N862" s="614"/>
      <c r="O862" s="614"/>
      <c r="P862" s="614"/>
      <c r="Q862" s="614"/>
    </row>
    <row r="863" ht="25.15" customHeight="true" x14ac:dyDescent="0.2">
      <c r="C863" s="614"/>
      <c r="D863" s="614"/>
      <c r="E863" s="614"/>
      <c r="F863" s="614"/>
      <c r="G863" s="614"/>
      <c r="H863" s="614"/>
      <c r="I863" s="614"/>
      <c r="J863" s="614"/>
      <c r="K863" s="614"/>
      <c r="L863" s="614"/>
      <c r="M863" s="614"/>
      <c r="N863" s="614"/>
      <c r="O863" s="614"/>
      <c r="P863" s="614"/>
      <c r="Q863" s="614"/>
    </row>
    <row r="864" ht="25.15" customHeight="true" x14ac:dyDescent="0.2">
      <c r="C864" s="614"/>
      <c r="D864" s="614"/>
      <c r="E864" s="614"/>
      <c r="F864" s="614"/>
      <c r="G864" s="614"/>
      <c r="H864" s="614"/>
      <c r="I864" s="614"/>
      <c r="J864" s="614"/>
      <c r="K864" s="614"/>
      <c r="L864" s="614"/>
      <c r="M864" s="614"/>
      <c r="N864" s="614"/>
      <c r="O864" s="614"/>
      <c r="P864" s="614"/>
      <c r="Q864" s="614"/>
    </row>
    <row r="865" ht="25.15" customHeight="true" x14ac:dyDescent="0.2">
      <c r="C865" s="614"/>
      <c r="D865" s="614"/>
      <c r="E865" s="614"/>
      <c r="F865" s="614"/>
      <c r="G865" s="614"/>
      <c r="H865" s="614"/>
      <c r="I865" s="614"/>
      <c r="J865" s="614"/>
      <c r="K865" s="614"/>
      <c r="L865" s="614"/>
      <c r="M865" s="614"/>
      <c r="N865" s="614"/>
      <c r="O865" s="614"/>
      <c r="P865" s="614"/>
      <c r="Q865" s="614"/>
    </row>
    <row r="866" ht="25.15" customHeight="true" x14ac:dyDescent="0.2">
      <c r="C866" s="614"/>
      <c r="D866" s="614"/>
      <c r="E866" s="614"/>
      <c r="F866" s="614"/>
      <c r="G866" s="614"/>
      <c r="H866" s="614"/>
      <c r="I866" s="614"/>
      <c r="J866" s="614"/>
      <c r="K866" s="614"/>
      <c r="L866" s="614"/>
      <c r="M866" s="614"/>
      <c r="N866" s="614"/>
      <c r="O866" s="614"/>
      <c r="P866" s="614"/>
      <c r="Q866" s="614"/>
    </row>
    <row r="867" ht="25.15" customHeight="true" x14ac:dyDescent="0.2">
      <c r="C867" s="614"/>
      <c r="D867" s="614"/>
      <c r="E867" s="614"/>
      <c r="F867" s="614"/>
      <c r="G867" s="614"/>
      <c r="H867" s="614"/>
      <c r="I867" s="614"/>
      <c r="J867" s="614"/>
      <c r="K867" s="614"/>
      <c r="L867" s="614"/>
      <c r="M867" s="614"/>
      <c r="N867" s="614"/>
      <c r="O867" s="614"/>
      <c r="P867" s="614"/>
      <c r="Q867" s="614"/>
    </row>
    <row r="868" ht="25.15" customHeight="true" x14ac:dyDescent="0.2">
      <c r="C868" s="614"/>
      <c r="D868" s="614"/>
      <c r="E868" s="614"/>
      <c r="F868" s="614"/>
      <c r="G868" s="614"/>
      <c r="H868" s="614"/>
      <c r="I868" s="614"/>
      <c r="J868" s="614"/>
      <c r="K868" s="614"/>
      <c r="L868" s="614"/>
      <c r="M868" s="614"/>
      <c r="N868" s="614"/>
      <c r="O868" s="614"/>
      <c r="P868" s="614"/>
      <c r="Q868" s="614"/>
    </row>
    <row r="869" ht="25.15" customHeight="true" x14ac:dyDescent="0.2">
      <c r="C869" s="614"/>
      <c r="D869" s="614"/>
      <c r="E869" s="614"/>
      <c r="F869" s="614"/>
      <c r="G869" s="614"/>
      <c r="H869" s="614"/>
      <c r="I869" s="614"/>
      <c r="J869" s="614"/>
      <c r="K869" s="614"/>
      <c r="L869" s="614"/>
      <c r="M869" s="614"/>
      <c r="N869" s="614"/>
      <c r="O869" s="614"/>
      <c r="P869" s="614"/>
      <c r="Q869" s="614"/>
    </row>
    <row r="870" ht="25.15" customHeight="true" x14ac:dyDescent="0.2">
      <c r="C870" s="614"/>
      <c r="D870" s="614"/>
      <c r="E870" s="614"/>
      <c r="F870" s="614"/>
      <c r="G870" s="614"/>
      <c r="H870" s="614"/>
      <c r="I870" s="614"/>
      <c r="J870" s="614"/>
      <c r="K870" s="614"/>
      <c r="L870" s="614"/>
      <c r="M870" s="614"/>
      <c r="N870" s="614"/>
      <c r="O870" s="614"/>
      <c r="P870" s="614"/>
      <c r="Q870" s="614"/>
    </row>
    <row r="871" ht="25.15" customHeight="true" x14ac:dyDescent="0.2">
      <c r="C871" s="614"/>
      <c r="D871" s="614"/>
      <c r="E871" s="614"/>
      <c r="F871" s="614"/>
      <c r="G871" s="614"/>
      <c r="H871" s="614"/>
      <c r="I871" s="614"/>
      <c r="J871" s="614"/>
      <c r="K871" s="614"/>
      <c r="L871" s="614"/>
      <c r="M871" s="614"/>
      <c r="N871" s="614"/>
      <c r="O871" s="614"/>
      <c r="P871" s="614"/>
      <c r="Q871" s="614"/>
    </row>
    <row r="872" ht="25.15" customHeight="true" x14ac:dyDescent="0.2">
      <c r="C872" s="614"/>
      <c r="D872" s="614"/>
      <c r="E872" s="614"/>
      <c r="F872" s="614"/>
      <c r="G872" s="614"/>
      <c r="H872" s="614"/>
      <c r="I872" s="614"/>
      <c r="J872" s="614"/>
      <c r="K872" s="614"/>
      <c r="L872" s="614"/>
      <c r="M872" s="614"/>
      <c r="N872" s="614"/>
      <c r="O872" s="614"/>
      <c r="P872" s="614"/>
      <c r="Q872" s="614"/>
    </row>
    <row r="873" ht="25.15" customHeight="true" x14ac:dyDescent="0.2">
      <c r="C873" s="614"/>
      <c r="D873" s="614"/>
      <c r="E873" s="614"/>
      <c r="F873" s="614"/>
      <c r="G873" s="614"/>
      <c r="H873" s="614"/>
      <c r="I873" s="614"/>
      <c r="J873" s="614"/>
      <c r="K873" s="614"/>
      <c r="L873" s="614"/>
      <c r="M873" s="614"/>
      <c r="N873" s="614"/>
      <c r="O873" s="614"/>
      <c r="P873" s="614"/>
      <c r="Q873" s="614"/>
    </row>
    <row r="874" ht="25.15" customHeight="true" x14ac:dyDescent="0.2">
      <c r="C874" s="614"/>
      <c r="D874" s="614"/>
      <c r="E874" s="614"/>
      <c r="F874" s="614"/>
      <c r="G874" s="614"/>
      <c r="H874" s="614"/>
      <c r="I874" s="614"/>
      <c r="J874" s="614"/>
      <c r="K874" s="614"/>
      <c r="L874" s="614"/>
      <c r="M874" s="614"/>
      <c r="N874" s="614"/>
      <c r="O874" s="614"/>
      <c r="P874" s="614"/>
      <c r="Q874" s="614"/>
    </row>
    <row r="875" ht="25.15" customHeight="true" x14ac:dyDescent="0.2">
      <c r="C875" s="614"/>
      <c r="D875" s="614"/>
      <c r="E875" s="614"/>
      <c r="F875" s="614"/>
      <c r="G875" s="614"/>
      <c r="H875" s="614"/>
      <c r="I875" s="614"/>
      <c r="J875" s="614"/>
      <c r="K875" s="614"/>
      <c r="L875" s="614"/>
      <c r="M875" s="614"/>
      <c r="N875" s="614"/>
      <c r="O875" s="614"/>
      <c r="P875" s="614"/>
      <c r="Q875" s="614"/>
    </row>
    <row r="876" ht="25.15" customHeight="true" x14ac:dyDescent="0.2">
      <c r="C876" s="614"/>
      <c r="D876" s="614"/>
      <c r="E876" s="614"/>
      <c r="F876" s="614"/>
      <c r="G876" s="614"/>
      <c r="H876" s="614"/>
      <c r="I876" s="614"/>
      <c r="J876" s="614"/>
      <c r="K876" s="614"/>
      <c r="L876" s="614"/>
      <c r="M876" s="614"/>
      <c r="N876" s="614"/>
      <c r="O876" s="614"/>
      <c r="P876" s="614"/>
      <c r="Q876" s="614"/>
    </row>
    <row r="877" ht="25.15" customHeight="true" x14ac:dyDescent="0.2">
      <c r="C877" s="614"/>
      <c r="D877" s="614"/>
      <c r="E877" s="614"/>
      <c r="F877" s="614"/>
      <c r="G877" s="614"/>
      <c r="H877" s="614"/>
      <c r="I877" s="614"/>
      <c r="J877" s="614"/>
      <c r="K877" s="614"/>
      <c r="L877" s="614"/>
      <c r="M877" s="614"/>
      <c r="N877" s="614"/>
      <c r="O877" s="614"/>
      <c r="P877" s="614"/>
      <c r="Q877" s="614"/>
    </row>
    <row r="878" ht="25.15" customHeight="true" x14ac:dyDescent="0.2">
      <c r="C878" s="614"/>
      <c r="D878" s="614"/>
      <c r="E878" s="614"/>
      <c r="F878" s="614"/>
      <c r="G878" s="614"/>
      <c r="H878" s="614"/>
      <c r="I878" s="614"/>
      <c r="J878" s="614"/>
      <c r="K878" s="614"/>
      <c r="L878" s="614"/>
      <c r="M878" s="614"/>
      <c r="N878" s="614"/>
      <c r="O878" s="614"/>
      <c r="P878" s="614"/>
      <c r="Q878" s="614"/>
    </row>
    <row r="879" ht="25.15" customHeight="true" x14ac:dyDescent="0.2">
      <c r="C879" s="614"/>
      <c r="D879" s="614"/>
      <c r="E879" s="614"/>
      <c r="F879" s="614"/>
      <c r="G879" s="614"/>
      <c r="H879" s="614"/>
      <c r="I879" s="614"/>
      <c r="J879" s="614"/>
      <c r="K879" s="614"/>
      <c r="L879" s="614"/>
      <c r="M879" s="614"/>
      <c r="N879" s="614"/>
      <c r="O879" s="614"/>
      <c r="P879" s="614"/>
      <c r="Q879" s="614"/>
    </row>
    <row r="880" ht="25.15" customHeight="true" x14ac:dyDescent="0.2">
      <c r="C880" s="614"/>
      <c r="D880" s="614"/>
      <c r="E880" s="614"/>
      <c r="F880" s="614"/>
      <c r="G880" s="614"/>
      <c r="H880" s="614"/>
      <c r="I880" s="614"/>
      <c r="J880" s="614"/>
      <c r="K880" s="614"/>
      <c r="L880" s="614"/>
      <c r="M880" s="614"/>
      <c r="N880" s="614"/>
      <c r="O880" s="614"/>
      <c r="P880" s="614"/>
      <c r="Q880" s="614"/>
    </row>
    <row r="881" ht="25.15" customHeight="true" x14ac:dyDescent="0.2">
      <c r="C881" s="614"/>
      <c r="D881" s="614"/>
      <c r="E881" s="614"/>
      <c r="F881" s="614"/>
      <c r="G881" s="614"/>
      <c r="H881" s="614"/>
      <c r="I881" s="614"/>
      <c r="J881" s="614"/>
      <c r="K881" s="614"/>
      <c r="L881" s="614"/>
      <c r="M881" s="614"/>
      <c r="N881" s="614"/>
      <c r="O881" s="614"/>
      <c r="P881" s="614"/>
      <c r="Q881" s="614"/>
    </row>
    <row r="882" ht="25.15" customHeight="true" x14ac:dyDescent="0.2">
      <c r="C882" s="614"/>
      <c r="D882" s="614"/>
      <c r="E882" s="614"/>
      <c r="F882" s="614"/>
      <c r="G882" s="614"/>
      <c r="H882" s="614"/>
      <c r="I882" s="614"/>
      <c r="J882" s="614"/>
      <c r="K882" s="614"/>
      <c r="L882" s="614"/>
      <c r="M882" s="614"/>
      <c r="N882" s="614"/>
      <c r="O882" s="614"/>
      <c r="P882" s="614"/>
      <c r="Q882" s="614"/>
    </row>
    <row r="883" ht="25.15" customHeight="true" x14ac:dyDescent="0.2">
      <c r="C883" s="614"/>
      <c r="D883" s="614"/>
      <c r="E883" s="614"/>
      <c r="F883" s="614"/>
      <c r="G883" s="614"/>
      <c r="H883" s="614"/>
      <c r="I883" s="614"/>
      <c r="J883" s="614"/>
      <c r="K883" s="614"/>
      <c r="L883" s="614"/>
      <c r="M883" s="614"/>
      <c r="N883" s="614"/>
      <c r="O883" s="614"/>
      <c r="P883" s="614"/>
      <c r="Q883" s="614"/>
    </row>
    <row r="884" ht="25.15" customHeight="true" x14ac:dyDescent="0.2">
      <c r="C884" s="614"/>
      <c r="D884" s="614"/>
      <c r="E884" s="614"/>
      <c r="F884" s="614"/>
      <c r="G884" s="614"/>
      <c r="H884" s="614"/>
      <c r="I884" s="614"/>
      <c r="J884" s="614"/>
      <c r="K884" s="614"/>
      <c r="L884" s="614"/>
      <c r="M884" s="614"/>
      <c r="N884" s="614"/>
      <c r="O884" s="614"/>
      <c r="P884" s="614"/>
      <c r="Q884" s="614"/>
    </row>
    <row r="885" ht="25.15" customHeight="true" x14ac:dyDescent="0.2">
      <c r="C885" s="614"/>
      <c r="D885" s="614"/>
      <c r="E885" s="614"/>
      <c r="F885" s="614"/>
      <c r="G885" s="614"/>
      <c r="H885" s="614"/>
      <c r="I885" s="614"/>
      <c r="J885" s="614"/>
      <c r="K885" s="614"/>
      <c r="L885" s="614"/>
      <c r="M885" s="614"/>
      <c r="N885" s="614"/>
      <c r="O885" s="614"/>
      <c r="P885" s="614"/>
      <c r="Q885" s="614"/>
    </row>
    <row r="886" ht="25.15" customHeight="true" x14ac:dyDescent="0.2">
      <c r="C886" s="614"/>
      <c r="D886" s="614"/>
      <c r="E886" s="614"/>
      <c r="F886" s="614"/>
      <c r="G886" s="614"/>
      <c r="H886" s="614"/>
      <c r="I886" s="614"/>
      <c r="J886" s="614"/>
      <c r="K886" s="614"/>
      <c r="L886" s="614"/>
      <c r="M886" s="614"/>
      <c r="N886" s="614"/>
      <c r="O886" s="614"/>
      <c r="P886" s="614"/>
      <c r="Q886" s="614"/>
    </row>
    <row r="887" ht="25.15" customHeight="true" x14ac:dyDescent="0.2">
      <c r="C887" s="614"/>
      <c r="D887" s="614"/>
      <c r="E887" s="614"/>
      <c r="F887" s="614"/>
      <c r="G887" s="614"/>
      <c r="H887" s="614"/>
      <c r="I887" s="614"/>
      <c r="J887" s="614"/>
      <c r="K887" s="614"/>
      <c r="L887" s="614"/>
      <c r="M887" s="614"/>
      <c r="N887" s="614"/>
      <c r="O887" s="614"/>
      <c r="P887" s="614"/>
      <c r="Q887" s="614"/>
    </row>
    <row r="888" ht="25.15" customHeight="true" x14ac:dyDescent="0.2">
      <c r="C888" s="614"/>
      <c r="D888" s="614"/>
      <c r="E888" s="614"/>
      <c r="F888" s="614"/>
      <c r="G888" s="614"/>
      <c r="H888" s="614"/>
      <c r="I888" s="614"/>
      <c r="J888" s="614"/>
      <c r="K888" s="614"/>
      <c r="L888" s="614"/>
      <c r="M888" s="614"/>
      <c r="N888" s="614"/>
      <c r="O888" s="614"/>
      <c r="P888" s="614"/>
      <c r="Q888" s="614"/>
    </row>
    <row r="889" ht="25.15" customHeight="true" x14ac:dyDescent="0.2">
      <c r="C889" s="614"/>
      <c r="D889" s="614"/>
      <c r="E889" s="614"/>
      <c r="F889" s="614"/>
      <c r="G889" s="614"/>
      <c r="H889" s="614"/>
      <c r="I889" s="614"/>
      <c r="J889" s="614"/>
      <c r="K889" s="614"/>
      <c r="L889" s="614"/>
      <c r="M889" s="614"/>
      <c r="N889" s="614"/>
      <c r="O889" s="614"/>
      <c r="P889" s="614"/>
      <c r="Q889" s="614"/>
    </row>
    <row r="890" ht="25.15" customHeight="true" x14ac:dyDescent="0.2">
      <c r="C890" s="614"/>
      <c r="D890" s="614"/>
      <c r="E890" s="614"/>
      <c r="F890" s="614"/>
      <c r="G890" s="614"/>
      <c r="H890" s="614"/>
      <c r="I890" s="614"/>
      <c r="J890" s="614"/>
      <c r="K890" s="614"/>
      <c r="L890" s="614"/>
      <c r="M890" s="614"/>
      <c r="N890" s="614"/>
      <c r="O890" s="614"/>
      <c r="P890" s="614"/>
      <c r="Q890" s="614"/>
    </row>
    <row r="891" ht="25.15" customHeight="true" x14ac:dyDescent="0.2">
      <c r="C891" s="614"/>
      <c r="D891" s="614"/>
      <c r="E891" s="614"/>
      <c r="F891" s="614"/>
      <c r="G891" s="614"/>
      <c r="H891" s="614"/>
      <c r="I891" s="614"/>
      <c r="J891" s="614"/>
      <c r="K891" s="614"/>
      <c r="L891" s="614"/>
      <c r="M891" s="614"/>
      <c r="N891" s="614"/>
      <c r="O891" s="614"/>
      <c r="P891" s="614"/>
      <c r="Q891" s="614"/>
    </row>
    <row r="892" ht="25.15" customHeight="true" x14ac:dyDescent="0.2">
      <c r="C892" s="614"/>
      <c r="D892" s="614"/>
      <c r="E892" s="614"/>
      <c r="F892" s="614"/>
      <c r="G892" s="614"/>
      <c r="H892" s="614"/>
      <c r="I892" s="614"/>
      <c r="J892" s="614"/>
      <c r="K892" s="614"/>
      <c r="L892" s="614"/>
      <c r="M892" s="614"/>
      <c r="N892" s="614"/>
      <c r="O892" s="614"/>
      <c r="P892" s="614"/>
      <c r="Q892" s="614"/>
    </row>
    <row r="893" ht="25.15" customHeight="true" x14ac:dyDescent="0.2">
      <c r="C893" s="614"/>
      <c r="D893" s="614"/>
      <c r="E893" s="614"/>
      <c r="F893" s="614"/>
      <c r="G893" s="614"/>
      <c r="H893" s="614"/>
      <c r="I893" s="614"/>
      <c r="J893" s="614"/>
      <c r="K893" s="614"/>
      <c r="L893" s="614"/>
      <c r="M893" s="614"/>
      <c r="N893" s="614"/>
      <c r="O893" s="614"/>
      <c r="P893" s="614"/>
      <c r="Q893" s="614"/>
    </row>
    <row r="894" ht="25.15" customHeight="true" x14ac:dyDescent="0.2">
      <c r="C894" s="614"/>
      <c r="D894" s="614"/>
      <c r="E894" s="614"/>
      <c r="F894" s="614"/>
      <c r="G894" s="614"/>
      <c r="H894" s="614"/>
      <c r="I894" s="614"/>
      <c r="J894" s="614"/>
      <c r="K894" s="614"/>
      <c r="L894" s="614"/>
      <c r="M894" s="614"/>
      <c r="N894" s="614"/>
      <c r="O894" s="614"/>
      <c r="P894" s="614"/>
      <c r="Q894" s="614"/>
    </row>
    <row r="895" ht="25.15" customHeight="true" x14ac:dyDescent="0.2">
      <c r="C895" s="614"/>
      <c r="D895" s="614"/>
      <c r="E895" s="614"/>
      <c r="F895" s="614"/>
      <c r="G895" s="614"/>
      <c r="H895" s="614"/>
      <c r="I895" s="614"/>
      <c r="J895" s="614"/>
      <c r="K895" s="614"/>
      <c r="L895" s="614"/>
      <c r="M895" s="614"/>
      <c r="N895" s="614"/>
      <c r="O895" s="614"/>
      <c r="P895" s="614"/>
      <c r="Q895" s="614"/>
    </row>
    <row r="896" ht="25.15" customHeight="true" x14ac:dyDescent="0.2">
      <c r="C896" s="614"/>
      <c r="D896" s="614"/>
      <c r="E896" s="614"/>
      <c r="F896" s="614"/>
      <c r="G896" s="614"/>
      <c r="H896" s="614"/>
      <c r="I896" s="614"/>
      <c r="J896" s="614"/>
      <c r="K896" s="614"/>
      <c r="L896" s="614"/>
      <c r="M896" s="614"/>
      <c r="N896" s="614"/>
      <c r="O896" s="614"/>
      <c r="P896" s="614"/>
      <c r="Q896" s="614"/>
    </row>
    <row r="897" ht="25.15" customHeight="true" x14ac:dyDescent="0.2">
      <c r="C897" s="614"/>
      <c r="D897" s="614"/>
      <c r="E897" s="614"/>
      <c r="F897" s="614"/>
      <c r="G897" s="614"/>
      <c r="H897" s="614"/>
      <c r="I897" s="614"/>
      <c r="J897" s="614"/>
      <c r="K897" s="614"/>
      <c r="L897" s="614"/>
      <c r="M897" s="614"/>
      <c r="N897" s="614"/>
      <c r="O897" s="614"/>
      <c r="P897" s="614"/>
      <c r="Q897" s="614"/>
    </row>
    <row r="898" ht="25.15" customHeight="true" x14ac:dyDescent="0.2">
      <c r="C898" s="614"/>
      <c r="D898" s="614"/>
      <c r="E898" s="614"/>
      <c r="F898" s="614"/>
      <c r="G898" s="614"/>
      <c r="H898" s="614"/>
      <c r="I898" s="614"/>
      <c r="J898" s="614"/>
      <c r="K898" s="614"/>
      <c r="L898" s="614"/>
      <c r="M898" s="614"/>
      <c r="N898" s="614"/>
      <c r="O898" s="614"/>
      <c r="P898" s="614"/>
      <c r="Q898" s="614"/>
    </row>
    <row r="899" ht="25.15" customHeight="true" x14ac:dyDescent="0.2">
      <c r="C899" s="614"/>
      <c r="D899" s="614"/>
      <c r="E899" s="614"/>
      <c r="F899" s="614"/>
      <c r="G899" s="614"/>
      <c r="H899" s="614"/>
      <c r="I899" s="614"/>
      <c r="J899" s="614"/>
      <c r="K899" s="614"/>
      <c r="L899" s="614"/>
      <c r="M899" s="614"/>
      <c r="N899" s="614"/>
      <c r="O899" s="614"/>
      <c r="P899" s="614"/>
      <c r="Q899" s="614"/>
    </row>
    <row r="900" ht="25.15" customHeight="true" x14ac:dyDescent="0.2">
      <c r="C900" s="614"/>
      <c r="D900" s="614"/>
      <c r="E900" s="614"/>
      <c r="F900" s="614"/>
      <c r="G900" s="614"/>
      <c r="H900" s="614"/>
      <c r="I900" s="614"/>
      <c r="J900" s="614"/>
      <c r="K900" s="614"/>
      <c r="L900" s="614"/>
      <c r="M900" s="614"/>
      <c r="N900" s="614"/>
      <c r="O900" s="614"/>
      <c r="P900" s="614"/>
      <c r="Q900" s="614"/>
    </row>
    <row r="901" ht="25.15" customHeight="true" x14ac:dyDescent="0.2">
      <c r="C901" s="614"/>
      <c r="D901" s="614"/>
      <c r="E901" s="614"/>
      <c r="F901" s="614"/>
      <c r="G901" s="614"/>
      <c r="H901" s="614"/>
      <c r="I901" s="614"/>
      <c r="J901" s="614"/>
      <c r="K901" s="614"/>
      <c r="L901" s="614"/>
      <c r="M901" s="614"/>
      <c r="N901" s="614"/>
      <c r="O901" s="614"/>
      <c r="P901" s="614"/>
      <c r="Q901" s="614"/>
    </row>
    <row r="902" ht="25.15" customHeight="true" x14ac:dyDescent="0.2">
      <c r="C902" s="614"/>
      <c r="D902" s="614"/>
      <c r="E902" s="614"/>
      <c r="F902" s="614"/>
      <c r="G902" s="614"/>
      <c r="H902" s="614"/>
      <c r="I902" s="614"/>
      <c r="J902" s="614"/>
      <c r="K902" s="614"/>
      <c r="L902" s="614"/>
      <c r="M902" s="614"/>
      <c r="N902" s="614"/>
      <c r="O902" s="614"/>
      <c r="P902" s="614"/>
      <c r="Q902" s="614"/>
    </row>
    <row r="903" ht="25.15" customHeight="true" x14ac:dyDescent="0.2">
      <c r="C903" s="614"/>
      <c r="D903" s="614"/>
      <c r="E903" s="614"/>
      <c r="F903" s="614"/>
      <c r="G903" s="614"/>
      <c r="H903" s="614"/>
      <c r="I903" s="614"/>
      <c r="J903" s="614"/>
      <c r="K903" s="614"/>
      <c r="L903" s="614"/>
      <c r="M903" s="614"/>
      <c r="N903" s="614"/>
      <c r="O903" s="614"/>
      <c r="P903" s="614"/>
      <c r="Q903" s="614"/>
    </row>
    <row r="904" ht="25.15" customHeight="true" x14ac:dyDescent="0.2">
      <c r="C904" s="614"/>
      <c r="D904" s="614"/>
      <c r="E904" s="614"/>
      <c r="F904" s="614"/>
      <c r="G904" s="614"/>
      <c r="H904" s="614"/>
      <c r="I904" s="614"/>
      <c r="J904" s="614"/>
      <c r="K904" s="614"/>
      <c r="L904" s="614"/>
      <c r="M904" s="614"/>
      <c r="N904" s="614"/>
      <c r="O904" s="614"/>
      <c r="P904" s="614"/>
      <c r="Q904" s="614"/>
    </row>
    <row r="905" ht="25.15" customHeight="true" x14ac:dyDescent="0.2">
      <c r="C905" s="614"/>
      <c r="D905" s="614"/>
      <c r="E905" s="614"/>
      <c r="F905" s="614"/>
      <c r="G905" s="614"/>
      <c r="H905" s="614"/>
      <c r="I905" s="614"/>
      <c r="J905" s="614"/>
      <c r="K905" s="614"/>
      <c r="L905" s="614"/>
      <c r="M905" s="614"/>
      <c r="N905" s="614"/>
      <c r="O905" s="614"/>
      <c r="P905" s="614"/>
      <c r="Q905" s="614"/>
    </row>
    <row r="906" ht="25.15" customHeight="true" x14ac:dyDescent="0.2">
      <c r="C906" s="614"/>
      <c r="D906" s="614"/>
      <c r="E906" s="614"/>
      <c r="F906" s="614"/>
      <c r="G906" s="614"/>
      <c r="H906" s="614"/>
      <c r="I906" s="614"/>
      <c r="J906" s="614"/>
      <c r="K906" s="614"/>
      <c r="L906" s="614"/>
      <c r="M906" s="614"/>
      <c r="N906" s="614"/>
      <c r="O906" s="614"/>
      <c r="P906" s="614"/>
      <c r="Q906" s="614"/>
    </row>
    <row r="907" ht="25.15" customHeight="true" x14ac:dyDescent="0.2">
      <c r="C907" s="614"/>
      <c r="D907" s="614"/>
      <c r="E907" s="614"/>
      <c r="F907" s="614"/>
      <c r="G907" s="614"/>
      <c r="H907" s="614"/>
      <c r="I907" s="614"/>
      <c r="J907" s="614"/>
      <c r="K907" s="614"/>
      <c r="L907" s="614"/>
      <c r="M907" s="614"/>
      <c r="N907" s="614"/>
      <c r="O907" s="614"/>
      <c r="P907" s="614"/>
      <c r="Q907" s="614"/>
    </row>
    <row r="908" ht="25.15" customHeight="true" x14ac:dyDescent="0.2">
      <c r="C908" s="614"/>
      <c r="D908" s="614"/>
      <c r="E908" s="614"/>
      <c r="F908" s="614"/>
      <c r="G908" s="614"/>
      <c r="H908" s="614"/>
      <c r="I908" s="614"/>
      <c r="J908" s="614"/>
      <c r="K908" s="614"/>
      <c r="L908" s="614"/>
      <c r="M908" s="614"/>
      <c r="N908" s="614"/>
      <c r="O908" s="614"/>
      <c r="P908" s="614"/>
      <c r="Q908" s="614"/>
    </row>
    <row r="909" ht="25.15" customHeight="true" x14ac:dyDescent="0.2">
      <c r="C909" s="614"/>
      <c r="D909" s="614"/>
      <c r="E909" s="614"/>
      <c r="F909" s="614"/>
      <c r="G909" s="614"/>
      <c r="H909" s="614"/>
      <c r="I909" s="614"/>
      <c r="J909" s="614"/>
      <c r="K909" s="614"/>
      <c r="L909" s="614"/>
      <c r="M909" s="614"/>
      <c r="N909" s="614"/>
      <c r="O909" s="614"/>
      <c r="P909" s="614"/>
      <c r="Q909" s="614"/>
    </row>
    <row r="910" ht="25.15" customHeight="true" x14ac:dyDescent="0.2">
      <c r="C910" s="614"/>
      <c r="D910" s="614"/>
      <c r="E910" s="614"/>
      <c r="F910" s="614"/>
      <c r="G910" s="614"/>
      <c r="H910" s="614"/>
      <c r="I910" s="614"/>
      <c r="J910" s="614"/>
      <c r="K910" s="614"/>
      <c r="L910" s="614"/>
      <c r="M910" s="614"/>
      <c r="N910" s="614"/>
      <c r="O910" s="614"/>
      <c r="P910" s="614"/>
      <c r="Q910" s="614"/>
    </row>
    <row r="911" ht="25.15" customHeight="true" x14ac:dyDescent="0.2">
      <c r="C911" s="614"/>
      <c r="D911" s="614"/>
      <c r="E911" s="614"/>
      <c r="F911" s="614"/>
      <c r="G911" s="614"/>
      <c r="H911" s="614"/>
      <c r="I911" s="614"/>
      <c r="J911" s="614"/>
      <c r="K911" s="614"/>
      <c r="L911" s="614"/>
      <c r="M911" s="614"/>
      <c r="N911" s="614"/>
      <c r="O911" s="614"/>
      <c r="P911" s="614"/>
      <c r="Q911" s="614"/>
    </row>
    <row r="912" ht="25.15" customHeight="true" x14ac:dyDescent="0.2">
      <c r="C912" s="614"/>
      <c r="D912" s="614"/>
      <c r="E912" s="614"/>
      <c r="F912" s="614"/>
      <c r="G912" s="614"/>
      <c r="H912" s="614"/>
      <c r="I912" s="614"/>
      <c r="J912" s="614"/>
      <c r="K912" s="614"/>
      <c r="L912" s="614"/>
      <c r="M912" s="614"/>
      <c r="N912" s="614"/>
      <c r="O912" s="614"/>
      <c r="P912" s="614"/>
      <c r="Q912" s="614"/>
    </row>
    <row r="913" ht="25.15" customHeight="true" x14ac:dyDescent="0.2">
      <c r="C913" s="614"/>
      <c r="D913" s="614"/>
      <c r="E913" s="614"/>
      <c r="F913" s="614"/>
      <c r="G913" s="614"/>
      <c r="H913" s="614"/>
      <c r="I913" s="614"/>
      <c r="J913" s="614"/>
      <c r="K913" s="614"/>
      <c r="L913" s="614"/>
      <c r="M913" s="614"/>
      <c r="N913" s="614"/>
      <c r="O913" s="614"/>
      <c r="P913" s="614"/>
      <c r="Q913" s="614"/>
    </row>
    <row r="914" ht="25.15" customHeight="true" x14ac:dyDescent="0.2">
      <c r="C914" s="614"/>
      <c r="D914" s="614"/>
      <c r="E914" s="614"/>
      <c r="F914" s="614"/>
      <c r="G914" s="614"/>
      <c r="H914" s="614"/>
      <c r="I914" s="614"/>
      <c r="J914" s="614"/>
      <c r="K914" s="614"/>
      <c r="L914" s="614"/>
      <c r="M914" s="614"/>
      <c r="N914" s="614"/>
      <c r="O914" s="614"/>
      <c r="P914" s="614"/>
      <c r="Q914" s="614"/>
    </row>
    <row r="915" ht="25.15" customHeight="true" x14ac:dyDescent="0.2">
      <c r="C915" s="614"/>
      <c r="D915" s="614"/>
      <c r="E915" s="614"/>
      <c r="F915" s="614"/>
      <c r="G915" s="614"/>
      <c r="H915" s="614"/>
      <c r="I915" s="614"/>
      <c r="J915" s="614"/>
      <c r="K915" s="614"/>
      <c r="L915" s="614"/>
      <c r="M915" s="614"/>
      <c r="N915" s="614"/>
      <c r="O915" s="614"/>
      <c r="P915" s="614"/>
      <c r="Q915" s="614"/>
    </row>
    <row r="916" ht="25.15" customHeight="true" x14ac:dyDescent="0.2">
      <c r="C916" s="614"/>
      <c r="D916" s="614"/>
      <c r="E916" s="614"/>
      <c r="F916" s="614"/>
      <c r="G916" s="614"/>
      <c r="H916" s="614"/>
      <c r="I916" s="614"/>
      <c r="J916" s="614"/>
      <c r="K916" s="614"/>
      <c r="L916" s="614"/>
      <c r="M916" s="614"/>
      <c r="N916" s="614"/>
      <c r="O916" s="614"/>
      <c r="P916" s="614"/>
      <c r="Q916" s="614"/>
    </row>
    <row r="917" ht="25.15" customHeight="true" x14ac:dyDescent="0.2">
      <c r="C917" s="614"/>
      <c r="D917" s="614"/>
      <c r="E917" s="614"/>
      <c r="F917" s="614"/>
      <c r="G917" s="614"/>
      <c r="H917" s="614"/>
      <c r="I917" s="614"/>
      <c r="J917" s="614"/>
      <c r="K917" s="614"/>
      <c r="L917" s="614"/>
      <c r="M917" s="614"/>
      <c r="N917" s="614"/>
      <c r="O917" s="614"/>
      <c r="P917" s="614"/>
      <c r="Q917" s="614"/>
    </row>
    <row r="918" ht="25.15" customHeight="true" x14ac:dyDescent="0.2">
      <c r="C918" s="614"/>
      <c r="D918" s="614"/>
      <c r="E918" s="614"/>
      <c r="F918" s="614"/>
      <c r="G918" s="614"/>
      <c r="H918" s="614"/>
      <c r="I918" s="614"/>
      <c r="J918" s="614"/>
      <c r="K918" s="614"/>
      <c r="L918" s="614"/>
      <c r="M918" s="614"/>
      <c r="N918" s="614"/>
      <c r="O918" s="614"/>
      <c r="P918" s="614"/>
      <c r="Q918" s="614"/>
    </row>
    <row r="919" ht="25.15" customHeight="true" x14ac:dyDescent="0.2">
      <c r="C919" s="614"/>
      <c r="D919" s="614"/>
      <c r="E919" s="614"/>
      <c r="F919" s="614"/>
      <c r="G919" s="614"/>
      <c r="H919" s="614"/>
      <c r="I919" s="614"/>
      <c r="J919" s="614"/>
      <c r="K919" s="614"/>
      <c r="L919" s="614"/>
      <c r="M919" s="614"/>
      <c r="N919" s="614"/>
      <c r="O919" s="614"/>
      <c r="P919" s="614"/>
      <c r="Q919" s="614"/>
    </row>
    <row r="920" ht="25.15" customHeight="true" x14ac:dyDescent="0.2">
      <c r="C920" s="614"/>
      <c r="D920" s="614"/>
      <c r="E920" s="614"/>
      <c r="F920" s="614"/>
      <c r="G920" s="614"/>
      <c r="H920" s="614"/>
      <c r="I920" s="614"/>
      <c r="J920" s="614"/>
      <c r="K920" s="614"/>
      <c r="L920" s="614"/>
      <c r="M920" s="614"/>
      <c r="N920" s="614"/>
      <c r="O920" s="614"/>
      <c r="P920" s="614"/>
      <c r="Q920" s="614"/>
    </row>
    <row r="921" ht="25.15" customHeight="true" x14ac:dyDescent="0.2">
      <c r="C921" s="614"/>
      <c r="D921" s="614"/>
      <c r="E921" s="614"/>
      <c r="F921" s="614"/>
      <c r="G921" s="614"/>
      <c r="H921" s="614"/>
      <c r="I921" s="614"/>
      <c r="J921" s="614"/>
      <c r="K921" s="614"/>
      <c r="L921" s="614"/>
      <c r="M921" s="614"/>
      <c r="N921" s="614"/>
      <c r="O921" s="614"/>
      <c r="P921" s="614"/>
      <c r="Q921" s="614"/>
    </row>
    <row r="922" ht="25.15" customHeight="true" x14ac:dyDescent="0.2">
      <c r="C922" s="614"/>
      <c r="D922" s="614"/>
      <c r="E922" s="614"/>
      <c r="F922" s="614"/>
      <c r="G922" s="614"/>
      <c r="H922" s="614"/>
      <c r="I922" s="614"/>
      <c r="J922" s="614"/>
      <c r="K922" s="614"/>
      <c r="L922" s="614"/>
      <c r="M922" s="614"/>
      <c r="N922" s="614"/>
      <c r="O922" s="614"/>
      <c r="P922" s="614"/>
      <c r="Q922" s="614"/>
    </row>
    <row r="923" ht="25.15" customHeight="true" x14ac:dyDescent="0.2">
      <c r="C923" s="614"/>
      <c r="D923" s="614"/>
      <c r="E923" s="614"/>
      <c r="F923" s="614"/>
      <c r="G923" s="614"/>
      <c r="H923" s="614"/>
      <c r="I923" s="614"/>
      <c r="J923" s="614"/>
      <c r="K923" s="614"/>
      <c r="L923" s="614"/>
      <c r="M923" s="614"/>
      <c r="N923" s="614"/>
      <c r="O923" s="614"/>
      <c r="P923" s="614"/>
      <c r="Q923" s="614"/>
    </row>
    <row r="924" ht="25.15" customHeight="true" x14ac:dyDescent="0.2">
      <c r="C924" s="614"/>
      <c r="D924" s="614"/>
      <c r="E924" s="614"/>
      <c r="F924" s="614"/>
      <c r="G924" s="614"/>
      <c r="H924" s="614"/>
      <c r="I924" s="614"/>
      <c r="J924" s="614"/>
      <c r="K924" s="614"/>
      <c r="L924" s="614"/>
      <c r="M924" s="614"/>
      <c r="N924" s="614"/>
      <c r="O924" s="614"/>
      <c r="P924" s="614"/>
      <c r="Q924" s="614"/>
    </row>
    <row r="925" ht="25.15" customHeight="true" x14ac:dyDescent="0.2">
      <c r="C925" s="614"/>
      <c r="D925" s="614"/>
      <c r="E925" s="614"/>
      <c r="F925" s="614"/>
      <c r="G925" s="614"/>
      <c r="H925" s="614"/>
      <c r="I925" s="614"/>
      <c r="J925" s="614"/>
      <c r="K925" s="614"/>
      <c r="L925" s="614"/>
      <c r="M925" s="614"/>
      <c r="N925" s="614"/>
      <c r="O925" s="614"/>
      <c r="P925" s="614"/>
      <c r="Q925" s="614"/>
    </row>
    <row r="926" ht="25.15" customHeight="true" x14ac:dyDescent="0.2">
      <c r="C926" s="614"/>
      <c r="D926" s="614"/>
      <c r="E926" s="614"/>
      <c r="F926" s="614"/>
      <c r="G926" s="614"/>
      <c r="H926" s="614"/>
      <c r="I926" s="614"/>
      <c r="J926" s="614"/>
      <c r="K926" s="614"/>
      <c r="L926" s="614"/>
      <c r="M926" s="614"/>
      <c r="N926" s="614"/>
      <c r="O926" s="614"/>
      <c r="P926" s="614"/>
      <c r="Q926" s="614"/>
    </row>
    <row r="927" ht="25.15" customHeight="true" x14ac:dyDescent="0.2">
      <c r="C927" s="614"/>
      <c r="D927" s="614"/>
      <c r="E927" s="614"/>
      <c r="F927" s="614"/>
      <c r="G927" s="614"/>
      <c r="H927" s="614"/>
      <c r="I927" s="614"/>
      <c r="J927" s="614"/>
      <c r="K927" s="614"/>
      <c r="L927" s="614"/>
      <c r="M927" s="614"/>
      <c r="N927" s="614"/>
      <c r="O927" s="614"/>
      <c r="P927" s="614"/>
      <c r="Q927" s="614"/>
    </row>
    <row r="928" ht="25.15" customHeight="true" x14ac:dyDescent="0.2">
      <c r="C928" s="614"/>
      <c r="D928" s="614"/>
      <c r="E928" s="614"/>
      <c r="F928" s="614"/>
      <c r="G928" s="614"/>
      <c r="H928" s="614"/>
      <c r="I928" s="614"/>
      <c r="J928" s="614"/>
      <c r="K928" s="614"/>
      <c r="L928" s="614"/>
      <c r="M928" s="614"/>
      <c r="N928" s="614"/>
      <c r="O928" s="614"/>
      <c r="P928" s="614"/>
      <c r="Q928" s="614"/>
    </row>
    <row r="929" ht="25.15" customHeight="true" x14ac:dyDescent="0.2">
      <c r="C929" s="614"/>
      <c r="D929" s="614"/>
      <c r="E929" s="614"/>
      <c r="F929" s="614"/>
      <c r="G929" s="614"/>
      <c r="H929" s="614"/>
      <c r="I929" s="614"/>
      <c r="J929" s="614"/>
      <c r="K929" s="614"/>
      <c r="L929" s="614"/>
      <c r="M929" s="614"/>
      <c r="N929" s="614"/>
      <c r="O929" s="614"/>
      <c r="P929" s="614"/>
      <c r="Q929" s="614"/>
    </row>
    <row r="930" ht="25.15" customHeight="true" x14ac:dyDescent="0.2">
      <c r="C930" s="614"/>
      <c r="D930" s="614"/>
      <c r="E930" s="614"/>
      <c r="F930" s="614"/>
      <c r="G930" s="614"/>
      <c r="H930" s="614"/>
      <c r="I930" s="614"/>
      <c r="J930" s="614"/>
      <c r="K930" s="614"/>
      <c r="L930" s="614"/>
      <c r="M930" s="614"/>
      <c r="N930" s="614"/>
      <c r="O930" s="614"/>
      <c r="P930" s="614"/>
      <c r="Q930" s="614"/>
    </row>
    <row r="931" ht="25.15" customHeight="true" x14ac:dyDescent="0.2">
      <c r="C931" s="614"/>
      <c r="D931" s="614"/>
      <c r="E931" s="614"/>
      <c r="F931" s="614"/>
      <c r="G931" s="614"/>
      <c r="H931" s="614"/>
      <c r="I931" s="614"/>
      <c r="J931" s="614"/>
      <c r="K931" s="614"/>
      <c r="L931" s="614"/>
      <c r="M931" s="614"/>
      <c r="N931" s="614"/>
      <c r="O931" s="614"/>
      <c r="P931" s="614"/>
      <c r="Q931" s="614"/>
    </row>
    <row r="932" ht="25.15" customHeight="true" x14ac:dyDescent="0.2">
      <c r="C932" s="614"/>
      <c r="D932" s="614"/>
      <c r="E932" s="614"/>
      <c r="F932" s="614"/>
      <c r="G932" s="614"/>
      <c r="H932" s="614"/>
      <c r="I932" s="614"/>
      <c r="J932" s="614"/>
      <c r="K932" s="614"/>
      <c r="L932" s="614"/>
      <c r="M932" s="614"/>
      <c r="N932" s="614"/>
      <c r="O932" s="614"/>
      <c r="P932" s="614"/>
      <c r="Q932" s="614"/>
    </row>
    <row r="933" ht="25.15" customHeight="true" x14ac:dyDescent="0.2">
      <c r="C933" s="614"/>
      <c r="D933" s="614"/>
      <c r="E933" s="614"/>
      <c r="F933" s="614"/>
      <c r="G933" s="614"/>
      <c r="H933" s="614"/>
      <c r="I933" s="614"/>
      <c r="J933" s="614"/>
      <c r="K933" s="614"/>
      <c r="L933" s="614"/>
      <c r="M933" s="614"/>
      <c r="N933" s="614"/>
      <c r="O933" s="614"/>
      <c r="P933" s="614"/>
      <c r="Q933" s="614"/>
    </row>
    <row r="934" ht="25.15" customHeight="true" x14ac:dyDescent="0.2">
      <c r="C934" s="614"/>
      <c r="D934" s="614"/>
      <c r="E934" s="614"/>
      <c r="F934" s="614"/>
      <c r="G934" s="614"/>
      <c r="H934" s="614"/>
      <c r="I934" s="614"/>
      <c r="J934" s="614"/>
      <c r="K934" s="614"/>
      <c r="L934" s="614"/>
      <c r="M934" s="614"/>
      <c r="N934" s="614"/>
      <c r="O934" s="614"/>
      <c r="P934" s="614"/>
      <c r="Q934" s="614"/>
    </row>
    <row r="935" ht="25.15" customHeight="true" x14ac:dyDescent="0.2">
      <c r="C935" s="614"/>
      <c r="D935" s="614"/>
      <c r="E935" s="614"/>
      <c r="F935" s="614"/>
      <c r="G935" s="614"/>
      <c r="H935" s="614"/>
      <c r="I935" s="614"/>
      <c r="J935" s="614"/>
      <c r="K935" s="614"/>
      <c r="L935" s="614"/>
      <c r="M935" s="614"/>
      <c r="N935" s="614"/>
      <c r="O935" s="614"/>
      <c r="P935" s="614"/>
      <c r="Q935" s="614"/>
    </row>
    <row r="936" ht="25.15" customHeight="true" x14ac:dyDescent="0.2">
      <c r="C936" s="614"/>
      <c r="D936" s="614"/>
      <c r="E936" s="614"/>
      <c r="F936" s="614"/>
      <c r="G936" s="614"/>
      <c r="H936" s="614"/>
      <c r="I936" s="614"/>
      <c r="J936" s="614"/>
      <c r="K936" s="614"/>
      <c r="L936" s="614"/>
      <c r="M936" s="614"/>
      <c r="N936" s="614"/>
      <c r="O936" s="614"/>
      <c r="P936" s="614"/>
      <c r="Q936" s="614"/>
    </row>
    <row r="937" ht="25.15" customHeight="true" x14ac:dyDescent="0.2">
      <c r="C937" s="614"/>
      <c r="D937" s="614"/>
      <c r="E937" s="614"/>
      <c r="F937" s="614"/>
      <c r="G937" s="614"/>
      <c r="H937" s="614"/>
      <c r="I937" s="614"/>
      <c r="J937" s="614"/>
      <c r="K937" s="614"/>
      <c r="L937" s="614"/>
      <c r="M937" s="614"/>
      <c r="N937" s="614"/>
      <c r="O937" s="614"/>
      <c r="P937" s="614"/>
      <c r="Q937" s="614"/>
    </row>
    <row r="938" ht="25.15" customHeight="true" x14ac:dyDescent="0.2">
      <c r="C938" s="614"/>
      <c r="D938" s="614"/>
      <c r="E938" s="614"/>
      <c r="F938" s="614"/>
      <c r="G938" s="614"/>
      <c r="H938" s="614"/>
      <c r="I938" s="614"/>
      <c r="J938" s="614"/>
      <c r="K938" s="614"/>
      <c r="L938" s="614"/>
      <c r="M938" s="614"/>
      <c r="N938" s="614"/>
      <c r="O938" s="614"/>
      <c r="P938" s="614"/>
      <c r="Q938" s="614"/>
    </row>
    <row r="939" ht="25.15" customHeight="true" x14ac:dyDescent="0.2">
      <c r="C939" s="614"/>
      <c r="D939" s="614"/>
      <c r="E939" s="614"/>
      <c r="F939" s="614"/>
      <c r="G939" s="614"/>
      <c r="H939" s="614"/>
      <c r="I939" s="614"/>
      <c r="J939" s="614"/>
      <c r="K939" s="614"/>
      <c r="L939" s="614"/>
      <c r="M939" s="614"/>
      <c r="N939" s="614"/>
      <c r="O939" s="614"/>
      <c r="P939" s="614"/>
      <c r="Q939" s="614"/>
    </row>
    <row r="940" ht="25.15" customHeight="true" x14ac:dyDescent="0.2">
      <c r="C940" s="614"/>
      <c r="D940" s="614"/>
      <c r="E940" s="614"/>
      <c r="F940" s="614"/>
      <c r="G940" s="614"/>
      <c r="H940" s="614"/>
      <c r="I940" s="614"/>
      <c r="J940" s="614"/>
      <c r="K940" s="614"/>
      <c r="L940" s="614"/>
      <c r="M940" s="614"/>
      <c r="N940" s="614"/>
      <c r="O940" s="614"/>
      <c r="P940" s="614"/>
      <c r="Q940" s="614"/>
    </row>
    <row r="941" ht="25.15" customHeight="true" x14ac:dyDescent="0.2">
      <c r="C941" s="614"/>
      <c r="D941" s="614"/>
      <c r="E941" s="614"/>
      <c r="F941" s="614"/>
      <c r="G941" s="614"/>
      <c r="H941" s="614"/>
      <c r="I941" s="614"/>
      <c r="J941" s="614"/>
      <c r="K941" s="614"/>
      <c r="L941" s="614"/>
      <c r="M941" s="614"/>
      <c r="N941" s="614"/>
      <c r="O941" s="614"/>
      <c r="P941" s="614"/>
      <c r="Q941" s="614"/>
    </row>
    <row r="942" ht="25.15" customHeight="true" x14ac:dyDescent="0.2">
      <c r="C942" s="614"/>
      <c r="D942" s="614"/>
      <c r="E942" s="614"/>
      <c r="F942" s="614"/>
      <c r="G942" s="614"/>
      <c r="H942" s="614"/>
      <c r="I942" s="614"/>
      <c r="J942" s="614"/>
      <c r="K942" s="614"/>
      <c r="L942" s="614"/>
      <c r="M942" s="614"/>
      <c r="N942" s="614"/>
      <c r="O942" s="614"/>
      <c r="P942" s="614"/>
      <c r="Q942" s="614"/>
    </row>
    <row r="943" ht="25.15" customHeight="true" x14ac:dyDescent="0.2">
      <c r="C943" s="614"/>
      <c r="D943" s="614"/>
      <c r="E943" s="614"/>
      <c r="F943" s="614"/>
      <c r="G943" s="614"/>
      <c r="H943" s="614"/>
      <c r="I943" s="614"/>
      <c r="J943" s="614"/>
      <c r="K943" s="614"/>
      <c r="L943" s="614"/>
      <c r="M943" s="614"/>
      <c r="N943" s="614"/>
      <c r="O943" s="614"/>
      <c r="P943" s="614"/>
      <c r="Q943" s="614"/>
    </row>
    <row r="944" ht="25.15" customHeight="true" x14ac:dyDescent="0.2">
      <c r="C944" s="614"/>
      <c r="D944" s="614"/>
      <c r="E944" s="614"/>
      <c r="F944" s="614"/>
      <c r="G944" s="614"/>
      <c r="H944" s="614"/>
      <c r="I944" s="614"/>
      <c r="J944" s="614"/>
      <c r="K944" s="614"/>
      <c r="L944" s="614"/>
      <c r="M944" s="614"/>
      <c r="N944" s="614"/>
      <c r="O944" s="614"/>
      <c r="P944" s="614"/>
      <c r="Q944" s="614"/>
    </row>
    <row r="945" ht="25.15" customHeight="true" x14ac:dyDescent="0.2">
      <c r="C945" s="614"/>
      <c r="D945" s="614"/>
      <c r="E945" s="614"/>
      <c r="F945" s="614"/>
      <c r="G945" s="614"/>
      <c r="H945" s="614"/>
      <c r="I945" s="614"/>
      <c r="J945" s="614"/>
      <c r="K945" s="614"/>
      <c r="L945" s="614"/>
      <c r="M945" s="614"/>
      <c r="N945" s="614"/>
      <c r="O945" s="614"/>
      <c r="P945" s="614"/>
      <c r="Q945" s="614"/>
    </row>
    <row r="946" ht="25.15" customHeight="true" x14ac:dyDescent="0.2">
      <c r="C946" s="614"/>
      <c r="D946" s="614"/>
      <c r="E946" s="614"/>
      <c r="F946" s="614"/>
      <c r="G946" s="614"/>
      <c r="H946" s="614"/>
      <c r="I946" s="614"/>
      <c r="J946" s="614"/>
      <c r="K946" s="614"/>
      <c r="L946" s="614"/>
      <c r="M946" s="614"/>
      <c r="N946" s="614"/>
      <c r="O946" s="614"/>
      <c r="P946" s="614"/>
      <c r="Q946" s="614"/>
    </row>
    <row r="947" ht="25.15" customHeight="true" x14ac:dyDescent="0.2">
      <c r="C947" s="614"/>
      <c r="D947" s="614"/>
      <c r="E947" s="614"/>
      <c r="F947" s="614"/>
      <c r="G947" s="614"/>
      <c r="H947" s="614"/>
      <c r="I947" s="614"/>
      <c r="J947" s="614"/>
      <c r="K947" s="614"/>
      <c r="L947" s="614"/>
      <c r="M947" s="614"/>
      <c r="N947" s="614"/>
      <c r="O947" s="614"/>
      <c r="P947" s="614"/>
      <c r="Q947" s="614"/>
    </row>
    <row r="948" ht="25.15" customHeight="true" x14ac:dyDescent="0.2">
      <c r="C948" s="614"/>
      <c r="D948" s="614"/>
      <c r="E948" s="614"/>
      <c r="F948" s="614"/>
      <c r="G948" s="614"/>
      <c r="H948" s="614"/>
      <c r="I948" s="614"/>
      <c r="J948" s="614"/>
      <c r="K948" s="614"/>
      <c r="L948" s="614"/>
      <c r="M948" s="614"/>
      <c r="N948" s="614"/>
      <c r="O948" s="614"/>
      <c r="P948" s="614"/>
      <c r="Q948" s="614"/>
    </row>
    <row r="949" ht="25.15" customHeight="true" x14ac:dyDescent="0.2">
      <c r="C949" s="614"/>
      <c r="D949" s="614"/>
      <c r="E949" s="614"/>
      <c r="F949" s="614"/>
      <c r="G949" s="614"/>
      <c r="H949" s="614"/>
      <c r="I949" s="614"/>
      <c r="J949" s="614"/>
      <c r="K949" s="614"/>
      <c r="L949" s="614"/>
      <c r="M949" s="614"/>
      <c r="N949" s="614"/>
      <c r="O949" s="614"/>
      <c r="P949" s="614"/>
      <c r="Q949" s="614"/>
    </row>
    <row r="950" ht="25.15" customHeight="true" x14ac:dyDescent="0.2">
      <c r="C950" s="614"/>
      <c r="D950" s="614"/>
      <c r="E950" s="614"/>
      <c r="F950" s="614"/>
      <c r="G950" s="614"/>
      <c r="H950" s="614"/>
      <c r="I950" s="614"/>
      <c r="J950" s="614"/>
      <c r="K950" s="614"/>
      <c r="L950" s="614"/>
      <c r="M950" s="614"/>
      <c r="N950" s="614"/>
      <c r="O950" s="614"/>
      <c r="P950" s="614"/>
      <c r="Q950" s="614"/>
    </row>
    <row r="951" ht="25.15" customHeight="true" x14ac:dyDescent="0.2">
      <c r="C951" s="614"/>
      <c r="D951" s="614"/>
      <c r="E951" s="614"/>
      <c r="F951" s="614"/>
      <c r="G951" s="614"/>
      <c r="H951" s="614"/>
      <c r="I951" s="614"/>
      <c r="J951" s="614"/>
      <c r="K951" s="614"/>
      <c r="L951" s="614"/>
      <c r="M951" s="614"/>
      <c r="N951" s="614"/>
      <c r="O951" s="614"/>
      <c r="P951" s="614"/>
      <c r="Q951" s="614"/>
    </row>
    <row r="952" ht="25.15" customHeight="true" x14ac:dyDescent="0.2">
      <c r="C952" s="614"/>
      <c r="D952" s="614"/>
      <c r="E952" s="614"/>
      <c r="F952" s="614"/>
      <c r="G952" s="614"/>
      <c r="H952" s="614"/>
      <c r="I952" s="614"/>
      <c r="J952" s="614"/>
      <c r="K952" s="614"/>
      <c r="L952" s="614"/>
      <c r="M952" s="614"/>
      <c r="N952" s="614"/>
      <c r="O952" s="614"/>
      <c r="P952" s="614"/>
      <c r="Q952" s="614"/>
    </row>
    <row r="953" ht="25.15" customHeight="true" x14ac:dyDescent="0.2">
      <c r="C953" s="614"/>
      <c r="D953" s="614"/>
      <c r="E953" s="614"/>
      <c r="F953" s="614"/>
      <c r="G953" s="614"/>
      <c r="H953" s="614"/>
      <c r="I953" s="614"/>
      <c r="J953" s="614"/>
      <c r="K953" s="614"/>
      <c r="L953" s="614"/>
      <c r="M953" s="614"/>
      <c r="N953" s="614"/>
      <c r="O953" s="614"/>
      <c r="P953" s="614"/>
      <c r="Q953" s="614"/>
    </row>
    <row r="954" ht="25.15" customHeight="true" x14ac:dyDescent="0.2">
      <c r="C954" s="614"/>
      <c r="D954" s="614"/>
      <c r="E954" s="614"/>
      <c r="F954" s="614"/>
      <c r="G954" s="614"/>
      <c r="H954" s="614"/>
      <c r="I954" s="614"/>
      <c r="J954" s="614"/>
      <c r="K954" s="614"/>
      <c r="L954" s="614"/>
      <c r="M954" s="614"/>
      <c r="N954" s="614"/>
      <c r="O954" s="614"/>
      <c r="P954" s="614"/>
      <c r="Q954" s="614"/>
    </row>
    <row r="955" ht="25.15" customHeight="true" x14ac:dyDescent="0.2">
      <c r="C955" s="614"/>
      <c r="D955" s="614"/>
      <c r="E955" s="614"/>
      <c r="F955" s="614"/>
      <c r="G955" s="614"/>
      <c r="H955" s="614"/>
      <c r="I955" s="614"/>
      <c r="J955" s="614"/>
      <c r="K955" s="614"/>
      <c r="L955" s="614"/>
      <c r="M955" s="614"/>
      <c r="N955" s="614"/>
      <c r="O955" s="614"/>
      <c r="P955" s="614"/>
      <c r="Q955" s="614"/>
    </row>
    <row r="956" ht="25.15" customHeight="true" x14ac:dyDescent="0.2">
      <c r="C956" s="614"/>
      <c r="D956" s="614"/>
      <c r="E956" s="614"/>
      <c r="F956" s="614"/>
      <c r="G956" s="614"/>
      <c r="H956" s="614"/>
      <c r="I956" s="614"/>
      <c r="J956" s="614"/>
      <c r="K956" s="614"/>
      <c r="L956" s="614"/>
      <c r="M956" s="614"/>
      <c r="N956" s="614"/>
      <c r="O956" s="614"/>
      <c r="P956" s="614"/>
      <c r="Q956" s="614"/>
    </row>
    <row r="957" ht="25.15" customHeight="true" x14ac:dyDescent="0.2">
      <c r="C957" s="614"/>
      <c r="D957" s="614"/>
      <c r="E957" s="614"/>
      <c r="F957" s="614"/>
      <c r="G957" s="614"/>
      <c r="H957" s="614"/>
      <c r="I957" s="614"/>
      <c r="J957" s="614"/>
      <c r="K957" s="614"/>
      <c r="L957" s="614"/>
      <c r="M957" s="614"/>
      <c r="N957" s="614"/>
      <c r="O957" s="614"/>
      <c r="P957" s="614"/>
      <c r="Q957" s="614"/>
    </row>
    <row r="958" ht="25.15" customHeight="true" x14ac:dyDescent="0.2">
      <c r="C958" s="614"/>
      <c r="D958" s="614"/>
      <c r="E958" s="614"/>
      <c r="F958" s="614"/>
      <c r="G958" s="614"/>
      <c r="H958" s="614"/>
      <c r="I958" s="614"/>
      <c r="J958" s="614"/>
      <c r="K958" s="614"/>
      <c r="L958" s="614"/>
      <c r="M958" s="614"/>
      <c r="N958" s="614"/>
      <c r="O958" s="614"/>
      <c r="P958" s="614"/>
      <c r="Q958" s="614"/>
    </row>
    <row r="959" ht="25.15" customHeight="true" x14ac:dyDescent="0.2">
      <c r="C959" s="614"/>
      <c r="D959" s="614"/>
      <c r="E959" s="614"/>
      <c r="F959" s="614"/>
      <c r="G959" s="614"/>
      <c r="H959" s="614"/>
      <c r="I959" s="614"/>
      <c r="J959" s="614"/>
      <c r="K959" s="614"/>
      <c r="L959" s="614"/>
      <c r="M959" s="614"/>
      <c r="N959" s="614"/>
      <c r="O959" s="614"/>
      <c r="P959" s="614"/>
      <c r="Q959" s="614"/>
    </row>
    <row r="960" ht="25.15" customHeight="true" x14ac:dyDescent="0.2">
      <c r="C960" s="614"/>
      <c r="D960" s="614"/>
      <c r="E960" s="614"/>
      <c r="F960" s="614"/>
      <c r="G960" s="614"/>
      <c r="H960" s="614"/>
      <c r="I960" s="614"/>
      <c r="J960" s="614"/>
      <c r="K960" s="614"/>
      <c r="L960" s="614"/>
      <c r="M960" s="614"/>
      <c r="N960" s="614"/>
      <c r="O960" s="614"/>
      <c r="P960" s="614"/>
      <c r="Q960" s="614"/>
    </row>
    <row r="961" ht="25.15" customHeight="true" x14ac:dyDescent="0.2">
      <c r="C961" s="614"/>
      <c r="D961" s="614"/>
      <c r="E961" s="614"/>
      <c r="F961" s="614"/>
      <c r="G961" s="614"/>
      <c r="H961" s="614"/>
      <c r="I961" s="614"/>
      <c r="J961" s="614"/>
      <c r="K961" s="614"/>
      <c r="L961" s="614"/>
      <c r="M961" s="614"/>
      <c r="N961" s="614"/>
      <c r="O961" s="614"/>
      <c r="P961" s="614"/>
      <c r="Q961" s="614"/>
    </row>
    <row r="962" ht="25.15" customHeight="true" x14ac:dyDescent="0.2">
      <c r="C962" s="614"/>
      <c r="D962" s="614"/>
      <c r="E962" s="614"/>
      <c r="F962" s="614"/>
      <c r="G962" s="614"/>
      <c r="H962" s="614"/>
      <c r="I962" s="614"/>
      <c r="J962" s="614"/>
      <c r="K962" s="614"/>
      <c r="L962" s="614"/>
      <c r="M962" s="614"/>
      <c r="N962" s="614"/>
      <c r="O962" s="614"/>
      <c r="P962" s="614"/>
      <c r="Q962" s="614"/>
    </row>
    <row r="963" ht="25.15" customHeight="true" x14ac:dyDescent="0.2">
      <c r="C963" s="614"/>
      <c r="D963" s="614"/>
      <c r="E963" s="614"/>
      <c r="F963" s="614"/>
      <c r="G963" s="614"/>
      <c r="H963" s="614"/>
      <c r="I963" s="614"/>
      <c r="J963" s="614"/>
      <c r="K963" s="614"/>
      <c r="L963" s="614"/>
      <c r="M963" s="614"/>
      <c r="N963" s="614"/>
      <c r="O963" s="614"/>
      <c r="P963" s="614"/>
      <c r="Q963" s="614"/>
    </row>
    <row r="964" ht="25.15" customHeight="true" x14ac:dyDescent="0.2">
      <c r="C964" s="614"/>
      <c r="D964" s="614"/>
      <c r="E964" s="614"/>
      <c r="F964" s="614"/>
      <c r="G964" s="614"/>
      <c r="H964" s="614"/>
      <c r="I964" s="614"/>
      <c r="J964" s="614"/>
      <c r="K964" s="614"/>
      <c r="L964" s="614"/>
      <c r="M964" s="614"/>
      <c r="N964" s="614"/>
      <c r="O964" s="614"/>
      <c r="P964" s="614"/>
      <c r="Q964" s="614"/>
    </row>
    <row r="965" ht="25.15" customHeight="true" x14ac:dyDescent="0.2">
      <c r="C965" s="614"/>
      <c r="D965" s="614"/>
      <c r="E965" s="614"/>
      <c r="F965" s="614"/>
      <c r="G965" s="614"/>
      <c r="H965" s="614"/>
      <c r="I965" s="614"/>
      <c r="J965" s="614"/>
      <c r="K965" s="614"/>
      <c r="L965" s="614"/>
      <c r="M965" s="614"/>
      <c r="N965" s="614"/>
      <c r="O965" s="614"/>
      <c r="P965" s="614"/>
      <c r="Q965" s="614"/>
    </row>
    <row r="966" ht="25.15" customHeight="true" x14ac:dyDescent="0.2">
      <c r="C966" s="614"/>
      <c r="D966" s="614"/>
      <c r="E966" s="614"/>
      <c r="F966" s="614"/>
      <c r="G966" s="614"/>
      <c r="H966" s="614"/>
      <c r="I966" s="614"/>
      <c r="J966" s="614"/>
      <c r="K966" s="614"/>
      <c r="L966" s="614"/>
      <c r="M966" s="614"/>
      <c r="N966" s="614"/>
      <c r="O966" s="614"/>
      <c r="P966" s="614"/>
      <c r="Q966" s="614"/>
    </row>
    <row r="967" ht="25.15" customHeight="true" x14ac:dyDescent="0.2">
      <c r="C967" s="614"/>
      <c r="D967" s="614"/>
      <c r="E967" s="614"/>
      <c r="F967" s="614"/>
      <c r="G967" s="614"/>
      <c r="H967" s="614"/>
      <c r="I967" s="614"/>
      <c r="J967" s="614"/>
      <c r="K967" s="614"/>
      <c r="L967" s="614"/>
      <c r="M967" s="614"/>
      <c r="N967" s="614"/>
      <c r="O967" s="614"/>
      <c r="P967" s="614"/>
      <c r="Q967" s="614"/>
    </row>
    <row r="968" ht="25.15" customHeight="true" x14ac:dyDescent="0.2">
      <c r="C968" s="614"/>
      <c r="D968" s="614"/>
      <c r="E968" s="614"/>
      <c r="F968" s="614"/>
      <c r="G968" s="614"/>
      <c r="H968" s="614"/>
      <c r="I968" s="614"/>
      <c r="J968" s="614"/>
      <c r="K968" s="614"/>
      <c r="L968" s="614"/>
      <c r="M968" s="614"/>
      <c r="N968" s="614"/>
      <c r="O968" s="614"/>
      <c r="P968" s="614"/>
      <c r="Q968" s="614"/>
    </row>
    <row r="969" ht="25.15" customHeight="true" x14ac:dyDescent="0.2">
      <c r="C969" s="614"/>
      <c r="D969" s="614"/>
      <c r="E969" s="614"/>
      <c r="F969" s="614"/>
      <c r="G969" s="614"/>
      <c r="H969" s="614"/>
      <c r="I969" s="614"/>
      <c r="J969" s="614"/>
      <c r="K969" s="614"/>
      <c r="L969" s="614"/>
      <c r="M969" s="614"/>
      <c r="N969" s="614"/>
      <c r="O969" s="614"/>
      <c r="P969" s="614"/>
      <c r="Q969" s="614"/>
    </row>
    <row r="970" ht="25.15" customHeight="true" x14ac:dyDescent="0.2">
      <c r="C970" s="614"/>
      <c r="D970" s="614"/>
      <c r="E970" s="614"/>
      <c r="F970" s="614"/>
      <c r="G970" s="614"/>
      <c r="H970" s="614"/>
      <c r="I970" s="614"/>
      <c r="J970" s="614"/>
      <c r="K970" s="614"/>
      <c r="L970" s="614"/>
      <c r="M970" s="614"/>
      <c r="N970" s="614"/>
      <c r="O970" s="614"/>
      <c r="P970" s="614"/>
      <c r="Q970" s="614"/>
    </row>
    <row r="971" ht="25.15" customHeight="true" x14ac:dyDescent="0.2">
      <c r="C971" s="614"/>
      <c r="D971" s="614"/>
      <c r="E971" s="614"/>
      <c r="F971" s="614"/>
      <c r="G971" s="614"/>
      <c r="H971" s="614"/>
      <c r="I971" s="614"/>
      <c r="J971" s="614"/>
      <c r="K971" s="614"/>
      <c r="L971" s="614"/>
      <c r="M971" s="614"/>
      <c r="N971" s="614"/>
      <c r="O971" s="614"/>
      <c r="P971" s="614"/>
      <c r="Q971" s="614"/>
    </row>
    <row r="972" ht="25.15" customHeight="true" x14ac:dyDescent="0.2">
      <c r="C972" s="614"/>
      <c r="D972" s="614"/>
      <c r="E972" s="614"/>
      <c r="F972" s="614"/>
      <c r="G972" s="614"/>
      <c r="H972" s="614"/>
      <c r="I972" s="614"/>
      <c r="J972" s="614"/>
      <c r="K972" s="614"/>
      <c r="L972" s="614"/>
      <c r="M972" s="614"/>
      <c r="N972" s="614"/>
      <c r="O972" s="614"/>
      <c r="P972" s="614"/>
      <c r="Q972" s="614"/>
    </row>
    <row r="973" ht="25.15" customHeight="true" x14ac:dyDescent="0.2">
      <c r="C973" s="614"/>
      <c r="D973" s="614"/>
      <c r="E973" s="614"/>
      <c r="F973" s="614"/>
      <c r="G973" s="614"/>
      <c r="H973" s="614"/>
      <c r="I973" s="614"/>
      <c r="J973" s="614"/>
      <c r="K973" s="614"/>
      <c r="L973" s="614"/>
      <c r="M973" s="614"/>
      <c r="N973" s="614"/>
      <c r="O973" s="614"/>
      <c r="P973" s="614"/>
      <c r="Q973" s="614"/>
    </row>
    <row r="974" ht="25.15" customHeight="true" x14ac:dyDescent="0.2">
      <c r="C974" s="614"/>
      <c r="D974" s="614"/>
      <c r="E974" s="614"/>
      <c r="F974" s="614"/>
      <c r="G974" s="614"/>
      <c r="H974" s="614"/>
      <c r="I974" s="614"/>
      <c r="J974" s="614"/>
      <c r="K974" s="614"/>
      <c r="L974" s="614"/>
      <c r="M974" s="614"/>
      <c r="N974" s="614"/>
      <c r="O974" s="614"/>
      <c r="P974" s="614"/>
      <c r="Q974" s="614"/>
    </row>
    <row r="975" ht="25.15" customHeight="true" x14ac:dyDescent="0.2">
      <c r="C975" s="614"/>
      <c r="D975" s="614"/>
      <c r="E975" s="614"/>
      <c r="F975" s="614"/>
      <c r="G975" s="614"/>
      <c r="H975" s="614"/>
      <c r="I975" s="614"/>
      <c r="J975" s="614"/>
      <c r="K975" s="614"/>
      <c r="L975" s="614"/>
      <c r="M975" s="614"/>
      <c r="N975" s="614"/>
      <c r="O975" s="614"/>
      <c r="P975" s="614"/>
      <c r="Q975" s="614"/>
    </row>
    <row r="976" ht="25.15" customHeight="true" x14ac:dyDescent="0.2">
      <c r="C976" s="614"/>
      <c r="D976" s="614"/>
      <c r="E976" s="614"/>
      <c r="F976" s="614"/>
      <c r="G976" s="614"/>
      <c r="H976" s="614"/>
      <c r="I976" s="614"/>
      <c r="J976" s="614"/>
      <c r="K976" s="614"/>
      <c r="L976" s="614"/>
      <c r="M976" s="614"/>
      <c r="N976" s="614"/>
      <c r="O976" s="614"/>
      <c r="P976" s="614"/>
      <c r="Q976" s="614"/>
    </row>
    <row r="977" ht="25.15" customHeight="true" x14ac:dyDescent="0.2">
      <c r="C977" s="614"/>
      <c r="D977" s="614"/>
      <c r="E977" s="614"/>
      <c r="F977" s="614"/>
      <c r="G977" s="614"/>
      <c r="H977" s="614"/>
      <c r="I977" s="614"/>
      <c r="J977" s="614"/>
      <c r="K977" s="614"/>
      <c r="L977" s="614"/>
      <c r="M977" s="614"/>
      <c r="N977" s="614"/>
      <c r="O977" s="614"/>
      <c r="P977" s="614"/>
      <c r="Q977" s="614"/>
    </row>
    <row r="978" ht="25.15" customHeight="true" x14ac:dyDescent="0.2">
      <c r="C978" s="614"/>
      <c r="D978" s="614"/>
      <c r="E978" s="614"/>
      <c r="F978" s="614"/>
      <c r="G978" s="614"/>
      <c r="H978" s="614"/>
      <c r="I978" s="614"/>
      <c r="J978" s="614"/>
      <c r="K978" s="614"/>
      <c r="L978" s="614"/>
      <c r="M978" s="614"/>
      <c r="N978" s="614"/>
      <c r="O978" s="614"/>
      <c r="P978" s="614"/>
      <c r="Q978" s="614"/>
    </row>
    <row r="979" ht="25.15" customHeight="true" x14ac:dyDescent="0.2">
      <c r="C979" s="614"/>
      <c r="D979" s="614"/>
      <c r="E979" s="614"/>
      <c r="F979" s="614"/>
      <c r="G979" s="614"/>
      <c r="H979" s="614"/>
      <c r="I979" s="614"/>
      <c r="J979" s="614"/>
      <c r="K979" s="614"/>
      <c r="L979" s="614"/>
      <c r="M979" s="614"/>
      <c r="N979" s="614"/>
      <c r="O979" s="614"/>
      <c r="P979" s="614"/>
      <c r="Q979" s="614"/>
    </row>
    <row r="980" ht="25.15" customHeight="true" x14ac:dyDescent="0.2">
      <c r="C980" s="614"/>
      <c r="D980" s="614"/>
      <c r="E980" s="614"/>
      <c r="F980" s="614"/>
      <c r="G980" s="614"/>
      <c r="H980" s="614"/>
      <c r="I980" s="614"/>
      <c r="J980" s="614"/>
      <c r="K980" s="614"/>
      <c r="L980" s="614"/>
      <c r="M980" s="614"/>
      <c r="N980" s="614"/>
      <c r="O980" s="614"/>
      <c r="P980" s="614"/>
      <c r="Q980" s="614"/>
    </row>
    <row r="981" ht="25.15" customHeight="true" x14ac:dyDescent="0.2">
      <c r="C981" s="614"/>
      <c r="D981" s="614"/>
      <c r="E981" s="614"/>
      <c r="F981" s="614"/>
      <c r="G981" s="614"/>
      <c r="H981" s="614"/>
      <c r="I981" s="614"/>
      <c r="J981" s="614"/>
      <c r="K981" s="614"/>
      <c r="L981" s="614"/>
      <c r="M981" s="614"/>
      <c r="N981" s="614"/>
      <c r="O981" s="614"/>
      <c r="P981" s="614"/>
      <c r="Q981" s="614"/>
    </row>
    <row r="982" ht="25.15" customHeight="true" x14ac:dyDescent="0.2">
      <c r="C982" s="614"/>
      <c r="D982" s="614"/>
      <c r="E982" s="614"/>
      <c r="F982" s="614"/>
      <c r="G982" s="614"/>
      <c r="H982" s="614"/>
      <c r="I982" s="614"/>
      <c r="J982" s="614"/>
      <c r="K982" s="614"/>
      <c r="L982" s="614"/>
      <c r="M982" s="614"/>
      <c r="N982" s="614"/>
      <c r="O982" s="614"/>
      <c r="P982" s="614"/>
      <c r="Q982" s="614"/>
    </row>
    <row r="983" ht="25.15" customHeight="true" x14ac:dyDescent="0.2">
      <c r="C983" s="614"/>
      <c r="D983" s="614"/>
      <c r="E983" s="614"/>
      <c r="F983" s="614"/>
      <c r="G983" s="614"/>
      <c r="H983" s="614"/>
      <c r="I983" s="614"/>
      <c r="J983" s="614"/>
      <c r="K983" s="614"/>
      <c r="L983" s="614"/>
      <c r="M983" s="614"/>
      <c r="N983" s="614"/>
      <c r="O983" s="614"/>
      <c r="P983" s="614"/>
      <c r="Q983" s="614"/>
    </row>
    <row r="984" ht="25.15" customHeight="true" x14ac:dyDescent="0.2">
      <c r="C984" s="614"/>
      <c r="D984" s="614"/>
      <c r="E984" s="614"/>
      <c r="F984" s="614"/>
      <c r="G984" s="614"/>
      <c r="H984" s="614"/>
      <c r="I984" s="614"/>
      <c r="J984" s="614"/>
      <c r="K984" s="614"/>
      <c r="L984" s="614"/>
      <c r="M984" s="614"/>
      <c r="N984" s="614"/>
      <c r="O984" s="614"/>
      <c r="P984" s="614"/>
      <c r="Q984" s="614"/>
    </row>
    <row r="985" ht="25.15" customHeight="true" x14ac:dyDescent="0.2">
      <c r="C985" s="614"/>
      <c r="D985" s="614"/>
      <c r="E985" s="614"/>
      <c r="F985" s="614"/>
      <c r="G985" s="614"/>
      <c r="H985" s="614"/>
      <c r="I985" s="614"/>
      <c r="J985" s="614"/>
      <c r="K985" s="614"/>
      <c r="L985" s="614"/>
      <c r="M985" s="614"/>
      <c r="N985" s="614"/>
      <c r="O985" s="614"/>
      <c r="P985" s="614"/>
      <c r="Q985" s="614"/>
    </row>
    <row r="986" ht="25.15" customHeight="true" x14ac:dyDescent="0.2">
      <c r="C986" s="614"/>
      <c r="D986" s="614"/>
      <c r="E986" s="614"/>
      <c r="F986" s="614"/>
      <c r="G986" s="614"/>
      <c r="H986" s="614"/>
      <c r="I986" s="614"/>
      <c r="J986" s="614"/>
      <c r="K986" s="614"/>
      <c r="L986" s="614"/>
      <c r="M986" s="614"/>
      <c r="N986" s="614"/>
      <c r="O986" s="614"/>
      <c r="P986" s="614"/>
      <c r="Q986" s="614"/>
    </row>
    <row r="987" ht="25.15" customHeight="true" x14ac:dyDescent="0.2">
      <c r="C987" s="614"/>
      <c r="D987" s="614"/>
      <c r="E987" s="614"/>
      <c r="F987" s="614"/>
      <c r="G987" s="614"/>
      <c r="H987" s="614"/>
      <c r="I987" s="614"/>
      <c r="J987" s="614"/>
      <c r="K987" s="614"/>
      <c r="L987" s="614"/>
      <c r="M987" s="614"/>
      <c r="N987" s="614"/>
      <c r="O987" s="614"/>
      <c r="P987" s="614"/>
      <c r="Q987" s="614"/>
    </row>
    <row r="988" ht="25.15" customHeight="true" x14ac:dyDescent="0.2">
      <c r="C988" s="614"/>
      <c r="D988" s="614"/>
      <c r="E988" s="614"/>
      <c r="F988" s="614"/>
      <c r="G988" s="614"/>
      <c r="H988" s="614"/>
      <c r="I988" s="614"/>
      <c r="J988" s="614"/>
      <c r="K988" s="614"/>
      <c r="L988" s="614"/>
      <c r="M988" s="614"/>
      <c r="N988" s="614"/>
      <c r="O988" s="614"/>
      <c r="P988" s="614"/>
      <c r="Q988" s="614"/>
    </row>
    <row r="989" ht="25.15" customHeight="true" x14ac:dyDescent="0.2">
      <c r="C989" s="614"/>
      <c r="D989" s="614"/>
      <c r="E989" s="614"/>
      <c r="F989" s="614"/>
      <c r="G989" s="614"/>
      <c r="H989" s="614"/>
      <c r="I989" s="614"/>
      <c r="J989" s="614"/>
      <c r="K989" s="614"/>
      <c r="L989" s="614"/>
      <c r="M989" s="614"/>
      <c r="N989" s="614"/>
      <c r="O989" s="614"/>
      <c r="P989" s="614"/>
      <c r="Q989" s="614"/>
    </row>
    <row r="990" ht="25.15" customHeight="true" x14ac:dyDescent="0.2">
      <c r="C990" s="614"/>
      <c r="D990" s="614"/>
      <c r="E990" s="614"/>
      <c r="F990" s="614"/>
      <c r="G990" s="614"/>
      <c r="H990" s="614"/>
      <c r="I990" s="614"/>
      <c r="J990" s="614"/>
      <c r="K990" s="614"/>
      <c r="L990" s="614"/>
      <c r="M990" s="614"/>
      <c r="N990" s="614"/>
      <c r="O990" s="614"/>
      <c r="P990" s="614"/>
      <c r="Q990" s="614"/>
    </row>
    <row r="991" ht="25.15" customHeight="true" x14ac:dyDescent="0.2">
      <c r="C991" s="614"/>
      <c r="D991" s="614"/>
      <c r="E991" s="614"/>
      <c r="F991" s="614"/>
      <c r="G991" s="614"/>
      <c r="H991" s="614"/>
      <c r="I991" s="614"/>
      <c r="J991" s="614"/>
      <c r="K991" s="614"/>
      <c r="L991" s="614"/>
      <c r="M991" s="614"/>
      <c r="N991" s="614"/>
      <c r="O991" s="614"/>
      <c r="P991" s="614"/>
      <c r="Q991" s="614"/>
    </row>
    <row r="992" ht="25.15" customHeight="true" x14ac:dyDescent="0.2">
      <c r="C992" s="614"/>
      <c r="D992" s="614"/>
      <c r="E992" s="614"/>
      <c r="F992" s="614"/>
      <c r="G992" s="614"/>
      <c r="H992" s="614"/>
      <c r="I992" s="614"/>
      <c r="J992" s="614"/>
      <c r="K992" s="614"/>
      <c r="L992" s="614"/>
      <c r="M992" s="614"/>
      <c r="N992" s="614"/>
      <c r="O992" s="614"/>
      <c r="P992" s="614"/>
      <c r="Q992" s="614"/>
    </row>
    <row r="993" ht="25.15" customHeight="true" x14ac:dyDescent="0.2">
      <c r="C993" s="614"/>
      <c r="D993" s="614"/>
      <c r="E993" s="614"/>
      <c r="F993" s="614"/>
      <c r="G993" s="614"/>
      <c r="H993" s="614"/>
      <c r="I993" s="614"/>
      <c r="J993" s="614"/>
      <c r="K993" s="614"/>
      <c r="L993" s="614"/>
      <c r="M993" s="614"/>
      <c r="N993" s="614"/>
      <c r="O993" s="614"/>
      <c r="P993" s="614"/>
      <c r="Q993" s="614"/>
    </row>
    <row r="994" ht="25.15" customHeight="true" x14ac:dyDescent="0.2">
      <c r="C994" s="614"/>
      <c r="D994" s="614"/>
      <c r="E994" s="614"/>
      <c r="F994" s="614"/>
      <c r="G994" s="614"/>
      <c r="H994" s="614"/>
      <c r="I994" s="614"/>
      <c r="J994" s="614"/>
      <c r="K994" s="614"/>
      <c r="L994" s="614"/>
      <c r="M994" s="614"/>
      <c r="N994" s="614"/>
      <c r="O994" s="614"/>
      <c r="P994" s="614"/>
      <c r="Q994" s="614"/>
    </row>
    <row r="995" ht="25.15" customHeight="true" x14ac:dyDescent="0.2">
      <c r="C995" s="614"/>
      <c r="D995" s="614"/>
      <c r="E995" s="614"/>
      <c r="F995" s="614"/>
      <c r="G995" s="614"/>
      <c r="H995" s="614"/>
      <c r="I995" s="614"/>
      <c r="J995" s="614"/>
      <c r="K995" s="614"/>
      <c r="L995" s="614"/>
      <c r="M995" s="614"/>
      <c r="N995" s="614"/>
      <c r="O995" s="614"/>
      <c r="P995" s="614"/>
      <c r="Q995" s="614"/>
    </row>
    <row r="996" ht="25.15" customHeight="true" x14ac:dyDescent="0.2">
      <c r="C996" s="614"/>
      <c r="D996" s="614"/>
      <c r="E996" s="614"/>
      <c r="F996" s="614"/>
      <c r="G996" s="614"/>
      <c r="H996" s="614"/>
      <c r="I996" s="614"/>
      <c r="J996" s="614"/>
      <c r="K996" s="614"/>
      <c r="L996" s="614"/>
      <c r="M996" s="614"/>
      <c r="N996" s="614"/>
      <c r="O996" s="614"/>
      <c r="P996" s="614"/>
      <c r="Q996" s="614"/>
    </row>
    <row r="997" ht="25.15" customHeight="true" x14ac:dyDescent="0.2">
      <c r="C997" s="614"/>
      <c r="D997" s="614"/>
      <c r="E997" s="614"/>
      <c r="F997" s="614"/>
      <c r="G997" s="614"/>
      <c r="H997" s="614"/>
      <c r="I997" s="614"/>
      <c r="J997" s="614"/>
      <c r="K997" s="614"/>
      <c r="L997" s="614"/>
      <c r="M997" s="614"/>
      <c r="N997" s="614"/>
      <c r="O997" s="614"/>
      <c r="P997" s="614"/>
      <c r="Q997" s="614"/>
    </row>
    <row r="998" ht="25.15" customHeight="true" x14ac:dyDescent="0.2">
      <c r="C998" s="614"/>
      <c r="D998" s="614"/>
      <c r="E998" s="614"/>
      <c r="F998" s="614"/>
      <c r="G998" s="614"/>
      <c r="H998" s="614"/>
      <c r="I998" s="614"/>
      <c r="J998" s="614"/>
      <c r="K998" s="614"/>
      <c r="L998" s="614"/>
      <c r="M998" s="614"/>
      <c r="N998" s="614"/>
      <c r="O998" s="614"/>
      <c r="P998" s="614"/>
      <c r="Q998" s="614"/>
    </row>
    <row r="999" ht="25.15" customHeight="true" x14ac:dyDescent="0.2">
      <c r="C999" s="614"/>
      <c r="D999" s="614"/>
      <c r="E999" s="614"/>
      <c r="F999" s="614"/>
      <c r="G999" s="614"/>
      <c r="H999" s="614"/>
      <c r="I999" s="614"/>
      <c r="J999" s="614"/>
      <c r="K999" s="614"/>
      <c r="L999" s="614"/>
      <c r="M999" s="614"/>
      <c r="N999" s="614"/>
      <c r="O999" s="614"/>
      <c r="P999" s="614"/>
      <c r="Q999" s="614"/>
    </row>
    <row r="1000" ht="25.15" customHeight="true" x14ac:dyDescent="0.2">
      <c r="C1000" s="614"/>
      <c r="D1000" s="614"/>
      <c r="E1000" s="614"/>
      <c r="F1000" s="614"/>
      <c r="G1000" s="614"/>
      <c r="H1000" s="614"/>
      <c r="I1000" s="614"/>
      <c r="J1000" s="614"/>
      <c r="K1000" s="614"/>
      <c r="L1000" s="614"/>
      <c r="M1000" s="614"/>
      <c r="N1000" s="614"/>
      <c r="O1000" s="614"/>
      <c r="P1000" s="614"/>
      <c r="Q1000" s="614"/>
    </row>
    <row r="1001" ht="25.15" customHeight="true" x14ac:dyDescent="0.2">
      <c r="C1001" s="614"/>
      <c r="D1001" s="614"/>
      <c r="E1001" s="614"/>
      <c r="F1001" s="614"/>
      <c r="G1001" s="614"/>
      <c r="H1001" s="614"/>
      <c r="I1001" s="614"/>
      <c r="J1001" s="614"/>
      <c r="K1001" s="614"/>
      <c r="L1001" s="614"/>
      <c r="M1001" s="614"/>
      <c r="N1001" s="614"/>
      <c r="O1001" s="614"/>
      <c r="P1001" s="614"/>
      <c r="Q1001" s="614"/>
    </row>
    <row r="1002" ht="25.15" customHeight="true" x14ac:dyDescent="0.2">
      <c r="C1002" s="614"/>
      <c r="D1002" s="614"/>
      <c r="E1002" s="614"/>
      <c r="F1002" s="614"/>
      <c r="G1002" s="614"/>
      <c r="H1002" s="614"/>
      <c r="I1002" s="614"/>
      <c r="J1002" s="614"/>
      <c r="K1002" s="614"/>
      <c r="L1002" s="614"/>
      <c r="M1002" s="614"/>
      <c r="N1002" s="614"/>
      <c r="O1002" s="614"/>
      <c r="P1002" s="614"/>
      <c r="Q1002" s="614"/>
    </row>
    <row r="1003" ht="25.15" customHeight="true" x14ac:dyDescent="0.2">
      <c r="C1003" s="614"/>
      <c r="D1003" s="614"/>
      <c r="E1003" s="614"/>
      <c r="F1003" s="614"/>
      <c r="G1003" s="614"/>
      <c r="H1003" s="614"/>
      <c r="I1003" s="614"/>
      <c r="J1003" s="614"/>
      <c r="K1003" s="614"/>
      <c r="L1003" s="614"/>
      <c r="M1003" s="614"/>
      <c r="N1003" s="614"/>
      <c r="O1003" s="614"/>
      <c r="P1003" s="614"/>
      <c r="Q1003" s="614"/>
    </row>
    <row r="1004" ht="25.15" customHeight="true" x14ac:dyDescent="0.2">
      <c r="C1004" s="614"/>
      <c r="D1004" s="614"/>
      <c r="E1004" s="614"/>
      <c r="F1004" s="614"/>
      <c r="G1004" s="614"/>
      <c r="H1004" s="614"/>
      <c r="I1004" s="614"/>
      <c r="J1004" s="614"/>
      <c r="K1004" s="614"/>
      <c r="L1004" s="614"/>
      <c r="M1004" s="614"/>
      <c r="N1004" s="614"/>
      <c r="O1004" s="614"/>
      <c r="P1004" s="614"/>
      <c r="Q1004" s="614"/>
    </row>
    <row r="1005" ht="25.15" customHeight="true" x14ac:dyDescent="0.2">
      <c r="C1005" s="614"/>
      <c r="D1005" s="614"/>
      <c r="E1005" s="614"/>
      <c r="F1005" s="614"/>
      <c r="G1005" s="614"/>
      <c r="H1005" s="614"/>
      <c r="I1005" s="614"/>
      <c r="J1005" s="614"/>
      <c r="K1005" s="614"/>
      <c r="L1005" s="614"/>
      <c r="M1005" s="614"/>
      <c r="N1005" s="614"/>
      <c r="O1005" s="614"/>
      <c r="P1005" s="614"/>
      <c r="Q1005" s="614"/>
    </row>
    <row r="1006" ht="25.15" customHeight="true" x14ac:dyDescent="0.2">
      <c r="C1006" s="614"/>
      <c r="D1006" s="614"/>
      <c r="E1006" s="614"/>
      <c r="F1006" s="614"/>
      <c r="G1006" s="614"/>
      <c r="H1006" s="614"/>
      <c r="I1006" s="614"/>
      <c r="J1006" s="614"/>
      <c r="K1006" s="614"/>
      <c r="L1006" s="614"/>
      <c r="M1006" s="614"/>
      <c r="N1006" s="614"/>
      <c r="O1006" s="614"/>
      <c r="P1006" s="614"/>
      <c r="Q1006" s="614"/>
    </row>
    <row r="1007" ht="25.15" customHeight="true" x14ac:dyDescent="0.2">
      <c r="C1007" s="614"/>
      <c r="D1007" s="614"/>
      <c r="E1007" s="614"/>
      <c r="F1007" s="614"/>
      <c r="G1007" s="614"/>
      <c r="H1007" s="614"/>
      <c r="I1007" s="614"/>
      <c r="J1007" s="614"/>
      <c r="K1007" s="614"/>
      <c r="L1007" s="614"/>
      <c r="M1007" s="614"/>
      <c r="N1007" s="614"/>
      <c r="O1007" s="614"/>
      <c r="P1007" s="614"/>
      <c r="Q1007" s="614"/>
    </row>
    <row r="1008" ht="25.15" customHeight="true" x14ac:dyDescent="0.2">
      <c r="C1008" s="614"/>
      <c r="D1008" s="614"/>
      <c r="E1008" s="614"/>
      <c r="F1008" s="614"/>
      <c r="G1008" s="614"/>
      <c r="H1008" s="614"/>
      <c r="I1008" s="614"/>
      <c r="J1008" s="614"/>
      <c r="K1008" s="614"/>
      <c r="L1008" s="614"/>
      <c r="M1008" s="614"/>
      <c r="N1008" s="614"/>
      <c r="O1008" s="614"/>
      <c r="P1008" s="614"/>
      <c r="Q1008" s="614"/>
    </row>
    <row r="1009" ht="25.15" customHeight="true" x14ac:dyDescent="0.2">
      <c r="C1009" s="614"/>
      <c r="D1009" s="614"/>
      <c r="E1009" s="614"/>
      <c r="F1009" s="614"/>
      <c r="G1009" s="614"/>
      <c r="H1009" s="614"/>
      <c r="I1009" s="614"/>
      <c r="J1009" s="614"/>
      <c r="K1009" s="614"/>
      <c r="L1009" s="614"/>
      <c r="M1009" s="614"/>
      <c r="N1009" s="614"/>
      <c r="O1009" s="614"/>
      <c r="P1009" s="614"/>
      <c r="Q1009" s="614"/>
    </row>
    <row r="1010" ht="25.15" customHeight="true" x14ac:dyDescent="0.2">
      <c r="C1010" s="614"/>
      <c r="D1010" s="614"/>
      <c r="E1010" s="614"/>
      <c r="F1010" s="614"/>
      <c r="G1010" s="614"/>
      <c r="H1010" s="614"/>
      <c r="I1010" s="614"/>
      <c r="J1010" s="614"/>
      <c r="K1010" s="614"/>
      <c r="L1010" s="614"/>
      <c r="M1010" s="614"/>
      <c r="N1010" s="614"/>
      <c r="O1010" s="614"/>
      <c r="P1010" s="614"/>
      <c r="Q1010" s="614"/>
    </row>
    <row r="1011" ht="25.15" customHeight="true" x14ac:dyDescent="0.2">
      <c r="C1011" s="614"/>
      <c r="D1011" s="614"/>
      <c r="E1011" s="614"/>
      <c r="F1011" s="614"/>
      <c r="G1011" s="614"/>
      <c r="H1011" s="614"/>
      <c r="I1011" s="614"/>
      <c r="J1011" s="614"/>
      <c r="K1011" s="614"/>
      <c r="L1011" s="614"/>
      <c r="M1011" s="614"/>
      <c r="N1011" s="614"/>
      <c r="O1011" s="614"/>
      <c r="P1011" s="614"/>
      <c r="Q1011" s="614"/>
    </row>
    <row r="1012" ht="25.15" customHeight="true" x14ac:dyDescent="0.2">
      <c r="C1012" s="614"/>
      <c r="D1012" s="614"/>
      <c r="E1012" s="614"/>
      <c r="F1012" s="614"/>
      <c r="G1012" s="614"/>
      <c r="H1012" s="614"/>
      <c r="I1012" s="614"/>
      <c r="J1012" s="614"/>
      <c r="K1012" s="614"/>
      <c r="L1012" s="614"/>
      <c r="M1012" s="614"/>
      <c r="N1012" s="614"/>
      <c r="O1012" s="614"/>
      <c r="P1012" s="614"/>
      <c r="Q1012" s="614"/>
    </row>
    <row r="1013" ht="25.15" customHeight="true" x14ac:dyDescent="0.2">
      <c r="C1013" s="614"/>
      <c r="D1013" s="614"/>
      <c r="E1013" s="614"/>
      <c r="F1013" s="614"/>
      <c r="G1013" s="614"/>
      <c r="H1013" s="614"/>
      <c r="I1013" s="614"/>
      <c r="J1013" s="614"/>
      <c r="K1013" s="614"/>
      <c r="L1013" s="614"/>
      <c r="M1013" s="614"/>
      <c r="N1013" s="614"/>
      <c r="O1013" s="614"/>
      <c r="P1013" s="614"/>
      <c r="Q1013" s="614"/>
    </row>
    <row r="1014" ht="25.15" customHeight="true" x14ac:dyDescent="0.2">
      <c r="C1014" s="614"/>
      <c r="D1014" s="614"/>
      <c r="E1014" s="614"/>
      <c r="F1014" s="614"/>
      <c r="G1014" s="614"/>
      <c r="H1014" s="614"/>
      <c r="I1014" s="614"/>
      <c r="J1014" s="614"/>
      <c r="K1014" s="614"/>
      <c r="L1014" s="614"/>
      <c r="M1014" s="614"/>
      <c r="N1014" s="614"/>
      <c r="O1014" s="614"/>
      <c r="P1014" s="614"/>
      <c r="Q1014" s="614"/>
    </row>
    <row r="1015" ht="25.15" customHeight="true" x14ac:dyDescent="0.2">
      <c r="C1015" s="614"/>
      <c r="D1015" s="614"/>
      <c r="E1015" s="614"/>
      <c r="F1015" s="614"/>
      <c r="G1015" s="614"/>
      <c r="H1015" s="614"/>
      <c r="I1015" s="614"/>
      <c r="J1015" s="614"/>
      <c r="K1015" s="614"/>
      <c r="L1015" s="614"/>
      <c r="M1015" s="614"/>
      <c r="N1015" s="614"/>
      <c r="O1015" s="614"/>
      <c r="P1015" s="614"/>
      <c r="Q1015" s="614"/>
    </row>
    <row r="1016" ht="25.15" customHeight="true" x14ac:dyDescent="0.2">
      <c r="C1016" s="614"/>
      <c r="D1016" s="614"/>
      <c r="E1016" s="614"/>
      <c r="F1016" s="614"/>
      <c r="G1016" s="614"/>
      <c r="H1016" s="614"/>
      <c r="I1016" s="614"/>
      <c r="J1016" s="614"/>
      <c r="K1016" s="614"/>
      <c r="L1016" s="614"/>
      <c r="M1016" s="614"/>
      <c r="N1016" s="614"/>
      <c r="O1016" s="614"/>
      <c r="P1016" s="614"/>
      <c r="Q1016" s="614"/>
    </row>
    <row r="1017" ht="25.15" customHeight="true" x14ac:dyDescent="0.2">
      <c r="C1017" s="614"/>
      <c r="D1017" s="614"/>
      <c r="E1017" s="614"/>
      <c r="F1017" s="614"/>
      <c r="G1017" s="614"/>
      <c r="H1017" s="614"/>
      <c r="I1017" s="614"/>
      <c r="J1017" s="614"/>
      <c r="K1017" s="614"/>
      <c r="L1017" s="614"/>
      <c r="M1017" s="614"/>
      <c r="N1017" s="614"/>
      <c r="O1017" s="614"/>
      <c r="P1017" s="614"/>
      <c r="Q1017" s="614"/>
    </row>
    <row r="1018" ht="25.15" customHeight="true" x14ac:dyDescent="0.2">
      <c r="C1018" s="614"/>
      <c r="D1018" s="614"/>
      <c r="E1018" s="614"/>
      <c r="F1018" s="614"/>
      <c r="G1018" s="614"/>
      <c r="H1018" s="614"/>
      <c r="I1018" s="614"/>
      <c r="J1018" s="614"/>
      <c r="K1018" s="614"/>
      <c r="L1018" s="614"/>
      <c r="M1018" s="614"/>
      <c r="N1018" s="614"/>
      <c r="O1018" s="614"/>
      <c r="P1018" s="614"/>
      <c r="Q1018" s="614"/>
    </row>
    <row r="1019" ht="25.15" customHeight="true" x14ac:dyDescent="0.2">
      <c r="C1019" s="614"/>
      <c r="D1019" s="614"/>
      <c r="E1019" s="614"/>
      <c r="F1019" s="614"/>
      <c r="G1019" s="614"/>
      <c r="H1019" s="614"/>
      <c r="I1019" s="614"/>
      <c r="J1019" s="614"/>
      <c r="K1019" s="614"/>
      <c r="L1019" s="614"/>
      <c r="M1019" s="614"/>
      <c r="N1019" s="614"/>
      <c r="O1019" s="614"/>
      <c r="P1019" s="614"/>
      <c r="Q1019" s="614"/>
    </row>
    <row r="1020" ht="25.15" customHeight="true" x14ac:dyDescent="0.2">
      <c r="C1020" s="614"/>
      <c r="D1020" s="614"/>
      <c r="E1020" s="614"/>
      <c r="F1020" s="614"/>
      <c r="G1020" s="614"/>
      <c r="H1020" s="614"/>
      <c r="I1020" s="614"/>
      <c r="J1020" s="614"/>
      <c r="K1020" s="614"/>
      <c r="L1020" s="614"/>
      <c r="M1020" s="614"/>
      <c r="N1020" s="614"/>
      <c r="O1020" s="614"/>
      <c r="P1020" s="614"/>
      <c r="Q1020" s="614"/>
    </row>
    <row r="1021" ht="25.15" customHeight="true" x14ac:dyDescent="0.2">
      <c r="C1021" s="614"/>
      <c r="D1021" s="614"/>
      <c r="E1021" s="614"/>
      <c r="F1021" s="614"/>
      <c r="G1021" s="614"/>
      <c r="H1021" s="614"/>
      <c r="I1021" s="614"/>
      <c r="J1021" s="614"/>
      <c r="K1021" s="614"/>
      <c r="L1021" s="614"/>
      <c r="M1021" s="614"/>
      <c r="N1021" s="614"/>
      <c r="O1021" s="614"/>
      <c r="P1021" s="614"/>
      <c r="Q1021" s="614"/>
    </row>
    <row r="1022" ht="25.15" customHeight="true" x14ac:dyDescent="0.2">
      <c r="C1022" s="614"/>
      <c r="D1022" s="614"/>
      <c r="E1022" s="614"/>
      <c r="F1022" s="614"/>
      <c r="G1022" s="614"/>
      <c r="H1022" s="614"/>
      <c r="I1022" s="614"/>
      <c r="J1022" s="614"/>
      <c r="K1022" s="614"/>
      <c r="L1022" s="614"/>
      <c r="M1022" s="614"/>
      <c r="N1022" s="614"/>
      <c r="O1022" s="614"/>
      <c r="P1022" s="614"/>
      <c r="Q1022" s="614"/>
    </row>
    <row r="1023" ht="25.15" customHeight="true" x14ac:dyDescent="0.2">
      <c r="C1023" s="614"/>
      <c r="D1023" s="614"/>
      <c r="E1023" s="614"/>
      <c r="F1023" s="614"/>
      <c r="G1023" s="614"/>
      <c r="H1023" s="614"/>
      <c r="I1023" s="614"/>
      <c r="J1023" s="614"/>
      <c r="K1023" s="614"/>
      <c r="L1023" s="614"/>
      <c r="M1023" s="614"/>
      <c r="N1023" s="614"/>
      <c r="O1023" s="614"/>
      <c r="P1023" s="614"/>
      <c r="Q1023" s="614"/>
    </row>
    <row r="1024" ht="25.15" customHeight="true" x14ac:dyDescent="0.2">
      <c r="C1024" s="614"/>
      <c r="D1024" s="614"/>
      <c r="E1024" s="614"/>
      <c r="F1024" s="614"/>
      <c r="G1024" s="614"/>
      <c r="H1024" s="614"/>
      <c r="I1024" s="614"/>
      <c r="J1024" s="614"/>
      <c r="K1024" s="614"/>
      <c r="L1024" s="614"/>
      <c r="M1024" s="614"/>
      <c r="N1024" s="614"/>
      <c r="O1024" s="614"/>
      <c r="P1024" s="614"/>
      <c r="Q1024" s="614"/>
    </row>
    <row r="1025" s="345" customFormat="true" ht="21" customHeight="true" x14ac:dyDescent="0.2">
      <c r="A1025" s="1015" t="s">
        <v>350</v>
      </c>
      <c r="B1025" s="1015"/>
      <c r="C1025" s="1015"/>
      <c r="AC1025" s="338"/>
      <c r="AD1025" s="338"/>
      <c r="AE1025" s="338"/>
      <c r="AF1025" s="338"/>
      <c r="AG1025" s="338"/>
      <c r="AH1025" s="338"/>
      <c r="AI1025" s="338"/>
      <c r="AJ1025" s="338"/>
      <c r="AK1025" s="338"/>
      <c r="AL1025" s="338"/>
      <c r="AM1025" s="338"/>
      <c r="AN1025" s="338"/>
      <c r="AO1025" s="338"/>
      <c r="AP1025" s="338"/>
      <c r="AQ1025" s="338"/>
      <c r="AR1025" s="338"/>
      <c r="AS1025" s="338"/>
      <c r="AT1025" s="338"/>
      <c r="AU1025" s="338"/>
      <c r="AV1025" s="338"/>
      <c r="AW1025" s="338"/>
      <c r="AX1025" s="338"/>
      <c r="AY1025" s="338"/>
      <c r="AZ1025" s="338"/>
      <c r="BA1025" s="353"/>
      <c r="BB1025" s="422"/>
      <c r="BC1025"/>
      <c r="BD1025"/>
      <c r="BE1025"/>
      <c r="BF1025"/>
      <c r="BG1025"/>
      <c r="BH1025"/>
      <c r="BI1025"/>
      <c r="BJ1025"/>
      <c r="BK1025"/>
      <c r="BL1025"/>
      <c r="BM1025"/>
      <c r="BN1025"/>
      <c r="BO1025"/>
      <c r="BP1025"/>
      <c r="BQ1025"/>
      <c r="BR1025"/>
      <c r="BS1025"/>
      <c r="BT1025"/>
      <c r="BU1025"/>
      <c r="BV1025"/>
      <c r="BW1025"/>
      <c r="BX1025"/>
      <c r="BY1025" s="353"/>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345" customFormat="true" ht="15.95" customHeight="true" x14ac:dyDescent="0.2">
      <c r="A1026" s="998" t="s">
        <v>192</v>
      </c>
      <c r="B1026" s="998"/>
      <c r="C1026" s="565" t="s">
        <v>193</v>
      </c>
      <c r="AC1026" s="338"/>
      <c r="AD1026" s="338"/>
      <c r="AE1026" s="338"/>
      <c r="AF1026" s="338"/>
      <c r="AG1026" s="338"/>
      <c r="AH1026" s="338"/>
      <c r="AI1026" s="338"/>
      <c r="AJ1026" s="338"/>
      <c r="AK1026" s="338"/>
      <c r="AL1026" s="338"/>
      <c r="AM1026" s="338"/>
      <c r="AN1026" s="338"/>
      <c r="AO1026" s="338"/>
      <c r="AP1026" s="338"/>
      <c r="AQ1026" s="338"/>
      <c r="AR1026" s="338"/>
      <c r="AS1026" s="338"/>
      <c r="AT1026" s="338"/>
      <c r="AU1026" s="338"/>
      <c r="AV1026" s="338"/>
      <c r="AW1026" s="338"/>
      <c r="AX1026" s="338"/>
      <c r="AY1026" s="338"/>
      <c r="AZ1026" s="338"/>
      <c r="BA1026" s="353"/>
      <c r="BB1026" s="422"/>
      <c r="BC1026"/>
      <c r="BD1026"/>
      <c r="BE1026"/>
      <c r="BF1026"/>
      <c r="BG1026"/>
      <c r="BH1026"/>
      <c r="BI1026"/>
      <c r="BJ1026"/>
      <c r="BK1026"/>
      <c r="BL1026"/>
      <c r="BM1026"/>
      <c r="BN1026"/>
      <c r="BO1026"/>
      <c r="BP1026"/>
      <c r="BQ1026"/>
      <c r="BR1026"/>
      <c r="BS1026"/>
      <c r="BT1026"/>
      <c r="BU1026"/>
      <c r="BV1026"/>
      <c r="BW1026"/>
      <c r="BX1026"/>
      <c r="BY1026" s="353"/>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345" customFormat="true" ht="17.1" hidden="true" customHeight="true" x14ac:dyDescent="0.2">
      <c r="A1027" s="566" t="s">
        <v>194</v>
      </c>
      <c r="B1027" s="567" t="s">
        <v>195</v>
      </c>
      <c r="C1027" s="568">
        <v>18171</v>
      </c>
      <c r="AC1027" s="338"/>
      <c r="AD1027" s="338"/>
      <c r="AE1027" s="338"/>
      <c r="AF1027" s="338"/>
      <c r="AG1027" s="338"/>
      <c r="AH1027" s="338"/>
      <c r="AI1027" s="338"/>
      <c r="AJ1027" s="338"/>
      <c r="AK1027" s="338"/>
      <c r="AL1027" s="338"/>
      <c r="AM1027" s="338"/>
      <c r="AN1027" s="338"/>
      <c r="AO1027" s="338"/>
      <c r="AP1027" s="338"/>
      <c r="AQ1027" s="338"/>
      <c r="AR1027" s="338"/>
      <c r="AS1027" s="338"/>
      <c r="AT1027" s="338"/>
      <c r="AU1027" s="338"/>
      <c r="AV1027" s="338"/>
      <c r="AW1027" s="338"/>
      <c r="AX1027" s="338"/>
      <c r="AY1027" s="338"/>
      <c r="AZ1027" s="338"/>
      <c r="BA1027" s="353"/>
      <c r="BB1027" s="422"/>
      <c r="BC1027"/>
      <c r="BD1027"/>
      <c r="BE1027"/>
      <c r="BF1027"/>
      <c r="BG1027"/>
      <c r="BH1027"/>
      <c r="BI1027"/>
      <c r="BJ1027"/>
      <c r="BK1027"/>
      <c r="BL1027"/>
      <c r="BM1027"/>
      <c r="BN1027"/>
      <c r="BO1027"/>
      <c r="BP1027"/>
      <c r="BQ1027"/>
      <c r="BR1027"/>
      <c r="BS1027"/>
      <c r="BT1027"/>
      <c r="BU1027"/>
      <c r="BV1027"/>
      <c r="BW1027"/>
      <c r="BX1027"/>
      <c r="BY1027" s="353"/>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345" customFormat="true" ht="17.1" hidden="true" customHeight="true" x14ac:dyDescent="0.2">
      <c r="A1028" s="569" t="s">
        <v>196</v>
      </c>
      <c r="B1028" s="570" t="s">
        <v>195</v>
      </c>
      <c r="C1028" s="571">
        <v>18171</v>
      </c>
      <c r="AC1028" s="338"/>
      <c r="AD1028" s="338"/>
      <c r="AE1028" s="338"/>
      <c r="AF1028" s="338"/>
      <c r="AG1028" s="338"/>
      <c r="AH1028" s="338"/>
      <c r="AI1028" s="338"/>
      <c r="AJ1028" s="338"/>
      <c r="AK1028" s="338"/>
      <c r="AL1028" s="338"/>
      <c r="AM1028" s="338"/>
      <c r="AN1028" s="338"/>
      <c r="AO1028" s="338"/>
      <c r="AP1028" s="338"/>
      <c r="AQ1028" s="338"/>
      <c r="AR1028" s="338"/>
      <c r="AS1028" s="338"/>
      <c r="AT1028" s="338"/>
      <c r="AU1028" s="338"/>
      <c r="AV1028" s="338"/>
      <c r="AW1028" s="338"/>
      <c r="AX1028" s="338"/>
      <c r="AY1028" s="338"/>
      <c r="AZ1028" s="338"/>
      <c r="BA1028" s="353"/>
      <c r="BB1028" s="422"/>
      <c r="BC1028"/>
      <c r="BD1028"/>
      <c r="BE1028"/>
      <c r="BF1028"/>
      <c r="BG1028"/>
      <c r="BH1028"/>
      <c r="BI1028"/>
      <c r="BJ1028"/>
      <c r="BK1028"/>
      <c r="BL1028"/>
      <c r="BM1028"/>
      <c r="BN1028"/>
      <c r="BO1028"/>
      <c r="BP1028"/>
      <c r="BQ1028"/>
      <c r="BR1028"/>
      <c r="BS1028"/>
      <c r="BT1028"/>
      <c r="BU1028"/>
      <c r="BV1028"/>
      <c r="BW1028"/>
      <c r="BX1028"/>
      <c r="BY1028" s="353"/>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345" customFormat="true" ht="17.1" hidden="true" customHeight="true" x14ac:dyDescent="0.2">
      <c r="A1029" s="569" t="s">
        <v>197</v>
      </c>
      <c r="B1029" s="570" t="s">
        <v>195</v>
      </c>
      <c r="C1029" s="571">
        <v>18171</v>
      </c>
      <c r="AC1029" s="338"/>
      <c r="AD1029" s="338"/>
      <c r="AE1029" s="338"/>
      <c r="AF1029" s="338"/>
      <c r="AG1029" s="338"/>
      <c r="AH1029" s="338"/>
      <c r="AI1029" s="338"/>
      <c r="AJ1029" s="338"/>
      <c r="AK1029" s="338"/>
      <c r="AL1029" s="338"/>
      <c r="AM1029" s="338"/>
      <c r="AN1029" s="338"/>
      <c r="AO1029" s="338"/>
      <c r="AP1029" s="338"/>
      <c r="AQ1029" s="338"/>
      <c r="AR1029" s="338"/>
      <c r="AS1029" s="338"/>
      <c r="AT1029" s="338"/>
      <c r="AU1029" s="338"/>
      <c r="AV1029" s="338"/>
      <c r="AW1029" s="338"/>
      <c r="AX1029" s="338"/>
      <c r="AY1029" s="338"/>
      <c r="AZ1029" s="338"/>
      <c r="BA1029" s="353"/>
      <c r="BB1029" s="422"/>
      <c r="BC1029"/>
      <c r="BD1029"/>
      <c r="BE1029"/>
      <c r="BF1029"/>
      <c r="BG1029"/>
      <c r="BH1029"/>
      <c r="BI1029"/>
      <c r="BJ1029"/>
      <c r="BK1029"/>
      <c r="BL1029"/>
      <c r="BM1029"/>
      <c r="BN1029"/>
      <c r="BO1029"/>
      <c r="BP1029"/>
      <c r="BQ1029"/>
      <c r="BR1029"/>
      <c r="BS1029"/>
      <c r="BT1029"/>
      <c r="BU1029"/>
      <c r="BV1029"/>
      <c r="BW1029"/>
      <c r="BX1029"/>
      <c r="BY1029" s="353"/>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345" customFormat="true" ht="17.1" hidden="true" customHeight="true" x14ac:dyDescent="0.2">
      <c r="A1030" s="569" t="s">
        <v>199</v>
      </c>
      <c r="B1030" s="570" t="s">
        <v>195</v>
      </c>
      <c r="C1030" s="571">
        <v>18171</v>
      </c>
      <c r="AC1030" s="338"/>
      <c r="AD1030" s="338"/>
      <c r="AE1030" s="338"/>
      <c r="AF1030" s="338"/>
      <c r="AG1030" s="338"/>
      <c r="AH1030" s="338"/>
      <c r="AI1030" s="338"/>
      <c r="AJ1030" s="338"/>
      <c r="AK1030" s="338"/>
      <c r="AL1030" s="338"/>
      <c r="AM1030" s="338"/>
      <c r="AN1030" s="338"/>
      <c r="AO1030" s="338"/>
      <c r="AP1030" s="338"/>
      <c r="AQ1030" s="338"/>
      <c r="AR1030" s="338"/>
      <c r="AS1030" s="338"/>
      <c r="AT1030" s="338"/>
      <c r="AU1030" s="338"/>
      <c r="AV1030" s="338"/>
      <c r="AW1030" s="338"/>
      <c r="AX1030" s="338"/>
      <c r="AY1030" s="338"/>
      <c r="AZ1030" s="338"/>
      <c r="BA1030" s="353"/>
      <c r="BB1030" s="422"/>
      <c r="BC1030"/>
      <c r="BD1030"/>
      <c r="BE1030"/>
      <c r="BF1030"/>
      <c r="BG1030"/>
      <c r="BH1030"/>
      <c r="BI1030"/>
      <c r="BJ1030"/>
      <c r="BK1030"/>
      <c r="BL1030"/>
      <c r="BM1030"/>
      <c r="BN1030"/>
      <c r="BO1030"/>
      <c r="BP1030"/>
      <c r="BQ1030"/>
      <c r="BR1030"/>
      <c r="BS1030"/>
      <c r="BT1030"/>
      <c r="BU1030"/>
      <c r="BV1030"/>
      <c r="BW1030"/>
      <c r="BX1030"/>
      <c r="BY1030" s="353"/>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345" customFormat="true" ht="17.1" customHeight="true" x14ac:dyDescent="0.2">
      <c r="A1031" s="999" t="s">
        <v>201</v>
      </c>
      <c r="B1031" s="570" t="s">
        <v>202</v>
      </c>
      <c r="C1031" s="571">
        <v>5442</v>
      </c>
      <c r="AC1031" s="338"/>
      <c r="AD1031" s="338"/>
      <c r="AE1031" s="338"/>
      <c r="AF1031" s="338"/>
      <c r="AG1031" s="338"/>
      <c r="AH1031" s="338"/>
      <c r="AI1031" s="338"/>
      <c r="AJ1031" s="338"/>
      <c r="AK1031" s="338"/>
      <c r="AL1031" s="338"/>
      <c r="AM1031" s="338"/>
      <c r="AN1031" s="338"/>
      <c r="AO1031" s="338"/>
      <c r="AP1031" s="338"/>
      <c r="AQ1031" s="338"/>
      <c r="AR1031" s="338"/>
      <c r="AS1031" s="338"/>
      <c r="AT1031" s="338"/>
      <c r="AU1031" s="338"/>
      <c r="AV1031" s="338"/>
      <c r="AW1031" s="338"/>
      <c r="AX1031" s="338"/>
      <c r="AY1031" s="338"/>
      <c r="AZ1031" s="338"/>
      <c r="BA1031" s="353"/>
      <c r="BB1031" s="422"/>
      <c r="BC1031"/>
      <c r="BD1031"/>
      <c r="BE1031"/>
      <c r="BF1031"/>
      <c r="BG1031"/>
      <c r="BH1031"/>
      <c r="BI1031"/>
      <c r="BJ1031"/>
      <c r="BK1031"/>
      <c r="BL1031"/>
      <c r="BM1031"/>
      <c r="BN1031"/>
      <c r="BO1031"/>
      <c r="BP1031"/>
      <c r="BQ1031"/>
      <c r="BR1031"/>
      <c r="BS1031"/>
      <c r="BT1031"/>
      <c r="BU1031"/>
      <c r="BV1031"/>
      <c r="BW1031"/>
      <c r="BX1031"/>
      <c r="BY1031" s="353"/>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345" customFormat="true" ht="17.1" customHeight="true" x14ac:dyDescent="0.2">
      <c r="A1032" s="999"/>
      <c r="B1032" s="570" t="s">
        <v>203</v>
      </c>
      <c r="C1032" s="571">
        <v>12729</v>
      </c>
      <c r="AC1032" s="338"/>
      <c r="AD1032" s="338"/>
      <c r="AE1032" s="338"/>
      <c r="AF1032" s="338"/>
      <c r="AG1032" s="338"/>
      <c r="AH1032" s="338"/>
      <c r="AI1032" s="338"/>
      <c r="AJ1032" s="338"/>
      <c r="AK1032" s="338"/>
      <c r="AL1032" s="338"/>
      <c r="AM1032" s="338"/>
      <c r="AN1032" s="338"/>
      <c r="AO1032" s="338"/>
      <c r="AP1032" s="338"/>
      <c r="AQ1032" s="338"/>
      <c r="AR1032" s="338"/>
      <c r="AS1032" s="338"/>
      <c r="AT1032" s="338"/>
      <c r="AU1032" s="338"/>
      <c r="AV1032" s="338"/>
      <c r="AW1032" s="338"/>
      <c r="AX1032" s="338"/>
      <c r="AY1032" s="338"/>
      <c r="AZ1032" s="338"/>
      <c r="BA1032" s="353"/>
      <c r="BB1032" s="422"/>
      <c r="BC1032"/>
      <c r="BD1032"/>
      <c r="BE1032"/>
      <c r="BF1032"/>
      <c r="BG1032"/>
      <c r="BH1032"/>
      <c r="BI1032"/>
      <c r="BJ1032"/>
      <c r="BK1032"/>
      <c r="BL1032"/>
      <c r="BM1032"/>
      <c r="BN1032"/>
      <c r="BO1032"/>
      <c r="BP1032"/>
      <c r="BQ1032"/>
      <c r="BR1032"/>
      <c r="BS1032"/>
      <c r="BT1032"/>
      <c r="BU1032"/>
      <c r="BV1032"/>
      <c r="BW1032"/>
      <c r="BX1032"/>
      <c r="BY1032" s="353"/>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345" customFormat="true" ht="17.1" customHeight="true" x14ac:dyDescent="0.2">
      <c r="A1033" s="1000"/>
      <c r="B1033" s="572" t="s">
        <v>204</v>
      </c>
      <c r="C1033" s="573">
        <v>0</v>
      </c>
      <c r="AC1033" s="338"/>
      <c r="AD1033" s="338"/>
      <c r="AE1033" s="338"/>
      <c r="AF1033" s="338"/>
      <c r="AG1033" s="338"/>
      <c r="AH1033" s="338"/>
      <c r="AI1033" s="338"/>
      <c r="AJ1033" s="338"/>
      <c r="AK1033" s="338"/>
      <c r="AL1033" s="338"/>
      <c r="AM1033" s="338"/>
      <c r="AN1033" s="338"/>
      <c r="AO1033" s="338"/>
      <c r="AP1033" s="338"/>
      <c r="AQ1033" s="338"/>
      <c r="AR1033" s="338"/>
      <c r="AS1033" s="338"/>
      <c r="AT1033" s="338"/>
      <c r="AU1033" s="338"/>
      <c r="AV1033" s="338"/>
      <c r="AW1033" s="338"/>
      <c r="AX1033" s="338"/>
      <c r="AY1033" s="338"/>
      <c r="AZ1033" s="338"/>
      <c r="BA1033" s="519"/>
      <c r="BB1033" s="310"/>
      <c r="BC1033" s="519"/>
      <c r="BD1033" s="519"/>
      <c r="BE1033" s="519"/>
      <c r="BF1033" s="519"/>
      <c r="BG1033" s="519"/>
      <c r="BH1033" s="519"/>
      <c r="BI1033" s="519"/>
      <c r="BJ1033" s="519"/>
      <c r="BK1033" s="519"/>
      <c r="BL1033" s="519"/>
      <c r="BM1033" s="519"/>
      <c r="BN1033" s="519"/>
      <c r="BO1033" s="519"/>
      <c r="BP1033" s="519"/>
      <c r="BQ1033" s="519"/>
      <c r="BR1033" s="519"/>
      <c r="BS1033" s="519"/>
      <c r="BT1033" s="519"/>
      <c r="BU1033" s="519"/>
      <c r="BV1033" s="519"/>
      <c r="BW1033" s="519"/>
      <c r="BX1033" s="519"/>
      <c r="BY1033" s="519"/>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s="345" customFormat="true" ht="12.95" customHeight="true" x14ac:dyDescent="0.2">
      <c r="A1034" s="1001" t="s">
        <v>445</v>
      </c>
      <c r="B1034" s="1001"/>
      <c r="C1034" s="1001"/>
      <c r="AC1034" s="338"/>
      <c r="AD1034" s="338"/>
      <c r="AE1034" s="338"/>
      <c r="AF1034" s="338"/>
      <c r="AG1034" s="338"/>
      <c r="AH1034" s="338"/>
      <c r="AI1034" s="338"/>
      <c r="AJ1034" s="338"/>
      <c r="AK1034" s="338"/>
      <c r="AL1034" s="338"/>
      <c r="AM1034" s="338"/>
      <c r="AN1034" s="338"/>
      <c r="AO1034" s="338"/>
      <c r="AP1034" s="338"/>
      <c r="AQ1034" s="338"/>
      <c r="AR1034" s="338"/>
      <c r="AS1034" s="338"/>
      <c r="AT1034" s="338"/>
      <c r="AU1034" s="338"/>
      <c r="AV1034" s="338"/>
      <c r="AW1034" s="338"/>
      <c r="AX1034" s="338"/>
      <c r="AY1034" s="338"/>
      <c r="AZ1034" s="338"/>
      <c r="BA1034" s="353"/>
      <c r="BB1034" s="422"/>
      <c r="BC1034"/>
      <c r="BD1034"/>
      <c r="BE1034"/>
      <c r="BF1034"/>
      <c r="BG1034"/>
      <c r="BH1034"/>
      <c r="BI1034"/>
      <c r="BJ1034"/>
      <c r="BK1034"/>
      <c r="BL1034"/>
      <c r="BM1034"/>
      <c r="BN1034"/>
      <c r="BO1034"/>
      <c r="BP1034"/>
      <c r="BQ1034"/>
      <c r="BR1034"/>
      <c r="BS1034"/>
      <c r="BT1034"/>
      <c r="BU1034"/>
      <c r="BV1034"/>
      <c r="BW1034"/>
      <c r="BX1034"/>
      <c r="BY1034" s="353"/>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345" customFormat="true" ht="15" customHeight="true" x14ac:dyDescent="0.2">
      <c r="B1035" s="508"/>
      <c r="AC1035" s="338"/>
      <c r="AD1035" s="338"/>
      <c r="AE1035" s="338"/>
      <c r="AF1035" s="338"/>
      <c r="AG1035" s="338"/>
      <c r="AH1035" s="338"/>
      <c r="AI1035" s="338"/>
      <c r="AJ1035" s="338"/>
      <c r="AK1035" s="338"/>
      <c r="AL1035" s="338"/>
      <c r="AM1035" s="338"/>
      <c r="AN1035" s="338"/>
      <c r="AO1035" s="338"/>
      <c r="AP1035" s="338"/>
      <c r="AQ1035" s="338"/>
      <c r="AR1035" s="338"/>
      <c r="AS1035" s="338"/>
      <c r="AT1035" s="338"/>
      <c r="AU1035" s="338"/>
      <c r="AV1035" s="338"/>
      <c r="AW1035" s="338"/>
      <c r="AX1035" s="338"/>
      <c r="AY1035" s="338"/>
      <c r="AZ1035" s="338"/>
      <c r="BA1035" s="506"/>
      <c r="BB1035" s="366"/>
      <c r="BC1035" s="506"/>
      <c r="BD1035" s="506"/>
      <c r="BE1035" s="506"/>
      <c r="BF1035" s="506"/>
      <c r="BG1035" s="506"/>
      <c r="BH1035" s="506"/>
      <c r="BI1035" s="506"/>
      <c r="BJ1035" s="506"/>
      <c r="BK1035" s="506"/>
      <c r="BL1035" s="506"/>
      <c r="BM1035" s="506"/>
      <c r="BN1035" s="506"/>
      <c r="BO1035" s="506"/>
      <c r="BP1035" s="506"/>
      <c r="BQ1035" s="506"/>
      <c r="BR1035" s="506"/>
      <c r="BS1035" s="506"/>
      <c r="BT1035" s="506"/>
      <c r="BU1035" s="506"/>
      <c r="BV1035" s="506"/>
      <c r="BW1035" s="506"/>
      <c r="BX1035" s="506"/>
      <c r="BY1035" s="506"/>
      <c r="BZ1035" s="338"/>
      <c r="CA1035" s="338"/>
      <c r="CB1035" s="338"/>
      <c r="CC1035" s="338"/>
      <c r="CD1035" s="338"/>
      <c r="CE1035" s="338"/>
      <c r="CF1035" s="338"/>
      <c r="CG1035" s="338"/>
      <c r="CH1035" s="338"/>
      <c r="CI1035" s="338"/>
      <c r="CJ1035" s="338"/>
      <c r="CK1035" s="338"/>
      <c r="CL1035" s="338"/>
      <c r="CM1035" s="338"/>
      <c r="CN1035" s="338"/>
      <c r="CO1035" s="338"/>
      <c r="CP1035" s="338"/>
      <c r="CQ1035" s="338"/>
      <c r="CR1035" s="338"/>
      <c r="CS1035" s="338"/>
      <c r="CT1035" s="338"/>
      <c r="CU1035" s="338"/>
      <c r="CV1035" s="338"/>
      <c r="CW1035" s="338"/>
      <c r="CX1035" s="338"/>
      <c r="CY1035" s="338"/>
      <c r="CZ1035" s="338"/>
    </row>
    <row r="1036" ht="15" customHeight="true" x14ac:dyDescent="0.25">
      <c r="A1036" s="423" t="s">
        <v>121</v>
      </c>
      <c r="B1036" s="292" t="s">
        <v>122</v>
      </c>
    </row>
    <row r="1037" ht="15" customHeight="true" x14ac:dyDescent="0.2">
      <c r="A1037" s="424" t="str">
        <f>R15</f>
        <v>Bandundu</v>
      </c>
      <c r="B1037" s="424">
        <f>BR122+BR123</f>
        <v>15466.187457999971</v>
      </c>
    </row>
    <row r="1038" ht="15" customHeight="true" x14ac:dyDescent="0.2">
      <c r="A1038" s="424" t="str">
        <f>S15</f>
        <v>Bas-Congo</v>
      </c>
      <c r="B1038" s="424">
        <f>BS122+BS123</f>
        <v>4278.8875269999926</v>
      </c>
    </row>
    <row r="1039" ht="15" customHeight="true" x14ac:dyDescent="0.2">
      <c r="A1039" s="424" t="str">
        <f>T15</f>
        <v>Equateur</v>
      </c>
      <c r="B1039" s="424">
        <f>BT122+BT123</f>
        <v>13304.854686999992</v>
      </c>
    </row>
    <row r="1040" ht="15" customHeight="true" x14ac:dyDescent="0.2">
      <c r="A1040" s="424" t="str">
        <f>U15</f>
        <v>Kasai-Occidental</v>
      </c>
      <c r="B1040" s="424">
        <f>BU122+BU123</f>
        <v>6494.6813500000117</v>
      </c>
    </row>
    <row r="1041" ht="15" customHeight="true" x14ac:dyDescent="0.2">
      <c r="A1041" s="424" t="str">
        <f>V15</f>
        <v>Kasai-Oriental</v>
      </c>
      <c r="B1041" s="424">
        <f>BV122+BV123</f>
        <v>10082.086869000002</v>
      </c>
    </row>
    <row r="1042" ht="15" customHeight="true" x14ac:dyDescent="0.2">
      <c r="A1042" s="424" t="str">
        <f>W15</f>
        <v>Katanga</v>
      </c>
      <c r="B1042" s="424">
        <f>BW122+BW123</f>
        <v>10151.81787500001</v>
      </c>
    </row>
    <row r="1043" ht="15" customHeight="true" x14ac:dyDescent="0.2">
      <c r="A1043" s="424" t="str">
        <f>X15</f>
        <v>Kinshasa</v>
      </c>
      <c r="B1043" s="424">
        <f>BX122+XR123</f>
        <v>5780.7539559999896</v>
      </c>
    </row>
    <row r="1044" ht="15" customHeight="true" x14ac:dyDescent="0.2">
      <c r="A1044" s="424" t="str">
        <f>Y15</f>
        <v>Maniema</v>
      </c>
      <c r="B1044" s="424">
        <f>BY122+BY123</f>
        <v>3306.8362749999965</v>
      </c>
    </row>
    <row r="1045" ht="15" customHeight="true" x14ac:dyDescent="0.2">
      <c r="A1045" s="424" t="str">
        <f>Z15</f>
        <v>Nord-Kivu</v>
      </c>
      <c r="B1045" s="424">
        <f>BZ122+BZ123</f>
        <v>8291.2070440000061</v>
      </c>
    </row>
    <row r="1046" ht="15" customHeight="true" x14ac:dyDescent="0.2">
      <c r="A1046" s="366" t="str">
        <f>AA15</f>
        <v>Orientale</v>
      </c>
      <c r="B1046" s="424">
        <f>CA122+CA123</f>
        <v>9794.0889909999896</v>
      </c>
    </row>
    <row r="1047" ht="15" customHeight="true" x14ac:dyDescent="0.2">
      <c r="A1047" s="366" t="str">
        <f>AB15</f>
        <v>Sud-Kivu</v>
      </c>
      <c r="B1047" s="424">
        <f>CB122+CB123</f>
        <v>7441.3810380000059</v>
      </c>
    </row>
    <row r="1048" ht="15" customHeight="true" x14ac:dyDescent="0.2">
      <c r="A1048" s="366">
        <f>AC15</f>
        <v>0</v>
      </c>
      <c r="B1048" s="424">
        <f>CC122+CC123</f>
        <v>0</v>
      </c>
    </row>
    <row r="1049" ht="15" customHeight="true" x14ac:dyDescent="0.2">
      <c r="A1049" s="366">
        <f>AD15</f>
        <v>0</v>
      </c>
      <c r="B1049" s="424">
        <f>CD122+CD123</f>
        <v>0</v>
      </c>
    </row>
    <row r="1050" ht="15" customHeight="true" x14ac:dyDescent="0.2">
      <c r="A1050" s="366">
        <f>AE15</f>
        <v>0</v>
      </c>
      <c r="B1050" s="424">
        <f>CE122+CE123</f>
        <v>0</v>
      </c>
    </row>
    <row r="1051" ht="15" customHeight="true" x14ac:dyDescent="0.2">
      <c r="A1051" s="366">
        <f>AF15</f>
        <v>0</v>
      </c>
      <c r="B1051" s="424">
        <f>CF122+CF123</f>
        <v>0</v>
      </c>
    </row>
    <row r="1052" ht="15" customHeight="true" x14ac:dyDescent="0.2">
      <c r="A1052" s="366">
        <f>AG15</f>
        <v>0</v>
      </c>
      <c r="B1052" s="424">
        <f>CG122+CG123</f>
        <v>0</v>
      </c>
    </row>
    <row r="1053" ht="15" customHeight="true" x14ac:dyDescent="0.2">
      <c r="A1053" s="366">
        <f>AH15</f>
        <v>0</v>
      </c>
      <c r="B1053" s="424">
        <f>CH122+CH123</f>
        <v>0</v>
      </c>
    </row>
    <row r="1054" ht="15" customHeight="true" x14ac:dyDescent="0.2">
      <c r="A1054" s="366">
        <f>AI15</f>
        <v>0</v>
      </c>
      <c r="B1054" s="424">
        <f>CI122+CI123</f>
        <v>0</v>
      </c>
    </row>
    <row r="1055" ht="15" customHeight="true" x14ac:dyDescent="0.2">
      <c r="A1055" s="366">
        <f>AJ15</f>
        <v>0</v>
      </c>
      <c r="B1055" s="424">
        <f>CJ122+CJ123</f>
        <v>0</v>
      </c>
    </row>
    <row r="1056" ht="15" customHeight="true" x14ac:dyDescent="0.2">
      <c r="A1056" s="366">
        <f>AK15</f>
        <v>0</v>
      </c>
      <c r="B1056" s="424">
        <f>CK122+CK123</f>
        <v>0</v>
      </c>
    </row>
    <row r="1057" ht="15" customHeight="true" x14ac:dyDescent="0.2">
      <c r="A1057" s="366">
        <f>AL15</f>
        <v>0</v>
      </c>
      <c r="B1057" s="424">
        <f>CL122+CL123</f>
        <v>0</v>
      </c>
    </row>
    <row r="1058" ht="15" customHeight="true" x14ac:dyDescent="0.2">
      <c r="A1058" s="366">
        <f>AM15</f>
        <v>0</v>
      </c>
      <c r="B1058" s="424">
        <f>CM122+CM123</f>
        <v>0</v>
      </c>
    </row>
    <row r="1059" ht="15" customHeight="true" x14ac:dyDescent="0.2">
      <c r="A1059" s="366">
        <f>AN15</f>
        <v>0</v>
      </c>
      <c r="B1059" s="424">
        <f>CN122+CN123</f>
        <v>0</v>
      </c>
    </row>
    <row r="1060" ht="15" customHeight="true" x14ac:dyDescent="0.2">
      <c r="A1060" s="366">
        <f>AO15</f>
        <v>0</v>
      </c>
      <c r="B1060" s="424">
        <f>CO122+CO123</f>
        <v>0</v>
      </c>
    </row>
    <row r="1061" ht="15" customHeight="true" x14ac:dyDescent="0.2">
      <c r="A1061" s="366">
        <f>AP15</f>
        <v>0</v>
      </c>
      <c r="B1061" s="424">
        <f>CP122+CP123</f>
        <v>0</v>
      </c>
    </row>
    <row r="1062" ht="15" customHeight="true" x14ac:dyDescent="0.2">
      <c r="A1062" s="366">
        <f>AQ15</f>
        <v>0</v>
      </c>
      <c r="B1062" s="424">
        <f>CQ122+CQ123</f>
        <v>0</v>
      </c>
    </row>
    <row r="1063" ht="15" customHeight="true" x14ac:dyDescent="0.2">
      <c r="A1063" s="366">
        <f>AR15</f>
        <v>0</v>
      </c>
      <c r="B1063" s="424">
        <f>CR122+CR123</f>
        <v>0</v>
      </c>
    </row>
    <row r="1064" ht="15" customHeight="true" x14ac:dyDescent="0.2">
      <c r="A1064" s="366">
        <f>AS15</f>
        <v>0</v>
      </c>
      <c r="B1064" s="424">
        <f>CS122+CS123</f>
        <v>0</v>
      </c>
    </row>
    <row r="1065" ht="15" customHeight="true" x14ac:dyDescent="0.2">
      <c r="A1065" s="366">
        <f>AT15</f>
        <v>0</v>
      </c>
      <c r="B1065" s="424">
        <f>CT122+CT123</f>
        <v>0</v>
      </c>
    </row>
    <row r="1066" ht="15" customHeight="true" x14ac:dyDescent="0.2">
      <c r="A1066" s="366">
        <f>AU15</f>
        <v>0</v>
      </c>
      <c r="B1066" s="424">
        <f>CU122+CU123</f>
        <v>0</v>
      </c>
    </row>
    <row r="1067" ht="15" customHeight="true" x14ac:dyDescent="0.2">
      <c r="A1067" s="366">
        <f>AV15</f>
        <v>0</v>
      </c>
      <c r="B1067" s="424">
        <f>CV122+CV123</f>
        <v>0</v>
      </c>
    </row>
    <row r="1068" ht="15" customHeight="true" x14ac:dyDescent="0.2">
      <c r="A1068" s="366">
        <f>AW15</f>
        <v>0</v>
      </c>
      <c r="B1068" s="424">
        <f>CW122+CW123</f>
        <v>0</v>
      </c>
    </row>
    <row r="1069" ht="15" customHeight="true" x14ac:dyDescent="0.2">
      <c r="A1069" s="366">
        <f>AX15</f>
        <v>0</v>
      </c>
      <c r="B1069" s="424">
        <f>CX122+CX123</f>
        <v>0</v>
      </c>
    </row>
    <row r="1070" ht="15" customHeight="true" x14ac:dyDescent="0.2">
      <c r="A1070" s="366">
        <f>AY15</f>
        <v>0</v>
      </c>
      <c r="B1070" s="424">
        <f>CY122+CY123</f>
        <v>0</v>
      </c>
    </row>
    <row r="1071" ht="15" customHeight="true" x14ac:dyDescent="0.2">
      <c r="A1071" s="366"/>
      <c r="B1071" s="424"/>
    </row>
    <row r="1072" ht="15" customHeight="true" x14ac:dyDescent="0.2">
      <c r="A1072" s="424">
        <f>34-COUNTIF(A1037:A1071,"0")</f>
        <v>11</v>
      </c>
      <c r="B1072" s="366" t="s">
        <v>141</v>
      </c>
    </row>
    <row r="1100" s="338" customFormat="true" ht="17.1" customHeight="true" x14ac:dyDescent="0.2">
      <c r="A1100" s="814"/>
      <c r="B1100" s="811"/>
      <c r="BA1100" s="506"/>
      <c r="BB1100" s="366"/>
      <c r="BC1100" s="506"/>
      <c r="BD1100" s="506"/>
      <c r="BE1100" s="506"/>
      <c r="BF1100" s="506"/>
      <c r="BG1100" s="506"/>
      <c r="BH1100" s="506"/>
      <c r="BI1100" s="506"/>
      <c r="BJ1100" s="506"/>
      <c r="BK1100" s="506"/>
      <c r="BL1100" s="506"/>
      <c r="BM1100" s="506"/>
      <c r="BN1100" s="506"/>
      <c r="BO1100" s="506"/>
      <c r="BP1100" s="506"/>
      <c r="BQ1100" s="506"/>
      <c r="BR1100" s="506"/>
      <c r="BS1100" s="506"/>
      <c r="BT1100" s="506"/>
      <c r="BU1100" s="506"/>
      <c r="BV1100" s="506"/>
      <c r="BW1100" s="506"/>
      <c r="BX1100" s="506"/>
      <c r="BY1100" s="506"/>
    </row>
    <row r="1101" s="338" customFormat="true" ht="17.1" customHeight="true" x14ac:dyDescent="0.2">
      <c r="A1101" s="815"/>
      <c r="B1101" s="812"/>
      <c r="BA1101" s="506"/>
      <c r="BB1101" s="366"/>
      <c r="BC1101" s="506"/>
      <c r="BD1101" s="506"/>
      <c r="BE1101" s="506"/>
      <c r="BF1101" s="506"/>
      <c r="BG1101" s="506"/>
      <c r="BH1101" s="506"/>
      <c r="BI1101" s="506"/>
      <c r="BJ1101" s="506"/>
      <c r="BK1101" s="506"/>
      <c r="BL1101" s="506"/>
      <c r="BM1101" s="506"/>
      <c r="BN1101" s="506"/>
      <c r="BO1101" s="506"/>
      <c r="BP1101" s="506"/>
      <c r="BQ1101" s="506"/>
      <c r="BR1101" s="506"/>
      <c r="BS1101" s="506"/>
      <c r="BT1101" s="506"/>
      <c r="BU1101" s="506"/>
      <c r="BV1101" s="506"/>
      <c r="BW1101" s="506"/>
      <c r="BX1101" s="506"/>
      <c r="BY1101" s="506"/>
    </row>
    <row r="1102" s="338" customFormat="true" ht="15" customHeight="true" x14ac:dyDescent="0.2">
      <c r="BA1102" s="506"/>
      <c r="BB1102" s="366"/>
      <c r="BC1102" s="506"/>
      <c r="BD1102" s="506"/>
      <c r="BE1102" s="506"/>
      <c r="BF1102" s="506"/>
      <c r="BG1102" s="506"/>
      <c r="BH1102" s="506"/>
      <c r="BI1102" s="506"/>
      <c r="BJ1102" s="506"/>
      <c r="BK1102" s="506"/>
      <c r="BL1102" s="506"/>
      <c r="BM1102" s="506"/>
      <c r="BN1102" s="506"/>
      <c r="BO1102" s="506"/>
      <c r="BP1102" s="506"/>
      <c r="BQ1102" s="506"/>
      <c r="BR1102" s="506"/>
      <c r="BS1102" s="506"/>
      <c r="BT1102" s="506"/>
      <c r="BU1102" s="506"/>
      <c r="BV1102" s="506"/>
      <c r="BW1102" s="506"/>
      <c r="BX1102" s="506"/>
      <c r="BY1102" s="506"/>
    </row>
    <row r="1103" s="338" customFormat="true" ht="15" customHeight="true" x14ac:dyDescent="0.2">
      <c r="BA1103" s="506"/>
      <c r="BB1103" s="366"/>
      <c r="BC1103" s="506"/>
      <c r="BD1103" s="506"/>
      <c r="BE1103" s="506"/>
      <c r="BF1103" s="506"/>
      <c r="BG1103" s="506"/>
      <c r="BH1103" s="506"/>
      <c r="BI1103" s="506"/>
      <c r="BJ1103" s="506"/>
      <c r="BK1103" s="506"/>
      <c r="BL1103" s="506"/>
      <c r="BM1103" s="506"/>
      <c r="BN1103" s="506"/>
      <c r="BO1103" s="506"/>
      <c r="BP1103" s="506"/>
      <c r="BQ1103" s="506"/>
      <c r="BR1103" s="506"/>
      <c r="BS1103" s="506"/>
      <c r="BT1103" s="506"/>
      <c r="BU1103" s="506"/>
      <c r="BV1103" s="506"/>
      <c r="BW1103" s="506"/>
      <c r="BX1103" s="506"/>
      <c r="BY1103" s="506"/>
    </row>
    <row r="1104" s="338" customFormat="true" ht="15" customHeight="true" x14ac:dyDescent="0.2">
      <c r="BA1104" s="506"/>
      <c r="BB1104" s="366"/>
      <c r="BC1104" s="506"/>
      <c r="BD1104" s="506"/>
      <c r="BE1104" s="506"/>
      <c r="BF1104" s="506"/>
      <c r="BG1104" s="506"/>
      <c r="BH1104" s="506"/>
      <c r="BI1104" s="506"/>
      <c r="BJ1104" s="506"/>
      <c r="BK1104" s="506"/>
      <c r="BL1104" s="506"/>
      <c r="BM1104" s="506"/>
      <c r="BN1104" s="506"/>
      <c r="BO1104" s="506"/>
      <c r="BP1104" s="506"/>
      <c r="BQ1104" s="506"/>
      <c r="BR1104" s="506"/>
      <c r="BS1104" s="506"/>
      <c r="BT1104" s="506"/>
      <c r="BU1104" s="506"/>
      <c r="BV1104" s="506"/>
      <c r="BW1104" s="506"/>
      <c r="BX1104" s="506"/>
      <c r="BY1104" s="506"/>
    </row>
    <row r="1105" s="338" customFormat="true" ht="15" customHeight="true" x14ac:dyDescent="0.2">
      <c r="BA1105" s="506"/>
      <c r="BB1105" s="366"/>
      <c r="BC1105" s="506"/>
      <c r="BD1105" s="506"/>
      <c r="BE1105" s="506"/>
      <c r="BF1105" s="506"/>
      <c r="BG1105" s="506"/>
      <c r="BH1105" s="506"/>
      <c r="BI1105" s="506"/>
      <c r="BJ1105" s="506"/>
      <c r="BK1105" s="506"/>
      <c r="BL1105" s="506"/>
      <c r="BM1105" s="506"/>
      <c r="BN1105" s="506"/>
      <c r="BO1105" s="506"/>
      <c r="BP1105" s="506"/>
      <c r="BQ1105" s="506"/>
      <c r="BR1105" s="506"/>
      <c r="BS1105" s="506"/>
      <c r="BT1105" s="506"/>
      <c r="BU1105" s="506"/>
      <c r="BV1105" s="506"/>
      <c r="BW1105" s="506"/>
      <c r="BX1105" s="506"/>
      <c r="BY1105" s="506"/>
    </row>
    <row r="1106" s="338" customFormat="true" ht="15" customHeight="true" x14ac:dyDescent="0.2">
      <c r="BA1106" s="506"/>
      <c r="BB1106" s="366"/>
      <c r="BC1106" s="506"/>
      <c r="BD1106" s="506"/>
      <c r="BE1106" s="506"/>
      <c r="BF1106" s="506"/>
      <c r="BG1106" s="506"/>
      <c r="BH1106" s="506"/>
      <c r="BI1106" s="506"/>
      <c r="BJ1106" s="506"/>
      <c r="BK1106" s="506"/>
      <c r="BL1106" s="506"/>
      <c r="BM1106" s="506"/>
      <c r="BN1106" s="506"/>
      <c r="BO1106" s="506"/>
      <c r="BP1106" s="506"/>
      <c r="BQ1106" s="506"/>
      <c r="BR1106" s="506"/>
      <c r="BS1106" s="506"/>
      <c r="BT1106" s="506"/>
      <c r="BU1106" s="506"/>
      <c r="BV1106" s="506"/>
      <c r="BW1106" s="506"/>
      <c r="BX1106" s="506"/>
      <c r="BY1106" s="506"/>
    </row>
    <row r="1107" s="338" customFormat="true" ht="15" customHeight="true" x14ac:dyDescent="0.2">
      <c r="BA1107" s="506"/>
      <c r="BB1107" s="366"/>
      <c r="BC1107" s="506"/>
      <c r="BD1107" s="506"/>
      <c r="BE1107" s="506"/>
      <c r="BF1107" s="506"/>
      <c r="BG1107" s="506"/>
      <c r="BH1107" s="506"/>
      <c r="BI1107" s="506"/>
      <c r="BJ1107" s="506"/>
      <c r="BK1107" s="506"/>
      <c r="BL1107" s="506"/>
      <c r="BM1107" s="506"/>
      <c r="BN1107" s="506"/>
      <c r="BO1107" s="506"/>
      <c r="BP1107" s="506"/>
      <c r="BQ1107" s="506"/>
      <c r="BR1107" s="506"/>
      <c r="BS1107" s="506"/>
      <c r="BT1107" s="506"/>
      <c r="BU1107" s="506"/>
      <c r="BV1107" s="506"/>
      <c r="BW1107" s="506"/>
      <c r="BX1107" s="506"/>
      <c r="BY1107" s="506"/>
    </row>
    <row r="1108" s="338" customFormat="true" ht="15" customHeight="true" x14ac:dyDescent="0.2">
      <c r="BA1108" s="506"/>
      <c r="BB1108" s="366"/>
      <c r="BC1108" s="506"/>
      <c r="BD1108" s="506"/>
      <c r="BE1108" s="506"/>
      <c r="BF1108" s="506"/>
      <c r="BG1108" s="506"/>
      <c r="BH1108" s="506"/>
      <c r="BI1108" s="506"/>
      <c r="BJ1108" s="506"/>
      <c r="BK1108" s="506"/>
      <c r="BL1108" s="506"/>
      <c r="BM1108" s="506"/>
      <c r="BN1108" s="506"/>
      <c r="BO1108" s="506"/>
      <c r="BP1108" s="506"/>
      <c r="BQ1108" s="506"/>
      <c r="BR1108" s="506"/>
      <c r="BS1108" s="506"/>
      <c r="BT1108" s="506"/>
      <c r="BU1108" s="506"/>
      <c r="BV1108" s="506"/>
      <c r="BW1108" s="506"/>
      <c r="BX1108" s="506"/>
      <c r="BY1108" s="506"/>
    </row>
    <row r="1109" s="338" customFormat="true" ht="15" customHeight="true" x14ac:dyDescent="0.2">
      <c r="BA1109" s="506"/>
      <c r="BB1109" s="366"/>
      <c r="BC1109" s="506"/>
      <c r="BD1109" s="506"/>
      <c r="BE1109" s="506"/>
      <c r="BF1109" s="506"/>
      <c r="BG1109" s="506"/>
      <c r="BH1109" s="506"/>
      <c r="BI1109" s="506"/>
      <c r="BJ1109" s="506"/>
      <c r="BK1109" s="506"/>
      <c r="BL1109" s="506"/>
      <c r="BM1109" s="506"/>
      <c r="BN1109" s="506"/>
      <c r="BO1109" s="506"/>
      <c r="BP1109" s="506"/>
      <c r="BQ1109" s="506"/>
      <c r="BR1109" s="506"/>
      <c r="BS1109" s="506"/>
      <c r="BT1109" s="506"/>
      <c r="BU1109" s="506"/>
      <c r="BV1109" s="506"/>
      <c r="BW1109" s="506"/>
      <c r="BX1109" s="506"/>
      <c r="BY1109" s="506"/>
    </row>
    <row r="1110" s="338" customFormat="true" ht="15" customHeight="true" x14ac:dyDescent="0.2">
      <c r="BA1110" s="506"/>
      <c r="BB1110" s="366"/>
      <c r="BC1110" s="506"/>
      <c r="BD1110" s="506"/>
      <c r="BE1110" s="506"/>
      <c r="BF1110" s="506"/>
      <c r="BG1110" s="506"/>
      <c r="BH1110" s="506"/>
      <c r="BI1110" s="506"/>
      <c r="BJ1110" s="506"/>
      <c r="BK1110" s="506"/>
      <c r="BL1110" s="506"/>
      <c r="BM1110" s="506"/>
      <c r="BN1110" s="506"/>
      <c r="BO1110" s="506"/>
      <c r="BP1110" s="506"/>
      <c r="BQ1110" s="506"/>
      <c r="BR1110" s="506"/>
      <c r="BS1110" s="506"/>
      <c r="BT1110" s="506"/>
      <c r="BU1110" s="506"/>
      <c r="BV1110" s="506"/>
      <c r="BW1110" s="506"/>
      <c r="BX1110" s="506"/>
      <c r="BY1110" s="506"/>
    </row>
    <row r="1111" s="338" customFormat="true" ht="15" customHeight="true" x14ac:dyDescent="0.2">
      <c r="BA1111" s="506"/>
      <c r="BB1111" s="366"/>
      <c r="BC1111" s="506"/>
      <c r="BD1111" s="506"/>
      <c r="BE1111" s="506"/>
      <c r="BF1111" s="506"/>
      <c r="BG1111" s="506"/>
      <c r="BH1111" s="506"/>
      <c r="BI1111" s="506"/>
      <c r="BJ1111" s="506"/>
      <c r="BK1111" s="506"/>
      <c r="BL1111" s="506"/>
      <c r="BM1111" s="506"/>
      <c r="BN1111" s="506"/>
      <c r="BO1111" s="506"/>
      <c r="BP1111" s="506"/>
      <c r="BQ1111" s="506"/>
      <c r="BR1111" s="506"/>
      <c r="BS1111" s="506"/>
      <c r="BT1111" s="506"/>
      <c r="BU1111" s="506"/>
      <c r="BV1111" s="506"/>
      <c r="BW1111" s="506"/>
      <c r="BX1111" s="506"/>
      <c r="BY1111" s="506"/>
    </row>
    <row r="1112" s="338" customFormat="true" ht="15" customHeight="true" x14ac:dyDescent="0.2">
      <c r="BA1112" s="506"/>
      <c r="BB1112" s="366"/>
      <c r="BC1112" s="506"/>
      <c r="BD1112" s="506"/>
      <c r="BE1112" s="506"/>
      <c r="BF1112" s="506"/>
      <c r="BG1112" s="506"/>
      <c r="BH1112" s="506"/>
      <c r="BI1112" s="506"/>
      <c r="BJ1112" s="506"/>
      <c r="BK1112" s="506"/>
      <c r="BL1112" s="506"/>
      <c r="BM1112" s="506"/>
      <c r="BN1112" s="506"/>
      <c r="BO1112" s="506"/>
      <c r="BP1112" s="506"/>
      <c r="BQ1112" s="506"/>
      <c r="BR1112" s="506"/>
      <c r="BS1112" s="506"/>
      <c r="BT1112" s="506"/>
      <c r="BU1112" s="506"/>
      <c r="BV1112" s="506"/>
      <c r="BW1112" s="506"/>
      <c r="BX1112" s="506"/>
      <c r="BY1112" s="506"/>
    </row>
    <row r="1113" s="338" customFormat="true" ht="15" customHeight="true" x14ac:dyDescent="0.2">
      <c r="BA1113" s="506"/>
      <c r="BB1113" s="366"/>
      <c r="BC1113" s="506"/>
      <c r="BD1113" s="506"/>
      <c r="BE1113" s="506"/>
      <c r="BF1113" s="506"/>
      <c r="BG1113" s="506"/>
      <c r="BH1113" s="506"/>
      <c r="BI1113" s="506"/>
      <c r="BJ1113" s="506"/>
      <c r="BK1113" s="506"/>
      <c r="BL1113" s="506"/>
      <c r="BM1113" s="506"/>
      <c r="BN1113" s="506"/>
      <c r="BO1113" s="506"/>
      <c r="BP1113" s="506"/>
      <c r="BQ1113" s="506"/>
      <c r="BR1113" s="506"/>
      <c r="BS1113" s="506"/>
      <c r="BT1113" s="506"/>
      <c r="BU1113" s="506"/>
      <c r="BV1113" s="506"/>
      <c r="BW1113" s="506"/>
      <c r="BX1113" s="506"/>
      <c r="BY1113" s="506"/>
    </row>
    <row r="1114" s="338" customFormat="true" ht="17.1" customHeight="true" x14ac:dyDescent="0.2">
      <c r="A1114" s="815"/>
      <c r="B1114" s="812"/>
      <c r="C1114" s="805"/>
      <c r="D1114" s="805"/>
      <c r="E1114" s="805"/>
      <c r="F1114" s="805"/>
      <c r="G1114" s="805"/>
      <c r="H1114" s="805"/>
      <c r="I1114" s="805"/>
      <c r="J1114" s="805"/>
      <c r="K1114" s="805"/>
      <c r="L1114" s="805"/>
      <c r="M1114" s="805"/>
      <c r="N1114" s="805"/>
      <c r="O1114" s="805"/>
      <c r="P1114" s="805"/>
      <c r="Q1114" s="805"/>
      <c r="R1114" s="805"/>
      <c r="S1114" s="805"/>
      <c r="T1114" s="805"/>
      <c r="U1114" s="805"/>
      <c r="V1114" s="805"/>
      <c r="W1114" s="805"/>
      <c r="X1114" s="805"/>
      <c r="Y1114" s="805"/>
      <c r="Z1114" s="805"/>
      <c r="AA1114" s="805"/>
      <c r="AB1114" s="805"/>
      <c r="BA1114" s="506"/>
      <c r="BB1114" s="366"/>
      <c r="BC1114" s="506"/>
      <c r="BD1114" s="506"/>
      <c r="BE1114" s="506"/>
      <c r="BF1114" s="506"/>
      <c r="BG1114" s="506"/>
      <c r="BH1114" s="506"/>
      <c r="BI1114" s="506"/>
      <c r="BJ1114" s="506"/>
      <c r="BK1114" s="506"/>
      <c r="BL1114" s="506"/>
      <c r="BM1114" s="506"/>
      <c r="BN1114" s="506"/>
      <c r="BO1114" s="506"/>
      <c r="BP1114" s="506"/>
      <c r="BQ1114" s="506"/>
      <c r="BR1114" s="506"/>
      <c r="BS1114" s="506"/>
      <c r="BT1114" s="506"/>
      <c r="BU1114" s="506"/>
      <c r="BV1114" s="506"/>
      <c r="BW1114" s="506"/>
      <c r="BX1114" s="506"/>
      <c r="BY1114" s="506"/>
    </row>
    <row r="1115" s="338" customFormat="true" ht="17.1" customHeight="true" x14ac:dyDescent="0.2">
      <c r="A1115" s="815"/>
      <c r="B1115" s="812"/>
      <c r="C1115" s="805"/>
      <c r="D1115" s="805"/>
      <c r="E1115" s="805"/>
      <c r="F1115" s="805"/>
      <c r="G1115" s="805"/>
      <c r="H1115" s="805"/>
      <c r="I1115" s="805"/>
      <c r="J1115" s="805"/>
      <c r="K1115" s="805"/>
      <c r="L1115" s="805"/>
      <c r="M1115" s="805"/>
      <c r="N1115" s="805"/>
      <c r="O1115" s="805"/>
      <c r="P1115" s="805"/>
      <c r="Q1115" s="805"/>
      <c r="R1115" s="805"/>
      <c r="S1115" s="805"/>
      <c r="T1115" s="805"/>
      <c r="U1115" s="805"/>
      <c r="V1115" s="805"/>
      <c r="W1115" s="805"/>
      <c r="X1115" s="805"/>
      <c r="Y1115" s="805"/>
      <c r="Z1115" s="805"/>
      <c r="AA1115" s="805"/>
      <c r="AB1115" s="805"/>
      <c r="BA1115" s="506"/>
      <c r="BB1115" s="366"/>
      <c r="BC1115" s="506"/>
      <c r="BD1115" s="506"/>
      <c r="BE1115" s="506"/>
      <c r="BF1115" s="506"/>
      <c r="BG1115" s="506"/>
      <c r="BH1115" s="506"/>
      <c r="BI1115" s="506"/>
      <c r="BJ1115" s="506"/>
      <c r="BK1115" s="506"/>
      <c r="BL1115" s="506"/>
      <c r="BM1115" s="506"/>
      <c r="BN1115" s="506"/>
      <c r="BO1115" s="506"/>
      <c r="BP1115" s="506"/>
      <c r="BQ1115" s="506"/>
      <c r="BR1115" s="506"/>
      <c r="BS1115" s="506"/>
      <c r="BT1115" s="506"/>
      <c r="BU1115" s="506"/>
      <c r="BV1115" s="506"/>
      <c r="BW1115" s="506"/>
      <c r="BX1115" s="506"/>
      <c r="BY1115" s="506"/>
    </row>
    <row r="1116" s="338" customFormat="true" ht="17.1" customHeight="true" x14ac:dyDescent="0.2">
      <c r="A1116" s="815"/>
      <c r="B1116" s="812"/>
      <c r="C1116" s="805"/>
      <c r="D1116" s="805"/>
      <c r="E1116" s="805"/>
      <c r="F1116" s="805"/>
      <c r="G1116" s="805"/>
      <c r="H1116" s="805"/>
      <c r="I1116" s="805"/>
      <c r="J1116" s="805"/>
      <c r="K1116" s="805"/>
      <c r="L1116" s="805"/>
      <c r="M1116" s="805"/>
      <c r="N1116" s="805"/>
      <c r="O1116" s="805"/>
      <c r="P1116" s="805"/>
      <c r="Q1116" s="805"/>
      <c r="R1116" s="805"/>
      <c r="S1116" s="805"/>
      <c r="T1116" s="805"/>
      <c r="U1116" s="805"/>
      <c r="V1116" s="805"/>
      <c r="W1116" s="805"/>
      <c r="X1116" s="805"/>
      <c r="Y1116" s="805"/>
      <c r="Z1116" s="805"/>
      <c r="AA1116" s="805"/>
      <c r="AB1116" s="805"/>
      <c r="BA1116" s="506"/>
      <c r="BB1116" s="366"/>
      <c r="BC1116" s="506"/>
      <c r="BD1116" s="506"/>
      <c r="BE1116" s="506"/>
      <c r="BF1116" s="506"/>
      <c r="BG1116" s="506"/>
      <c r="BH1116" s="506"/>
      <c r="BI1116" s="506"/>
      <c r="BJ1116" s="506"/>
      <c r="BK1116" s="506"/>
      <c r="BL1116" s="506"/>
      <c r="BM1116" s="506"/>
      <c r="BN1116" s="506"/>
      <c r="BO1116" s="506"/>
      <c r="BP1116" s="506"/>
      <c r="BQ1116" s="506"/>
      <c r="BR1116" s="506"/>
      <c r="BS1116" s="506"/>
      <c r="BT1116" s="506"/>
      <c r="BU1116" s="506"/>
      <c r="BV1116" s="506"/>
      <c r="BW1116" s="506"/>
      <c r="BX1116" s="506"/>
      <c r="BY1116" s="506"/>
    </row>
    <row r="1117" s="338" customFormat="true" ht="17.1" customHeight="true" x14ac:dyDescent="0.2">
      <c r="A1117" s="816"/>
      <c r="B1117" s="813"/>
      <c r="C1117" s="807"/>
      <c r="D1117" s="807"/>
      <c r="E1117" s="807"/>
      <c r="F1117" s="807"/>
      <c r="G1117" s="807"/>
      <c r="H1117" s="807"/>
      <c r="I1117" s="807"/>
      <c r="J1117" s="807"/>
      <c r="K1117" s="807"/>
      <c r="L1117" s="807"/>
      <c r="M1117" s="807"/>
      <c r="N1117" s="807"/>
      <c r="O1117" s="807"/>
      <c r="P1117" s="807"/>
      <c r="Q1117" s="807"/>
      <c r="R1117" s="807"/>
      <c r="S1117" s="807"/>
      <c r="T1117" s="807"/>
      <c r="U1117" s="807"/>
      <c r="V1117" s="807"/>
      <c r="W1117" s="807"/>
      <c r="X1117" s="807"/>
      <c r="Y1117" s="807"/>
      <c r="Z1117" s="807"/>
      <c r="AA1117" s="807"/>
      <c r="AB1117" s="807"/>
      <c r="BA1117" s="506"/>
      <c r="BB1117" s="366"/>
      <c r="BC1117" s="506"/>
      <c r="BD1117" s="506"/>
      <c r="BE1117" s="506"/>
      <c r="BF1117" s="506"/>
      <c r="BG1117" s="506"/>
      <c r="BH1117" s="506"/>
      <c r="BI1117" s="506"/>
      <c r="BJ1117" s="506"/>
      <c r="BK1117" s="506"/>
      <c r="BL1117" s="506"/>
      <c r="BM1117" s="506"/>
      <c r="BN1117" s="506"/>
      <c r="BO1117" s="506"/>
      <c r="BP1117" s="506"/>
      <c r="BQ1117" s="506"/>
      <c r="BR1117" s="506"/>
      <c r="BS1117" s="506"/>
      <c r="BT1117" s="506"/>
      <c r="BU1117" s="506"/>
      <c r="BV1117" s="506"/>
      <c r="BW1117" s="506"/>
      <c r="BX1117" s="506"/>
      <c r="BY1117" s="506"/>
    </row>
    <row r="1118" s="338" customFormat="true" ht="15" customHeight="true" x14ac:dyDescent="0.2">
      <c r="BA1118" s="506"/>
      <c r="BB1118" s="366"/>
      <c r="BC1118" s="506"/>
      <c r="BD1118" s="506"/>
      <c r="BE1118" s="506"/>
      <c r="BF1118" s="506"/>
      <c r="BG1118" s="506"/>
      <c r="BH1118" s="506"/>
      <c r="BI1118" s="506"/>
      <c r="BJ1118" s="506"/>
      <c r="BK1118" s="506"/>
      <c r="BL1118" s="506"/>
      <c r="BM1118" s="506"/>
      <c r="BN1118" s="506"/>
      <c r="BO1118" s="506"/>
      <c r="BP1118" s="506"/>
      <c r="BQ1118" s="506"/>
      <c r="BR1118" s="506"/>
      <c r="BS1118" s="506"/>
      <c r="BT1118" s="506"/>
      <c r="BU1118" s="506"/>
      <c r="BV1118" s="506"/>
      <c r="BW1118" s="506"/>
      <c r="BX1118" s="506"/>
      <c r="BY1118" s="506"/>
    </row>
    <row r="1119" s="338" customFormat="true" ht="15" customHeight="true" x14ac:dyDescent="0.2">
      <c r="BA1119" s="506"/>
      <c r="BB1119" s="366"/>
      <c r="BC1119" s="506"/>
      <c r="BD1119" s="506"/>
      <c r="BE1119" s="506"/>
      <c r="BF1119" s="506"/>
      <c r="BG1119" s="506"/>
      <c r="BH1119" s="506"/>
      <c r="BI1119" s="506"/>
      <c r="BJ1119" s="506"/>
      <c r="BK1119" s="506"/>
      <c r="BL1119" s="506"/>
      <c r="BM1119" s="506"/>
      <c r="BN1119" s="506"/>
      <c r="BO1119" s="506"/>
      <c r="BP1119" s="506"/>
      <c r="BQ1119" s="506"/>
      <c r="BR1119" s="506"/>
      <c r="BS1119" s="506"/>
      <c r="BT1119" s="506"/>
      <c r="BU1119" s="506"/>
      <c r="BV1119" s="506"/>
      <c r="BW1119" s="506"/>
      <c r="BX1119" s="506"/>
      <c r="BY1119" s="506"/>
    </row>
    <row r="1120" s="338" customFormat="true" ht="15" customHeight="true" x14ac:dyDescent="0.2">
      <c r="BA1120" s="506"/>
      <c r="BB1120" s="366"/>
      <c r="BC1120" s="506"/>
      <c r="BD1120" s="506"/>
      <c r="BE1120" s="506"/>
      <c r="BF1120" s="506"/>
      <c r="BG1120" s="506"/>
      <c r="BH1120" s="506"/>
      <c r="BI1120" s="506"/>
      <c r="BJ1120" s="506"/>
      <c r="BK1120" s="506"/>
      <c r="BL1120" s="506"/>
      <c r="BM1120" s="506"/>
      <c r="BN1120" s="506"/>
      <c r="BO1120" s="506"/>
      <c r="BP1120" s="506"/>
      <c r="BQ1120" s="506"/>
      <c r="BR1120" s="506"/>
      <c r="BS1120" s="506"/>
      <c r="BT1120" s="506"/>
      <c r="BU1120" s="506"/>
      <c r="BV1120" s="506"/>
      <c r="BW1120" s="506"/>
      <c r="BX1120" s="506"/>
      <c r="BY1120" s="506"/>
    </row>
    <row r="1121" s="338" customFormat="true" ht="15" customHeight="true" x14ac:dyDescent="0.2">
      <c r="BA1121" s="506"/>
      <c r="BB1121" s="366"/>
      <c r="BC1121" s="506"/>
      <c r="BD1121" s="506"/>
      <c r="BE1121" s="506"/>
      <c r="BF1121" s="506"/>
      <c r="BG1121" s="506"/>
      <c r="BH1121" s="506"/>
      <c r="BI1121" s="506"/>
      <c r="BJ1121" s="506"/>
      <c r="BK1121" s="506"/>
      <c r="BL1121" s="506"/>
      <c r="BM1121" s="506"/>
      <c r="BN1121" s="506"/>
      <c r="BO1121" s="506"/>
      <c r="BP1121" s="506"/>
      <c r="BQ1121" s="506"/>
      <c r="BR1121" s="506"/>
      <c r="BS1121" s="506"/>
      <c r="BT1121" s="506"/>
      <c r="BU1121" s="506"/>
      <c r="BV1121" s="506"/>
      <c r="BW1121" s="506"/>
      <c r="BX1121" s="506"/>
      <c r="BY1121" s="506"/>
    </row>
    <row r="1122" s="338" customFormat="true" ht="15" customHeight="true" x14ac:dyDescent="0.2">
      <c r="BA1122" s="506"/>
      <c r="BB1122" s="366"/>
      <c r="BC1122" s="506"/>
      <c r="BD1122" s="506"/>
      <c r="BE1122" s="506"/>
      <c r="BF1122" s="506"/>
      <c r="BG1122" s="506"/>
      <c r="BH1122" s="506"/>
      <c r="BI1122" s="506"/>
      <c r="BJ1122" s="506"/>
      <c r="BK1122" s="506"/>
      <c r="BL1122" s="506"/>
      <c r="BM1122" s="506"/>
      <c r="BN1122" s="506"/>
      <c r="BO1122" s="506"/>
      <c r="BP1122" s="506"/>
      <c r="BQ1122" s="506"/>
      <c r="BR1122" s="506"/>
      <c r="BS1122" s="506"/>
      <c r="BT1122" s="506"/>
      <c r="BU1122" s="506"/>
      <c r="BV1122" s="506"/>
      <c r="BW1122" s="506"/>
      <c r="BX1122" s="506"/>
      <c r="BY1122" s="506"/>
    </row>
    <row r="1123" s="338" customFormat="true" ht="15" customHeight="true" x14ac:dyDescent="0.2">
      <c r="BA1123" s="506"/>
      <c r="BB1123" s="366"/>
      <c r="BC1123" s="506"/>
      <c r="BD1123" s="506"/>
      <c r="BE1123" s="506"/>
      <c r="BF1123" s="506"/>
      <c r="BG1123" s="506"/>
      <c r="BH1123" s="506"/>
      <c r="BI1123" s="506"/>
      <c r="BJ1123" s="506"/>
      <c r="BK1123" s="506"/>
      <c r="BL1123" s="506"/>
      <c r="BM1123" s="506"/>
      <c r="BN1123" s="506"/>
      <c r="BO1123" s="506"/>
      <c r="BP1123" s="506"/>
      <c r="BQ1123" s="506"/>
      <c r="BR1123" s="506"/>
      <c r="BS1123" s="506"/>
      <c r="BT1123" s="506"/>
      <c r="BU1123" s="506"/>
      <c r="BV1123" s="506"/>
      <c r="BW1123" s="506"/>
      <c r="BX1123" s="506"/>
      <c r="BY1123" s="506"/>
    </row>
    <row r="1124" s="338" customFormat="true" ht="15" customHeight="true" x14ac:dyDescent="0.2">
      <c r="BA1124" s="506"/>
      <c r="BB1124" s="366"/>
      <c r="BC1124" s="506"/>
      <c r="BD1124" s="506"/>
      <c r="BE1124" s="506"/>
      <c r="BF1124" s="506"/>
      <c r="BG1124" s="506"/>
      <c r="BH1124" s="506"/>
      <c r="BI1124" s="506"/>
      <c r="BJ1124" s="506"/>
      <c r="BK1124" s="506"/>
      <c r="BL1124" s="506"/>
      <c r="BM1124" s="506"/>
      <c r="BN1124" s="506"/>
      <c r="BO1124" s="506"/>
      <c r="BP1124" s="506"/>
      <c r="BQ1124" s="506"/>
      <c r="BR1124" s="506"/>
      <c r="BS1124" s="506"/>
      <c r="BT1124" s="506"/>
      <c r="BU1124" s="506"/>
      <c r="BV1124" s="506"/>
      <c r="BW1124" s="506"/>
      <c r="BX1124" s="506"/>
      <c r="BY1124" s="506"/>
    </row>
    <row r="1125" s="338" customFormat="true" ht="15" customHeight="true" x14ac:dyDescent="0.2">
      <c r="BA1125" s="506"/>
      <c r="BB1125" s="366"/>
      <c r="BC1125" s="506"/>
      <c r="BD1125" s="506"/>
      <c r="BE1125" s="506"/>
      <c r="BF1125" s="506"/>
      <c r="BG1125" s="506"/>
      <c r="BH1125" s="506"/>
      <c r="BI1125" s="506"/>
      <c r="BJ1125" s="506"/>
      <c r="BK1125" s="506"/>
      <c r="BL1125" s="506"/>
      <c r="BM1125" s="506"/>
      <c r="BN1125" s="506"/>
      <c r="BO1125" s="506"/>
      <c r="BP1125" s="506"/>
      <c r="BQ1125" s="506"/>
      <c r="BR1125" s="506"/>
      <c r="BS1125" s="506"/>
      <c r="BT1125" s="506"/>
      <c r="BU1125" s="506"/>
      <c r="BV1125" s="506"/>
      <c r="BW1125" s="506"/>
      <c r="BX1125" s="506"/>
      <c r="BY1125" s="506"/>
    </row>
    <row r="1126" s="338" customFormat="true" ht="15" customHeight="true" x14ac:dyDescent="0.2">
      <c r="BA1126" s="506"/>
      <c r="BB1126" s="366"/>
      <c r="BC1126" s="506"/>
      <c r="BD1126" s="506"/>
      <c r="BE1126" s="506"/>
      <c r="BF1126" s="506"/>
      <c r="BG1126" s="506"/>
      <c r="BH1126" s="506"/>
      <c r="BI1126" s="506"/>
      <c r="BJ1126" s="506"/>
      <c r="BK1126" s="506"/>
      <c r="BL1126" s="506"/>
      <c r="BM1126" s="506"/>
      <c r="BN1126" s="506"/>
      <c r="BO1126" s="506"/>
      <c r="BP1126" s="506"/>
      <c r="BQ1126" s="506"/>
      <c r="BR1126" s="506"/>
      <c r="BS1126" s="506"/>
      <c r="BT1126" s="506"/>
      <c r="BU1126" s="506"/>
      <c r="BV1126" s="506"/>
      <c r="BW1126" s="506"/>
      <c r="BX1126" s="506"/>
      <c r="BY1126" s="506"/>
    </row>
    <row r="1127" s="338" customFormat="true" ht="15" customHeight="true" x14ac:dyDescent="0.2">
      <c r="BA1127" s="506"/>
      <c r="BB1127" s="366"/>
      <c r="BC1127" s="506"/>
      <c r="BD1127" s="506"/>
      <c r="BE1127" s="506"/>
      <c r="BF1127" s="506"/>
      <c r="BG1127" s="506"/>
      <c r="BH1127" s="506"/>
      <c r="BI1127" s="506"/>
      <c r="BJ1127" s="506"/>
      <c r="BK1127" s="506"/>
      <c r="BL1127" s="506"/>
      <c r="BM1127" s="506"/>
      <c r="BN1127" s="506"/>
      <c r="BO1127" s="506"/>
      <c r="BP1127" s="506"/>
      <c r="BQ1127" s="506"/>
      <c r="BR1127" s="506"/>
      <c r="BS1127" s="506"/>
      <c r="BT1127" s="506"/>
      <c r="BU1127" s="506"/>
      <c r="BV1127" s="506"/>
      <c r="BW1127" s="506"/>
      <c r="BX1127" s="506"/>
      <c r="BY1127" s="506"/>
    </row>
    <row r="1128" s="338" customFormat="true" ht="15" customHeight="true" x14ac:dyDescent="0.2">
      <c r="BA1128" s="506"/>
      <c r="BB1128" s="366"/>
      <c r="BC1128" s="506"/>
      <c r="BD1128" s="506"/>
      <c r="BE1128" s="506"/>
      <c r="BF1128" s="506"/>
      <c r="BG1128" s="506"/>
      <c r="BH1128" s="506"/>
      <c r="BI1128" s="506"/>
      <c r="BJ1128" s="506"/>
      <c r="BK1128" s="506"/>
      <c r="BL1128" s="506"/>
      <c r="BM1128" s="506"/>
      <c r="BN1128" s="506"/>
      <c r="BO1128" s="506"/>
      <c r="BP1128" s="506"/>
      <c r="BQ1128" s="506"/>
      <c r="BR1128" s="506"/>
      <c r="BS1128" s="506"/>
      <c r="BT1128" s="506"/>
      <c r="BU1128" s="506"/>
      <c r="BV1128" s="506"/>
      <c r="BW1128" s="506"/>
      <c r="BX1128" s="506"/>
      <c r="BY1128" s="506"/>
    </row>
    <row r="1129" s="338" customFormat="true" ht="15" customHeight="true" x14ac:dyDescent="0.2">
      <c r="BA1129" s="506"/>
      <c r="BB1129" s="366"/>
      <c r="BC1129" s="506"/>
      <c r="BD1129" s="506"/>
      <c r="BE1129" s="506"/>
      <c r="BF1129" s="506"/>
      <c r="BG1129" s="506"/>
      <c r="BH1129" s="506"/>
      <c r="BI1129" s="506"/>
      <c r="BJ1129" s="506"/>
      <c r="BK1129" s="506"/>
      <c r="BL1129" s="506"/>
      <c r="BM1129" s="506"/>
      <c r="BN1129" s="506"/>
      <c r="BO1129" s="506"/>
      <c r="BP1129" s="506"/>
      <c r="BQ1129" s="506"/>
      <c r="BR1129" s="506"/>
      <c r="BS1129" s="506"/>
      <c r="BT1129" s="506"/>
      <c r="BU1129" s="506"/>
      <c r="BV1129" s="506"/>
      <c r="BW1129" s="506"/>
      <c r="BX1129" s="506"/>
      <c r="BY1129" s="506"/>
    </row>
    <row r="1130" s="338" customFormat="true" ht="15" customHeight="true" x14ac:dyDescent="0.2">
      <c r="BA1130" s="506"/>
      <c r="BB1130" s="366"/>
      <c r="BC1130" s="506"/>
      <c r="BD1130" s="506"/>
      <c r="BE1130" s="506"/>
      <c r="BF1130" s="506"/>
      <c r="BG1130" s="506"/>
      <c r="BH1130" s="506"/>
      <c r="BI1130" s="506"/>
      <c r="BJ1130" s="506"/>
      <c r="BK1130" s="506"/>
      <c r="BL1130" s="506"/>
      <c r="BM1130" s="506"/>
      <c r="BN1130" s="506"/>
      <c r="BO1130" s="506"/>
      <c r="BP1130" s="506"/>
      <c r="BQ1130" s="506"/>
      <c r="BR1130" s="506"/>
      <c r="BS1130" s="506"/>
      <c r="BT1130" s="506"/>
      <c r="BU1130" s="506"/>
      <c r="BV1130" s="506"/>
      <c r="BW1130" s="506"/>
      <c r="BX1130" s="506"/>
      <c r="BY1130" s="506"/>
    </row>
    <row r="1131" s="338" customFormat="true" ht="15" customHeight="true" x14ac:dyDescent="0.2">
      <c r="BA1131" s="506"/>
      <c r="BB1131" s="366"/>
      <c r="BC1131" s="506"/>
      <c r="BD1131" s="506"/>
      <c r="BE1131" s="506"/>
      <c r="BF1131" s="506"/>
      <c r="BG1131" s="506"/>
      <c r="BH1131" s="506"/>
      <c r="BI1131" s="506"/>
      <c r="BJ1131" s="506"/>
      <c r="BK1131" s="506"/>
      <c r="BL1131" s="506"/>
      <c r="BM1131" s="506"/>
      <c r="BN1131" s="506"/>
      <c r="BO1131" s="506"/>
      <c r="BP1131" s="506"/>
      <c r="BQ1131" s="506"/>
      <c r="BR1131" s="506"/>
      <c r="BS1131" s="506"/>
      <c r="BT1131" s="506"/>
      <c r="BU1131" s="506"/>
      <c r="BV1131" s="506"/>
      <c r="BW1131" s="506"/>
      <c r="BX1131" s="506"/>
      <c r="BY1131" s="506"/>
    </row>
    <row r="1132" s="338" customFormat="true" ht="15" customHeight="true" x14ac:dyDescent="0.2">
      <c r="BA1132" s="506"/>
      <c r="BB1132" s="366"/>
      <c r="BC1132" s="506"/>
      <c r="BD1132" s="506"/>
      <c r="BE1132" s="506"/>
      <c r="BF1132" s="506"/>
      <c r="BG1132" s="506"/>
      <c r="BH1132" s="506"/>
      <c r="BI1132" s="506"/>
      <c r="BJ1132" s="506"/>
      <c r="BK1132" s="506"/>
      <c r="BL1132" s="506"/>
      <c r="BM1132" s="506"/>
      <c r="BN1132" s="506"/>
      <c r="BO1132" s="506"/>
      <c r="BP1132" s="506"/>
      <c r="BQ1132" s="506"/>
      <c r="BR1132" s="506"/>
      <c r="BS1132" s="506"/>
      <c r="BT1132" s="506"/>
      <c r="BU1132" s="506"/>
      <c r="BV1132" s="506"/>
      <c r="BW1132" s="506"/>
      <c r="BX1132" s="506"/>
      <c r="BY1132" s="506"/>
    </row>
    <row r="1133" s="338" customFormat="true" ht="15" customHeight="true" x14ac:dyDescent="0.2">
      <c r="BA1133" s="506"/>
      <c r="BB1133" s="366"/>
      <c r="BC1133" s="506"/>
      <c r="BD1133" s="506"/>
      <c r="BE1133" s="506"/>
      <c r="BF1133" s="506"/>
      <c r="BG1133" s="506"/>
      <c r="BH1133" s="506"/>
      <c r="BI1133" s="506"/>
      <c r="BJ1133" s="506"/>
      <c r="BK1133" s="506"/>
      <c r="BL1133" s="506"/>
      <c r="BM1133" s="506"/>
      <c r="BN1133" s="506"/>
      <c r="BO1133" s="506"/>
      <c r="BP1133" s="506"/>
      <c r="BQ1133" s="506"/>
      <c r="BR1133" s="506"/>
      <c r="BS1133" s="506"/>
      <c r="BT1133" s="506"/>
      <c r="BU1133" s="506"/>
      <c r="BV1133" s="506"/>
      <c r="BW1133" s="506"/>
      <c r="BX1133" s="506"/>
      <c r="BY1133" s="506"/>
    </row>
    <row r="1134" s="338" customFormat="true" ht="15" customHeight="true" x14ac:dyDescent="0.2">
      <c r="BA1134" s="506"/>
      <c r="BB1134" s="366"/>
      <c r="BC1134" s="506"/>
      <c r="BD1134" s="506"/>
      <c r="BE1134" s="506"/>
      <c r="BF1134" s="506"/>
      <c r="BG1134" s="506"/>
      <c r="BH1134" s="506"/>
      <c r="BI1134" s="506"/>
      <c r="BJ1134" s="506"/>
      <c r="BK1134" s="506"/>
      <c r="BL1134" s="506"/>
      <c r="BM1134" s="506"/>
      <c r="BN1134" s="506"/>
      <c r="BO1134" s="506"/>
      <c r="BP1134" s="506"/>
      <c r="BQ1134" s="506"/>
      <c r="BR1134" s="506"/>
      <c r="BS1134" s="506"/>
      <c r="BT1134" s="506"/>
      <c r="BU1134" s="506"/>
      <c r="BV1134" s="506"/>
      <c r="BW1134" s="506"/>
      <c r="BX1134" s="506"/>
      <c r="BY1134" s="506"/>
    </row>
    <row r="1135" s="338" customFormat="true" ht="15" customHeight="true" x14ac:dyDescent="0.2">
      <c r="BA1135" s="506"/>
      <c r="BB1135" s="366"/>
      <c r="BC1135" s="506"/>
      <c r="BD1135" s="506"/>
      <c r="BE1135" s="506"/>
      <c r="BF1135" s="506"/>
      <c r="BG1135" s="506"/>
      <c r="BH1135" s="506"/>
      <c r="BI1135" s="506"/>
      <c r="BJ1135" s="506"/>
      <c r="BK1135" s="506"/>
      <c r="BL1135" s="506"/>
      <c r="BM1135" s="506"/>
      <c r="BN1135" s="506"/>
      <c r="BO1135" s="506"/>
      <c r="BP1135" s="506"/>
      <c r="BQ1135" s="506"/>
      <c r="BR1135" s="506"/>
      <c r="BS1135" s="506"/>
      <c r="BT1135" s="506"/>
      <c r="BU1135" s="506"/>
      <c r="BV1135" s="506"/>
      <c r="BW1135" s="506"/>
      <c r="BX1135" s="506"/>
      <c r="BY1135" s="506"/>
    </row>
    <row r="1136" s="338" customFormat="true" ht="15" customHeight="true" x14ac:dyDescent="0.2">
      <c r="BA1136" s="506"/>
      <c r="BB1136" s="366"/>
      <c r="BC1136" s="506"/>
      <c r="BD1136" s="506"/>
      <c r="BE1136" s="506"/>
      <c r="BF1136" s="506"/>
      <c r="BG1136" s="506"/>
      <c r="BH1136" s="506"/>
      <c r="BI1136" s="506"/>
      <c r="BJ1136" s="506"/>
      <c r="BK1136" s="506"/>
      <c r="BL1136" s="506"/>
      <c r="BM1136" s="506"/>
      <c r="BN1136" s="506"/>
      <c r="BO1136" s="506"/>
      <c r="BP1136" s="506"/>
      <c r="BQ1136" s="506"/>
      <c r="BR1136" s="506"/>
      <c r="BS1136" s="506"/>
      <c r="BT1136" s="506"/>
      <c r="BU1136" s="506"/>
      <c r="BV1136" s="506"/>
      <c r="BW1136" s="506"/>
      <c r="BX1136" s="506"/>
      <c r="BY1136" s="506"/>
    </row>
    <row r="1137" s="338" customFormat="true" ht="15" customHeight="true" x14ac:dyDescent="0.2">
      <c r="BA1137" s="506"/>
      <c r="BB1137" s="366"/>
      <c r="BC1137" s="506"/>
      <c r="BD1137" s="506"/>
      <c r="BE1137" s="506"/>
      <c r="BF1137" s="506"/>
      <c r="BG1137" s="506"/>
      <c r="BH1137" s="506"/>
      <c r="BI1137" s="506"/>
      <c r="BJ1137" s="506"/>
      <c r="BK1137" s="506"/>
      <c r="BL1137" s="506"/>
      <c r="BM1137" s="506"/>
      <c r="BN1137" s="506"/>
      <c r="BO1137" s="506"/>
      <c r="BP1137" s="506"/>
      <c r="BQ1137" s="506"/>
      <c r="BR1137" s="506"/>
      <c r="BS1137" s="506"/>
      <c r="BT1137" s="506"/>
      <c r="BU1137" s="506"/>
      <c r="BV1137" s="506"/>
      <c r="BW1137" s="506"/>
      <c r="BX1137" s="506"/>
      <c r="BY1137" s="506"/>
    </row>
    <row r="1138" s="338" customFormat="true" ht="15" customHeight="true" x14ac:dyDescent="0.2">
      <c r="BA1138" s="506"/>
      <c r="BB1138" s="366"/>
      <c r="BC1138" s="506"/>
      <c r="BD1138" s="506"/>
      <c r="BE1138" s="506"/>
      <c r="BF1138" s="506"/>
      <c r="BG1138" s="506"/>
      <c r="BH1138" s="506"/>
      <c r="BI1138" s="506"/>
      <c r="BJ1138" s="506"/>
      <c r="BK1138" s="506"/>
      <c r="BL1138" s="506"/>
      <c r="BM1138" s="506"/>
      <c r="BN1138" s="506"/>
      <c r="BO1138" s="506"/>
      <c r="BP1138" s="506"/>
      <c r="BQ1138" s="506"/>
      <c r="BR1138" s="506"/>
      <c r="BS1138" s="506"/>
      <c r="BT1138" s="506"/>
      <c r="BU1138" s="506"/>
      <c r="BV1138" s="506"/>
      <c r="BW1138" s="506"/>
      <c r="BX1138" s="506"/>
      <c r="BY1138" s="506"/>
    </row>
    <row r="1139" s="338" customFormat="true" ht="15" customHeight="true" x14ac:dyDescent="0.2">
      <c r="BA1139" s="506"/>
      <c r="BB1139" s="366"/>
      <c r="BC1139" s="506"/>
      <c r="BD1139" s="506"/>
      <c r="BE1139" s="506"/>
      <c r="BF1139" s="506"/>
      <c r="BG1139" s="506"/>
      <c r="BH1139" s="506"/>
      <c r="BI1139" s="506"/>
      <c r="BJ1139" s="506"/>
      <c r="BK1139" s="506"/>
      <c r="BL1139" s="506"/>
      <c r="BM1139" s="506"/>
      <c r="BN1139" s="506"/>
      <c r="BO1139" s="506"/>
      <c r="BP1139" s="506"/>
      <c r="BQ1139" s="506"/>
      <c r="BR1139" s="506"/>
      <c r="BS1139" s="506"/>
      <c r="BT1139" s="506"/>
      <c r="BU1139" s="506"/>
      <c r="BV1139" s="506"/>
      <c r="BW1139" s="506"/>
      <c r="BX1139" s="506"/>
      <c r="BY1139" s="506"/>
    </row>
    <row r="1140" s="338" customFormat="true" ht="15" customHeight="true" x14ac:dyDescent="0.2">
      <c r="BA1140" s="506"/>
      <c r="BB1140" s="366"/>
      <c r="BC1140" s="506"/>
      <c r="BD1140" s="506"/>
      <c r="BE1140" s="506"/>
      <c r="BF1140" s="506"/>
      <c r="BG1140" s="506"/>
      <c r="BH1140" s="506"/>
      <c r="BI1140" s="506"/>
      <c r="BJ1140" s="506"/>
      <c r="BK1140" s="506"/>
      <c r="BL1140" s="506"/>
      <c r="BM1140" s="506"/>
      <c r="BN1140" s="506"/>
      <c r="BO1140" s="506"/>
      <c r="BP1140" s="506"/>
      <c r="BQ1140" s="506"/>
      <c r="BR1140" s="506"/>
      <c r="BS1140" s="506"/>
      <c r="BT1140" s="506"/>
      <c r="BU1140" s="506"/>
      <c r="BV1140" s="506"/>
      <c r="BW1140" s="506"/>
      <c r="BX1140" s="506"/>
      <c r="BY1140" s="506"/>
    </row>
    <row r="1141" s="338" customFormat="true" ht="15" customHeight="true" x14ac:dyDescent="0.2">
      <c r="BA1141" s="506"/>
      <c r="BB1141" s="366"/>
      <c r="BC1141" s="506"/>
      <c r="BD1141" s="506"/>
      <c r="BE1141" s="506"/>
      <c r="BF1141" s="506"/>
      <c r="BG1141" s="506"/>
      <c r="BH1141" s="506"/>
      <c r="BI1141" s="506"/>
      <c r="BJ1141" s="506"/>
      <c r="BK1141" s="506"/>
      <c r="BL1141" s="506"/>
      <c r="BM1141" s="506"/>
      <c r="BN1141" s="506"/>
      <c r="BO1141" s="506"/>
      <c r="BP1141" s="506"/>
      <c r="BQ1141" s="506"/>
      <c r="BR1141" s="506"/>
      <c r="BS1141" s="506"/>
      <c r="BT1141" s="506"/>
      <c r="BU1141" s="506"/>
      <c r="BV1141" s="506"/>
      <c r="BW1141" s="506"/>
      <c r="BX1141" s="506"/>
      <c r="BY1141" s="506"/>
    </row>
    <row r="1142" s="338" customFormat="true" ht="15" customHeight="true" x14ac:dyDescent="0.2">
      <c r="BA1142" s="506"/>
      <c r="BB1142" s="366"/>
      <c r="BC1142" s="506"/>
      <c r="BD1142" s="506"/>
      <c r="BE1142" s="506"/>
      <c r="BF1142" s="506"/>
      <c r="BG1142" s="506"/>
      <c r="BH1142" s="506"/>
      <c r="BI1142" s="506"/>
      <c r="BJ1142" s="506"/>
      <c r="BK1142" s="506"/>
      <c r="BL1142" s="506"/>
      <c r="BM1142" s="506"/>
      <c r="BN1142" s="506"/>
      <c r="BO1142" s="506"/>
      <c r="BP1142" s="506"/>
      <c r="BQ1142" s="506"/>
      <c r="BR1142" s="506"/>
      <c r="BS1142" s="506"/>
      <c r="BT1142" s="506"/>
      <c r="BU1142" s="506"/>
      <c r="BV1142" s="506"/>
      <c r="BW1142" s="506"/>
      <c r="BX1142" s="506"/>
      <c r="BY1142" s="506"/>
    </row>
    <row r="1143" s="338" customFormat="true" ht="15" customHeight="true" x14ac:dyDescent="0.2">
      <c r="BA1143" s="506"/>
      <c r="BB1143" s="366"/>
      <c r="BC1143" s="506"/>
      <c r="BD1143" s="506"/>
      <c r="BE1143" s="506"/>
      <c r="BF1143" s="506"/>
      <c r="BG1143" s="506"/>
      <c r="BH1143" s="506"/>
      <c r="BI1143" s="506"/>
      <c r="BJ1143" s="506"/>
      <c r="BK1143" s="506"/>
      <c r="BL1143" s="506"/>
      <c r="BM1143" s="506"/>
      <c r="BN1143" s="506"/>
      <c r="BO1143" s="506"/>
      <c r="BP1143" s="506"/>
      <c r="BQ1143" s="506"/>
      <c r="BR1143" s="506"/>
      <c r="BS1143" s="506"/>
      <c r="BT1143" s="506"/>
      <c r="BU1143" s="506"/>
      <c r="BV1143" s="506"/>
      <c r="BW1143" s="506"/>
      <c r="BX1143" s="506"/>
      <c r="BY1143" s="506"/>
    </row>
    <row r="1144" s="338" customFormat="true" ht="15" customHeight="true" x14ac:dyDescent="0.2">
      <c r="BA1144" s="506"/>
      <c r="BB1144" s="366"/>
      <c r="BC1144" s="506"/>
      <c r="BD1144" s="506"/>
      <c r="BE1144" s="506"/>
      <c r="BF1144" s="506"/>
      <c r="BG1144" s="506"/>
      <c r="BH1144" s="506"/>
      <c r="BI1144" s="506"/>
      <c r="BJ1144" s="506"/>
      <c r="BK1144" s="506"/>
      <c r="BL1144" s="506"/>
      <c r="BM1144" s="506"/>
      <c r="BN1144" s="506"/>
      <c r="BO1144" s="506"/>
      <c r="BP1144" s="506"/>
      <c r="BQ1144" s="506"/>
      <c r="BR1144" s="506"/>
      <c r="BS1144" s="506"/>
      <c r="BT1144" s="506"/>
      <c r="BU1144" s="506"/>
      <c r="BV1144" s="506"/>
      <c r="BW1144" s="506"/>
      <c r="BX1144" s="506"/>
      <c r="BY1144" s="506"/>
    </row>
    <row r="1145" s="338" customFormat="true" ht="15" customHeight="true" x14ac:dyDescent="0.2">
      <c r="BA1145" s="506"/>
      <c r="BB1145" s="366"/>
      <c r="BC1145" s="506"/>
      <c r="BD1145" s="506"/>
      <c r="BE1145" s="506"/>
      <c r="BF1145" s="506"/>
      <c r="BG1145" s="506"/>
      <c r="BH1145" s="506"/>
      <c r="BI1145" s="506"/>
      <c r="BJ1145" s="506"/>
      <c r="BK1145" s="506"/>
      <c r="BL1145" s="506"/>
      <c r="BM1145" s="506"/>
      <c r="BN1145" s="506"/>
      <c r="BO1145" s="506"/>
      <c r="BP1145" s="506"/>
      <c r="BQ1145" s="506"/>
      <c r="BR1145" s="506"/>
      <c r="BS1145" s="506"/>
      <c r="BT1145" s="506"/>
      <c r="BU1145" s="506"/>
      <c r="BV1145" s="506"/>
      <c r="BW1145" s="506"/>
      <c r="BX1145" s="506"/>
      <c r="BY1145" s="506"/>
    </row>
    <row r="1146" s="338" customFormat="true" ht="15" customHeight="true" x14ac:dyDescent="0.2">
      <c r="BA1146" s="506"/>
      <c r="BB1146" s="366"/>
      <c r="BC1146" s="506"/>
      <c r="BD1146" s="506"/>
      <c r="BE1146" s="506"/>
      <c r="BF1146" s="506"/>
      <c r="BG1146" s="506"/>
      <c r="BH1146" s="506"/>
      <c r="BI1146" s="506"/>
      <c r="BJ1146" s="506"/>
      <c r="BK1146" s="506"/>
      <c r="BL1146" s="506"/>
      <c r="BM1146" s="506"/>
      <c r="BN1146" s="506"/>
      <c r="BO1146" s="506"/>
      <c r="BP1146" s="506"/>
      <c r="BQ1146" s="506"/>
      <c r="BR1146" s="506"/>
      <c r="BS1146" s="506"/>
      <c r="BT1146" s="506"/>
      <c r="BU1146" s="506"/>
      <c r="BV1146" s="506"/>
      <c r="BW1146" s="506"/>
      <c r="BX1146" s="506"/>
      <c r="BY1146" s="506"/>
    </row>
    <row r="1147" s="338" customFormat="true" ht="15" customHeight="true" x14ac:dyDescent="0.2">
      <c r="BA1147" s="506"/>
      <c r="BB1147" s="366"/>
      <c r="BC1147" s="506"/>
      <c r="BD1147" s="506"/>
      <c r="BE1147" s="506"/>
      <c r="BF1147" s="506"/>
      <c r="BG1147" s="506"/>
      <c r="BH1147" s="506"/>
      <c r="BI1147" s="506"/>
      <c r="BJ1147" s="506"/>
      <c r="BK1147" s="506"/>
      <c r="BL1147" s="506"/>
      <c r="BM1147" s="506"/>
      <c r="BN1147" s="506"/>
      <c r="BO1147" s="506"/>
      <c r="BP1147" s="506"/>
      <c r="BQ1147" s="506"/>
      <c r="BR1147" s="506"/>
      <c r="BS1147" s="506"/>
      <c r="BT1147" s="506"/>
      <c r="BU1147" s="506"/>
      <c r="BV1147" s="506"/>
      <c r="BW1147" s="506"/>
      <c r="BX1147" s="506"/>
      <c r="BY1147" s="506"/>
    </row>
    <row r="1148" s="338" customFormat="true" ht="15" customHeight="true" x14ac:dyDescent="0.2">
      <c r="BA1148" s="506"/>
      <c r="BB1148" s="366"/>
      <c r="BC1148" s="506"/>
      <c r="BD1148" s="506"/>
      <c r="BE1148" s="506"/>
      <c r="BF1148" s="506"/>
      <c r="BG1148" s="506"/>
      <c r="BH1148" s="506"/>
      <c r="BI1148" s="506"/>
      <c r="BJ1148" s="506"/>
      <c r="BK1148" s="506"/>
      <c r="BL1148" s="506"/>
      <c r="BM1148" s="506"/>
      <c r="BN1148" s="506"/>
      <c r="BO1148" s="506"/>
      <c r="BP1148" s="506"/>
      <c r="BQ1148" s="506"/>
      <c r="BR1148" s="506"/>
      <c r="BS1148" s="506"/>
      <c r="BT1148" s="506"/>
      <c r="BU1148" s="506"/>
      <c r="BV1148" s="506"/>
      <c r="BW1148" s="506"/>
      <c r="BX1148" s="506"/>
      <c r="BY1148" s="506"/>
    </row>
    <row r="1149" s="338" customFormat="true" ht="15" customHeight="true" x14ac:dyDescent="0.2">
      <c r="BA1149" s="506"/>
      <c r="BB1149" s="366"/>
      <c r="BC1149" s="506"/>
      <c r="BD1149" s="506"/>
      <c r="BE1149" s="506"/>
      <c r="BF1149" s="506"/>
      <c r="BG1149" s="506"/>
      <c r="BH1149" s="506"/>
      <c r="BI1149" s="506"/>
      <c r="BJ1149" s="506"/>
      <c r="BK1149" s="506"/>
      <c r="BL1149" s="506"/>
      <c r="BM1149" s="506"/>
      <c r="BN1149" s="506"/>
      <c r="BO1149" s="506"/>
      <c r="BP1149" s="506"/>
      <c r="BQ1149" s="506"/>
      <c r="BR1149" s="506"/>
      <c r="BS1149" s="506"/>
      <c r="BT1149" s="506"/>
      <c r="BU1149" s="506"/>
      <c r="BV1149" s="506"/>
      <c r="BW1149" s="506"/>
      <c r="BX1149" s="506"/>
      <c r="BY1149" s="506"/>
    </row>
    <row r="1150" s="338" customFormat="true" ht="15" customHeight="true" x14ac:dyDescent="0.2">
      <c r="BA1150" s="506"/>
      <c r="BB1150" s="366"/>
      <c r="BC1150" s="506"/>
      <c r="BD1150" s="506"/>
      <c r="BE1150" s="506"/>
      <c r="BF1150" s="506"/>
      <c r="BG1150" s="506"/>
      <c r="BH1150" s="506"/>
      <c r="BI1150" s="506"/>
      <c r="BJ1150" s="506"/>
      <c r="BK1150" s="506"/>
      <c r="BL1150" s="506"/>
      <c r="BM1150" s="506"/>
      <c r="BN1150" s="506"/>
      <c r="BO1150" s="506"/>
      <c r="BP1150" s="506"/>
      <c r="BQ1150" s="506"/>
      <c r="BR1150" s="506"/>
      <c r="BS1150" s="506"/>
      <c r="BT1150" s="506"/>
      <c r="BU1150" s="506"/>
      <c r="BV1150" s="506"/>
      <c r="BW1150" s="506"/>
      <c r="BX1150" s="506"/>
      <c r="BY1150" s="506"/>
    </row>
    <row r="1151" s="338" customFormat="true" ht="15" customHeight="true" x14ac:dyDescent="0.2">
      <c r="BA1151" s="506"/>
      <c r="BB1151" s="366"/>
      <c r="BC1151" s="506"/>
      <c r="BD1151" s="506"/>
      <c r="BE1151" s="506"/>
      <c r="BF1151" s="506"/>
      <c r="BG1151" s="506"/>
      <c r="BH1151" s="506"/>
      <c r="BI1151" s="506"/>
      <c r="BJ1151" s="506"/>
      <c r="BK1151" s="506"/>
      <c r="BL1151" s="506"/>
      <c r="BM1151" s="506"/>
      <c r="BN1151" s="506"/>
      <c r="BO1151" s="506"/>
      <c r="BP1151" s="506"/>
      <c r="BQ1151" s="506"/>
      <c r="BR1151" s="506"/>
      <c r="BS1151" s="506"/>
      <c r="BT1151" s="506"/>
      <c r="BU1151" s="506"/>
      <c r="BV1151" s="506"/>
      <c r="BW1151" s="506"/>
      <c r="BX1151" s="506"/>
      <c r="BY1151" s="506"/>
    </row>
    <row r="1152" s="338" customFormat="true" ht="15" customHeight="true" x14ac:dyDescent="0.2">
      <c r="BA1152" s="506"/>
      <c r="BB1152" s="366"/>
      <c r="BC1152" s="506"/>
      <c r="BD1152" s="506"/>
      <c r="BE1152" s="506"/>
      <c r="BF1152" s="506"/>
      <c r="BG1152" s="506"/>
      <c r="BH1152" s="506"/>
      <c r="BI1152" s="506"/>
      <c r="BJ1152" s="506"/>
      <c r="BK1152" s="506"/>
      <c r="BL1152" s="506"/>
      <c r="BM1152" s="506"/>
      <c r="BN1152" s="506"/>
      <c r="BO1152" s="506"/>
      <c r="BP1152" s="506"/>
      <c r="BQ1152" s="506"/>
      <c r="BR1152" s="506"/>
      <c r="BS1152" s="506"/>
      <c r="BT1152" s="506"/>
      <c r="BU1152" s="506"/>
      <c r="BV1152" s="506"/>
      <c r="BW1152" s="506"/>
      <c r="BX1152" s="506"/>
      <c r="BY1152" s="506"/>
    </row>
    <row r="1153" s="338" customFormat="true" ht="15" customHeight="true" x14ac:dyDescent="0.2">
      <c r="BA1153" s="506"/>
      <c r="BB1153" s="366"/>
      <c r="BC1153" s="506"/>
      <c r="BD1153" s="506"/>
      <c r="BE1153" s="506"/>
      <c r="BF1153" s="506"/>
      <c r="BG1153" s="506"/>
      <c r="BH1153" s="506"/>
      <c r="BI1153" s="506"/>
      <c r="BJ1153" s="506"/>
      <c r="BK1153" s="506"/>
      <c r="BL1153" s="506"/>
      <c r="BM1153" s="506"/>
      <c r="BN1153" s="506"/>
      <c r="BO1153" s="506"/>
      <c r="BP1153" s="506"/>
      <c r="BQ1153" s="506"/>
      <c r="BR1153" s="506"/>
      <c r="BS1153" s="506"/>
      <c r="BT1153" s="506"/>
      <c r="BU1153" s="506"/>
      <c r="BV1153" s="506"/>
      <c r="BW1153" s="506"/>
      <c r="BX1153" s="506"/>
      <c r="BY1153" s="506"/>
    </row>
    <row r="1154" s="338" customFormat="true" ht="15" customHeight="true" x14ac:dyDescent="0.2">
      <c r="BA1154" s="506"/>
      <c r="BB1154" s="366"/>
      <c r="BC1154" s="506"/>
      <c r="BD1154" s="506"/>
      <c r="BE1154" s="506"/>
      <c r="BF1154" s="506"/>
      <c r="BG1154" s="506"/>
      <c r="BH1154" s="506"/>
      <c r="BI1154" s="506"/>
      <c r="BJ1154" s="506"/>
      <c r="BK1154" s="506"/>
      <c r="BL1154" s="506"/>
      <c r="BM1154" s="506"/>
      <c r="BN1154" s="506"/>
      <c r="BO1154" s="506"/>
      <c r="BP1154" s="506"/>
      <c r="BQ1154" s="506"/>
      <c r="BR1154" s="506"/>
      <c r="BS1154" s="506"/>
      <c r="BT1154" s="506"/>
      <c r="BU1154" s="506"/>
      <c r="BV1154" s="506"/>
      <c r="BW1154" s="506"/>
      <c r="BX1154" s="506"/>
      <c r="BY1154" s="506"/>
    </row>
    <row r="1155" s="338" customFormat="true" ht="15" customHeight="true" x14ac:dyDescent="0.2">
      <c r="BA1155" s="506"/>
      <c r="BB1155" s="366"/>
      <c r="BC1155" s="506"/>
      <c r="BD1155" s="506"/>
      <c r="BE1155" s="506"/>
      <c r="BF1155" s="506"/>
      <c r="BG1155" s="506"/>
      <c r="BH1155" s="506"/>
      <c r="BI1155" s="506"/>
      <c r="BJ1155" s="506"/>
      <c r="BK1155" s="506"/>
      <c r="BL1155" s="506"/>
      <c r="BM1155" s="506"/>
      <c r="BN1155" s="506"/>
      <c r="BO1155" s="506"/>
      <c r="BP1155" s="506"/>
      <c r="BQ1155" s="506"/>
      <c r="BR1155" s="506"/>
      <c r="BS1155" s="506"/>
      <c r="BT1155" s="506"/>
      <c r="BU1155" s="506"/>
      <c r="BV1155" s="506"/>
      <c r="BW1155" s="506"/>
      <c r="BX1155" s="506"/>
      <c r="BY1155" s="506"/>
    </row>
    <row r="1156" s="338" customFormat="true" ht="15" customHeight="true" x14ac:dyDescent="0.2">
      <c r="BA1156" s="506"/>
      <c r="BB1156" s="366"/>
      <c r="BC1156" s="506"/>
      <c r="BD1156" s="506"/>
      <c r="BE1156" s="506"/>
      <c r="BF1156" s="506"/>
      <c r="BG1156" s="506"/>
      <c r="BH1156" s="506"/>
      <c r="BI1156" s="506"/>
      <c r="BJ1156" s="506"/>
      <c r="BK1156" s="506"/>
      <c r="BL1156" s="506"/>
      <c r="BM1156" s="506"/>
      <c r="BN1156" s="506"/>
      <c r="BO1156" s="506"/>
      <c r="BP1156" s="506"/>
      <c r="BQ1156" s="506"/>
      <c r="BR1156" s="506"/>
      <c r="BS1156" s="506"/>
      <c r="BT1156" s="506"/>
      <c r="BU1156" s="506"/>
      <c r="BV1156" s="506"/>
      <c r="BW1156" s="506"/>
      <c r="BX1156" s="506"/>
      <c r="BY1156" s="506"/>
    </row>
    <row r="1157" s="338" customFormat="true" ht="15" customHeight="true" x14ac:dyDescent="0.2">
      <c r="BA1157" s="506"/>
      <c r="BB1157" s="366"/>
      <c r="BC1157" s="506"/>
      <c r="BD1157" s="506"/>
      <c r="BE1157" s="506"/>
      <c r="BF1157" s="506"/>
      <c r="BG1157" s="506"/>
      <c r="BH1157" s="506"/>
      <c r="BI1157" s="506"/>
      <c r="BJ1157" s="506"/>
      <c r="BK1157" s="506"/>
      <c r="BL1157" s="506"/>
      <c r="BM1157" s="506"/>
      <c r="BN1157" s="506"/>
      <c r="BO1157" s="506"/>
      <c r="BP1157" s="506"/>
      <c r="BQ1157" s="506"/>
      <c r="BR1157" s="506"/>
      <c r="BS1157" s="506"/>
      <c r="BT1157" s="506"/>
      <c r="BU1157" s="506"/>
      <c r="BV1157" s="506"/>
      <c r="BW1157" s="506"/>
      <c r="BX1157" s="506"/>
      <c r="BY1157" s="506"/>
    </row>
    <row r="1158" s="338" customFormat="true" ht="15" customHeight="true" x14ac:dyDescent="0.2">
      <c r="BA1158" s="506"/>
      <c r="BB1158" s="366"/>
      <c r="BC1158" s="506"/>
      <c r="BD1158" s="506"/>
      <c r="BE1158" s="506"/>
      <c r="BF1158" s="506"/>
      <c r="BG1158" s="506"/>
      <c r="BH1158" s="506"/>
      <c r="BI1158" s="506"/>
      <c r="BJ1158" s="506"/>
      <c r="BK1158" s="506"/>
      <c r="BL1158" s="506"/>
      <c r="BM1158" s="506"/>
      <c r="BN1158" s="506"/>
      <c r="BO1158" s="506"/>
      <c r="BP1158" s="506"/>
      <c r="BQ1158" s="506"/>
      <c r="BR1158" s="506"/>
      <c r="BS1158" s="506"/>
      <c r="BT1158" s="506"/>
      <c r="BU1158" s="506"/>
      <c r="BV1158" s="506"/>
      <c r="BW1158" s="506"/>
      <c r="BX1158" s="506"/>
      <c r="BY1158" s="506"/>
    </row>
    <row r="1159" s="338" customFormat="true" ht="15" customHeight="true" x14ac:dyDescent="0.2">
      <c r="BA1159" s="506"/>
      <c r="BB1159" s="366"/>
      <c r="BC1159" s="506"/>
      <c r="BD1159" s="506"/>
      <c r="BE1159" s="506"/>
      <c r="BF1159" s="506"/>
      <c r="BG1159" s="506"/>
      <c r="BH1159" s="506"/>
      <c r="BI1159" s="506"/>
      <c r="BJ1159" s="506"/>
      <c r="BK1159" s="506"/>
      <c r="BL1159" s="506"/>
      <c r="BM1159" s="506"/>
      <c r="BN1159" s="506"/>
      <c r="BO1159" s="506"/>
      <c r="BP1159" s="506"/>
      <c r="BQ1159" s="506"/>
      <c r="BR1159" s="506"/>
      <c r="BS1159" s="506"/>
      <c r="BT1159" s="506"/>
      <c r="BU1159" s="506"/>
      <c r="BV1159" s="506"/>
      <c r="BW1159" s="506"/>
      <c r="BX1159" s="506"/>
      <c r="BY1159" s="506"/>
    </row>
    <row r="1160" s="338" customFormat="true" ht="15" customHeight="true" x14ac:dyDescent="0.2">
      <c r="BA1160" s="506"/>
      <c r="BB1160" s="366"/>
      <c r="BC1160" s="506"/>
      <c r="BD1160" s="506"/>
      <c r="BE1160" s="506"/>
      <c r="BF1160" s="506"/>
      <c r="BG1160" s="506"/>
      <c r="BH1160" s="506"/>
      <c r="BI1160" s="506"/>
      <c r="BJ1160" s="506"/>
      <c r="BK1160" s="506"/>
      <c r="BL1160" s="506"/>
      <c r="BM1160" s="506"/>
      <c r="BN1160" s="506"/>
      <c r="BO1160" s="506"/>
      <c r="BP1160" s="506"/>
      <c r="BQ1160" s="506"/>
      <c r="BR1160" s="506"/>
      <c r="BS1160" s="506"/>
      <c r="BT1160" s="506"/>
      <c r="BU1160" s="506"/>
      <c r="BV1160" s="506"/>
      <c r="BW1160" s="506"/>
      <c r="BX1160" s="506"/>
      <c r="BY1160" s="506"/>
    </row>
    <row r="1161" s="338" customFormat="true" ht="15" customHeight="true" x14ac:dyDescent="0.2">
      <c r="BA1161" s="506"/>
      <c r="BB1161" s="366"/>
      <c r="BC1161" s="506"/>
      <c r="BD1161" s="506"/>
      <c r="BE1161" s="506"/>
      <c r="BF1161" s="506"/>
      <c r="BG1161" s="506"/>
      <c r="BH1161" s="506"/>
      <c r="BI1161" s="506"/>
      <c r="BJ1161" s="506"/>
      <c r="BK1161" s="506"/>
      <c r="BL1161" s="506"/>
      <c r="BM1161" s="506"/>
      <c r="BN1161" s="506"/>
      <c r="BO1161" s="506"/>
      <c r="BP1161" s="506"/>
      <c r="BQ1161" s="506"/>
      <c r="BR1161" s="506"/>
      <c r="BS1161" s="506"/>
      <c r="BT1161" s="506"/>
      <c r="BU1161" s="506"/>
      <c r="BV1161" s="506"/>
      <c r="BW1161" s="506"/>
      <c r="BX1161" s="506"/>
      <c r="BY1161" s="506"/>
    </row>
    <row r="1162" s="338" customFormat="true" ht="15" customHeight="true" x14ac:dyDescent="0.2">
      <c r="BA1162" s="506"/>
      <c r="BB1162" s="366"/>
      <c r="BC1162" s="506"/>
      <c r="BD1162" s="506"/>
      <c r="BE1162" s="506"/>
      <c r="BF1162" s="506"/>
      <c r="BG1162" s="506"/>
      <c r="BH1162" s="506"/>
      <c r="BI1162" s="506"/>
      <c r="BJ1162" s="506"/>
      <c r="BK1162" s="506"/>
      <c r="BL1162" s="506"/>
      <c r="BM1162" s="506"/>
      <c r="BN1162" s="506"/>
      <c r="BO1162" s="506"/>
      <c r="BP1162" s="506"/>
      <c r="BQ1162" s="506"/>
      <c r="BR1162" s="506"/>
      <c r="BS1162" s="506"/>
      <c r="BT1162" s="506"/>
      <c r="BU1162" s="506"/>
      <c r="BV1162" s="506"/>
      <c r="BW1162" s="506"/>
      <c r="BX1162" s="506"/>
      <c r="BY1162" s="506"/>
    </row>
    <row r="1163" s="338" customFormat="true" ht="15" customHeight="true" x14ac:dyDescent="0.2">
      <c r="BA1163" s="506"/>
      <c r="BB1163" s="366"/>
      <c r="BC1163" s="506"/>
      <c r="BD1163" s="506"/>
      <c r="BE1163" s="506"/>
      <c r="BF1163" s="506"/>
      <c r="BG1163" s="506"/>
      <c r="BH1163" s="506"/>
      <c r="BI1163" s="506"/>
      <c r="BJ1163" s="506"/>
      <c r="BK1163" s="506"/>
      <c r="BL1163" s="506"/>
      <c r="BM1163" s="506"/>
      <c r="BN1163" s="506"/>
      <c r="BO1163" s="506"/>
      <c r="BP1163" s="506"/>
      <c r="BQ1163" s="506"/>
      <c r="BR1163" s="506"/>
      <c r="BS1163" s="506"/>
      <c r="BT1163" s="506"/>
      <c r="BU1163" s="506"/>
      <c r="BV1163" s="506"/>
      <c r="BW1163" s="506"/>
      <c r="BX1163" s="506"/>
      <c r="BY1163" s="506"/>
    </row>
    <row r="1164" s="338" customFormat="true" ht="15" customHeight="true" x14ac:dyDescent="0.2">
      <c r="BA1164" s="506"/>
      <c r="BB1164" s="366"/>
      <c r="BC1164" s="506"/>
      <c r="BD1164" s="506"/>
      <c r="BE1164" s="506"/>
      <c r="BF1164" s="506"/>
      <c r="BG1164" s="506"/>
      <c r="BH1164" s="506"/>
      <c r="BI1164" s="506"/>
      <c r="BJ1164" s="506"/>
      <c r="BK1164" s="506"/>
      <c r="BL1164" s="506"/>
      <c r="BM1164" s="506"/>
      <c r="BN1164" s="506"/>
      <c r="BO1164" s="506"/>
      <c r="BP1164" s="506"/>
      <c r="BQ1164" s="506"/>
      <c r="BR1164" s="506"/>
      <c r="BS1164" s="506"/>
      <c r="BT1164" s="506"/>
      <c r="BU1164" s="506"/>
      <c r="BV1164" s="506"/>
      <c r="BW1164" s="506"/>
      <c r="BX1164" s="506"/>
      <c r="BY1164" s="506"/>
    </row>
    <row r="1165" s="338" customFormat="true" ht="15" customHeight="true" x14ac:dyDescent="0.2">
      <c r="BA1165" s="506"/>
      <c r="BB1165" s="366"/>
      <c r="BC1165" s="506"/>
      <c r="BD1165" s="506"/>
      <c r="BE1165" s="506"/>
      <c r="BF1165" s="506"/>
      <c r="BG1165" s="506"/>
      <c r="BH1165" s="506"/>
      <c r="BI1165" s="506"/>
      <c r="BJ1165" s="506"/>
      <c r="BK1165" s="506"/>
      <c r="BL1165" s="506"/>
      <c r="BM1165" s="506"/>
      <c r="BN1165" s="506"/>
      <c r="BO1165" s="506"/>
      <c r="BP1165" s="506"/>
      <c r="BQ1165" s="506"/>
      <c r="BR1165" s="506"/>
      <c r="BS1165" s="506"/>
      <c r="BT1165" s="506"/>
      <c r="BU1165" s="506"/>
      <c r="BV1165" s="506"/>
      <c r="BW1165" s="506"/>
      <c r="BX1165" s="506"/>
      <c r="BY1165" s="506"/>
    </row>
    <row r="1166" s="338" customFormat="true" ht="15" customHeight="true" x14ac:dyDescent="0.2">
      <c r="BA1166" s="506"/>
      <c r="BB1166" s="366"/>
      <c r="BC1166" s="506"/>
      <c r="BD1166" s="506"/>
      <c r="BE1166" s="506"/>
      <c r="BF1166" s="506"/>
      <c r="BG1166" s="506"/>
      <c r="BH1166" s="506"/>
      <c r="BI1166" s="506"/>
      <c r="BJ1166" s="506"/>
      <c r="BK1166" s="506"/>
      <c r="BL1166" s="506"/>
      <c r="BM1166" s="506"/>
      <c r="BN1166" s="506"/>
      <c r="BO1166" s="506"/>
      <c r="BP1166" s="506"/>
      <c r="BQ1166" s="506"/>
      <c r="BR1166" s="506"/>
      <c r="BS1166" s="506"/>
      <c r="BT1166" s="506"/>
      <c r="BU1166" s="506"/>
      <c r="BV1166" s="506"/>
      <c r="BW1166" s="506"/>
      <c r="BX1166" s="506"/>
      <c r="BY1166" s="506"/>
    </row>
    <row r="1167" s="338" customFormat="true" ht="15" customHeight="true" x14ac:dyDescent="0.2">
      <c r="BA1167" s="506"/>
      <c r="BB1167" s="366"/>
      <c r="BC1167" s="506"/>
      <c r="BD1167" s="506"/>
      <c r="BE1167" s="506"/>
      <c r="BF1167" s="506"/>
      <c r="BG1167" s="506"/>
      <c r="BH1167" s="506"/>
      <c r="BI1167" s="506"/>
      <c r="BJ1167" s="506"/>
      <c r="BK1167" s="506"/>
      <c r="BL1167" s="506"/>
      <c r="BM1167" s="506"/>
      <c r="BN1167" s="506"/>
      <c r="BO1167" s="506"/>
      <c r="BP1167" s="506"/>
      <c r="BQ1167" s="506"/>
      <c r="BR1167" s="506"/>
      <c r="BS1167" s="506"/>
      <c r="BT1167" s="506"/>
      <c r="BU1167" s="506"/>
      <c r="BV1167" s="506"/>
      <c r="BW1167" s="506"/>
      <c r="BX1167" s="506"/>
      <c r="BY1167" s="506"/>
    </row>
    <row r="1168" s="338" customFormat="true" ht="15" customHeight="true" x14ac:dyDescent="0.2">
      <c r="BA1168" s="506"/>
      <c r="BB1168" s="366"/>
      <c r="BC1168" s="506"/>
      <c r="BD1168" s="506"/>
      <c r="BE1168" s="506"/>
      <c r="BF1168" s="506"/>
      <c r="BG1168" s="506"/>
      <c r="BH1168" s="506"/>
      <c r="BI1168" s="506"/>
      <c r="BJ1168" s="506"/>
      <c r="BK1168" s="506"/>
      <c r="BL1168" s="506"/>
      <c r="BM1168" s="506"/>
      <c r="BN1168" s="506"/>
      <c r="BO1168" s="506"/>
      <c r="BP1168" s="506"/>
      <c r="BQ1168" s="506"/>
      <c r="BR1168" s="506"/>
      <c r="BS1168" s="506"/>
      <c r="BT1168" s="506"/>
      <c r="BU1168" s="506"/>
      <c r="BV1168" s="506"/>
      <c r="BW1168" s="506"/>
      <c r="BX1168" s="506"/>
      <c r="BY1168" s="506"/>
    </row>
    <row r="1169" s="338" customFormat="true" ht="15" customHeight="true" x14ac:dyDescent="0.2">
      <c r="BA1169" s="506"/>
      <c r="BB1169" s="366"/>
      <c r="BC1169" s="506"/>
      <c r="BD1169" s="506"/>
      <c r="BE1169" s="506"/>
      <c r="BF1169" s="506"/>
      <c r="BG1169" s="506"/>
      <c r="BH1169" s="506"/>
      <c r="BI1169" s="506"/>
      <c r="BJ1169" s="506"/>
      <c r="BK1169" s="506"/>
      <c r="BL1169" s="506"/>
      <c r="BM1169" s="506"/>
      <c r="BN1169" s="506"/>
      <c r="BO1169" s="506"/>
      <c r="BP1169" s="506"/>
      <c r="BQ1169" s="506"/>
      <c r="BR1169" s="506"/>
      <c r="BS1169" s="506"/>
      <c r="BT1169" s="506"/>
      <c r="BU1169" s="506"/>
      <c r="BV1169" s="506"/>
      <c r="BW1169" s="506"/>
      <c r="BX1169" s="506"/>
      <c r="BY1169" s="506"/>
    </row>
    <row r="1170" s="338" customFormat="true" ht="15" customHeight="true" x14ac:dyDescent="0.2">
      <c r="A1170" s="437"/>
      <c r="B1170" s="780"/>
      <c r="C1170" s="781"/>
      <c r="D1170" s="781"/>
      <c r="E1170" s="781"/>
      <c r="F1170" s="781"/>
      <c r="G1170" s="781"/>
      <c r="H1170" s="781"/>
      <c r="I1170" s="781"/>
      <c r="J1170" s="781"/>
      <c r="K1170" s="781"/>
      <c r="L1170" s="781"/>
      <c r="M1170" s="781"/>
      <c r="N1170" s="781"/>
      <c r="O1170" s="781"/>
      <c r="P1170" s="781"/>
      <c r="Q1170" s="781"/>
      <c r="R1170" s="781"/>
      <c r="S1170" s="781"/>
      <c r="T1170" s="781"/>
      <c r="U1170" s="781"/>
      <c r="V1170" s="781"/>
      <c r="W1170" s="781"/>
      <c r="X1170" s="781"/>
      <c r="Y1170" s="781"/>
      <c r="Z1170" s="781"/>
      <c r="AA1170" s="781"/>
      <c r="AB1170" s="781"/>
      <c r="BA1170" s="506"/>
      <c r="BB1170" s="366"/>
      <c r="BC1170" s="506"/>
      <c r="BD1170" s="506"/>
      <c r="BE1170" s="506"/>
      <c r="BF1170" s="506"/>
      <c r="BG1170" s="506"/>
      <c r="BH1170" s="506"/>
      <c r="BI1170" s="506"/>
      <c r="BJ1170" s="506"/>
      <c r="BK1170" s="506"/>
      <c r="BL1170" s="506"/>
      <c r="BM1170" s="506"/>
      <c r="BN1170" s="506"/>
      <c r="BO1170" s="506"/>
      <c r="BP1170" s="506"/>
      <c r="BQ1170" s="506"/>
      <c r="BR1170" s="506"/>
      <c r="BS1170" s="506"/>
      <c r="BT1170" s="506"/>
      <c r="BU1170" s="506"/>
      <c r="BV1170" s="506"/>
      <c r="BW1170" s="506"/>
      <c r="BX1170" s="506"/>
      <c r="BY1170" s="506"/>
    </row>
    <row r="1171" s="338" customFormat="true" ht="15" customHeight="true" x14ac:dyDescent="0.2">
      <c r="A1171" s="437"/>
      <c r="B1171" s="780"/>
      <c r="C1171" s="781"/>
      <c r="D1171" s="781"/>
      <c r="E1171" s="781"/>
      <c r="F1171" s="781"/>
      <c r="G1171" s="781"/>
      <c r="H1171" s="781"/>
      <c r="I1171" s="781"/>
      <c r="J1171" s="781"/>
      <c r="K1171" s="781"/>
      <c r="L1171" s="781"/>
      <c r="M1171" s="781"/>
      <c r="N1171" s="781"/>
      <c r="O1171" s="781"/>
      <c r="P1171" s="781"/>
      <c r="Q1171" s="781"/>
      <c r="R1171" s="781"/>
      <c r="S1171" s="781"/>
      <c r="T1171" s="781"/>
      <c r="U1171" s="781"/>
      <c r="V1171" s="781"/>
      <c r="W1171" s="781"/>
      <c r="X1171" s="781"/>
      <c r="Y1171" s="781"/>
      <c r="Z1171" s="781"/>
      <c r="AA1171" s="781"/>
      <c r="AB1171" s="781"/>
      <c r="BA1171" s="506"/>
      <c r="BB1171" s="366"/>
      <c r="BC1171" s="506"/>
      <c r="BD1171" s="506"/>
      <c r="BE1171" s="506"/>
      <c r="BF1171" s="506"/>
      <c r="BG1171" s="506"/>
      <c r="BH1171" s="506"/>
      <c r="BI1171" s="506"/>
      <c r="BJ1171" s="506"/>
      <c r="BK1171" s="506"/>
      <c r="BL1171" s="506"/>
      <c r="BM1171" s="506"/>
      <c r="BN1171" s="506"/>
      <c r="BO1171" s="506"/>
      <c r="BP1171" s="506"/>
      <c r="BQ1171" s="506"/>
      <c r="BR1171" s="506"/>
      <c r="BS1171" s="506"/>
      <c r="BT1171" s="506"/>
      <c r="BU1171" s="506"/>
      <c r="BV1171" s="506"/>
      <c r="BW1171" s="506"/>
      <c r="BX1171" s="506"/>
      <c r="BY1171" s="506"/>
    </row>
    <row r="1172" s="338" customFormat="true" ht="15" customHeight="true" x14ac:dyDescent="0.2">
      <c r="A1172" s="437"/>
      <c r="B1172" s="780"/>
      <c r="C1172" s="781"/>
      <c r="D1172" s="781"/>
      <c r="E1172" s="781"/>
      <c r="F1172" s="781"/>
      <c r="G1172" s="781"/>
      <c r="H1172" s="781"/>
      <c r="I1172" s="781"/>
      <c r="J1172" s="781"/>
      <c r="K1172" s="781"/>
      <c r="L1172" s="781"/>
      <c r="M1172" s="781"/>
      <c r="N1172" s="781"/>
      <c r="O1172" s="781"/>
      <c r="P1172" s="781"/>
      <c r="Q1172" s="781"/>
      <c r="R1172" s="781"/>
      <c r="S1172" s="781"/>
      <c r="T1172" s="781"/>
      <c r="U1172" s="781"/>
      <c r="V1172" s="781"/>
      <c r="W1172" s="781"/>
      <c r="X1172" s="781"/>
      <c r="Y1172" s="781"/>
      <c r="Z1172" s="781"/>
      <c r="AA1172" s="781"/>
      <c r="AB1172" s="781"/>
      <c r="BA1172" s="506"/>
      <c r="BB1172" s="366"/>
      <c r="BC1172" s="506"/>
      <c r="BD1172" s="506"/>
      <c r="BE1172" s="506"/>
      <c r="BF1172" s="506"/>
      <c r="BG1172" s="506"/>
      <c r="BH1172" s="506"/>
      <c r="BI1172" s="506"/>
      <c r="BJ1172" s="506"/>
      <c r="BK1172" s="506"/>
      <c r="BL1172" s="506"/>
      <c r="BM1172" s="506"/>
      <c r="BN1172" s="506"/>
      <c r="BO1172" s="506"/>
      <c r="BP1172" s="506"/>
      <c r="BQ1172" s="506"/>
      <c r="BR1172" s="506"/>
      <c r="BS1172" s="506"/>
      <c r="BT1172" s="506"/>
      <c r="BU1172" s="506"/>
      <c r="BV1172" s="506"/>
      <c r="BW1172" s="506"/>
      <c r="BX1172" s="506"/>
      <c r="BY1172" s="506"/>
    </row>
    <row r="1173" s="338" customFormat="true" ht="15" customHeight="true" x14ac:dyDescent="0.2">
      <c r="A1173" s="437"/>
      <c r="B1173" s="780"/>
      <c r="C1173" s="781"/>
      <c r="D1173" s="781"/>
      <c r="E1173" s="781"/>
      <c r="F1173" s="781"/>
      <c r="G1173" s="781"/>
      <c r="H1173" s="781"/>
      <c r="I1173" s="781"/>
      <c r="J1173" s="781"/>
      <c r="K1173" s="781"/>
      <c r="L1173" s="781"/>
      <c r="M1173" s="781"/>
      <c r="N1173" s="781"/>
      <c r="O1173" s="781"/>
      <c r="P1173" s="781"/>
      <c r="Q1173" s="781"/>
      <c r="R1173" s="781"/>
      <c r="S1173" s="781"/>
      <c r="T1173" s="781"/>
      <c r="U1173" s="781"/>
      <c r="V1173" s="781"/>
      <c r="W1173" s="781"/>
      <c r="X1173" s="781"/>
      <c r="Y1173" s="781"/>
      <c r="Z1173" s="781"/>
      <c r="AA1173" s="781"/>
      <c r="AB1173" s="781"/>
      <c r="BA1173" s="506"/>
      <c r="BB1173" s="366"/>
      <c r="BC1173" s="506"/>
      <c r="BD1173" s="506"/>
      <c r="BE1173" s="506"/>
      <c r="BF1173" s="506"/>
      <c r="BG1173" s="506"/>
      <c r="BH1173" s="506"/>
      <c r="BI1173" s="506"/>
      <c r="BJ1173" s="506"/>
      <c r="BK1173" s="506"/>
      <c r="BL1173" s="506"/>
      <c r="BM1173" s="506"/>
      <c r="BN1173" s="506"/>
      <c r="BO1173" s="506"/>
      <c r="BP1173" s="506"/>
      <c r="BQ1173" s="506"/>
      <c r="BR1173" s="506"/>
      <c r="BS1173" s="506"/>
      <c r="BT1173" s="506"/>
      <c r="BU1173" s="506"/>
      <c r="BV1173" s="506"/>
      <c r="BW1173" s="506"/>
      <c r="BX1173" s="506"/>
      <c r="BY1173" s="506"/>
    </row>
    <row r="1174" s="338" customFormat="true" ht="15" customHeight="true" x14ac:dyDescent="0.2">
      <c r="A1174" s="437"/>
      <c r="B1174" s="780"/>
      <c r="C1174" s="781"/>
      <c r="D1174" s="781"/>
      <c r="E1174" s="781"/>
      <c r="F1174" s="781"/>
      <c r="G1174" s="781"/>
      <c r="H1174" s="781"/>
      <c r="I1174" s="781"/>
      <c r="J1174" s="781"/>
      <c r="K1174" s="781"/>
      <c r="L1174" s="781"/>
      <c r="M1174" s="781"/>
      <c r="N1174" s="781"/>
      <c r="O1174" s="781"/>
      <c r="P1174" s="781"/>
      <c r="Q1174" s="781"/>
      <c r="R1174" s="781"/>
      <c r="S1174" s="781"/>
      <c r="T1174" s="781"/>
      <c r="U1174" s="781"/>
      <c r="V1174" s="781"/>
      <c r="W1174" s="781"/>
      <c r="X1174" s="781"/>
      <c r="Y1174" s="781"/>
      <c r="Z1174" s="781"/>
      <c r="AA1174" s="781"/>
      <c r="AB1174" s="781"/>
      <c r="BA1174" s="506"/>
      <c r="BB1174" s="366"/>
      <c r="BC1174" s="506"/>
      <c r="BD1174" s="506"/>
      <c r="BE1174" s="506"/>
      <c r="BF1174" s="506"/>
      <c r="BG1174" s="506"/>
      <c r="BH1174" s="506"/>
      <c r="BI1174" s="506"/>
      <c r="BJ1174" s="506"/>
      <c r="BK1174" s="506"/>
      <c r="BL1174" s="506"/>
      <c r="BM1174" s="506"/>
      <c r="BN1174" s="506"/>
      <c r="BO1174" s="506"/>
      <c r="BP1174" s="506"/>
      <c r="BQ1174" s="506"/>
      <c r="BR1174" s="506"/>
      <c r="BS1174" s="506"/>
      <c r="BT1174" s="506"/>
      <c r="BU1174" s="506"/>
      <c r="BV1174" s="506"/>
      <c r="BW1174" s="506"/>
      <c r="BX1174" s="506"/>
      <c r="BY1174" s="506"/>
    </row>
    <row r="1175" s="338" customFormat="true" ht="15" customHeight="true" x14ac:dyDescent="0.2">
      <c r="A1175" s="437"/>
      <c r="B1175" s="780"/>
      <c r="C1175" s="781"/>
      <c r="D1175" s="781"/>
      <c r="E1175" s="781"/>
      <c r="F1175" s="781"/>
      <c r="G1175" s="781"/>
      <c r="H1175" s="781"/>
      <c r="I1175" s="781"/>
      <c r="J1175" s="781"/>
      <c r="K1175" s="781"/>
      <c r="L1175" s="781"/>
      <c r="M1175" s="781"/>
      <c r="N1175" s="781"/>
      <c r="O1175" s="781"/>
      <c r="P1175" s="781"/>
      <c r="Q1175" s="781"/>
      <c r="R1175" s="781"/>
      <c r="S1175" s="781"/>
      <c r="T1175" s="781"/>
      <c r="U1175" s="781"/>
      <c r="V1175" s="781"/>
      <c r="W1175" s="781"/>
      <c r="X1175" s="781"/>
      <c r="Y1175" s="781"/>
      <c r="Z1175" s="781"/>
      <c r="AA1175" s="781"/>
      <c r="AB1175" s="781"/>
      <c r="BA1175" s="506"/>
      <c r="BB1175" s="366"/>
      <c r="BC1175" s="506"/>
      <c r="BD1175" s="506"/>
      <c r="BE1175" s="506"/>
      <c r="BF1175" s="506"/>
      <c r="BG1175" s="506"/>
      <c r="BH1175" s="506"/>
      <c r="BI1175" s="506"/>
      <c r="BJ1175" s="506"/>
      <c r="BK1175" s="506"/>
      <c r="BL1175" s="506"/>
      <c r="BM1175" s="506"/>
      <c r="BN1175" s="506"/>
      <c r="BO1175" s="506"/>
      <c r="BP1175" s="506"/>
      <c r="BQ1175" s="506"/>
      <c r="BR1175" s="506"/>
      <c r="BS1175" s="506"/>
      <c r="BT1175" s="506"/>
      <c r="BU1175" s="506"/>
      <c r="BV1175" s="506"/>
      <c r="BW1175" s="506"/>
      <c r="BX1175" s="506"/>
      <c r="BY1175" s="506"/>
    </row>
    <row r="1176" s="338" customFormat="true" ht="15" customHeight="true" x14ac:dyDescent="0.2">
      <c r="A1176" s="782"/>
      <c r="B1176" s="437"/>
      <c r="C1176" s="783"/>
      <c r="D1176" s="784"/>
      <c r="E1176" s="784"/>
      <c r="F1176" s="784"/>
      <c r="G1176" s="784"/>
      <c r="H1176" s="783"/>
      <c r="I1176" s="784"/>
      <c r="J1176" s="784"/>
      <c r="K1176" s="784"/>
      <c r="L1176" s="784"/>
      <c r="M1176" s="783"/>
      <c r="N1176" s="784"/>
      <c r="O1176" s="784"/>
      <c r="P1176" s="784"/>
      <c r="Q1176" s="784"/>
      <c r="R1176" s="783"/>
      <c r="S1176" s="784"/>
      <c r="T1176" s="784"/>
      <c r="U1176" s="784"/>
      <c r="BA1176" s="506"/>
      <c r="BB1176" s="366"/>
      <c r="BC1176" s="506"/>
      <c r="BD1176" s="506"/>
      <c r="BE1176" s="506"/>
      <c r="BF1176" s="506"/>
      <c r="BG1176" s="506"/>
      <c r="BH1176" s="506"/>
      <c r="BI1176" s="506"/>
      <c r="BJ1176" s="506"/>
      <c r="BK1176" s="506"/>
      <c r="BL1176" s="506"/>
      <c r="BM1176" s="506"/>
      <c r="BN1176" s="506"/>
      <c r="BO1176" s="506"/>
      <c r="BP1176" s="506"/>
      <c r="BQ1176" s="506"/>
      <c r="BR1176" s="506"/>
      <c r="BS1176" s="506"/>
      <c r="BT1176" s="506"/>
      <c r="BU1176" s="506"/>
      <c r="BV1176" s="506"/>
      <c r="BW1176" s="506"/>
      <c r="BX1176" s="506"/>
      <c r="BY1176" s="506"/>
    </row>
    <row r="1177" s="338" customFormat="true" ht="15" customHeight="true" x14ac:dyDescent="0.2">
      <c r="A1177" s="784"/>
      <c r="B1177" s="784"/>
      <c r="C1177" s="783"/>
      <c r="D1177" s="783"/>
      <c r="E1177" s="783"/>
      <c r="F1177" s="783"/>
      <c r="G1177" s="783"/>
      <c r="H1177" s="783"/>
      <c r="I1177" s="783"/>
      <c r="J1177" s="783"/>
      <c r="K1177" s="783"/>
      <c r="L1177" s="783"/>
      <c r="M1177" s="783"/>
      <c r="N1177" s="783"/>
      <c r="O1177" s="783"/>
      <c r="P1177" s="783"/>
      <c r="Q1177" s="783"/>
      <c r="R1177" s="783"/>
      <c r="S1177" s="783"/>
      <c r="T1177" s="783"/>
      <c r="U1177" s="783"/>
      <c r="BA1177" s="506"/>
      <c r="BB1177" s="366"/>
      <c r="BC1177" s="506"/>
      <c r="BD1177" s="506"/>
      <c r="BE1177" s="506"/>
      <c r="BF1177" s="506"/>
      <c r="BG1177" s="506"/>
      <c r="BH1177" s="506"/>
      <c r="BI1177" s="506"/>
      <c r="BJ1177" s="506"/>
      <c r="BK1177" s="506"/>
      <c r="BL1177" s="506"/>
      <c r="BM1177" s="506"/>
      <c r="BN1177" s="506"/>
      <c r="BO1177" s="506"/>
      <c r="BP1177" s="506"/>
      <c r="BQ1177" s="506"/>
      <c r="BR1177" s="506"/>
      <c r="BS1177" s="506"/>
      <c r="BT1177" s="506"/>
      <c r="BU1177" s="506"/>
      <c r="BV1177" s="506"/>
      <c r="BW1177" s="506"/>
      <c r="BX1177" s="506"/>
      <c r="BY1177" s="506"/>
    </row>
    <row r="1178" s="338" customFormat="true" ht="15" customHeight="true" x14ac:dyDescent="0.2">
      <c r="BA1178" s="506"/>
      <c r="BB1178" s="366"/>
      <c r="BC1178" s="506"/>
      <c r="BD1178" s="506"/>
      <c r="BE1178" s="506"/>
      <c r="BF1178" s="506"/>
      <c r="BG1178" s="506"/>
      <c r="BH1178" s="506"/>
      <c r="BI1178" s="506"/>
      <c r="BJ1178" s="506"/>
      <c r="BK1178" s="506"/>
      <c r="BL1178" s="506"/>
      <c r="BM1178" s="506"/>
      <c r="BN1178" s="506"/>
      <c r="BO1178" s="506"/>
      <c r="BP1178" s="506"/>
      <c r="BQ1178" s="506"/>
      <c r="BR1178" s="506"/>
      <c r="BS1178" s="506"/>
      <c r="BT1178" s="506"/>
      <c r="BU1178" s="506"/>
      <c r="BV1178" s="506"/>
      <c r="BW1178" s="506"/>
      <c r="BX1178" s="506"/>
      <c r="BY1178" s="506"/>
    </row>
    <row r="1179" s="338" customFormat="true" ht="15" customHeight="true" x14ac:dyDescent="0.2">
      <c r="BA1179" s="506"/>
      <c r="BB1179" s="366"/>
      <c r="BC1179" s="506"/>
      <c r="BD1179" s="506"/>
      <c r="BE1179" s="506"/>
      <c r="BF1179" s="506"/>
      <c r="BG1179" s="506"/>
      <c r="BH1179" s="506"/>
      <c r="BI1179" s="506"/>
      <c r="BJ1179" s="506"/>
      <c r="BK1179" s="506"/>
      <c r="BL1179" s="506"/>
      <c r="BM1179" s="506"/>
      <c r="BN1179" s="506"/>
      <c r="BO1179" s="506"/>
      <c r="BP1179" s="506"/>
      <c r="BQ1179" s="506"/>
      <c r="BR1179" s="506"/>
      <c r="BS1179" s="506"/>
      <c r="BT1179" s="506"/>
      <c r="BU1179" s="506"/>
      <c r="BV1179" s="506"/>
      <c r="BW1179" s="506"/>
      <c r="BX1179" s="506"/>
      <c r="BY1179" s="506"/>
    </row>
    <row r="1180" s="338" customFormat="true" ht="15" customHeight="true" x14ac:dyDescent="0.2">
      <c r="BA1180" s="506"/>
      <c r="BB1180" s="366"/>
      <c r="BC1180" s="506"/>
      <c r="BD1180" s="506"/>
      <c r="BE1180" s="506"/>
      <c r="BF1180" s="506"/>
      <c r="BG1180" s="506"/>
      <c r="BH1180" s="506"/>
      <c r="BI1180" s="506"/>
      <c r="BJ1180" s="506"/>
      <c r="BK1180" s="506"/>
      <c r="BL1180" s="506"/>
      <c r="BM1180" s="506"/>
      <c r="BN1180" s="506"/>
      <c r="BO1180" s="506"/>
      <c r="BP1180" s="506"/>
      <c r="BQ1180" s="506"/>
      <c r="BR1180" s="506"/>
      <c r="BS1180" s="506"/>
      <c r="BT1180" s="506"/>
      <c r="BU1180" s="506"/>
      <c r="BV1180" s="506"/>
      <c r="BW1180" s="506"/>
      <c r="BX1180" s="506"/>
      <c r="BY1180" s="506"/>
    </row>
    <row r="1181" s="338" customFormat="true" ht="15" customHeight="true" x14ac:dyDescent="0.2">
      <c r="BA1181" s="506"/>
      <c r="BB1181" s="366"/>
      <c r="BC1181" s="506"/>
      <c r="BD1181" s="506"/>
      <c r="BE1181" s="506"/>
      <c r="BF1181" s="506"/>
      <c r="BG1181" s="506"/>
      <c r="BH1181" s="506"/>
      <c r="BI1181" s="506"/>
      <c r="BJ1181" s="506"/>
      <c r="BK1181" s="506"/>
      <c r="BL1181" s="506"/>
      <c r="BM1181" s="506"/>
      <c r="BN1181" s="506"/>
      <c r="BO1181" s="506"/>
      <c r="BP1181" s="506"/>
      <c r="BQ1181" s="506"/>
      <c r="BR1181" s="506"/>
      <c r="BS1181" s="506"/>
      <c r="BT1181" s="506"/>
      <c r="BU1181" s="506"/>
      <c r="BV1181" s="506"/>
      <c r="BW1181" s="506"/>
      <c r="BX1181" s="506"/>
      <c r="BY1181" s="506"/>
    </row>
    <row r="1182" s="338" customFormat="true" ht="15" customHeight="true" x14ac:dyDescent="0.2">
      <c r="BA1182" s="506"/>
      <c r="BB1182" s="366"/>
      <c r="BC1182" s="506"/>
      <c r="BD1182" s="506"/>
      <c r="BE1182" s="506"/>
      <c r="BF1182" s="506"/>
      <c r="BG1182" s="506"/>
      <c r="BH1182" s="506"/>
      <c r="BI1182" s="506"/>
      <c r="BJ1182" s="506"/>
      <c r="BK1182" s="506"/>
      <c r="BL1182" s="506"/>
      <c r="BM1182" s="506"/>
      <c r="BN1182" s="506"/>
      <c r="BO1182" s="506"/>
      <c r="BP1182" s="506"/>
      <c r="BQ1182" s="506"/>
      <c r="BR1182" s="506"/>
      <c r="BS1182" s="506"/>
      <c r="BT1182" s="506"/>
      <c r="BU1182" s="506"/>
      <c r="BV1182" s="506"/>
      <c r="BW1182" s="506"/>
      <c r="BX1182" s="506"/>
      <c r="BY1182" s="506"/>
    </row>
    <row r="1183" s="338" customFormat="true" ht="15" customHeight="true" x14ac:dyDescent="0.2">
      <c r="BA1183" s="506"/>
      <c r="BB1183" s="366"/>
      <c r="BC1183" s="506"/>
      <c r="BD1183" s="506"/>
      <c r="BE1183" s="506"/>
      <c r="BF1183" s="506"/>
      <c r="BG1183" s="506"/>
      <c r="BH1183" s="506"/>
      <c r="BI1183" s="506"/>
      <c r="BJ1183" s="506"/>
      <c r="BK1183" s="506"/>
      <c r="BL1183" s="506"/>
      <c r="BM1183" s="506"/>
      <c r="BN1183" s="506"/>
      <c r="BO1183" s="506"/>
      <c r="BP1183" s="506"/>
      <c r="BQ1183" s="506"/>
      <c r="BR1183" s="506"/>
      <c r="BS1183" s="506"/>
      <c r="BT1183" s="506"/>
      <c r="BU1183" s="506"/>
      <c r="BV1183" s="506"/>
      <c r="BW1183" s="506"/>
      <c r="BX1183" s="506"/>
      <c r="BY1183" s="506"/>
    </row>
    <row r="1184" s="338" customFormat="true" ht="15" customHeight="true" x14ac:dyDescent="0.2">
      <c r="BA1184" s="506"/>
      <c r="BB1184" s="366"/>
      <c r="BC1184" s="506"/>
      <c r="BD1184" s="506"/>
      <c r="BE1184" s="506"/>
      <c r="BF1184" s="506"/>
      <c r="BG1184" s="506"/>
      <c r="BH1184" s="506"/>
      <c r="BI1184" s="506"/>
      <c r="BJ1184" s="506"/>
      <c r="BK1184" s="506"/>
      <c r="BL1184" s="506"/>
      <c r="BM1184" s="506"/>
      <c r="BN1184" s="506"/>
      <c r="BO1184" s="506"/>
      <c r="BP1184" s="506"/>
      <c r="BQ1184" s="506"/>
      <c r="BR1184" s="506"/>
      <c r="BS1184" s="506"/>
      <c r="BT1184" s="506"/>
      <c r="BU1184" s="506"/>
      <c r="BV1184" s="506"/>
      <c r="BW1184" s="506"/>
      <c r="BX1184" s="506"/>
      <c r="BY1184" s="506"/>
    </row>
    <row r="1185" s="338" customFormat="true" ht="15" customHeight="true" x14ac:dyDescent="0.2">
      <c r="BA1185" s="506"/>
      <c r="BB1185" s="366"/>
      <c r="BC1185" s="506"/>
      <c r="BD1185" s="506"/>
      <c r="BE1185" s="506"/>
      <c r="BF1185" s="506"/>
      <c r="BG1185" s="506"/>
      <c r="BH1185" s="506"/>
      <c r="BI1185" s="506"/>
      <c r="BJ1185" s="506"/>
      <c r="BK1185" s="506"/>
      <c r="BL1185" s="506"/>
      <c r="BM1185" s="506"/>
      <c r="BN1185" s="506"/>
      <c r="BO1185" s="506"/>
      <c r="BP1185" s="506"/>
      <c r="BQ1185" s="506"/>
      <c r="BR1185" s="506"/>
      <c r="BS1185" s="506"/>
      <c r="BT1185" s="506"/>
      <c r="BU1185" s="506"/>
      <c r="BV1185" s="506"/>
      <c r="BW1185" s="506"/>
      <c r="BX1185" s="506"/>
      <c r="BY1185" s="506"/>
    </row>
    <row r="1186" s="338" customFormat="true" ht="15" customHeight="true" x14ac:dyDescent="0.2">
      <c r="BA1186" s="506"/>
      <c r="BB1186" s="366"/>
      <c r="BC1186" s="506"/>
      <c r="BD1186" s="506"/>
      <c r="BE1186" s="506"/>
      <c r="BF1186" s="506"/>
      <c r="BG1186" s="506"/>
      <c r="BH1186" s="506"/>
      <c r="BI1186" s="506"/>
      <c r="BJ1186" s="506"/>
      <c r="BK1186" s="506"/>
      <c r="BL1186" s="506"/>
      <c r="BM1186" s="506"/>
      <c r="BN1186" s="506"/>
      <c r="BO1186" s="506"/>
      <c r="BP1186" s="506"/>
      <c r="BQ1186" s="506"/>
      <c r="BR1186" s="506"/>
      <c r="BS1186" s="506"/>
      <c r="BT1186" s="506"/>
      <c r="BU1186" s="506"/>
      <c r="BV1186" s="506"/>
      <c r="BW1186" s="506"/>
      <c r="BX1186" s="506"/>
      <c r="BY1186" s="506"/>
    </row>
    <row r="1187" s="338" customFormat="true" ht="15" customHeight="true" x14ac:dyDescent="0.2">
      <c r="BA1187" s="506"/>
      <c r="BB1187" s="366"/>
      <c r="BC1187" s="506"/>
      <c r="BD1187" s="506"/>
      <c r="BE1187" s="506"/>
      <c r="BF1187" s="506"/>
      <c r="BG1187" s="506"/>
      <c r="BH1187" s="506"/>
      <c r="BI1187" s="506"/>
      <c r="BJ1187" s="506"/>
      <c r="BK1187" s="506"/>
      <c r="BL1187" s="506"/>
      <c r="BM1187" s="506"/>
      <c r="BN1187" s="506"/>
      <c r="BO1187" s="506"/>
      <c r="BP1187" s="506"/>
      <c r="BQ1187" s="506"/>
      <c r="BR1187" s="506"/>
      <c r="BS1187" s="506"/>
      <c r="BT1187" s="506"/>
      <c r="BU1187" s="506"/>
      <c r="BV1187" s="506"/>
      <c r="BW1187" s="506"/>
      <c r="BX1187" s="506"/>
      <c r="BY1187" s="506"/>
    </row>
    <row r="1188" s="338" customFormat="true" ht="15" customHeight="true" x14ac:dyDescent="0.2">
      <c r="BA1188" s="506"/>
      <c r="BB1188" s="366"/>
      <c r="BC1188" s="506"/>
      <c r="BD1188" s="506"/>
      <c r="BE1188" s="506"/>
      <c r="BF1188" s="506"/>
      <c r="BG1188" s="506"/>
      <c r="BH1188" s="506"/>
      <c r="BI1188" s="506"/>
      <c r="BJ1188" s="506"/>
      <c r="BK1188" s="506"/>
      <c r="BL1188" s="506"/>
      <c r="BM1188" s="506"/>
      <c r="BN1188" s="506"/>
      <c r="BO1188" s="506"/>
      <c r="BP1188" s="506"/>
      <c r="BQ1188" s="506"/>
      <c r="BR1188" s="506"/>
      <c r="BS1188" s="506"/>
      <c r="BT1188" s="506"/>
      <c r="BU1188" s="506"/>
      <c r="BV1188" s="506"/>
      <c r="BW1188" s="506"/>
      <c r="BX1188" s="506"/>
      <c r="BY1188" s="506"/>
    </row>
    <row r="1189" s="338" customFormat="true" ht="15" customHeight="true" x14ac:dyDescent="0.2">
      <c r="BA1189" s="506"/>
      <c r="BB1189" s="366"/>
      <c r="BC1189" s="506"/>
      <c r="BD1189" s="506"/>
      <c r="BE1189" s="506"/>
      <c r="BF1189" s="506"/>
      <c r="BG1189" s="506"/>
      <c r="BH1189" s="506"/>
      <c r="BI1189" s="506"/>
      <c r="BJ1189" s="506"/>
      <c r="BK1189" s="506"/>
      <c r="BL1189" s="506"/>
      <c r="BM1189" s="506"/>
      <c r="BN1189" s="506"/>
      <c r="BO1189" s="506"/>
      <c r="BP1189" s="506"/>
      <c r="BQ1189" s="506"/>
      <c r="BR1189" s="506"/>
      <c r="BS1189" s="506"/>
      <c r="BT1189" s="506"/>
      <c r="BU1189" s="506"/>
      <c r="BV1189" s="506"/>
      <c r="BW1189" s="506"/>
      <c r="BX1189" s="506"/>
      <c r="BY1189" s="506"/>
    </row>
    <row r="1190" s="338" customFormat="true" ht="15" customHeight="true" x14ac:dyDescent="0.2">
      <c r="BA1190" s="506"/>
      <c r="BB1190" s="366"/>
      <c r="BC1190" s="506"/>
      <c r="BD1190" s="506"/>
      <c r="BE1190" s="506"/>
      <c r="BF1190" s="506"/>
      <c r="BG1190" s="506"/>
      <c r="BH1190" s="506"/>
      <c r="BI1190" s="506"/>
      <c r="BJ1190" s="506"/>
      <c r="BK1190" s="506"/>
      <c r="BL1190" s="506"/>
      <c r="BM1190" s="506"/>
      <c r="BN1190" s="506"/>
      <c r="BO1190" s="506"/>
      <c r="BP1190" s="506"/>
      <c r="BQ1190" s="506"/>
      <c r="BR1190" s="506"/>
      <c r="BS1190" s="506"/>
      <c r="BT1190" s="506"/>
      <c r="BU1190" s="506"/>
      <c r="BV1190" s="506"/>
      <c r="BW1190" s="506"/>
      <c r="BX1190" s="506"/>
      <c r="BY1190" s="506"/>
    </row>
    <row r="1191" s="338" customFormat="true" ht="15" customHeight="true" x14ac:dyDescent="0.2">
      <c r="BA1191" s="506"/>
      <c r="BB1191" s="366"/>
      <c r="BC1191" s="506"/>
      <c r="BD1191" s="506"/>
      <c r="BE1191" s="506"/>
      <c r="BF1191" s="506"/>
      <c r="BG1191" s="506"/>
      <c r="BH1191" s="506"/>
      <c r="BI1191" s="506"/>
      <c r="BJ1191" s="506"/>
      <c r="BK1191" s="506"/>
      <c r="BL1191" s="506"/>
      <c r="BM1191" s="506"/>
      <c r="BN1191" s="506"/>
      <c r="BO1191" s="506"/>
      <c r="BP1191" s="506"/>
      <c r="BQ1191" s="506"/>
      <c r="BR1191" s="506"/>
      <c r="BS1191" s="506"/>
      <c r="BT1191" s="506"/>
      <c r="BU1191" s="506"/>
      <c r="BV1191" s="506"/>
      <c r="BW1191" s="506"/>
      <c r="BX1191" s="506"/>
      <c r="BY1191" s="506"/>
    </row>
    <row r="1192" s="338" customFormat="true" ht="15" customHeight="true" x14ac:dyDescent="0.2">
      <c r="BA1192" s="506"/>
      <c r="BB1192" s="366"/>
      <c r="BC1192" s="506"/>
      <c r="BD1192" s="506"/>
      <c r="BE1192" s="506"/>
      <c r="BF1192" s="506"/>
      <c r="BG1192" s="506"/>
      <c r="BH1192" s="506"/>
      <c r="BI1192" s="506"/>
      <c r="BJ1192" s="506"/>
      <c r="BK1192" s="506"/>
      <c r="BL1192" s="506"/>
      <c r="BM1192" s="506"/>
      <c r="BN1192" s="506"/>
      <c r="BO1192" s="506"/>
      <c r="BP1192" s="506"/>
      <c r="BQ1192" s="506"/>
      <c r="BR1192" s="506"/>
      <c r="BS1192" s="506"/>
      <c r="BT1192" s="506"/>
      <c r="BU1192" s="506"/>
      <c r="BV1192" s="506"/>
      <c r="BW1192" s="506"/>
      <c r="BX1192" s="506"/>
      <c r="BY1192" s="506"/>
    </row>
    <row r="1193" s="338" customFormat="true" ht="15" customHeight="true" x14ac:dyDescent="0.2">
      <c r="BA1193" s="506"/>
      <c r="BB1193" s="366"/>
      <c r="BC1193" s="506"/>
      <c r="BD1193" s="506"/>
      <c r="BE1193" s="506"/>
      <c r="BF1193" s="506"/>
      <c r="BG1193" s="506"/>
      <c r="BH1193" s="506"/>
      <c r="BI1193" s="506"/>
      <c r="BJ1193" s="506"/>
      <c r="BK1193" s="506"/>
      <c r="BL1193" s="506"/>
      <c r="BM1193" s="506"/>
      <c r="BN1193" s="506"/>
      <c r="BO1193" s="506"/>
      <c r="BP1193" s="506"/>
      <c r="BQ1193" s="506"/>
      <c r="BR1193" s="506"/>
      <c r="BS1193" s="506"/>
      <c r="BT1193" s="506"/>
      <c r="BU1193" s="506"/>
      <c r="BV1193" s="506"/>
      <c r="BW1193" s="506"/>
      <c r="BX1193" s="506"/>
      <c r="BY1193" s="506"/>
    </row>
    <row r="1194" s="338" customFormat="true" ht="15" customHeight="true" x14ac:dyDescent="0.2">
      <c r="BA1194" s="506"/>
      <c r="BB1194" s="366"/>
      <c r="BC1194" s="506"/>
      <c r="BD1194" s="506"/>
      <c r="BE1194" s="506"/>
      <c r="BF1194" s="506"/>
      <c r="BG1194" s="506"/>
      <c r="BH1194" s="506"/>
      <c r="BI1194" s="506"/>
      <c r="BJ1194" s="506"/>
      <c r="BK1194" s="506"/>
      <c r="BL1194" s="506"/>
      <c r="BM1194" s="506"/>
      <c r="BN1194" s="506"/>
      <c r="BO1194" s="506"/>
      <c r="BP1194" s="506"/>
      <c r="BQ1194" s="506"/>
      <c r="BR1194" s="506"/>
      <c r="BS1194" s="506"/>
      <c r="BT1194" s="506"/>
      <c r="BU1194" s="506"/>
      <c r="BV1194" s="506"/>
      <c r="BW1194" s="506"/>
      <c r="BX1194" s="506"/>
      <c r="BY1194" s="506"/>
    </row>
    <row r="1195" s="338" customFormat="true" ht="15" customHeight="true" x14ac:dyDescent="0.2">
      <c r="BA1195" s="506"/>
      <c r="BB1195" s="366"/>
      <c r="BC1195" s="506"/>
      <c r="BD1195" s="506"/>
      <c r="BE1195" s="506"/>
      <c r="BF1195" s="506"/>
      <c r="BG1195" s="506"/>
      <c r="BH1195" s="506"/>
      <c r="BI1195" s="506"/>
      <c r="BJ1195" s="506"/>
      <c r="BK1195" s="506"/>
      <c r="BL1195" s="506"/>
      <c r="BM1195" s="506"/>
      <c r="BN1195" s="506"/>
      <c r="BO1195" s="506"/>
      <c r="BP1195" s="506"/>
      <c r="BQ1195" s="506"/>
      <c r="BR1195" s="506"/>
      <c r="BS1195" s="506"/>
      <c r="BT1195" s="506"/>
      <c r="BU1195" s="506"/>
      <c r="BV1195" s="506"/>
      <c r="BW1195" s="506"/>
      <c r="BX1195" s="506"/>
      <c r="BY1195" s="506"/>
    </row>
    <row r="1196" s="338" customFormat="true" ht="15" customHeight="true" x14ac:dyDescent="0.2">
      <c r="BA1196" s="506"/>
      <c r="BB1196" s="366"/>
      <c r="BC1196" s="506"/>
      <c r="BD1196" s="506"/>
      <c r="BE1196" s="506"/>
      <c r="BF1196" s="506"/>
      <c r="BG1196" s="506"/>
      <c r="BH1196" s="506"/>
      <c r="BI1196" s="506"/>
      <c r="BJ1196" s="506"/>
      <c r="BK1196" s="506"/>
      <c r="BL1196" s="506"/>
      <c r="BM1196" s="506"/>
      <c r="BN1196" s="506"/>
      <c r="BO1196" s="506"/>
      <c r="BP1196" s="506"/>
      <c r="BQ1196" s="506"/>
      <c r="BR1196" s="506"/>
      <c r="BS1196" s="506"/>
      <c r="BT1196" s="506"/>
      <c r="BU1196" s="506"/>
      <c r="BV1196" s="506"/>
      <c r="BW1196" s="506"/>
      <c r="BX1196" s="506"/>
      <c r="BY1196" s="506"/>
    </row>
    <row r="1197" s="338" customFormat="true" ht="15" customHeight="true" x14ac:dyDescent="0.2">
      <c r="BA1197" s="506"/>
      <c r="BB1197" s="366"/>
      <c r="BC1197" s="506"/>
      <c r="BD1197" s="506"/>
      <c r="BE1197" s="506"/>
      <c r="BF1197" s="506"/>
      <c r="BG1197" s="506"/>
      <c r="BH1197" s="506"/>
      <c r="BI1197" s="506"/>
      <c r="BJ1197" s="506"/>
      <c r="BK1197" s="506"/>
      <c r="BL1197" s="506"/>
      <c r="BM1197" s="506"/>
      <c r="BN1197" s="506"/>
      <c r="BO1197" s="506"/>
      <c r="BP1197" s="506"/>
      <c r="BQ1197" s="506"/>
      <c r="BR1197" s="506"/>
      <c r="BS1197" s="506"/>
      <c r="BT1197" s="506"/>
      <c r="BU1197" s="506"/>
      <c r="BV1197" s="506"/>
      <c r="BW1197" s="506"/>
      <c r="BX1197" s="506"/>
      <c r="BY1197" s="506"/>
    </row>
    <row r="1198" s="338" customFormat="true" ht="15" customHeight="true" x14ac:dyDescent="0.2">
      <c r="BA1198" s="506"/>
      <c r="BB1198" s="366"/>
      <c r="BC1198" s="506"/>
      <c r="BD1198" s="506"/>
      <c r="BE1198" s="506"/>
      <c r="BF1198" s="506"/>
      <c r="BG1198" s="506"/>
      <c r="BH1198" s="506"/>
      <c r="BI1198" s="506"/>
      <c r="BJ1198" s="506"/>
      <c r="BK1198" s="506"/>
      <c r="BL1198" s="506"/>
      <c r="BM1198" s="506"/>
      <c r="BN1198" s="506"/>
      <c r="BO1198" s="506"/>
      <c r="BP1198" s="506"/>
      <c r="BQ1198" s="506"/>
      <c r="BR1198" s="506"/>
      <c r="BS1198" s="506"/>
      <c r="BT1198" s="506"/>
      <c r="BU1198" s="506"/>
      <c r="BV1198" s="506"/>
      <c r="BW1198" s="506"/>
      <c r="BX1198" s="506"/>
      <c r="BY1198" s="506"/>
    </row>
    <row r="1199" s="338" customFormat="true" ht="15" customHeight="true" x14ac:dyDescent="0.2">
      <c r="BA1199" s="506"/>
      <c r="BB1199" s="366"/>
      <c r="BC1199" s="506"/>
      <c r="BD1199" s="506"/>
      <c r="BE1199" s="506"/>
      <c r="BF1199" s="506"/>
      <c r="BG1199" s="506"/>
      <c r="BH1199" s="506"/>
      <c r="BI1199" s="506"/>
      <c r="BJ1199" s="506"/>
      <c r="BK1199" s="506"/>
      <c r="BL1199" s="506"/>
      <c r="BM1199" s="506"/>
      <c r="BN1199" s="506"/>
      <c r="BO1199" s="506"/>
      <c r="BP1199" s="506"/>
      <c r="BQ1199" s="506"/>
      <c r="BR1199" s="506"/>
      <c r="BS1199" s="506"/>
      <c r="BT1199" s="506"/>
      <c r="BU1199" s="506"/>
      <c r="BV1199" s="506"/>
      <c r="BW1199" s="506"/>
      <c r="BX1199" s="506"/>
      <c r="BY1199" s="506"/>
    </row>
    <row r="1200" s="338" customFormat="true" ht="15" customHeight="true" x14ac:dyDescent="0.2">
      <c r="BA1200" s="506"/>
      <c r="BB1200" s="366"/>
      <c r="BC1200" s="506"/>
      <c r="BD1200" s="506"/>
      <c r="BE1200" s="506"/>
      <c r="BF1200" s="506"/>
      <c r="BG1200" s="506"/>
      <c r="BH1200" s="506"/>
      <c r="BI1200" s="506"/>
      <c r="BJ1200" s="506"/>
      <c r="BK1200" s="506"/>
      <c r="BL1200" s="506"/>
      <c r="BM1200" s="506"/>
      <c r="BN1200" s="506"/>
      <c r="BO1200" s="506"/>
      <c r="BP1200" s="506"/>
      <c r="BQ1200" s="506"/>
      <c r="BR1200" s="506"/>
      <c r="BS1200" s="506"/>
      <c r="BT1200" s="506"/>
      <c r="BU1200" s="506"/>
      <c r="BV1200" s="506"/>
      <c r="BW1200" s="506"/>
      <c r="BX1200" s="506"/>
      <c r="BY1200" s="506"/>
    </row>
  </sheetData>
  <mergeCells count="1016">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0:D670"/>
    <mergeCell ref="H670:J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54:D654"/>
    <mergeCell ref="H654:I654"/>
    <mergeCell ref="M654:N654"/>
    <mergeCell ref="C655:D655"/>
    <mergeCell ref="H655:I655"/>
    <mergeCell ref="M655:N655"/>
    <mergeCell ref="C652:D652"/>
    <mergeCell ref="H652:I652"/>
    <mergeCell ref="M652:O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46:E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86:D586"/>
    <mergeCell ref="H586:I586"/>
    <mergeCell ref="M586:N586"/>
    <mergeCell ref="C587:D587"/>
    <mergeCell ref="H587:I587"/>
    <mergeCell ref="M587:N587"/>
    <mergeCell ref="C583:D583"/>
    <mergeCell ref="H583:I584"/>
    <mergeCell ref="M583:N583"/>
    <mergeCell ref="C584:D584"/>
    <mergeCell ref="M584:N584"/>
    <mergeCell ref="C585:D585"/>
    <mergeCell ref="H585:I585"/>
    <mergeCell ref="M585:N585"/>
    <mergeCell ref="C590:D590"/>
    <mergeCell ref="H590:I590"/>
    <mergeCell ref="M590:N590"/>
    <mergeCell ref="C577:D577"/>
    <mergeCell ref="H577:I578"/>
    <mergeCell ref="J577:L577"/>
    <mergeCell ref="M577:N577"/>
    <mergeCell ref="C578:D578"/>
    <mergeCell ref="M578:N578"/>
    <mergeCell ref="C575:D575"/>
    <mergeCell ref="H575:I575"/>
    <mergeCell ref="M575:N575"/>
    <mergeCell ref="C576:D576"/>
    <mergeCell ref="H576:L576"/>
    <mergeCell ref="M576:N576"/>
    <mergeCell ref="C581:D581"/>
    <mergeCell ref="H581:I581"/>
    <mergeCell ref="M581:N581"/>
    <mergeCell ref="C582:D582"/>
    <mergeCell ref="H582:J582"/>
    <mergeCell ref="M582:N582"/>
    <mergeCell ref="C579:D579"/>
    <mergeCell ref="H579:I579"/>
    <mergeCell ref="M579:N579"/>
    <mergeCell ref="C580:D580"/>
    <mergeCell ref="H580:I580"/>
    <mergeCell ref="M580:N580"/>
    <mergeCell ref="C567:D568"/>
    <mergeCell ref="H567:I567"/>
    <mergeCell ref="M567:N567"/>
    <mergeCell ref="H568:I568"/>
    <mergeCell ref="M568:N568"/>
    <mergeCell ref="C569:D569"/>
    <mergeCell ref="H569:I569"/>
    <mergeCell ref="M569:N569"/>
    <mergeCell ref="C565:D565"/>
    <mergeCell ref="H565:I565"/>
    <mergeCell ref="M565:N566"/>
    <mergeCell ref="C573:D573"/>
    <mergeCell ref="H573:I573"/>
    <mergeCell ref="M573:N573"/>
    <mergeCell ref="C574:D574"/>
    <mergeCell ref="H574:I574"/>
    <mergeCell ref="M574:N574"/>
    <mergeCell ref="C570:D570"/>
    <mergeCell ref="H570:I570"/>
    <mergeCell ref="M570:O570"/>
    <mergeCell ref="C571:D571"/>
    <mergeCell ref="H571:I571"/>
    <mergeCell ref="M571:N572"/>
    <mergeCell ref="C572:D572"/>
    <mergeCell ref="H572:I572"/>
    <mergeCell ref="C561:D562"/>
    <mergeCell ref="E561:G561"/>
    <mergeCell ref="H561:I561"/>
    <mergeCell ref="M561:N561"/>
    <mergeCell ref="H562:I562"/>
    <mergeCell ref="M562:N562"/>
    <mergeCell ref="C559:D559"/>
    <mergeCell ref="H559:I559"/>
    <mergeCell ref="M559:N559"/>
    <mergeCell ref="C560:G560"/>
    <mergeCell ref="H560:I560"/>
    <mergeCell ref="M560:N560"/>
    <mergeCell ref="O565:Q565"/>
    <mergeCell ref="C566:E566"/>
    <mergeCell ref="H566:I566"/>
    <mergeCell ref="C563:D563"/>
    <mergeCell ref="H563:I563"/>
    <mergeCell ref="M563:N563"/>
    <mergeCell ref="C564:D564"/>
    <mergeCell ref="H564:I564"/>
    <mergeCell ref="M564:Q564"/>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89:D489"/>
    <mergeCell ref="H489:J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1:E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O483"/>
    <mergeCell ref="C484:D484"/>
    <mergeCell ref="H484:I484"/>
    <mergeCell ref="M484:N484"/>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A1025:C1025"/>
    <mergeCell ref="A1026:B1026"/>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A153:A165"/>
    <mergeCell ref="C133:G133"/>
    <mergeCell ref="H133:L133"/>
    <mergeCell ref="C220:G220"/>
    <mergeCell ref="H220:L220"/>
    <mergeCell ref="M220:Q220"/>
    <mergeCell ref="A208:B208"/>
    <mergeCell ref="A45:A46"/>
    <mergeCell ref="A140:A143"/>
    <mergeCell ref="A108:B108"/>
    <mergeCell ref="C120:G120"/>
    <mergeCell ref="H120:L120"/>
    <mergeCell ref="A58:A72"/>
    <mergeCell ref="M133:Q133"/>
    <mergeCell ref="A135:A139"/>
    <mergeCell ref="M120:Q120"/>
    <mergeCell ref="A122:A123"/>
    <mergeCell ref="A124:A127"/>
    <mergeCell ref="A128:A129"/>
    <mergeCell ref="A130:A132"/>
    <mergeCell ref="A151:A152"/>
    <mergeCell ref="M56:Q5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4:A147"/>
    <mergeCell ref="BA144:BA147"/>
    <mergeCell ref="A148:A150"/>
    <mergeCell ref="BA148:BA150"/>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A35:A36"/>
    <mergeCell ref="A37:A38"/>
    <mergeCell ref="A41:A42"/>
    <mergeCell ref="A43:A44"/>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53:BA166"/>
    <mergeCell ref="BA151:BA152"/>
    <mergeCell ref="BC14:BG14"/>
    <mergeCell ref="BH14:BL14"/>
    <mergeCell ref="BC120:BG120"/>
    <mergeCell ref="BH120:BL120"/>
    <mergeCell ref="BA43:BA44"/>
    <mergeCell ref="BA45:BA46"/>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231:BA236"/>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47625</xdr:rowOff>
                  </from>
                  <to>
                    <xdr:col>1</xdr:col>
                    <xdr:colOff>1704975</xdr:colOff>
                    <xdr:row>399</xdr:row>
                    <xdr:rowOff>238125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D17AD-1EFB-4917-9E6C-15E533D12220}">
  <sheetPr codeName="Feuil10"/>
  <dimension ref="A1:CZ1072"/>
  <sheetViews>
    <sheetView showGridLines="false" zoomScaleNormal="100" workbookViewId="0"/>
  </sheetViews>
  <sheetFormatPr defaultColWidth="9.140625" defaultRowHeight="15" customHeight="true" x14ac:dyDescent="0.2"/>
  <cols>
    <col min="1" max="1" width="31.5703125" style="366" customWidth="true"/>
    <col min="2" max="2" width="41.5703125" style="366" customWidth="true"/>
    <col min="3" max="7" width="10.7109375" style="366" customWidth="true"/>
    <col min="8" max="17" width="10.7109375" style="506" customWidth="true"/>
    <col min="18" max="25" width="12.5703125" style="506" customWidth="true"/>
    <col min="26" max="52" width="12.5703125" style="338" customWidth="true"/>
    <col min="53" max="53" width="31.5703125" style="506" customWidth="true"/>
    <col min="54" max="54" width="41.5703125" style="366" customWidth="true"/>
    <col min="55" max="69" width="9.140625" style="506" customWidth="true"/>
    <col min="70" max="77" width="12.5703125" style="506" customWidth="true"/>
    <col min="78" max="104" width="12.5703125" style="338" customWidth="true"/>
    <col min="105" max="115" width="10.5703125" style="506" customWidth="true"/>
    <col min="116" max="16384" width="9.140625" style="506"/>
  </cols>
  <sheetData>
    <row r="1" s="297" customFormat="true" ht="18" customHeight="true" x14ac:dyDescent="0.2">
      <c r="A1" s="308"/>
      <c r="B1" s="308"/>
      <c r="C1" s="308"/>
      <c r="D1" s="308"/>
      <c r="E1" s="308"/>
      <c r="F1" s="308"/>
      <c r="G1" s="308"/>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0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97" customFormat="true" ht="22.5" customHeight="true" x14ac:dyDescent="0.35">
      <c r="A2" s="356" t="str">
        <f>A1026</f>
        <v>Congo_DR</v>
      </c>
      <c r="B2" s="357"/>
      <c r="C2" s="308"/>
      <c r="D2" s="308"/>
      <c r="E2" s="308"/>
      <c r="F2" s="308"/>
      <c r="G2" s="308"/>
      <c r="Z2" s="338"/>
      <c r="AA2" s="338"/>
      <c r="AB2" s="338"/>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08"/>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97" customFormat="true" ht="22.5" customHeight="true" x14ac:dyDescent="0.35">
      <c r="A3" s="312" t="str">
        <f>A1034</f>
        <v>2018</v>
      </c>
      <c r="B3" s="359"/>
      <c r="C3" s="308"/>
      <c r="D3" s="308"/>
      <c r="E3" s="308"/>
      <c r="F3" s="308"/>
      <c r="G3" s="308"/>
      <c r="Z3" s="338"/>
      <c r="AA3" s="338"/>
      <c r="AB3" s="338"/>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08"/>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97" customFormat="true" ht="22.5" customHeight="true" x14ac:dyDescent="0.35">
      <c r="A4" s="358" t="s">
        <v>96</v>
      </c>
      <c r="B4" s="359"/>
      <c r="C4" s="308"/>
      <c r="D4" s="308"/>
      <c r="E4" s="308"/>
      <c r="F4" s="308"/>
      <c r="G4" s="308"/>
      <c r="Z4" s="338"/>
      <c r="AA4" s="338"/>
      <c r="AB4" s="338"/>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08"/>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97" customFormat="true" ht="20.1" customHeight="true" x14ac:dyDescent="0.35">
      <c r="A5" s="358" t="s">
        <v>97</v>
      </c>
      <c r="B5" s="359"/>
      <c r="C5" s="308"/>
      <c r="D5" s="308"/>
      <c r="E5" s="308"/>
      <c r="F5" s="308"/>
      <c r="G5" s="308"/>
      <c r="Z5" s="338"/>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08"/>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97" customFormat="true" ht="15" customHeight="true" x14ac:dyDescent="0.2">
      <c r="A6" s="360" t="s">
        <v>98</v>
      </c>
      <c r="B6" s="361"/>
      <c r="C6" s="308"/>
      <c r="D6" s="308"/>
      <c r="E6" s="308"/>
      <c r="F6" s="308"/>
      <c r="G6" s="308"/>
      <c r="Z6" s="338"/>
      <c r="AA6" s="338"/>
      <c r="AB6" s="338"/>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08"/>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97" customFormat="true" ht="15" customHeight="true" x14ac:dyDescent="0.2">
      <c r="A7" s="362" t="s">
        <v>40</v>
      </c>
      <c r="B7" s="363"/>
      <c r="C7" s="308"/>
      <c r="D7" s="308"/>
      <c r="E7" s="308"/>
      <c r="F7" s="308"/>
      <c r="G7" s="308"/>
      <c r="Z7" s="338"/>
      <c r="AA7" s="338"/>
      <c r="AB7" s="338"/>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08"/>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97" customFormat="true" ht="15" customHeight="true" x14ac:dyDescent="0.2">
      <c r="A8" s="362" t="s">
        <v>39</v>
      </c>
      <c r="B8" s="363"/>
      <c r="C8" s="308"/>
      <c r="D8" s="308"/>
      <c r="E8" s="308"/>
      <c r="F8" s="308"/>
      <c r="G8" s="308"/>
      <c r="Z8" s="338"/>
      <c r="AA8" s="338"/>
      <c r="AB8" s="338"/>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08"/>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97" customFormat="true" ht="15" customHeight="true" x14ac:dyDescent="0.2">
      <c r="A9" s="362" t="s">
        <v>136</v>
      </c>
      <c r="B9" s="364" t="str">
        <f>A1025</f>
        <v>MICS18</v>
      </c>
      <c r="C9" s="308"/>
      <c r="D9" s="308"/>
      <c r="E9" s="308"/>
      <c r="F9" s="308"/>
      <c r="G9" s="308"/>
      <c r="Z9" s="338"/>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08"/>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97" customFormat="true" ht="15" customHeight="true" x14ac:dyDescent="0.2">
      <c r="A10" s="412" t="str">
        <f>B1028</f>
        <v/>
      </c>
      <c r="B10" s="351"/>
      <c r="C10" s="308"/>
      <c r="D10" s="308"/>
      <c r="E10" s="308"/>
      <c r="F10" s="308"/>
      <c r="G10" s="308"/>
      <c r="Z10" s="338"/>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08"/>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97" customFormat="true" ht="15" customHeight="true" x14ac:dyDescent="0.2">
      <c r="A11" s="412" t="str">
        <f>B1027</f>
        <v/>
      </c>
      <c r="B11" s="330"/>
      <c r="C11" s="308"/>
      <c r="D11" s="308"/>
      <c r="E11" s="308"/>
      <c r="F11" s="308"/>
      <c r="G11" s="308"/>
      <c r="Z11" s="338"/>
      <c r="AA11" s="338"/>
      <c r="AB11" s="33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08"/>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97" customFormat="true" ht="18" customHeight="true" x14ac:dyDescent="0.2">
      <c r="A12" s="592"/>
      <c r="B12" s="351"/>
      <c r="C12" s="308"/>
      <c r="D12" s="308"/>
      <c r="E12" s="308"/>
      <c r="F12" s="308"/>
      <c r="G12" s="308"/>
      <c r="Z12" s="338"/>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08"/>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97" customFormat="true" ht="18" customHeight="true" x14ac:dyDescent="0.2">
      <c r="A13" s="413"/>
      <c r="B13" s="352"/>
      <c r="C13" s="308"/>
      <c r="D13" s="308"/>
      <c r="E13" s="308"/>
      <c r="F13" s="308"/>
      <c r="G13" s="308"/>
      <c r="Z13" s="338"/>
      <c r="AA13" s="338"/>
      <c r="AB13" s="338"/>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08"/>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304" customFormat="true" ht="15" customHeight="true" x14ac:dyDescent="0.2">
      <c r="A14" s="289" t="s">
        <v>96</v>
      </c>
      <c r="B14" s="335"/>
      <c r="C14" s="984" t="s">
        <v>115</v>
      </c>
      <c r="D14" s="985"/>
      <c r="E14" s="985"/>
      <c r="F14" s="985"/>
      <c r="G14" s="986"/>
      <c r="H14" s="987" t="s">
        <v>38</v>
      </c>
      <c r="I14" s="979"/>
      <c r="J14" s="979"/>
      <c r="K14" s="979"/>
      <c r="L14" s="981"/>
      <c r="M14" s="973" t="s">
        <v>37</v>
      </c>
      <c r="N14" s="974"/>
      <c r="O14" s="974"/>
      <c r="P14" s="974"/>
      <c r="Q14" s="976"/>
      <c r="R14" s="501" t="s">
        <v>142</v>
      </c>
      <c r="S14" s="456"/>
      <c r="T14" s="456"/>
      <c r="U14" s="456"/>
      <c r="V14" s="456"/>
      <c r="W14" s="456"/>
      <c r="X14" s="456"/>
      <c r="Y14" s="456"/>
      <c r="Z14" s="441"/>
      <c r="AA14" s="441"/>
      <c r="AB14" s="441"/>
      <c r="AC14" s="441"/>
      <c r="AD14" s="441"/>
      <c r="AE14" s="441"/>
      <c r="AF14" s="441"/>
      <c r="AG14" s="441"/>
      <c r="AH14" s="441"/>
      <c r="AI14" s="441"/>
      <c r="AJ14" s="441"/>
      <c r="AK14" s="441"/>
      <c r="AL14" s="441"/>
      <c r="AM14" s="441"/>
      <c r="AN14" s="441"/>
      <c r="AO14" s="441"/>
      <c r="AP14" s="441"/>
      <c r="AQ14" s="441"/>
      <c r="AR14" s="883"/>
      <c r="AS14" s="883"/>
      <c r="AT14" s="883"/>
      <c r="AU14" s="883"/>
      <c r="AV14" s="883"/>
      <c r="AW14" s="883"/>
      <c r="AX14" s="883"/>
      <c r="AY14" s="883"/>
      <c r="AZ14" s="342"/>
      <c r="BA14" s="344" t="s">
        <v>131</v>
      </c>
      <c r="BB14" s="289" t="s">
        <v>96</v>
      </c>
      <c r="BC14" s="973" t="s">
        <v>115</v>
      </c>
      <c r="BD14" s="974"/>
      <c r="BE14" s="974"/>
      <c r="BF14" s="974"/>
      <c r="BG14" s="975"/>
      <c r="BH14" s="973" t="s">
        <v>38</v>
      </c>
      <c r="BI14" s="974"/>
      <c r="BJ14" s="974"/>
      <c r="BK14" s="974"/>
      <c r="BL14" s="975"/>
      <c r="BM14" s="973" t="s">
        <v>37</v>
      </c>
      <c r="BN14" s="974"/>
      <c r="BO14" s="974"/>
      <c r="BP14" s="974"/>
      <c r="BQ14" s="975"/>
      <c r="BR14" s="501" t="s">
        <v>142</v>
      </c>
      <c r="BS14" s="456"/>
      <c r="BT14" s="456"/>
      <c r="BU14" s="456"/>
      <c r="BV14" s="456"/>
      <c r="BW14" s="456"/>
      <c r="BX14" s="456"/>
      <c r="BY14" s="456"/>
      <c r="BZ14" s="440"/>
      <c r="CA14" s="440"/>
      <c r="CB14" s="440"/>
      <c r="CC14" s="440"/>
      <c r="CD14" s="440"/>
      <c r="CE14" s="440"/>
      <c r="CF14" s="440"/>
      <c r="CG14" s="440"/>
      <c r="CH14" s="440"/>
      <c r="CI14" s="440"/>
      <c r="CJ14" s="440"/>
      <c r="CK14" s="440"/>
      <c r="CL14" s="440"/>
      <c r="CM14" s="440"/>
      <c r="CN14" s="440"/>
      <c r="CO14" s="440"/>
      <c r="CP14" s="440"/>
      <c r="CQ14" s="440"/>
      <c r="CR14" s="342"/>
      <c r="CS14" s="342"/>
      <c r="CT14" s="342"/>
      <c r="CU14" s="342"/>
      <c r="CV14" s="342"/>
      <c r="CW14" s="342"/>
      <c r="CX14" s="342"/>
      <c r="CY14" s="342"/>
      <c r="CZ14" s="342"/>
    </row>
    <row r="15" s="304" customFormat="true" ht="12.75" x14ac:dyDescent="0.2">
      <c r="A15" s="329" t="s">
        <v>87</v>
      </c>
      <c r="B15" s="374"/>
      <c r="C15" s="417" t="s">
        <v>0</v>
      </c>
      <c r="D15" s="587" t="s">
        <v>1</v>
      </c>
      <c r="E15" s="587" t="s">
        <v>2</v>
      </c>
      <c r="F15" s="587" t="s">
        <v>3</v>
      </c>
      <c r="G15" s="588" t="s">
        <v>4</v>
      </c>
      <c r="H15" s="380" t="s">
        <v>0</v>
      </c>
      <c r="I15" s="590" t="s">
        <v>1</v>
      </c>
      <c r="J15" s="590" t="s">
        <v>2</v>
      </c>
      <c r="K15" s="590" t="s">
        <v>3</v>
      </c>
      <c r="L15" s="591" t="s">
        <v>4</v>
      </c>
      <c r="M15" s="381" t="s">
        <v>0</v>
      </c>
      <c r="N15" s="590" t="s">
        <v>1</v>
      </c>
      <c r="O15" s="590" t="s">
        <v>2</v>
      </c>
      <c r="P15" s="590" t="s">
        <v>3</v>
      </c>
      <c r="Q15" s="591" t="s">
        <v>4</v>
      </c>
      <c r="R15" s="381" t="s">
        <v>523</v>
      </c>
      <c r="S15" s="590" t="s">
        <v>262</v>
      </c>
      <c r="T15" s="590" t="s">
        <v>524</v>
      </c>
      <c r="U15" s="590" t="s">
        <v>525</v>
      </c>
      <c r="V15" s="590" t="s">
        <v>526</v>
      </c>
      <c r="W15" s="590" t="s">
        <v>527</v>
      </c>
      <c r="X15" s="590" t="s">
        <v>528</v>
      </c>
      <c r="Y15" s="590" t="s">
        <v>529</v>
      </c>
      <c r="Z15" s="590" t="s">
        <v>328</v>
      </c>
      <c r="AA15" s="590" t="s">
        <v>266</v>
      </c>
      <c r="AB15" s="590" t="s">
        <v>530</v>
      </c>
      <c r="AC15" s="590" t="s">
        <v>531</v>
      </c>
      <c r="AD15" s="590" t="s">
        <v>532</v>
      </c>
      <c r="AE15" s="590" t="s">
        <v>533</v>
      </c>
      <c r="AF15" s="590" t="s">
        <v>534</v>
      </c>
      <c r="AG15" s="590" t="s">
        <v>535</v>
      </c>
      <c r="AH15" s="590" t="s">
        <v>267</v>
      </c>
      <c r="AI15" s="590" t="s">
        <v>536</v>
      </c>
      <c r="AJ15" s="590" t="s">
        <v>329</v>
      </c>
      <c r="AK15" s="590" t="s">
        <v>537</v>
      </c>
      <c r="AL15" s="590" t="s">
        <v>538</v>
      </c>
      <c r="AM15" s="590" t="s">
        <v>331</v>
      </c>
      <c r="AN15" s="590" t="s">
        <v>539</v>
      </c>
      <c r="AO15" s="590" t="s">
        <v>540</v>
      </c>
      <c r="AP15" s="590" t="s">
        <v>541</v>
      </c>
      <c r="AQ15" s="591" t="s">
        <v>542</v>
      </c>
      <c r="AR15" s="173"/>
      <c r="AS15" s="173"/>
      <c r="AT15" s="173"/>
      <c r="AU15" s="173"/>
      <c r="AV15" s="173"/>
      <c r="AW15" s="173"/>
      <c r="AX15" s="173"/>
      <c r="AY15" s="173"/>
      <c r="AZ15" s="342"/>
      <c r="BA15" s="329" t="s">
        <v>120</v>
      </c>
      <c r="BB15" s="328"/>
      <c r="BC15" s="457" t="s">
        <v>0</v>
      </c>
      <c r="BD15" s="563" t="s">
        <v>1</v>
      </c>
      <c r="BE15" s="563" t="s">
        <v>2</v>
      </c>
      <c r="BF15" s="563" t="s">
        <v>3</v>
      </c>
      <c r="BG15" s="458" t="s">
        <v>4</v>
      </c>
      <c r="BH15" s="457" t="s">
        <v>0</v>
      </c>
      <c r="BI15" s="563" t="s">
        <v>1</v>
      </c>
      <c r="BJ15" s="563" t="s">
        <v>2</v>
      </c>
      <c r="BK15" s="563" t="s">
        <v>3</v>
      </c>
      <c r="BL15" s="458" t="s">
        <v>4</v>
      </c>
      <c r="BM15" s="457" t="s">
        <v>0</v>
      </c>
      <c r="BN15" s="563" t="s">
        <v>1</v>
      </c>
      <c r="BO15" s="563" t="s">
        <v>2</v>
      </c>
      <c r="BP15" s="563" t="s">
        <v>3</v>
      </c>
      <c r="BQ15" s="458" t="s">
        <v>4</v>
      </c>
      <c r="BR15" s="457" t="s">
        <v>523</v>
      </c>
      <c r="BS15" s="563" t="s">
        <v>262</v>
      </c>
      <c r="BT15" s="563" t="s">
        <v>524</v>
      </c>
      <c r="BU15" s="563" t="s">
        <v>525</v>
      </c>
      <c r="BV15" s="563" t="s">
        <v>526</v>
      </c>
      <c r="BW15" s="563" t="s">
        <v>527</v>
      </c>
      <c r="BX15" s="563" t="s">
        <v>528</v>
      </c>
      <c r="BY15" s="564" t="s">
        <v>529</v>
      </c>
      <c r="BZ15" s="564" t="s">
        <v>328</v>
      </c>
      <c r="CA15" s="564" t="s">
        <v>266</v>
      </c>
      <c r="CB15" s="564" t="s">
        <v>530</v>
      </c>
      <c r="CC15" s="564" t="s">
        <v>531</v>
      </c>
      <c r="CD15" s="564" t="s">
        <v>532</v>
      </c>
      <c r="CE15" s="564" t="s">
        <v>533</v>
      </c>
      <c r="CF15" s="564" t="s">
        <v>534</v>
      </c>
      <c r="CG15" s="564" t="s">
        <v>535</v>
      </c>
      <c r="CH15" s="564" t="s">
        <v>267</v>
      </c>
      <c r="CI15" s="564" t="s">
        <v>536</v>
      </c>
      <c r="CJ15" s="564" t="s">
        <v>329</v>
      </c>
      <c r="CK15" s="564" t="s">
        <v>537</v>
      </c>
      <c r="CL15" s="564" t="s">
        <v>538</v>
      </c>
      <c r="CM15" s="564" t="s">
        <v>331</v>
      </c>
      <c r="CN15" s="564" t="s">
        <v>539</v>
      </c>
      <c r="CO15" s="564" t="s">
        <v>540</v>
      </c>
      <c r="CP15" s="564" t="s">
        <v>541</v>
      </c>
      <c r="CQ15" s="564" t="s">
        <v>542</v>
      </c>
      <c r="CR15" s="173"/>
      <c r="CS15" s="173"/>
      <c r="CT15" s="173"/>
      <c r="CU15" s="173"/>
      <c r="CV15" s="173"/>
      <c r="CW15" s="173"/>
      <c r="CX15" s="173"/>
      <c r="CY15" s="173"/>
      <c r="CZ15" s="173"/>
    </row>
    <row r="16" s="304" customFormat="true" ht="15" customHeight="true" x14ac:dyDescent="0.2">
      <c r="A16" s="988" t="s">
        <v>13</v>
      </c>
      <c r="B16" s="377" t="s">
        <v>14</v>
      </c>
      <c r="C16" s="472">
        <v>29.472417210224144</v>
      </c>
      <c r="D16" s="459">
        <v>32.716169276727875</v>
      </c>
      <c r="E16" s="459">
        <v>49.65378186698694</v>
      </c>
      <c r="F16" s="459">
        <v>84.153579942779217</v>
      </c>
      <c r="G16" s="478">
        <v>98.776275261646475</v>
      </c>
      <c r="H16" s="466">
        <v>72.422117344291678</v>
      </c>
      <c r="I16" s="459">
        <v>88.516658905649464</v>
      </c>
      <c r="J16" s="459">
        <v>96.243984655616217</v>
      </c>
      <c r="K16" s="459">
        <v>98.876405104630408</v>
      </c>
      <c r="L16" s="474">
        <v>98.98200214591229</v>
      </c>
      <c r="M16" s="472">
        <v>25.433527612413087</v>
      </c>
      <c r="N16" s="459">
        <v>24.83045579428401</v>
      </c>
      <c r="O16" s="459">
        <v>29.470046505107756</v>
      </c>
      <c r="P16" s="459">
        <v>37.331354562774024</v>
      </c>
      <c r="Q16" s="474">
        <v>52.421273980668524</v>
      </c>
      <c r="R16" s="472">
        <v>53.845522110571409</v>
      </c>
      <c r="S16" s="459">
        <v>29.361624576896432</v>
      </c>
      <c r="T16" s="459">
        <v>79.334657523824404</v>
      </c>
      <c r="U16" s="459">
        <v>45.763127613040766</v>
      </c>
      <c r="V16" s="459">
        <v>64.8099668819236</v>
      </c>
      <c r="W16" s="459">
        <v>79.647041586766591</v>
      </c>
      <c r="X16" s="459">
        <v>14.196229919649506</v>
      </c>
      <c r="Y16" s="474">
        <v>21.040472473271272</v>
      </c>
      <c r="Z16" s="474">
        <v>65.648467621907088</v>
      </c>
      <c r="AA16" s="474">
        <v>99.442797837229818</v>
      </c>
      <c r="AB16" s="474">
        <v>60.738285623922359</v>
      </c>
      <c r="AC16" s="474">
        <v>12.111330197040632</v>
      </c>
      <c r="AD16" s="474">
        <v>29.234202074674542</v>
      </c>
      <c r="AE16" s="474">
        <v>33.240145722324009</v>
      </c>
      <c r="AF16" s="474">
        <v>43.562679234667648</v>
      </c>
      <c r="AG16" s="474">
        <v>62.416513238010509</v>
      </c>
      <c r="AH16" s="474">
        <v>32.044994257420782</v>
      </c>
      <c r="AI16" s="474">
        <v>2.7064798920644706</v>
      </c>
      <c r="AJ16" s="474">
        <v>68.467934987046377</v>
      </c>
      <c r="AK16" s="474">
        <v>14.502111987273153</v>
      </c>
      <c r="AL16" s="474">
        <v>11.445721682314138</v>
      </c>
      <c r="AM16" s="474">
        <v>82.221964964370414</v>
      </c>
      <c r="AN16" s="474">
        <v>31.723160596648153</v>
      </c>
      <c r="AO16" s="474">
        <v>72.772134413547207</v>
      </c>
      <c r="AP16" s="474">
        <v>46.660707317531838</v>
      </c>
      <c r="AQ16" s="474">
        <v>12.435117758833284</v>
      </c>
      <c r="AR16" s="1"/>
      <c r="AS16" s="1"/>
      <c r="AT16" s="1"/>
      <c r="AU16" s="1"/>
      <c r="AV16" s="1"/>
      <c r="AW16" s="1"/>
      <c r="AX16" s="1"/>
      <c r="AY16" s="1"/>
      <c r="AZ16" s="354"/>
      <c r="BA16" s="977" t="s">
        <v>13</v>
      </c>
      <c r="BB16" s="596" t="s">
        <v>14</v>
      </c>
      <c r="BC16" s="485">
        <v>6330.583496050368</v>
      </c>
      <c r="BD16" s="482">
        <v>7024.4360902411472</v>
      </c>
      <c r="BE16" s="482">
        <v>10669.142892181164</v>
      </c>
      <c r="BF16" s="482">
        <v>18069.324923176897</v>
      </c>
      <c r="BG16" s="491">
        <v>21213.490219693336</v>
      </c>
      <c r="BH16" s="485">
        <v>6826.5030120106221</v>
      </c>
      <c r="BI16" s="482">
        <v>8330.3830303090908</v>
      </c>
      <c r="BJ16" s="482">
        <v>9070.2128160789471</v>
      </c>
      <c r="BK16" s="482">
        <v>9305.2850704648627</v>
      </c>
      <c r="BL16" s="491">
        <v>9342.7488301818175</v>
      </c>
      <c r="BM16" s="485">
        <v>3067.1298269526123</v>
      </c>
      <c r="BN16" s="482">
        <v>2992.2232095387512</v>
      </c>
      <c r="BO16" s="482">
        <v>3552.605312081228</v>
      </c>
      <c r="BP16" s="482">
        <v>4499.298129860159</v>
      </c>
      <c r="BQ16" s="491">
        <v>6320.5883838648842</v>
      </c>
      <c r="BR16" s="485">
        <v>765.69773317732586</v>
      </c>
      <c r="BS16" s="482">
        <v>751.12943725909895</v>
      </c>
      <c r="BT16" s="482">
        <v>6863.092687388229</v>
      </c>
      <c r="BU16" s="482">
        <v>984.48077613763508</v>
      </c>
      <c r="BV16" s="482">
        <v>1363.2281475097773</v>
      </c>
      <c r="BW16" s="482">
        <v>3210.168995523718</v>
      </c>
      <c r="BX16" s="482">
        <v>660.162655741604</v>
      </c>
      <c r="BY16" s="488">
        <v>813.55521137728192</v>
      </c>
      <c r="BZ16" s="488">
        <v>2406.2866582198772</v>
      </c>
      <c r="CA16" s="488">
        <v>14886.414134479361</v>
      </c>
      <c r="CB16" s="488">
        <v>4595.2474307656148</v>
      </c>
      <c r="CC16" s="488">
        <v>336.96628997726054</v>
      </c>
      <c r="CD16" s="488">
        <v>2168.4966536561774</v>
      </c>
      <c r="CE16" s="488">
        <v>939.97813278673868</v>
      </c>
      <c r="CF16" s="488">
        <v>1343.8994263848672</v>
      </c>
      <c r="CG16" s="488">
        <v>2207.1469870232263</v>
      </c>
      <c r="CH16" s="488">
        <v>401.49456526124129</v>
      </c>
      <c r="CI16" s="488">
        <v>19.398201268129455</v>
      </c>
      <c r="CJ16" s="488">
        <v>6355.9311920314512</v>
      </c>
      <c r="CK16" s="488">
        <v>121.31243789806948</v>
      </c>
      <c r="CL16" s="488">
        <v>124.8847321389491</v>
      </c>
      <c r="CM16" s="488">
        <v>7035.1653348543678</v>
      </c>
      <c r="CN16" s="488">
        <v>584.74768061169868</v>
      </c>
      <c r="CO16" s="488">
        <v>1898.43277759691</v>
      </c>
      <c r="CP16" s="488">
        <v>2364.3130402029601</v>
      </c>
      <c r="CQ16" s="488">
        <v>105.34630207137184</v>
      </c>
      <c r="CR16" s="2"/>
      <c r="CS16" s="2"/>
      <c r="CT16" s="2"/>
      <c r="CU16" s="2"/>
      <c r="CV16" s="2"/>
      <c r="CW16" s="2"/>
      <c r="CX16" s="2"/>
      <c r="CY16" s="2"/>
      <c r="CZ16" s="4"/>
    </row>
    <row r="17" s="304" customFormat="true" ht="15" customHeight="true" x14ac:dyDescent="0.2">
      <c r="A17" s="982"/>
      <c r="B17" s="378" t="s">
        <v>51</v>
      </c>
      <c r="C17" s="473">
        <v>70.527582789775792</v>
      </c>
      <c r="D17" s="462">
        <v>67.283830723271961</v>
      </c>
      <c r="E17" s="462">
        <v>50.346218133012876</v>
      </c>
      <c r="F17" s="462">
        <v>15.846420057220859</v>
      </c>
      <c r="G17" s="480">
        <v>1.2237247383535039</v>
      </c>
      <c r="H17" s="467">
        <v>27.57788265570812</v>
      </c>
      <c r="I17" s="462">
        <v>11.48334109435045</v>
      </c>
      <c r="J17" s="462">
        <v>3.7560153443837327</v>
      </c>
      <c r="K17" s="462">
        <v>1.1235948953696175</v>
      </c>
      <c r="L17" s="476">
        <v>1.017997854087705</v>
      </c>
      <c r="M17" s="473">
        <v>74.566472387587041</v>
      </c>
      <c r="N17" s="462">
        <v>75.169544205715937</v>
      </c>
      <c r="O17" s="462">
        <v>70.529953494892453</v>
      </c>
      <c r="P17" s="462">
        <v>62.668645437226175</v>
      </c>
      <c r="Q17" s="476">
        <v>47.578726019331171</v>
      </c>
      <c r="R17" s="473">
        <v>46.154477889428676</v>
      </c>
      <c r="S17" s="462">
        <v>70.638375423103682</v>
      </c>
      <c r="T17" s="462">
        <v>20.665342476175656</v>
      </c>
      <c r="U17" s="462">
        <v>54.236872386959156</v>
      </c>
      <c r="V17" s="462">
        <v>35.190033118076258</v>
      </c>
      <c r="W17" s="462">
        <v>20.352958413233491</v>
      </c>
      <c r="X17" s="462">
        <v>85.803770080350503</v>
      </c>
      <c r="Y17" s="476">
        <v>78.959527526728806</v>
      </c>
      <c r="Z17" s="476">
        <v>34.351532378092756</v>
      </c>
      <c r="AA17" s="476">
        <v>0.55720216277018197</v>
      </c>
      <c r="AB17" s="476">
        <v>39.261714376077563</v>
      </c>
      <c r="AC17" s="476">
        <v>87.88866980295947</v>
      </c>
      <c r="AD17" s="476">
        <v>70.765797925325288</v>
      </c>
      <c r="AE17" s="476">
        <v>66.759854277676325</v>
      </c>
      <c r="AF17" s="476">
        <v>56.43732076533238</v>
      </c>
      <c r="AG17" s="476">
        <v>37.583486761989384</v>
      </c>
      <c r="AH17" s="476">
        <v>67.955005742579061</v>
      </c>
      <c r="AI17" s="476">
        <v>97.293520107935564</v>
      </c>
      <c r="AJ17" s="476">
        <v>31.532065012953598</v>
      </c>
      <c r="AK17" s="476">
        <v>85.497888012726804</v>
      </c>
      <c r="AL17" s="476">
        <v>88.554278317685913</v>
      </c>
      <c r="AM17" s="476">
        <v>17.778035035629529</v>
      </c>
      <c r="AN17" s="476">
        <v>68.276839403351801</v>
      </c>
      <c r="AO17" s="476">
        <v>27.227865586452815</v>
      </c>
      <c r="AP17" s="476">
        <v>53.339292682468006</v>
      </c>
      <c r="AQ17" s="476">
        <v>87.564882241166742</v>
      </c>
      <c r="AR17" s="1"/>
      <c r="AS17" s="1"/>
      <c r="AT17" s="1"/>
      <c r="AU17" s="1"/>
      <c r="AV17" s="1"/>
      <c r="AW17" s="1"/>
      <c r="AX17" s="1"/>
      <c r="AY17" s="1"/>
      <c r="AZ17" s="354"/>
      <c r="BA17" s="970"/>
      <c r="BB17" s="594" t="s">
        <v>51</v>
      </c>
      <c r="BC17" s="486">
        <v>15149.105295319787</v>
      </c>
      <c r="BD17" s="483">
        <v>14446.403086636008</v>
      </c>
      <c r="BE17" s="483">
        <v>10817.927157713028</v>
      </c>
      <c r="BF17" s="483">
        <v>3402.5185034049164</v>
      </c>
      <c r="BG17" s="492">
        <v>262.81080856607844</v>
      </c>
      <c r="BH17" s="486">
        <v>2599.4890223808916</v>
      </c>
      <c r="BI17" s="483">
        <v>1080.7076426776723</v>
      </c>
      <c r="BJ17" s="483">
        <v>353.97389910570911</v>
      </c>
      <c r="BK17" s="483">
        <v>105.74181771747892</v>
      </c>
      <c r="BL17" s="492">
        <v>96.087147705753722</v>
      </c>
      <c r="BM17" s="486">
        <v>8992.2662336067315</v>
      </c>
      <c r="BN17" s="483">
        <v>9058.3941223733036</v>
      </c>
      <c r="BO17" s="483">
        <v>8502.3648470785029</v>
      </c>
      <c r="BP17" s="483">
        <v>7553.0320964498333</v>
      </c>
      <c r="BQ17" s="492">
        <v>5736.7080225439313</v>
      </c>
      <c r="BR17" s="486">
        <v>656.32902627162423</v>
      </c>
      <c r="BS17" s="483">
        <v>1807.0717797475904</v>
      </c>
      <c r="BT17" s="483">
        <v>1787.7200867480037</v>
      </c>
      <c r="BU17" s="483">
        <v>1166.7724871054445</v>
      </c>
      <c r="BV17" s="483">
        <v>740.19546632021002</v>
      </c>
      <c r="BW17" s="483">
        <v>820.32470715398745</v>
      </c>
      <c r="BX17" s="483">
        <v>3990.1047707379398</v>
      </c>
      <c r="BY17" s="489">
        <v>3053.0652383810634</v>
      </c>
      <c r="BZ17" s="489">
        <v>1259.1251105338667</v>
      </c>
      <c r="CA17" s="489">
        <v>83.412196076799091</v>
      </c>
      <c r="CB17" s="489">
        <v>2970.4047498348341</v>
      </c>
      <c r="CC17" s="489">
        <v>2445.2738479358945</v>
      </c>
      <c r="CD17" s="489">
        <v>5249.1734032075692</v>
      </c>
      <c r="CE17" s="489">
        <v>1887.8618551572808</v>
      </c>
      <c r="CF17" s="489">
        <v>1741.0793903344177</v>
      </c>
      <c r="CG17" s="489">
        <v>1329.0117513010287</v>
      </c>
      <c r="CH17" s="489">
        <v>851.4142729678839</v>
      </c>
      <c r="CI17" s="489">
        <v>697.33356995270685</v>
      </c>
      <c r="CJ17" s="489">
        <v>2927.1459056405383</v>
      </c>
      <c r="CK17" s="489">
        <v>715.20322274867976</v>
      </c>
      <c r="CL17" s="489">
        <v>966.21931184562845</v>
      </c>
      <c r="CM17" s="489">
        <v>1521.1436002372968</v>
      </c>
      <c r="CN17" s="489">
        <v>1258.5354904651531</v>
      </c>
      <c r="CO17" s="489">
        <v>710.30309760575494</v>
      </c>
      <c r="CP17" s="489">
        <v>2702.7191076672302</v>
      </c>
      <c r="CQ17" s="489">
        <v>741.82140566134444</v>
      </c>
      <c r="CR17" s="2"/>
      <c r="CS17" s="2"/>
      <c r="CT17" s="2"/>
      <c r="CU17" s="2"/>
      <c r="CV17" s="2"/>
      <c r="CW17" s="2"/>
      <c r="CX17" s="2"/>
      <c r="CY17" s="2"/>
      <c r="CZ17" s="4"/>
    </row>
    <row r="18" s="304" customFormat="true" ht="15" customHeight="true" x14ac:dyDescent="0.2">
      <c r="A18" s="982" t="s">
        <v>60</v>
      </c>
      <c r="B18" s="378" t="s">
        <v>15</v>
      </c>
      <c r="C18" s="473">
        <v>18.309617740688644</v>
      </c>
      <c r="D18" s="462">
        <v>17.593982652551933</v>
      </c>
      <c r="E18" s="462">
        <v>25.076525639995207</v>
      </c>
      <c r="F18" s="462">
        <v>55.64330132191381</v>
      </c>
      <c r="G18" s="480">
        <v>93.3725998961865</v>
      </c>
      <c r="H18" s="467">
        <v>34.403704748616455</v>
      </c>
      <c r="I18" s="462">
        <v>57.744916959199124</v>
      </c>
      <c r="J18" s="462">
        <v>81.785872036572286</v>
      </c>
      <c r="K18" s="462">
        <v>90.045288572887884</v>
      </c>
      <c r="L18" s="476">
        <v>96.808024807297784</v>
      </c>
      <c r="M18" s="473">
        <v>16.228594180410003</v>
      </c>
      <c r="N18" s="462">
        <v>16.388745146699655</v>
      </c>
      <c r="O18" s="462">
        <v>16.523593536470674</v>
      </c>
      <c r="P18" s="462">
        <v>21.090490921394633</v>
      </c>
      <c r="Q18" s="476">
        <v>25.685120434997792</v>
      </c>
      <c r="R18" s="473">
        <v>25.459404567084974</v>
      </c>
      <c r="S18" s="462">
        <v>24.299379388702587</v>
      </c>
      <c r="T18" s="462">
        <v>47.373079503361424</v>
      </c>
      <c r="U18" s="462">
        <v>24.435760564144672</v>
      </c>
      <c r="V18" s="462">
        <v>40.106207799998387</v>
      </c>
      <c r="W18" s="462">
        <v>57.32946381711227</v>
      </c>
      <c r="X18" s="462">
        <v>11.256414689748746</v>
      </c>
      <c r="Y18" s="476">
        <v>8.4761154824209815</v>
      </c>
      <c r="Z18" s="476">
        <v>29.249172042268384</v>
      </c>
      <c r="AA18" s="476">
        <v>97.01871194988469</v>
      </c>
      <c r="AB18" s="476">
        <v>39.276206356723151</v>
      </c>
      <c r="AC18" s="476">
        <v>10.928956267608566</v>
      </c>
      <c r="AD18" s="476">
        <v>9.2429224636565603</v>
      </c>
      <c r="AE18" s="476">
        <v>24.580522772952008</v>
      </c>
      <c r="AF18" s="476">
        <v>23.42902433870395</v>
      </c>
      <c r="AG18" s="476">
        <v>29.283027847398046</v>
      </c>
      <c r="AH18" s="476">
        <v>11.274147343322676</v>
      </c>
      <c r="AI18" s="476">
        <v>1.9462862756973065</v>
      </c>
      <c r="AJ18" s="476">
        <v>36.218785839830694</v>
      </c>
      <c r="AK18" s="476">
        <v>8.0486928241089544</v>
      </c>
      <c r="AL18" s="476">
        <v>9.6561870897419517</v>
      </c>
      <c r="AM18" s="476">
        <v>53.700827129224457</v>
      </c>
      <c r="AN18" s="476">
        <v>18.603051370056747</v>
      </c>
      <c r="AO18" s="476">
        <v>49.638933439687023</v>
      </c>
      <c r="AP18" s="476">
        <v>26.866387357663037</v>
      </c>
      <c r="AQ18" s="476">
        <v>7.9594853864435278</v>
      </c>
      <c r="AR18" s="1"/>
      <c r="AS18" s="1"/>
      <c r="AT18" s="1"/>
      <c r="AU18" s="1"/>
      <c r="AV18" s="1"/>
      <c r="AW18" s="1"/>
      <c r="AX18" s="1"/>
      <c r="AY18" s="1"/>
      <c r="AZ18" s="354"/>
      <c r="BA18" s="970" t="s">
        <v>60</v>
      </c>
      <c r="BB18" s="594" t="s">
        <v>15</v>
      </c>
      <c r="BC18" s="486">
        <v>3921.440122341583</v>
      </c>
      <c r="BD18" s="483">
        <v>3760.1336961815946</v>
      </c>
      <c r="BE18" s="483">
        <v>5267.3948947195877</v>
      </c>
      <c r="BF18" s="483">
        <v>9121.6055201285508</v>
      </c>
      <c r="BG18" s="492">
        <v>13969.161833600396</v>
      </c>
      <c r="BH18" s="486">
        <v>3050.7594437319112</v>
      </c>
      <c r="BI18" s="483">
        <v>4063.4659208156008</v>
      </c>
      <c r="BJ18" s="483">
        <v>4845.3496448791993</v>
      </c>
      <c r="BK18" s="483">
        <v>5443.926466314254</v>
      </c>
      <c r="BL18" s="492">
        <v>7170.5637441148738</v>
      </c>
      <c r="BM18" s="486">
        <v>1956.55500782182</v>
      </c>
      <c r="BN18" s="483">
        <v>1971.3511002695016</v>
      </c>
      <c r="BO18" s="483">
        <v>1991.2289653219007</v>
      </c>
      <c r="BP18" s="483">
        <v>2518.714142491403</v>
      </c>
      <c r="BQ18" s="492">
        <v>3027.821631211224</v>
      </c>
      <c r="BR18" s="486">
        <v>362.03954574031616</v>
      </c>
      <c r="BS18" s="483">
        <v>610.38462105868007</v>
      </c>
      <c r="BT18" s="483">
        <v>3048.9856960505349</v>
      </c>
      <c r="BU18" s="483">
        <v>497.18710518007532</v>
      </c>
      <c r="BV18" s="483">
        <v>843.60344547689147</v>
      </c>
      <c r="BW18" s="483">
        <v>2243.2291222436438</v>
      </c>
      <c r="BX18" s="483">
        <v>522.53681880819761</v>
      </c>
      <c r="BY18" s="489">
        <v>326.9750850305644</v>
      </c>
      <c r="BZ18" s="489">
        <v>862.01460535162892</v>
      </c>
      <c r="CA18" s="489">
        <v>11157.407569606474</v>
      </c>
      <c r="CB18" s="489">
        <v>2493.7245638602517</v>
      </c>
      <c r="CC18" s="489">
        <v>302.44924947976858</v>
      </c>
      <c r="CD18" s="489">
        <v>643.45450488562233</v>
      </c>
      <c r="CE18" s="489">
        <v>694.70939830774239</v>
      </c>
      <c r="CF18" s="489">
        <v>662.22636282203871</v>
      </c>
      <c r="CG18" s="489">
        <v>1022.048189505242</v>
      </c>
      <c r="CH18" s="489">
        <v>141.19371722281124</v>
      </c>
      <c r="CI18" s="489">
        <v>13.949652096833351</v>
      </c>
      <c r="CJ18" s="489">
        <v>3180.5282712565036</v>
      </c>
      <c r="CK18" s="489">
        <v>66.527965071967486</v>
      </c>
      <c r="CL18" s="489">
        <v>105.35904783089107</v>
      </c>
      <c r="CM18" s="489">
        <v>3588.2734227460196</v>
      </c>
      <c r="CN18" s="489">
        <v>342.90691521103787</v>
      </c>
      <c r="CO18" s="489">
        <v>1066.8680254541518</v>
      </c>
      <c r="CP18" s="489">
        <v>1173.7229767781532</v>
      </c>
      <c r="CQ18" s="489">
        <v>67.430189895654152</v>
      </c>
      <c r="CR18" s="2"/>
      <c r="CS18" s="2"/>
      <c r="CT18" s="2"/>
      <c r="CU18" s="2"/>
      <c r="CV18" s="2"/>
      <c r="CW18" s="2"/>
      <c r="CX18" s="2"/>
      <c r="CY18" s="2"/>
      <c r="CZ18" s="4"/>
    </row>
    <row r="19" s="304" customFormat="true" ht="15" customHeight="true" x14ac:dyDescent="0.2">
      <c r="A19" s="982"/>
      <c r="B19" s="378" t="s">
        <v>16</v>
      </c>
      <c r="C19" s="473">
        <v>10.957611028031975</v>
      </c>
      <c r="D19" s="462">
        <v>14.810079055105977</v>
      </c>
      <c r="E19" s="462">
        <v>23.422488927160586</v>
      </c>
      <c r="F19" s="462">
        <v>23.600773427804228</v>
      </c>
      <c r="G19" s="480">
        <v>4.8707214448542047</v>
      </c>
      <c r="H19" s="467">
        <v>36.281610015545326</v>
      </c>
      <c r="I19" s="462">
        <v>26.897411954176253</v>
      </c>
      <c r="J19" s="462">
        <v>12.239313731570988</v>
      </c>
      <c r="K19" s="462">
        <v>8.2056884471895764</v>
      </c>
      <c r="L19" s="476">
        <v>1.8947261463639464</v>
      </c>
      <c r="M19" s="473">
        <v>9.1852894650749821</v>
      </c>
      <c r="N19" s="462">
        <v>8.3046731441146893</v>
      </c>
      <c r="O19" s="462">
        <v>12.922179260837979</v>
      </c>
      <c r="P19" s="462">
        <v>15.664080718240847</v>
      </c>
      <c r="Q19" s="476">
        <v>25.650177873008602</v>
      </c>
      <c r="R19" s="473">
        <v>28.386117543486396</v>
      </c>
      <c r="S19" s="462">
        <v>3.7611889091293627</v>
      </c>
      <c r="T19" s="462">
        <v>24.850533775975752</v>
      </c>
      <c r="U19" s="462">
        <v>18.219684778883806</v>
      </c>
      <c r="V19" s="462">
        <v>24.703759081925227</v>
      </c>
      <c r="W19" s="462">
        <v>21.705769298072195</v>
      </c>
      <c r="X19" s="462">
        <v>2.7893092892588864</v>
      </c>
      <c r="Y19" s="476">
        <v>12.37983128348009</v>
      </c>
      <c r="Z19" s="476">
        <v>28.027228204195499</v>
      </c>
      <c r="AA19" s="476">
        <v>2.2559812282755778</v>
      </c>
      <c r="AB19" s="476">
        <v>13.939865855796359</v>
      </c>
      <c r="AC19" s="476">
        <v>0.71145615733307677</v>
      </c>
      <c r="AD19" s="476">
        <v>15.355161168129976</v>
      </c>
      <c r="AE19" s="476">
        <v>8.6222934896194108</v>
      </c>
      <c r="AF19" s="476">
        <v>14.973018071795865</v>
      </c>
      <c r="AG19" s="476">
        <v>32.639033634158153</v>
      </c>
      <c r="AH19" s="476">
        <v>20.741453970578448</v>
      </c>
      <c r="AI19" s="476">
        <v>0.76019361636716432</v>
      </c>
      <c r="AJ19" s="476">
        <v>30.447861447524289</v>
      </c>
      <c r="AK19" s="476">
        <v>5.424520425540508</v>
      </c>
      <c r="AL19" s="476">
        <v>1.7895345925721851</v>
      </c>
      <c r="AM19" s="476">
        <v>23.534277364970919</v>
      </c>
      <c r="AN19" s="476">
        <v>13.120109226591383</v>
      </c>
      <c r="AO19" s="476">
        <v>17.312285133906808</v>
      </c>
      <c r="AP19" s="476">
        <v>11.268675257482533</v>
      </c>
      <c r="AQ19" s="476">
        <v>4.4756323723897582</v>
      </c>
      <c r="AR19" s="1"/>
      <c r="AS19" s="1"/>
      <c r="AT19" s="1"/>
      <c r="AU19" s="1"/>
      <c r="AV19" s="1"/>
      <c r="AW19" s="1"/>
      <c r="AX19" s="1"/>
      <c r="AY19" s="1"/>
      <c r="AZ19" s="354"/>
      <c r="BA19" s="970"/>
      <c r="BB19" s="594" t="s">
        <v>16</v>
      </c>
      <c r="BC19" s="486">
        <v>2346.8330217974858</v>
      </c>
      <c r="BD19" s="483">
        <v>3165.1660910407895</v>
      </c>
      <c r="BE19" s="483">
        <v>4919.9598209002661</v>
      </c>
      <c r="BF19" s="483">
        <v>3868.8744208924295</v>
      </c>
      <c r="BG19" s="492">
        <v>728.69231643120611</v>
      </c>
      <c r="BH19" s="486">
        <v>3217.2832896193963</v>
      </c>
      <c r="BI19" s="483">
        <v>1892.7504374308694</v>
      </c>
      <c r="BJ19" s="483">
        <v>725.11000941964244</v>
      </c>
      <c r="BK19" s="483">
        <v>496.09663337160617</v>
      </c>
      <c r="BL19" s="492">
        <v>140.34223544161827</v>
      </c>
      <c r="BM19" s="486">
        <v>1107.3987001831249</v>
      </c>
      <c r="BN19" s="483">
        <v>998.94326218904746</v>
      </c>
      <c r="BO19" s="483">
        <v>1557.2289152761684</v>
      </c>
      <c r="BP19" s="483">
        <v>1870.6696672545361</v>
      </c>
      <c r="BQ19" s="492">
        <v>3023.7025208761734</v>
      </c>
      <c r="BR19" s="486">
        <v>403.65818743700913</v>
      </c>
      <c r="BS19" s="483">
        <v>94.478621462093813</v>
      </c>
      <c r="BT19" s="483">
        <v>1599.4088376035265</v>
      </c>
      <c r="BU19" s="483">
        <v>370.71047200383305</v>
      </c>
      <c r="BV19" s="483">
        <v>519.62470203288603</v>
      </c>
      <c r="BW19" s="483">
        <v>849.31919066027854</v>
      </c>
      <c r="BX19" s="483">
        <v>129.48321848953012</v>
      </c>
      <c r="BY19" s="489">
        <v>477.56503494732561</v>
      </c>
      <c r="BZ19" s="489">
        <v>826.00218647645295</v>
      </c>
      <c r="CA19" s="489">
        <v>259.44378694961591</v>
      </c>
      <c r="CB19" s="489">
        <v>885.06984574302544</v>
      </c>
      <c r="CC19" s="489">
        <v>19.688923219585178</v>
      </c>
      <c r="CD19" s="489">
        <v>1068.9635951970627</v>
      </c>
      <c r="CE19" s="489">
        <v>243.68840229865037</v>
      </c>
      <c r="CF19" s="489">
        <v>423.21554473670159</v>
      </c>
      <c r="CG19" s="489">
        <v>1139.1808731949875</v>
      </c>
      <c r="CH19" s="489">
        <v>259.75915495252997</v>
      </c>
      <c r="CI19" s="489">
        <v>5.4485491712961043</v>
      </c>
      <c r="CJ19" s="489">
        <v>2673.7584346809967</v>
      </c>
      <c r="CK19" s="489">
        <v>44.837380837985357</v>
      </c>
      <c r="CL19" s="489">
        <v>19.525684308058032</v>
      </c>
      <c r="CM19" s="489">
        <v>1572.5534690377485</v>
      </c>
      <c r="CN19" s="489">
        <v>241.84076540066036</v>
      </c>
      <c r="CO19" s="489">
        <v>372.08542120172677</v>
      </c>
      <c r="CP19" s="489">
        <v>492.29927684289913</v>
      </c>
      <c r="CQ19" s="489">
        <v>37.916112175717693</v>
      </c>
      <c r="CR19" s="2"/>
      <c r="CS19" s="2"/>
      <c r="CT19" s="2"/>
      <c r="CU19" s="2"/>
      <c r="CV19" s="2"/>
      <c r="CW19" s="2"/>
      <c r="CX19" s="2"/>
      <c r="CY19" s="2"/>
      <c r="CZ19" s="4"/>
    </row>
    <row r="20" s="304" customFormat="true" ht="15" customHeight="true" x14ac:dyDescent="0.2">
      <c r="A20" s="982"/>
      <c r="B20" s="378" t="s">
        <v>22</v>
      </c>
      <c r="C20" s="473">
        <v>51.788904369554132</v>
      </c>
      <c r="D20" s="462">
        <v>51.532737546725237</v>
      </c>
      <c r="E20" s="462">
        <v>40.206002897786334</v>
      </c>
      <c r="F20" s="462">
        <v>17.389268134039728</v>
      </c>
      <c r="G20" s="480">
        <v>1.7236666815041681</v>
      </c>
      <c r="H20" s="467">
        <v>28.333151939515588</v>
      </c>
      <c r="I20" s="462">
        <v>14.745858609840907</v>
      </c>
      <c r="J20" s="462">
        <v>5.144151468768932</v>
      </c>
      <c r="K20" s="462">
        <v>1.7160454303652717</v>
      </c>
      <c r="L20" s="476">
        <v>1.2972490463383115</v>
      </c>
      <c r="M20" s="473">
        <v>53.221517193377053</v>
      </c>
      <c r="N20" s="462">
        <v>54.93857642493051</v>
      </c>
      <c r="O20" s="462">
        <v>53.655779401893</v>
      </c>
      <c r="P20" s="462">
        <v>48.223487177395192</v>
      </c>
      <c r="Q20" s="476">
        <v>36.939542785217036</v>
      </c>
      <c r="R20" s="473">
        <v>42.647576291242117</v>
      </c>
      <c r="S20" s="462">
        <v>53.001223018546405</v>
      </c>
      <c r="T20" s="462">
        <v>2.3814052318486771</v>
      </c>
      <c r="U20" s="462">
        <v>44.669555147722015</v>
      </c>
      <c r="V20" s="462">
        <v>34.493775036316961</v>
      </c>
      <c r="W20" s="462">
        <v>18.397159662831829</v>
      </c>
      <c r="X20" s="462">
        <v>84.50987270343407</v>
      </c>
      <c r="Y20" s="476">
        <v>78.195386930963096</v>
      </c>
      <c r="Z20" s="476">
        <v>36.155633304192648</v>
      </c>
      <c r="AA20" s="476">
        <v>0.7253068218397708</v>
      </c>
      <c r="AB20" s="476">
        <v>28.815652112501304</v>
      </c>
      <c r="AC20" s="476">
        <v>65.796463224270411</v>
      </c>
      <c r="AD20" s="476">
        <v>59.629551919561152</v>
      </c>
      <c r="AE20" s="476">
        <v>58.490327702950452</v>
      </c>
      <c r="AF20" s="476">
        <v>57.252355259780096</v>
      </c>
      <c r="AG20" s="476">
        <v>34.683153656331363</v>
      </c>
      <c r="AH20" s="476">
        <v>31.648046581984051</v>
      </c>
      <c r="AI20" s="476">
        <v>60.119842139086465</v>
      </c>
      <c r="AJ20" s="476">
        <v>8.2900072794037847</v>
      </c>
      <c r="AK20" s="476">
        <v>84.5150971591992</v>
      </c>
      <c r="AL20" s="476">
        <v>77.723481729970956</v>
      </c>
      <c r="AM20" s="476">
        <v>18.336173695029327</v>
      </c>
      <c r="AN20" s="476">
        <v>64.683004004547143</v>
      </c>
      <c r="AO20" s="476">
        <v>15.145726164331174</v>
      </c>
      <c r="AP20" s="476">
        <v>52.405848087862736</v>
      </c>
      <c r="AQ20" s="476">
        <v>83.50847292375046</v>
      </c>
      <c r="AR20" s="1"/>
      <c r="AS20" s="1"/>
      <c r="AT20" s="1"/>
      <c r="AU20" s="1"/>
      <c r="AV20" s="1"/>
      <c r="AW20" s="1"/>
      <c r="AX20" s="1"/>
      <c r="AY20" s="1"/>
      <c r="AZ20" s="354"/>
      <c r="BA20" s="970"/>
      <c r="BB20" s="594" t="s">
        <v>22</v>
      </c>
      <c r="BC20" s="486">
        <v>11091.825638476852</v>
      </c>
      <c r="BD20" s="483">
        <v>11013.423551251401</v>
      </c>
      <c r="BE20" s="483">
        <v>8445.3842386804081</v>
      </c>
      <c r="BF20" s="483">
        <v>2850.6224547101824</v>
      </c>
      <c r="BG20" s="492">
        <v>257.8719972228177</v>
      </c>
      <c r="BH20" s="486">
        <v>2512.4512456363991</v>
      </c>
      <c r="BI20" s="483">
        <v>1037.6548636582345</v>
      </c>
      <c r="BJ20" s="483">
        <v>304.76183565369968</v>
      </c>
      <c r="BK20" s="483">
        <v>103.74807259572675</v>
      </c>
      <c r="BL20" s="492">
        <v>96.087147705753722</v>
      </c>
      <c r="BM20" s="486">
        <v>6416.5031690962032</v>
      </c>
      <c r="BN20" s="483">
        <v>6608.3902161561646</v>
      </c>
      <c r="BO20" s="483">
        <v>6465.962858875313</v>
      </c>
      <c r="BP20" s="483">
        <v>5759.0494031955104</v>
      </c>
      <c r="BQ20" s="492">
        <v>4354.5190677686714</v>
      </c>
      <c r="BR20" s="486">
        <v>606.45994711786852</v>
      </c>
      <c r="BS20" s="483">
        <v>1331.3562832334278</v>
      </c>
      <c r="BT20" s="483">
        <v>153.26997029803221</v>
      </c>
      <c r="BU20" s="483">
        <v>908.87806644192449</v>
      </c>
      <c r="BV20" s="483">
        <v>725.55020941528528</v>
      </c>
      <c r="BW20" s="483">
        <v>719.85749690392208</v>
      </c>
      <c r="BX20" s="483">
        <v>3923.0537660054752</v>
      </c>
      <c r="BY20" s="489">
        <v>3016.469436238347</v>
      </c>
      <c r="BZ20" s="489">
        <v>1065.557819172195</v>
      </c>
      <c r="CA20" s="489">
        <v>83.412196076799091</v>
      </c>
      <c r="CB20" s="489">
        <v>1829.5631417135489</v>
      </c>
      <c r="CC20" s="489">
        <v>1820.8592324213087</v>
      </c>
      <c r="CD20" s="489">
        <v>4151.1658198822261</v>
      </c>
      <c r="CE20" s="489">
        <v>1653.0885343924463</v>
      </c>
      <c r="CF20" s="489">
        <v>1618.2500149631378</v>
      </c>
      <c r="CG20" s="489">
        <v>1210.5255844960484</v>
      </c>
      <c r="CH20" s="489">
        <v>396.34973747239252</v>
      </c>
      <c r="CI20" s="489">
        <v>430.89800941864502</v>
      </c>
      <c r="CJ20" s="489">
        <v>727.98140273575768</v>
      </c>
      <c r="CK20" s="489">
        <v>698.57522888924575</v>
      </c>
      <c r="CL20" s="489">
        <v>848.04405228132691</v>
      </c>
      <c r="CM20" s="489">
        <v>1225.2177156675875</v>
      </c>
      <c r="CN20" s="489">
        <v>1192.290927362784</v>
      </c>
      <c r="CO20" s="489">
        <v>325.52051076283493</v>
      </c>
      <c r="CP20" s="489">
        <v>2289.4759611483678</v>
      </c>
      <c r="CQ20" s="489">
        <v>707.45681583073269</v>
      </c>
      <c r="CR20" s="2"/>
      <c r="CS20" s="2"/>
      <c r="CT20" s="2"/>
      <c r="CU20" s="2"/>
      <c r="CV20" s="2"/>
      <c r="CW20" s="2"/>
      <c r="CX20" s="2"/>
      <c r="CY20" s="2"/>
      <c r="CZ20" s="4"/>
    </row>
    <row r="21" s="304" customFormat="true" ht="15" customHeight="true" x14ac:dyDescent="0.2">
      <c r="A21" s="982"/>
      <c r="B21" s="378" t="s">
        <v>17</v>
      </c>
      <c r="C21" s="473">
        <v>18.943866861725006</v>
      </c>
      <c r="D21" s="462">
        <v>16.063200745616616</v>
      </c>
      <c r="E21" s="462">
        <v>11.294982535057885</v>
      </c>
      <c r="F21" s="462">
        <v>3.3666571162421768</v>
      </c>
      <c r="G21" s="480">
        <v>3.3011977455069542E-2</v>
      </c>
      <c r="H21" s="467">
        <v>0.98153329632259168</v>
      </c>
      <c r="I21" s="462">
        <v>0.61181247678365824</v>
      </c>
      <c r="J21" s="462">
        <v>0.83066276308777409</v>
      </c>
      <c r="K21" s="462">
        <v>3.2977549557260608E-2</v>
      </c>
      <c r="L21" s="476">
        <v>0</v>
      </c>
      <c r="M21" s="473">
        <v>21.364599161138077</v>
      </c>
      <c r="N21" s="462">
        <v>20.368005284255077</v>
      </c>
      <c r="O21" s="462">
        <v>16.898447800798465</v>
      </c>
      <c r="P21" s="462">
        <v>15.021941182969503</v>
      </c>
      <c r="Q21" s="476">
        <v>11.72515890677627</v>
      </c>
      <c r="R21" s="473">
        <v>3.506901598186603</v>
      </c>
      <c r="S21" s="462">
        <v>18.938208683621692</v>
      </c>
      <c r="T21" s="462">
        <v>25.394981488814278</v>
      </c>
      <c r="U21" s="462">
        <v>12.674999509249437</v>
      </c>
      <c r="V21" s="462">
        <v>0.69625808175928983</v>
      </c>
      <c r="W21" s="462">
        <v>2.5676072219838746</v>
      </c>
      <c r="X21" s="462">
        <v>1.4444033175583648</v>
      </c>
      <c r="Y21" s="476">
        <v>0.94866630313590516</v>
      </c>
      <c r="Z21" s="476">
        <v>6.5679664493433139</v>
      </c>
      <c r="AA21" s="476">
        <v>0</v>
      </c>
      <c r="AB21" s="476">
        <v>17.968275674978862</v>
      </c>
      <c r="AC21" s="476">
        <v>22.563124350788083</v>
      </c>
      <c r="AD21" s="476">
        <v>15.772364448652102</v>
      </c>
      <c r="AE21" s="476">
        <v>8.3068560344784341</v>
      </c>
      <c r="AF21" s="476">
        <v>4.3456023297201094</v>
      </c>
      <c r="AG21" s="476">
        <v>3.3947848621123247</v>
      </c>
      <c r="AH21" s="476">
        <v>36.336352104114631</v>
      </c>
      <c r="AI21" s="476">
        <v>37.17367796884912</v>
      </c>
      <c r="AJ21" s="476">
        <v>25.043345433241171</v>
      </c>
      <c r="AK21" s="476">
        <v>2.011689591151292</v>
      </c>
      <c r="AL21" s="476">
        <v>10.830796587714939</v>
      </c>
      <c r="AM21" s="476">
        <v>4.4287218107753281</v>
      </c>
      <c r="AN21" s="476">
        <v>3.5938353988046638</v>
      </c>
      <c r="AO21" s="476">
        <v>17.90305526207478</v>
      </c>
      <c r="AP21" s="476">
        <v>9.4590892969915039</v>
      </c>
      <c r="AQ21" s="476">
        <v>4.0564093174162918</v>
      </c>
      <c r="AR21" s="1"/>
      <c r="AS21" s="1"/>
      <c r="AT21" s="1"/>
      <c r="AU21" s="1"/>
      <c r="AV21" s="1"/>
      <c r="AW21" s="1"/>
      <c r="AX21" s="1"/>
      <c r="AY21" s="1"/>
      <c r="AZ21" s="354"/>
      <c r="BA21" s="970"/>
      <c r="BB21" s="594" t="s">
        <v>17</v>
      </c>
      <c r="BC21" s="486">
        <v>4057.2796568428821</v>
      </c>
      <c r="BD21" s="483">
        <v>3432.9795353845952</v>
      </c>
      <c r="BE21" s="483">
        <v>2372.5429190326295</v>
      </c>
      <c r="BF21" s="483">
        <v>551.89604869473419</v>
      </c>
      <c r="BG21" s="492">
        <v>4.9388113432607579</v>
      </c>
      <c r="BH21" s="486">
        <v>87.03777674449087</v>
      </c>
      <c r="BI21" s="483">
        <v>43.052779019437722</v>
      </c>
      <c r="BJ21" s="483">
        <v>49.212063452009453</v>
      </c>
      <c r="BK21" s="483">
        <v>1.993745121752162</v>
      </c>
      <c r="BL21" s="492">
        <v>0</v>
      </c>
      <c r="BM21" s="486">
        <v>2575.7630645105264</v>
      </c>
      <c r="BN21" s="483">
        <v>2450.0039062171345</v>
      </c>
      <c r="BO21" s="483">
        <v>2036.4019882031789</v>
      </c>
      <c r="BP21" s="483">
        <v>1793.9826932543197</v>
      </c>
      <c r="BQ21" s="492">
        <v>1382.1889547752548</v>
      </c>
      <c r="BR21" s="486">
        <v>49.869079153756353</v>
      </c>
      <c r="BS21" s="483">
        <v>475.71549651416143</v>
      </c>
      <c r="BT21" s="483">
        <v>1634.4501164499718</v>
      </c>
      <c r="BU21" s="483">
        <v>257.89442066352098</v>
      </c>
      <c r="BV21" s="483">
        <v>14.645256904924622</v>
      </c>
      <c r="BW21" s="483">
        <v>100.46721025006526</v>
      </c>
      <c r="BX21" s="483">
        <v>67.05100473246705</v>
      </c>
      <c r="BY21" s="489">
        <v>36.595802142716444</v>
      </c>
      <c r="BZ21" s="489">
        <v>193.56729136167135</v>
      </c>
      <c r="CA21" s="489">
        <v>0</v>
      </c>
      <c r="CB21" s="489">
        <v>1140.841608121284</v>
      </c>
      <c r="CC21" s="489">
        <v>624.41461551458781</v>
      </c>
      <c r="CD21" s="489">
        <v>1098.0075833253391</v>
      </c>
      <c r="CE21" s="489">
        <v>234.77332076483333</v>
      </c>
      <c r="CF21" s="489">
        <v>122.82937537128014</v>
      </c>
      <c r="CG21" s="489">
        <v>118.48616680498084</v>
      </c>
      <c r="CH21" s="489">
        <v>455.06453549549155</v>
      </c>
      <c r="CI21" s="489">
        <v>266.43556053406206</v>
      </c>
      <c r="CJ21" s="489">
        <v>2199.1645029047809</v>
      </c>
      <c r="CK21" s="489">
        <v>16.627993859433939</v>
      </c>
      <c r="CL21" s="489">
        <v>118.17525956430127</v>
      </c>
      <c r="CM21" s="489">
        <v>295.92588456970827</v>
      </c>
      <c r="CN21" s="489">
        <v>66.244563102369057</v>
      </c>
      <c r="CO21" s="489">
        <v>384.78258684291973</v>
      </c>
      <c r="CP21" s="489">
        <v>413.24314651886164</v>
      </c>
      <c r="CQ21" s="489">
        <v>34.364589830611912</v>
      </c>
      <c r="CR21" s="2"/>
      <c r="CS21" s="2"/>
      <c r="CT21" s="2"/>
      <c r="CU21" s="2"/>
      <c r="CV21" s="2"/>
      <c r="CW21" s="2"/>
      <c r="CX21" s="2"/>
      <c r="CY21" s="2"/>
      <c r="CZ21" s="4"/>
    </row>
    <row r="22" s="304" customFormat="true" ht="15" customHeight="true" x14ac:dyDescent="0.2">
      <c r="A22" s="982" t="s">
        <v>54</v>
      </c>
      <c r="B22" s="378" t="s">
        <v>49</v>
      </c>
      <c r="C22" s="473">
        <v>37.439865299932109</v>
      </c>
      <c r="D22" s="462">
        <v>45.704390976412576</v>
      </c>
      <c r="E22" s="462">
        <v>48.294772865390748</v>
      </c>
      <c r="F22" s="462">
        <v>29.782382471300412</v>
      </c>
      <c r="G22" s="480">
        <v>4.9578143108029078</v>
      </c>
      <c r="H22" s="467">
        <v>51.328356019347467</v>
      </c>
      <c r="I22" s="462">
        <v>31.777731425258388</v>
      </c>
      <c r="J22" s="462">
        <v>13.017058814169127</v>
      </c>
      <c r="K22" s="462">
        <v>8.3517626959707005</v>
      </c>
      <c r="L22" s="476">
        <v>1.9196285088887437</v>
      </c>
      <c r="M22" s="473">
        <v>36.142801286126264</v>
      </c>
      <c r="N22" s="462">
        <v>33.631120026845075</v>
      </c>
      <c r="O22" s="462">
        <v>43.884666739054182</v>
      </c>
      <c r="P22" s="462">
        <v>42.618047278094174</v>
      </c>
      <c r="Q22" s="476">
        <v>49.965966339788771</v>
      </c>
      <c r="R22" s="473">
        <v>52.717693934131972</v>
      </c>
      <c r="S22" s="462">
        <v>13.403823006036426</v>
      </c>
      <c r="T22" s="462">
        <v>34.407768661285445</v>
      </c>
      <c r="U22" s="462">
        <v>42.713619872829717</v>
      </c>
      <c r="V22" s="462">
        <v>38.117222196599279</v>
      </c>
      <c r="W22" s="462">
        <v>27.463408966528423</v>
      </c>
      <c r="X22" s="462">
        <v>19.858779037860312</v>
      </c>
      <c r="Y22" s="476">
        <v>59.358759506045509</v>
      </c>
      <c r="Z22" s="476">
        <v>48.933292042783059</v>
      </c>
      <c r="AA22" s="476">
        <v>2.27246356151104</v>
      </c>
      <c r="AB22" s="476">
        <v>26.19484166386275</v>
      </c>
      <c r="AC22" s="476">
        <v>6.1119497433669627</v>
      </c>
      <c r="AD22" s="476">
        <v>62.424217260110026</v>
      </c>
      <c r="AE22" s="476">
        <v>25.968560683025792</v>
      </c>
      <c r="AF22" s="476">
        <v>38.990160762131651</v>
      </c>
      <c r="AG22" s="476">
        <v>52.709862774642701</v>
      </c>
      <c r="AH22" s="476">
        <v>64.785458087187394</v>
      </c>
      <c r="AI22" s="476">
        <v>28.087909265318707</v>
      </c>
      <c r="AJ22" s="476">
        <v>45.671805447608719</v>
      </c>
      <c r="AK22" s="476">
        <v>40.261519839609434</v>
      </c>
      <c r="AL22" s="476">
        <v>15.6349651183408</v>
      </c>
      <c r="AM22" s="476">
        <v>30.470959441428185</v>
      </c>
      <c r="AN22" s="476">
        <v>41.35814017212914</v>
      </c>
      <c r="AO22" s="476">
        <v>25.858058303863224</v>
      </c>
      <c r="AP22" s="476">
        <v>29.549381814852744</v>
      </c>
      <c r="AQ22" s="476">
        <v>35.99187767410158</v>
      </c>
      <c r="AR22" s="1"/>
      <c r="AS22" s="1"/>
      <c r="AT22" s="1"/>
      <c r="AU22" s="1"/>
      <c r="AV22" s="1"/>
      <c r="AW22" s="1"/>
      <c r="AX22" s="1"/>
      <c r="AY22" s="1"/>
      <c r="AZ22" s="354"/>
      <c r="BA22" s="970" t="s">
        <v>54</v>
      </c>
      <c r="BB22" s="594" t="s">
        <v>49</v>
      </c>
      <c r="BC22" s="486">
        <v>2346.8330217974858</v>
      </c>
      <c r="BD22" s="483">
        <v>3165.1660910407895</v>
      </c>
      <c r="BE22" s="483">
        <v>4919.9598209002661</v>
      </c>
      <c r="BF22" s="483">
        <v>3868.8744208924295</v>
      </c>
      <c r="BG22" s="492">
        <v>728.69231643120611</v>
      </c>
      <c r="BH22" s="486">
        <v>3217.2832896193963</v>
      </c>
      <c r="BI22" s="483">
        <v>1892.7504374308694</v>
      </c>
      <c r="BJ22" s="483">
        <v>725.11000941964244</v>
      </c>
      <c r="BK22" s="483">
        <v>496.09663337160617</v>
      </c>
      <c r="BL22" s="492">
        <v>140.34223544161827</v>
      </c>
      <c r="BM22" s="486">
        <v>1107.3987001831249</v>
      </c>
      <c r="BN22" s="483">
        <v>998.94326218904746</v>
      </c>
      <c r="BO22" s="483">
        <v>1557.2289152761684</v>
      </c>
      <c r="BP22" s="483">
        <v>1870.6696672545361</v>
      </c>
      <c r="BQ22" s="492">
        <v>3023.7025208761734</v>
      </c>
      <c r="BR22" s="486">
        <v>403.65818743700913</v>
      </c>
      <c r="BS22" s="483">
        <v>94.478621462093813</v>
      </c>
      <c r="BT22" s="483">
        <v>1599.4088376035265</v>
      </c>
      <c r="BU22" s="483">
        <v>370.71047200383305</v>
      </c>
      <c r="BV22" s="483">
        <v>519.62470203288603</v>
      </c>
      <c r="BW22" s="483">
        <v>849.31919066027854</v>
      </c>
      <c r="BX22" s="483">
        <v>129.48321848953012</v>
      </c>
      <c r="BY22" s="489">
        <v>477.56503494732561</v>
      </c>
      <c r="BZ22" s="489">
        <v>826.00218647645295</v>
      </c>
      <c r="CA22" s="489">
        <v>259.44378694961591</v>
      </c>
      <c r="CB22" s="489">
        <v>885.06984574302544</v>
      </c>
      <c r="CC22" s="489">
        <v>19.688923219585178</v>
      </c>
      <c r="CD22" s="489">
        <v>1068.9635951970627</v>
      </c>
      <c r="CE22" s="489">
        <v>243.68840229865037</v>
      </c>
      <c r="CF22" s="489">
        <v>423.21554473670159</v>
      </c>
      <c r="CG22" s="489">
        <v>1139.1808731949875</v>
      </c>
      <c r="CH22" s="489">
        <v>259.75915495252997</v>
      </c>
      <c r="CI22" s="489">
        <v>5.4485491712961043</v>
      </c>
      <c r="CJ22" s="489">
        <v>2673.7584346809967</v>
      </c>
      <c r="CK22" s="489">
        <v>44.837380837985357</v>
      </c>
      <c r="CL22" s="489">
        <v>19.525684308058032</v>
      </c>
      <c r="CM22" s="489">
        <v>1572.5534690377485</v>
      </c>
      <c r="CN22" s="489">
        <v>241.84076540066036</v>
      </c>
      <c r="CO22" s="489">
        <v>372.08542120172677</v>
      </c>
      <c r="CP22" s="489">
        <v>492.29927684289913</v>
      </c>
      <c r="CQ22" s="489">
        <v>37.916112175717693</v>
      </c>
      <c r="CR22" s="2"/>
      <c r="CS22" s="2"/>
      <c r="CT22" s="2"/>
      <c r="CU22" s="2"/>
      <c r="CV22" s="2"/>
      <c r="CW22" s="2"/>
      <c r="CX22" s="2"/>
      <c r="CY22" s="2"/>
      <c r="CZ22" s="4"/>
    </row>
    <row r="23" s="304" customFormat="true" ht="15" customHeight="true" x14ac:dyDescent="0.2">
      <c r="A23" s="983"/>
      <c r="B23" s="379" t="s">
        <v>48</v>
      </c>
      <c r="C23" s="471">
        <v>62.560134700067927</v>
      </c>
      <c r="D23" s="463">
        <v>54.295609023587346</v>
      </c>
      <c r="E23" s="463">
        <v>51.705227134609579</v>
      </c>
      <c r="F23" s="463">
        <v>70.217617528699563</v>
      </c>
      <c r="G23" s="481">
        <v>95.042185689197055</v>
      </c>
      <c r="H23" s="465">
        <v>48.671643980652561</v>
      </c>
      <c r="I23" s="463">
        <v>68.222268574741605</v>
      </c>
      <c r="J23" s="463">
        <v>86.982941185830882</v>
      </c>
      <c r="K23" s="463">
        <v>91.648237304029294</v>
      </c>
      <c r="L23" s="477">
        <v>98.080371491111279</v>
      </c>
      <c r="M23" s="471">
        <v>63.857198713873707</v>
      </c>
      <c r="N23" s="463">
        <v>66.368879973154904</v>
      </c>
      <c r="O23" s="463">
        <v>56.115333260945775</v>
      </c>
      <c r="P23" s="463">
        <v>57.38195272190579</v>
      </c>
      <c r="Q23" s="477">
        <v>50.034033660211342</v>
      </c>
      <c r="R23" s="471">
        <v>47.282306065867949</v>
      </c>
      <c r="S23" s="463">
        <v>86.596176993963567</v>
      </c>
      <c r="T23" s="463">
        <v>65.592231338714626</v>
      </c>
      <c r="U23" s="463">
        <v>57.286380127170411</v>
      </c>
      <c r="V23" s="463">
        <v>61.882777803400735</v>
      </c>
      <c r="W23" s="463">
        <v>72.53659103347168</v>
      </c>
      <c r="X23" s="463">
        <v>80.141220962139698</v>
      </c>
      <c r="Y23" s="477">
        <v>40.64124049395452</v>
      </c>
      <c r="Z23" s="477">
        <v>51.066707957216906</v>
      </c>
      <c r="AA23" s="477">
        <v>97.727536438488997</v>
      </c>
      <c r="AB23" s="477">
        <v>73.805158336137154</v>
      </c>
      <c r="AC23" s="477">
        <v>93.888050256633022</v>
      </c>
      <c r="AD23" s="477">
        <v>37.575782739890059</v>
      </c>
      <c r="AE23" s="477">
        <v>74.031439316974243</v>
      </c>
      <c r="AF23" s="477">
        <v>61.00983923786827</v>
      </c>
      <c r="AG23" s="477">
        <v>47.290137225357313</v>
      </c>
      <c r="AH23" s="477">
        <v>35.214541912812514</v>
      </c>
      <c r="AI23" s="477">
        <v>71.912090734681286</v>
      </c>
      <c r="AJ23" s="477">
        <v>54.32819455239126</v>
      </c>
      <c r="AK23" s="477">
        <v>59.738480160390516</v>
      </c>
      <c r="AL23" s="477">
        <v>84.365034881659213</v>
      </c>
      <c r="AM23" s="477">
        <v>69.529040558571964</v>
      </c>
      <c r="AN23" s="477">
        <v>58.641859827870782</v>
      </c>
      <c r="AO23" s="477">
        <v>74.141941696136698</v>
      </c>
      <c r="AP23" s="477">
        <v>70.450618185147249</v>
      </c>
      <c r="AQ23" s="477">
        <v>64.008122325898427</v>
      </c>
      <c r="AR23" s="1"/>
      <c r="AS23" s="1"/>
      <c r="AT23" s="1"/>
      <c r="AU23" s="1"/>
      <c r="AV23" s="1"/>
      <c r="AW23" s="1"/>
      <c r="AX23" s="1"/>
      <c r="AY23" s="1"/>
      <c r="AZ23" s="354"/>
      <c r="BA23" s="972"/>
      <c r="BB23" s="597" t="s">
        <v>48</v>
      </c>
      <c r="BC23" s="487">
        <v>3921.440122341583</v>
      </c>
      <c r="BD23" s="484">
        <v>3760.1336961815946</v>
      </c>
      <c r="BE23" s="484">
        <v>5267.3948947195877</v>
      </c>
      <c r="BF23" s="484">
        <v>9121.6055201285508</v>
      </c>
      <c r="BG23" s="493">
        <v>13969.161833600396</v>
      </c>
      <c r="BH23" s="487">
        <v>3050.7594437319112</v>
      </c>
      <c r="BI23" s="484">
        <v>4063.4659208156008</v>
      </c>
      <c r="BJ23" s="484">
        <v>4845.3496448791993</v>
      </c>
      <c r="BK23" s="484">
        <v>5443.926466314254</v>
      </c>
      <c r="BL23" s="493">
        <v>7170.5637441148738</v>
      </c>
      <c r="BM23" s="487">
        <v>1956.55500782182</v>
      </c>
      <c r="BN23" s="484">
        <v>1971.3511002695016</v>
      </c>
      <c r="BO23" s="484">
        <v>1991.2289653219007</v>
      </c>
      <c r="BP23" s="484">
        <v>2518.714142491403</v>
      </c>
      <c r="BQ23" s="493">
        <v>3027.821631211224</v>
      </c>
      <c r="BR23" s="487">
        <v>362.03954574031616</v>
      </c>
      <c r="BS23" s="484">
        <v>610.38462105868007</v>
      </c>
      <c r="BT23" s="484">
        <v>3048.9856960505349</v>
      </c>
      <c r="BU23" s="484">
        <v>497.18710518007532</v>
      </c>
      <c r="BV23" s="484">
        <v>843.60344547689147</v>
      </c>
      <c r="BW23" s="484">
        <v>2243.2291222436438</v>
      </c>
      <c r="BX23" s="484">
        <v>522.53681880819761</v>
      </c>
      <c r="BY23" s="490">
        <v>326.9750850305644</v>
      </c>
      <c r="BZ23" s="490">
        <v>862.01460535162892</v>
      </c>
      <c r="CA23" s="490">
        <v>11157.407569606474</v>
      </c>
      <c r="CB23" s="490">
        <v>2493.7245638602517</v>
      </c>
      <c r="CC23" s="490">
        <v>302.44924947976858</v>
      </c>
      <c r="CD23" s="490">
        <v>643.45450488562233</v>
      </c>
      <c r="CE23" s="490">
        <v>694.70939830774239</v>
      </c>
      <c r="CF23" s="490">
        <v>662.22636282203871</v>
      </c>
      <c r="CG23" s="490">
        <v>1022.048189505242</v>
      </c>
      <c r="CH23" s="490">
        <v>141.19371722281124</v>
      </c>
      <c r="CI23" s="490">
        <v>13.949652096833351</v>
      </c>
      <c r="CJ23" s="490">
        <v>3180.5282712565036</v>
      </c>
      <c r="CK23" s="490">
        <v>66.527965071967486</v>
      </c>
      <c r="CL23" s="490">
        <v>105.35904783089107</v>
      </c>
      <c r="CM23" s="490">
        <v>3588.2734227460196</v>
      </c>
      <c r="CN23" s="490">
        <v>342.90691521103787</v>
      </c>
      <c r="CO23" s="490">
        <v>1066.8680254541518</v>
      </c>
      <c r="CP23" s="490">
        <v>1173.7229767781532</v>
      </c>
      <c r="CQ23" s="490">
        <v>67.430189895654152</v>
      </c>
      <c r="CR23" s="2"/>
      <c r="CS23" s="2"/>
      <c r="CT23" s="2"/>
      <c r="CU23" s="2"/>
      <c r="CV23" s="2"/>
      <c r="CW23" s="2"/>
      <c r="CX23" s="2"/>
      <c r="CY23" s="2"/>
      <c r="CZ23" s="4"/>
    </row>
    <row r="24" s="305" customFormat="true" ht="15" hidden="true" customHeight="true" x14ac:dyDescent="0.2">
      <c r="A24" s="1034" t="s">
        <v>47</v>
      </c>
      <c r="B24" s="375" t="s">
        <v>59</v>
      </c>
      <c r="C24" s="382"/>
      <c r="D24" s="383"/>
      <c r="E24" s="383"/>
      <c r="F24" s="383"/>
      <c r="G24" s="384"/>
      <c r="H24" s="385"/>
      <c r="I24" s="383"/>
      <c r="J24" s="383"/>
      <c r="K24" s="383"/>
      <c r="L24" s="386"/>
      <c r="M24" s="382"/>
      <c r="N24" s="383"/>
      <c r="O24" s="383"/>
      <c r="P24" s="383"/>
      <c r="Q24" s="384"/>
      <c r="R24" s="385"/>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383"/>
      <c r="AQ24" s="386"/>
      <c r="AR24" s="884"/>
      <c r="AS24" s="884"/>
      <c r="AT24" s="884"/>
      <c r="AU24" s="884"/>
      <c r="AV24" s="884"/>
      <c r="AW24" s="884"/>
      <c r="AX24" s="884"/>
      <c r="AY24" s="884"/>
      <c r="AZ24" s="343"/>
      <c r="BB24" s="307"/>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05" customFormat="true" ht="15" hidden="true" customHeight="true" x14ac:dyDescent="0.2">
      <c r="A25" s="1035"/>
      <c r="B25" s="371" t="s">
        <v>58</v>
      </c>
      <c r="C25" s="387"/>
      <c r="D25" s="388"/>
      <c r="E25" s="388"/>
      <c r="F25" s="388"/>
      <c r="G25" s="389"/>
      <c r="H25" s="390"/>
      <c r="I25" s="388"/>
      <c r="J25" s="388"/>
      <c r="K25" s="388"/>
      <c r="L25" s="391"/>
      <c r="M25" s="387"/>
      <c r="N25" s="388"/>
      <c r="O25" s="388"/>
      <c r="P25" s="388"/>
      <c r="Q25" s="389"/>
      <c r="R25" s="390"/>
      <c r="S25" s="388"/>
      <c r="T25" s="388"/>
      <c r="U25" s="388"/>
      <c r="V25" s="388"/>
      <c r="W25" s="388"/>
      <c r="X25" s="388"/>
      <c r="Y25" s="388"/>
      <c r="Z25" s="388"/>
      <c r="AA25" s="388"/>
      <c r="AB25" s="388"/>
      <c r="AC25" s="388"/>
      <c r="AD25" s="388"/>
      <c r="AE25" s="388"/>
      <c r="AF25" s="388"/>
      <c r="AG25" s="388"/>
      <c r="AH25" s="388"/>
      <c r="AI25" s="388"/>
      <c r="AJ25" s="388"/>
      <c r="AK25" s="388"/>
      <c r="AL25" s="388"/>
      <c r="AM25" s="388"/>
      <c r="AN25" s="388"/>
      <c r="AO25" s="388"/>
      <c r="AP25" s="388"/>
      <c r="AQ25" s="391"/>
      <c r="AR25" s="884"/>
      <c r="AS25" s="884"/>
      <c r="AT25" s="884"/>
      <c r="AU25" s="884"/>
      <c r="AV25" s="884"/>
      <c r="AW25" s="884"/>
      <c r="AX25" s="884"/>
      <c r="AY25" s="884"/>
      <c r="AZ25" s="343"/>
      <c r="BB25" s="307"/>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05" customFormat="true" ht="15" hidden="true" customHeight="true" x14ac:dyDescent="0.2">
      <c r="A26" s="1036"/>
      <c r="B26" s="372" t="s">
        <v>46</v>
      </c>
      <c r="C26" s="392"/>
      <c r="D26" s="393"/>
      <c r="E26" s="393"/>
      <c r="F26" s="393"/>
      <c r="G26" s="394"/>
      <c r="H26" s="395"/>
      <c r="I26" s="393"/>
      <c r="J26" s="393"/>
      <c r="K26" s="393"/>
      <c r="L26" s="396"/>
      <c r="M26" s="392"/>
      <c r="N26" s="393"/>
      <c r="O26" s="393"/>
      <c r="P26" s="393"/>
      <c r="Q26" s="396"/>
      <c r="R26" s="445"/>
      <c r="S26" s="429"/>
      <c r="T26" s="429"/>
      <c r="U26" s="429"/>
      <c r="V26" s="429"/>
      <c r="W26" s="429"/>
      <c r="X26" s="429"/>
      <c r="Y26" s="429"/>
      <c r="Z26" s="429"/>
      <c r="AA26" s="429"/>
      <c r="AB26" s="429"/>
      <c r="AC26" s="429"/>
      <c r="AD26" s="429"/>
      <c r="AE26" s="429"/>
      <c r="AF26" s="429"/>
      <c r="AG26" s="429"/>
      <c r="AH26" s="429"/>
      <c r="AI26" s="429"/>
      <c r="AJ26" s="429"/>
      <c r="AK26" s="429"/>
      <c r="AL26" s="429"/>
      <c r="AM26" s="429"/>
      <c r="AN26" s="429"/>
      <c r="AO26" s="429"/>
      <c r="AP26" s="429"/>
      <c r="AQ26" s="879"/>
      <c r="AR26" s="884"/>
      <c r="AS26" s="884"/>
      <c r="AT26" s="884"/>
      <c r="AU26" s="884"/>
      <c r="AV26" s="884"/>
      <c r="AW26" s="884"/>
      <c r="AX26" s="884"/>
      <c r="AY26" s="884"/>
      <c r="AZ26" s="343"/>
      <c r="BB26" s="307"/>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304" customFormat="true" ht="15" customHeight="true" x14ac:dyDescent="0.2">
      <c r="B27" s="374"/>
      <c r="C27" s="989" t="s">
        <v>115</v>
      </c>
      <c r="D27" s="990"/>
      <c r="E27" s="990"/>
      <c r="F27" s="990"/>
      <c r="G27" s="991"/>
      <c r="H27" s="987" t="s">
        <v>38</v>
      </c>
      <c r="I27" s="979"/>
      <c r="J27" s="979"/>
      <c r="K27" s="979"/>
      <c r="L27" s="981"/>
      <c r="M27" s="973" t="s">
        <v>37</v>
      </c>
      <c r="N27" s="974"/>
      <c r="O27" s="974"/>
      <c r="P27" s="974"/>
      <c r="Q27" s="975"/>
      <c r="R27" s="501" t="s">
        <v>142</v>
      </c>
      <c r="S27" s="456"/>
      <c r="T27" s="456"/>
      <c r="U27" s="456"/>
      <c r="V27" s="456"/>
      <c r="W27" s="456"/>
      <c r="X27" s="456"/>
      <c r="Y27" s="456"/>
      <c r="Z27" s="441"/>
      <c r="AA27" s="441"/>
      <c r="AB27" s="441"/>
      <c r="AC27" s="441"/>
      <c r="AD27" s="441"/>
      <c r="AE27" s="441"/>
      <c r="AF27" s="441"/>
      <c r="AG27" s="441"/>
      <c r="AH27" s="441"/>
      <c r="AI27" s="441"/>
      <c r="AJ27" s="441"/>
      <c r="AK27" s="441"/>
      <c r="AL27" s="441"/>
      <c r="AM27" s="441"/>
      <c r="AN27" s="441"/>
      <c r="AO27" s="441"/>
      <c r="AP27" s="441"/>
      <c r="AQ27" s="441"/>
      <c r="AR27" s="883"/>
      <c r="AS27" s="883"/>
      <c r="AT27" s="883"/>
      <c r="AU27" s="883"/>
      <c r="AV27" s="883"/>
      <c r="AW27" s="883"/>
      <c r="AX27" s="883"/>
      <c r="AY27" s="883"/>
      <c r="AZ27" s="342"/>
      <c r="BA27" s="344" t="s">
        <v>131</v>
      </c>
      <c r="BB27" s="289" t="s">
        <v>96</v>
      </c>
      <c r="BC27" s="973" t="s">
        <v>115</v>
      </c>
      <c r="BD27" s="974"/>
      <c r="BE27" s="974"/>
      <c r="BF27" s="974"/>
      <c r="BG27" s="975"/>
      <c r="BH27" s="973" t="s">
        <v>38</v>
      </c>
      <c r="BI27" s="974"/>
      <c r="BJ27" s="974"/>
      <c r="BK27" s="974"/>
      <c r="BL27" s="975"/>
      <c r="BM27" s="973" t="s">
        <v>37</v>
      </c>
      <c r="BN27" s="974"/>
      <c r="BO27" s="974"/>
      <c r="BP27" s="974"/>
      <c r="BQ27" s="975"/>
      <c r="BR27" s="501" t="s">
        <v>142</v>
      </c>
      <c r="BS27" s="456"/>
      <c r="BT27" s="456"/>
      <c r="BU27" s="456"/>
      <c r="BV27" s="456"/>
      <c r="BW27" s="456"/>
      <c r="BX27" s="456"/>
      <c r="BY27" s="456"/>
      <c r="BZ27" s="440"/>
      <c r="CA27" s="440"/>
      <c r="CB27" s="440"/>
      <c r="CC27" s="440"/>
      <c r="CD27" s="440"/>
      <c r="CE27" s="440"/>
      <c r="CF27" s="440"/>
      <c r="CG27" s="440"/>
      <c r="CH27" s="440"/>
      <c r="CI27" s="440"/>
      <c r="CJ27" s="440"/>
      <c r="CK27" s="440"/>
      <c r="CL27" s="440"/>
      <c r="CM27" s="440"/>
      <c r="CN27" s="440"/>
      <c r="CO27" s="440"/>
      <c r="CP27" s="440"/>
      <c r="CQ27" s="440"/>
      <c r="CR27" s="342"/>
      <c r="CS27" s="342"/>
      <c r="CT27" s="342"/>
      <c r="CU27" s="342"/>
      <c r="CV27" s="342"/>
      <c r="CW27" s="342"/>
      <c r="CX27" s="342"/>
      <c r="CY27" s="342"/>
      <c r="CZ27" s="342"/>
    </row>
    <row r="28" s="304" customFormat="true" ht="12.75" x14ac:dyDescent="0.2">
      <c r="A28" s="329" t="s">
        <v>69</v>
      </c>
      <c r="B28" s="374"/>
      <c r="C28" s="417" t="s">
        <v>0</v>
      </c>
      <c r="D28" s="587" t="s">
        <v>1</v>
      </c>
      <c r="E28" s="587" t="s">
        <v>2</v>
      </c>
      <c r="F28" s="587" t="s">
        <v>3</v>
      </c>
      <c r="G28" s="588" t="s">
        <v>4</v>
      </c>
      <c r="H28" s="380" t="s">
        <v>0</v>
      </c>
      <c r="I28" s="590" t="s">
        <v>1</v>
      </c>
      <c r="J28" s="590" t="s">
        <v>2</v>
      </c>
      <c r="K28" s="590" t="s">
        <v>3</v>
      </c>
      <c r="L28" s="591" t="s">
        <v>4</v>
      </c>
      <c r="M28" s="381" t="s">
        <v>0</v>
      </c>
      <c r="N28" s="590" t="s">
        <v>1</v>
      </c>
      <c r="O28" s="590" t="s">
        <v>2</v>
      </c>
      <c r="P28" s="590" t="s">
        <v>3</v>
      </c>
      <c r="Q28" s="586" t="s">
        <v>4</v>
      </c>
      <c r="R28" s="381" t="s">
        <v>523</v>
      </c>
      <c r="S28" s="590" t="s">
        <v>262</v>
      </c>
      <c r="T28" s="590" t="s">
        <v>524</v>
      </c>
      <c r="U28" s="590" t="s">
        <v>525</v>
      </c>
      <c r="V28" s="590" t="s">
        <v>526</v>
      </c>
      <c r="W28" s="590" t="s">
        <v>527</v>
      </c>
      <c r="X28" s="590" t="s">
        <v>528</v>
      </c>
      <c r="Y28" s="590" t="s">
        <v>529</v>
      </c>
      <c r="Z28" s="590" t="s">
        <v>328</v>
      </c>
      <c r="AA28" s="590" t="s">
        <v>266</v>
      </c>
      <c r="AB28" s="590" t="s">
        <v>530</v>
      </c>
      <c r="AC28" s="590" t="s">
        <v>531</v>
      </c>
      <c r="AD28" s="590" t="s">
        <v>532</v>
      </c>
      <c r="AE28" s="590" t="s">
        <v>533</v>
      </c>
      <c r="AF28" s="590" t="s">
        <v>534</v>
      </c>
      <c r="AG28" s="590" t="s">
        <v>535</v>
      </c>
      <c r="AH28" s="590" t="s">
        <v>267</v>
      </c>
      <c r="AI28" s="590" t="s">
        <v>536</v>
      </c>
      <c r="AJ28" s="590" t="s">
        <v>329</v>
      </c>
      <c r="AK28" s="590" t="s">
        <v>537</v>
      </c>
      <c r="AL28" s="590" t="s">
        <v>538</v>
      </c>
      <c r="AM28" s="590" t="s">
        <v>331</v>
      </c>
      <c r="AN28" s="590" t="s">
        <v>539</v>
      </c>
      <c r="AO28" s="590" t="s">
        <v>540</v>
      </c>
      <c r="AP28" s="590" t="s">
        <v>541</v>
      </c>
      <c r="AQ28" s="591" t="s">
        <v>542</v>
      </c>
      <c r="AR28" s="173"/>
      <c r="AS28" s="173"/>
      <c r="AT28" s="173"/>
      <c r="AU28" s="173"/>
      <c r="AV28" s="173"/>
      <c r="AW28" s="173"/>
      <c r="AX28" s="173"/>
      <c r="AY28" s="173"/>
      <c r="AZ28" s="342"/>
      <c r="BA28" s="329" t="s">
        <v>120</v>
      </c>
      <c r="BB28" s="328"/>
      <c r="BC28" s="457" t="s">
        <v>0</v>
      </c>
      <c r="BD28" s="563" t="s">
        <v>1</v>
      </c>
      <c r="BE28" s="563" t="s">
        <v>2</v>
      </c>
      <c r="BF28" s="563" t="s">
        <v>3</v>
      </c>
      <c r="BG28" s="458" t="s">
        <v>4</v>
      </c>
      <c r="BH28" s="457" t="s">
        <v>0</v>
      </c>
      <c r="BI28" s="563" t="s">
        <v>1</v>
      </c>
      <c r="BJ28" s="563" t="s">
        <v>2</v>
      </c>
      <c r="BK28" s="563" t="s">
        <v>3</v>
      </c>
      <c r="BL28" s="458" t="s">
        <v>4</v>
      </c>
      <c r="BM28" s="457" t="s">
        <v>0</v>
      </c>
      <c r="BN28" s="563" t="s">
        <v>1</v>
      </c>
      <c r="BO28" s="563" t="s">
        <v>2</v>
      </c>
      <c r="BP28" s="563" t="s">
        <v>3</v>
      </c>
      <c r="BQ28" s="458" t="s">
        <v>4</v>
      </c>
      <c r="BR28" s="457" t="s">
        <v>523</v>
      </c>
      <c r="BS28" s="563" t="s">
        <v>262</v>
      </c>
      <c r="BT28" s="563" t="s">
        <v>524</v>
      </c>
      <c r="BU28" s="563" t="s">
        <v>525</v>
      </c>
      <c r="BV28" s="563" t="s">
        <v>526</v>
      </c>
      <c r="BW28" s="563" t="s">
        <v>527</v>
      </c>
      <c r="BX28" s="563" t="s">
        <v>528</v>
      </c>
      <c r="BY28" s="564" t="s">
        <v>529</v>
      </c>
      <c r="BZ28" s="564" t="s">
        <v>328</v>
      </c>
      <c r="CA28" s="564" t="s">
        <v>266</v>
      </c>
      <c r="CB28" s="564" t="s">
        <v>530</v>
      </c>
      <c r="CC28" s="564" t="s">
        <v>531</v>
      </c>
      <c r="CD28" s="564" t="s">
        <v>532</v>
      </c>
      <c r="CE28" s="564" t="s">
        <v>533</v>
      </c>
      <c r="CF28" s="564" t="s">
        <v>534</v>
      </c>
      <c r="CG28" s="564" t="s">
        <v>535</v>
      </c>
      <c r="CH28" s="564" t="s">
        <v>267</v>
      </c>
      <c r="CI28" s="564" t="s">
        <v>536</v>
      </c>
      <c r="CJ28" s="564" t="s">
        <v>329</v>
      </c>
      <c r="CK28" s="564" t="s">
        <v>537</v>
      </c>
      <c r="CL28" s="564" t="s">
        <v>538</v>
      </c>
      <c r="CM28" s="564" t="s">
        <v>331</v>
      </c>
      <c r="CN28" s="564" t="s">
        <v>539</v>
      </c>
      <c r="CO28" s="564" t="s">
        <v>540</v>
      </c>
      <c r="CP28" s="564" t="s">
        <v>541</v>
      </c>
      <c r="CQ28" s="564" t="s">
        <v>542</v>
      </c>
      <c r="CR28" s="173"/>
      <c r="CS28" s="173"/>
      <c r="CT28" s="173"/>
      <c r="CU28" s="173"/>
      <c r="CV28" s="173"/>
      <c r="CW28" s="173"/>
      <c r="CX28" s="173"/>
      <c r="CY28" s="173"/>
      <c r="CZ28" s="173"/>
    </row>
    <row r="29" s="304" customFormat="true" ht="15" customHeight="true" x14ac:dyDescent="0.2">
      <c r="A29" s="988" t="s">
        <v>57</v>
      </c>
      <c r="B29" s="377" t="s">
        <v>49</v>
      </c>
      <c r="C29" s="472">
        <v>3.6794814757912393</v>
      </c>
      <c r="D29" s="459">
        <v>4.2818396653275599</v>
      </c>
      <c r="E29" s="459">
        <v>11.444097982026916</v>
      </c>
      <c r="F29" s="459">
        <v>59.232016440919686</v>
      </c>
      <c r="G29" s="478">
        <v>93.028486105767143</v>
      </c>
      <c r="H29" s="466">
        <v>19.513071205469114</v>
      </c>
      <c r="I29" s="459">
        <v>61.64056561676319</v>
      </c>
      <c r="J29" s="459">
        <v>84.194025255929503</v>
      </c>
      <c r="K29" s="459">
        <v>91.644719853566841</v>
      </c>
      <c r="L29" s="474">
        <v>94.998092986977369</v>
      </c>
      <c r="M29" s="472">
        <v>2.9439110920317137</v>
      </c>
      <c r="N29" s="459">
        <v>2.8770098209436203</v>
      </c>
      <c r="O29" s="459">
        <v>3.4095516622055615</v>
      </c>
      <c r="P29" s="459">
        <v>6.7183507310685471</v>
      </c>
      <c r="Q29" s="478">
        <v>14.739156384853455</v>
      </c>
      <c r="R29" s="472">
        <v>4.0608490983172096</v>
      </c>
      <c r="S29" s="459">
        <v>3.1737924137248532</v>
      </c>
      <c r="T29" s="459">
        <v>52.161335682617384</v>
      </c>
      <c r="U29" s="459">
        <v>25.590136999222956</v>
      </c>
      <c r="V29" s="459">
        <v>0.42373384537263226</v>
      </c>
      <c r="W29" s="459">
        <v>25.480770350841986</v>
      </c>
      <c r="X29" s="459">
        <v>0.50973964853077836</v>
      </c>
      <c r="Y29" s="474">
        <v>1.1657585114095492</v>
      </c>
      <c r="Z29" s="474">
        <v>32.507952288314904</v>
      </c>
      <c r="AA29" s="474">
        <v>96.663024641262822</v>
      </c>
      <c r="AB29" s="474">
        <v>35.416078110521354</v>
      </c>
      <c r="AC29" s="474">
        <v>2.2505386718874054</v>
      </c>
      <c r="AD29" s="474">
        <v>7.377233169741876</v>
      </c>
      <c r="AE29" s="474">
        <v>9.1404127927345513</v>
      </c>
      <c r="AF29" s="474">
        <v>24.174642180382072</v>
      </c>
      <c r="AG29" s="474">
        <v>11.924860931308173</v>
      </c>
      <c r="AH29" s="474">
        <v>1.8103330897489531</v>
      </c>
      <c r="AI29" s="474">
        <v>1.7223092550311927</v>
      </c>
      <c r="AJ29" s="474">
        <v>34.485908310505728</v>
      </c>
      <c r="AK29" s="474">
        <v>4.3045164313147044</v>
      </c>
      <c r="AL29" s="474">
        <v>4.7183549991158413</v>
      </c>
      <c r="AM29" s="474">
        <v>52.634927526158414</v>
      </c>
      <c r="AN29" s="474">
        <v>9.7915309992328812</v>
      </c>
      <c r="AO29" s="474">
        <v>27.616640986393389</v>
      </c>
      <c r="AP29" s="474">
        <v>28.444502831361596</v>
      </c>
      <c r="AQ29" s="474">
        <v>1.4971913497302374</v>
      </c>
      <c r="AR29" s="1"/>
      <c r="AS29" s="1"/>
      <c r="AT29" s="1"/>
      <c r="AU29" s="1"/>
      <c r="AV29" s="1"/>
      <c r="AW29" s="1"/>
      <c r="AX29" s="1"/>
      <c r="AY29" s="1"/>
      <c r="AZ29" s="342"/>
      <c r="BA29" s="977" t="s">
        <v>57</v>
      </c>
      <c r="BB29" s="596" t="s">
        <v>49</v>
      </c>
      <c r="BC29" s="485">
        <v>790.34117013607249</v>
      </c>
      <c r="BD29" s="482">
        <v>919.34690835421702</v>
      </c>
      <c r="BE29" s="482">
        <v>2459.0013499766555</v>
      </c>
      <c r="BF29" s="482">
        <v>12718.205828601462</v>
      </c>
      <c r="BG29" s="491">
        <v>19979.077718107041</v>
      </c>
      <c r="BH29" s="485">
        <v>1839.3005374926663</v>
      </c>
      <c r="BI29" s="482">
        <v>5801.0495215354913</v>
      </c>
      <c r="BJ29" s="482">
        <v>7934.602143148526</v>
      </c>
      <c r="BK29" s="482">
        <v>8624.7092270185549</v>
      </c>
      <c r="BL29" s="491">
        <v>8966.7141791619088</v>
      </c>
      <c r="BM29" s="485">
        <v>355.01789825884157</v>
      </c>
      <c r="BN29" s="482">
        <v>346.69744412344403</v>
      </c>
      <c r="BO29" s="482">
        <v>411.02043544001418</v>
      </c>
      <c r="BP29" s="482">
        <v>809.71781587009127</v>
      </c>
      <c r="BQ29" s="491">
        <v>1777.1437731259164</v>
      </c>
      <c r="BR29" s="485">
        <v>57.746360838912075</v>
      </c>
      <c r="BS29" s="482">
        <v>81.191996153175083</v>
      </c>
      <c r="BT29" s="482">
        <v>4512.3794903919425</v>
      </c>
      <c r="BU29" s="482">
        <v>550.50865726415896</v>
      </c>
      <c r="BV29" s="482">
        <v>8.9129177633578038</v>
      </c>
      <c r="BW29" s="482">
        <v>1027.0008443844533</v>
      </c>
      <c r="BX29" s="482">
        <v>23.704256835478095</v>
      </c>
      <c r="BY29" s="488">
        <v>45.075456996960071</v>
      </c>
      <c r="BZ29" s="488">
        <v>1191.5503089567485</v>
      </c>
      <c r="CA29" s="488">
        <v>14470.286914659753</v>
      </c>
      <c r="CB29" s="488">
        <v>2679.4572858518191</v>
      </c>
      <c r="CC29" s="488">
        <v>62.615390248508973</v>
      </c>
      <c r="CD29" s="488">
        <v>547.21881585696428</v>
      </c>
      <c r="CE29" s="488">
        <v>258.47624801609754</v>
      </c>
      <c r="CF29" s="488">
        <v>745.7825902824718</v>
      </c>
      <c r="CG29" s="488">
        <v>421.68201185546957</v>
      </c>
      <c r="CH29" s="488">
        <v>22.681823282851074</v>
      </c>
      <c r="CI29" s="488">
        <v>12.344337629485455</v>
      </c>
      <c r="CJ29" s="488">
        <v>3201.3534562967193</v>
      </c>
      <c r="CK29" s="488">
        <v>36.00795406306009</v>
      </c>
      <c r="CL29" s="488">
        <v>51.4821622049014</v>
      </c>
      <c r="CM29" s="488">
        <v>4503.6070068997169</v>
      </c>
      <c r="CN29" s="488">
        <v>180.48564309963288</v>
      </c>
      <c r="CO29" s="488">
        <v>720.44522093796718</v>
      </c>
      <c r="CP29" s="488">
        <v>1441.2921027669408</v>
      </c>
      <c r="CQ29" s="488">
        <v>12.683721637882165</v>
      </c>
      <c r="CR29" s="2"/>
      <c r="CS29" s="2"/>
      <c r="CT29" s="2"/>
      <c r="CU29" s="2"/>
      <c r="CV29" s="2"/>
      <c r="CW29" s="2"/>
      <c r="CX29" s="2"/>
      <c r="CY29" s="2"/>
      <c r="CZ29" s="4"/>
    </row>
    <row r="30" s="304" customFormat="true" ht="15" customHeight="true" x14ac:dyDescent="0.2">
      <c r="A30" s="982"/>
      <c r="B30" s="378" t="s">
        <v>48</v>
      </c>
      <c r="C30" s="473">
        <v>96.320518524208623</v>
      </c>
      <c r="D30" s="462">
        <v>95.718160334672348</v>
      </c>
      <c r="E30" s="462">
        <v>88.555902017973054</v>
      </c>
      <c r="F30" s="462">
        <v>40.76798355908052</v>
      </c>
      <c r="G30" s="480">
        <v>6.9715138942328583</v>
      </c>
      <c r="H30" s="467">
        <v>80.486928794530826</v>
      </c>
      <c r="I30" s="462">
        <v>38.359434383236682</v>
      </c>
      <c r="J30" s="462">
        <v>15.805974744070364</v>
      </c>
      <c r="K30" s="462">
        <v>8.355280146433218</v>
      </c>
      <c r="L30" s="476">
        <v>5.0019070130226853</v>
      </c>
      <c r="M30" s="473">
        <v>97.056088907968359</v>
      </c>
      <c r="N30" s="462">
        <v>97.122990179056472</v>
      </c>
      <c r="O30" s="462">
        <v>96.590448337794456</v>
      </c>
      <c r="P30" s="462">
        <v>93.281649268931375</v>
      </c>
      <c r="Q30" s="480">
        <v>85.260843615146428</v>
      </c>
      <c r="R30" s="473">
        <v>95.939150901682808</v>
      </c>
      <c r="S30" s="462">
        <v>96.826207586275217</v>
      </c>
      <c r="T30" s="462">
        <v>47.838664317382708</v>
      </c>
      <c r="U30" s="462">
        <v>74.409863000776937</v>
      </c>
      <c r="V30" s="462">
        <v>99.576266154627362</v>
      </c>
      <c r="W30" s="462">
        <v>74.519229649158135</v>
      </c>
      <c r="X30" s="462">
        <v>99.490260351469217</v>
      </c>
      <c r="Y30" s="476">
        <v>98.834241488590465</v>
      </c>
      <c r="Z30" s="476">
        <v>67.492047711684933</v>
      </c>
      <c r="AA30" s="476">
        <v>3.3369753587372069</v>
      </c>
      <c r="AB30" s="476">
        <v>64.583921889478603</v>
      </c>
      <c r="AC30" s="476">
        <v>97.749461328112631</v>
      </c>
      <c r="AD30" s="476">
        <v>92.622766830258101</v>
      </c>
      <c r="AE30" s="476">
        <v>90.859587207265662</v>
      </c>
      <c r="AF30" s="476">
        <v>75.825357819618063</v>
      </c>
      <c r="AG30" s="476">
        <v>88.075139068691854</v>
      </c>
      <c r="AH30" s="476">
        <v>98.18966691025102</v>
      </c>
      <c r="AI30" s="476">
        <v>98.277690744968822</v>
      </c>
      <c r="AJ30" s="476">
        <v>65.51409168949435</v>
      </c>
      <c r="AK30" s="476">
        <v>95.695483568685276</v>
      </c>
      <c r="AL30" s="476">
        <v>95.281645000884197</v>
      </c>
      <c r="AM30" s="476">
        <v>47.3650724738416</v>
      </c>
      <c r="AN30" s="476">
        <v>90.208469000767039</v>
      </c>
      <c r="AO30" s="476">
        <v>72.383359013606736</v>
      </c>
      <c r="AP30" s="476">
        <v>71.555497168638325</v>
      </c>
      <c r="AQ30" s="476">
        <v>98.502808650269756</v>
      </c>
      <c r="AR30" s="1"/>
      <c r="AS30" s="1"/>
      <c r="AT30" s="1"/>
      <c r="AU30" s="1"/>
      <c r="AV30" s="1"/>
      <c r="AW30" s="1"/>
      <c r="AX30" s="1"/>
      <c r="AY30" s="1"/>
      <c r="AZ30" s="342"/>
      <c r="BA30" s="970"/>
      <c r="BB30" s="594" t="s">
        <v>48</v>
      </c>
      <c r="BC30" s="486">
        <v>20689.347621234065</v>
      </c>
      <c r="BD30" s="483">
        <v>20551.492268522954</v>
      </c>
      <c r="BE30" s="483">
        <v>19028.06869991757</v>
      </c>
      <c r="BF30" s="483">
        <v>8753.6375979803779</v>
      </c>
      <c r="BG30" s="492">
        <v>1497.2233101523798</v>
      </c>
      <c r="BH30" s="486">
        <v>7586.6914968988604</v>
      </c>
      <c r="BI30" s="483">
        <v>3610.0411514512675</v>
      </c>
      <c r="BJ30" s="483">
        <v>1489.5845720361217</v>
      </c>
      <c r="BK30" s="483">
        <v>786.31766116379083</v>
      </c>
      <c r="BL30" s="492">
        <v>472.12179872566674</v>
      </c>
      <c r="BM30" s="486">
        <v>11704.378162300494</v>
      </c>
      <c r="BN30" s="483">
        <v>11703.919887788628</v>
      </c>
      <c r="BO30" s="483">
        <v>11643.949723719694</v>
      </c>
      <c r="BP30" s="483">
        <v>11242.612410439868</v>
      </c>
      <c r="BQ30" s="492">
        <v>10280.152633282922</v>
      </c>
      <c r="BR30" s="486">
        <v>1364.2803986100371</v>
      </c>
      <c r="BS30" s="483">
        <v>2477.0092208535129</v>
      </c>
      <c r="BT30" s="483">
        <v>4138.4332837442926</v>
      </c>
      <c r="BU30" s="483">
        <v>1600.7446059789202</v>
      </c>
      <c r="BV30" s="483">
        <v>2094.5106960666321</v>
      </c>
      <c r="BW30" s="483">
        <v>3003.4928582932539</v>
      </c>
      <c r="BX30" s="483">
        <v>4626.5631696440651</v>
      </c>
      <c r="BY30" s="489">
        <v>3821.5449927613827</v>
      </c>
      <c r="BZ30" s="489">
        <v>2473.8614597969954</v>
      </c>
      <c r="CA30" s="489">
        <v>499.53941589641335</v>
      </c>
      <c r="CB30" s="489">
        <v>4886.1948947486326</v>
      </c>
      <c r="CC30" s="489">
        <v>2719.6247476646445</v>
      </c>
      <c r="CD30" s="489">
        <v>6870.4512410067937</v>
      </c>
      <c r="CE30" s="489">
        <v>2569.3637399279187</v>
      </c>
      <c r="CF30" s="489">
        <v>2339.1962264368162</v>
      </c>
      <c r="CG30" s="489">
        <v>3114.4767264687903</v>
      </c>
      <c r="CH30" s="489">
        <v>1230.2270149462759</v>
      </c>
      <c r="CI30" s="489">
        <v>704.38743359135071</v>
      </c>
      <c r="CJ30" s="489">
        <v>6081.7236413752798</v>
      </c>
      <c r="CK30" s="489">
        <v>800.50770658368936</v>
      </c>
      <c r="CL30" s="489">
        <v>1039.621881779676</v>
      </c>
      <c r="CM30" s="489">
        <v>4052.7019281919534</v>
      </c>
      <c r="CN30" s="489">
        <v>1662.7975279772181</v>
      </c>
      <c r="CO30" s="489">
        <v>1888.2906542647002</v>
      </c>
      <c r="CP30" s="489">
        <v>3625.7400451032531</v>
      </c>
      <c r="CQ30" s="489">
        <v>834.48398609483388</v>
      </c>
      <c r="CR30" s="2"/>
      <c r="CS30" s="2"/>
      <c r="CT30" s="2"/>
      <c r="CU30" s="2"/>
      <c r="CV30" s="2"/>
      <c r="CW30" s="2"/>
      <c r="CX30" s="2"/>
      <c r="CY30" s="2"/>
      <c r="CZ30" s="4"/>
    </row>
    <row r="31" s="304" customFormat="true" ht="15" customHeight="true" x14ac:dyDescent="0.2">
      <c r="A31" s="982" t="s">
        <v>104</v>
      </c>
      <c r="B31" s="378" t="s">
        <v>49</v>
      </c>
      <c r="C31" s="473">
        <v>0</v>
      </c>
      <c r="D31" s="462">
        <v>6.0251386630601894E-2</v>
      </c>
      <c r="E31" s="462">
        <v>0.25744831325469947</v>
      </c>
      <c r="F31" s="462">
        <v>10.840665677099993</v>
      </c>
      <c r="G31" s="480">
        <v>56.978661203343542</v>
      </c>
      <c r="H31" s="467">
        <v>0.61512539621121387</v>
      </c>
      <c r="I31" s="462">
        <v>3.9565855254574727</v>
      </c>
      <c r="J31" s="462">
        <v>29.866305946312355</v>
      </c>
      <c r="K31" s="462">
        <v>48.521455246105056</v>
      </c>
      <c r="L31" s="476">
        <v>71.251231183042336</v>
      </c>
      <c r="M31" s="473">
        <v>0</v>
      </c>
      <c r="N31" s="462">
        <v>0</v>
      </c>
      <c r="O31" s="462">
        <v>9.4368961682185712E-2</v>
      </c>
      <c r="P31" s="462">
        <v>4.2618590414886429E-2</v>
      </c>
      <c r="Q31" s="480">
        <v>0.66093966060399667</v>
      </c>
      <c r="R31" s="473">
        <v>0</v>
      </c>
      <c r="S31" s="462">
        <v>0.80503377691341016</v>
      </c>
      <c r="T31" s="462">
        <v>9.3354450781454119</v>
      </c>
      <c r="U31" s="462">
        <v>0.92604278649329408</v>
      </c>
      <c r="V31" s="462">
        <v>0</v>
      </c>
      <c r="W31" s="462">
        <v>1.0604437961969706</v>
      </c>
      <c r="X31" s="462">
        <v>0</v>
      </c>
      <c r="Y31" s="476">
        <v>8.4782437193421781E-2</v>
      </c>
      <c r="Z31" s="476">
        <v>2.9739861409688784</v>
      </c>
      <c r="AA31" s="476">
        <v>63.913160673330339</v>
      </c>
      <c r="AB31" s="476">
        <v>9.8893288563859283</v>
      </c>
      <c r="AC31" s="476">
        <v>3.2059518734328177E-2</v>
      </c>
      <c r="AD31" s="476">
        <v>1.3648190839644079E-2</v>
      </c>
      <c r="AE31" s="476">
        <v>0</v>
      </c>
      <c r="AF31" s="476">
        <v>3.6711303493178726</v>
      </c>
      <c r="AG31" s="476">
        <v>0</v>
      </c>
      <c r="AH31" s="476">
        <v>0</v>
      </c>
      <c r="AI31" s="476">
        <v>0</v>
      </c>
      <c r="AJ31" s="476">
        <v>13.757904571914695</v>
      </c>
      <c r="AK31" s="476">
        <v>1.2693099008344306</v>
      </c>
      <c r="AL31" s="476">
        <v>0</v>
      </c>
      <c r="AM31" s="476">
        <v>14.40729384180395</v>
      </c>
      <c r="AN31" s="476">
        <v>0.22248831906844196</v>
      </c>
      <c r="AO31" s="476">
        <v>1.5724477884137884</v>
      </c>
      <c r="AP31" s="476">
        <v>12.430713263187267</v>
      </c>
      <c r="AQ31" s="476">
        <v>0.37549670573867477</v>
      </c>
      <c r="AR31" s="1"/>
      <c r="AS31" s="1"/>
      <c r="AT31" s="1"/>
      <c r="AU31" s="1"/>
      <c r="AV31" s="1"/>
      <c r="AW31" s="1"/>
      <c r="AX31" s="1"/>
      <c r="AY31" s="1"/>
      <c r="AZ31" s="342"/>
      <c r="BA31" s="970" t="s">
        <v>104</v>
      </c>
      <c r="BB31" s="594" t="s">
        <v>49</v>
      </c>
      <c r="BC31" s="486">
        <v>0</v>
      </c>
      <c r="BD31" s="483">
        <v>12.936478325295019</v>
      </c>
      <c r="BE31" s="483">
        <v>55.318099411308417</v>
      </c>
      <c r="BF31" s="483">
        <v>2327.6907605861038</v>
      </c>
      <c r="BG31" s="492">
        <v>12236.908801902118</v>
      </c>
      <c r="BH31" s="486">
        <v>57.981670848388376</v>
      </c>
      <c r="BI31" s="483">
        <v>372.35785135507285</v>
      </c>
      <c r="BJ31" s="483">
        <v>2814.6564373087749</v>
      </c>
      <c r="BK31" s="483">
        <v>4566.367199748307</v>
      </c>
      <c r="BL31" s="492">
        <v>6725.2868435928476</v>
      </c>
      <c r="BM31" s="486">
        <v>0</v>
      </c>
      <c r="BN31" s="483">
        <v>0</v>
      </c>
      <c r="BO31" s="483">
        <v>11.376150170296345</v>
      </c>
      <c r="BP31" s="483">
        <v>5.1365332546006002</v>
      </c>
      <c r="BQ31" s="492">
        <v>79.691453946536555</v>
      </c>
      <c r="BR31" s="486">
        <v>0</v>
      </c>
      <c r="BS31" s="483">
        <v>20.594383878313753</v>
      </c>
      <c r="BT31" s="483">
        <v>807.59187534267505</v>
      </c>
      <c r="BU31" s="483">
        <v>19.921525663464148</v>
      </c>
      <c r="BV31" s="483">
        <v>0</v>
      </c>
      <c r="BW31" s="483">
        <v>42.74112042615527</v>
      </c>
      <c r="BX31" s="483">
        <v>0</v>
      </c>
      <c r="BY31" s="489">
        <v>3.2782150543243689</v>
      </c>
      <c r="BZ31" s="489">
        <v>109.00883801217874</v>
      </c>
      <c r="CA31" s="489">
        <v>9567.6891551668705</v>
      </c>
      <c r="CB31" s="489">
        <v>748.192224269912</v>
      </c>
      <c r="CC31" s="489">
        <v>0.89197279824826514</v>
      </c>
      <c r="CD31" s="489">
        <v>1.0123777652159012</v>
      </c>
      <c r="CE31" s="489">
        <v>0</v>
      </c>
      <c r="CF31" s="489">
        <v>113.25359361060904</v>
      </c>
      <c r="CG31" s="489">
        <v>0</v>
      </c>
      <c r="CH31" s="489">
        <v>0</v>
      </c>
      <c r="CI31" s="489">
        <v>0</v>
      </c>
      <c r="CJ31" s="489">
        <v>1277.1568884349811</v>
      </c>
      <c r="CK31" s="489">
        <v>10.617976102619739</v>
      </c>
      <c r="CL31" s="489">
        <v>0</v>
      </c>
      <c r="CM31" s="489">
        <v>1232.7325702911833</v>
      </c>
      <c r="CN31" s="489">
        <v>4.1010897430003626</v>
      </c>
      <c r="CO31" s="489">
        <v>41.021009575181388</v>
      </c>
      <c r="CP31" s="489">
        <v>629.86823725526335</v>
      </c>
      <c r="CQ31" s="489">
        <v>3.1810868346181933</v>
      </c>
      <c r="CR31" s="2"/>
      <c r="CS31" s="2"/>
      <c r="CT31" s="2"/>
      <c r="CU31" s="2"/>
      <c r="CV31" s="2"/>
      <c r="CW31" s="2"/>
      <c r="CX31" s="2"/>
      <c r="CY31" s="2"/>
      <c r="CZ31" s="4"/>
    </row>
    <row r="32" s="304" customFormat="true" ht="15" customHeight="true" x14ac:dyDescent="0.2">
      <c r="A32" s="982"/>
      <c r="B32" s="378" t="s">
        <v>48</v>
      </c>
      <c r="C32" s="473">
        <v>100</v>
      </c>
      <c r="D32" s="462">
        <v>99.939748613369403</v>
      </c>
      <c r="E32" s="462">
        <v>99.742551686745301</v>
      </c>
      <c r="F32" s="462">
        <v>89.159334322900065</v>
      </c>
      <c r="G32" s="480">
        <v>43.021338796656678</v>
      </c>
      <c r="H32" s="467">
        <v>99.384874603788788</v>
      </c>
      <c r="I32" s="462">
        <v>96.04341447454253</v>
      </c>
      <c r="J32" s="462">
        <v>70.13369405368762</v>
      </c>
      <c r="K32" s="462">
        <v>51.478544753894994</v>
      </c>
      <c r="L32" s="476">
        <v>28.74876881695771</v>
      </c>
      <c r="M32" s="473">
        <v>100</v>
      </c>
      <c r="N32" s="462">
        <v>100</v>
      </c>
      <c r="O32" s="462">
        <v>99.905631038317807</v>
      </c>
      <c r="P32" s="462">
        <v>99.957381409585111</v>
      </c>
      <c r="Q32" s="480">
        <v>99.339060339396013</v>
      </c>
      <c r="R32" s="473">
        <v>100</v>
      </c>
      <c r="S32" s="462">
        <v>99.194966223086624</v>
      </c>
      <c r="T32" s="462">
        <v>90.66455492185456</v>
      </c>
      <c r="U32" s="462">
        <v>99.073957213506731</v>
      </c>
      <c r="V32" s="462">
        <v>100</v>
      </c>
      <c r="W32" s="462">
        <v>98.93955620380305</v>
      </c>
      <c r="X32" s="462">
        <v>100</v>
      </c>
      <c r="Y32" s="476">
        <v>99.915217562806575</v>
      </c>
      <c r="Z32" s="476">
        <v>97.026013859031096</v>
      </c>
      <c r="AA32" s="476">
        <v>36.08683932666974</v>
      </c>
      <c r="AB32" s="476">
        <v>90.110671143614113</v>
      </c>
      <c r="AC32" s="476">
        <v>99.9679404812657</v>
      </c>
      <c r="AD32" s="476">
        <v>99.98635180916034</v>
      </c>
      <c r="AE32" s="476">
        <v>100</v>
      </c>
      <c r="AF32" s="476">
        <v>96.328869650682122</v>
      </c>
      <c r="AG32" s="476">
        <v>100</v>
      </c>
      <c r="AH32" s="476">
        <v>100</v>
      </c>
      <c r="AI32" s="476">
        <v>100</v>
      </c>
      <c r="AJ32" s="476">
        <v>86.242095428085221</v>
      </c>
      <c r="AK32" s="476">
        <v>98.730690099165557</v>
      </c>
      <c r="AL32" s="476">
        <v>100</v>
      </c>
      <c r="AM32" s="476">
        <v>85.592706158196066</v>
      </c>
      <c r="AN32" s="476">
        <v>99.777511680931553</v>
      </c>
      <c r="AO32" s="476">
        <v>98.427552211586217</v>
      </c>
      <c r="AP32" s="476">
        <v>87.5692867368127</v>
      </c>
      <c r="AQ32" s="476">
        <v>99.624503294261316</v>
      </c>
      <c r="AR32" s="1"/>
      <c r="AS32" s="1"/>
      <c r="AT32" s="1"/>
      <c r="AU32" s="1"/>
      <c r="AV32" s="1"/>
      <c r="AW32" s="1"/>
      <c r="AX32" s="1"/>
      <c r="AY32" s="1"/>
      <c r="AZ32" s="342"/>
      <c r="BA32" s="970"/>
      <c r="BB32" s="594" t="s">
        <v>48</v>
      </c>
      <c r="BC32" s="486">
        <v>21479.688791370168</v>
      </c>
      <c r="BD32" s="483">
        <v>21457.902698551898</v>
      </c>
      <c r="BE32" s="483">
        <v>21431.751950482925</v>
      </c>
      <c r="BF32" s="483">
        <v>19144.152665995705</v>
      </c>
      <c r="BG32" s="492">
        <v>9239.3922263573459</v>
      </c>
      <c r="BH32" s="486">
        <v>9368.0103635431442</v>
      </c>
      <c r="BI32" s="483">
        <v>9038.7328216316982</v>
      </c>
      <c r="BJ32" s="483">
        <v>6609.5302778758823</v>
      </c>
      <c r="BK32" s="483">
        <v>4844.659688434037</v>
      </c>
      <c r="BL32" s="492">
        <v>2713.5491342947275</v>
      </c>
      <c r="BM32" s="486">
        <v>12059.396060559327</v>
      </c>
      <c r="BN32" s="483">
        <v>12050.617331912061</v>
      </c>
      <c r="BO32" s="483">
        <v>12043.594008989408</v>
      </c>
      <c r="BP32" s="483">
        <v>12047.193693055367</v>
      </c>
      <c r="BQ32" s="492">
        <v>11977.604952462316</v>
      </c>
      <c r="BR32" s="486">
        <v>1422.026759448949</v>
      </c>
      <c r="BS32" s="483">
        <v>2537.6068331283736</v>
      </c>
      <c r="BT32" s="483">
        <v>7843.2208987935501</v>
      </c>
      <c r="BU32" s="483">
        <v>2131.3317375796178</v>
      </c>
      <c r="BV32" s="483">
        <v>2103.4236138299902</v>
      </c>
      <c r="BW32" s="483">
        <v>3987.7525822515481</v>
      </c>
      <c r="BX32" s="483">
        <v>4650.2674264795432</v>
      </c>
      <c r="BY32" s="489">
        <v>3863.3422347040178</v>
      </c>
      <c r="BZ32" s="489">
        <v>3556.4029307415699</v>
      </c>
      <c r="CA32" s="489">
        <v>5402.1371753893027</v>
      </c>
      <c r="CB32" s="489">
        <v>6817.4599563305455</v>
      </c>
      <c r="CC32" s="489">
        <v>2781.348165114905</v>
      </c>
      <c r="CD32" s="489">
        <v>7416.6576790985418</v>
      </c>
      <c r="CE32" s="489">
        <v>2827.8399879440103</v>
      </c>
      <c r="CF32" s="489">
        <v>2971.725223108675</v>
      </c>
      <c r="CG32" s="489">
        <v>3536.158738324259</v>
      </c>
      <c r="CH32" s="489">
        <v>1252.9088382291272</v>
      </c>
      <c r="CI32" s="489">
        <v>716.73177122083609</v>
      </c>
      <c r="CJ32" s="489">
        <v>8005.9202092370033</v>
      </c>
      <c r="CK32" s="489">
        <v>825.89768454412967</v>
      </c>
      <c r="CL32" s="489">
        <v>1091.1040439845769</v>
      </c>
      <c r="CM32" s="489">
        <v>7323.5763648004868</v>
      </c>
      <c r="CN32" s="489">
        <v>1839.182081333852</v>
      </c>
      <c r="CO32" s="489">
        <v>2567.7148656274831</v>
      </c>
      <c r="CP32" s="489">
        <v>4437.1639106149332</v>
      </c>
      <c r="CQ32" s="489">
        <v>843.98662089809773</v>
      </c>
      <c r="CR32" s="2"/>
      <c r="CS32" s="2"/>
      <c r="CT32" s="2"/>
      <c r="CU32" s="2"/>
      <c r="CV32" s="2"/>
      <c r="CW32" s="2"/>
      <c r="CX32" s="2"/>
      <c r="CY32" s="2"/>
      <c r="CZ32" s="4"/>
    </row>
    <row r="33" s="304" customFormat="true" ht="15" customHeight="true" x14ac:dyDescent="0.2">
      <c r="A33" s="982" t="s">
        <v>105</v>
      </c>
      <c r="B33" s="378" t="s">
        <v>49</v>
      </c>
      <c r="C33" s="473">
        <v>0</v>
      </c>
      <c r="D33" s="462">
        <v>6.0251386630601894E-2</v>
      </c>
      <c r="E33" s="462">
        <v>2.788943358239233E-2</v>
      </c>
      <c r="F33" s="462">
        <v>2.1209021353635196</v>
      </c>
      <c r="G33" s="480">
        <v>13.516569140368469</v>
      </c>
      <c r="H33" s="467">
        <v>4.1730823100036299E-2</v>
      </c>
      <c r="I33" s="462">
        <v>0.56060736481649764</v>
      </c>
      <c r="J33" s="462">
        <v>5.4775472013509692</v>
      </c>
      <c r="K33" s="462">
        <v>10.109164393465745</v>
      </c>
      <c r="L33" s="476">
        <v>19.394025314259856</v>
      </c>
      <c r="M33" s="473">
        <v>0</v>
      </c>
      <c r="N33" s="462">
        <v>0</v>
      </c>
      <c r="O33" s="462">
        <v>9.4368961682185712E-2</v>
      </c>
      <c r="P33" s="462">
        <v>0</v>
      </c>
      <c r="Q33" s="480">
        <v>9.0860402007478969E-2</v>
      </c>
      <c r="R33" s="473">
        <v>0</v>
      </c>
      <c r="S33" s="462">
        <v>0.29686057725496784</v>
      </c>
      <c r="T33" s="462">
        <v>1.109929850386</v>
      </c>
      <c r="U33" s="462">
        <v>0.92604278649329408</v>
      </c>
      <c r="V33" s="462">
        <v>0</v>
      </c>
      <c r="W33" s="462">
        <v>0.84387579780225774</v>
      </c>
      <c r="X33" s="462">
        <v>0</v>
      </c>
      <c r="Y33" s="476">
        <v>0</v>
      </c>
      <c r="Z33" s="476">
        <v>0.27616533958121309</v>
      </c>
      <c r="AA33" s="476">
        <v>15.600095793876573</v>
      </c>
      <c r="AB33" s="476">
        <v>0.39604640522226031</v>
      </c>
      <c r="AC33" s="476">
        <v>0</v>
      </c>
      <c r="AD33" s="476">
        <v>0</v>
      </c>
      <c r="AE33" s="476">
        <v>0</v>
      </c>
      <c r="AF33" s="476">
        <v>0.91003946784377865</v>
      </c>
      <c r="AG33" s="476">
        <v>0</v>
      </c>
      <c r="AH33" s="476">
        <v>0</v>
      </c>
      <c r="AI33" s="476">
        <v>0</v>
      </c>
      <c r="AJ33" s="476">
        <v>4.7919610068317651</v>
      </c>
      <c r="AK33" s="476">
        <v>0.58289709490925401</v>
      </c>
      <c r="AL33" s="476">
        <v>0</v>
      </c>
      <c r="AM33" s="476">
        <v>1.9299006185597429</v>
      </c>
      <c r="AN33" s="476">
        <v>0</v>
      </c>
      <c r="AO33" s="476">
        <v>1.2167409771717275</v>
      </c>
      <c r="AP33" s="476">
        <v>3.3081712403265149</v>
      </c>
      <c r="AQ33" s="476">
        <v>0.2310748958391845</v>
      </c>
      <c r="AR33" s="1"/>
      <c r="AS33" s="1"/>
      <c r="AT33" s="1"/>
      <c r="AU33" s="1"/>
      <c r="AV33" s="1"/>
      <c r="AW33" s="1"/>
      <c r="AX33" s="1"/>
      <c r="AY33" s="1"/>
      <c r="AZ33" s="342"/>
      <c r="BA33" s="970" t="s">
        <v>105</v>
      </c>
      <c r="BB33" s="594" t="s">
        <v>49</v>
      </c>
      <c r="BC33" s="486">
        <v>0</v>
      </c>
      <c r="BD33" s="483">
        <v>12.936478325295019</v>
      </c>
      <c r="BE33" s="483">
        <v>5.9926221303673666</v>
      </c>
      <c r="BF33" s="483">
        <v>455.39678573628481</v>
      </c>
      <c r="BG33" s="492">
        <v>2902.8590772783491</v>
      </c>
      <c r="BH33" s="486">
        <v>3.9335440612954433</v>
      </c>
      <c r="BI33" s="483">
        <v>52.759267422322331</v>
      </c>
      <c r="BJ33" s="483">
        <v>516.21427566768716</v>
      </c>
      <c r="BK33" s="483">
        <v>951.37617923961648</v>
      </c>
      <c r="BL33" s="492">
        <v>1830.5702389229825</v>
      </c>
      <c r="BM33" s="486">
        <v>0</v>
      </c>
      <c r="BN33" s="483">
        <v>0</v>
      </c>
      <c r="BO33" s="483">
        <v>11.376150170296345</v>
      </c>
      <c r="BP33" s="483">
        <v>0</v>
      </c>
      <c r="BQ33" s="492">
        <v>10.955307986096397</v>
      </c>
      <c r="BR33" s="486">
        <v>0</v>
      </c>
      <c r="BS33" s="483">
        <v>7.5942909001496615</v>
      </c>
      <c r="BT33" s="483">
        <v>96.017953281143221</v>
      </c>
      <c r="BU33" s="483">
        <v>19.921525663464148</v>
      </c>
      <c r="BV33" s="483">
        <v>0</v>
      </c>
      <c r="BW33" s="483">
        <v>34.012360888841222</v>
      </c>
      <c r="BX33" s="483">
        <v>0</v>
      </c>
      <c r="BY33" s="489">
        <v>0</v>
      </c>
      <c r="BZ33" s="489">
        <v>10.12259685822854</v>
      </c>
      <c r="CA33" s="489">
        <v>2335.3072477437195</v>
      </c>
      <c r="CB33" s="489">
        <v>29.963493492887654</v>
      </c>
      <c r="CC33" s="489">
        <v>0</v>
      </c>
      <c r="CD33" s="489">
        <v>0</v>
      </c>
      <c r="CE33" s="489">
        <v>0</v>
      </c>
      <c r="CF33" s="489">
        <v>28.074524806765474</v>
      </c>
      <c r="CG33" s="489">
        <v>0</v>
      </c>
      <c r="CH33" s="489">
        <v>0</v>
      </c>
      <c r="CI33" s="489">
        <v>0</v>
      </c>
      <c r="CJ33" s="489">
        <v>444.84143475457182</v>
      </c>
      <c r="CK33" s="489">
        <v>4.8760254843708566</v>
      </c>
      <c r="CL33" s="489">
        <v>0</v>
      </c>
      <c r="CM33" s="489">
        <v>165.12825906421668</v>
      </c>
      <c r="CN33" s="489">
        <v>0</v>
      </c>
      <c r="CO33" s="489">
        <v>31.741558379770318</v>
      </c>
      <c r="CP33" s="489">
        <v>167.62610025394079</v>
      </c>
      <c r="CQ33" s="489">
        <v>1.9575918982265805</v>
      </c>
      <c r="CR33" s="2"/>
      <c r="CS33" s="2"/>
      <c r="CT33" s="2"/>
      <c r="CU33" s="2"/>
      <c r="CV33" s="2"/>
      <c r="CW33" s="2"/>
      <c r="CX33" s="2"/>
      <c r="CY33" s="2"/>
      <c r="CZ33" s="4"/>
    </row>
    <row r="34" s="304" customFormat="true" ht="15" customHeight="true" x14ac:dyDescent="0.2">
      <c r="A34" s="982"/>
      <c r="B34" s="378" t="s">
        <v>48</v>
      </c>
      <c r="C34" s="473">
        <v>100</v>
      </c>
      <c r="D34" s="462">
        <v>99.939748613369403</v>
      </c>
      <c r="E34" s="462">
        <v>99.972110566417612</v>
      </c>
      <c r="F34" s="462">
        <v>97.879097864636535</v>
      </c>
      <c r="G34" s="480">
        <v>86.483430859631554</v>
      </c>
      <c r="H34" s="467">
        <v>99.958269176899989</v>
      </c>
      <c r="I34" s="462">
        <v>99.439392635183481</v>
      </c>
      <c r="J34" s="462">
        <v>94.522452798648999</v>
      </c>
      <c r="K34" s="462">
        <v>89.890835606534395</v>
      </c>
      <c r="L34" s="476">
        <v>80.605974685740151</v>
      </c>
      <c r="M34" s="473">
        <v>100</v>
      </c>
      <c r="N34" s="462">
        <v>100</v>
      </c>
      <c r="O34" s="462">
        <v>99.905631038317807</v>
      </c>
      <c r="P34" s="462">
        <v>100</v>
      </c>
      <c r="Q34" s="480">
        <v>99.909139597992493</v>
      </c>
      <c r="R34" s="473">
        <v>100</v>
      </c>
      <c r="S34" s="462">
        <v>99.703139422745011</v>
      </c>
      <c r="T34" s="462">
        <v>98.89007014961399</v>
      </c>
      <c r="U34" s="462">
        <v>99.073957213506731</v>
      </c>
      <c r="V34" s="462">
        <v>100</v>
      </c>
      <c r="W34" s="462">
        <v>99.156124202197773</v>
      </c>
      <c r="X34" s="462">
        <v>100</v>
      </c>
      <c r="Y34" s="476">
        <v>100</v>
      </c>
      <c r="Z34" s="476">
        <v>99.723834660418774</v>
      </c>
      <c r="AA34" s="476">
        <v>84.399904206123566</v>
      </c>
      <c r="AB34" s="476">
        <v>99.603953594777749</v>
      </c>
      <c r="AC34" s="476">
        <v>100</v>
      </c>
      <c r="AD34" s="476">
        <v>100</v>
      </c>
      <c r="AE34" s="476">
        <v>100</v>
      </c>
      <c r="AF34" s="476">
        <v>99.089960532156226</v>
      </c>
      <c r="AG34" s="476">
        <v>100</v>
      </c>
      <c r="AH34" s="476">
        <v>100</v>
      </c>
      <c r="AI34" s="476">
        <v>100</v>
      </c>
      <c r="AJ34" s="476">
        <v>95.208038993168273</v>
      </c>
      <c r="AK34" s="476">
        <v>99.417102905090715</v>
      </c>
      <c r="AL34" s="476">
        <v>100</v>
      </c>
      <c r="AM34" s="476">
        <v>98.070099381440272</v>
      </c>
      <c r="AN34" s="476">
        <v>100</v>
      </c>
      <c r="AO34" s="476">
        <v>98.78325902282829</v>
      </c>
      <c r="AP34" s="476">
        <v>96.691828759673498</v>
      </c>
      <c r="AQ34" s="476">
        <v>99.768925104160814</v>
      </c>
      <c r="AR34" s="1"/>
      <c r="AS34" s="1"/>
      <c r="AT34" s="1"/>
      <c r="AU34" s="1"/>
      <c r="AV34" s="1"/>
      <c r="AW34" s="1"/>
      <c r="AX34" s="1"/>
      <c r="AY34" s="1"/>
      <c r="AZ34" s="342"/>
      <c r="BA34" s="970"/>
      <c r="BB34" s="594" t="s">
        <v>48</v>
      </c>
      <c r="BC34" s="486">
        <v>21479.688791370168</v>
      </c>
      <c r="BD34" s="483">
        <v>21457.902698551898</v>
      </c>
      <c r="BE34" s="483">
        <v>21481.077427763867</v>
      </c>
      <c r="BF34" s="483">
        <v>21016.446640845523</v>
      </c>
      <c r="BG34" s="492">
        <v>18573.441950981076</v>
      </c>
      <c r="BH34" s="486">
        <v>9422.0584903302388</v>
      </c>
      <c r="BI34" s="483">
        <v>9358.3314055644478</v>
      </c>
      <c r="BJ34" s="483">
        <v>8907.9724395169706</v>
      </c>
      <c r="BK34" s="483">
        <v>8459.6507089427359</v>
      </c>
      <c r="BL34" s="492">
        <v>7608.2657389645883</v>
      </c>
      <c r="BM34" s="486">
        <v>12059.396060559327</v>
      </c>
      <c r="BN34" s="483">
        <v>12050.617331912061</v>
      </c>
      <c r="BO34" s="483">
        <v>12043.594008989408</v>
      </c>
      <c r="BP34" s="483">
        <v>12052.330226309969</v>
      </c>
      <c r="BQ34" s="492">
        <v>12046.341098422752</v>
      </c>
      <c r="BR34" s="486">
        <v>1422.026759448949</v>
      </c>
      <c r="BS34" s="483">
        <v>2550.6069261065363</v>
      </c>
      <c r="BT34" s="483">
        <v>8554.7948208550843</v>
      </c>
      <c r="BU34" s="483">
        <v>2131.3317375796178</v>
      </c>
      <c r="BV34" s="483">
        <v>2103.4236138299902</v>
      </c>
      <c r="BW34" s="483">
        <v>3996.4813417888622</v>
      </c>
      <c r="BX34" s="483">
        <v>4650.2674264795432</v>
      </c>
      <c r="BY34" s="489">
        <v>3866.6204497583421</v>
      </c>
      <c r="BZ34" s="489">
        <v>3655.2891718955207</v>
      </c>
      <c r="CA34" s="489">
        <v>12634.519082812463</v>
      </c>
      <c r="CB34" s="489">
        <v>7535.6886871075676</v>
      </c>
      <c r="CC34" s="489">
        <v>2782.2401379131525</v>
      </c>
      <c r="CD34" s="489">
        <v>7417.6700568637589</v>
      </c>
      <c r="CE34" s="489">
        <v>2827.8399879440103</v>
      </c>
      <c r="CF34" s="489">
        <v>3056.9042919125191</v>
      </c>
      <c r="CG34" s="489">
        <v>3536.158738324259</v>
      </c>
      <c r="CH34" s="489">
        <v>1252.9088382291272</v>
      </c>
      <c r="CI34" s="489">
        <v>716.73177122083609</v>
      </c>
      <c r="CJ34" s="489">
        <v>8838.2356629174246</v>
      </c>
      <c r="CK34" s="489">
        <v>831.63963516237845</v>
      </c>
      <c r="CL34" s="489">
        <v>1091.1040439845769</v>
      </c>
      <c r="CM34" s="489">
        <v>8391.180676027454</v>
      </c>
      <c r="CN34" s="489">
        <v>1843.2831710768526</v>
      </c>
      <c r="CO34" s="489">
        <v>2576.9943168228942</v>
      </c>
      <c r="CP34" s="489">
        <v>4899.4060476162576</v>
      </c>
      <c r="CQ34" s="489">
        <v>845.21011583448944</v>
      </c>
      <c r="CR34" s="2"/>
      <c r="CS34" s="2"/>
      <c r="CT34" s="2"/>
      <c r="CU34" s="2"/>
      <c r="CV34" s="2"/>
      <c r="CW34" s="2"/>
      <c r="CX34" s="2"/>
      <c r="CY34" s="2"/>
      <c r="CZ34" s="4"/>
    </row>
    <row r="35" s="304" customFormat="true" ht="15" customHeight="true" x14ac:dyDescent="0.2">
      <c r="A35" s="982" t="s">
        <v>55</v>
      </c>
      <c r="B35" s="378" t="s">
        <v>49</v>
      </c>
      <c r="C35" s="473">
        <v>1.8638713503034305</v>
      </c>
      <c r="D35" s="462">
        <v>1.3043395742439476</v>
      </c>
      <c r="E35" s="462">
        <v>2.2008237020175301</v>
      </c>
      <c r="F35" s="462">
        <v>13.717522137886418</v>
      </c>
      <c r="G35" s="480">
        <v>58.250742384358446</v>
      </c>
      <c r="H35" s="467">
        <v>3.197052028917617</v>
      </c>
      <c r="I35" s="462">
        <v>7.046151013651329</v>
      </c>
      <c r="J35" s="462">
        <v>32.120408169145811</v>
      </c>
      <c r="K35" s="462">
        <v>49.808423712842114</v>
      </c>
      <c r="L35" s="476">
        <v>72.682505657848466</v>
      </c>
      <c r="M35" s="473">
        <v>2.0487463355106867</v>
      </c>
      <c r="N35" s="462">
        <v>1.7351615975697769</v>
      </c>
      <c r="O35" s="462">
        <v>0.87086928667904284</v>
      </c>
      <c r="P35" s="462">
        <v>1.4843199974960726</v>
      </c>
      <c r="Q35" s="480">
        <v>2.7314489674742668</v>
      </c>
      <c r="R35" s="473">
        <v>2.119758410536178</v>
      </c>
      <c r="S35" s="462">
        <v>12.359992549559873</v>
      </c>
      <c r="T35" s="462">
        <v>11.381416970836471</v>
      </c>
      <c r="U35" s="462">
        <v>3.9243076749684795</v>
      </c>
      <c r="V35" s="462">
        <v>2.7058695303216447</v>
      </c>
      <c r="W35" s="462">
        <v>1.7325030321165775</v>
      </c>
      <c r="X35" s="462">
        <v>3.2953916864048005</v>
      </c>
      <c r="Y35" s="476">
        <v>0.26083514726015433</v>
      </c>
      <c r="Z35" s="476">
        <v>4.745794031566442</v>
      </c>
      <c r="AA35" s="476">
        <v>64.163820573467007</v>
      </c>
      <c r="AB35" s="476">
        <v>12.122129028622254</v>
      </c>
      <c r="AC35" s="476">
        <v>6.0207028072773117</v>
      </c>
      <c r="AD35" s="476">
        <v>1.0064099164250526</v>
      </c>
      <c r="AE35" s="476">
        <v>2.2279697217150063</v>
      </c>
      <c r="AF35" s="476">
        <v>8.3875792953695143</v>
      </c>
      <c r="AG35" s="476">
        <v>0.29301158411235667</v>
      </c>
      <c r="AH35" s="476">
        <v>1.591181616828409</v>
      </c>
      <c r="AI35" s="476">
        <v>3.1893959690416489</v>
      </c>
      <c r="AJ35" s="476">
        <v>14.091151690214529</v>
      </c>
      <c r="AK35" s="476">
        <v>9.2507534428243208</v>
      </c>
      <c r="AL35" s="476">
        <v>0.4169842829661895</v>
      </c>
      <c r="AM35" s="476">
        <v>15.032846333420014</v>
      </c>
      <c r="AN35" s="476">
        <v>1.2576507784692039</v>
      </c>
      <c r="AO35" s="476">
        <v>4.8070714915979531</v>
      </c>
      <c r="AP35" s="476">
        <v>14.135138037929462</v>
      </c>
      <c r="AQ35" s="476">
        <v>5.7754979319648339</v>
      </c>
      <c r="AR35" s="1"/>
      <c r="AS35" s="1"/>
      <c r="AT35" s="1"/>
      <c r="AU35" s="1"/>
      <c r="AV35" s="1"/>
      <c r="AW35" s="1"/>
      <c r="AX35" s="1"/>
      <c r="AY35" s="1"/>
      <c r="AZ35" s="342"/>
      <c r="BA35" s="970" t="s">
        <v>55</v>
      </c>
      <c r="BB35" s="594" t="s">
        <v>49</v>
      </c>
      <c r="BC35" s="486">
        <v>400.35376551668577</v>
      </c>
      <c r="BD35" s="483">
        <v>280.05265230628265</v>
      </c>
      <c r="BE35" s="483">
        <v>472.89253052718215</v>
      </c>
      <c r="BF35" s="483">
        <v>2945.4048754536675</v>
      </c>
      <c r="BG35" s="492">
        <v>12510.104785660718</v>
      </c>
      <c r="BH35" s="486">
        <v>301.35386958112747</v>
      </c>
      <c r="BI35" s="483">
        <v>663.11966085030303</v>
      </c>
      <c r="BJ35" s="483">
        <v>3027.0872395397278</v>
      </c>
      <c r="BK35" s="483">
        <v>4687.4841481953599</v>
      </c>
      <c r="BL35" s="492">
        <v>6860.38249366317</v>
      </c>
      <c r="BM35" s="486">
        <v>247.06643487542934</v>
      </c>
      <c r="BN35" s="483">
        <v>209.09768421342577</v>
      </c>
      <c r="BO35" s="483">
        <v>104.98303263444559</v>
      </c>
      <c r="BP35" s="483">
        <v>178.89514771338253</v>
      </c>
      <c r="BQ35" s="492">
        <v>329.33889819816648</v>
      </c>
      <c r="BR35" s="486">
        <v>30.143531833494158</v>
      </c>
      <c r="BS35" s="483">
        <v>316.19347982477643</v>
      </c>
      <c r="BT35" s="483">
        <v>984.58507319082992</v>
      </c>
      <c r="BU35" s="483">
        <v>84.42179691745811</v>
      </c>
      <c r="BV35" s="483">
        <v>56.915898660216122</v>
      </c>
      <c r="BW35" s="483">
        <v>69.828425608158909</v>
      </c>
      <c r="BX35" s="483">
        <v>153.24452616779735</v>
      </c>
      <c r="BY35" s="489">
        <v>10.085505144118413</v>
      </c>
      <c r="BZ35" s="489">
        <v>173.95289295384941</v>
      </c>
      <c r="CA35" s="489">
        <v>9605.2125068976766</v>
      </c>
      <c r="CB35" s="489">
        <v>917.11811918916032</v>
      </c>
      <c r="CC35" s="489">
        <v>167.51041008853332</v>
      </c>
      <c r="CD35" s="489">
        <v>74.652167019968715</v>
      </c>
      <c r="CE35" s="489">
        <v>63.003418709941833</v>
      </c>
      <c r="CF35" s="489">
        <v>258.75504449768209</v>
      </c>
      <c r="CG35" s="489">
        <v>10.361354735891437</v>
      </c>
      <c r="CH35" s="489">
        <v>19.936055109520264</v>
      </c>
      <c r="CI35" s="489">
        <v>22.859414220158158</v>
      </c>
      <c r="CJ35" s="489">
        <v>1308.0924753525248</v>
      </c>
      <c r="CK35" s="489">
        <v>77.384001277043794</v>
      </c>
      <c r="CL35" s="489">
        <v>4.5497323742241846</v>
      </c>
      <c r="CM35" s="489">
        <v>1286.256774025017</v>
      </c>
      <c r="CN35" s="489">
        <v>23.182065150439865</v>
      </c>
      <c r="CO35" s="489">
        <v>125.40379854795563</v>
      </c>
      <c r="CP35" s="489">
        <v>716.23198852771463</v>
      </c>
      <c r="CQ35" s="489">
        <v>48.928153440376903</v>
      </c>
      <c r="CR35" s="2"/>
      <c r="CS35" s="2"/>
      <c r="CT35" s="2"/>
      <c r="CU35" s="2"/>
      <c r="CV35" s="2"/>
      <c r="CW35" s="2"/>
      <c r="CX35" s="2"/>
      <c r="CY35" s="2"/>
      <c r="CZ35" s="4"/>
    </row>
    <row r="36" s="304" customFormat="true" ht="15" customHeight="true" x14ac:dyDescent="0.2">
      <c r="A36" s="982"/>
      <c r="B36" s="378" t="s">
        <v>48</v>
      </c>
      <c r="C36" s="473">
        <v>98.136128649696502</v>
      </c>
      <c r="D36" s="462">
        <v>98.695660425756088</v>
      </c>
      <c r="E36" s="462">
        <v>97.799176297982527</v>
      </c>
      <c r="F36" s="462">
        <v>86.282477862113808</v>
      </c>
      <c r="G36" s="480">
        <v>41.749257615641767</v>
      </c>
      <c r="H36" s="467">
        <v>96.802947971082318</v>
      </c>
      <c r="I36" s="462">
        <v>92.953848986348603</v>
      </c>
      <c r="J36" s="462">
        <v>67.879591830854167</v>
      </c>
      <c r="K36" s="462">
        <v>50.191576287157915</v>
      </c>
      <c r="L36" s="476">
        <v>27.317494342151587</v>
      </c>
      <c r="M36" s="473">
        <v>97.9512536644894</v>
      </c>
      <c r="N36" s="462">
        <v>98.264838402430229</v>
      </c>
      <c r="O36" s="462">
        <v>99.129130713320919</v>
      </c>
      <c r="P36" s="462">
        <v>98.515680002503856</v>
      </c>
      <c r="Q36" s="480">
        <v>97.268551032525679</v>
      </c>
      <c r="R36" s="473">
        <v>97.880241589463878</v>
      </c>
      <c r="S36" s="462">
        <v>87.64000745044028</v>
      </c>
      <c r="T36" s="462">
        <v>88.618583029163503</v>
      </c>
      <c r="U36" s="462">
        <v>96.075692325031568</v>
      </c>
      <c r="V36" s="462">
        <v>97.294130469678251</v>
      </c>
      <c r="W36" s="462">
        <v>98.267496967883446</v>
      </c>
      <c r="X36" s="462">
        <v>96.704608313595202</v>
      </c>
      <c r="Y36" s="476">
        <v>99.739164852739847</v>
      </c>
      <c r="Z36" s="476">
        <v>95.254205968433496</v>
      </c>
      <c r="AA36" s="476">
        <v>35.836179426533064</v>
      </c>
      <c r="AB36" s="476">
        <v>87.877870971377774</v>
      </c>
      <c r="AC36" s="476">
        <v>93.979297192722797</v>
      </c>
      <c r="AD36" s="476">
        <v>98.993590083574929</v>
      </c>
      <c r="AE36" s="476">
        <v>97.772030278285044</v>
      </c>
      <c r="AF36" s="476">
        <v>91.612420704630466</v>
      </c>
      <c r="AG36" s="476">
        <v>99.70698841588765</v>
      </c>
      <c r="AH36" s="476">
        <v>98.408818383171564</v>
      </c>
      <c r="AI36" s="476">
        <v>96.810604030958331</v>
      </c>
      <c r="AJ36" s="476">
        <v>85.908848309785384</v>
      </c>
      <c r="AK36" s="476">
        <v>90.749246557175596</v>
      </c>
      <c r="AL36" s="476">
        <v>99.583015717033803</v>
      </c>
      <c r="AM36" s="476">
        <v>84.967153666580003</v>
      </c>
      <c r="AN36" s="476">
        <v>98.742349221530773</v>
      </c>
      <c r="AO36" s="476">
        <v>95.192928508402076</v>
      </c>
      <c r="AP36" s="476">
        <v>85.864861962070535</v>
      </c>
      <c r="AQ36" s="476">
        <v>94.22450206803515</v>
      </c>
      <c r="AR36" s="1"/>
      <c r="AS36" s="1"/>
      <c r="AT36" s="1"/>
      <c r="AU36" s="1"/>
      <c r="AV36" s="1"/>
      <c r="AW36" s="1"/>
      <c r="AX36" s="1"/>
      <c r="AY36" s="1"/>
      <c r="AZ36" s="342"/>
      <c r="BA36" s="970"/>
      <c r="BB36" s="594" t="s">
        <v>48</v>
      </c>
      <c r="BC36" s="486">
        <v>21079.335025853467</v>
      </c>
      <c r="BD36" s="483">
        <v>21190.786524570914</v>
      </c>
      <c r="BE36" s="483">
        <v>21014.177519367062</v>
      </c>
      <c r="BF36" s="483">
        <v>18526.438551128176</v>
      </c>
      <c r="BG36" s="492">
        <v>8966.1962425987458</v>
      </c>
      <c r="BH36" s="486">
        <v>9124.6381648103998</v>
      </c>
      <c r="BI36" s="483">
        <v>8747.9710121364624</v>
      </c>
      <c r="BJ36" s="483">
        <v>6397.09947564493</v>
      </c>
      <c r="BK36" s="483">
        <v>4723.5427399869823</v>
      </c>
      <c r="BL36" s="492">
        <v>2578.4534842244057</v>
      </c>
      <c r="BM36" s="486">
        <v>11812.329625683909</v>
      </c>
      <c r="BN36" s="483">
        <v>11841.519647698637</v>
      </c>
      <c r="BO36" s="483">
        <v>11949.987126525255</v>
      </c>
      <c r="BP36" s="483">
        <v>11873.435078596578</v>
      </c>
      <c r="BQ36" s="492">
        <v>11727.95750821068</v>
      </c>
      <c r="BR36" s="486">
        <v>1391.8832276154556</v>
      </c>
      <c r="BS36" s="483">
        <v>2242.0077371819139</v>
      </c>
      <c r="BT36" s="483">
        <v>7666.2277009453956</v>
      </c>
      <c r="BU36" s="483">
        <v>2066.8314663256242</v>
      </c>
      <c r="BV36" s="483">
        <v>2046.5077151697719</v>
      </c>
      <c r="BW36" s="483">
        <v>3960.6652770695446</v>
      </c>
      <c r="BX36" s="483">
        <v>4497.0229003117456</v>
      </c>
      <c r="BY36" s="489">
        <v>3856.5349446142236</v>
      </c>
      <c r="BZ36" s="489">
        <v>3491.4588757998981</v>
      </c>
      <c r="CA36" s="489">
        <v>5364.6138236584966</v>
      </c>
      <c r="CB36" s="489">
        <v>6648.5340614112965</v>
      </c>
      <c r="CC36" s="489">
        <v>2614.7297278246224</v>
      </c>
      <c r="CD36" s="489">
        <v>7343.0178898437889</v>
      </c>
      <c r="CE36" s="489">
        <v>2764.8365692340699</v>
      </c>
      <c r="CF36" s="489">
        <v>2826.2237722216014</v>
      </c>
      <c r="CG36" s="489">
        <v>3525.7973835883681</v>
      </c>
      <c r="CH36" s="489">
        <v>1232.9727831196067</v>
      </c>
      <c r="CI36" s="489">
        <v>693.87235700067777</v>
      </c>
      <c r="CJ36" s="489">
        <v>7974.984622319459</v>
      </c>
      <c r="CK36" s="489">
        <v>759.13165936970506</v>
      </c>
      <c r="CL36" s="489">
        <v>1086.5543116103527</v>
      </c>
      <c r="CM36" s="489">
        <v>7270.0521610666528</v>
      </c>
      <c r="CN36" s="489">
        <v>1820.1011059264122</v>
      </c>
      <c r="CO36" s="489">
        <v>2483.3320766547095</v>
      </c>
      <c r="CP36" s="489">
        <v>4350.8001593424833</v>
      </c>
      <c r="CQ36" s="489">
        <v>798.23955429233899</v>
      </c>
      <c r="CR36" s="2"/>
      <c r="CS36" s="2"/>
      <c r="CT36" s="2"/>
      <c r="CU36" s="2"/>
      <c r="CV36" s="2"/>
      <c r="CW36" s="2"/>
      <c r="CX36" s="2"/>
      <c r="CY36" s="2"/>
      <c r="CZ36" s="4"/>
    </row>
    <row r="37" s="304" customFormat="true" ht="15" customHeight="true" x14ac:dyDescent="0.2">
      <c r="A37" s="982" t="s">
        <v>126</v>
      </c>
      <c r="B37" s="378" t="s">
        <v>49</v>
      </c>
      <c r="C37" s="473">
        <v>1.4464222059277796</v>
      </c>
      <c r="D37" s="462">
        <v>0.97037058630734996</v>
      </c>
      <c r="E37" s="462">
        <v>2.0630804891312535</v>
      </c>
      <c r="F37" s="462">
        <v>15.452481787472113</v>
      </c>
      <c r="G37" s="480">
        <v>58.50163500627901</v>
      </c>
      <c r="H37" s="467">
        <v>2.4699370267627443</v>
      </c>
      <c r="I37" s="462">
        <v>7.0805815918097537</v>
      </c>
      <c r="J37" s="462">
        <v>32.856802522830499</v>
      </c>
      <c r="K37" s="462">
        <v>50.189506586560761</v>
      </c>
      <c r="L37" s="476">
        <v>72.657946561356795</v>
      </c>
      <c r="M37" s="473">
        <v>2.024962476554482</v>
      </c>
      <c r="N37" s="462">
        <v>1.2139770591070635</v>
      </c>
      <c r="O37" s="462">
        <v>0.72101708085683969</v>
      </c>
      <c r="P37" s="462">
        <v>1.3549536267551692</v>
      </c>
      <c r="Q37" s="480">
        <v>3.1653927750177293</v>
      </c>
      <c r="R37" s="473">
        <v>2.7113680238123701</v>
      </c>
      <c r="S37" s="462">
        <v>20.999811683633396</v>
      </c>
      <c r="T37" s="462">
        <v>13.383956326433635</v>
      </c>
      <c r="U37" s="462">
        <v>3.874294629056215</v>
      </c>
      <c r="V37" s="462">
        <v>3.6203289179775324</v>
      </c>
      <c r="W37" s="462">
        <v>2.1107125541100653</v>
      </c>
      <c r="X37" s="462">
        <v>5.5408398917305837</v>
      </c>
      <c r="Y37" s="476">
        <v>1.2396829376883327</v>
      </c>
      <c r="Z37" s="476">
        <v>7.2291010033915191</v>
      </c>
      <c r="AA37" s="476">
        <v>64.416677427464336</v>
      </c>
      <c r="AB37" s="476">
        <v>19.751011791978716</v>
      </c>
      <c r="AC37" s="476">
        <v>1.7069654327910304</v>
      </c>
      <c r="AD37" s="476">
        <v>0.95103230633199565</v>
      </c>
      <c r="AE37" s="476">
        <v>3.1150263242466059</v>
      </c>
      <c r="AF37" s="476">
        <v>12.505219876282133</v>
      </c>
      <c r="AG37" s="476">
        <v>9.6441507630766948E-2</v>
      </c>
      <c r="AH37" s="476">
        <v>0.43667291852784856</v>
      </c>
      <c r="AI37" s="476">
        <v>0</v>
      </c>
      <c r="AJ37" s="476">
        <v>20.580658220348649</v>
      </c>
      <c r="AK37" s="476">
        <v>13.37826831602063</v>
      </c>
      <c r="AL37" s="476">
        <v>0</v>
      </c>
      <c r="AM37" s="476">
        <v>17.847776183271254</v>
      </c>
      <c r="AN37" s="476">
        <v>2.21491409297112</v>
      </c>
      <c r="AO37" s="476">
        <v>5.8632471863470812</v>
      </c>
      <c r="AP37" s="476">
        <v>28.231284823441328</v>
      </c>
      <c r="AQ37" s="476">
        <v>12.440145542068887</v>
      </c>
      <c r="AR37" s="1"/>
      <c r="AS37" s="1"/>
      <c r="AT37" s="1"/>
      <c r="AU37" s="1"/>
      <c r="AV37" s="1"/>
      <c r="AW37" s="1"/>
      <c r="AX37" s="1"/>
      <c r="AY37" s="1"/>
      <c r="AZ37" s="342"/>
      <c r="BA37" s="970" t="s">
        <v>126</v>
      </c>
      <c r="BB37" s="594" t="s">
        <v>49</v>
      </c>
      <c r="BC37" s="486">
        <v>91.566965451671692</v>
      </c>
      <c r="BD37" s="483">
        <v>68.163061673658106</v>
      </c>
      <c r="BE37" s="483">
        <v>220.11300536612353</v>
      </c>
      <c r="BF37" s="483">
        <v>2792.1591428730694</v>
      </c>
      <c r="BG37" s="492">
        <v>12410.238620417691</v>
      </c>
      <c r="BH37" s="486">
        <v>168.61032552672435</v>
      </c>
      <c r="BI37" s="483">
        <v>589.83956737130904</v>
      </c>
      <c r="BJ37" s="483">
        <v>2980.1819133795225</v>
      </c>
      <c r="BK37" s="483">
        <v>4670.2766633392175</v>
      </c>
      <c r="BL37" s="492">
        <v>6788.2494523952919</v>
      </c>
      <c r="BM37" s="486">
        <v>62.108228103000812</v>
      </c>
      <c r="BN37" s="483">
        <v>36.324903321077521</v>
      </c>
      <c r="BO37" s="483">
        <v>25.614891115533087</v>
      </c>
      <c r="BP37" s="483">
        <v>60.963403189067726</v>
      </c>
      <c r="BQ37" s="492">
        <v>200.0714480414689</v>
      </c>
      <c r="BR37" s="486">
        <v>20.760883496426175</v>
      </c>
      <c r="BS37" s="483">
        <v>157.73576732474604</v>
      </c>
      <c r="BT37" s="483">
        <v>918.5533279227011</v>
      </c>
      <c r="BU37" s="483">
        <v>38.141685833991339</v>
      </c>
      <c r="BV37" s="483">
        <v>49.353342842305878</v>
      </c>
      <c r="BW37" s="483">
        <v>67.757439996668097</v>
      </c>
      <c r="BX37" s="483">
        <v>36.57855577963884</v>
      </c>
      <c r="BY37" s="489">
        <v>10.085505144118413</v>
      </c>
      <c r="BZ37" s="489">
        <v>173.95289295384941</v>
      </c>
      <c r="CA37" s="489">
        <v>9589.3333735240267</v>
      </c>
      <c r="CB37" s="489">
        <v>907.6078619211155</v>
      </c>
      <c r="CC37" s="489">
        <v>5.7518980900702239</v>
      </c>
      <c r="CD37" s="489">
        <v>20.623103737998491</v>
      </c>
      <c r="CE37" s="489">
        <v>29.280566278468626</v>
      </c>
      <c r="CF37" s="489">
        <v>168.05757818552198</v>
      </c>
      <c r="CG37" s="489">
        <v>2.1286058299122477</v>
      </c>
      <c r="CH37" s="489">
        <v>1.75321803585696</v>
      </c>
      <c r="CI37" s="489">
        <v>0</v>
      </c>
      <c r="CJ37" s="489">
        <v>1308.0924753525248</v>
      </c>
      <c r="CK37" s="489">
        <v>16.229503442709632</v>
      </c>
      <c r="CL37" s="489">
        <v>0</v>
      </c>
      <c r="CM37" s="489">
        <v>1255.6205630878933</v>
      </c>
      <c r="CN37" s="489">
        <v>12.951658786190269</v>
      </c>
      <c r="CO37" s="489">
        <v>111.30980641714157</v>
      </c>
      <c r="CP37" s="489">
        <v>667.47594849746258</v>
      </c>
      <c r="CQ37" s="489">
        <v>13.105233300866187</v>
      </c>
      <c r="CR37" s="2"/>
      <c r="CS37" s="2"/>
      <c r="CT37" s="2"/>
      <c r="CU37" s="2"/>
      <c r="CV37" s="2"/>
      <c r="CW37" s="2"/>
      <c r="CX37" s="2"/>
      <c r="CY37" s="2"/>
      <c r="CZ37" s="4"/>
    </row>
    <row r="38" s="304" customFormat="true" ht="15" customHeight="true" x14ac:dyDescent="0.2">
      <c r="A38" s="982"/>
      <c r="B38" s="378" t="s">
        <v>48</v>
      </c>
      <c r="C38" s="473">
        <v>98.55357779407224</v>
      </c>
      <c r="D38" s="462">
        <v>99.029629413692632</v>
      </c>
      <c r="E38" s="462">
        <v>97.936919510868833</v>
      </c>
      <c r="F38" s="462">
        <v>84.547518212528132</v>
      </c>
      <c r="G38" s="480">
        <v>41.498364993721204</v>
      </c>
      <c r="H38" s="467">
        <v>97.530062973237264</v>
      </c>
      <c r="I38" s="462">
        <v>92.919418408190268</v>
      </c>
      <c r="J38" s="462">
        <v>67.143197477169494</v>
      </c>
      <c r="K38" s="462">
        <v>49.810493413439247</v>
      </c>
      <c r="L38" s="476">
        <v>27.342053438643244</v>
      </c>
      <c r="M38" s="473">
        <v>97.975037523445522</v>
      </c>
      <c r="N38" s="462">
        <v>98.786022940892963</v>
      </c>
      <c r="O38" s="462">
        <v>99.278982919143161</v>
      </c>
      <c r="P38" s="462">
        <v>98.64504637324481</v>
      </c>
      <c r="Q38" s="480">
        <v>96.834607224982278</v>
      </c>
      <c r="R38" s="473">
        <v>97.288631976187617</v>
      </c>
      <c r="S38" s="462">
        <v>79.000188316366632</v>
      </c>
      <c r="T38" s="462">
        <v>86.616043673566296</v>
      </c>
      <c r="U38" s="462">
        <v>96.125705370943791</v>
      </c>
      <c r="V38" s="462">
        <v>96.379671082022483</v>
      </c>
      <c r="W38" s="462">
        <v>97.889287445889948</v>
      </c>
      <c r="X38" s="462">
        <v>94.45916010826943</v>
      </c>
      <c r="Y38" s="476">
        <v>98.760317062311671</v>
      </c>
      <c r="Z38" s="476">
        <v>92.770898996608452</v>
      </c>
      <c r="AA38" s="476">
        <v>35.583322572535764</v>
      </c>
      <c r="AB38" s="476">
        <v>80.248988208021146</v>
      </c>
      <c r="AC38" s="476">
        <v>98.293034567208977</v>
      </c>
      <c r="AD38" s="476">
        <v>99.048967693668004</v>
      </c>
      <c r="AE38" s="476">
        <v>96.884973675753429</v>
      </c>
      <c r="AF38" s="476">
        <v>87.494780123717902</v>
      </c>
      <c r="AG38" s="476">
        <v>99.903558492369228</v>
      </c>
      <c r="AH38" s="476">
        <v>99.563327081472167</v>
      </c>
      <c r="AI38" s="476">
        <v>100</v>
      </c>
      <c r="AJ38" s="476">
        <v>79.419341779651475</v>
      </c>
      <c r="AK38" s="476">
        <v>86.621731683979348</v>
      </c>
      <c r="AL38" s="476">
        <v>100</v>
      </c>
      <c r="AM38" s="476">
        <v>82.152223816728792</v>
      </c>
      <c r="AN38" s="476">
        <v>97.785085907028844</v>
      </c>
      <c r="AO38" s="476">
        <v>94.13675281365289</v>
      </c>
      <c r="AP38" s="476">
        <v>71.768715176558658</v>
      </c>
      <c r="AQ38" s="476">
        <v>87.55985445793111</v>
      </c>
      <c r="AR38" s="1"/>
      <c r="AS38" s="1"/>
      <c r="AT38" s="1"/>
      <c r="AU38" s="1"/>
      <c r="AV38" s="1"/>
      <c r="AW38" s="1"/>
      <c r="AX38" s="1"/>
      <c r="AY38" s="1"/>
      <c r="AZ38" s="342"/>
      <c r="BA38" s="970"/>
      <c r="BB38" s="594" t="s">
        <v>48</v>
      </c>
      <c r="BC38" s="486">
        <v>6239.0165305986975</v>
      </c>
      <c r="BD38" s="483">
        <v>6956.2730285674879</v>
      </c>
      <c r="BE38" s="483">
        <v>10449.029886815049</v>
      </c>
      <c r="BF38" s="483">
        <v>15277.165780303872</v>
      </c>
      <c r="BG38" s="492">
        <v>8803.2515992756908</v>
      </c>
      <c r="BH38" s="486">
        <v>6657.8926864838986</v>
      </c>
      <c r="BI38" s="483">
        <v>7740.5434629377833</v>
      </c>
      <c r="BJ38" s="483">
        <v>6090.0309026994237</v>
      </c>
      <c r="BK38" s="483">
        <v>4635.008407125646</v>
      </c>
      <c r="BL38" s="492">
        <v>2554.4993777865288</v>
      </c>
      <c r="BM38" s="486">
        <v>3005.0215988496116</v>
      </c>
      <c r="BN38" s="483">
        <v>2955.8983062176744</v>
      </c>
      <c r="BO38" s="483">
        <v>3526.9904209656952</v>
      </c>
      <c r="BP38" s="483">
        <v>4438.3347266710907</v>
      </c>
      <c r="BQ38" s="492">
        <v>6120.5169358234152</v>
      </c>
      <c r="BR38" s="486">
        <v>744.93684968089951</v>
      </c>
      <c r="BS38" s="483">
        <v>593.39366993435317</v>
      </c>
      <c r="BT38" s="483">
        <v>5944.5393594655234</v>
      </c>
      <c r="BU38" s="483">
        <v>946.33909030364384</v>
      </c>
      <c r="BV38" s="483">
        <v>1313.8748046674716</v>
      </c>
      <c r="BW38" s="483">
        <v>3142.4115555270505</v>
      </c>
      <c r="BX38" s="483">
        <v>623.58409996196519</v>
      </c>
      <c r="BY38" s="489">
        <v>803.46970623316349</v>
      </c>
      <c r="BZ38" s="489">
        <v>2232.3337652660271</v>
      </c>
      <c r="CA38" s="489">
        <v>5297.0807609553485</v>
      </c>
      <c r="CB38" s="489">
        <v>3687.6395688444927</v>
      </c>
      <c r="CC38" s="489">
        <v>331.21439188719035</v>
      </c>
      <c r="CD38" s="489">
        <v>2147.8735499181789</v>
      </c>
      <c r="CE38" s="489">
        <v>910.69756650827037</v>
      </c>
      <c r="CF38" s="489">
        <v>1175.8418481993458</v>
      </c>
      <c r="CG38" s="489">
        <v>2205.0183811933139</v>
      </c>
      <c r="CH38" s="489">
        <v>399.7413472253844</v>
      </c>
      <c r="CI38" s="489">
        <v>19.398201268129455</v>
      </c>
      <c r="CJ38" s="489">
        <v>5047.8387166789344</v>
      </c>
      <c r="CK38" s="489">
        <v>105.08293445535982</v>
      </c>
      <c r="CL38" s="489">
        <v>124.8847321389491</v>
      </c>
      <c r="CM38" s="489">
        <v>5779.5447717664774</v>
      </c>
      <c r="CN38" s="489">
        <v>571.79602182550821</v>
      </c>
      <c r="CO38" s="489">
        <v>1787.122971179768</v>
      </c>
      <c r="CP38" s="489">
        <v>1696.837091705497</v>
      </c>
      <c r="CQ38" s="489">
        <v>92.241068770505649</v>
      </c>
      <c r="CR38" s="2"/>
      <c r="CS38" s="2"/>
      <c r="CT38" s="2"/>
      <c r="CU38" s="2"/>
      <c r="CV38" s="2"/>
      <c r="CW38" s="2"/>
      <c r="CX38" s="2"/>
      <c r="CY38" s="2"/>
      <c r="CZ38" s="4"/>
    </row>
    <row r="39" s="304" customFormat="true" ht="15" customHeight="true" x14ac:dyDescent="0.2">
      <c r="A39" s="982" t="s">
        <v>123</v>
      </c>
      <c r="B39" s="378" t="s">
        <v>49</v>
      </c>
      <c r="C39" s="473">
        <v>0</v>
      </c>
      <c r="D39" s="462">
        <v>100</v>
      </c>
      <c r="E39" s="462">
        <v>59.397502116228509</v>
      </c>
      <c r="F39" s="462">
        <v>64.142071693164496</v>
      </c>
      <c r="G39" s="480">
        <v>66.858045275964059</v>
      </c>
      <c r="H39" s="467">
        <v>58.532614608010533</v>
      </c>
      <c r="I39" s="462">
        <v>61.981614953480083</v>
      </c>
      <c r="J39" s="462">
        <v>66.529822075050248</v>
      </c>
      <c r="K39" s="462">
        <v>69.182626093272305</v>
      </c>
      <c r="L39" s="476">
        <v>64.796327628749921</v>
      </c>
      <c r="M39" s="473">
        <v>0</v>
      </c>
      <c r="N39" s="462">
        <v>0</v>
      </c>
      <c r="O39" s="462">
        <v>100</v>
      </c>
      <c r="P39" s="462">
        <v>100</v>
      </c>
      <c r="Q39" s="480">
        <v>62.088599147401183</v>
      </c>
      <c r="R39" s="473">
        <v>0</v>
      </c>
      <c r="S39" s="462">
        <v>83.082999756549356</v>
      </c>
      <c r="T39" s="462">
        <v>65.267308129293184</v>
      </c>
      <c r="U39" s="462">
        <v>0</v>
      </c>
      <c r="V39" s="462">
        <v>0</v>
      </c>
      <c r="W39" s="462">
        <v>0</v>
      </c>
      <c r="X39" s="462">
        <v>0</v>
      </c>
      <c r="Y39" s="476">
        <v>0</v>
      </c>
      <c r="Z39" s="476">
        <v>51.646274389450689</v>
      </c>
      <c r="AA39" s="476">
        <v>63.573115121260329</v>
      </c>
      <c r="AB39" s="476">
        <v>94.420167629553418</v>
      </c>
      <c r="AC39" s="476">
        <v>100</v>
      </c>
      <c r="AD39" s="476">
        <v>0</v>
      </c>
      <c r="AE39" s="476">
        <v>0</v>
      </c>
      <c r="AF39" s="476">
        <v>38.115431341452613</v>
      </c>
      <c r="AG39" s="476">
        <v>0</v>
      </c>
      <c r="AH39" s="476">
        <v>0</v>
      </c>
      <c r="AI39" s="476">
        <v>0</v>
      </c>
      <c r="AJ39" s="476">
        <v>71.536503250182804</v>
      </c>
      <c r="AK39" s="476">
        <v>88.978632981098229</v>
      </c>
      <c r="AL39" s="476">
        <v>0</v>
      </c>
      <c r="AM39" s="476">
        <v>69.033478111770165</v>
      </c>
      <c r="AN39" s="476">
        <v>100</v>
      </c>
      <c r="AO39" s="476">
        <v>100</v>
      </c>
      <c r="AP39" s="476">
        <v>73.910348108530783</v>
      </c>
      <c r="AQ39" s="476">
        <v>61.53846153846154</v>
      </c>
      <c r="AR39" s="1"/>
      <c r="AS39" s="1"/>
      <c r="AT39" s="1"/>
      <c r="AU39" s="1"/>
      <c r="AV39" s="1"/>
      <c r="AW39" s="1"/>
      <c r="AX39" s="1"/>
      <c r="AY39" s="1"/>
      <c r="AZ39" s="342"/>
      <c r="BA39" s="970" t="s">
        <v>123</v>
      </c>
      <c r="BB39" s="594" t="s">
        <v>49</v>
      </c>
      <c r="BC39" s="486">
        <v>0</v>
      </c>
      <c r="BD39" s="483">
        <v>12.936478325295019</v>
      </c>
      <c r="BE39" s="483">
        <v>32.857569268489307</v>
      </c>
      <c r="BF39" s="483">
        <v>1493.0290764503045</v>
      </c>
      <c r="BG39" s="492">
        <v>8181.3580271541496</v>
      </c>
      <c r="BH39" s="486">
        <v>33.938187940972362</v>
      </c>
      <c r="BI39" s="483">
        <v>230.79340967595297</v>
      </c>
      <c r="BJ39" s="483">
        <v>1872.5859197654763</v>
      </c>
      <c r="BK39" s="483">
        <v>3159.1327458476999</v>
      </c>
      <c r="BL39" s="492">
        <v>4357.7388971476366</v>
      </c>
      <c r="BM39" s="486">
        <v>0</v>
      </c>
      <c r="BN39" s="483">
        <v>0</v>
      </c>
      <c r="BO39" s="483">
        <v>11.376150170296345</v>
      </c>
      <c r="BP39" s="483">
        <v>5.1365332546006002</v>
      </c>
      <c r="BQ39" s="492">
        <v>49.479307395600898</v>
      </c>
      <c r="BR39" s="486">
        <v>0</v>
      </c>
      <c r="BS39" s="483">
        <v>17.110431907482255</v>
      </c>
      <c r="BT39" s="483">
        <v>527.09347770704096</v>
      </c>
      <c r="BU39" s="483">
        <v>0</v>
      </c>
      <c r="BV39" s="483">
        <v>0</v>
      </c>
      <c r="BW39" s="483">
        <v>0</v>
      </c>
      <c r="BX39" s="483">
        <v>0</v>
      </c>
      <c r="BY39" s="489">
        <v>0</v>
      </c>
      <c r="BZ39" s="489">
        <v>56.29900358852165</v>
      </c>
      <c r="CA39" s="489">
        <v>6082.4780410585736</v>
      </c>
      <c r="CB39" s="489">
        <v>706.44435234693515</v>
      </c>
      <c r="CC39" s="489">
        <v>0.89197279824826514</v>
      </c>
      <c r="CD39" s="489">
        <v>0</v>
      </c>
      <c r="CE39" s="489">
        <v>0</v>
      </c>
      <c r="CF39" s="489">
        <v>43.16709571437945</v>
      </c>
      <c r="CG39" s="489">
        <v>0</v>
      </c>
      <c r="CH39" s="489">
        <v>0</v>
      </c>
      <c r="CI39" s="489">
        <v>0</v>
      </c>
      <c r="CJ39" s="489">
        <v>913.63337900522379</v>
      </c>
      <c r="CK39" s="489">
        <v>9.4477299863707351</v>
      </c>
      <c r="CL39" s="489">
        <v>0</v>
      </c>
      <c r="CM39" s="489">
        <v>850.99816908862579</v>
      </c>
      <c r="CN39" s="489">
        <v>4.1010897430003626</v>
      </c>
      <c r="CO39" s="489">
        <v>41.021009575181388</v>
      </c>
      <c r="CP39" s="489">
        <v>465.53780678043171</v>
      </c>
      <c r="CQ39" s="489">
        <v>1.9575918982265805</v>
      </c>
      <c r="CR39" s="2"/>
      <c r="CS39" s="2"/>
      <c r="CT39" s="2"/>
      <c r="CU39" s="2"/>
      <c r="CV39" s="2"/>
      <c r="CW39" s="2"/>
      <c r="CX39" s="2"/>
      <c r="CY39" s="2"/>
      <c r="CZ39" s="4"/>
    </row>
    <row r="40" s="304" customFormat="true" ht="15" customHeight="true" x14ac:dyDescent="0.2">
      <c r="A40" s="982"/>
      <c r="B40" s="378" t="s">
        <v>48</v>
      </c>
      <c r="C40" s="473">
        <v>0</v>
      </c>
      <c r="D40" s="462">
        <v>0</v>
      </c>
      <c r="E40" s="462">
        <v>40.602497883771491</v>
      </c>
      <c r="F40" s="462">
        <v>35.857928306835539</v>
      </c>
      <c r="G40" s="480">
        <v>33.141954724035863</v>
      </c>
      <c r="H40" s="467">
        <v>41.467385391989467</v>
      </c>
      <c r="I40" s="462">
        <v>38.018385046519924</v>
      </c>
      <c r="J40" s="462">
        <v>33.470177924949724</v>
      </c>
      <c r="K40" s="462">
        <v>30.817373906727706</v>
      </c>
      <c r="L40" s="476">
        <v>35.203672371249937</v>
      </c>
      <c r="M40" s="473">
        <v>0</v>
      </c>
      <c r="N40" s="462">
        <v>0</v>
      </c>
      <c r="O40" s="462">
        <v>0</v>
      </c>
      <c r="P40" s="462">
        <v>0</v>
      </c>
      <c r="Q40" s="480">
        <v>37.911400852598803</v>
      </c>
      <c r="R40" s="473">
        <v>0</v>
      </c>
      <c r="S40" s="462">
        <v>16.917000243450666</v>
      </c>
      <c r="T40" s="462">
        <v>34.732691870706823</v>
      </c>
      <c r="U40" s="462">
        <v>100</v>
      </c>
      <c r="V40" s="462">
        <v>0</v>
      </c>
      <c r="W40" s="462">
        <v>100</v>
      </c>
      <c r="X40" s="462">
        <v>0</v>
      </c>
      <c r="Y40" s="476">
        <v>100</v>
      </c>
      <c r="Z40" s="476">
        <v>48.353725610549269</v>
      </c>
      <c r="AA40" s="476">
        <v>36.426884878739735</v>
      </c>
      <c r="AB40" s="476">
        <v>5.579832370446602</v>
      </c>
      <c r="AC40" s="476">
        <v>0</v>
      </c>
      <c r="AD40" s="476">
        <v>100</v>
      </c>
      <c r="AE40" s="476">
        <v>0</v>
      </c>
      <c r="AF40" s="476">
        <v>61.884568658547401</v>
      </c>
      <c r="AG40" s="476">
        <v>0</v>
      </c>
      <c r="AH40" s="476">
        <v>0</v>
      </c>
      <c r="AI40" s="476">
        <v>0</v>
      </c>
      <c r="AJ40" s="476">
        <v>28.463496749817175</v>
      </c>
      <c r="AK40" s="476">
        <v>11.021367018901792</v>
      </c>
      <c r="AL40" s="476">
        <v>0</v>
      </c>
      <c r="AM40" s="476">
        <v>30.966521888229842</v>
      </c>
      <c r="AN40" s="476">
        <v>0</v>
      </c>
      <c r="AO40" s="476">
        <v>0</v>
      </c>
      <c r="AP40" s="476">
        <v>26.089651891469213</v>
      </c>
      <c r="AQ40" s="476">
        <v>38.46153846153846</v>
      </c>
      <c r="AR40" s="1"/>
      <c r="AS40" s="1"/>
      <c r="AT40" s="1"/>
      <c r="AU40" s="1"/>
      <c r="AV40" s="1"/>
      <c r="AW40" s="1"/>
      <c r="AX40" s="1"/>
      <c r="AY40" s="1"/>
      <c r="AZ40" s="342"/>
      <c r="BA40" s="970"/>
      <c r="BB40" s="594" t="s">
        <v>48</v>
      </c>
      <c r="BC40" s="486">
        <v>0</v>
      </c>
      <c r="BD40" s="483">
        <v>0</v>
      </c>
      <c r="BE40" s="483">
        <v>22.46053014281911</v>
      </c>
      <c r="BF40" s="483">
        <v>834.66168413579999</v>
      </c>
      <c r="BG40" s="492">
        <v>4055.5507747479592</v>
      </c>
      <c r="BH40" s="486">
        <v>24.043482907416017</v>
      </c>
      <c r="BI40" s="483">
        <v>141.56444167911991</v>
      </c>
      <c r="BJ40" s="483">
        <v>942.07051754329791</v>
      </c>
      <c r="BK40" s="483">
        <v>1407.2344539006074</v>
      </c>
      <c r="BL40" s="492">
        <v>2367.5479464452019</v>
      </c>
      <c r="BM40" s="486">
        <v>0</v>
      </c>
      <c r="BN40" s="483">
        <v>0</v>
      </c>
      <c r="BO40" s="483">
        <v>0</v>
      </c>
      <c r="BP40" s="483">
        <v>0</v>
      </c>
      <c r="BQ40" s="492">
        <v>30.212146550935643</v>
      </c>
      <c r="BR40" s="486">
        <v>0</v>
      </c>
      <c r="BS40" s="483">
        <v>3.4839519708315021</v>
      </c>
      <c r="BT40" s="483">
        <v>280.49839763563409</v>
      </c>
      <c r="BU40" s="483">
        <v>19.921525663464148</v>
      </c>
      <c r="BV40" s="483">
        <v>0</v>
      </c>
      <c r="BW40" s="483">
        <v>42.74112042615527</v>
      </c>
      <c r="BX40" s="483">
        <v>0</v>
      </c>
      <c r="BY40" s="489">
        <v>3.2782150543243689</v>
      </c>
      <c r="BZ40" s="489">
        <v>52.709834423657043</v>
      </c>
      <c r="CA40" s="489">
        <v>3485.2111141083024</v>
      </c>
      <c r="CB40" s="489">
        <v>41.747871922976984</v>
      </c>
      <c r="CC40" s="489">
        <v>0</v>
      </c>
      <c r="CD40" s="489">
        <v>1.0123777652159012</v>
      </c>
      <c r="CE40" s="489">
        <v>0</v>
      </c>
      <c r="CF40" s="489">
        <v>70.086497896229602</v>
      </c>
      <c r="CG40" s="489">
        <v>0</v>
      </c>
      <c r="CH40" s="489">
        <v>0</v>
      </c>
      <c r="CI40" s="489">
        <v>0</v>
      </c>
      <c r="CJ40" s="489">
        <v>363.52350942975698</v>
      </c>
      <c r="CK40" s="489">
        <v>1.1702461162490057</v>
      </c>
      <c r="CL40" s="489">
        <v>0</v>
      </c>
      <c r="CM40" s="489">
        <v>381.73440120255759</v>
      </c>
      <c r="CN40" s="489">
        <v>0</v>
      </c>
      <c r="CO40" s="489">
        <v>0</v>
      </c>
      <c r="CP40" s="489">
        <v>164.33043047483162</v>
      </c>
      <c r="CQ40" s="489">
        <v>1.2234949363916128</v>
      </c>
      <c r="CR40" s="2"/>
      <c r="CS40" s="2"/>
      <c r="CT40" s="2"/>
      <c r="CU40" s="2"/>
      <c r="CV40" s="2"/>
      <c r="CW40" s="2"/>
      <c r="CX40" s="2"/>
      <c r="CY40" s="2"/>
      <c r="CZ40" s="4"/>
    </row>
    <row r="41" s="304" customFormat="true" ht="15" customHeight="true" x14ac:dyDescent="0.2">
      <c r="A41" s="982" t="s">
        <v>56</v>
      </c>
      <c r="B41" s="378" t="s">
        <v>49</v>
      </c>
      <c r="C41" s="473">
        <v>41.077716242198676</v>
      </c>
      <c r="D41" s="462">
        <v>45.624214891903904</v>
      </c>
      <c r="E41" s="462">
        <v>46.962048765042965</v>
      </c>
      <c r="F41" s="462">
        <v>31.882250573824322</v>
      </c>
      <c r="G41" s="480">
        <v>5.1722626789065709</v>
      </c>
      <c r="H41" s="467">
        <v>50.783209098060745</v>
      </c>
      <c r="I41" s="462">
        <v>34.001310740793613</v>
      </c>
      <c r="J41" s="462">
        <v>14.897008355837768</v>
      </c>
      <c r="K41" s="462">
        <v>8.5634960568706031</v>
      </c>
      <c r="L41" s="476">
        <v>2.0103926975533466</v>
      </c>
      <c r="M41" s="473">
        <v>40.864522870252586</v>
      </c>
      <c r="N41" s="462">
        <v>39.581262836647902</v>
      </c>
      <c r="O41" s="462">
        <v>45.447612770348627</v>
      </c>
      <c r="P41" s="462">
        <v>43.560366792507935</v>
      </c>
      <c r="Q41" s="480">
        <v>47.482940076129708</v>
      </c>
      <c r="R41" s="473">
        <v>48.458795389982825</v>
      </c>
      <c r="S41" s="462">
        <v>15.155964563195527</v>
      </c>
      <c r="T41" s="462">
        <v>30.656392940217401</v>
      </c>
      <c r="U41" s="462">
        <v>40.366584208700068</v>
      </c>
      <c r="V41" s="462">
        <v>36.653501225734963</v>
      </c>
      <c r="W41" s="462">
        <v>34.502146847535109</v>
      </c>
      <c r="X41" s="462">
        <v>34.111174238584802</v>
      </c>
      <c r="Y41" s="476">
        <v>63.021935477690995</v>
      </c>
      <c r="Z41" s="476">
        <v>48.985228758923569</v>
      </c>
      <c r="AA41" s="476">
        <v>2.3753995838075781</v>
      </c>
      <c r="AB41" s="476">
        <v>30.582746469155492</v>
      </c>
      <c r="AC41" s="476">
        <v>26.928453281195324</v>
      </c>
      <c r="AD41" s="476">
        <v>69.950332687866819</v>
      </c>
      <c r="AE41" s="476">
        <v>32.633181245521705</v>
      </c>
      <c r="AF41" s="476">
        <v>51.11185588794784</v>
      </c>
      <c r="AG41" s="476">
        <v>44.961484788442831</v>
      </c>
      <c r="AH41" s="476">
        <v>41.884165191549101</v>
      </c>
      <c r="AI41" s="476">
        <v>33.320955252969107</v>
      </c>
      <c r="AJ41" s="476">
        <v>44.445253849877417</v>
      </c>
      <c r="AK41" s="476">
        <v>46.578956493738502</v>
      </c>
      <c r="AL41" s="476">
        <v>51.657681644822553</v>
      </c>
      <c r="AM41" s="476">
        <v>33.147571755162389</v>
      </c>
      <c r="AN41" s="476">
        <v>45.68321424488574</v>
      </c>
      <c r="AO41" s="476">
        <v>28.894461458961334</v>
      </c>
      <c r="AP41" s="476">
        <v>35.549395088095423</v>
      </c>
      <c r="AQ41" s="476">
        <v>42.284828650603998</v>
      </c>
      <c r="AR41" s="1"/>
      <c r="AS41" s="1"/>
      <c r="AT41" s="1"/>
      <c r="AU41" s="1"/>
      <c r="AV41" s="1"/>
      <c r="AW41" s="1"/>
      <c r="AX41" s="1"/>
      <c r="AY41" s="1"/>
      <c r="AZ41" s="342"/>
      <c r="BA41" s="970" t="s">
        <v>56</v>
      </c>
      <c r="BB41" s="594" t="s">
        <v>49</v>
      </c>
      <c r="BC41" s="486">
        <v>8797.769941878747</v>
      </c>
      <c r="BD41" s="483">
        <v>9750.6716452283727</v>
      </c>
      <c r="BE41" s="483">
        <v>9864.5107165893223</v>
      </c>
      <c r="BF41" s="483">
        <v>5218.9647463077963</v>
      </c>
      <c r="BG41" s="492">
        <v>773.74843681846892</v>
      </c>
      <c r="BH41" s="486">
        <v>4503.2171933504214</v>
      </c>
      <c r="BI41" s="483">
        <v>2392.6463961477052</v>
      </c>
      <c r="BJ41" s="483">
        <v>879.06267412971749</v>
      </c>
      <c r="BK41" s="483">
        <v>517.63537288884902</v>
      </c>
      <c r="BL41" s="492">
        <v>148.90964893875841</v>
      </c>
      <c r="BM41" s="486">
        <v>4926.7167553278496</v>
      </c>
      <c r="BN41" s="483">
        <v>4761.1068049828973</v>
      </c>
      <c r="BO41" s="483">
        <v>5476.811248915601</v>
      </c>
      <c r="BP41" s="483">
        <v>5202.1601726256786</v>
      </c>
      <c r="BQ41" s="492">
        <v>5597.3992195152505</v>
      </c>
      <c r="BR41" s="486">
        <v>689.0970377521694</v>
      </c>
      <c r="BS41" s="483">
        <v>380.70798182549061</v>
      </c>
      <c r="BT41" s="483">
        <v>1972.7459848208905</v>
      </c>
      <c r="BU41" s="483">
        <v>821.32680487057439</v>
      </c>
      <c r="BV41" s="483">
        <v>770.97840007757418</v>
      </c>
      <c r="BW41" s="483">
        <v>1350.0251953379595</v>
      </c>
      <c r="BX41" s="483">
        <v>1583.4832816416167</v>
      </c>
      <c r="BY41" s="489">
        <v>2431.1375599289281</v>
      </c>
      <c r="BZ41" s="489">
        <v>1443.6642027220944</v>
      </c>
      <c r="CA41" s="489">
        <v>273.17721256601612</v>
      </c>
      <c r="CB41" s="489">
        <v>1941.7594817527149</v>
      </c>
      <c r="CC41" s="489">
        <v>745.22125307494582</v>
      </c>
      <c r="CD41" s="489">
        <v>4869.6564169218091</v>
      </c>
      <c r="CE41" s="489">
        <v>922.29843593441421</v>
      </c>
      <c r="CF41" s="489">
        <v>1444.6874924213037</v>
      </c>
      <c r="CG41" s="489">
        <v>1569.2640926672009</v>
      </c>
      <c r="CH41" s="489">
        <v>524.54352387647691</v>
      </c>
      <c r="CI41" s="489">
        <v>238.82187277230767</v>
      </c>
      <c r="CJ41" s="489">
        <v>3902.930015871782</v>
      </c>
      <c r="CK41" s="489">
        <v>385.00701398642167</v>
      </c>
      <c r="CL41" s="489">
        <v>563.63905345533738</v>
      </c>
      <c r="CM41" s="489">
        <v>2207.1215280264105</v>
      </c>
      <c r="CN41" s="489">
        <v>842.07100018296228</v>
      </c>
      <c r="CO41" s="489">
        <v>621.0161038358832</v>
      </c>
      <c r="CP41" s="489">
        <v>1553.0611269014123</v>
      </c>
      <c r="CQ41" s="489">
        <v>358.22341359802863</v>
      </c>
      <c r="CR41" s="2"/>
      <c r="CS41" s="2"/>
      <c r="CT41" s="2"/>
      <c r="CU41" s="2"/>
      <c r="CV41" s="2"/>
      <c r="CW41" s="2"/>
      <c r="CX41" s="2"/>
      <c r="CY41" s="2"/>
      <c r="CZ41" s="4"/>
    </row>
    <row r="42" s="304" customFormat="true" ht="15" customHeight="true" x14ac:dyDescent="0.2">
      <c r="A42" s="982"/>
      <c r="B42" s="378" t="s">
        <v>48</v>
      </c>
      <c r="C42" s="473">
        <v>58.922283757801175</v>
      </c>
      <c r="D42" s="462">
        <v>54.375785108095933</v>
      </c>
      <c r="E42" s="462">
        <v>53.037951234956807</v>
      </c>
      <c r="F42" s="462">
        <v>68.117749426175649</v>
      </c>
      <c r="G42" s="480">
        <v>94.82773732109338</v>
      </c>
      <c r="H42" s="467">
        <v>49.216790901939248</v>
      </c>
      <c r="I42" s="462">
        <v>65.998689259206344</v>
      </c>
      <c r="J42" s="462">
        <v>85.102991644162216</v>
      </c>
      <c r="K42" s="462">
        <v>91.436503943129409</v>
      </c>
      <c r="L42" s="476">
        <v>97.989607302446686</v>
      </c>
      <c r="M42" s="473">
        <v>59.135477129747557</v>
      </c>
      <c r="N42" s="462">
        <v>60.418737163352063</v>
      </c>
      <c r="O42" s="462">
        <v>54.552387229651622</v>
      </c>
      <c r="P42" s="462">
        <v>56.439633207492179</v>
      </c>
      <c r="Q42" s="480">
        <v>52.517059923869979</v>
      </c>
      <c r="R42" s="473">
        <v>51.541204610017253</v>
      </c>
      <c r="S42" s="462">
        <v>84.844035436804532</v>
      </c>
      <c r="T42" s="462">
        <v>69.343607059782641</v>
      </c>
      <c r="U42" s="462">
        <v>59.63341579129969</v>
      </c>
      <c r="V42" s="462">
        <v>63.34649877426498</v>
      </c>
      <c r="W42" s="462">
        <v>65.497853152465069</v>
      </c>
      <c r="X42" s="462">
        <v>65.888825761415234</v>
      </c>
      <c r="Y42" s="476">
        <v>36.978064522309076</v>
      </c>
      <c r="Z42" s="476">
        <v>51.014771241076332</v>
      </c>
      <c r="AA42" s="476">
        <v>97.624600416192465</v>
      </c>
      <c r="AB42" s="476">
        <v>69.41725353084432</v>
      </c>
      <c r="AC42" s="476">
        <v>73.071546718804797</v>
      </c>
      <c r="AD42" s="476">
        <v>30.049667312132993</v>
      </c>
      <c r="AE42" s="476">
        <v>67.366818754478601</v>
      </c>
      <c r="AF42" s="476">
        <v>48.888144112052231</v>
      </c>
      <c r="AG42" s="476">
        <v>55.038515211557012</v>
      </c>
      <c r="AH42" s="476">
        <v>58.115834808450728</v>
      </c>
      <c r="AI42" s="476">
        <v>66.679044747030929</v>
      </c>
      <c r="AJ42" s="476">
        <v>55.554746150122483</v>
      </c>
      <c r="AK42" s="476">
        <v>53.421043506261398</v>
      </c>
      <c r="AL42" s="476">
        <v>48.34231835517744</v>
      </c>
      <c r="AM42" s="476">
        <v>66.852428244837668</v>
      </c>
      <c r="AN42" s="476">
        <v>54.316785755114182</v>
      </c>
      <c r="AO42" s="476">
        <v>71.10553854103857</v>
      </c>
      <c r="AP42" s="476">
        <v>64.450604911904534</v>
      </c>
      <c r="AQ42" s="476">
        <v>57.715171349396059</v>
      </c>
      <c r="AR42" s="1"/>
      <c r="AS42" s="1"/>
      <c r="AT42" s="1"/>
      <c r="AU42" s="1"/>
      <c r="AV42" s="1"/>
      <c r="AW42" s="1"/>
      <c r="AX42" s="1"/>
      <c r="AY42" s="1"/>
      <c r="AZ42" s="342"/>
      <c r="BA42" s="970"/>
      <c r="BB42" s="594" t="s">
        <v>48</v>
      </c>
      <c r="BC42" s="486">
        <v>12619.608497580075</v>
      </c>
      <c r="BD42" s="483">
        <v>11621.031228630023</v>
      </c>
      <c r="BE42" s="483">
        <v>11140.77115674352</v>
      </c>
      <c r="BF42" s="483">
        <v>11150.534433880637</v>
      </c>
      <c r="BG42" s="492">
        <v>14185.825058432567</v>
      </c>
      <c r="BH42" s="486">
        <v>4364.31456238178</v>
      </c>
      <c r="BI42" s="483">
        <v>4644.2776047764382</v>
      </c>
      <c r="BJ42" s="483">
        <v>5021.8716150373721</v>
      </c>
      <c r="BK42" s="483">
        <v>5527.038081167846</v>
      </c>
      <c r="BL42" s="492">
        <v>7258.0834783234868</v>
      </c>
      <c r="BM42" s="486">
        <v>7129.5031862838277</v>
      </c>
      <c r="BN42" s="483">
        <v>7267.5816798489559</v>
      </c>
      <c r="BO42" s="483">
        <v>6574.0114787609755</v>
      </c>
      <c r="BP42" s="483">
        <v>6740.255733570084</v>
      </c>
      <c r="BQ42" s="492">
        <v>6190.8329551160723</v>
      </c>
      <c r="BR42" s="486">
        <v>732.92972169678069</v>
      </c>
      <c r="BS42" s="483">
        <v>2131.2270404428727</v>
      </c>
      <c r="BT42" s="483">
        <v>4462.2771722345251</v>
      </c>
      <c r="BU42" s="483">
        <v>1213.3432594187759</v>
      </c>
      <c r="BV42" s="483">
        <v>1332.4452137524149</v>
      </c>
      <c r="BW42" s="483">
        <v>2562.8478247199505</v>
      </c>
      <c r="BX42" s="483">
        <v>3058.6415263940526</v>
      </c>
      <c r="BY42" s="489">
        <v>1426.4677984300249</v>
      </c>
      <c r="BZ42" s="489">
        <v>1503.4776996398552</v>
      </c>
      <c r="CA42" s="489">
        <v>11227.086340066871</v>
      </c>
      <c r="CB42" s="489">
        <v>4407.4396776854037</v>
      </c>
      <c r="CC42" s="489">
        <v>2022.1907675603036</v>
      </c>
      <c r="CD42" s="489">
        <v>2091.9350863684426</v>
      </c>
      <c r="CE42" s="489">
        <v>1903.9612198292584</v>
      </c>
      <c r="CF42" s="489">
        <v>1381.8338054718561</v>
      </c>
      <c r="CG42" s="489">
        <v>1920.9767213340565</v>
      </c>
      <c r="CH42" s="489">
        <v>727.82362126674855</v>
      </c>
      <c r="CI42" s="489">
        <v>477.90989844852868</v>
      </c>
      <c r="CJ42" s="489">
        <v>4878.5025957062535</v>
      </c>
      <c r="CK42" s="489">
        <v>441.56155467221043</v>
      </c>
      <c r="CL42" s="489">
        <v>527.46499052923946</v>
      </c>
      <c r="CM42" s="489">
        <v>4451.3496997571929</v>
      </c>
      <c r="CN42" s="489">
        <v>1001.2121708938889</v>
      </c>
      <c r="CO42" s="489">
        <v>1528.2404404257527</v>
      </c>
      <c r="CP42" s="489">
        <v>2815.6802343868762</v>
      </c>
      <c r="CQ42" s="489">
        <v>488.94429413468782</v>
      </c>
      <c r="CR42" s="2"/>
      <c r="CS42" s="2"/>
      <c r="CT42" s="2"/>
      <c r="CU42" s="2"/>
      <c r="CV42" s="2"/>
      <c r="CW42" s="2"/>
      <c r="CX42" s="2"/>
      <c r="CY42" s="2"/>
      <c r="CZ42" s="4"/>
    </row>
    <row r="43" s="304" customFormat="true" ht="15" customHeight="true" x14ac:dyDescent="0.2">
      <c r="A43" s="982" t="s">
        <v>53</v>
      </c>
      <c r="B43" s="378" t="s">
        <v>49</v>
      </c>
      <c r="C43" s="473">
        <v>85.914309861936601</v>
      </c>
      <c r="D43" s="462">
        <v>86.217530069769722</v>
      </c>
      <c r="E43" s="462">
        <v>80.741539446477205</v>
      </c>
      <c r="F43" s="462">
        <v>69.052561940781999</v>
      </c>
      <c r="G43" s="480">
        <v>67.248918949088207</v>
      </c>
      <c r="H43" s="467">
        <v>71.824855364144057</v>
      </c>
      <c r="I43" s="462">
        <v>64.465902643212885</v>
      </c>
      <c r="J43" s="462">
        <v>67.573477320883228</v>
      </c>
      <c r="K43" s="462">
        <v>66.8979633554749</v>
      </c>
      <c r="L43" s="476">
        <v>66.752458920463127</v>
      </c>
      <c r="M43" s="473">
        <v>87.132846844865256</v>
      </c>
      <c r="N43" s="462">
        <v>87.301063377086152</v>
      </c>
      <c r="O43" s="462">
        <v>87.363328828078508</v>
      </c>
      <c r="P43" s="462">
        <v>85.119903715103945</v>
      </c>
      <c r="Q43" s="480">
        <v>82.641564586731747</v>
      </c>
      <c r="R43" s="473">
        <v>85.089490927992216</v>
      </c>
      <c r="S43" s="462">
        <v>74.463093048551457</v>
      </c>
      <c r="T43" s="462">
        <v>79.807258697529747</v>
      </c>
      <c r="U43" s="462">
        <v>77.361819375049549</v>
      </c>
      <c r="V43" s="462">
        <v>52.87681891937622</v>
      </c>
      <c r="W43" s="462">
        <v>80.262392382332521</v>
      </c>
      <c r="X43" s="462">
        <v>84.4359903294406</v>
      </c>
      <c r="Y43" s="476">
        <v>84.073322320843076</v>
      </c>
      <c r="Z43" s="476">
        <v>76.961997017714324</v>
      </c>
      <c r="AA43" s="476">
        <v>61.991282719822969</v>
      </c>
      <c r="AB43" s="476">
        <v>87.382544631689711</v>
      </c>
      <c r="AC43" s="476">
        <v>87.669493897951526</v>
      </c>
      <c r="AD43" s="476">
        <v>64.677404499138333</v>
      </c>
      <c r="AE43" s="476">
        <v>91.507824824515552</v>
      </c>
      <c r="AF43" s="476">
        <v>84.506965882261369</v>
      </c>
      <c r="AG43" s="476">
        <v>77.824704060895712</v>
      </c>
      <c r="AH43" s="476">
        <v>93.700764223048111</v>
      </c>
      <c r="AI43" s="476">
        <v>86.642494441353861</v>
      </c>
      <c r="AJ43" s="476">
        <v>84.394396622386253</v>
      </c>
      <c r="AK43" s="476">
        <v>67.474125528005814</v>
      </c>
      <c r="AL43" s="476">
        <v>88.177607817017005</v>
      </c>
      <c r="AM43" s="476">
        <v>80.057097968880868</v>
      </c>
      <c r="AN43" s="476">
        <v>79.132603218579646</v>
      </c>
      <c r="AO43" s="476">
        <v>88.256164561620082</v>
      </c>
      <c r="AP43" s="476">
        <v>82.922959110231247</v>
      </c>
      <c r="AQ43" s="476">
        <v>60.614187165643727</v>
      </c>
      <c r="AR43" s="1"/>
      <c r="AS43" s="1"/>
      <c r="AT43" s="1"/>
      <c r="AU43" s="1"/>
      <c r="AV43" s="1"/>
      <c r="AW43" s="1"/>
      <c r="AX43" s="1"/>
      <c r="AY43" s="1"/>
      <c r="AZ43" s="342"/>
      <c r="BA43" s="970" t="s">
        <v>53</v>
      </c>
      <c r="BB43" s="594" t="s">
        <v>49</v>
      </c>
      <c r="BC43" s="486">
        <v>18442.429834910821</v>
      </c>
      <c r="BD43" s="483">
        <v>18503.098848739424</v>
      </c>
      <c r="BE43" s="483">
        <v>17338.643554017683</v>
      </c>
      <c r="BF43" s="483">
        <v>14817.408422377239</v>
      </c>
      <c r="BG43" s="492">
        <v>14429.638092986752</v>
      </c>
      <c r="BH43" s="486">
        <v>6770.0123410564356</v>
      </c>
      <c r="BI43" s="483">
        <v>6060.5962717689754</v>
      </c>
      <c r="BJ43" s="483">
        <v>6368.2506726629972</v>
      </c>
      <c r="BK43" s="483">
        <v>6282.9106823132624</v>
      </c>
      <c r="BL43" s="492">
        <v>6300.6551087092957</v>
      </c>
      <c r="BM43" s="486">
        <v>10500.114592676935</v>
      </c>
      <c r="BN43" s="483">
        <v>10514.692983509183</v>
      </c>
      <c r="BO43" s="483">
        <v>10524.388431059224</v>
      </c>
      <c r="BP43" s="483">
        <v>10256.72887251803</v>
      </c>
      <c r="BQ43" s="492">
        <v>9952.8687967575479</v>
      </c>
      <c r="BR43" s="486">
        <v>1209.9953304749351</v>
      </c>
      <c r="BS43" s="483">
        <v>1904.9157525888645</v>
      </c>
      <c r="BT43" s="483">
        <v>6899.8376364306587</v>
      </c>
      <c r="BU43" s="483">
        <v>1651.5665122844771</v>
      </c>
      <c r="BV43" s="483">
        <v>1109.3351151310003</v>
      </c>
      <c r="BW43" s="483">
        <v>3233.3805230640487</v>
      </c>
      <c r="BX43" s="483">
        <v>3926.4993545153934</v>
      </c>
      <c r="BY43" s="489">
        <v>3245.0103583433461</v>
      </c>
      <c r="BZ43" s="489">
        <v>2820.9740961552106</v>
      </c>
      <c r="CA43" s="489">
        <v>9277.3825389118647</v>
      </c>
      <c r="CB43" s="489">
        <v>6611.0593933915989</v>
      </c>
      <c r="CC43" s="489">
        <v>2435.7395509490766</v>
      </c>
      <c r="CD43" s="489">
        <v>4793.1146298581161</v>
      </c>
      <c r="CE43" s="489">
        <v>2586.1306394322964</v>
      </c>
      <c r="CF43" s="489">
        <v>2604.8141423118477</v>
      </c>
      <c r="CG43" s="489">
        <v>2752.0050732243581</v>
      </c>
      <c r="CH43" s="489">
        <v>1168.5200343689241</v>
      </c>
      <c r="CI43" s="489">
        <v>620.66803972474736</v>
      </c>
      <c r="CJ43" s="489">
        <v>7834.3969045712038</v>
      </c>
      <c r="CK43" s="489">
        <v>564.23234871703119</v>
      </c>
      <c r="CL43" s="489">
        <v>962.10944478033309</v>
      </c>
      <c r="CM43" s="489">
        <v>6849.9326266864455</v>
      </c>
      <c r="CN43" s="489">
        <v>1458.6379579630984</v>
      </c>
      <c r="CO43" s="489">
        <v>2295.7239331003243</v>
      </c>
      <c r="CP43" s="489">
        <v>4201.7329960806765</v>
      </c>
      <c r="CQ43" s="489">
        <v>513.50381997200213</v>
      </c>
      <c r="CR43" s="2"/>
      <c r="CS43" s="2"/>
      <c r="CT43" s="2"/>
      <c r="CU43" s="2"/>
      <c r="CV43" s="2"/>
      <c r="CW43" s="2"/>
      <c r="CX43" s="2"/>
      <c r="CY43" s="2"/>
      <c r="CZ43" s="4"/>
    </row>
    <row r="44" s="304" customFormat="true" ht="15" customHeight="true" x14ac:dyDescent="0.2">
      <c r="A44" s="982"/>
      <c r="B44" s="378" t="s">
        <v>48</v>
      </c>
      <c r="C44" s="473">
        <v>14.085690138063182</v>
      </c>
      <c r="D44" s="462">
        <v>13.782469930230132</v>
      </c>
      <c r="E44" s="462">
        <v>19.258460553522667</v>
      </c>
      <c r="F44" s="462">
        <v>30.947438059218239</v>
      </c>
      <c r="G44" s="480">
        <v>32.751081050911893</v>
      </c>
      <c r="H44" s="467">
        <v>28.17514463585578</v>
      </c>
      <c r="I44" s="462">
        <v>35.534097356786965</v>
      </c>
      <c r="J44" s="462">
        <v>32.426522679116701</v>
      </c>
      <c r="K44" s="462">
        <v>33.10203664452515</v>
      </c>
      <c r="L44" s="476">
        <v>33.24754107953688</v>
      </c>
      <c r="M44" s="473">
        <v>12.867153155134867</v>
      </c>
      <c r="N44" s="462">
        <v>12.698936622913848</v>
      </c>
      <c r="O44" s="462">
        <v>12.636671171921488</v>
      </c>
      <c r="P44" s="462">
        <v>14.880096284895982</v>
      </c>
      <c r="Q44" s="480">
        <v>17.358435413268069</v>
      </c>
      <c r="R44" s="473">
        <v>14.910509072007736</v>
      </c>
      <c r="S44" s="462">
        <v>25.536906951448614</v>
      </c>
      <c r="T44" s="462">
        <v>20.192741302470228</v>
      </c>
      <c r="U44" s="462">
        <v>22.638180624950344</v>
      </c>
      <c r="V44" s="462">
        <v>47.123181080623652</v>
      </c>
      <c r="W44" s="462">
        <v>19.73760761766756</v>
      </c>
      <c r="X44" s="462">
        <v>15.564009670559424</v>
      </c>
      <c r="Y44" s="476">
        <v>15.926677679156946</v>
      </c>
      <c r="Z44" s="476">
        <v>23.038002982285541</v>
      </c>
      <c r="AA44" s="476">
        <v>38.008717280177123</v>
      </c>
      <c r="AB44" s="476">
        <v>12.617455368310296</v>
      </c>
      <c r="AC44" s="476">
        <v>12.330506102048581</v>
      </c>
      <c r="AD44" s="476">
        <v>35.322595500861539</v>
      </c>
      <c r="AE44" s="476">
        <v>8.4921751754846326</v>
      </c>
      <c r="AF44" s="476">
        <v>15.493034117738622</v>
      </c>
      <c r="AG44" s="476">
        <v>22.175295939104302</v>
      </c>
      <c r="AH44" s="476">
        <v>6.2992357769518499</v>
      </c>
      <c r="AI44" s="476">
        <v>13.357505558646169</v>
      </c>
      <c r="AJ44" s="476">
        <v>15.605603377613644</v>
      </c>
      <c r="AK44" s="476">
        <v>32.525874471994172</v>
      </c>
      <c r="AL44" s="476">
        <v>11.822392182982973</v>
      </c>
      <c r="AM44" s="476">
        <v>19.942902031119118</v>
      </c>
      <c r="AN44" s="476">
        <v>20.867396781420265</v>
      </c>
      <c r="AO44" s="476">
        <v>11.743835438379982</v>
      </c>
      <c r="AP44" s="476">
        <v>17.077040889768739</v>
      </c>
      <c r="AQ44" s="476">
        <v>39.385812834356301</v>
      </c>
      <c r="AR44" s="1"/>
      <c r="AS44" s="1"/>
      <c r="AT44" s="1"/>
      <c r="AU44" s="1"/>
      <c r="AV44" s="1"/>
      <c r="AW44" s="1"/>
      <c r="AX44" s="1"/>
      <c r="AY44" s="1"/>
      <c r="AZ44" s="342"/>
      <c r="BA44" s="970"/>
      <c r="BB44" s="594" t="s">
        <v>48</v>
      </c>
      <c r="BC44" s="486">
        <v>3023.644750973152</v>
      </c>
      <c r="BD44" s="483">
        <v>2957.8486334792774</v>
      </c>
      <c r="BE44" s="483">
        <v>4135.610804869395</v>
      </c>
      <c r="BF44" s="483">
        <v>6640.7504147769387</v>
      </c>
      <c r="BG44" s="492">
        <v>7027.4177504104309</v>
      </c>
      <c r="BH44" s="486">
        <v>2655.7112566218507</v>
      </c>
      <c r="BI44" s="483">
        <v>3340.6469021789489</v>
      </c>
      <c r="BJ44" s="483">
        <v>3055.9360425216569</v>
      </c>
      <c r="BK44" s="483">
        <v>3108.8710210068211</v>
      </c>
      <c r="BL44" s="492">
        <v>3138.1808691782767</v>
      </c>
      <c r="BM44" s="486">
        <v>1550.581525827909</v>
      </c>
      <c r="BN44" s="483">
        <v>1529.4821694236816</v>
      </c>
      <c r="BO44" s="483">
        <v>1522.3004625955391</v>
      </c>
      <c r="BP44" s="483">
        <v>1793.0132264007636</v>
      </c>
      <c r="BQ44" s="492">
        <v>2090.5488787537415</v>
      </c>
      <c r="BR44" s="486">
        <v>212.03142897401315</v>
      </c>
      <c r="BS44" s="483">
        <v>653.2854644178235</v>
      </c>
      <c r="BT44" s="483">
        <v>1745.7890259022822</v>
      </c>
      <c r="BU44" s="483">
        <v>483.29345562513561</v>
      </c>
      <c r="BV44" s="483">
        <v>988.62602890539574</v>
      </c>
      <c r="BW44" s="483">
        <v>795.13199331066619</v>
      </c>
      <c r="BX44" s="483">
        <v>723.76807196415086</v>
      </c>
      <c r="BY44" s="489">
        <v>614.72810418540132</v>
      </c>
      <c r="BZ44" s="489">
        <v>844.43767259853405</v>
      </c>
      <c r="CA44" s="489">
        <v>5688.2418712848321</v>
      </c>
      <c r="CB44" s="489">
        <v>954.59278720885709</v>
      </c>
      <c r="CC44" s="489">
        <v>342.58098296927005</v>
      </c>
      <c r="CD44" s="489">
        <v>2617.6877469162432</v>
      </c>
      <c r="CE44" s="489">
        <v>239.99996130236303</v>
      </c>
      <c r="CF44" s="489">
        <v>477.55204504007213</v>
      </c>
      <c r="CG44" s="489">
        <v>784.15366509990133</v>
      </c>
      <c r="CH44" s="489">
        <v>78.55627718318182</v>
      </c>
      <c r="CI44" s="489">
        <v>95.687189573114352</v>
      </c>
      <c r="CJ44" s="489">
        <v>1448.680193100779</v>
      </c>
      <c r="CK44" s="489">
        <v>271.98797174172125</v>
      </c>
      <c r="CL44" s="489">
        <v>128.99459920424374</v>
      </c>
      <c r="CM44" s="489">
        <v>1706.3763084052232</v>
      </c>
      <c r="CN44" s="489">
        <v>384.6452131137525</v>
      </c>
      <c r="CO44" s="489">
        <v>305.48125693199461</v>
      </c>
      <c r="CP44" s="489">
        <v>865.29915178952081</v>
      </c>
      <c r="CQ44" s="489">
        <v>333.66388776071415</v>
      </c>
      <c r="CR44" s="2"/>
      <c r="CS44" s="2"/>
      <c r="CT44" s="2"/>
      <c r="CU44" s="2"/>
      <c r="CV44" s="2"/>
      <c r="CW44" s="2"/>
      <c r="CX44" s="2"/>
      <c r="CY44" s="2"/>
      <c r="CZ44" s="4"/>
    </row>
    <row r="45" s="304" customFormat="true" ht="15" customHeight="true" x14ac:dyDescent="0.2">
      <c r="A45" s="982" t="s">
        <v>52</v>
      </c>
      <c r="B45" s="378" t="s">
        <v>49</v>
      </c>
      <c r="C45" s="473">
        <v>83.986946056988813</v>
      </c>
      <c r="D45" s="462">
        <v>87.394090197592888</v>
      </c>
      <c r="E45" s="462">
        <v>77.925068069077412</v>
      </c>
      <c r="F45" s="462">
        <v>67.481436625566388</v>
      </c>
      <c r="G45" s="480">
        <v>67.024552712581539</v>
      </c>
      <c r="H45" s="467">
        <v>69.896633769289735</v>
      </c>
      <c r="I45" s="462">
        <v>63.231704661580288</v>
      </c>
      <c r="J45" s="462">
        <v>67.885878688291342</v>
      </c>
      <c r="K45" s="462">
        <v>66.770150667256829</v>
      </c>
      <c r="L45" s="476">
        <v>66.575210005118308</v>
      </c>
      <c r="M45" s="473">
        <v>86.403950118056699</v>
      </c>
      <c r="N45" s="462">
        <v>89.717567706141935</v>
      </c>
      <c r="O45" s="462">
        <v>91.006374349461865</v>
      </c>
      <c r="P45" s="462">
        <v>85.344345532507248</v>
      </c>
      <c r="Q45" s="480">
        <v>81.387575611760639</v>
      </c>
      <c r="R45" s="473">
        <v>85.293221336237167</v>
      </c>
      <c r="S45" s="462">
        <v>65.648315290837132</v>
      </c>
      <c r="T45" s="462">
        <v>74.705437422153764</v>
      </c>
      <c r="U45" s="462">
        <v>55.571248442737151</v>
      </c>
      <c r="V45" s="462">
        <v>44.27379453487702</v>
      </c>
      <c r="W45" s="462">
        <v>79.857432250202109</v>
      </c>
      <c r="X45" s="462">
        <v>87.211505440130097</v>
      </c>
      <c r="Y45" s="476">
        <v>73.882903560098185</v>
      </c>
      <c r="Z45" s="476">
        <v>65.639142010797229</v>
      </c>
      <c r="AA45" s="476">
        <v>62.070542858844782</v>
      </c>
      <c r="AB45" s="476">
        <v>82.820846098228785</v>
      </c>
      <c r="AC45" s="476">
        <v>91.522869492358069</v>
      </c>
      <c r="AD45" s="476">
        <v>75.798886398036274</v>
      </c>
      <c r="AE45" s="476">
        <v>88.345979072915654</v>
      </c>
      <c r="AF45" s="476">
        <v>65.262693441334335</v>
      </c>
      <c r="AG45" s="476">
        <v>73.609393115587324</v>
      </c>
      <c r="AH45" s="476">
        <v>94.052069885834428</v>
      </c>
      <c r="AI45" s="476">
        <v>77.613932531892345</v>
      </c>
      <c r="AJ45" s="476">
        <v>78.453669609556783</v>
      </c>
      <c r="AK45" s="476">
        <v>55.468795475289724</v>
      </c>
      <c r="AL45" s="476">
        <v>78.812716806499765</v>
      </c>
      <c r="AM45" s="476">
        <v>78.683225268350171</v>
      </c>
      <c r="AN45" s="476">
        <v>65.35736112500048</v>
      </c>
      <c r="AO45" s="476">
        <v>86.023861001952</v>
      </c>
      <c r="AP45" s="476">
        <v>81.929082028417128</v>
      </c>
      <c r="AQ45" s="476">
        <v>70.307071498444287</v>
      </c>
      <c r="AR45" s="1"/>
      <c r="AS45" s="1"/>
      <c r="AT45" s="1"/>
      <c r="AU45" s="1"/>
      <c r="AV45" s="1"/>
      <c r="AW45" s="1"/>
      <c r="AX45" s="1"/>
      <c r="AY45" s="1"/>
      <c r="AZ45" s="342"/>
      <c r="BA45" s="970" t="s">
        <v>52</v>
      </c>
      <c r="BB45" s="594" t="s">
        <v>49</v>
      </c>
      <c r="BC45" s="486">
        <v>5316.8637459204592</v>
      </c>
      <c r="BD45" s="483">
        <v>6134.0894622412361</v>
      </c>
      <c r="BE45" s="483">
        <v>8312.2481396362346</v>
      </c>
      <c r="BF45" s="483">
        <v>12186.794812878199</v>
      </c>
      <c r="BG45" s="492">
        <v>14205.347935404048</v>
      </c>
      <c r="BH45" s="486">
        <v>4771.365855561221</v>
      </c>
      <c r="BI45" s="483">
        <v>5261.2164533946598</v>
      </c>
      <c r="BJ45" s="483">
        <v>6157.3936690932087</v>
      </c>
      <c r="BK45" s="483">
        <v>6200.3028226384204</v>
      </c>
      <c r="BL45" s="492">
        <v>6219.954653944279</v>
      </c>
      <c r="BM45" s="486">
        <v>2650.1213257361737</v>
      </c>
      <c r="BN45" s="483">
        <v>2683.4428703253443</v>
      </c>
      <c r="BO45" s="483">
        <v>3229.1670833592439</v>
      </c>
      <c r="BP45" s="483">
        <v>3838.2057120014238</v>
      </c>
      <c r="BQ45" s="492">
        <v>5144.1736500261923</v>
      </c>
      <c r="BR45" s="486">
        <v>653.08826232548722</v>
      </c>
      <c r="BS45" s="483">
        <v>493.10382121414398</v>
      </c>
      <c r="BT45" s="483">
        <v>5127.1034128012243</v>
      </c>
      <c r="BU45" s="483">
        <v>538.72852808769358</v>
      </c>
      <c r="BV45" s="483">
        <v>603.55282907008905</v>
      </c>
      <c r="BW45" s="483">
        <v>2561.9764062076856</v>
      </c>
      <c r="BX45" s="483">
        <v>575.73779042579633</v>
      </c>
      <c r="BY45" s="489">
        <v>600.94084683999495</v>
      </c>
      <c r="BZ45" s="489">
        <v>1579.465916775812</v>
      </c>
      <c r="CA45" s="489">
        <v>9237.469910709513</v>
      </c>
      <c r="CB45" s="489">
        <v>3805.8228024672021</v>
      </c>
      <c r="CC45" s="489">
        <v>308.40121780912904</v>
      </c>
      <c r="CD45" s="489">
        <v>1639.0271648960506</v>
      </c>
      <c r="CE45" s="489">
        <v>828.92270961550287</v>
      </c>
      <c r="CF45" s="489">
        <v>877.06496280140641</v>
      </c>
      <c r="CG45" s="489">
        <v>1624.6675023167679</v>
      </c>
      <c r="CH45" s="489">
        <v>377.61394910732974</v>
      </c>
      <c r="CI45" s="489">
        <v>15.055706844646682</v>
      </c>
      <c r="CJ45" s="489">
        <v>4986.4612580071189</v>
      </c>
      <c r="CK45" s="489">
        <v>67.290548063768014</v>
      </c>
      <c r="CL45" s="489">
        <v>98.425050275225743</v>
      </c>
      <c r="CM45" s="489">
        <v>5535.4949884243433</v>
      </c>
      <c r="CN45" s="489">
        <v>382.17565328745229</v>
      </c>
      <c r="CO45" s="489">
        <v>1626.6269876720285</v>
      </c>
      <c r="CP45" s="489">
        <v>1937.0599701164458</v>
      </c>
      <c r="CQ45" s="489">
        <v>74.06589991828649</v>
      </c>
      <c r="CR45" s="2"/>
      <c r="CS45" s="2"/>
      <c r="CT45" s="2"/>
      <c r="CU45" s="2"/>
      <c r="CV45" s="2"/>
      <c r="CW45" s="2"/>
      <c r="CX45" s="2"/>
      <c r="CY45" s="2"/>
      <c r="CZ45" s="4"/>
    </row>
    <row r="46" s="304" customFormat="true" ht="15" customHeight="true" x14ac:dyDescent="0.2">
      <c r="A46" s="982"/>
      <c r="B46" s="378" t="s">
        <v>48</v>
      </c>
      <c r="C46" s="473">
        <v>16.013053943011219</v>
      </c>
      <c r="D46" s="462">
        <v>12.605909802407037</v>
      </c>
      <c r="E46" s="462">
        <v>22.074931930922865</v>
      </c>
      <c r="F46" s="462">
        <v>32.518563374433718</v>
      </c>
      <c r="G46" s="480">
        <v>32.975447287418611</v>
      </c>
      <c r="H46" s="467">
        <v>30.103366230710339</v>
      </c>
      <c r="I46" s="462">
        <v>36.768295338419641</v>
      </c>
      <c r="J46" s="462">
        <v>32.114121311708629</v>
      </c>
      <c r="K46" s="462">
        <v>33.229849332743186</v>
      </c>
      <c r="L46" s="476">
        <v>33.424789994881706</v>
      </c>
      <c r="M46" s="473">
        <v>13.596049881943321</v>
      </c>
      <c r="N46" s="462">
        <v>10.282432293858115</v>
      </c>
      <c r="O46" s="462">
        <v>8.9936256505381369</v>
      </c>
      <c r="P46" s="462">
        <v>14.655654467492724</v>
      </c>
      <c r="Q46" s="480">
        <v>18.612424388239422</v>
      </c>
      <c r="R46" s="473">
        <v>14.706778663762771</v>
      </c>
      <c r="S46" s="462">
        <v>34.351684709162896</v>
      </c>
      <c r="T46" s="462">
        <v>25.294562577846193</v>
      </c>
      <c r="U46" s="462">
        <v>44.428751557262949</v>
      </c>
      <c r="V46" s="462">
        <v>55.726205465122923</v>
      </c>
      <c r="W46" s="462">
        <v>20.142567749797951</v>
      </c>
      <c r="X46" s="462">
        <v>12.788494559869919</v>
      </c>
      <c r="Y46" s="476">
        <v>26.117096439901832</v>
      </c>
      <c r="Z46" s="476">
        <v>34.360857989202692</v>
      </c>
      <c r="AA46" s="476">
        <v>37.929457141155339</v>
      </c>
      <c r="AB46" s="476">
        <v>17.179153901771041</v>
      </c>
      <c r="AC46" s="476">
        <v>8.4771305076419168</v>
      </c>
      <c r="AD46" s="476">
        <v>24.201113601963687</v>
      </c>
      <c r="AE46" s="476">
        <v>11.65402092708436</v>
      </c>
      <c r="AF46" s="476">
        <v>34.737306558665601</v>
      </c>
      <c r="AG46" s="476">
        <v>26.390606884412627</v>
      </c>
      <c r="AH46" s="476">
        <v>5.9479301141655583</v>
      </c>
      <c r="AI46" s="476">
        <v>22.386067468107651</v>
      </c>
      <c r="AJ46" s="476">
        <v>21.546330390443337</v>
      </c>
      <c r="AK46" s="476">
        <v>44.531204524710212</v>
      </c>
      <c r="AL46" s="476">
        <v>21.187283193500249</v>
      </c>
      <c r="AM46" s="476">
        <v>21.316774731649847</v>
      </c>
      <c r="AN46" s="476">
        <v>34.642638874999442</v>
      </c>
      <c r="AO46" s="476">
        <v>13.976138998047972</v>
      </c>
      <c r="AP46" s="476">
        <v>18.070917971582876</v>
      </c>
      <c r="AQ46" s="476">
        <v>29.692928501555727</v>
      </c>
      <c r="AR46" s="1"/>
      <c r="AS46" s="1"/>
      <c r="AT46" s="1"/>
      <c r="AU46" s="1"/>
      <c r="AV46" s="1"/>
      <c r="AW46" s="1"/>
      <c r="AX46" s="1"/>
      <c r="AY46" s="1"/>
      <c r="AZ46" s="342"/>
      <c r="BA46" s="970"/>
      <c r="BB46" s="594" t="s">
        <v>48</v>
      </c>
      <c r="BC46" s="486">
        <v>1013.7197501299108</v>
      </c>
      <c r="BD46" s="483">
        <v>884.79413546247201</v>
      </c>
      <c r="BE46" s="483">
        <v>2354.727643134705</v>
      </c>
      <c r="BF46" s="483">
        <v>5872.6826112598865</v>
      </c>
      <c r="BG46" s="492">
        <v>6988.8970994270576</v>
      </c>
      <c r="BH46" s="486">
        <v>2054.9512333421426</v>
      </c>
      <c r="BI46" s="483">
        <v>3059.3190778755916</v>
      </c>
      <c r="BJ46" s="483">
        <v>2912.8191469857366</v>
      </c>
      <c r="BK46" s="483">
        <v>3085.7370629641828</v>
      </c>
      <c r="BL46" s="492">
        <v>3122.7941762375403</v>
      </c>
      <c r="BM46" s="486">
        <v>417.00850121643902</v>
      </c>
      <c r="BN46" s="483">
        <v>307.54645198286738</v>
      </c>
      <c r="BO46" s="483">
        <v>319.1196234150915</v>
      </c>
      <c r="BP46" s="483">
        <v>659.1112315557433</v>
      </c>
      <c r="BQ46" s="492">
        <v>1176.4147338386956</v>
      </c>
      <c r="BR46" s="486">
        <v>112.60947085183814</v>
      </c>
      <c r="BS46" s="483">
        <v>258.0256160449552</v>
      </c>
      <c r="BT46" s="483">
        <v>1735.9892745870015</v>
      </c>
      <c r="BU46" s="483">
        <v>430.70898354716138</v>
      </c>
      <c r="BV46" s="483">
        <v>759.67531843968754</v>
      </c>
      <c r="BW46" s="483">
        <v>646.21140301304365</v>
      </c>
      <c r="BX46" s="483">
        <v>84.424865315807821</v>
      </c>
      <c r="BY46" s="489">
        <v>212.42844143002398</v>
      </c>
      <c r="BZ46" s="489">
        <v>826.82074144406317</v>
      </c>
      <c r="CA46" s="489">
        <v>5644.7423034103849</v>
      </c>
      <c r="CB46" s="489">
        <v>789.42462829840463</v>
      </c>
      <c r="CC46" s="489">
        <v>28.565072168131479</v>
      </c>
      <c r="CD46" s="489">
        <v>523.30956956356317</v>
      </c>
      <c r="CE46" s="489">
        <v>109.3460359618801</v>
      </c>
      <c r="CF46" s="489">
        <v>466.83446358345992</v>
      </c>
      <c r="CG46" s="489">
        <v>582.47948470645747</v>
      </c>
      <c r="CH46" s="489">
        <v>23.880616153911461</v>
      </c>
      <c r="CI46" s="489">
        <v>4.3424944234827736</v>
      </c>
      <c r="CJ46" s="489">
        <v>1369.4699340243399</v>
      </c>
      <c r="CK46" s="489">
        <v>54.021889834301376</v>
      </c>
      <c r="CL46" s="489">
        <v>26.459681863723368</v>
      </c>
      <c r="CM46" s="489">
        <v>1499.6703464300251</v>
      </c>
      <c r="CN46" s="489">
        <v>202.57202732424591</v>
      </c>
      <c r="CO46" s="489">
        <v>264.27510475453397</v>
      </c>
      <c r="CP46" s="489">
        <v>427.25307008651419</v>
      </c>
      <c r="CQ46" s="489">
        <v>31.280402153085358</v>
      </c>
      <c r="CR46" s="2"/>
      <c r="CS46" s="2"/>
      <c r="CT46" s="2"/>
      <c r="CU46" s="2"/>
      <c r="CV46" s="2"/>
      <c r="CW46" s="2"/>
      <c r="CX46" s="2"/>
      <c r="CY46" s="2"/>
      <c r="CZ46" s="4"/>
    </row>
    <row r="47" s="304" customFormat="true" ht="15" customHeight="true" x14ac:dyDescent="0.2">
      <c r="A47" s="982" t="s">
        <v>102</v>
      </c>
      <c r="B47" s="378" t="s">
        <v>101</v>
      </c>
      <c r="C47" s="473">
        <v>23.822264641648395</v>
      </c>
      <c r="D47" s="462">
        <v>23.128271162251487</v>
      </c>
      <c r="E47" s="462">
        <v>33.388340361574606</v>
      </c>
      <c r="F47" s="462">
        <v>52.161207375878774</v>
      </c>
      <c r="G47" s="480">
        <v>68.285498732279976</v>
      </c>
      <c r="H47" s="467">
        <v>32.831610296862664</v>
      </c>
      <c r="I47" s="462">
        <v>52.773301177646445</v>
      </c>
      <c r="J47" s="462">
        <v>65.072323795851844</v>
      </c>
      <c r="K47" s="462">
        <v>58.771186358504188</v>
      </c>
      <c r="L47" s="476">
        <v>74.544259587729968</v>
      </c>
      <c r="M47" s="473">
        <v>23.557117149916184</v>
      </c>
      <c r="N47" s="462">
        <v>24.041864508254612</v>
      </c>
      <c r="O47" s="462">
        <v>24.052459139627505</v>
      </c>
      <c r="P47" s="462">
        <v>26.638345503628809</v>
      </c>
      <c r="Q47" s="480">
        <v>38.106180026230277</v>
      </c>
      <c r="R47" s="473">
        <v>21.481648269633482</v>
      </c>
      <c r="S47" s="462">
        <v>15.855122670924404</v>
      </c>
      <c r="T47" s="462">
        <v>62.729423072173688</v>
      </c>
      <c r="U47" s="462">
        <v>13.452360605492879</v>
      </c>
      <c r="V47" s="462">
        <v>2.2287169841198482</v>
      </c>
      <c r="W47" s="462">
        <v>53.865081679707238</v>
      </c>
      <c r="X47" s="462">
        <v>16.583179161343477</v>
      </c>
      <c r="Y47" s="476">
        <v>14.413377854116744</v>
      </c>
      <c r="Z47" s="476">
        <v>54.235833284082602</v>
      </c>
      <c r="AA47" s="476">
        <v>75.166653731887635</v>
      </c>
      <c r="AB47" s="476">
        <v>27.876925213072091</v>
      </c>
      <c r="AC47" s="476">
        <v>29.116243226331779</v>
      </c>
      <c r="AD47" s="476">
        <v>12.543617789938425</v>
      </c>
      <c r="AE47" s="476">
        <v>9.2722651417638406</v>
      </c>
      <c r="AF47" s="476">
        <v>16.620250779263976</v>
      </c>
      <c r="AG47" s="476">
        <v>71.073922442965667</v>
      </c>
      <c r="AH47" s="476">
        <v>45.19991630318885</v>
      </c>
      <c r="AI47" s="476">
        <v>5.9186946390408623</v>
      </c>
      <c r="AJ47" s="476">
        <v>51.460927401390535</v>
      </c>
      <c r="AK47" s="476">
        <v>0.53382316968062771</v>
      </c>
      <c r="AL47" s="476">
        <v>14.963769623307108</v>
      </c>
      <c r="AM47" s="476">
        <v>45.882579102690293</v>
      </c>
      <c r="AN47" s="476">
        <v>25.20272335302619</v>
      </c>
      <c r="AO47" s="476">
        <v>68.937402279111396</v>
      </c>
      <c r="AP47" s="476">
        <v>37.29917058620326</v>
      </c>
      <c r="AQ47" s="476">
        <v>6.5118380551828459</v>
      </c>
      <c r="AR47" s="1"/>
      <c r="AS47" s="1"/>
      <c r="AT47" s="1"/>
      <c r="AU47" s="1"/>
      <c r="AV47" s="1"/>
      <c r="AW47" s="1"/>
      <c r="AX47" s="1"/>
      <c r="AY47" s="1"/>
      <c r="AZ47" s="342"/>
      <c r="BA47" s="970" t="s">
        <v>102</v>
      </c>
      <c r="BB47" s="594" t="s">
        <v>101</v>
      </c>
      <c r="BC47" s="486">
        <v>623.12840542471963</v>
      </c>
      <c r="BD47" s="483">
        <v>615.23051507788318</v>
      </c>
      <c r="BE47" s="483">
        <v>953.12750124298827</v>
      </c>
      <c r="BF47" s="483">
        <v>1664.1453654425018</v>
      </c>
      <c r="BG47" s="492">
        <v>1754.940912000588</v>
      </c>
      <c r="BH47" s="486">
        <v>378.64007885461899</v>
      </c>
      <c r="BI47" s="483">
        <v>717.34781043982662</v>
      </c>
      <c r="BJ47" s="483">
        <v>871.55612652350237</v>
      </c>
      <c r="BK47" s="483">
        <v>536.15010579098509</v>
      </c>
      <c r="BL47" s="492">
        <v>944.57464129055222</v>
      </c>
      <c r="BM47" s="486">
        <v>387.848153922226</v>
      </c>
      <c r="BN47" s="483">
        <v>306.45413866015951</v>
      </c>
      <c r="BO47" s="483">
        <v>389.58467110808027</v>
      </c>
      <c r="BP47" s="483">
        <v>432.57302127274727</v>
      </c>
      <c r="BQ47" s="492">
        <v>645.8439513259832</v>
      </c>
      <c r="BR47" s="486">
        <v>36.955085867022262</v>
      </c>
      <c r="BS47" s="483">
        <v>54.716824316010957</v>
      </c>
      <c r="BT47" s="483">
        <v>766.42302806332816</v>
      </c>
      <c r="BU47" s="483">
        <v>39.308046242383547</v>
      </c>
      <c r="BV47" s="483">
        <v>6.1681765826647519</v>
      </c>
      <c r="BW47" s="483">
        <v>255.03944883518034</v>
      </c>
      <c r="BX47" s="483">
        <v>103.09672473220684</v>
      </c>
      <c r="BY47" s="489">
        <v>68.620935649376548</v>
      </c>
      <c r="BZ47" s="489">
        <v>241.34102703874913</v>
      </c>
      <c r="CA47" s="489">
        <v>1218.0267821987588</v>
      </c>
      <c r="CB47" s="489">
        <v>272.15148624630433</v>
      </c>
      <c r="CC47" s="489">
        <v>105.48474586350495</v>
      </c>
      <c r="CD47" s="489">
        <v>110.19380702283046</v>
      </c>
      <c r="CE47" s="489">
        <v>37.930141771584772</v>
      </c>
      <c r="CF47" s="489">
        <v>70.0250732894321</v>
      </c>
      <c r="CG47" s="489">
        <v>304.86978587604057</v>
      </c>
      <c r="CH47" s="489">
        <v>72.658563145523743</v>
      </c>
      <c r="CI47" s="489">
        <v>6.3981371041761159</v>
      </c>
      <c r="CJ47" s="489">
        <v>716.15100560294968</v>
      </c>
      <c r="CK47" s="489">
        <v>0.58512305812450283</v>
      </c>
      <c r="CL47" s="489">
        <v>22.01078541835972</v>
      </c>
      <c r="CM47" s="489">
        <v>514.09719933879057</v>
      </c>
      <c r="CN47" s="489">
        <v>59.641150292831213</v>
      </c>
      <c r="CO47" s="489">
        <v>254.11810771295245</v>
      </c>
      <c r="CP47" s="489">
        <v>267.38979058814442</v>
      </c>
      <c r="CQ47" s="489">
        <v>7.1717173314513456</v>
      </c>
      <c r="CR47" s="2"/>
      <c r="CS47" s="2"/>
      <c r="CT47" s="2"/>
      <c r="CU47" s="2"/>
      <c r="CV47" s="2"/>
      <c r="CW47" s="2"/>
      <c r="CX47" s="2"/>
      <c r="CY47" s="2"/>
      <c r="CZ47" s="4"/>
    </row>
    <row r="48" s="304" customFormat="true" ht="15" customHeight="true" x14ac:dyDescent="0.2">
      <c r="A48" s="982"/>
      <c r="B48" s="378" t="s">
        <v>100</v>
      </c>
      <c r="C48" s="473">
        <v>76.17773535835174</v>
      </c>
      <c r="D48" s="462">
        <v>76.871728837748648</v>
      </c>
      <c r="E48" s="462">
        <v>66.611659638425309</v>
      </c>
      <c r="F48" s="462">
        <v>47.838792624121197</v>
      </c>
      <c r="G48" s="480">
        <v>31.714501267720024</v>
      </c>
      <c r="H48" s="467">
        <v>67.168389703137422</v>
      </c>
      <c r="I48" s="462">
        <v>47.226698822353583</v>
      </c>
      <c r="J48" s="462">
        <v>34.927676204148206</v>
      </c>
      <c r="K48" s="462">
        <v>41.22881364149584</v>
      </c>
      <c r="L48" s="476">
        <v>25.455740412270032</v>
      </c>
      <c r="M48" s="473">
        <v>76.442882850083805</v>
      </c>
      <c r="N48" s="462">
        <v>75.958135491745466</v>
      </c>
      <c r="O48" s="462">
        <v>75.947540860372513</v>
      </c>
      <c r="P48" s="462">
        <v>73.361654496371159</v>
      </c>
      <c r="Q48" s="480">
        <v>61.893819973769801</v>
      </c>
      <c r="R48" s="473">
        <v>78.518351730366462</v>
      </c>
      <c r="S48" s="462">
        <v>84.144877329075612</v>
      </c>
      <c r="T48" s="462">
        <v>37.270576927826269</v>
      </c>
      <c r="U48" s="462">
        <v>86.547639394507087</v>
      </c>
      <c r="V48" s="462">
        <v>97.771283015880186</v>
      </c>
      <c r="W48" s="462">
        <v>46.134918320292762</v>
      </c>
      <c r="X48" s="462">
        <v>83.416820838656491</v>
      </c>
      <c r="Y48" s="476">
        <v>85.586622145883226</v>
      </c>
      <c r="Z48" s="476">
        <v>45.764166715917426</v>
      </c>
      <c r="AA48" s="476">
        <v>24.833346268112326</v>
      </c>
      <c r="AB48" s="476">
        <v>72.12307478692793</v>
      </c>
      <c r="AC48" s="476">
        <v>70.88375677366821</v>
      </c>
      <c r="AD48" s="476">
        <v>87.456382210061577</v>
      </c>
      <c r="AE48" s="476">
        <v>90.727734858236161</v>
      </c>
      <c r="AF48" s="476">
        <v>83.379749220736045</v>
      </c>
      <c r="AG48" s="476">
        <v>28.926077557034379</v>
      </c>
      <c r="AH48" s="476">
        <v>54.800083696811164</v>
      </c>
      <c r="AI48" s="476">
        <v>94.081305360959121</v>
      </c>
      <c r="AJ48" s="476">
        <v>48.539072598609486</v>
      </c>
      <c r="AK48" s="476">
        <v>99.46617683031937</v>
      </c>
      <c r="AL48" s="476">
        <v>85.036230376692885</v>
      </c>
      <c r="AM48" s="476">
        <v>54.117420897309721</v>
      </c>
      <c r="AN48" s="476">
        <v>74.797276646973813</v>
      </c>
      <c r="AO48" s="476">
        <v>31.062597720888601</v>
      </c>
      <c r="AP48" s="476">
        <v>62.700829413796733</v>
      </c>
      <c r="AQ48" s="476">
        <v>93.488161944817151</v>
      </c>
      <c r="AR48" s="1"/>
      <c r="AS48" s="1"/>
      <c r="AT48" s="1"/>
      <c r="AU48" s="1"/>
      <c r="AV48" s="1"/>
      <c r="AW48" s="1"/>
      <c r="AX48" s="1"/>
      <c r="AY48" s="1"/>
      <c r="AZ48" s="342"/>
      <c r="BA48" s="970"/>
      <c r="BB48" s="594" t="s">
        <v>100</v>
      </c>
      <c r="BC48" s="486">
        <v>1992.6111760057836</v>
      </c>
      <c r="BD48" s="483">
        <v>2044.8494829551069</v>
      </c>
      <c r="BE48" s="483">
        <v>1901.5441922919988</v>
      </c>
      <c r="BF48" s="483">
        <v>1526.2435253868587</v>
      </c>
      <c r="BG48" s="492">
        <v>815.06435204677086</v>
      </c>
      <c r="BH48" s="486">
        <v>774.63895750992253</v>
      </c>
      <c r="BI48" s="483">
        <v>641.95281019991228</v>
      </c>
      <c r="BJ48" s="483">
        <v>467.80917608624054</v>
      </c>
      <c r="BK48" s="483">
        <v>376.11683828679827</v>
      </c>
      <c r="BL48" s="492">
        <v>322.55799442755722</v>
      </c>
      <c r="BM48" s="486">
        <v>1258.5678801535137</v>
      </c>
      <c r="BN48" s="483">
        <v>968.21463153834475</v>
      </c>
      <c r="BO48" s="483">
        <v>1230.1443921302898</v>
      </c>
      <c r="BP48" s="483">
        <v>1191.3004329319062</v>
      </c>
      <c r="BQ48" s="492">
        <v>1049.0096154220325</v>
      </c>
      <c r="BR48" s="486">
        <v>135.07587471462946</v>
      </c>
      <c r="BS48" s="483">
        <v>290.38819600875956</v>
      </c>
      <c r="BT48" s="483">
        <v>455.36890071228891</v>
      </c>
      <c r="BU48" s="483">
        <v>252.89380141202173</v>
      </c>
      <c r="BV48" s="483">
        <v>270.59090169486063</v>
      </c>
      <c r="BW48" s="483">
        <v>218.43880624609275</v>
      </c>
      <c r="BX48" s="483">
        <v>518.59784739502618</v>
      </c>
      <c r="BY48" s="489">
        <v>407.47104184483061</v>
      </c>
      <c r="BZ48" s="489">
        <v>203.64342774896616</v>
      </c>
      <c r="CA48" s="489">
        <v>402.4082401495088</v>
      </c>
      <c r="CB48" s="489">
        <v>704.10928916621026</v>
      </c>
      <c r="CC48" s="489">
        <v>256.80356531569277</v>
      </c>
      <c r="CD48" s="489">
        <v>768.29124304956486</v>
      </c>
      <c r="CE48" s="489">
        <v>371.14079388081632</v>
      </c>
      <c r="CF48" s="489">
        <v>351.29873354986012</v>
      </c>
      <c r="CG48" s="489">
        <v>124.07767529818692</v>
      </c>
      <c r="CH48" s="489">
        <v>88.090768021706083</v>
      </c>
      <c r="CI48" s="489">
        <v>101.70233934163944</v>
      </c>
      <c r="CJ48" s="489">
        <v>675.48929659572116</v>
      </c>
      <c r="CK48" s="489">
        <v>109.02477987556915</v>
      </c>
      <c r="CL48" s="489">
        <v>125.08306841962236</v>
      </c>
      <c r="CM48" s="489">
        <v>606.36553268894522</v>
      </c>
      <c r="CN48" s="489">
        <v>177.00450683481353</v>
      </c>
      <c r="CO48" s="489">
        <v>114.50342328713911</v>
      </c>
      <c r="CP48" s="489">
        <v>449.48885948846151</v>
      </c>
      <c r="CQ48" s="489">
        <v>102.96181594558237</v>
      </c>
      <c r="CR48" s="2"/>
      <c r="CS48" s="2"/>
      <c r="CT48" s="2"/>
      <c r="CU48" s="2"/>
      <c r="CV48" s="2"/>
      <c r="CW48" s="2"/>
      <c r="CX48" s="2"/>
      <c r="CY48" s="2"/>
      <c r="CZ48" s="4"/>
    </row>
    <row r="49" s="304" customFormat="true" ht="15" customHeight="true" x14ac:dyDescent="0.2">
      <c r="A49" s="982"/>
      <c r="B49" s="378" t="s">
        <v>68</v>
      </c>
      <c r="C49" s="867" t="s">
        <v>35</v>
      </c>
      <c r="D49" s="869" t="s">
        <v>35</v>
      </c>
      <c r="E49" s="869" t="s">
        <v>35</v>
      </c>
      <c r="F49" s="869" t="s">
        <v>35</v>
      </c>
      <c r="G49" s="871" t="s">
        <v>35</v>
      </c>
      <c r="H49" s="873" t="s">
        <v>35</v>
      </c>
      <c r="I49" s="869" t="s">
        <v>35</v>
      </c>
      <c r="J49" s="869" t="s">
        <v>35</v>
      </c>
      <c r="K49" s="869" t="s">
        <v>35</v>
      </c>
      <c r="L49" s="875" t="s">
        <v>35</v>
      </c>
      <c r="M49" s="867" t="s">
        <v>35</v>
      </c>
      <c r="N49" s="869" t="s">
        <v>35</v>
      </c>
      <c r="O49" s="869" t="s">
        <v>35</v>
      </c>
      <c r="P49" s="869" t="s">
        <v>35</v>
      </c>
      <c r="Q49" s="871" t="s">
        <v>35</v>
      </c>
      <c r="R49" s="867" t="s">
        <v>35</v>
      </c>
      <c r="S49" s="869" t="s">
        <v>35</v>
      </c>
      <c r="T49" s="869" t="s">
        <v>35</v>
      </c>
      <c r="U49" s="869" t="s">
        <v>35</v>
      </c>
      <c r="V49" s="869" t="s">
        <v>35</v>
      </c>
      <c r="W49" s="869" t="s">
        <v>35</v>
      </c>
      <c r="X49" s="869" t="s">
        <v>35</v>
      </c>
      <c r="Y49" s="875" t="s">
        <v>35</v>
      </c>
      <c r="Z49" s="875" t="s">
        <v>35</v>
      </c>
      <c r="AA49" s="875" t="s">
        <v>35</v>
      </c>
      <c r="AB49" s="875" t="s">
        <v>35</v>
      </c>
      <c r="AC49" s="875" t="s">
        <v>35</v>
      </c>
      <c r="AD49" s="875" t="s">
        <v>35</v>
      </c>
      <c r="AE49" s="875" t="s">
        <v>35</v>
      </c>
      <c r="AF49" s="875" t="s">
        <v>35</v>
      </c>
      <c r="AG49" s="875" t="s">
        <v>35</v>
      </c>
      <c r="AH49" s="875" t="s">
        <v>35</v>
      </c>
      <c r="AI49" s="875" t="s">
        <v>35</v>
      </c>
      <c r="AJ49" s="875" t="s">
        <v>35</v>
      </c>
      <c r="AK49" s="875" t="s">
        <v>35</v>
      </c>
      <c r="AL49" s="875" t="s">
        <v>35</v>
      </c>
      <c r="AM49" s="875" t="s">
        <v>35</v>
      </c>
      <c r="AN49" s="875" t="s">
        <v>35</v>
      </c>
      <c r="AO49" s="875" t="s">
        <v>35</v>
      </c>
      <c r="AP49" s="875" t="s">
        <v>35</v>
      </c>
      <c r="AQ49" s="875" t="s">
        <v>35</v>
      </c>
      <c r="AR49" s="5"/>
      <c r="AS49" s="5"/>
      <c r="AT49" s="5"/>
      <c r="AU49" s="5"/>
      <c r="AV49" s="5"/>
      <c r="AW49" s="5"/>
      <c r="AX49" s="5"/>
      <c r="AY49" s="5"/>
      <c r="AZ49" s="342"/>
      <c r="BA49" s="970"/>
      <c r="BB49" s="594" t="s">
        <v>68</v>
      </c>
      <c r="BC49" s="45" t="s">
        <v>35</v>
      </c>
      <c r="BD49" s="41" t="s">
        <v>35</v>
      </c>
      <c r="BE49" s="41" t="s">
        <v>35</v>
      </c>
      <c r="BF49" s="41" t="s">
        <v>35</v>
      </c>
      <c r="BG49" s="36" t="s">
        <v>35</v>
      </c>
      <c r="BH49" s="45" t="s">
        <v>35</v>
      </c>
      <c r="BI49" s="41" t="s">
        <v>35</v>
      </c>
      <c r="BJ49" s="41" t="s">
        <v>35</v>
      </c>
      <c r="BK49" s="41" t="s">
        <v>35</v>
      </c>
      <c r="BL49" s="36" t="s">
        <v>35</v>
      </c>
      <c r="BM49" s="45" t="s">
        <v>35</v>
      </c>
      <c r="BN49" s="41" t="s">
        <v>35</v>
      </c>
      <c r="BO49" s="41" t="s">
        <v>35</v>
      </c>
      <c r="BP49" s="41" t="s">
        <v>35</v>
      </c>
      <c r="BQ49" s="36" t="s">
        <v>35</v>
      </c>
      <c r="BR49" s="45" t="s">
        <v>35</v>
      </c>
      <c r="BS49" s="41" t="s">
        <v>35</v>
      </c>
      <c r="BT49" s="41" t="s">
        <v>35</v>
      </c>
      <c r="BU49" s="41" t="s">
        <v>35</v>
      </c>
      <c r="BV49" s="41" t="s">
        <v>35</v>
      </c>
      <c r="BW49" s="41" t="s">
        <v>35</v>
      </c>
      <c r="BX49" s="41" t="s">
        <v>35</v>
      </c>
      <c r="BY49" s="30" t="s">
        <v>35</v>
      </c>
      <c r="BZ49" s="30" t="s">
        <v>35</v>
      </c>
      <c r="CA49" s="30" t="s">
        <v>35</v>
      </c>
      <c r="CB49" s="30" t="s">
        <v>35</v>
      </c>
      <c r="CC49" s="30" t="s">
        <v>35</v>
      </c>
      <c r="CD49" s="30" t="s">
        <v>35</v>
      </c>
      <c r="CE49" s="30" t="s">
        <v>35</v>
      </c>
      <c r="CF49" s="30" t="s">
        <v>35</v>
      </c>
      <c r="CG49" s="30" t="s">
        <v>35</v>
      </c>
      <c r="CH49" s="30" t="s">
        <v>35</v>
      </c>
      <c r="CI49" s="30" t="s">
        <v>35</v>
      </c>
      <c r="CJ49" s="30" t="s">
        <v>35</v>
      </c>
      <c r="CK49" s="30" t="s">
        <v>35</v>
      </c>
      <c r="CL49" s="30" t="s">
        <v>35</v>
      </c>
      <c r="CM49" s="30" t="s">
        <v>35</v>
      </c>
      <c r="CN49" s="30" t="s">
        <v>35</v>
      </c>
      <c r="CO49" s="30" t="s">
        <v>35</v>
      </c>
      <c r="CP49" s="30" t="s">
        <v>35</v>
      </c>
      <c r="CQ49" s="30" t="s">
        <v>35</v>
      </c>
      <c r="CR49" s="4"/>
      <c r="CS49" s="4"/>
      <c r="CT49" s="4"/>
      <c r="CU49" s="4"/>
      <c r="CV49" s="4"/>
      <c r="CW49" s="4"/>
      <c r="CX49" s="4"/>
      <c r="CY49" s="4"/>
      <c r="CZ49" s="4"/>
    </row>
    <row r="50" s="304" customFormat="true" ht="15" customHeight="true" x14ac:dyDescent="0.2">
      <c r="A50" s="982" t="s">
        <v>103</v>
      </c>
      <c r="B50" s="378" t="s">
        <v>101</v>
      </c>
      <c r="C50" s="473">
        <v>61.085239706156656</v>
      </c>
      <c r="D50" s="462">
        <v>59.696152261343784</v>
      </c>
      <c r="E50" s="462">
        <v>53.213653899008648</v>
      </c>
      <c r="F50" s="462">
        <v>60.712372238758469</v>
      </c>
      <c r="G50" s="480">
        <v>69.849633815238661</v>
      </c>
      <c r="H50" s="467">
        <v>38.799782505854459</v>
      </c>
      <c r="I50" s="462">
        <v>58.076716272781638</v>
      </c>
      <c r="J50" s="462">
        <v>66.151455509290372</v>
      </c>
      <c r="K50" s="462">
        <v>58.515929880546395</v>
      </c>
      <c r="L50" s="476">
        <v>76.516382679242753</v>
      </c>
      <c r="M50" s="473">
        <v>75.491896070015741</v>
      </c>
      <c r="N50" s="462">
        <v>55.450033789608078</v>
      </c>
      <c r="O50" s="462">
        <v>69.285752679275276</v>
      </c>
      <c r="P50" s="462">
        <v>58.400894889007596</v>
      </c>
      <c r="Q50" s="480">
        <v>63.189187916437263</v>
      </c>
      <c r="R50" s="473">
        <v>36.292304840529845</v>
      </c>
      <c r="S50" s="462">
        <v>48.95444476010482</v>
      </c>
      <c r="T50" s="462">
        <v>82.16056486924272</v>
      </c>
      <c r="U50" s="462">
        <v>14.611366951797422</v>
      </c>
      <c r="V50" s="462">
        <v>2.2418559273704313</v>
      </c>
      <c r="W50" s="462">
        <v>56.415773065498783</v>
      </c>
      <c r="X50" s="462">
        <v>81.970850348455343</v>
      </c>
      <c r="Y50" s="476">
        <v>45.607095267664967</v>
      </c>
      <c r="Z50" s="476">
        <v>71.160083285543934</v>
      </c>
      <c r="AA50" s="476">
        <v>75.605880531262613</v>
      </c>
      <c r="AB50" s="476">
        <v>36.878145008248481</v>
      </c>
      <c r="AC50" s="476">
        <v>55.088631788015675</v>
      </c>
      <c r="AD50" s="476">
        <v>26.141529947569293</v>
      </c>
      <c r="AE50" s="476">
        <v>22.7603837522357</v>
      </c>
      <c r="AF50" s="476">
        <v>37.74083936824595</v>
      </c>
      <c r="AG50" s="476">
        <v>91.595185524502114</v>
      </c>
      <c r="AH50" s="476">
        <v>48.313712384441764</v>
      </c>
      <c r="AI50" s="476">
        <v>75.118362269052497</v>
      </c>
      <c r="AJ50" s="476">
        <v>76.323191226710918</v>
      </c>
      <c r="AK50" s="476">
        <v>2.8997688443098428</v>
      </c>
      <c r="AL50" s="476">
        <v>52.215270345585452</v>
      </c>
      <c r="AM50" s="476">
        <v>48.860370418259514</v>
      </c>
      <c r="AN50" s="476">
        <v>65.94420051171231</v>
      </c>
      <c r="AO50" s="476">
        <v>85.258810577916421</v>
      </c>
      <c r="AP50" s="476">
        <v>69.465944718960742</v>
      </c>
      <c r="AQ50" s="476">
        <v>0</v>
      </c>
      <c r="AR50" s="1"/>
      <c r="AS50" s="1"/>
      <c r="AT50" s="1"/>
      <c r="AU50" s="1"/>
      <c r="AV50" s="1"/>
      <c r="AW50" s="1"/>
      <c r="AX50" s="1"/>
      <c r="AY50" s="1"/>
      <c r="AZ50" s="342"/>
      <c r="BA50" s="970" t="s">
        <v>103</v>
      </c>
      <c r="BB50" s="594" t="s">
        <v>101</v>
      </c>
      <c r="BC50" s="486">
        <v>376.64303198596383</v>
      </c>
      <c r="BD50" s="483">
        <v>419.67330437511998</v>
      </c>
      <c r="BE50" s="483">
        <v>804.34679573140704</v>
      </c>
      <c r="BF50" s="483">
        <v>1564.5579086576529</v>
      </c>
      <c r="BG50" s="492">
        <v>1746.7390578871421</v>
      </c>
      <c r="BH50" s="486">
        <v>326.34252816647421</v>
      </c>
      <c r="BI50" s="483">
        <v>676.91776662652956</v>
      </c>
      <c r="BJ50" s="483">
        <v>868.16804848712718</v>
      </c>
      <c r="BK50" s="483">
        <v>529.02659091005478</v>
      </c>
      <c r="BL50" s="492">
        <v>944.57464129055222</v>
      </c>
      <c r="BM50" s="486">
        <v>260.04041726972264</v>
      </c>
      <c r="BN50" s="483">
        <v>152.23961564817418</v>
      </c>
      <c r="BO50" s="483">
        <v>275.49946256770835</v>
      </c>
      <c r="BP50" s="483">
        <v>333.88568879023649</v>
      </c>
      <c r="BQ50" s="492">
        <v>545.26533888070514</v>
      </c>
      <c r="BR50" s="486">
        <v>33.261581383840664</v>
      </c>
      <c r="BS50" s="483">
        <v>41.470317023699558</v>
      </c>
      <c r="BT50" s="483">
        <v>755.8188721023289</v>
      </c>
      <c r="BU50" s="483">
        <v>22.202950389649164</v>
      </c>
      <c r="BV50" s="483">
        <v>4.7293377997817307</v>
      </c>
      <c r="BW50" s="483">
        <v>207.88364765705393</v>
      </c>
      <c r="BX50" s="483">
        <v>68.222357437135315</v>
      </c>
      <c r="BY50" s="489">
        <v>51.638298400086953</v>
      </c>
      <c r="BZ50" s="489">
        <v>195.16903115484143</v>
      </c>
      <c r="CA50" s="489">
        <v>1218.0267821987588</v>
      </c>
      <c r="CB50" s="489">
        <v>228.4241176535115</v>
      </c>
      <c r="CC50" s="489">
        <v>13.138448377062616</v>
      </c>
      <c r="CD50" s="489">
        <v>61.618456808399721</v>
      </c>
      <c r="CE50" s="489">
        <v>36.156100487037541</v>
      </c>
      <c r="CF50" s="489">
        <v>52.981076845513911</v>
      </c>
      <c r="CG50" s="489">
        <v>249.82550364274942</v>
      </c>
      <c r="CH50" s="489">
        <v>19.29331977295605</v>
      </c>
      <c r="CI50" s="489">
        <v>2.2185417197758444</v>
      </c>
      <c r="CJ50" s="489">
        <v>709.41174528293504</v>
      </c>
      <c r="CK50" s="489">
        <v>0.58512305812450283</v>
      </c>
      <c r="CL50" s="489">
        <v>9.2735360424271338</v>
      </c>
      <c r="CM50" s="489">
        <v>404.00963078919028</v>
      </c>
      <c r="CN50" s="489">
        <v>54.261820956742703</v>
      </c>
      <c r="CO50" s="489">
        <v>226.93743913024451</v>
      </c>
      <c r="CP50" s="489">
        <v>245.40206252343836</v>
      </c>
      <c r="CQ50" s="489">
        <v>0</v>
      </c>
      <c r="CR50" s="2"/>
      <c r="CS50" s="2"/>
      <c r="CT50" s="2"/>
      <c r="CU50" s="2"/>
      <c r="CV50" s="2"/>
      <c r="CW50" s="2"/>
      <c r="CX50" s="2"/>
      <c r="CY50" s="2"/>
      <c r="CZ50" s="4"/>
    </row>
    <row r="51" s="304" customFormat="true" ht="15" customHeight="true" x14ac:dyDescent="0.2">
      <c r="A51" s="982"/>
      <c r="B51" s="378" t="s">
        <v>100</v>
      </c>
      <c r="C51" s="473">
        <v>38.91476029384345</v>
      </c>
      <c r="D51" s="462">
        <v>40.303847738656238</v>
      </c>
      <c r="E51" s="462">
        <v>46.786346100991388</v>
      </c>
      <c r="F51" s="462">
        <v>39.287627761241481</v>
      </c>
      <c r="G51" s="480">
        <v>30.150366184761339</v>
      </c>
      <c r="H51" s="467">
        <v>61.200217494145484</v>
      </c>
      <c r="I51" s="462">
        <v>41.923283727218347</v>
      </c>
      <c r="J51" s="462">
        <v>33.848544490709656</v>
      </c>
      <c r="K51" s="462">
        <v>41.484070119453619</v>
      </c>
      <c r="L51" s="476">
        <v>23.483617320757276</v>
      </c>
      <c r="M51" s="473">
        <v>24.508103929984259</v>
      </c>
      <c r="N51" s="462">
        <v>44.549966210391915</v>
      </c>
      <c r="O51" s="462">
        <v>30.71424732072472</v>
      </c>
      <c r="P51" s="462">
        <v>41.59910511099249</v>
      </c>
      <c r="Q51" s="480">
        <v>36.810812083562745</v>
      </c>
      <c r="R51" s="473">
        <v>63.707695159470191</v>
      </c>
      <c r="S51" s="462">
        <v>51.045555239895201</v>
      </c>
      <c r="T51" s="462">
        <v>17.839435130757256</v>
      </c>
      <c r="U51" s="462">
        <v>85.388633048202593</v>
      </c>
      <c r="V51" s="462">
        <v>97.758144072629563</v>
      </c>
      <c r="W51" s="462">
        <v>43.584226934501189</v>
      </c>
      <c r="X51" s="462">
        <v>18.029149651544657</v>
      </c>
      <c r="Y51" s="476">
        <v>54.392904732335055</v>
      </c>
      <c r="Z51" s="476">
        <v>28.839916714456077</v>
      </c>
      <c r="AA51" s="476">
        <v>24.394119468737344</v>
      </c>
      <c r="AB51" s="476">
        <v>63.121854991751526</v>
      </c>
      <c r="AC51" s="476">
        <v>44.911368211984318</v>
      </c>
      <c r="AD51" s="476">
        <v>73.858470052430718</v>
      </c>
      <c r="AE51" s="476">
        <v>77.239616247764346</v>
      </c>
      <c r="AF51" s="476">
        <v>62.25916063175405</v>
      </c>
      <c r="AG51" s="476">
        <v>8.4048144754978473</v>
      </c>
      <c r="AH51" s="476">
        <v>51.686287615558221</v>
      </c>
      <c r="AI51" s="476">
        <v>24.881637730947503</v>
      </c>
      <c r="AJ51" s="476">
        <v>23.676808773289128</v>
      </c>
      <c r="AK51" s="476">
        <v>97.100231155690167</v>
      </c>
      <c r="AL51" s="476">
        <v>47.784729654414548</v>
      </c>
      <c r="AM51" s="476">
        <v>51.139629581740486</v>
      </c>
      <c r="AN51" s="476">
        <v>34.055799488287676</v>
      </c>
      <c r="AO51" s="476">
        <v>14.741189422083576</v>
      </c>
      <c r="AP51" s="476">
        <v>30.53405528103923</v>
      </c>
      <c r="AQ51" s="476">
        <v>100</v>
      </c>
      <c r="AR51" s="1"/>
      <c r="AS51" s="1"/>
      <c r="AT51" s="1"/>
      <c r="AU51" s="1"/>
      <c r="AV51" s="1"/>
      <c r="AW51" s="1"/>
      <c r="AX51" s="1"/>
      <c r="AY51" s="1"/>
      <c r="AZ51" s="342"/>
      <c r="BA51" s="970"/>
      <c r="BB51" s="594" t="s">
        <v>100</v>
      </c>
      <c r="BC51" s="486">
        <v>239.94296128796145</v>
      </c>
      <c r="BD51" s="483">
        <v>283.342364939432</v>
      </c>
      <c r="BE51" s="483">
        <v>707.19533076480036</v>
      </c>
      <c r="BF51" s="483">
        <v>1012.4422166295722</v>
      </c>
      <c r="BG51" s="492">
        <v>753.97420641928693</v>
      </c>
      <c r="BH51" s="486">
        <v>514.7511767202285</v>
      </c>
      <c r="BI51" s="483">
        <v>488.64015411937049</v>
      </c>
      <c r="BJ51" s="483">
        <v>444.22642840416529</v>
      </c>
      <c r="BK51" s="483">
        <v>375.04618378566033</v>
      </c>
      <c r="BL51" s="492">
        <v>289.89908605515416</v>
      </c>
      <c r="BM51" s="486">
        <v>84.420949853107956</v>
      </c>
      <c r="BN51" s="483">
        <v>122.3131758357969</v>
      </c>
      <c r="BO51" s="483">
        <v>122.12840739713019</v>
      </c>
      <c r="BP51" s="483">
        <v>237.82762044037568</v>
      </c>
      <c r="BQ51" s="492">
        <v>317.64389743006336</v>
      </c>
      <c r="BR51" s="486">
        <v>58.38754790126174</v>
      </c>
      <c r="BS51" s="483">
        <v>43.24173971991118</v>
      </c>
      <c r="BT51" s="483">
        <v>164.11013922470232</v>
      </c>
      <c r="BU51" s="483">
        <v>129.75374512622017</v>
      </c>
      <c r="BV51" s="483">
        <v>206.2270283985124</v>
      </c>
      <c r="BW51" s="483">
        <v>160.60132801756936</v>
      </c>
      <c r="BX51" s="483">
        <v>15.005225474502609</v>
      </c>
      <c r="BY51" s="489">
        <v>61.585966589878474</v>
      </c>
      <c r="BZ51" s="489">
        <v>79.09853872936884</v>
      </c>
      <c r="CA51" s="489">
        <v>392.99444212930251</v>
      </c>
      <c r="CB51" s="489">
        <v>390.97828884611107</v>
      </c>
      <c r="CC51" s="489">
        <v>10.711206171665594</v>
      </c>
      <c r="CD51" s="489">
        <v>174.09252465284092</v>
      </c>
      <c r="CE51" s="489">
        <v>122.69930757912051</v>
      </c>
      <c r="CF51" s="489">
        <v>87.400212315984334</v>
      </c>
      <c r="CG51" s="489">
        <v>22.924098000799745</v>
      </c>
      <c r="CH51" s="489">
        <v>20.64010455062995</v>
      </c>
      <c r="CI51" s="489">
        <v>0.73485296663872657</v>
      </c>
      <c r="CJ51" s="489">
        <v>220.07211654314347</v>
      </c>
      <c r="CK51" s="489">
        <v>19.593142505100577</v>
      </c>
      <c r="CL51" s="489">
        <v>8.4866631886607617</v>
      </c>
      <c r="CM51" s="489">
        <v>422.8560424153842</v>
      </c>
      <c r="CN51" s="489">
        <v>28.022626402817419</v>
      </c>
      <c r="CO51" s="489">
        <v>39.237326377245942</v>
      </c>
      <c r="CP51" s="489">
        <v>107.8675338467896</v>
      </c>
      <c r="CQ51" s="489">
        <v>9.5753323668906241</v>
      </c>
      <c r="CR51" s="2"/>
      <c r="CS51" s="2"/>
      <c r="CT51" s="2"/>
      <c r="CU51" s="2"/>
      <c r="CV51" s="2"/>
      <c r="CW51" s="2"/>
      <c r="CX51" s="2"/>
      <c r="CY51" s="2"/>
      <c r="CZ51" s="4"/>
    </row>
    <row r="52" s="304" customFormat="true" ht="15" customHeight="true" x14ac:dyDescent="0.2">
      <c r="A52" s="982"/>
      <c r="B52" s="378" t="s">
        <v>68</v>
      </c>
      <c r="C52" s="867" t="s">
        <v>35</v>
      </c>
      <c r="D52" s="869" t="s">
        <v>35</v>
      </c>
      <c r="E52" s="869" t="s">
        <v>35</v>
      </c>
      <c r="F52" s="869" t="s">
        <v>35</v>
      </c>
      <c r="G52" s="871" t="s">
        <v>35</v>
      </c>
      <c r="H52" s="873" t="s">
        <v>35</v>
      </c>
      <c r="I52" s="869" t="s">
        <v>35</v>
      </c>
      <c r="J52" s="869" t="s">
        <v>35</v>
      </c>
      <c r="K52" s="869" t="s">
        <v>35</v>
      </c>
      <c r="L52" s="875" t="s">
        <v>35</v>
      </c>
      <c r="M52" s="867" t="s">
        <v>35</v>
      </c>
      <c r="N52" s="869" t="s">
        <v>35</v>
      </c>
      <c r="O52" s="869" t="s">
        <v>35</v>
      </c>
      <c r="P52" s="869" t="s">
        <v>35</v>
      </c>
      <c r="Q52" s="871" t="s">
        <v>35</v>
      </c>
      <c r="R52" s="867" t="s">
        <v>35</v>
      </c>
      <c r="S52" s="869" t="s">
        <v>35</v>
      </c>
      <c r="T52" s="869" t="s">
        <v>35</v>
      </c>
      <c r="U52" s="869" t="s">
        <v>35</v>
      </c>
      <c r="V52" s="869" t="s">
        <v>35</v>
      </c>
      <c r="W52" s="869" t="s">
        <v>35</v>
      </c>
      <c r="X52" s="869" t="s">
        <v>35</v>
      </c>
      <c r="Y52" s="875" t="s">
        <v>35</v>
      </c>
      <c r="Z52" s="875" t="s">
        <v>35</v>
      </c>
      <c r="AA52" s="875" t="s">
        <v>35</v>
      </c>
      <c r="AB52" s="875" t="s">
        <v>35</v>
      </c>
      <c r="AC52" s="875" t="s">
        <v>35</v>
      </c>
      <c r="AD52" s="875" t="s">
        <v>35</v>
      </c>
      <c r="AE52" s="875" t="s">
        <v>35</v>
      </c>
      <c r="AF52" s="875" t="s">
        <v>35</v>
      </c>
      <c r="AG52" s="875" t="s">
        <v>35</v>
      </c>
      <c r="AH52" s="875" t="s">
        <v>35</v>
      </c>
      <c r="AI52" s="875" t="s">
        <v>35</v>
      </c>
      <c r="AJ52" s="875" t="s">
        <v>35</v>
      </c>
      <c r="AK52" s="875" t="s">
        <v>35</v>
      </c>
      <c r="AL52" s="875" t="s">
        <v>35</v>
      </c>
      <c r="AM52" s="875" t="s">
        <v>35</v>
      </c>
      <c r="AN52" s="875" t="s">
        <v>35</v>
      </c>
      <c r="AO52" s="875" t="s">
        <v>35</v>
      </c>
      <c r="AP52" s="875" t="s">
        <v>35</v>
      </c>
      <c r="AQ52" s="875" t="s">
        <v>35</v>
      </c>
      <c r="AR52" s="5"/>
      <c r="AS52" s="5"/>
      <c r="AT52" s="5"/>
      <c r="AU52" s="5"/>
      <c r="AV52" s="5"/>
      <c r="AW52" s="5"/>
      <c r="AX52" s="5"/>
      <c r="AY52" s="5"/>
      <c r="AZ52" s="342"/>
      <c r="BA52" s="970"/>
      <c r="BB52" s="594" t="s">
        <v>68</v>
      </c>
      <c r="BC52" s="45" t="s">
        <v>35</v>
      </c>
      <c r="BD52" s="41" t="s">
        <v>35</v>
      </c>
      <c r="BE52" s="41" t="s">
        <v>35</v>
      </c>
      <c r="BF52" s="41" t="s">
        <v>35</v>
      </c>
      <c r="BG52" s="36" t="s">
        <v>35</v>
      </c>
      <c r="BH52" s="45" t="s">
        <v>35</v>
      </c>
      <c r="BI52" s="41" t="s">
        <v>35</v>
      </c>
      <c r="BJ52" s="41" t="s">
        <v>35</v>
      </c>
      <c r="BK52" s="41" t="s">
        <v>35</v>
      </c>
      <c r="BL52" s="36" t="s">
        <v>35</v>
      </c>
      <c r="BM52" s="45" t="s">
        <v>35</v>
      </c>
      <c r="BN52" s="41" t="s">
        <v>35</v>
      </c>
      <c r="BO52" s="41" t="s">
        <v>35</v>
      </c>
      <c r="BP52" s="41" t="s">
        <v>35</v>
      </c>
      <c r="BQ52" s="36" t="s">
        <v>35</v>
      </c>
      <c r="BR52" s="45" t="s">
        <v>35</v>
      </c>
      <c r="BS52" s="41" t="s">
        <v>35</v>
      </c>
      <c r="BT52" s="41" t="s">
        <v>35</v>
      </c>
      <c r="BU52" s="41" t="s">
        <v>35</v>
      </c>
      <c r="BV52" s="41" t="s">
        <v>35</v>
      </c>
      <c r="BW52" s="41" t="s">
        <v>35</v>
      </c>
      <c r="BX52" s="41" t="s">
        <v>35</v>
      </c>
      <c r="BY52" s="30" t="s">
        <v>35</v>
      </c>
      <c r="BZ52" s="30" t="s">
        <v>35</v>
      </c>
      <c r="CA52" s="30" t="s">
        <v>35</v>
      </c>
      <c r="CB52" s="30" t="s">
        <v>35</v>
      </c>
      <c r="CC52" s="30" t="s">
        <v>35</v>
      </c>
      <c r="CD52" s="30" t="s">
        <v>35</v>
      </c>
      <c r="CE52" s="30" t="s">
        <v>35</v>
      </c>
      <c r="CF52" s="30" t="s">
        <v>35</v>
      </c>
      <c r="CG52" s="30" t="s">
        <v>35</v>
      </c>
      <c r="CH52" s="30" t="s">
        <v>35</v>
      </c>
      <c r="CI52" s="30" t="s">
        <v>35</v>
      </c>
      <c r="CJ52" s="30" t="s">
        <v>35</v>
      </c>
      <c r="CK52" s="30" t="s">
        <v>35</v>
      </c>
      <c r="CL52" s="30" t="s">
        <v>35</v>
      </c>
      <c r="CM52" s="30" t="s">
        <v>35</v>
      </c>
      <c r="CN52" s="30" t="s">
        <v>35</v>
      </c>
      <c r="CO52" s="30" t="s">
        <v>35</v>
      </c>
      <c r="CP52" s="30" t="s">
        <v>35</v>
      </c>
      <c r="CQ52" s="30" t="s">
        <v>35</v>
      </c>
      <c r="CR52" s="4"/>
      <c r="CS52" s="4"/>
      <c r="CT52" s="4"/>
      <c r="CU52" s="4"/>
      <c r="CV52" s="4"/>
      <c r="CW52" s="4"/>
      <c r="CX52" s="4"/>
      <c r="CY52" s="4"/>
      <c r="CZ52" s="4"/>
    </row>
    <row r="53" s="304" customFormat="true" ht="15" customHeight="true" x14ac:dyDescent="0.2">
      <c r="A53" s="982" t="s">
        <v>106</v>
      </c>
      <c r="B53" s="378" t="s">
        <v>101</v>
      </c>
      <c r="C53" s="473">
        <v>0</v>
      </c>
      <c r="D53" s="462">
        <v>0</v>
      </c>
      <c r="E53" s="462">
        <v>66.152775530785945</v>
      </c>
      <c r="F53" s="462">
        <v>63.501487977621352</v>
      </c>
      <c r="G53" s="480">
        <v>73.974662029624767</v>
      </c>
      <c r="H53" s="467">
        <v>63.001007418268451</v>
      </c>
      <c r="I53" s="462">
        <v>90.949651767586403</v>
      </c>
      <c r="J53" s="462">
        <v>71.825174929192684</v>
      </c>
      <c r="K53" s="462">
        <v>58.436442501915586</v>
      </c>
      <c r="L53" s="476">
        <v>78.768445912733426</v>
      </c>
      <c r="M53" s="473">
        <v>0</v>
      </c>
      <c r="N53" s="462">
        <v>0</v>
      </c>
      <c r="O53" s="462">
        <v>0</v>
      </c>
      <c r="P53" s="462">
        <v>0</v>
      </c>
      <c r="Q53" s="480">
        <v>0</v>
      </c>
      <c r="R53" s="473">
        <v>0</v>
      </c>
      <c r="S53" s="462">
        <v>100</v>
      </c>
      <c r="T53" s="462">
        <v>85.540821058107184</v>
      </c>
      <c r="U53" s="462">
        <v>0</v>
      </c>
      <c r="V53" s="462">
        <v>0</v>
      </c>
      <c r="W53" s="462">
        <v>100</v>
      </c>
      <c r="X53" s="462">
        <v>0</v>
      </c>
      <c r="Y53" s="476">
        <v>0</v>
      </c>
      <c r="Z53" s="476">
        <v>60.03961031399885</v>
      </c>
      <c r="AA53" s="476">
        <v>79.023588745155408</v>
      </c>
      <c r="AB53" s="476">
        <v>0</v>
      </c>
      <c r="AC53" s="476">
        <v>100</v>
      </c>
      <c r="AD53" s="476">
        <v>0</v>
      </c>
      <c r="AE53" s="476">
        <v>0</v>
      </c>
      <c r="AF53" s="476">
        <v>98.339750126119498</v>
      </c>
      <c r="AG53" s="476">
        <v>0</v>
      </c>
      <c r="AH53" s="476">
        <v>0</v>
      </c>
      <c r="AI53" s="476">
        <v>0</v>
      </c>
      <c r="AJ53" s="476">
        <v>80.691682101969604</v>
      </c>
      <c r="AK53" s="476">
        <v>0</v>
      </c>
      <c r="AL53" s="476">
        <v>0</v>
      </c>
      <c r="AM53" s="476">
        <v>28.448591819027413</v>
      </c>
      <c r="AN53" s="476">
        <v>100</v>
      </c>
      <c r="AO53" s="476">
        <v>0</v>
      </c>
      <c r="AP53" s="476">
        <v>95.260620165037025</v>
      </c>
      <c r="AQ53" s="476">
        <v>0</v>
      </c>
      <c r="AR53" s="1"/>
      <c r="AS53" s="1"/>
      <c r="AT53" s="1"/>
      <c r="AU53" s="1"/>
      <c r="AV53" s="1"/>
      <c r="AW53" s="1"/>
      <c r="AX53" s="1"/>
      <c r="AY53" s="1"/>
      <c r="AZ53" s="342"/>
      <c r="BA53" s="970" t="s">
        <v>106</v>
      </c>
      <c r="BB53" s="594" t="s">
        <v>101</v>
      </c>
      <c r="BC53" s="486">
        <v>0</v>
      </c>
      <c r="BD53" s="483">
        <v>0</v>
      </c>
      <c r="BE53" s="483">
        <v>19.122676065731987</v>
      </c>
      <c r="BF53" s="483">
        <v>230.16585249858551</v>
      </c>
      <c r="BG53" s="492">
        <v>1020.1337634549741</v>
      </c>
      <c r="BH53" s="486">
        <v>19.122676065731987</v>
      </c>
      <c r="BI53" s="483">
        <v>22.560430499778043</v>
      </c>
      <c r="BJ53" s="483">
        <v>306.01301083099008</v>
      </c>
      <c r="BK53" s="483">
        <v>250.05126007095299</v>
      </c>
      <c r="BL53" s="492">
        <v>671.67491455183847</v>
      </c>
      <c r="BM53" s="486">
        <v>0</v>
      </c>
      <c r="BN53" s="483">
        <v>0</v>
      </c>
      <c r="BO53" s="483">
        <v>0</v>
      </c>
      <c r="BP53" s="483">
        <v>0</v>
      </c>
      <c r="BQ53" s="492">
        <v>0</v>
      </c>
      <c r="BR53" s="486">
        <v>0</v>
      </c>
      <c r="BS53" s="483">
        <v>0.47464318125935384</v>
      </c>
      <c r="BT53" s="483">
        <v>111.73614214725438</v>
      </c>
      <c r="BU53" s="483">
        <v>0</v>
      </c>
      <c r="BV53" s="483">
        <v>0</v>
      </c>
      <c r="BW53" s="483">
        <v>8.5030902222103055</v>
      </c>
      <c r="BX53" s="483">
        <v>0</v>
      </c>
      <c r="BY53" s="489">
        <v>0</v>
      </c>
      <c r="BZ53" s="489">
        <v>8.9514699328048195</v>
      </c>
      <c r="CA53" s="489">
        <v>844.44007146120725</v>
      </c>
      <c r="CB53" s="489">
        <v>0</v>
      </c>
      <c r="CC53" s="489">
        <v>0.50969874185615149</v>
      </c>
      <c r="CD53" s="489">
        <v>0</v>
      </c>
      <c r="CE53" s="489">
        <v>0</v>
      </c>
      <c r="CF53" s="489">
        <v>10.141041268767696</v>
      </c>
      <c r="CG53" s="489">
        <v>0</v>
      </c>
      <c r="CH53" s="489">
        <v>0</v>
      </c>
      <c r="CI53" s="489">
        <v>0</v>
      </c>
      <c r="CJ53" s="489">
        <v>178.99376293156638</v>
      </c>
      <c r="CK53" s="489">
        <v>0</v>
      </c>
      <c r="CL53" s="489">
        <v>0</v>
      </c>
      <c r="CM53" s="489">
        <v>51.907671456179479</v>
      </c>
      <c r="CN53" s="489">
        <v>4.1010897430003626</v>
      </c>
      <c r="CO53" s="489">
        <v>0</v>
      </c>
      <c r="CP53" s="489">
        <v>49.663610933185282</v>
      </c>
      <c r="CQ53" s="489">
        <v>0</v>
      </c>
      <c r="CR53" s="2"/>
      <c r="CS53" s="2"/>
      <c r="CT53" s="2"/>
      <c r="CU53" s="2"/>
      <c r="CV53" s="2"/>
      <c r="CW53" s="2"/>
      <c r="CX53" s="2"/>
      <c r="CY53" s="2"/>
      <c r="CZ53" s="4"/>
    </row>
    <row r="54" s="304" customFormat="true" ht="15" customHeight="true" x14ac:dyDescent="0.2">
      <c r="A54" s="982"/>
      <c r="B54" s="378" t="s">
        <v>100</v>
      </c>
      <c r="C54" s="473">
        <v>0</v>
      </c>
      <c r="D54" s="462">
        <v>0</v>
      </c>
      <c r="E54" s="462">
        <v>33.847224469214062</v>
      </c>
      <c r="F54" s="462">
        <v>36.498512022378634</v>
      </c>
      <c r="G54" s="480">
        <v>26.025337970375183</v>
      </c>
      <c r="H54" s="467">
        <v>36.998992581731549</v>
      </c>
      <c r="I54" s="462">
        <v>9.0503482324135831</v>
      </c>
      <c r="J54" s="462">
        <v>28.174825070807337</v>
      </c>
      <c r="K54" s="462">
        <v>41.5635574980844</v>
      </c>
      <c r="L54" s="476">
        <v>21.231554087266566</v>
      </c>
      <c r="M54" s="473">
        <v>0</v>
      </c>
      <c r="N54" s="462">
        <v>0</v>
      </c>
      <c r="O54" s="462">
        <v>0</v>
      </c>
      <c r="P54" s="462">
        <v>0</v>
      </c>
      <c r="Q54" s="480">
        <v>100</v>
      </c>
      <c r="R54" s="473">
        <v>0</v>
      </c>
      <c r="S54" s="462">
        <v>0</v>
      </c>
      <c r="T54" s="462">
        <v>14.4591789418928</v>
      </c>
      <c r="U54" s="462">
        <v>0</v>
      </c>
      <c r="V54" s="462">
        <v>0</v>
      </c>
      <c r="W54" s="462">
        <v>0</v>
      </c>
      <c r="X54" s="462">
        <v>0</v>
      </c>
      <c r="Y54" s="476">
        <v>100</v>
      </c>
      <c r="Z54" s="476">
        <v>39.960389686001143</v>
      </c>
      <c r="AA54" s="476">
        <v>20.976411254844606</v>
      </c>
      <c r="AB54" s="476">
        <v>100</v>
      </c>
      <c r="AC54" s="476">
        <v>0</v>
      </c>
      <c r="AD54" s="476">
        <v>0</v>
      </c>
      <c r="AE54" s="476">
        <v>0</v>
      </c>
      <c r="AF54" s="476">
        <v>1.6602498738805118</v>
      </c>
      <c r="AG54" s="476">
        <v>0</v>
      </c>
      <c r="AH54" s="476">
        <v>0</v>
      </c>
      <c r="AI54" s="476">
        <v>0</v>
      </c>
      <c r="AJ54" s="476">
        <v>19.308317898030392</v>
      </c>
      <c r="AK54" s="476">
        <v>100</v>
      </c>
      <c r="AL54" s="476">
        <v>0</v>
      </c>
      <c r="AM54" s="476">
        <v>71.551408180972587</v>
      </c>
      <c r="AN54" s="476">
        <v>0</v>
      </c>
      <c r="AO54" s="476">
        <v>100</v>
      </c>
      <c r="AP54" s="476">
        <v>4.7393798349629748</v>
      </c>
      <c r="AQ54" s="476">
        <v>0</v>
      </c>
      <c r="AR54" s="1"/>
      <c r="AS54" s="1"/>
      <c r="AT54" s="1"/>
      <c r="AU54" s="1"/>
      <c r="AV54" s="1"/>
      <c r="AW54" s="1"/>
      <c r="AX54" s="1"/>
      <c r="AY54" s="1"/>
      <c r="AZ54" s="342"/>
      <c r="BA54" s="970"/>
      <c r="BB54" s="594" t="s">
        <v>100</v>
      </c>
      <c r="BC54" s="486">
        <v>0</v>
      </c>
      <c r="BD54" s="483">
        <v>0</v>
      </c>
      <c r="BE54" s="483">
        <v>9.7841625548679065</v>
      </c>
      <c r="BF54" s="483">
        <v>132.29156358542588</v>
      </c>
      <c r="BG54" s="492">
        <v>358.89756357756949</v>
      </c>
      <c r="BH54" s="486">
        <v>11.230292639633461</v>
      </c>
      <c r="BI54" s="483">
        <v>2.2449756357277599</v>
      </c>
      <c r="BJ54" s="483">
        <v>120.03956910726492</v>
      </c>
      <c r="BK54" s="483">
        <v>177.85168775609193</v>
      </c>
      <c r="BL54" s="492">
        <v>181.04587582147755</v>
      </c>
      <c r="BM54" s="486">
        <v>0</v>
      </c>
      <c r="BN54" s="483">
        <v>0</v>
      </c>
      <c r="BO54" s="483">
        <v>0</v>
      </c>
      <c r="BP54" s="483">
        <v>0</v>
      </c>
      <c r="BQ54" s="492">
        <v>8.5608887576676658</v>
      </c>
      <c r="BR54" s="486">
        <v>0</v>
      </c>
      <c r="BS54" s="483">
        <v>0</v>
      </c>
      <c r="BT54" s="483">
        <v>18.887039586473556</v>
      </c>
      <c r="BU54" s="483">
        <v>0</v>
      </c>
      <c r="BV54" s="483">
        <v>0</v>
      </c>
      <c r="BW54" s="483">
        <v>0</v>
      </c>
      <c r="BX54" s="483">
        <v>0</v>
      </c>
      <c r="BY54" s="489">
        <v>3.2782150543243689</v>
      </c>
      <c r="BZ54" s="489">
        <v>5.9578039382111161</v>
      </c>
      <c r="CA54" s="489">
        <v>224.15233856519302</v>
      </c>
      <c r="CB54" s="489">
        <v>67.632998997406389</v>
      </c>
      <c r="CC54" s="489">
        <v>0</v>
      </c>
      <c r="CD54" s="489">
        <v>0</v>
      </c>
      <c r="CE54" s="489">
        <v>0</v>
      </c>
      <c r="CF54" s="489">
        <v>0.17120912414253467</v>
      </c>
      <c r="CG54" s="489">
        <v>0</v>
      </c>
      <c r="CH54" s="489">
        <v>0</v>
      </c>
      <c r="CI54" s="489">
        <v>0</v>
      </c>
      <c r="CJ54" s="489">
        <v>42.83054196441163</v>
      </c>
      <c r="CK54" s="489">
        <v>3.79154042450054</v>
      </c>
      <c r="CL54" s="489">
        <v>0</v>
      </c>
      <c r="CM54" s="489">
        <v>130.55363202901381</v>
      </c>
      <c r="CN54" s="489">
        <v>0</v>
      </c>
      <c r="CO54" s="489">
        <v>1.2471198992575117</v>
      </c>
      <c r="CP54" s="489">
        <v>2.4708501349288228</v>
      </c>
      <c r="CQ54" s="489">
        <v>0</v>
      </c>
      <c r="CR54" s="2"/>
      <c r="CS54" s="2"/>
      <c r="CT54" s="2"/>
      <c r="CU54" s="2"/>
      <c r="CV54" s="2"/>
      <c r="CW54" s="2"/>
      <c r="CX54" s="2"/>
      <c r="CY54" s="2"/>
      <c r="CZ54" s="4"/>
    </row>
    <row r="55" s="304" customFormat="true" ht="15" customHeight="true" x14ac:dyDescent="0.2">
      <c r="A55" s="983"/>
      <c r="B55" s="379" t="s">
        <v>68</v>
      </c>
      <c r="C55" s="868" t="s">
        <v>35</v>
      </c>
      <c r="D55" s="870" t="s">
        <v>35</v>
      </c>
      <c r="E55" s="870" t="s">
        <v>35</v>
      </c>
      <c r="F55" s="870" t="s">
        <v>35</v>
      </c>
      <c r="G55" s="872" t="s">
        <v>35</v>
      </c>
      <c r="H55" s="874" t="s">
        <v>35</v>
      </c>
      <c r="I55" s="870" t="s">
        <v>35</v>
      </c>
      <c r="J55" s="870" t="s">
        <v>35</v>
      </c>
      <c r="K55" s="870" t="s">
        <v>35</v>
      </c>
      <c r="L55" s="876" t="s">
        <v>35</v>
      </c>
      <c r="M55" s="868" t="s">
        <v>35</v>
      </c>
      <c r="N55" s="870" t="s">
        <v>35</v>
      </c>
      <c r="O55" s="870" t="s">
        <v>35</v>
      </c>
      <c r="P55" s="870" t="s">
        <v>35</v>
      </c>
      <c r="Q55" s="872" t="s">
        <v>35</v>
      </c>
      <c r="R55" s="877" t="s">
        <v>35</v>
      </c>
      <c r="S55" s="876" t="s">
        <v>35</v>
      </c>
      <c r="T55" s="876" t="s">
        <v>35</v>
      </c>
      <c r="U55" s="876" t="s">
        <v>35</v>
      </c>
      <c r="V55" s="876" t="s">
        <v>35</v>
      </c>
      <c r="W55" s="876" t="s">
        <v>35</v>
      </c>
      <c r="X55" s="876" t="s">
        <v>35</v>
      </c>
      <c r="Y55" s="876" t="s">
        <v>35</v>
      </c>
      <c r="Z55" s="876" t="s">
        <v>35</v>
      </c>
      <c r="AA55" s="876" t="s">
        <v>35</v>
      </c>
      <c r="AB55" s="876" t="s">
        <v>35</v>
      </c>
      <c r="AC55" s="876" t="s">
        <v>35</v>
      </c>
      <c r="AD55" s="876" t="s">
        <v>35</v>
      </c>
      <c r="AE55" s="876" t="s">
        <v>35</v>
      </c>
      <c r="AF55" s="876" t="s">
        <v>35</v>
      </c>
      <c r="AG55" s="876" t="s">
        <v>35</v>
      </c>
      <c r="AH55" s="876" t="s">
        <v>35</v>
      </c>
      <c r="AI55" s="876" t="s">
        <v>35</v>
      </c>
      <c r="AJ55" s="876" t="s">
        <v>35</v>
      </c>
      <c r="AK55" s="876" t="s">
        <v>35</v>
      </c>
      <c r="AL55" s="876" t="s">
        <v>35</v>
      </c>
      <c r="AM55" s="876" t="s">
        <v>35</v>
      </c>
      <c r="AN55" s="876" t="s">
        <v>35</v>
      </c>
      <c r="AO55" s="876" t="s">
        <v>35</v>
      </c>
      <c r="AP55" s="876" t="s">
        <v>35</v>
      </c>
      <c r="AQ55" s="876" t="s">
        <v>35</v>
      </c>
      <c r="AR55" s="5"/>
      <c r="AS55" s="5"/>
      <c r="AT55" s="5"/>
      <c r="AU55" s="5"/>
      <c r="AV55" s="5"/>
      <c r="AW55" s="5"/>
      <c r="AX55" s="5"/>
      <c r="AY55" s="5"/>
      <c r="AZ55" s="342"/>
      <c r="BA55" s="972"/>
      <c r="BB55" s="597" t="s">
        <v>68</v>
      </c>
      <c r="BC55" s="43" t="s">
        <v>35</v>
      </c>
      <c r="BD55" s="39" t="s">
        <v>35</v>
      </c>
      <c r="BE55" s="39" t="s">
        <v>35</v>
      </c>
      <c r="BF55" s="39" t="s">
        <v>35</v>
      </c>
      <c r="BG55" s="34" t="s">
        <v>35</v>
      </c>
      <c r="BH55" s="43" t="s">
        <v>35</v>
      </c>
      <c r="BI55" s="39" t="s">
        <v>35</v>
      </c>
      <c r="BJ55" s="39" t="s">
        <v>35</v>
      </c>
      <c r="BK55" s="39" t="s">
        <v>35</v>
      </c>
      <c r="BL55" s="34" t="s">
        <v>35</v>
      </c>
      <c r="BM55" s="43" t="s">
        <v>35</v>
      </c>
      <c r="BN55" s="39" t="s">
        <v>35</v>
      </c>
      <c r="BO55" s="39" t="s">
        <v>35</v>
      </c>
      <c r="BP55" s="39" t="s">
        <v>35</v>
      </c>
      <c r="BQ55" s="34" t="s">
        <v>35</v>
      </c>
      <c r="BR55" s="878" t="s">
        <v>35</v>
      </c>
      <c r="BS55" s="32" t="s">
        <v>35</v>
      </c>
      <c r="BT55" s="32" t="s">
        <v>35</v>
      </c>
      <c r="BU55" s="32" t="s">
        <v>35</v>
      </c>
      <c r="BV55" s="32" t="s">
        <v>35</v>
      </c>
      <c r="BW55" s="32" t="s">
        <v>35</v>
      </c>
      <c r="BX55" s="32" t="s">
        <v>35</v>
      </c>
      <c r="BY55" s="32" t="s">
        <v>35</v>
      </c>
      <c r="BZ55" s="32" t="s">
        <v>35</v>
      </c>
      <c r="CA55" s="32" t="s">
        <v>35</v>
      </c>
      <c r="CB55" s="32" t="s">
        <v>35</v>
      </c>
      <c r="CC55" s="32" t="s">
        <v>35</v>
      </c>
      <c r="CD55" s="32" t="s">
        <v>35</v>
      </c>
      <c r="CE55" s="32" t="s">
        <v>35</v>
      </c>
      <c r="CF55" s="32" t="s">
        <v>35</v>
      </c>
      <c r="CG55" s="32" t="s">
        <v>35</v>
      </c>
      <c r="CH55" s="32" t="s">
        <v>35</v>
      </c>
      <c r="CI55" s="32" t="s">
        <v>35</v>
      </c>
      <c r="CJ55" s="32" t="s">
        <v>35</v>
      </c>
      <c r="CK55" s="32" t="s">
        <v>35</v>
      </c>
      <c r="CL55" s="32" t="s">
        <v>35</v>
      </c>
      <c r="CM55" s="32" t="s">
        <v>35</v>
      </c>
      <c r="CN55" s="32" t="s">
        <v>35</v>
      </c>
      <c r="CO55" s="32" t="s">
        <v>35</v>
      </c>
      <c r="CP55" s="32" t="s">
        <v>35</v>
      </c>
      <c r="CQ55" s="32" t="s">
        <v>35</v>
      </c>
      <c r="CR55" s="4"/>
      <c r="CS55" s="4"/>
      <c r="CT55" s="4"/>
      <c r="CU55" s="4"/>
      <c r="CV55" s="4"/>
      <c r="CW55" s="4"/>
      <c r="CX55" s="4"/>
      <c r="CY55" s="4"/>
      <c r="CZ55" s="4"/>
    </row>
    <row r="56" s="304" customFormat="true" ht="15" customHeight="true" x14ac:dyDescent="0.2">
      <c r="A56" s="306"/>
      <c r="B56" s="374"/>
      <c r="C56" s="989" t="s">
        <v>115</v>
      </c>
      <c r="D56" s="990"/>
      <c r="E56" s="990"/>
      <c r="F56" s="990"/>
      <c r="G56" s="991"/>
      <c r="H56" s="987" t="s">
        <v>38</v>
      </c>
      <c r="I56" s="979"/>
      <c r="J56" s="979"/>
      <c r="K56" s="979"/>
      <c r="L56" s="981"/>
      <c r="M56" s="973" t="s">
        <v>37</v>
      </c>
      <c r="N56" s="974"/>
      <c r="O56" s="974"/>
      <c r="P56" s="974"/>
      <c r="Q56" s="975"/>
      <c r="R56" s="501" t="s">
        <v>142</v>
      </c>
      <c r="S56" s="456"/>
      <c r="T56" s="456"/>
      <c r="U56" s="456"/>
      <c r="V56" s="456"/>
      <c r="W56" s="456"/>
      <c r="X56" s="456"/>
      <c r="Y56" s="456"/>
      <c r="Z56" s="441"/>
      <c r="AA56" s="441"/>
      <c r="AB56" s="441"/>
      <c r="AC56" s="441"/>
      <c r="AD56" s="441"/>
      <c r="AE56" s="441"/>
      <c r="AF56" s="441"/>
      <c r="AG56" s="441"/>
      <c r="AH56" s="441"/>
      <c r="AI56" s="441"/>
      <c r="AJ56" s="441"/>
      <c r="AK56" s="441"/>
      <c r="AL56" s="441"/>
      <c r="AM56" s="441"/>
      <c r="AN56" s="441"/>
      <c r="AO56" s="441"/>
      <c r="AP56" s="441"/>
      <c r="AQ56" s="441"/>
      <c r="AR56" s="883"/>
      <c r="AS56" s="883"/>
      <c r="AT56" s="883"/>
      <c r="AU56" s="883"/>
      <c r="AV56" s="883"/>
      <c r="AW56" s="883"/>
      <c r="AX56" s="883"/>
      <c r="AY56" s="883"/>
      <c r="AZ56" s="342"/>
      <c r="BA56" s="344" t="s">
        <v>131</v>
      </c>
      <c r="BB56" s="289" t="s">
        <v>96</v>
      </c>
      <c r="BC56" s="978" t="s">
        <v>115</v>
      </c>
      <c r="BD56" s="979"/>
      <c r="BE56" s="979"/>
      <c r="BF56" s="979"/>
      <c r="BG56" s="980"/>
      <c r="BH56" s="978" t="s">
        <v>38</v>
      </c>
      <c r="BI56" s="979"/>
      <c r="BJ56" s="979"/>
      <c r="BK56" s="979"/>
      <c r="BL56" s="980"/>
      <c r="BM56" s="978" t="s">
        <v>37</v>
      </c>
      <c r="BN56" s="979"/>
      <c r="BO56" s="979"/>
      <c r="BP56" s="979"/>
      <c r="BQ56" s="980"/>
      <c r="BR56" s="500" t="s">
        <v>142</v>
      </c>
      <c r="BS56" s="426"/>
      <c r="BT56" s="426"/>
      <c r="BU56" s="426"/>
      <c r="BV56" s="426"/>
      <c r="BW56" s="426"/>
      <c r="BX56" s="426"/>
      <c r="BY56" s="426"/>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304" customFormat="true" ht="12.75" x14ac:dyDescent="0.2">
      <c r="A57" s="329" t="s">
        <v>69</v>
      </c>
      <c r="B57" s="374"/>
      <c r="C57" s="417" t="s">
        <v>0</v>
      </c>
      <c r="D57" s="587" t="s">
        <v>1</v>
      </c>
      <c r="E57" s="587" t="s">
        <v>2</v>
      </c>
      <c r="F57" s="587" t="s">
        <v>3</v>
      </c>
      <c r="G57" s="588" t="s">
        <v>4</v>
      </c>
      <c r="H57" s="380" t="s">
        <v>0</v>
      </c>
      <c r="I57" s="590" t="s">
        <v>1</v>
      </c>
      <c r="J57" s="590" t="s">
        <v>2</v>
      </c>
      <c r="K57" s="590" t="s">
        <v>3</v>
      </c>
      <c r="L57" s="591" t="s">
        <v>4</v>
      </c>
      <c r="M57" s="381" t="s">
        <v>0</v>
      </c>
      <c r="N57" s="590" t="s">
        <v>1</v>
      </c>
      <c r="O57" s="590" t="s">
        <v>2</v>
      </c>
      <c r="P57" s="590" t="s">
        <v>3</v>
      </c>
      <c r="Q57" s="586" t="s">
        <v>4</v>
      </c>
      <c r="R57" s="381" t="s">
        <v>523</v>
      </c>
      <c r="S57" s="590" t="s">
        <v>262</v>
      </c>
      <c r="T57" s="590" t="s">
        <v>524</v>
      </c>
      <c r="U57" s="590" t="s">
        <v>525</v>
      </c>
      <c r="V57" s="590" t="s">
        <v>526</v>
      </c>
      <c r="W57" s="590" t="s">
        <v>527</v>
      </c>
      <c r="X57" s="590" t="s">
        <v>528</v>
      </c>
      <c r="Y57" s="590" t="s">
        <v>529</v>
      </c>
      <c r="Z57" s="590" t="s">
        <v>328</v>
      </c>
      <c r="AA57" s="590" t="s">
        <v>266</v>
      </c>
      <c r="AB57" s="590" t="s">
        <v>530</v>
      </c>
      <c r="AC57" s="590" t="s">
        <v>531</v>
      </c>
      <c r="AD57" s="590" t="s">
        <v>532</v>
      </c>
      <c r="AE57" s="590" t="s">
        <v>533</v>
      </c>
      <c r="AF57" s="590" t="s">
        <v>534</v>
      </c>
      <c r="AG57" s="590" t="s">
        <v>535</v>
      </c>
      <c r="AH57" s="590" t="s">
        <v>267</v>
      </c>
      <c r="AI57" s="590" t="s">
        <v>536</v>
      </c>
      <c r="AJ57" s="590" t="s">
        <v>329</v>
      </c>
      <c r="AK57" s="590" t="s">
        <v>537</v>
      </c>
      <c r="AL57" s="590" t="s">
        <v>538</v>
      </c>
      <c r="AM57" s="590" t="s">
        <v>331</v>
      </c>
      <c r="AN57" s="590" t="s">
        <v>539</v>
      </c>
      <c r="AO57" s="590" t="s">
        <v>540</v>
      </c>
      <c r="AP57" s="590" t="s">
        <v>541</v>
      </c>
      <c r="AQ57" s="591" t="s">
        <v>542</v>
      </c>
      <c r="AR57" s="173"/>
      <c r="AS57" s="173"/>
      <c r="AT57" s="173"/>
      <c r="AU57" s="173"/>
      <c r="AV57" s="173"/>
      <c r="AW57" s="173"/>
      <c r="AX57" s="173"/>
      <c r="AY57" s="173"/>
      <c r="AZ57" s="342"/>
      <c r="BA57" s="329" t="s">
        <v>120</v>
      </c>
      <c r="BB57" s="328"/>
      <c r="BC57" s="457" t="s">
        <v>0</v>
      </c>
      <c r="BD57" s="563" t="s">
        <v>1</v>
      </c>
      <c r="BE57" s="563" t="s">
        <v>2</v>
      </c>
      <c r="BF57" s="563" t="s">
        <v>3</v>
      </c>
      <c r="BG57" s="458" t="s">
        <v>4</v>
      </c>
      <c r="BH57" s="457" t="s">
        <v>0</v>
      </c>
      <c r="BI57" s="563" t="s">
        <v>1</v>
      </c>
      <c r="BJ57" s="563" t="s">
        <v>2</v>
      </c>
      <c r="BK57" s="563" t="s">
        <v>3</v>
      </c>
      <c r="BL57" s="458" t="s">
        <v>4</v>
      </c>
      <c r="BM57" s="457" t="s">
        <v>0</v>
      </c>
      <c r="BN57" s="563" t="s">
        <v>1</v>
      </c>
      <c r="BO57" s="563" t="s">
        <v>2</v>
      </c>
      <c r="BP57" s="563" t="s">
        <v>3</v>
      </c>
      <c r="BQ57" s="458" t="s">
        <v>4</v>
      </c>
      <c r="BR57" s="457" t="s">
        <v>523</v>
      </c>
      <c r="BS57" s="563" t="s">
        <v>262</v>
      </c>
      <c r="BT57" s="563" t="s">
        <v>524</v>
      </c>
      <c r="BU57" s="563" t="s">
        <v>525</v>
      </c>
      <c r="BV57" s="563" t="s">
        <v>526</v>
      </c>
      <c r="BW57" s="563" t="s">
        <v>527</v>
      </c>
      <c r="BX57" s="563" t="s">
        <v>528</v>
      </c>
      <c r="BY57" s="564" t="s">
        <v>529</v>
      </c>
      <c r="BZ57" s="564" t="s">
        <v>328</v>
      </c>
      <c r="CA57" s="564" t="s">
        <v>266</v>
      </c>
      <c r="CB57" s="564" t="s">
        <v>530</v>
      </c>
      <c r="CC57" s="564" t="s">
        <v>531</v>
      </c>
      <c r="CD57" s="564" t="s">
        <v>532</v>
      </c>
      <c r="CE57" s="564" t="s">
        <v>533</v>
      </c>
      <c r="CF57" s="564" t="s">
        <v>534</v>
      </c>
      <c r="CG57" s="564" t="s">
        <v>535</v>
      </c>
      <c r="CH57" s="564" t="s">
        <v>267</v>
      </c>
      <c r="CI57" s="564" t="s">
        <v>536</v>
      </c>
      <c r="CJ57" s="564" t="s">
        <v>329</v>
      </c>
      <c r="CK57" s="564" t="s">
        <v>537</v>
      </c>
      <c r="CL57" s="564" t="s">
        <v>538</v>
      </c>
      <c r="CM57" s="564" t="s">
        <v>331</v>
      </c>
      <c r="CN57" s="564" t="s">
        <v>539</v>
      </c>
      <c r="CO57" s="564" t="s">
        <v>540</v>
      </c>
      <c r="CP57" s="564" t="s">
        <v>541</v>
      </c>
      <c r="CQ57" s="564" t="s">
        <v>542</v>
      </c>
      <c r="CR57" s="173"/>
      <c r="CS57" s="173"/>
      <c r="CT57" s="173"/>
      <c r="CU57" s="173"/>
      <c r="CV57" s="173"/>
      <c r="CW57" s="173"/>
      <c r="CX57" s="173"/>
      <c r="CY57" s="173"/>
      <c r="CZ57" s="173"/>
    </row>
    <row r="58" s="304" customFormat="true" ht="15" customHeight="true" x14ac:dyDescent="0.2">
      <c r="A58" s="977" t="s">
        <v>543</v>
      </c>
      <c r="B58" s="377" t="s">
        <v>544</v>
      </c>
      <c r="C58" s="399">
        <v>0</v>
      </c>
      <c r="D58" s="397">
        <v>6.0251386630601894E-2</v>
      </c>
      <c r="E58" s="397">
        <v>2.788943358239233E-2</v>
      </c>
      <c r="F58" s="397">
        <v>2.1209021353635196</v>
      </c>
      <c r="G58" s="401">
        <v>13.055833535386101</v>
      </c>
      <c r="H58" s="398">
        <v>4.1730823100036299E-2</v>
      </c>
      <c r="I58" s="397">
        <v>0.56060736481649764</v>
      </c>
      <c r="J58" s="397">
        <v>5.4775472013509692</v>
      </c>
      <c r="K58" s="397">
        <v>10.109164393465745</v>
      </c>
      <c r="L58" s="400">
        <v>18.345707855388923</v>
      </c>
      <c r="M58" s="399">
        <v>0</v>
      </c>
      <c r="N58" s="397">
        <v>0</v>
      </c>
      <c r="O58" s="397">
        <v>9.4368961682185712E-2</v>
      </c>
      <c r="P58" s="397">
        <v>0</v>
      </c>
      <c r="Q58" s="401">
        <v>9.0860402007478969E-2</v>
      </c>
      <c r="R58" s="399">
        <v>0</v>
      </c>
      <c r="S58" s="397">
        <v>0.29686057725496784</v>
      </c>
      <c r="T58" s="397">
        <v>1.109929850386</v>
      </c>
      <c r="U58" s="397">
        <v>0.92604278649329408</v>
      </c>
      <c r="V58" s="397">
        <v>0</v>
      </c>
      <c r="W58" s="397">
        <v>0.84387579780225774</v>
      </c>
      <c r="X58" s="397">
        <v>0</v>
      </c>
      <c r="Y58" s="400">
        <v>0</v>
      </c>
      <c r="Z58" s="400">
        <v>0.27616533958121309</v>
      </c>
      <c r="AA58" s="400">
        <v>15.338351361140026</v>
      </c>
      <c r="AB58" s="400">
        <v>0.39604640522226031</v>
      </c>
      <c r="AC58" s="400">
        <v>0</v>
      </c>
      <c r="AD58" s="400">
        <v>0</v>
      </c>
      <c r="AE58" s="400">
        <v>0</v>
      </c>
      <c r="AF58" s="400">
        <v>0.91003946784377865</v>
      </c>
      <c r="AG58" s="400">
        <v>0</v>
      </c>
      <c r="AH58" s="400">
        <v>0</v>
      </c>
      <c r="AI58" s="400">
        <v>0</v>
      </c>
      <c r="AJ58" s="400">
        <v>4.1481413139541425</v>
      </c>
      <c r="AK58" s="400">
        <v>0.58289709490925401</v>
      </c>
      <c r="AL58" s="400">
        <v>0</v>
      </c>
      <c r="AM58" s="400">
        <v>1.9299006185597429</v>
      </c>
      <c r="AN58" s="400">
        <v>0</v>
      </c>
      <c r="AO58" s="400">
        <v>1.2167409771717275</v>
      </c>
      <c r="AP58" s="400">
        <v>3.3081712403265149</v>
      </c>
      <c r="AQ58" s="400">
        <v>0.2310748958391845</v>
      </c>
      <c r="AR58" s="885"/>
      <c r="AS58" s="885"/>
      <c r="AT58" s="885"/>
      <c r="AU58" s="885"/>
      <c r="AV58" s="885"/>
      <c r="AW58" s="885"/>
      <c r="AX58" s="885"/>
      <c r="AY58" s="885"/>
      <c r="AZ58" s="342"/>
      <c r="BA58" s="977" t="s">
        <v>543</v>
      </c>
      <c r="BB58" s="596" t="s">
        <v>544</v>
      </c>
      <c r="BC58" s="446">
        <v>0</v>
      </c>
      <c r="BD58" s="430">
        <v>12.936478325295019</v>
      </c>
      <c r="BE58" s="430">
        <v>5.9926221303673666</v>
      </c>
      <c r="BF58" s="430">
        <v>455.39678573628481</v>
      </c>
      <c r="BG58" s="447">
        <v>2803.9101118079634</v>
      </c>
      <c r="BH58" s="446">
        <v>3.9335440612954433</v>
      </c>
      <c r="BI58" s="430">
        <v>52.759267422322331</v>
      </c>
      <c r="BJ58" s="430">
        <v>516.21427566768716</v>
      </c>
      <c r="BK58" s="430">
        <v>951.37617923961648</v>
      </c>
      <c r="BL58" s="447">
        <v>1731.6212734525961</v>
      </c>
      <c r="BM58" s="446">
        <v>0</v>
      </c>
      <c r="BN58" s="430">
        <v>0</v>
      </c>
      <c r="BO58" s="430">
        <v>11.376150170296345</v>
      </c>
      <c r="BP58" s="430">
        <v>0</v>
      </c>
      <c r="BQ58" s="447">
        <v>10.955307986096397</v>
      </c>
      <c r="BR58" s="446">
        <v>0</v>
      </c>
      <c r="BS58" s="430">
        <v>7.5942909001496615</v>
      </c>
      <c r="BT58" s="430">
        <v>96.017953281143221</v>
      </c>
      <c r="BU58" s="430">
        <v>19.921525663464148</v>
      </c>
      <c r="BV58" s="430">
        <v>0</v>
      </c>
      <c r="BW58" s="430">
        <v>34.012360888841222</v>
      </c>
      <c r="BX58" s="430">
        <v>0</v>
      </c>
      <c r="BY58" s="431">
        <v>0</v>
      </c>
      <c r="BZ58" s="431">
        <v>10.12259685822854</v>
      </c>
      <c r="CA58" s="431">
        <v>2296.1245607331589</v>
      </c>
      <c r="CB58" s="431">
        <v>29.963493492887654</v>
      </c>
      <c r="CC58" s="431">
        <v>0</v>
      </c>
      <c r="CD58" s="431">
        <v>0</v>
      </c>
      <c r="CE58" s="431">
        <v>0</v>
      </c>
      <c r="CF58" s="431">
        <v>28.074524806765474</v>
      </c>
      <c r="CG58" s="431">
        <v>0</v>
      </c>
      <c r="CH58" s="431">
        <v>0</v>
      </c>
      <c r="CI58" s="431">
        <v>0</v>
      </c>
      <c r="CJ58" s="431">
        <v>385.0751562947471</v>
      </c>
      <c r="CK58" s="431">
        <v>4.8760254843708566</v>
      </c>
      <c r="CL58" s="431">
        <v>0</v>
      </c>
      <c r="CM58" s="431">
        <v>165.12825906421668</v>
      </c>
      <c r="CN58" s="431">
        <v>0</v>
      </c>
      <c r="CO58" s="431">
        <v>31.741558379770318</v>
      </c>
      <c r="CP58" s="431">
        <v>167.62610025394079</v>
      </c>
      <c r="CQ58" s="431">
        <v>1.9575918982265805</v>
      </c>
      <c r="CR58" s="3"/>
      <c r="CS58" s="3"/>
      <c r="CT58" s="3"/>
      <c r="CU58" s="3"/>
      <c r="CV58" s="3"/>
      <c r="CW58" s="3"/>
      <c r="CX58" s="3"/>
      <c r="CY58" s="3"/>
      <c r="CZ58" s="3"/>
    </row>
    <row r="59" s="304" customFormat="true" ht="15" customHeight="true" x14ac:dyDescent="0.2">
      <c r="A59" s="970"/>
      <c r="B59" s="378" t="s">
        <v>545</v>
      </c>
      <c r="C59" s="404">
        <v>0</v>
      </c>
      <c r="D59" s="402">
        <v>0</v>
      </c>
      <c r="E59" s="402">
        <v>0.22955887967230715</v>
      </c>
      <c r="F59" s="402">
        <v>8.5098880588669292</v>
      </c>
      <c r="G59" s="406">
        <v>42.85376179412583</v>
      </c>
      <c r="H59" s="403">
        <v>0.57339457311117759</v>
      </c>
      <c r="I59" s="402">
        <v>3.3959781606409742</v>
      </c>
      <c r="J59" s="402">
        <v>23.910583424008511</v>
      </c>
      <c r="K59" s="402">
        <v>37.973884868548197</v>
      </c>
      <c r="L59" s="405">
        <v>50.910178767651892</v>
      </c>
      <c r="M59" s="404">
        <v>0</v>
      </c>
      <c r="N59" s="402">
        <v>0</v>
      </c>
      <c r="O59" s="402">
        <v>0</v>
      </c>
      <c r="P59" s="402">
        <v>4.2618590414886429E-2</v>
      </c>
      <c r="Q59" s="406">
        <v>0.57007925859651765</v>
      </c>
      <c r="R59" s="404">
        <v>0</v>
      </c>
      <c r="S59" s="402">
        <v>0.50817319965844254</v>
      </c>
      <c r="T59" s="402">
        <v>8.0943309132315857</v>
      </c>
      <c r="U59" s="402">
        <v>0</v>
      </c>
      <c r="V59" s="402">
        <v>0</v>
      </c>
      <c r="W59" s="402">
        <v>0.21656799839471275</v>
      </c>
      <c r="X59" s="402">
        <v>0</v>
      </c>
      <c r="Y59" s="405">
        <v>8.4782437193421781E-2</v>
      </c>
      <c r="Z59" s="405">
        <v>2.6978208013876648</v>
      </c>
      <c r="AA59" s="405">
        <v>47.63194468905958</v>
      </c>
      <c r="AB59" s="405">
        <v>9.4932824511636671</v>
      </c>
      <c r="AC59" s="405">
        <v>3.2059518734328177E-2</v>
      </c>
      <c r="AD59" s="405">
        <v>1.3648190839644079E-2</v>
      </c>
      <c r="AE59" s="405">
        <v>0</v>
      </c>
      <c r="AF59" s="405">
        <v>2.0595459911062677</v>
      </c>
      <c r="AG59" s="405">
        <v>0</v>
      </c>
      <c r="AH59" s="405">
        <v>0</v>
      </c>
      <c r="AI59" s="405">
        <v>0</v>
      </c>
      <c r="AJ59" s="405">
        <v>8.5268925464719203</v>
      </c>
      <c r="AK59" s="405">
        <v>0.68641280592517662</v>
      </c>
      <c r="AL59" s="405">
        <v>0</v>
      </c>
      <c r="AM59" s="405">
        <v>12.477393223244212</v>
      </c>
      <c r="AN59" s="405">
        <v>0.22248831906844196</v>
      </c>
      <c r="AO59" s="405">
        <v>0.35570681124206088</v>
      </c>
      <c r="AP59" s="405">
        <v>9.122542022860749</v>
      </c>
      <c r="AQ59" s="405">
        <v>0.1444218098994903</v>
      </c>
      <c r="AR59" s="885"/>
      <c r="AS59" s="885"/>
      <c r="AT59" s="885"/>
      <c r="AU59" s="885"/>
      <c r="AV59" s="885"/>
      <c r="AW59" s="885"/>
      <c r="AX59" s="885"/>
      <c r="AY59" s="885"/>
      <c r="AZ59" s="342"/>
      <c r="BA59" s="970"/>
      <c r="BB59" s="594" t="s">
        <v>545</v>
      </c>
      <c r="BC59" s="449">
        <v>0</v>
      </c>
      <c r="BD59" s="434">
        <v>0</v>
      </c>
      <c r="BE59" s="434">
        <v>49.325477280941051</v>
      </c>
      <c r="BF59" s="434">
        <v>1827.2298397772881</v>
      </c>
      <c r="BG59" s="453">
        <v>9203.4028848396865</v>
      </c>
      <c r="BH59" s="449">
        <v>54.048126787092933</v>
      </c>
      <c r="BI59" s="434">
        <v>319.59858393275044</v>
      </c>
      <c r="BJ59" s="434">
        <v>2253.3780265685555</v>
      </c>
      <c r="BK59" s="434">
        <v>3573.7325154664754</v>
      </c>
      <c r="BL59" s="453">
        <v>4805.3282699280062</v>
      </c>
      <c r="BM59" s="449">
        <v>0</v>
      </c>
      <c r="BN59" s="434">
        <v>0</v>
      </c>
      <c r="BO59" s="434">
        <v>0</v>
      </c>
      <c r="BP59" s="434">
        <v>5.1365332546006002</v>
      </c>
      <c r="BQ59" s="453">
        <v>68.73614596044014</v>
      </c>
      <c r="BR59" s="449">
        <v>0</v>
      </c>
      <c r="BS59" s="434">
        <v>13.000092978164096</v>
      </c>
      <c r="BT59" s="434">
        <v>700.22541262269556</v>
      </c>
      <c r="BU59" s="434">
        <v>0</v>
      </c>
      <c r="BV59" s="434">
        <v>0</v>
      </c>
      <c r="BW59" s="434">
        <v>8.7287595373140459</v>
      </c>
      <c r="BX59" s="434">
        <v>0</v>
      </c>
      <c r="BY59" s="435">
        <v>3.2782150543243689</v>
      </c>
      <c r="BZ59" s="435">
        <v>98.886241153950195</v>
      </c>
      <c r="CA59" s="435">
        <v>7130.4193978187877</v>
      </c>
      <c r="CB59" s="435">
        <v>718.22873077702434</v>
      </c>
      <c r="CC59" s="435">
        <v>0.89197279824826514</v>
      </c>
      <c r="CD59" s="435">
        <v>1.0123777652159012</v>
      </c>
      <c r="CE59" s="435">
        <v>0</v>
      </c>
      <c r="CF59" s="435">
        <v>63.536557546219591</v>
      </c>
      <c r="CG59" s="435">
        <v>0</v>
      </c>
      <c r="CH59" s="435">
        <v>0</v>
      </c>
      <c r="CI59" s="435">
        <v>0</v>
      </c>
      <c r="CJ59" s="435">
        <v>791.55800912463496</v>
      </c>
      <c r="CK59" s="435">
        <v>5.7419506182488824</v>
      </c>
      <c r="CL59" s="435">
        <v>0</v>
      </c>
      <c r="CM59" s="435">
        <v>1067.604311226967</v>
      </c>
      <c r="CN59" s="435">
        <v>4.1010897430003626</v>
      </c>
      <c r="CO59" s="435">
        <v>9.2794511954110668</v>
      </c>
      <c r="CP59" s="435">
        <v>462.24213700132248</v>
      </c>
      <c r="CQ59" s="435">
        <v>1.2234949363916128</v>
      </c>
      <c r="CR59" s="3"/>
      <c r="CS59" s="3"/>
      <c r="CT59" s="3"/>
      <c r="CU59" s="3"/>
      <c r="CV59" s="3"/>
      <c r="CW59" s="3"/>
      <c r="CX59" s="3"/>
      <c r="CY59" s="3"/>
      <c r="CZ59" s="3"/>
    </row>
    <row r="60" s="304" customFormat="true" ht="15" customHeight="true" x14ac:dyDescent="0.2">
      <c r="A60" s="970"/>
      <c r="B60" s="378" t="s">
        <v>546</v>
      </c>
      <c r="C60" s="404">
        <v>0.29008964010845173</v>
      </c>
      <c r="D60" s="402">
        <v>0.46172532988612336</v>
      </c>
      <c r="E60" s="402">
        <v>2.2422236975195253</v>
      </c>
      <c r="F60" s="402">
        <v>23.653511630344688</v>
      </c>
      <c r="G60" s="406">
        <v>30.328405053661182</v>
      </c>
      <c r="H60" s="403">
        <v>5.924684389947843</v>
      </c>
      <c r="I60" s="402">
        <v>25.227327570834312</v>
      </c>
      <c r="J60" s="402">
        <v>37.135864001305791</v>
      </c>
      <c r="K60" s="402">
        <v>35.758711676882385</v>
      </c>
      <c r="L60" s="405">
        <v>21.502930574410783</v>
      </c>
      <c r="M60" s="404">
        <v>2.6337296923634401E-2</v>
      </c>
      <c r="N60" s="402">
        <v>0.18197281082132583</v>
      </c>
      <c r="O60" s="402">
        <v>3.4404328077134345E-2</v>
      </c>
      <c r="P60" s="402">
        <v>0.91197567649015954</v>
      </c>
      <c r="Q60" s="406">
        <v>2.2315469630030451</v>
      </c>
      <c r="R60" s="404">
        <v>0</v>
      </c>
      <c r="S60" s="402">
        <v>1.808544004699534</v>
      </c>
      <c r="T60" s="402">
        <v>25.601041330539097</v>
      </c>
      <c r="U60" s="402">
        <v>5.419315379816088</v>
      </c>
      <c r="V60" s="402">
        <v>0</v>
      </c>
      <c r="W60" s="402">
        <v>2.9182698521934753</v>
      </c>
      <c r="X60" s="402">
        <v>0.17510000387312635</v>
      </c>
      <c r="Y60" s="405">
        <v>0.23315170228190985</v>
      </c>
      <c r="Z60" s="405">
        <v>19.595884765656397</v>
      </c>
      <c r="AA60" s="405">
        <v>23.177040944297989</v>
      </c>
      <c r="AB60" s="405">
        <v>16.078627355900789</v>
      </c>
      <c r="AC60" s="405">
        <v>0.53295605493739739</v>
      </c>
      <c r="AD60" s="405">
        <v>6.1485419286271981</v>
      </c>
      <c r="AE60" s="405">
        <v>5.5884780860436405E-2</v>
      </c>
      <c r="AF60" s="405">
        <v>8.3060867118357447</v>
      </c>
      <c r="AG60" s="405">
        <v>1.2985255391774853</v>
      </c>
      <c r="AH60" s="405">
        <v>4.3234836356126065E-2</v>
      </c>
      <c r="AI60" s="405">
        <v>0</v>
      </c>
      <c r="AJ60" s="405">
        <v>5.4038599573815542</v>
      </c>
      <c r="AK60" s="405">
        <v>1.1891100736148779</v>
      </c>
      <c r="AL60" s="405">
        <v>0</v>
      </c>
      <c r="AM60" s="405">
        <v>21.905922954505009</v>
      </c>
      <c r="AN60" s="405">
        <v>0</v>
      </c>
      <c r="AO60" s="405">
        <v>17.613102779342618</v>
      </c>
      <c r="AP60" s="405">
        <v>13.781060909104687</v>
      </c>
      <c r="AQ60" s="405">
        <v>0</v>
      </c>
      <c r="AR60" s="885"/>
      <c r="AS60" s="885"/>
      <c r="AT60" s="885"/>
      <c r="AU60" s="885"/>
      <c r="AV60" s="885"/>
      <c r="AW60" s="885"/>
      <c r="AX60" s="885"/>
      <c r="AY60" s="885"/>
      <c r="AZ60" s="342"/>
      <c r="BA60" s="970"/>
      <c r="BB60" s="594" t="s">
        <v>546</v>
      </c>
      <c r="BC60" s="449">
        <v>62.310351911301161</v>
      </c>
      <c r="BD60" s="434">
        <v>99.136303018755228</v>
      </c>
      <c r="BE60" s="434">
        <v>481.78817656134896</v>
      </c>
      <c r="BF60" s="434">
        <v>5078.8449821559261</v>
      </c>
      <c r="BG60" s="453">
        <v>6513.4195663941182</v>
      </c>
      <c r="BH60" s="449">
        <v>558.46027865932228</v>
      </c>
      <c r="BI60" s="434">
        <v>2374.1666720626081</v>
      </c>
      <c r="BJ60" s="434">
        <v>3499.7531617801028</v>
      </c>
      <c r="BK60" s="434">
        <v>3365.2619707789991</v>
      </c>
      <c r="BL60" s="453">
        <v>2029.6263473576716</v>
      </c>
      <c r="BM60" s="449">
        <v>3.1761189476665801</v>
      </c>
      <c r="BN60" s="434">
        <v>21.928847080202235</v>
      </c>
      <c r="BO60" s="434">
        <v>4.1474314831579493</v>
      </c>
      <c r="BP60" s="434">
        <v>109.91432011421831</v>
      </c>
      <c r="BQ60" s="453">
        <v>269.06423177749201</v>
      </c>
      <c r="BR60" s="449">
        <v>0</v>
      </c>
      <c r="BS60" s="434">
        <v>46.266194738324941</v>
      </c>
      <c r="BT60" s="434">
        <v>2214.6981537341717</v>
      </c>
      <c r="BU60" s="434">
        <v>116.58319895372777</v>
      </c>
      <c r="BV60" s="434">
        <v>0</v>
      </c>
      <c r="BW60" s="434">
        <v>117.62068261979991</v>
      </c>
      <c r="BX60" s="434">
        <v>8.1426184438764135</v>
      </c>
      <c r="BY60" s="435">
        <v>9.0150913993920145</v>
      </c>
      <c r="BZ60" s="435">
        <v>718.26986639179268</v>
      </c>
      <c r="CA60" s="435">
        <v>3469.5627779233027</v>
      </c>
      <c r="CB60" s="435">
        <v>1216.4530211623294</v>
      </c>
      <c r="CC60" s="435">
        <v>14.828117277906742</v>
      </c>
      <c r="CD60" s="435">
        <v>456.0785535734932</v>
      </c>
      <c r="CE60" s="435">
        <v>1.5803321803463013</v>
      </c>
      <c r="CF60" s="435">
        <v>256.24101555846806</v>
      </c>
      <c r="CG60" s="435">
        <v>45.917924322996839</v>
      </c>
      <c r="CH60" s="435">
        <v>0.54169308589980347</v>
      </c>
      <c r="CI60" s="435">
        <v>0</v>
      </c>
      <c r="CJ60" s="435">
        <v>501.64448609395453</v>
      </c>
      <c r="CK60" s="435">
        <v>9.9470919881165454</v>
      </c>
      <c r="CL60" s="435">
        <v>0</v>
      </c>
      <c r="CM60" s="435">
        <v>1874.3384430706089</v>
      </c>
      <c r="CN60" s="435">
        <v>0</v>
      </c>
      <c r="CO60" s="435">
        <v>459.47933094102842</v>
      </c>
      <c r="CP60" s="435">
        <v>698.29078658190747</v>
      </c>
      <c r="CQ60" s="435">
        <v>0</v>
      </c>
      <c r="CR60" s="3"/>
      <c r="CS60" s="3"/>
      <c r="CT60" s="3"/>
      <c r="CU60" s="3"/>
      <c r="CV60" s="3"/>
      <c r="CW60" s="3"/>
      <c r="CX60" s="3"/>
      <c r="CY60" s="3"/>
      <c r="CZ60" s="3"/>
    </row>
    <row r="61" s="304" customFormat="true" ht="15" customHeight="true" x14ac:dyDescent="0.2">
      <c r="A61" s="970"/>
      <c r="B61" s="378" t="s">
        <v>547</v>
      </c>
      <c r="C61" s="404">
        <v>3.3893918356827868</v>
      </c>
      <c r="D61" s="402">
        <v>3.7598629488108362</v>
      </c>
      <c r="E61" s="402">
        <v>8.9444259712526861</v>
      </c>
      <c r="F61" s="402">
        <v>24.655649004159631</v>
      </c>
      <c r="G61" s="406">
        <v>5.4752419323179637</v>
      </c>
      <c r="H61" s="403">
        <v>12.973261419310051</v>
      </c>
      <c r="I61" s="402">
        <v>32.45665252047133</v>
      </c>
      <c r="J61" s="402">
        <v>17.133199390690518</v>
      </c>
      <c r="K61" s="402">
        <v>7.1861861635420157</v>
      </c>
      <c r="L61" s="405">
        <v>1.8616408064274768</v>
      </c>
      <c r="M61" s="404">
        <v>2.9175737951080802</v>
      </c>
      <c r="N61" s="402">
        <v>2.6950370101222942</v>
      </c>
      <c r="O61" s="402">
        <v>3.280778372446242</v>
      </c>
      <c r="P61" s="402">
        <v>5.7637564641635013</v>
      </c>
      <c r="Q61" s="406">
        <v>11.74615060442993</v>
      </c>
      <c r="R61" s="404">
        <v>4.0608490983172096</v>
      </c>
      <c r="S61" s="402">
        <v>0.56021463211190903</v>
      </c>
      <c r="T61" s="402">
        <v>16.95658406910152</v>
      </c>
      <c r="U61" s="402">
        <v>19.244778832913585</v>
      </c>
      <c r="V61" s="402">
        <v>0.42373384537263226</v>
      </c>
      <c r="W61" s="402">
        <v>21.502056702451533</v>
      </c>
      <c r="X61" s="402">
        <v>0.33463964465765211</v>
      </c>
      <c r="Y61" s="405">
        <v>0.84782437193421778</v>
      </c>
      <c r="Z61" s="405">
        <v>9.938081381689635</v>
      </c>
      <c r="AA61" s="405">
        <v>9.3594128743317402</v>
      </c>
      <c r="AB61" s="405">
        <v>9.2450541840156859</v>
      </c>
      <c r="AC61" s="405">
        <v>1.6855230982156799</v>
      </c>
      <c r="AD61" s="405">
        <v>1.2150430502750327</v>
      </c>
      <c r="AE61" s="405">
        <v>9.0845280118741165</v>
      </c>
      <c r="AF61" s="405">
        <v>12.197425119228454</v>
      </c>
      <c r="AG61" s="405">
        <v>10.626335392130688</v>
      </c>
      <c r="AH61" s="405">
        <v>1.7670982533928272</v>
      </c>
      <c r="AI61" s="405">
        <v>1.7223092550311927</v>
      </c>
      <c r="AJ61" s="405">
        <v>15.324143781209493</v>
      </c>
      <c r="AK61" s="405">
        <v>1.8460964568653981</v>
      </c>
      <c r="AL61" s="405">
        <v>4.7183549991158413</v>
      </c>
      <c r="AM61" s="405">
        <v>16.321710729849514</v>
      </c>
      <c r="AN61" s="405">
        <v>9.5690426801644399</v>
      </c>
      <c r="AO61" s="405">
        <v>8.4310904186369697</v>
      </c>
      <c r="AP61" s="405">
        <v>2.2327286590696387</v>
      </c>
      <c r="AQ61" s="405">
        <v>1.1216946439915629</v>
      </c>
      <c r="AR61" s="885"/>
      <c r="AS61" s="885"/>
      <c r="AT61" s="885"/>
      <c r="AU61" s="885"/>
      <c r="AV61" s="885"/>
      <c r="AW61" s="885"/>
      <c r="AX61" s="885"/>
      <c r="AY61" s="885"/>
      <c r="AZ61" s="342"/>
      <c r="BA61" s="970"/>
      <c r="BB61" s="594" t="s">
        <v>547</v>
      </c>
      <c r="BC61" s="449">
        <v>728.03081822477122</v>
      </c>
      <c r="BD61" s="434">
        <v>807.27412701016692</v>
      </c>
      <c r="BE61" s="434">
        <v>1921.8950740039973</v>
      </c>
      <c r="BF61" s="434">
        <v>5294.0223499807298</v>
      </c>
      <c r="BG61" s="453">
        <v>1175.8794394100937</v>
      </c>
      <c r="BH61" s="449">
        <v>1222.8585879849552</v>
      </c>
      <c r="BI61" s="434">
        <v>3054.5249981178031</v>
      </c>
      <c r="BJ61" s="434">
        <v>1614.6647008635548</v>
      </c>
      <c r="BK61" s="434">
        <v>676.29391208577806</v>
      </c>
      <c r="BL61" s="453">
        <v>175.71722221611299</v>
      </c>
      <c r="BM61" s="449">
        <v>351.84177931117506</v>
      </c>
      <c r="BN61" s="434">
        <v>324.76859704324175</v>
      </c>
      <c r="BO61" s="434">
        <v>395.49685378655994</v>
      </c>
      <c r="BP61" s="434">
        <v>694.66696250127234</v>
      </c>
      <c r="BQ61" s="453">
        <v>1416.2681947193016</v>
      </c>
      <c r="BR61" s="449">
        <v>57.746360838912075</v>
      </c>
      <c r="BS61" s="434">
        <v>14.331417536536389</v>
      </c>
      <c r="BT61" s="434">
        <v>1466.8823407069829</v>
      </c>
      <c r="BU61" s="434">
        <v>414.00393264696726</v>
      </c>
      <c r="BV61" s="434">
        <v>8.9129177633578038</v>
      </c>
      <c r="BW61" s="434">
        <v>866.63904133849792</v>
      </c>
      <c r="BX61" s="434">
        <v>15.561638391601686</v>
      </c>
      <c r="BY61" s="435">
        <v>32.782150543243688</v>
      </c>
      <c r="BZ61" s="435">
        <v>364.27160455277709</v>
      </c>
      <c r="CA61" s="435">
        <v>1401.0878528471762</v>
      </c>
      <c r="CB61" s="435">
        <v>699.4486434706763</v>
      </c>
      <c r="CC61" s="435">
        <v>46.895300172353977</v>
      </c>
      <c r="CD61" s="435">
        <v>90.127884518255172</v>
      </c>
      <c r="CE61" s="435">
        <v>256.89591583575123</v>
      </c>
      <c r="CF61" s="435">
        <v>376.28798111339472</v>
      </c>
      <c r="CG61" s="435">
        <v>375.76408753247273</v>
      </c>
      <c r="CH61" s="435">
        <v>22.140130196951269</v>
      </c>
      <c r="CI61" s="435">
        <v>12.344337629485455</v>
      </c>
      <c r="CJ61" s="435">
        <v>1422.5520817677852</v>
      </c>
      <c r="CK61" s="435">
        <v>15.442885972323822</v>
      </c>
      <c r="CL61" s="435">
        <v>51.4821622049014</v>
      </c>
      <c r="CM61" s="435">
        <v>1396.5359935379297</v>
      </c>
      <c r="CN61" s="435">
        <v>176.38455335663252</v>
      </c>
      <c r="CO61" s="435">
        <v>219.94488042175715</v>
      </c>
      <c r="CP61" s="435">
        <v>113.13307892976978</v>
      </c>
      <c r="CQ61" s="435">
        <v>9.5026348032639731</v>
      </c>
      <c r="CR61" s="3"/>
      <c r="CS61" s="3"/>
      <c r="CT61" s="3"/>
      <c r="CU61" s="3"/>
      <c r="CV61" s="3"/>
      <c r="CW61" s="3"/>
      <c r="CX61" s="3"/>
      <c r="CY61" s="3"/>
      <c r="CZ61" s="3"/>
    </row>
    <row r="62" s="304" customFormat="true" ht="15" customHeight="true" x14ac:dyDescent="0.2">
      <c r="A62" s="970"/>
      <c r="B62" s="378" t="s">
        <v>548</v>
      </c>
      <c r="C62" s="404">
        <v>4.2934118001546207</v>
      </c>
      <c r="D62" s="402">
        <v>6.8625127213267714</v>
      </c>
      <c r="E62" s="402">
        <v>10.040195751079493</v>
      </c>
      <c r="F62" s="402">
        <v>5.549086430723051</v>
      </c>
      <c r="G62" s="406">
        <v>2.0561575615382126</v>
      </c>
      <c r="H62" s="403">
        <v>6.1209571637934426</v>
      </c>
      <c r="I62" s="402">
        <v>6.9392619397985618</v>
      </c>
      <c r="J62" s="402">
        <v>3.760547850529123</v>
      </c>
      <c r="K62" s="402">
        <v>2.5367659385952273</v>
      </c>
      <c r="L62" s="405">
        <v>1.5500607537336564</v>
      </c>
      <c r="M62" s="404">
        <v>3.9527970162827955</v>
      </c>
      <c r="N62" s="402">
        <v>3.7960325217895718</v>
      </c>
      <c r="O62" s="402">
        <v>7.3487035752119541</v>
      </c>
      <c r="P62" s="402">
        <v>9.3352224980013503</v>
      </c>
      <c r="Q62" s="406">
        <v>10.545331639063889</v>
      </c>
      <c r="R62" s="404">
        <v>4.9671286597184237</v>
      </c>
      <c r="S62" s="402">
        <v>6.664447821565556</v>
      </c>
      <c r="T62" s="402">
        <v>23.197481111955238</v>
      </c>
      <c r="U62" s="402">
        <v>1.5593741063624114</v>
      </c>
      <c r="V62" s="402">
        <v>4.1404869122045618</v>
      </c>
      <c r="W62" s="402">
        <v>10.734024136593021</v>
      </c>
      <c r="X62" s="402">
        <v>0</v>
      </c>
      <c r="Y62" s="405">
        <v>6.6987655768677143</v>
      </c>
      <c r="Z62" s="405">
        <v>1.2905245494309248</v>
      </c>
      <c r="AA62" s="405">
        <v>1.0739484825767682</v>
      </c>
      <c r="AB62" s="405">
        <v>4.1049540123970756</v>
      </c>
      <c r="AC62" s="405">
        <v>0</v>
      </c>
      <c r="AD62" s="405">
        <v>4.72646248915615</v>
      </c>
      <c r="AE62" s="405">
        <v>0.67642998792627174</v>
      </c>
      <c r="AF62" s="405">
        <v>0.88082127415192502</v>
      </c>
      <c r="AG62" s="405">
        <v>4.4411724491787314</v>
      </c>
      <c r="AH62" s="405">
        <v>1.6645411997108537</v>
      </c>
      <c r="AI62" s="405">
        <v>0.12353312301061657</v>
      </c>
      <c r="AJ62" s="405">
        <v>11.949211043738938</v>
      </c>
      <c r="AK62" s="405">
        <v>1.1908825687578859</v>
      </c>
      <c r="AL62" s="405">
        <v>0</v>
      </c>
      <c r="AM62" s="405">
        <v>9.4421660115574652E-2</v>
      </c>
      <c r="AN62" s="405">
        <v>13.844366357871394</v>
      </c>
      <c r="AO62" s="405">
        <v>18.597098071684695</v>
      </c>
      <c r="AP62" s="405">
        <v>3.1113482028309192</v>
      </c>
      <c r="AQ62" s="405">
        <v>0.74140246502842611</v>
      </c>
      <c r="AR62" s="885"/>
      <c r="AS62" s="885"/>
      <c r="AT62" s="885"/>
      <c r="AU62" s="885"/>
      <c r="AV62" s="885"/>
      <c r="AW62" s="885"/>
      <c r="AX62" s="885"/>
      <c r="AY62" s="885"/>
      <c r="AZ62" s="342"/>
      <c r="BA62" s="970"/>
      <c r="BB62" s="594" t="s">
        <v>548</v>
      </c>
      <c r="BC62" s="449">
        <v>922.21149320517623</v>
      </c>
      <c r="BD62" s="434">
        <v>1473.4390698888094</v>
      </c>
      <c r="BE62" s="434">
        <v>2157.343894180955</v>
      </c>
      <c r="BF62" s="434">
        <v>1191.4911500105497</v>
      </c>
      <c r="BG62" s="453">
        <v>441.58658753126497</v>
      </c>
      <c r="BH62" s="449">
        <v>576.96093468768777</v>
      </c>
      <c r="BI62" s="434">
        <v>653.06023319050337</v>
      </c>
      <c r="BJ62" s="434">
        <v>354.40105094772787</v>
      </c>
      <c r="BK62" s="434">
        <v>238.73572457144795</v>
      </c>
      <c r="BL62" s="453">
        <v>146.30769210252762</v>
      </c>
      <c r="BM62" s="449">
        <v>476.68344766351407</v>
      </c>
      <c r="BN62" s="434">
        <v>457.44535299579263</v>
      </c>
      <c r="BO62" s="434">
        <v>885.88402307690353</v>
      </c>
      <c r="BP62" s="434">
        <v>1125.1118428199052</v>
      </c>
      <c r="BQ62" s="453">
        <v>1271.4818927607459</v>
      </c>
      <c r="BR62" s="449">
        <v>70.633898717453903</v>
      </c>
      <c r="BS62" s="434">
        <v>170.48998527806566</v>
      </c>
      <c r="BT62" s="434">
        <v>2006.7706593108624</v>
      </c>
      <c r="BU62" s="434">
        <v>33.546086349289013</v>
      </c>
      <c r="BV62" s="434">
        <v>87.09197943885097</v>
      </c>
      <c r="BW62" s="434">
        <v>432.63416686928639</v>
      </c>
      <c r="BX62" s="434">
        <v>0</v>
      </c>
      <c r="BY62" s="435">
        <v>259.01583967653943</v>
      </c>
      <c r="BZ62" s="435">
        <v>47.303038713497415</v>
      </c>
      <c r="CA62" s="435">
        <v>160.7682227213854</v>
      </c>
      <c r="CB62" s="435">
        <v>310.56654275156518</v>
      </c>
      <c r="CC62" s="435">
        <v>0</v>
      </c>
      <c r="CD62" s="435">
        <v>350.59339280703318</v>
      </c>
      <c r="CE62" s="435">
        <v>19.128357689023954</v>
      </c>
      <c r="CF62" s="435">
        <v>27.17314972074378</v>
      </c>
      <c r="CG62" s="435">
        <v>157.04690764568323</v>
      </c>
      <c r="CH62" s="435">
        <v>20.855183807142435</v>
      </c>
      <c r="CI62" s="435">
        <v>0.88540114059840647</v>
      </c>
      <c r="CJ62" s="435">
        <v>1109.2544737538219</v>
      </c>
      <c r="CK62" s="435">
        <v>9.9619191875720112</v>
      </c>
      <c r="CL62" s="435">
        <v>0</v>
      </c>
      <c r="CM62" s="435">
        <v>8.0790089411307999</v>
      </c>
      <c r="CN62" s="435">
        <v>255.19087521686876</v>
      </c>
      <c r="CO62" s="435">
        <v>485.14916914266155</v>
      </c>
      <c r="CP62" s="435">
        <v>157.65301366962433</v>
      </c>
      <c r="CQ62" s="435">
        <v>6.2809222680551695</v>
      </c>
      <c r="CR62" s="3"/>
      <c r="CS62" s="3"/>
      <c r="CT62" s="3"/>
      <c r="CU62" s="3"/>
      <c r="CV62" s="3"/>
      <c r="CW62" s="3"/>
      <c r="CX62" s="3"/>
      <c r="CY62" s="3"/>
      <c r="CZ62" s="3"/>
    </row>
    <row r="63" s="304" customFormat="true" ht="15" customHeight="true" x14ac:dyDescent="0.2">
      <c r="A63" s="970"/>
      <c r="B63" s="378" t="s">
        <v>549</v>
      </c>
      <c r="C63" s="404">
        <v>1.4778472577865356</v>
      </c>
      <c r="D63" s="402">
        <v>1.2143738387243859</v>
      </c>
      <c r="E63" s="402">
        <v>3.0352200085545746</v>
      </c>
      <c r="F63" s="402">
        <v>3.3120604648945506</v>
      </c>
      <c r="G63" s="406">
        <v>0.96921695862628598</v>
      </c>
      <c r="H63" s="403">
        <v>7.7612082581050679</v>
      </c>
      <c r="I63" s="402">
        <v>4.5030684766360434</v>
      </c>
      <c r="J63" s="402">
        <v>1.8389125383982501</v>
      </c>
      <c r="K63" s="402">
        <v>1.4220132428267747</v>
      </c>
      <c r="L63" s="405">
        <v>0.69417213009886269</v>
      </c>
      <c r="M63" s="404">
        <v>0.69628112640151052</v>
      </c>
      <c r="N63" s="402">
        <v>1.01367722012442</v>
      </c>
      <c r="O63" s="402">
        <v>0.56206065493449175</v>
      </c>
      <c r="P63" s="402">
        <v>1.7201872229155442</v>
      </c>
      <c r="Q63" s="406">
        <v>1.1649032316984087</v>
      </c>
      <c r="R63" s="404">
        <v>7.4484922179440467</v>
      </c>
      <c r="S63" s="402">
        <v>4.7420949134360502</v>
      </c>
      <c r="T63" s="402">
        <v>1.4041805892284851</v>
      </c>
      <c r="U63" s="402">
        <v>5.9163105446547721</v>
      </c>
      <c r="V63" s="402">
        <v>7.081942167369597</v>
      </c>
      <c r="W63" s="402">
        <v>1.0685100082788879</v>
      </c>
      <c r="X63" s="402">
        <v>0.33075721242219419</v>
      </c>
      <c r="Y63" s="405">
        <v>1.5647560912443399</v>
      </c>
      <c r="Z63" s="405">
        <v>1.0733678099582433</v>
      </c>
      <c r="AA63" s="405">
        <v>0.36696285750136631</v>
      </c>
      <c r="AB63" s="405">
        <v>3.9399601034051894</v>
      </c>
      <c r="AC63" s="405">
        <v>1.3503140281064263</v>
      </c>
      <c r="AD63" s="405">
        <v>0.82806427111006065</v>
      </c>
      <c r="AE63" s="405">
        <v>8.3021306010309068</v>
      </c>
      <c r="AF63" s="405">
        <v>3.134472890879167</v>
      </c>
      <c r="AG63" s="405">
        <v>2.5911892984423908</v>
      </c>
      <c r="AH63" s="405">
        <v>3.1272829241932856</v>
      </c>
      <c r="AI63" s="405">
        <v>8.2858097055548335E-2</v>
      </c>
      <c r="AJ63" s="405">
        <v>0.25934537147755027</v>
      </c>
      <c r="AK63" s="405">
        <v>3.6666016978493339</v>
      </c>
      <c r="AL63" s="405">
        <v>1.093471490860815</v>
      </c>
      <c r="AM63" s="405">
        <v>2.1196145790617189</v>
      </c>
      <c r="AN63" s="405">
        <v>2.1071080573907461</v>
      </c>
      <c r="AO63" s="405">
        <v>2.9095715137230198</v>
      </c>
      <c r="AP63" s="405">
        <v>1.2556459006933522</v>
      </c>
      <c r="AQ63" s="405">
        <v>2.9675802433395924</v>
      </c>
      <c r="AR63" s="885"/>
      <c r="AS63" s="885"/>
      <c r="AT63" s="885"/>
      <c r="AU63" s="885"/>
      <c r="AV63" s="885"/>
      <c r="AW63" s="885"/>
      <c r="AX63" s="885"/>
      <c r="AY63" s="885"/>
      <c r="AZ63" s="342"/>
      <c r="BA63" s="970"/>
      <c r="BB63" s="594" t="s">
        <v>549</v>
      </c>
      <c r="BC63" s="449">
        <v>317.43699178434588</v>
      </c>
      <c r="BD63" s="434">
        <v>260.73625391858286</v>
      </c>
      <c r="BE63" s="434">
        <v>652.17984940652718</v>
      </c>
      <c r="BF63" s="434">
        <v>711.16043721587505</v>
      </c>
      <c r="BG63" s="453">
        <v>208.15195165152173</v>
      </c>
      <c r="BH63" s="449">
        <v>731.57087218152151</v>
      </c>
      <c r="BI63" s="434">
        <v>423.78785740290215</v>
      </c>
      <c r="BJ63" s="434">
        <v>173.30255114759291</v>
      </c>
      <c r="BK63" s="434">
        <v>133.82604863594139</v>
      </c>
      <c r="BL63" s="453">
        <v>65.521768764239965</v>
      </c>
      <c r="BM63" s="449">
        <v>83.967298727681865</v>
      </c>
      <c r="BN63" s="434">
        <v>122.15436277795774</v>
      </c>
      <c r="BO63" s="434">
        <v>67.75624422873058</v>
      </c>
      <c r="BP63" s="434">
        <v>207.32264461657218</v>
      </c>
      <c r="BQ63" s="453">
        <v>140.45583549371281</v>
      </c>
      <c r="BR63" s="449">
        <v>105.91955251463688</v>
      </c>
      <c r="BS63" s="434">
        <v>121.31232978713321</v>
      </c>
      <c r="BT63" s="434">
        <v>121.47303378491914</v>
      </c>
      <c r="BU63" s="434">
        <v>127.2748236554803</v>
      </c>
      <c r="BV63" s="434">
        <v>148.9632438662355</v>
      </c>
      <c r="BW63" s="434">
        <v>43.066228596161572</v>
      </c>
      <c r="BX63" s="434">
        <v>15.381094910001048</v>
      </c>
      <c r="BY63" s="435">
        <v>60.503179012892957</v>
      </c>
      <c r="BZ63" s="435">
        <v>39.343350028223831</v>
      </c>
      <c r="CA63" s="435">
        <v>54.933702465600824</v>
      </c>
      <c r="CB63" s="435">
        <v>298.08367747806261</v>
      </c>
      <c r="CC63" s="435">
        <v>37.568978877848885</v>
      </c>
      <c r="CD63" s="435">
        <v>61.423075489718109</v>
      </c>
      <c r="CE63" s="435">
        <v>234.77096898728843</v>
      </c>
      <c r="CF63" s="435">
        <v>96.697824699430868</v>
      </c>
      <c r="CG63" s="435">
        <v>91.628566803393667</v>
      </c>
      <c r="CH63" s="435">
        <v>39.182004153647974</v>
      </c>
      <c r="CI63" s="435">
        <v>0.59387030662611107</v>
      </c>
      <c r="CJ63" s="435">
        <v>24.075230783504821</v>
      </c>
      <c r="CK63" s="435">
        <v>30.671697416049287</v>
      </c>
      <c r="CL63" s="435">
        <v>11.930911656600795</v>
      </c>
      <c r="CM63" s="435">
        <v>181.36077161776353</v>
      </c>
      <c r="CN63" s="435">
        <v>38.839968218288014</v>
      </c>
      <c r="CO63" s="435">
        <v>75.90303589316963</v>
      </c>
      <c r="CP63" s="435">
        <v>63.623981451546456</v>
      </c>
      <c r="CQ63" s="435">
        <v>25.140381522628982</v>
      </c>
      <c r="CR63" s="3"/>
      <c r="CS63" s="3"/>
      <c r="CT63" s="3"/>
      <c r="CU63" s="3"/>
      <c r="CV63" s="3"/>
      <c r="CW63" s="3"/>
      <c r="CX63" s="3"/>
      <c r="CY63" s="3"/>
      <c r="CZ63" s="3"/>
    </row>
    <row r="64" s="304" customFormat="true" ht="15" customHeight="true" x14ac:dyDescent="0.2">
      <c r="A64" s="970"/>
      <c r="B64" s="378" t="s">
        <v>550</v>
      </c>
      <c r="C64" s="404">
        <v>6.6747823853264459</v>
      </c>
      <c r="D64" s="402">
        <v>6.5019644700748724</v>
      </c>
      <c r="E64" s="402">
        <v>7.5181277344243886</v>
      </c>
      <c r="F64" s="402">
        <v>4.5256776107569303</v>
      </c>
      <c r="G64" s="406">
        <v>0.3781655008942616</v>
      </c>
      <c r="H64" s="403">
        <v>10.510149209244304</v>
      </c>
      <c r="I64" s="402">
        <v>5.1376581788000735</v>
      </c>
      <c r="J64" s="402">
        <v>1.2049335124958103</v>
      </c>
      <c r="K64" s="402">
        <v>0.40856344837042097</v>
      </c>
      <c r="L64" s="405">
        <v>0.25796977645706931</v>
      </c>
      <c r="M64" s="404">
        <v>5.1989430733675803</v>
      </c>
      <c r="N64" s="402">
        <v>7.458647712661211</v>
      </c>
      <c r="O64" s="402">
        <v>5.8948373407749379</v>
      </c>
      <c r="P64" s="402">
        <v>7.565196148412288</v>
      </c>
      <c r="Q64" s="406">
        <v>5.8007115696435285</v>
      </c>
      <c r="R64" s="404">
        <v>7.0290612736528573</v>
      </c>
      <c r="S64" s="402">
        <v>11.281138009948538</v>
      </c>
      <c r="T64" s="402">
        <v>0.40218431712123365</v>
      </c>
      <c r="U64" s="402">
        <v>21.003329900581292</v>
      </c>
      <c r="V64" s="402">
        <v>7.5993473779390905</v>
      </c>
      <c r="W64" s="402">
        <v>3.9702775849749177</v>
      </c>
      <c r="X64" s="402">
        <v>5.1961305257622863</v>
      </c>
      <c r="Y64" s="405">
        <v>2.2367814175996616</v>
      </c>
      <c r="Z64" s="405">
        <v>0.93490695308364768</v>
      </c>
      <c r="AA64" s="405">
        <v>0.28668973242294249</v>
      </c>
      <c r="AB64" s="405">
        <v>7.4123860197990945</v>
      </c>
      <c r="AC64" s="405">
        <v>7.9040514998573634</v>
      </c>
      <c r="AD64" s="405">
        <v>4.3744780417821367</v>
      </c>
      <c r="AE64" s="405">
        <v>31.414828609593435</v>
      </c>
      <c r="AF64" s="405">
        <v>23.211121979367139</v>
      </c>
      <c r="AG64" s="405">
        <v>5.2635596275855923</v>
      </c>
      <c r="AH64" s="405">
        <v>4.8148593144803549</v>
      </c>
      <c r="AI64" s="405">
        <v>2.8542458290339492</v>
      </c>
      <c r="AJ64" s="405">
        <v>0.65917318508232381</v>
      </c>
      <c r="AK64" s="405">
        <v>12.87865688271966</v>
      </c>
      <c r="AL64" s="405">
        <v>9.6773185644822242</v>
      </c>
      <c r="AM64" s="405">
        <v>2.0971149146415251</v>
      </c>
      <c r="AN64" s="405">
        <v>14.482073947299243</v>
      </c>
      <c r="AO64" s="405">
        <v>1.0733902814896159</v>
      </c>
      <c r="AP64" s="405">
        <v>1.8584151355283751</v>
      </c>
      <c r="AQ64" s="405">
        <v>9.231062083699392</v>
      </c>
      <c r="AR64" s="885"/>
      <c r="AS64" s="885"/>
      <c r="AT64" s="885"/>
      <c r="AU64" s="885"/>
      <c r="AV64" s="885"/>
      <c r="AW64" s="885"/>
      <c r="AX64" s="885"/>
      <c r="AY64" s="885"/>
      <c r="AZ64" s="342"/>
      <c r="BA64" s="970"/>
      <c r="BB64" s="594" t="s">
        <v>550</v>
      </c>
      <c r="BC64" s="449">
        <v>1433.7224838693151</v>
      </c>
      <c r="BD64" s="434">
        <v>1396.0263347074711</v>
      </c>
      <c r="BE64" s="434">
        <v>1615.4253727362945</v>
      </c>
      <c r="BF64" s="434">
        <v>971.74641057359599</v>
      </c>
      <c r="BG64" s="453">
        <v>81.215961357076679</v>
      </c>
      <c r="BH64" s="449">
        <v>990.68582726603279</v>
      </c>
      <c r="BI64" s="434">
        <v>483.50966967499568</v>
      </c>
      <c r="BJ64" s="434">
        <v>113.55518401143804</v>
      </c>
      <c r="BK64" s="434">
        <v>38.450015981425288</v>
      </c>
      <c r="BL64" s="453">
        <v>24.349344072306</v>
      </c>
      <c r="BM64" s="449">
        <v>626.96113618041204</v>
      </c>
      <c r="BN64" s="434">
        <v>898.81309398821429</v>
      </c>
      <c r="BO64" s="434">
        <v>710.62088236142233</v>
      </c>
      <c r="BP64" s="434">
        <v>911.78242207473181</v>
      </c>
      <c r="BQ64" s="453">
        <v>699.40898763277175</v>
      </c>
      <c r="BR64" s="449">
        <v>99.955132249406745</v>
      </c>
      <c r="BS64" s="434">
        <v>288.59420986270737</v>
      </c>
      <c r="BT64" s="434">
        <v>34.792212281096234</v>
      </c>
      <c r="BU64" s="434">
        <v>451.8348198759648</v>
      </c>
      <c r="BV64" s="434">
        <v>159.84646724454103</v>
      </c>
      <c r="BW64" s="434">
        <v>160.02178804123841</v>
      </c>
      <c r="BX64" s="434">
        <v>241.63396527688383</v>
      </c>
      <c r="BY64" s="435">
        <v>86.487847709303054</v>
      </c>
      <c r="BZ64" s="435">
        <v>34.268189485225122</v>
      </c>
      <c r="CA64" s="435">
        <v>42.916955051250646</v>
      </c>
      <c r="CB64" s="435">
        <v>560.79534454145346</v>
      </c>
      <c r="CC64" s="435">
        <v>219.90969335035811</v>
      </c>
      <c r="CD64" s="435">
        <v>324.4843478493537</v>
      </c>
      <c r="CE64" s="435">
        <v>888.36108556615852</v>
      </c>
      <c r="CF64" s="435">
        <v>716.05819618635007</v>
      </c>
      <c r="CG64" s="435">
        <v>186.12782371777575</v>
      </c>
      <c r="CH64" s="435">
        <v>60.325797899422732</v>
      </c>
      <c r="CI64" s="435">
        <v>20.45728668543186</v>
      </c>
      <c r="CJ64" s="435">
        <v>61.191554978372217</v>
      </c>
      <c r="CK64" s="435">
        <v>107.73198170491045</v>
      </c>
      <c r="CL64" s="435">
        <v>105.58961420633577</v>
      </c>
      <c r="CM64" s="435">
        <v>179.43563082061286</v>
      </c>
      <c r="CN64" s="435">
        <v>266.94563189347218</v>
      </c>
      <c r="CO64" s="435">
        <v>28.001917354158476</v>
      </c>
      <c r="CP64" s="435">
        <v>94.166492358108272</v>
      </c>
      <c r="CQ64" s="435">
        <v>78.202577053860026</v>
      </c>
      <c r="CR64" s="3"/>
      <c r="CS64" s="3"/>
      <c r="CT64" s="3"/>
      <c r="CU64" s="3"/>
      <c r="CV64" s="3"/>
      <c r="CW64" s="3"/>
      <c r="CX64" s="3"/>
      <c r="CY64" s="3"/>
      <c r="CZ64" s="3"/>
    </row>
    <row r="65" s="304" customFormat="true" ht="15" customHeight="true" x14ac:dyDescent="0.2">
      <c r="A65" s="970"/>
      <c r="B65" s="378" t="s">
        <v>551</v>
      </c>
      <c r="C65" s="404">
        <v>19.721713288773419</v>
      </c>
      <c r="D65" s="402">
        <v>20.250839061160946</v>
      </c>
      <c r="E65" s="402">
        <v>24.528974141049346</v>
      </c>
      <c r="F65" s="402">
        <v>13.376785068509456</v>
      </c>
      <c r="G65" s="406">
        <v>1.1583785498016779</v>
      </c>
      <c r="H65" s="403">
        <v>37.918831783135211</v>
      </c>
      <c r="I65" s="402">
        <v>12.003488055582968</v>
      </c>
      <c r="J65" s="402">
        <v>4.0896281491503377</v>
      </c>
      <c r="K65" s="402">
        <v>1.8680358518210249</v>
      </c>
      <c r="L65" s="405">
        <v>0.2068010518773917</v>
      </c>
      <c r="M65" s="404">
        <v>17.39403668153253</v>
      </c>
      <c r="N65" s="402">
        <v>17.083315223119612</v>
      </c>
      <c r="O65" s="402">
        <v>18.079867473653469</v>
      </c>
      <c r="P65" s="402">
        <v>19.228064872686552</v>
      </c>
      <c r="Q65" s="406">
        <v>25.195790971541136</v>
      </c>
      <c r="R65" s="404">
        <v>37.369052134591684</v>
      </c>
      <c r="S65" s="402">
        <v>8.4544017821095689</v>
      </c>
      <c r="T65" s="402">
        <v>2.5716601400232921</v>
      </c>
      <c r="U65" s="402">
        <v>11.867585484715672</v>
      </c>
      <c r="V65" s="402">
        <v>49.980346306355187</v>
      </c>
      <c r="W65" s="402">
        <v>42.100542176290332</v>
      </c>
      <c r="X65" s="402">
        <v>12.938875312593073</v>
      </c>
      <c r="Y65" s="405">
        <v>11.545740470466667</v>
      </c>
      <c r="Z65" s="405">
        <v>29.004815083605372</v>
      </c>
      <c r="AA65" s="405">
        <v>1.0641316400890661</v>
      </c>
      <c r="AB65" s="405">
        <v>13.374418952186817</v>
      </c>
      <c r="AC65" s="405">
        <v>8.3537302963163391</v>
      </c>
      <c r="AD65" s="405">
        <v>15.711665034347105</v>
      </c>
      <c r="AE65" s="405">
        <v>15.121172340632292</v>
      </c>
      <c r="AF65" s="405">
        <v>15.318243959139298</v>
      </c>
      <c r="AG65" s="405">
        <v>43.45929055908119</v>
      </c>
      <c r="AH65" s="405">
        <v>25.442837043767678</v>
      </c>
      <c r="AI65" s="405">
        <v>0.61923294632678783</v>
      </c>
      <c r="AJ65" s="405">
        <v>17.783919187438439</v>
      </c>
      <c r="AK65" s="405">
        <v>5.2697867285786701</v>
      </c>
      <c r="AL65" s="405">
        <v>5.4949138851025969</v>
      </c>
      <c r="AM65" s="405">
        <v>27.347592756360388</v>
      </c>
      <c r="AN65" s="405">
        <v>5.7950031965654407</v>
      </c>
      <c r="AO65" s="405">
        <v>23.035857442814724</v>
      </c>
      <c r="AP65" s="405">
        <v>13.84921038264598</v>
      </c>
      <c r="AQ65" s="405">
        <v>6.7652517475732674</v>
      </c>
      <c r="AR65" s="885"/>
      <c r="AS65" s="885"/>
      <c r="AT65" s="885"/>
      <c r="AU65" s="885"/>
      <c r="AV65" s="885"/>
      <c r="AW65" s="885"/>
      <c r="AX65" s="885"/>
      <c r="AY65" s="885"/>
      <c r="AZ65" s="342"/>
      <c r="BA65" s="970"/>
      <c r="BB65" s="594" t="s">
        <v>551</v>
      </c>
      <c r="BC65" s="449">
        <v>4236.1626387548249</v>
      </c>
      <c r="BD65" s="434">
        <v>4348.0250867900932</v>
      </c>
      <c r="BE65" s="434">
        <v>5270.5578562077153</v>
      </c>
      <c r="BF65" s="434">
        <v>2872.2423454207228</v>
      </c>
      <c r="BG65" s="453">
        <v>248.77686440219426</v>
      </c>
      <c r="BH65" s="449">
        <v>3574.2260634126496</v>
      </c>
      <c r="BI65" s="434">
        <v>1129.6591448320498</v>
      </c>
      <c r="BJ65" s="434">
        <v>385.41419273267843</v>
      </c>
      <c r="BK65" s="434">
        <v>175.80135629576267</v>
      </c>
      <c r="BL65" s="453">
        <v>19.519612087253186</v>
      </c>
      <c r="BM65" s="449">
        <v>2097.615774344978</v>
      </c>
      <c r="BN65" s="434">
        <v>2058.6449451424237</v>
      </c>
      <c r="BO65" s="434">
        <v>2179.5226287645473</v>
      </c>
      <c r="BP65" s="434">
        <v>2317.4298745852907</v>
      </c>
      <c r="BQ65" s="453">
        <v>3037.9311993779156</v>
      </c>
      <c r="BR65" s="449">
        <v>531.39792110632243</v>
      </c>
      <c r="BS65" s="434">
        <v>216.28060928056198</v>
      </c>
      <c r="BT65" s="434">
        <v>222.46950390050455</v>
      </c>
      <c r="BU65" s="434">
        <v>255.30182000810811</v>
      </c>
      <c r="BV65" s="434">
        <v>1051.2984064818804</v>
      </c>
      <c r="BW65" s="434">
        <v>1696.859701208552</v>
      </c>
      <c r="BX65" s="434">
        <v>601.69230401431889</v>
      </c>
      <c r="BY65" s="435">
        <v>446.42996210708918</v>
      </c>
      <c r="BZ65" s="435">
        <v>1063.1459055797341</v>
      </c>
      <c r="CA65" s="435">
        <v>159.29865844983215</v>
      </c>
      <c r="CB65" s="435">
        <v>1011.8620190987624</v>
      </c>
      <c r="CC65" s="435">
        <v>232.42083731712449</v>
      </c>
      <c r="CD65" s="435">
        <v>1165.4394726874982</v>
      </c>
      <c r="CE65" s="435">
        <v>427.6025580943292</v>
      </c>
      <c r="CF65" s="435">
        <v>472.5645812328288</v>
      </c>
      <c r="CG65" s="435">
        <v>1536.7895007186794</v>
      </c>
      <c r="CH65" s="435">
        <v>318.77555401759969</v>
      </c>
      <c r="CI65" s="435">
        <v>4.4382392641909556</v>
      </c>
      <c r="CJ65" s="435">
        <v>1650.8949291575927</v>
      </c>
      <c r="CK65" s="435">
        <v>44.082591267244595</v>
      </c>
      <c r="CL65" s="435">
        <v>59.955227613824462</v>
      </c>
      <c r="CM65" s="435">
        <v>2339.9445225449458</v>
      </c>
      <c r="CN65" s="435">
        <v>106.81831868565644</v>
      </c>
      <c r="CO65" s="435">
        <v>600.94467727125073</v>
      </c>
      <c r="CP65" s="435">
        <v>701.74394231484905</v>
      </c>
      <c r="CQ65" s="435">
        <v>57.313028152263961</v>
      </c>
      <c r="CR65" s="3"/>
      <c r="CS65" s="3"/>
      <c r="CT65" s="3"/>
      <c r="CU65" s="3"/>
      <c r="CV65" s="3"/>
      <c r="CW65" s="3"/>
      <c r="CX65" s="3"/>
      <c r="CY65" s="3"/>
      <c r="CZ65" s="3"/>
    </row>
    <row r="66" s="304" customFormat="true" ht="15" customHeight="true" x14ac:dyDescent="0.2">
      <c r="A66" s="970"/>
      <c r="B66" s="378" t="s">
        <v>552</v>
      </c>
      <c r="C66" s="404">
        <v>44.568932797320379</v>
      </c>
      <c r="D66" s="402">
        <v>44.324422414700457</v>
      </c>
      <c r="E66" s="402">
        <v>30.9828013725304</v>
      </c>
      <c r="F66" s="402">
        <v>8.4137567514458738</v>
      </c>
      <c r="G66" s="406">
        <v>0.48660573640457216</v>
      </c>
      <c r="H66" s="403">
        <v>14.971944076650438</v>
      </c>
      <c r="I66" s="402">
        <v>5.7852072040319378</v>
      </c>
      <c r="J66" s="402">
        <v>1.5900785849922605</v>
      </c>
      <c r="K66" s="402">
        <v>0.6655635293030242</v>
      </c>
      <c r="L66" s="405">
        <v>2.3820463218737979E-2</v>
      </c>
      <c r="M66" s="404">
        <v>47.663485137295794</v>
      </c>
      <c r="N66" s="402">
        <v>46.849409175276534</v>
      </c>
      <c r="O66" s="402">
        <v>47.391098376191337</v>
      </c>
      <c r="P66" s="402">
        <v>39.988409575943599</v>
      </c>
      <c r="Q66" s="406">
        <v>29.541878560840047</v>
      </c>
      <c r="R66" s="404">
        <v>35.453869408898505</v>
      </c>
      <c r="S66" s="402">
        <v>39.617543633832291</v>
      </c>
      <c r="T66" s="402">
        <v>0.35342388801412378</v>
      </c>
      <c r="U66" s="402">
        <v>21.211294534281304</v>
      </c>
      <c r="V66" s="402">
        <v>18.519580434241977</v>
      </c>
      <c r="W66" s="402">
        <v>13.890003313756599</v>
      </c>
      <c r="X66" s="402">
        <v>79.165765387294883</v>
      </c>
      <c r="Y66" s="405">
        <v>75.733900419031244</v>
      </c>
      <c r="Z66" s="405">
        <v>28.079502592423022</v>
      </c>
      <c r="AA66" s="405">
        <v>0.13761107156301236</v>
      </c>
      <c r="AB66" s="405">
        <v>16.514111032559079</v>
      </c>
      <c r="AC66" s="405">
        <v>57.541745489724683</v>
      </c>
      <c r="AD66" s="405">
        <v>51.588725876152267</v>
      </c>
      <c r="AE66" s="405">
        <v>27.036751794949215</v>
      </c>
      <c r="AF66" s="405">
        <v>29.09265024752828</v>
      </c>
      <c r="AG66" s="405">
        <v>28.969224420726135</v>
      </c>
      <c r="AH66" s="405">
        <v>26.624330810735263</v>
      </c>
      <c r="AI66" s="405">
        <v>57.265596310052466</v>
      </c>
      <c r="AJ66" s="405">
        <v>7.1828537104857508</v>
      </c>
      <c r="AK66" s="405">
        <v>70.63146274243401</v>
      </c>
      <c r="AL66" s="405">
        <v>55.106242510203387</v>
      </c>
      <c r="AM66" s="405">
        <v>12.222350697950462</v>
      </c>
      <c r="AN66" s="405">
        <v>50.056195534939562</v>
      </c>
      <c r="AO66" s="405">
        <v>11.384761996709063</v>
      </c>
      <c r="AP66" s="405">
        <v>43.159327948188775</v>
      </c>
      <c r="AQ66" s="405">
        <v>73.917711625761243</v>
      </c>
      <c r="AR66" s="885"/>
      <c r="AS66" s="885"/>
      <c r="AT66" s="885"/>
      <c r="AU66" s="885"/>
      <c r="AV66" s="885"/>
      <c r="AW66" s="885"/>
      <c r="AX66" s="885"/>
      <c r="AY66" s="885"/>
      <c r="AZ66" s="342"/>
      <c r="BA66" s="970"/>
      <c r="BB66" s="594" t="s">
        <v>552</v>
      </c>
      <c r="BC66" s="449">
        <v>9573.2680624993282</v>
      </c>
      <c r="BD66" s="434">
        <v>9516.8254527400404</v>
      </c>
      <c r="BE66" s="434">
        <v>6657.2962343351983</v>
      </c>
      <c r="BF66" s="434">
        <v>1806.5886759639129</v>
      </c>
      <c r="BG66" s="453">
        <v>104.50491277102445</v>
      </c>
      <c r="BH66" s="449">
        <v>1411.2542560586251</v>
      </c>
      <c r="BI66" s="434">
        <v>544.45109559160846</v>
      </c>
      <c r="BJ66" s="434">
        <v>149.85197476783685</v>
      </c>
      <c r="BK66" s="434">
        <v>62.636362700642948</v>
      </c>
      <c r="BL66" s="453">
        <v>2.248374452389716</v>
      </c>
      <c r="BM66" s="449">
        <v>5747.9284489723295</v>
      </c>
      <c r="BN66" s="434">
        <v>5645.6430219742733</v>
      </c>
      <c r="BO66" s="434">
        <v>5712.9827673478858</v>
      </c>
      <c r="BP66" s="434">
        <v>4819.5351743420806</v>
      </c>
      <c r="BQ66" s="453">
        <v>3561.9518621018337</v>
      </c>
      <c r="BR66" s="449">
        <v>504.16351025462166</v>
      </c>
      <c r="BS66" s="434">
        <v>1013.4964833888527</v>
      </c>
      <c r="BT66" s="434">
        <v>30.574038851174734</v>
      </c>
      <c r="BU66" s="434">
        <v>456.30866584482783</v>
      </c>
      <c r="BV66" s="434">
        <v>389.54522803608444</v>
      </c>
      <c r="BW66" s="434">
        <v>559.83570886268387</v>
      </c>
      <c r="BX66" s="434">
        <v>3681.4198007285909</v>
      </c>
      <c r="BY66" s="435">
        <v>2928.342481001881</v>
      </c>
      <c r="BZ66" s="435">
        <v>1029.2293926301877</v>
      </c>
      <c r="CA66" s="435">
        <v>20.600138424600306</v>
      </c>
      <c r="CB66" s="435">
        <v>1249.4002014415862</v>
      </c>
      <c r="CC66" s="435">
        <v>1600.9495390709512</v>
      </c>
      <c r="CD66" s="435">
        <v>3826.6814720328725</v>
      </c>
      <c r="CE66" s="435">
        <v>764.55607869874393</v>
      </c>
      <c r="CF66" s="435">
        <v>897.50209735847773</v>
      </c>
      <c r="CG66" s="435">
        <v>1024.3977607782724</v>
      </c>
      <c r="CH66" s="435">
        <v>333.57859384706279</v>
      </c>
      <c r="CI66" s="435">
        <v>410.44072273321279</v>
      </c>
      <c r="CJ66" s="435">
        <v>666.7898477573857</v>
      </c>
      <c r="CK66" s="435">
        <v>590.8432471843347</v>
      </c>
      <c r="CL66" s="435">
        <v>601.26644051677715</v>
      </c>
      <c r="CM66" s="435">
        <v>1045.7820848469744</v>
      </c>
      <c r="CN66" s="435">
        <v>922.67742837686376</v>
      </c>
      <c r="CO66" s="435">
        <v>296.99837051458849</v>
      </c>
      <c r="CP66" s="435">
        <v>2186.8970219394523</v>
      </c>
      <c r="CQ66" s="435">
        <v>626.20698318844086</v>
      </c>
      <c r="CR66" s="3"/>
      <c r="CS66" s="3"/>
      <c r="CT66" s="3"/>
      <c r="CU66" s="3"/>
      <c r="CV66" s="3"/>
      <c r="CW66" s="3"/>
      <c r="CX66" s="3"/>
      <c r="CY66" s="3"/>
      <c r="CZ66" s="3"/>
    </row>
    <row r="67" s="304" customFormat="true" ht="15" customHeight="true" x14ac:dyDescent="0.2">
      <c r="A67" s="970"/>
      <c r="B67" s="378" t="s">
        <v>553</v>
      </c>
      <c r="C67" s="404">
        <v>0.11714724578246885</v>
      </c>
      <c r="D67" s="402">
        <v>4.5973090183040514E-2</v>
      </c>
      <c r="E67" s="402">
        <v>0.23925773911238707</v>
      </c>
      <c r="F67" s="402">
        <v>9.8436776415505967E-2</v>
      </c>
      <c r="G67" s="406">
        <v>1.5636199399855395E-2</v>
      </c>
      <c r="H67" s="403">
        <v>0.19381030116906128</v>
      </c>
      <c r="I67" s="402">
        <v>1.085789633687949E-2</v>
      </c>
      <c r="J67" s="402">
        <v>2.5182182590598939E-2</v>
      </c>
      <c r="K67" s="402">
        <v>0</v>
      </c>
      <c r="L67" s="405">
        <v>3.5577239188802824E-2</v>
      </c>
      <c r="M67" s="404">
        <v>0.16909999062852074</v>
      </c>
      <c r="N67" s="402">
        <v>4.3407215530789026E-3</v>
      </c>
      <c r="O67" s="402">
        <v>4.33807185890316E-2</v>
      </c>
      <c r="P67" s="402">
        <v>0.17981287525438022</v>
      </c>
      <c r="Q67" s="406">
        <v>0.31598326714983677</v>
      </c>
      <c r="R67" s="404">
        <v>0</v>
      </c>
      <c r="S67" s="402">
        <v>9.2768930392177443E-2</v>
      </c>
      <c r="T67" s="402">
        <v>0</v>
      </c>
      <c r="U67" s="402">
        <v>0.82972047808496319</v>
      </c>
      <c r="V67" s="402">
        <v>2.7966649217232485E-2</v>
      </c>
      <c r="W67" s="402">
        <v>0</v>
      </c>
      <c r="X67" s="402">
        <v>0</v>
      </c>
      <c r="Y67" s="405">
        <v>3.5023516433597413E-2</v>
      </c>
      <c r="Z67" s="405">
        <v>1.1435405238784618E-2</v>
      </c>
      <c r="AA67" s="405">
        <v>2.2432306015717666E-2</v>
      </c>
      <c r="AB67" s="405">
        <v>0.16328945873409134</v>
      </c>
      <c r="AC67" s="405">
        <v>0.15674720073046131</v>
      </c>
      <c r="AD67" s="405">
        <v>0</v>
      </c>
      <c r="AE67" s="405">
        <v>0</v>
      </c>
      <c r="AF67" s="405">
        <v>1.6156878541166184E-2</v>
      </c>
      <c r="AG67" s="405">
        <v>0</v>
      </c>
      <c r="AH67" s="405">
        <v>0</v>
      </c>
      <c r="AI67" s="405">
        <v>3.4932122560382341E-2</v>
      </c>
      <c r="AJ67" s="405">
        <v>0.51535541567351772</v>
      </c>
      <c r="AK67" s="405">
        <v>0</v>
      </c>
      <c r="AL67" s="405">
        <v>0</v>
      </c>
      <c r="AM67" s="405">
        <v>2.5408442674392288E-2</v>
      </c>
      <c r="AN67" s="405">
        <v>0</v>
      </c>
      <c r="AO67" s="405">
        <v>0.52087226895557714</v>
      </c>
      <c r="AP67" s="405">
        <v>0</v>
      </c>
      <c r="AQ67" s="405">
        <v>0.46369195316176171</v>
      </c>
      <c r="AR67" s="885"/>
      <c r="AS67" s="885"/>
      <c r="AT67" s="885"/>
      <c r="AU67" s="885"/>
      <c r="AV67" s="885"/>
      <c r="AW67" s="885"/>
      <c r="AX67" s="885"/>
      <c r="AY67" s="885"/>
      <c r="AZ67" s="342"/>
      <c r="BA67" s="970"/>
      <c r="BB67" s="594" t="s">
        <v>553</v>
      </c>
      <c r="BC67" s="449">
        <v>25.162863821735826</v>
      </c>
      <c r="BD67" s="434">
        <v>9.870808257841345</v>
      </c>
      <c r="BE67" s="434">
        <v>51.409478002871801</v>
      </c>
      <c r="BF67" s="434">
        <v>21.136190506111838</v>
      </c>
      <c r="BG67" s="453">
        <v>3.358077252491837</v>
      </c>
      <c r="BH67" s="449">
        <v>18.268543550025957</v>
      </c>
      <c r="BI67" s="434">
        <v>1.0218464694426379</v>
      </c>
      <c r="BJ67" s="434">
        <v>2.3732159062967693</v>
      </c>
      <c r="BK67" s="434">
        <v>0</v>
      </c>
      <c r="BL67" s="453">
        <v>3.358077252491837</v>
      </c>
      <c r="BM67" s="449">
        <v>20.392437608262021</v>
      </c>
      <c r="BN67" s="434">
        <v>0.5230837438053686</v>
      </c>
      <c r="BO67" s="434">
        <v>5.2295326807368072</v>
      </c>
      <c r="BP67" s="434">
        <v>21.671641515080704</v>
      </c>
      <c r="BQ67" s="453">
        <v>38.099039114910553</v>
      </c>
      <c r="BR67" s="449">
        <v>0</v>
      </c>
      <c r="BS67" s="434">
        <v>2.3732159062967693</v>
      </c>
      <c r="BT67" s="434">
        <v>0</v>
      </c>
      <c r="BU67" s="434">
        <v>17.849388860598864</v>
      </c>
      <c r="BV67" s="434">
        <v>0.58825710363226824</v>
      </c>
      <c r="BW67" s="434">
        <v>0</v>
      </c>
      <c r="BX67" s="434">
        <v>0</v>
      </c>
      <c r="BY67" s="435">
        <v>1.354226448645951</v>
      </c>
      <c r="BZ67" s="435">
        <v>0.41915468942709416</v>
      </c>
      <c r="CA67" s="435">
        <v>3.358077252491837</v>
      </c>
      <c r="CB67" s="435">
        <v>12.353912495406462</v>
      </c>
      <c r="CC67" s="435">
        <v>4.3610835337781921</v>
      </c>
      <c r="CD67" s="435">
        <v>0</v>
      </c>
      <c r="CE67" s="435">
        <v>0</v>
      </c>
      <c r="CF67" s="435">
        <v>0.4984362804380405</v>
      </c>
      <c r="CG67" s="435">
        <v>0</v>
      </c>
      <c r="CH67" s="435">
        <v>0</v>
      </c>
      <c r="CI67" s="435">
        <v>0.25036962075206165</v>
      </c>
      <c r="CJ67" s="435">
        <v>47.840840564000622</v>
      </c>
      <c r="CK67" s="435">
        <v>0</v>
      </c>
      <c r="CL67" s="435">
        <v>0</v>
      </c>
      <c r="CM67" s="435">
        <v>2.174024850816672</v>
      </c>
      <c r="CN67" s="435">
        <v>0</v>
      </c>
      <c r="CO67" s="435">
        <v>13.588181744226251</v>
      </c>
      <c r="CP67" s="435">
        <v>0</v>
      </c>
      <c r="CQ67" s="435">
        <v>3.9282484905415562</v>
      </c>
      <c r="CR67" s="3"/>
      <c r="CS67" s="3"/>
      <c r="CT67" s="3"/>
      <c r="CU67" s="3"/>
      <c r="CV67" s="3"/>
      <c r="CW67" s="3"/>
      <c r="CX67" s="3"/>
      <c r="CY67" s="3"/>
      <c r="CZ67" s="3"/>
    </row>
    <row r="68" s="304" customFormat="true" ht="15" customHeight="true" x14ac:dyDescent="0.2">
      <c r="A68" s="970"/>
      <c r="B68" s="378" t="s">
        <v>554</v>
      </c>
      <c r="C68" s="404">
        <v>0</v>
      </c>
      <c r="D68" s="402">
        <v>0</v>
      </c>
      <c r="E68" s="402">
        <v>0</v>
      </c>
      <c r="F68" s="402">
        <v>0.19576425307672829</v>
      </c>
      <c r="G68" s="406">
        <v>0</v>
      </c>
      <c r="H68" s="403">
        <v>0</v>
      </c>
      <c r="I68" s="402">
        <v>0</v>
      </c>
      <c r="J68" s="402">
        <v>0</v>
      </c>
      <c r="K68" s="402">
        <v>0</v>
      </c>
      <c r="L68" s="405">
        <v>0</v>
      </c>
      <c r="M68" s="404">
        <v>0</v>
      </c>
      <c r="N68" s="402">
        <v>0</v>
      </c>
      <c r="O68" s="402">
        <v>0</v>
      </c>
      <c r="P68" s="402">
        <v>0</v>
      </c>
      <c r="Q68" s="406">
        <v>0.34862039124716104</v>
      </c>
      <c r="R68" s="404">
        <v>0</v>
      </c>
      <c r="S68" s="402">
        <v>0</v>
      </c>
      <c r="T68" s="402">
        <v>0</v>
      </c>
      <c r="U68" s="402">
        <v>0</v>
      </c>
      <c r="V68" s="402">
        <v>0</v>
      </c>
      <c r="W68" s="402">
        <v>0</v>
      </c>
      <c r="X68" s="402">
        <v>0</v>
      </c>
      <c r="Y68" s="405">
        <v>0</v>
      </c>
      <c r="Z68" s="405">
        <v>0</v>
      </c>
      <c r="AA68" s="405">
        <v>0</v>
      </c>
      <c r="AB68" s="405">
        <v>0</v>
      </c>
      <c r="AC68" s="405">
        <v>0</v>
      </c>
      <c r="AD68" s="405">
        <v>0</v>
      </c>
      <c r="AE68" s="405">
        <v>0</v>
      </c>
      <c r="AF68" s="405">
        <v>0</v>
      </c>
      <c r="AG68" s="405">
        <v>0</v>
      </c>
      <c r="AH68" s="405">
        <v>0</v>
      </c>
      <c r="AI68" s="405">
        <v>0</v>
      </c>
      <c r="AJ68" s="405">
        <v>0.45280453306149698</v>
      </c>
      <c r="AK68" s="405">
        <v>0</v>
      </c>
      <c r="AL68" s="405">
        <v>0</v>
      </c>
      <c r="AM68" s="405">
        <v>0</v>
      </c>
      <c r="AN68" s="405">
        <v>0</v>
      </c>
      <c r="AO68" s="405">
        <v>0</v>
      </c>
      <c r="AP68" s="405">
        <v>0</v>
      </c>
      <c r="AQ68" s="405">
        <v>0</v>
      </c>
      <c r="AR68" s="885"/>
      <c r="AS68" s="885"/>
      <c r="AT68" s="885"/>
      <c r="AU68" s="885"/>
      <c r="AV68" s="885"/>
      <c r="AW68" s="885"/>
      <c r="AX68" s="885"/>
      <c r="AY68" s="885"/>
      <c r="AZ68" s="342"/>
      <c r="BA68" s="970"/>
      <c r="BB68" s="594" t="s">
        <v>554</v>
      </c>
      <c r="BC68" s="449">
        <v>0</v>
      </c>
      <c r="BD68" s="434">
        <v>0</v>
      </c>
      <c r="BE68" s="434">
        <v>0</v>
      </c>
      <c r="BF68" s="434">
        <v>42.034193905852433</v>
      </c>
      <c r="BG68" s="453">
        <v>0</v>
      </c>
      <c r="BH68" s="449">
        <v>0</v>
      </c>
      <c r="BI68" s="434">
        <v>0</v>
      </c>
      <c r="BJ68" s="434">
        <v>0</v>
      </c>
      <c r="BK68" s="434">
        <v>0</v>
      </c>
      <c r="BL68" s="453">
        <v>0</v>
      </c>
      <c r="BM68" s="449">
        <v>0</v>
      </c>
      <c r="BN68" s="434">
        <v>0</v>
      </c>
      <c r="BO68" s="434">
        <v>0</v>
      </c>
      <c r="BP68" s="434">
        <v>0</v>
      </c>
      <c r="BQ68" s="453">
        <v>42.034193905852433</v>
      </c>
      <c r="BR68" s="449">
        <v>0</v>
      </c>
      <c r="BS68" s="434">
        <v>0</v>
      </c>
      <c r="BT68" s="434">
        <v>0</v>
      </c>
      <c r="BU68" s="434">
        <v>0</v>
      </c>
      <c r="BV68" s="434">
        <v>0</v>
      </c>
      <c r="BW68" s="434">
        <v>0</v>
      </c>
      <c r="BX68" s="434">
        <v>0</v>
      </c>
      <c r="BY68" s="435">
        <v>0</v>
      </c>
      <c r="BZ68" s="435">
        <v>0</v>
      </c>
      <c r="CA68" s="435">
        <v>0</v>
      </c>
      <c r="CB68" s="435">
        <v>0</v>
      </c>
      <c r="CC68" s="435">
        <v>0</v>
      </c>
      <c r="CD68" s="435">
        <v>0</v>
      </c>
      <c r="CE68" s="435">
        <v>0</v>
      </c>
      <c r="CF68" s="435">
        <v>0</v>
      </c>
      <c r="CG68" s="435">
        <v>0</v>
      </c>
      <c r="CH68" s="435">
        <v>0</v>
      </c>
      <c r="CI68" s="435">
        <v>0</v>
      </c>
      <c r="CJ68" s="435">
        <v>42.034193905852433</v>
      </c>
      <c r="CK68" s="435">
        <v>0</v>
      </c>
      <c r="CL68" s="435">
        <v>0</v>
      </c>
      <c r="CM68" s="435">
        <v>0</v>
      </c>
      <c r="CN68" s="435">
        <v>0</v>
      </c>
      <c r="CO68" s="435">
        <v>0</v>
      </c>
      <c r="CP68" s="435">
        <v>0</v>
      </c>
      <c r="CQ68" s="435">
        <v>0</v>
      </c>
      <c r="CR68" s="3"/>
      <c r="CS68" s="3"/>
      <c r="CT68" s="3"/>
      <c r="CU68" s="3"/>
      <c r="CV68" s="3"/>
      <c r="CW68" s="3"/>
      <c r="CX68" s="3"/>
      <c r="CY68" s="3"/>
      <c r="CZ68" s="3"/>
    </row>
    <row r="69" s="304" customFormat="true" ht="15" customHeight="true" x14ac:dyDescent="0.2">
      <c r="A69" s="970"/>
      <c r="B69" s="378" t="s">
        <v>555</v>
      </c>
      <c r="C69" s="404">
        <v>0.159867457237757</v>
      </c>
      <c r="D69" s="402">
        <v>6.0630900005155759E-2</v>
      </c>
      <c r="E69" s="402">
        <v>0.3660362451644078</v>
      </c>
      <c r="F69" s="402">
        <v>2.3099386092281806</v>
      </c>
      <c r="G69" s="406">
        <v>0.29655444209328918</v>
      </c>
      <c r="H69" s="403">
        <v>0.85652158220134789</v>
      </c>
      <c r="I69" s="402">
        <v>3.4194169205317184</v>
      </c>
      <c r="J69" s="402">
        <v>1.929821075099037</v>
      </c>
      <c r="K69" s="402">
        <v>0.18087404947843283</v>
      </c>
      <c r="L69" s="405">
        <v>0.15139327137068251</v>
      </c>
      <c r="M69" s="404">
        <v>0.26482702388525453</v>
      </c>
      <c r="N69" s="402">
        <v>2.7759120316755738E-2</v>
      </c>
      <c r="O69" s="402">
        <v>2.6482420513239163E-2</v>
      </c>
      <c r="P69" s="402">
        <v>0.14971636284766082</v>
      </c>
      <c r="Q69" s="406">
        <v>0.11148809511468288</v>
      </c>
      <c r="R69" s="404">
        <v>0</v>
      </c>
      <c r="S69" s="402">
        <v>6.0214534828176545</v>
      </c>
      <c r="T69" s="402">
        <v>0</v>
      </c>
      <c r="U69" s="402">
        <v>0</v>
      </c>
      <c r="V69" s="402">
        <v>3.1554910014043465</v>
      </c>
      <c r="W69" s="402">
        <v>0.26319491476251988</v>
      </c>
      <c r="X69" s="402">
        <v>0.41685774610346182</v>
      </c>
      <c r="Y69" s="405">
        <v>3.0428306849405822E-2</v>
      </c>
      <c r="Z69" s="405">
        <v>1.7603724853587803</v>
      </c>
      <c r="AA69" s="405">
        <v>0.25229790978410782</v>
      </c>
      <c r="AB69" s="405">
        <v>3.739584986677738</v>
      </c>
      <c r="AC69" s="405">
        <v>0</v>
      </c>
      <c r="AD69" s="405">
        <v>0.59077711031936009</v>
      </c>
      <c r="AE69" s="405">
        <v>0</v>
      </c>
      <c r="AF69" s="405">
        <v>3.8342051573983786E-2</v>
      </c>
      <c r="AG69" s="405">
        <v>0</v>
      </c>
      <c r="AH69" s="405">
        <v>0</v>
      </c>
      <c r="AI69" s="405">
        <v>0.12361434807994269</v>
      </c>
      <c r="AJ69" s="405">
        <v>0</v>
      </c>
      <c r="AK69" s="405">
        <v>7.0324560772549768E-2</v>
      </c>
      <c r="AL69" s="405">
        <v>0</v>
      </c>
      <c r="AM69" s="405">
        <v>0</v>
      </c>
      <c r="AN69" s="405">
        <v>0</v>
      </c>
      <c r="AO69" s="405">
        <v>9.2094129975709316E-2</v>
      </c>
      <c r="AP69" s="405">
        <v>0</v>
      </c>
      <c r="AQ69" s="405">
        <v>0</v>
      </c>
      <c r="AR69" s="885"/>
      <c r="AS69" s="885"/>
      <c r="AT69" s="885"/>
      <c r="AU69" s="885"/>
      <c r="AV69" s="885"/>
      <c r="AW69" s="885"/>
      <c r="AX69" s="885"/>
      <c r="AY69" s="885"/>
      <c r="AZ69" s="342"/>
      <c r="BA69" s="970"/>
      <c r="BB69" s="594" t="s">
        <v>555</v>
      </c>
      <c r="BC69" s="449">
        <v>34.339032293346989</v>
      </c>
      <c r="BD69" s="434">
        <v>13.017963031600218</v>
      </c>
      <c r="BE69" s="434">
        <v>78.650464406478889</v>
      </c>
      <c r="BF69" s="434">
        <v>495.98640142363604</v>
      </c>
      <c r="BG69" s="453">
        <v>63.688924696630053</v>
      </c>
      <c r="BH69" s="449">
        <v>80.735656111143385</v>
      </c>
      <c r="BI69" s="434">
        <v>321.80442687869203</v>
      </c>
      <c r="BJ69" s="434">
        <v>181.86994138631724</v>
      </c>
      <c r="BK69" s="434">
        <v>17.022105430159542</v>
      </c>
      <c r="BL69" s="453">
        <v>14.289762566236945</v>
      </c>
      <c r="BM69" s="449">
        <v>31.936539685714891</v>
      </c>
      <c r="BN69" s="434">
        <v>3.3451453640772888</v>
      </c>
      <c r="BO69" s="434">
        <v>3.1924478902941695</v>
      </c>
      <c r="BP69" s="434">
        <v>18.044310453220533</v>
      </c>
      <c r="BQ69" s="453">
        <v>13.442450085836342</v>
      </c>
      <c r="BR69" s="449">
        <v>0</v>
      </c>
      <c r="BS69" s="434">
        <v>154.04089627893273</v>
      </c>
      <c r="BT69" s="434">
        <v>0</v>
      </c>
      <c r="BU69" s="434">
        <v>0</v>
      </c>
      <c r="BV69" s="434">
        <v>66.373342855819459</v>
      </c>
      <c r="BW69" s="434">
        <v>10.60805446527131</v>
      </c>
      <c r="BX69" s="434">
        <v>19.384999981806082</v>
      </c>
      <c r="BY69" s="435">
        <v>1.1765471351543437</v>
      </c>
      <c r="BZ69" s="435">
        <v>64.524900252243611</v>
      </c>
      <c r="CA69" s="435">
        <v>37.768558930304202</v>
      </c>
      <c r="CB69" s="435">
        <v>282.92399308999154</v>
      </c>
      <c r="CC69" s="435">
        <v>0</v>
      </c>
      <c r="CD69" s="435">
        <v>43.821896814964148</v>
      </c>
      <c r="CE69" s="435">
        <v>0</v>
      </c>
      <c r="CF69" s="435">
        <v>1.1828441689529827</v>
      </c>
      <c r="CG69" s="435">
        <v>0</v>
      </c>
      <c r="CH69" s="435">
        <v>0</v>
      </c>
      <c r="CI69" s="435">
        <v>0.88598330647646273</v>
      </c>
      <c r="CJ69" s="435">
        <v>0</v>
      </c>
      <c r="CK69" s="435">
        <v>0.58827596414341954</v>
      </c>
      <c r="CL69" s="435">
        <v>0</v>
      </c>
      <c r="CM69" s="435">
        <v>0</v>
      </c>
      <c r="CN69" s="435">
        <v>0</v>
      </c>
      <c r="CO69" s="435">
        <v>2.4024926076320998</v>
      </c>
      <c r="CP69" s="435">
        <v>0</v>
      </c>
      <c r="CQ69" s="435">
        <v>0</v>
      </c>
      <c r="CR69" s="3"/>
      <c r="CS69" s="3"/>
      <c r="CT69" s="3"/>
      <c r="CU69" s="3"/>
      <c r="CV69" s="3"/>
      <c r="CW69" s="3"/>
      <c r="CX69" s="3"/>
      <c r="CY69" s="3"/>
      <c r="CZ69" s="3"/>
    </row>
    <row r="70" s="304" customFormat="true" ht="15" customHeight="true" x14ac:dyDescent="0.2">
      <c r="A70" s="970"/>
      <c r="B70" s="378" t="s">
        <v>556</v>
      </c>
      <c r="C70" s="404">
        <v>2.2948684698144692E-2</v>
      </c>
      <c r="D70" s="402">
        <v>0</v>
      </c>
      <c r="E70" s="402">
        <v>0</v>
      </c>
      <c r="F70" s="402">
        <v>7.9491899012115855E-2</v>
      </c>
      <c r="G70" s="406">
        <v>1.2518454444200329</v>
      </c>
      <c r="H70" s="403">
        <v>5.7717050418503273E-2</v>
      </c>
      <c r="I70" s="402">
        <v>0</v>
      </c>
      <c r="J70" s="402">
        <v>0.40586760391927357</v>
      </c>
      <c r="K70" s="402">
        <v>1.223996168342141</v>
      </c>
      <c r="L70" s="405">
        <v>1.3459047126655834</v>
      </c>
      <c r="M70" s="404">
        <v>1.2574681650783209E-2</v>
      </c>
      <c r="N70" s="402">
        <v>2.8321166436958974E-2</v>
      </c>
      <c r="O70" s="402">
        <v>0</v>
      </c>
      <c r="P70" s="402">
        <v>0</v>
      </c>
      <c r="Q70" s="406">
        <v>0</v>
      </c>
      <c r="R70" s="404">
        <v>0</v>
      </c>
      <c r="S70" s="402">
        <v>0.21266523285058866</v>
      </c>
      <c r="T70" s="402">
        <v>0</v>
      </c>
      <c r="U70" s="402">
        <v>0</v>
      </c>
      <c r="V70" s="402">
        <v>0</v>
      </c>
      <c r="W70" s="402">
        <v>0</v>
      </c>
      <c r="X70" s="402">
        <v>0</v>
      </c>
      <c r="Y70" s="405">
        <v>0</v>
      </c>
      <c r="Z70" s="405">
        <v>0</v>
      </c>
      <c r="AA70" s="405">
        <v>0</v>
      </c>
      <c r="AB70" s="405">
        <v>0</v>
      </c>
      <c r="AC70" s="405">
        <v>0</v>
      </c>
      <c r="AD70" s="405">
        <v>0</v>
      </c>
      <c r="AE70" s="405">
        <v>0</v>
      </c>
      <c r="AF70" s="405">
        <v>0</v>
      </c>
      <c r="AG70" s="405">
        <v>0</v>
      </c>
      <c r="AH70" s="405">
        <v>0</v>
      </c>
      <c r="AI70" s="405">
        <v>0</v>
      </c>
      <c r="AJ70" s="405">
        <v>3.0213911251507399</v>
      </c>
      <c r="AK70" s="405">
        <v>0</v>
      </c>
      <c r="AL70" s="405">
        <v>0.138981307234882</v>
      </c>
      <c r="AM70" s="405">
        <v>0</v>
      </c>
      <c r="AN70" s="405">
        <v>0.18515198558765258</v>
      </c>
      <c r="AO70" s="405">
        <v>0</v>
      </c>
      <c r="AP70" s="405">
        <v>0</v>
      </c>
      <c r="AQ70" s="405">
        <v>0</v>
      </c>
      <c r="AR70" s="885"/>
      <c r="AS70" s="885"/>
      <c r="AT70" s="885"/>
      <c r="AU70" s="885"/>
      <c r="AV70" s="885"/>
      <c r="AW70" s="885"/>
      <c r="AX70" s="885"/>
      <c r="AY70" s="885"/>
      <c r="AZ70" s="342"/>
      <c r="BA70" s="970"/>
      <c r="BB70" s="594" t="s">
        <v>556</v>
      </c>
      <c r="BC70" s="449">
        <v>4.9293060548742664</v>
      </c>
      <c r="BD70" s="434">
        <v>0</v>
      </c>
      <c r="BE70" s="434">
        <v>0</v>
      </c>
      <c r="BF70" s="434">
        <v>17.068376092698038</v>
      </c>
      <c r="BG70" s="453">
        <v>268.85009605219824</v>
      </c>
      <c r="BH70" s="449">
        <v>5.4404045749338632</v>
      </c>
      <c r="BI70" s="434">
        <v>0</v>
      </c>
      <c r="BJ70" s="434">
        <v>38.249720809798475</v>
      </c>
      <c r="BK70" s="434">
        <v>115.19060851300047</v>
      </c>
      <c r="BL70" s="453">
        <v>127.03773824716343</v>
      </c>
      <c r="BM70" s="449">
        <v>1.516430663622427</v>
      </c>
      <c r="BN70" s="434">
        <v>3.4128753912518395</v>
      </c>
      <c r="BO70" s="434">
        <v>0</v>
      </c>
      <c r="BP70" s="434">
        <v>0</v>
      </c>
      <c r="BQ70" s="453">
        <v>0</v>
      </c>
      <c r="BR70" s="449">
        <v>0</v>
      </c>
      <c r="BS70" s="434">
        <v>5.4404045749338632</v>
      </c>
      <c r="BT70" s="434">
        <v>0</v>
      </c>
      <c r="BU70" s="434">
        <v>0</v>
      </c>
      <c r="BV70" s="434">
        <v>0</v>
      </c>
      <c r="BW70" s="434">
        <v>0</v>
      </c>
      <c r="BX70" s="434">
        <v>0</v>
      </c>
      <c r="BY70" s="435">
        <v>0</v>
      </c>
      <c r="BZ70" s="435">
        <v>0</v>
      </c>
      <c r="CA70" s="435">
        <v>0</v>
      </c>
      <c r="CB70" s="435">
        <v>0</v>
      </c>
      <c r="CC70" s="435">
        <v>0</v>
      </c>
      <c r="CD70" s="435">
        <v>0</v>
      </c>
      <c r="CE70" s="435">
        <v>0</v>
      </c>
      <c r="CF70" s="435">
        <v>0</v>
      </c>
      <c r="CG70" s="435">
        <v>0</v>
      </c>
      <c r="CH70" s="435">
        <v>0</v>
      </c>
      <c r="CI70" s="435">
        <v>0</v>
      </c>
      <c r="CJ70" s="435">
        <v>280.47806756996243</v>
      </c>
      <c r="CK70" s="435">
        <v>0</v>
      </c>
      <c r="CL70" s="435">
        <v>1.516430663622427</v>
      </c>
      <c r="CM70" s="435">
        <v>0</v>
      </c>
      <c r="CN70" s="435">
        <v>3.4128753912518395</v>
      </c>
      <c r="CO70" s="435">
        <v>0</v>
      </c>
      <c r="CP70" s="435">
        <v>0</v>
      </c>
      <c r="CQ70" s="435">
        <v>0</v>
      </c>
      <c r="CR70" s="3"/>
      <c r="CS70" s="3"/>
      <c r="CT70" s="3"/>
      <c r="CU70" s="3"/>
      <c r="CV70" s="3"/>
      <c r="CW70" s="3"/>
      <c r="CX70" s="3"/>
      <c r="CY70" s="3"/>
      <c r="CZ70" s="3"/>
    </row>
    <row r="71" s="304" customFormat="true" ht="15" customHeight="true" x14ac:dyDescent="0.2">
      <c r="A71" s="970"/>
      <c r="B71" s="378" t="s">
        <v>557</v>
      </c>
      <c r="C71" s="404">
        <v>18.88891266652319</v>
      </c>
      <c r="D71" s="402">
        <v>15.989032878983645</v>
      </c>
      <c r="E71" s="402">
        <v>11.041723760026128</v>
      </c>
      <c r="F71" s="402">
        <v>2.5703244836980126</v>
      </c>
      <c r="G71" s="406">
        <v>2.299656415116394E-2</v>
      </c>
      <c r="H71" s="403">
        <v>0.92338054633322575</v>
      </c>
      <c r="I71" s="402">
        <v>0.45746853914620911</v>
      </c>
      <c r="J71" s="402">
        <v>0.52218896907800894</v>
      </c>
      <c r="K71" s="402">
        <v>2.1185202692978779E-2</v>
      </c>
      <c r="L71" s="405">
        <v>0</v>
      </c>
      <c r="M71" s="404">
        <v>21.358972303220465</v>
      </c>
      <c r="N71" s="402">
        <v>20.330941052531077</v>
      </c>
      <c r="O71" s="402">
        <v>16.892634003377133</v>
      </c>
      <c r="P71" s="402">
        <v>14.88494473324416</v>
      </c>
      <c r="Q71" s="406">
        <v>11.463506479284822</v>
      </c>
      <c r="R71" s="404">
        <v>3.506901598186603</v>
      </c>
      <c r="S71" s="402">
        <v>18.59570284587657</v>
      </c>
      <c r="T71" s="402">
        <v>18.893601781980184</v>
      </c>
      <c r="U71" s="402">
        <v>11.988101311453079</v>
      </c>
      <c r="V71" s="402">
        <v>0.69625808175928983</v>
      </c>
      <c r="W71" s="402">
        <v>2.4926775145019771</v>
      </c>
      <c r="X71" s="402">
        <v>1.4418741672933766</v>
      </c>
      <c r="Y71" s="405">
        <v>0.94645447150116901</v>
      </c>
      <c r="Z71" s="405">
        <v>5.2809153124830175</v>
      </c>
      <c r="AA71" s="405">
        <v>0</v>
      </c>
      <c r="AB71" s="405">
        <v>15.079223586918056</v>
      </c>
      <c r="AC71" s="405">
        <v>22.442872813377509</v>
      </c>
      <c r="AD71" s="405">
        <v>14.802594007390834</v>
      </c>
      <c r="AE71" s="405">
        <v>8.3022137661871742</v>
      </c>
      <c r="AF71" s="405">
        <v>3.9815305928713904</v>
      </c>
      <c r="AG71" s="405">
        <v>3.3507027136776655</v>
      </c>
      <c r="AH71" s="405">
        <v>36.320642141744642</v>
      </c>
      <c r="AI71" s="405">
        <v>37.17367796884912</v>
      </c>
      <c r="AJ71" s="405">
        <v>23.690038117385527</v>
      </c>
      <c r="AK71" s="405">
        <v>1.9877683875730499</v>
      </c>
      <c r="AL71" s="405">
        <v>10.830796587714939</v>
      </c>
      <c r="AM71" s="405">
        <v>3.4585694230375266</v>
      </c>
      <c r="AN71" s="405">
        <v>3.5938353988046638</v>
      </c>
      <c r="AO71" s="405">
        <v>14.749771738123055</v>
      </c>
      <c r="AP71" s="405">
        <v>8.1555264395265024</v>
      </c>
      <c r="AQ71" s="405">
        <v>4.0564093174162918</v>
      </c>
      <c r="AR71" s="885"/>
      <c r="AS71" s="885"/>
      <c r="AT71" s="885"/>
      <c r="AU71" s="885"/>
      <c r="AV71" s="885"/>
      <c r="AW71" s="885"/>
      <c r="AX71" s="885"/>
      <c r="AY71" s="885"/>
      <c r="AZ71" s="342"/>
      <c r="BA71" s="970"/>
      <c r="BB71" s="594" t="s">
        <v>557</v>
      </c>
      <c r="BC71" s="449">
        <v>4057.2796568428821</v>
      </c>
      <c r="BD71" s="434">
        <v>3432.9795353845952</v>
      </c>
      <c r="BE71" s="434">
        <v>2372.5429190326295</v>
      </c>
      <c r="BF71" s="434">
        <v>551.89604869473419</v>
      </c>
      <c r="BG71" s="453">
        <v>4.9388113432607579</v>
      </c>
      <c r="BH71" s="449">
        <v>87.03777674449087</v>
      </c>
      <c r="BI71" s="434">
        <v>43.052779019437722</v>
      </c>
      <c r="BJ71" s="434">
        <v>49.212063452009453</v>
      </c>
      <c r="BK71" s="434">
        <v>1.993745121752162</v>
      </c>
      <c r="BL71" s="453">
        <v>0</v>
      </c>
      <c r="BM71" s="449">
        <v>2575.7630645105264</v>
      </c>
      <c r="BN71" s="434">
        <v>2450.0039062171345</v>
      </c>
      <c r="BO71" s="434">
        <v>2036.4019882031789</v>
      </c>
      <c r="BP71" s="434">
        <v>1793.9826932543197</v>
      </c>
      <c r="BQ71" s="453">
        <v>1382.1889547752548</v>
      </c>
      <c r="BR71" s="449">
        <v>49.869079153756353</v>
      </c>
      <c r="BS71" s="434">
        <v>475.71549651416143</v>
      </c>
      <c r="BT71" s="434">
        <v>1634.4501164499718</v>
      </c>
      <c r="BU71" s="434">
        <v>257.89442066352098</v>
      </c>
      <c r="BV71" s="434">
        <v>14.645256904924622</v>
      </c>
      <c r="BW71" s="434">
        <v>100.46721025006526</v>
      </c>
      <c r="BX71" s="434">
        <v>67.05100473246705</v>
      </c>
      <c r="BY71" s="435">
        <v>36.595802142716444</v>
      </c>
      <c r="BZ71" s="435">
        <v>193.56729136167135</v>
      </c>
      <c r="CA71" s="435">
        <v>0</v>
      </c>
      <c r="CB71" s="435">
        <v>1140.841608121284</v>
      </c>
      <c r="CC71" s="435">
        <v>624.41461551458781</v>
      </c>
      <c r="CD71" s="435">
        <v>1098.0075833253391</v>
      </c>
      <c r="CE71" s="435">
        <v>234.77332076483333</v>
      </c>
      <c r="CF71" s="435">
        <v>122.82937537128014</v>
      </c>
      <c r="CG71" s="435">
        <v>118.48616680498084</v>
      </c>
      <c r="CH71" s="435">
        <v>455.06453549549155</v>
      </c>
      <c r="CI71" s="435">
        <v>266.43556053406206</v>
      </c>
      <c r="CJ71" s="435">
        <v>2199.1645029047809</v>
      </c>
      <c r="CK71" s="435">
        <v>16.627993859433939</v>
      </c>
      <c r="CL71" s="435">
        <v>118.17525956430127</v>
      </c>
      <c r="CM71" s="435">
        <v>295.92588456970827</v>
      </c>
      <c r="CN71" s="435">
        <v>66.244563102369057</v>
      </c>
      <c r="CO71" s="435">
        <v>384.78258684291973</v>
      </c>
      <c r="CP71" s="435">
        <v>413.24314651886164</v>
      </c>
      <c r="CQ71" s="435">
        <v>34.364589830611912</v>
      </c>
      <c r="CR71" s="3"/>
      <c r="CS71" s="3"/>
      <c r="CT71" s="3"/>
      <c r="CU71" s="3"/>
      <c r="CV71" s="3"/>
      <c r="CW71" s="3"/>
      <c r="CX71" s="3"/>
      <c r="CY71" s="3"/>
      <c r="CZ71" s="3"/>
    </row>
    <row r="72" s="304" customFormat="true" ht="15" customHeight="true" x14ac:dyDescent="0.2">
      <c r="A72" s="970"/>
      <c r="B72" s="378" t="s">
        <v>558</v>
      </c>
      <c r="C72" s="404">
        <v>2.2393863494387052E-2</v>
      </c>
      <c r="D72" s="402">
        <v>0</v>
      </c>
      <c r="E72" s="402">
        <v>5.6692984119368989E-2</v>
      </c>
      <c r="F72" s="402">
        <v>0.31480323405206861</v>
      </c>
      <c r="G72" s="406">
        <v>1.5156939947439305</v>
      </c>
      <c r="H72" s="403">
        <v>0</v>
      </c>
      <c r="I72" s="402">
        <v>1.7416764795041399E-2</v>
      </c>
      <c r="J72" s="402">
        <v>0.54395403336882664</v>
      </c>
      <c r="K72" s="402">
        <v>0.63345775889294542</v>
      </c>
      <c r="L72" s="405">
        <v>2.8170859795285228</v>
      </c>
      <c r="M72" s="404">
        <v>6.2110490957477012E-3</v>
      </c>
      <c r="N72" s="402">
        <v>3.370049073114343E-2</v>
      </c>
      <c r="O72" s="402">
        <v>0</v>
      </c>
      <c r="P72" s="402">
        <v>6.0848848316989203E-2</v>
      </c>
      <c r="Q72" s="406">
        <v>0.16205675514044734</v>
      </c>
      <c r="R72" s="404">
        <v>0</v>
      </c>
      <c r="S72" s="402">
        <v>0.18498867979383679</v>
      </c>
      <c r="T72" s="402">
        <v>0.95111929479845503</v>
      </c>
      <c r="U72" s="402">
        <v>0</v>
      </c>
      <c r="V72" s="402">
        <v>0</v>
      </c>
      <c r="W72" s="402">
        <v>0</v>
      </c>
      <c r="X72" s="402">
        <v>0</v>
      </c>
      <c r="Y72" s="405">
        <v>4.239121859671089E-2</v>
      </c>
      <c r="Z72" s="405">
        <v>0</v>
      </c>
      <c r="AA72" s="405">
        <v>1.2229207526296497</v>
      </c>
      <c r="AB72" s="405">
        <v>0.12959208807261272</v>
      </c>
      <c r="AC72" s="405">
        <v>0</v>
      </c>
      <c r="AD72" s="405">
        <v>0</v>
      </c>
      <c r="AE72" s="405">
        <v>0</v>
      </c>
      <c r="AF72" s="405">
        <v>0.83087173890765698</v>
      </c>
      <c r="AG72" s="405">
        <v>0</v>
      </c>
      <c r="AH72" s="405">
        <v>0</v>
      </c>
      <c r="AI72" s="405">
        <v>0</v>
      </c>
      <c r="AJ72" s="405">
        <v>1.0828707114886302</v>
      </c>
      <c r="AK72" s="405">
        <v>0</v>
      </c>
      <c r="AL72" s="405">
        <v>0</v>
      </c>
      <c r="AM72" s="405">
        <v>0</v>
      </c>
      <c r="AN72" s="405">
        <v>0</v>
      </c>
      <c r="AO72" s="405">
        <v>1.9941570131074747E-2</v>
      </c>
      <c r="AP72" s="405">
        <v>0</v>
      </c>
      <c r="AQ72" s="405">
        <v>0.22428306989813476</v>
      </c>
      <c r="AR72" s="885"/>
      <c r="AS72" s="885"/>
      <c r="AT72" s="885"/>
      <c r="AU72" s="885"/>
      <c r="AV72" s="885"/>
      <c r="AW72" s="885"/>
      <c r="AX72" s="885"/>
      <c r="AY72" s="885"/>
      <c r="AZ72" s="342"/>
      <c r="BA72" s="970"/>
      <c r="BB72" s="594" t="s">
        <v>558</v>
      </c>
      <c r="BC72" s="449">
        <v>4.810132186958592</v>
      </c>
      <c r="BD72" s="434">
        <v>0</v>
      </c>
      <c r="BE72" s="434">
        <v>12.181661211104228</v>
      </c>
      <c r="BF72" s="434">
        <v>67.594057517476003</v>
      </c>
      <c r="BG72" s="453">
        <v>325.515004978457</v>
      </c>
      <c r="BH72" s="449">
        <v>0</v>
      </c>
      <c r="BI72" s="434">
        <v>1.6391075271621844</v>
      </c>
      <c r="BJ72" s="434">
        <v>51.263243749456088</v>
      </c>
      <c r="BK72" s="434">
        <v>59.614880014692346</v>
      </c>
      <c r="BL72" s="453">
        <v>265.90012496376471</v>
      </c>
      <c r="BM72" s="449">
        <v>0.74901500997200399</v>
      </c>
      <c r="BN72" s="434">
        <v>4.0611171769865884</v>
      </c>
      <c r="BO72" s="434">
        <v>0</v>
      </c>
      <c r="BP72" s="434">
        <v>7.3337041380699937</v>
      </c>
      <c r="BQ72" s="453">
        <v>19.53966331389195</v>
      </c>
      <c r="BR72" s="449">
        <v>0</v>
      </c>
      <c r="BS72" s="434">
        <v>4.7323826578105352</v>
      </c>
      <c r="BT72" s="434">
        <v>82.279549451699154</v>
      </c>
      <c r="BU72" s="434">
        <v>0</v>
      </c>
      <c r="BV72" s="434">
        <v>0</v>
      </c>
      <c r="BW72" s="434">
        <v>0</v>
      </c>
      <c r="BX72" s="434">
        <v>0</v>
      </c>
      <c r="BY72" s="435">
        <v>1.6391075271621844</v>
      </c>
      <c r="BZ72" s="435">
        <v>0</v>
      </c>
      <c r="CA72" s="435">
        <v>183.06911282898886</v>
      </c>
      <c r="CB72" s="435">
        <v>9.8044866371512853</v>
      </c>
      <c r="CC72" s="435">
        <v>0</v>
      </c>
      <c r="CD72" s="435">
        <v>0</v>
      </c>
      <c r="CE72" s="435">
        <v>0</v>
      </c>
      <c r="CF72" s="435">
        <v>25.632217139408379</v>
      </c>
      <c r="CG72" s="435">
        <v>0</v>
      </c>
      <c r="CH72" s="435">
        <v>0</v>
      </c>
      <c r="CI72" s="435">
        <v>0</v>
      </c>
      <c r="CJ72" s="435">
        <v>100.52372301559879</v>
      </c>
      <c r="CK72" s="435">
        <v>0</v>
      </c>
      <c r="CL72" s="435">
        <v>0</v>
      </c>
      <c r="CM72" s="435">
        <v>0</v>
      </c>
      <c r="CN72" s="435">
        <v>0</v>
      </c>
      <c r="CO72" s="435">
        <v>0.5202228940880459</v>
      </c>
      <c r="CP72" s="435">
        <v>0</v>
      </c>
      <c r="CQ72" s="435">
        <v>1.9000537420885935</v>
      </c>
      <c r="CR72" s="3"/>
      <c r="CS72" s="3"/>
      <c r="CT72" s="3"/>
      <c r="CU72" s="3"/>
      <c r="CV72" s="3"/>
      <c r="CW72" s="3"/>
      <c r="CX72" s="3"/>
      <c r="CY72" s="3"/>
      <c r="CZ72" s="3"/>
    </row>
    <row r="73" s="304" customFormat="true" ht="15" customHeight="true" x14ac:dyDescent="0.2">
      <c r="A73" s="970"/>
      <c r="B73" s="378" t="s">
        <v>559</v>
      </c>
      <c r="C73" s="404">
        <v>0</v>
      </c>
      <c r="D73" s="402">
        <v>4.0073020792059343E-3</v>
      </c>
      <c r="E73" s="402">
        <v>2.2089711633889808E-3</v>
      </c>
      <c r="F73" s="402">
        <v>9.3787776040635332E-3</v>
      </c>
      <c r="G73" s="406">
        <v>0.11771911757492884</v>
      </c>
      <c r="H73" s="403">
        <v>5.0354719113656988E-3</v>
      </c>
      <c r="I73" s="402">
        <v>0</v>
      </c>
      <c r="J73" s="402">
        <v>2.136838438511755E-2</v>
      </c>
      <c r="K73" s="402">
        <v>0</v>
      </c>
      <c r="L73" s="405">
        <v>0.26784777399914567</v>
      </c>
      <c r="M73" s="404">
        <v>0</v>
      </c>
      <c r="N73" s="402">
        <v>0</v>
      </c>
      <c r="O73" s="402">
        <v>7.1373165872518126E-3</v>
      </c>
      <c r="P73" s="402">
        <v>0</v>
      </c>
      <c r="Q73" s="406">
        <v>0</v>
      </c>
      <c r="R73" s="404">
        <v>0</v>
      </c>
      <c r="S73" s="402">
        <v>9.7273021652412542E-2</v>
      </c>
      <c r="T73" s="402">
        <v>0</v>
      </c>
      <c r="U73" s="402">
        <v>0</v>
      </c>
      <c r="V73" s="402">
        <v>0</v>
      </c>
      <c r="W73" s="402">
        <v>0</v>
      </c>
      <c r="X73" s="402">
        <v>0</v>
      </c>
      <c r="Y73" s="405">
        <v>0</v>
      </c>
      <c r="Z73" s="405">
        <v>0</v>
      </c>
      <c r="AA73" s="405">
        <v>6.625537858816366E-2</v>
      </c>
      <c r="AB73" s="405">
        <v>0.20306771421895359</v>
      </c>
      <c r="AC73" s="405">
        <v>0</v>
      </c>
      <c r="AD73" s="405">
        <v>0</v>
      </c>
      <c r="AE73" s="405">
        <v>0</v>
      </c>
      <c r="AF73" s="405">
        <v>0</v>
      </c>
      <c r="AG73" s="405">
        <v>0</v>
      </c>
      <c r="AH73" s="405">
        <v>0</v>
      </c>
      <c r="AI73" s="405">
        <v>0</v>
      </c>
      <c r="AJ73" s="405">
        <v>0</v>
      </c>
      <c r="AK73" s="405">
        <v>0</v>
      </c>
      <c r="AL73" s="405">
        <v>0</v>
      </c>
      <c r="AM73" s="405">
        <v>0</v>
      </c>
      <c r="AN73" s="405">
        <v>0</v>
      </c>
      <c r="AO73" s="405">
        <v>0</v>
      </c>
      <c r="AP73" s="405">
        <v>0</v>
      </c>
      <c r="AQ73" s="405">
        <v>0.10156210829384224</v>
      </c>
      <c r="AR73" s="885"/>
      <c r="AS73" s="885"/>
      <c r="AT73" s="885"/>
      <c r="AU73" s="885"/>
      <c r="AV73" s="885"/>
      <c r="AW73" s="885"/>
      <c r="AX73" s="885"/>
      <c r="AY73" s="885"/>
      <c r="AZ73" s="342"/>
      <c r="BA73" s="970"/>
      <c r="BB73" s="594" t="s">
        <v>559</v>
      </c>
      <c r="BC73" s="449">
        <v>0</v>
      </c>
      <c r="BD73" s="434">
        <v>0.86040138475796191</v>
      </c>
      <c r="BE73" s="434">
        <v>0.47464318125935384</v>
      </c>
      <c r="BF73" s="434">
        <v>2.0137964424718415</v>
      </c>
      <c r="BG73" s="453">
        <v>25.281712058202356</v>
      </c>
      <c r="BH73" s="449">
        <v>0.47464318125935384</v>
      </c>
      <c r="BI73" s="434">
        <v>0</v>
      </c>
      <c r="BJ73" s="434">
        <v>2.0137964424718415</v>
      </c>
      <c r="BK73" s="434">
        <v>0</v>
      </c>
      <c r="BL73" s="453">
        <v>25.281712058202356</v>
      </c>
      <c r="BM73" s="449">
        <v>0</v>
      </c>
      <c r="BN73" s="434">
        <v>0</v>
      </c>
      <c r="BO73" s="434">
        <v>0.86040138475796191</v>
      </c>
      <c r="BP73" s="434">
        <v>0</v>
      </c>
      <c r="BQ73" s="453">
        <v>0</v>
      </c>
      <c r="BR73" s="449">
        <v>0</v>
      </c>
      <c r="BS73" s="434">
        <v>2.4884396237311952</v>
      </c>
      <c r="BT73" s="434">
        <v>0</v>
      </c>
      <c r="BU73" s="434">
        <v>0</v>
      </c>
      <c r="BV73" s="434">
        <v>0</v>
      </c>
      <c r="BW73" s="434">
        <v>0</v>
      </c>
      <c r="BX73" s="434">
        <v>0</v>
      </c>
      <c r="BY73" s="435">
        <v>0</v>
      </c>
      <c r="BZ73" s="435">
        <v>0</v>
      </c>
      <c r="CA73" s="435">
        <v>9.9183151093005915</v>
      </c>
      <c r="CB73" s="435">
        <v>15.363396948901764</v>
      </c>
      <c r="CC73" s="435">
        <v>0</v>
      </c>
      <c r="CD73" s="435">
        <v>0</v>
      </c>
      <c r="CE73" s="435">
        <v>0</v>
      </c>
      <c r="CF73" s="435">
        <v>0</v>
      </c>
      <c r="CG73" s="435">
        <v>0</v>
      </c>
      <c r="CH73" s="435">
        <v>0</v>
      </c>
      <c r="CI73" s="435">
        <v>0</v>
      </c>
      <c r="CJ73" s="435">
        <v>0</v>
      </c>
      <c r="CK73" s="435">
        <v>0</v>
      </c>
      <c r="CL73" s="435">
        <v>0</v>
      </c>
      <c r="CM73" s="435">
        <v>0</v>
      </c>
      <c r="CN73" s="435">
        <v>0</v>
      </c>
      <c r="CO73" s="435">
        <v>0</v>
      </c>
      <c r="CP73" s="435">
        <v>0</v>
      </c>
      <c r="CQ73" s="435">
        <v>0.86040138475796191</v>
      </c>
      <c r="CR73" s="3"/>
      <c r="CS73" s="3"/>
      <c r="CT73" s="3"/>
      <c r="CU73" s="3"/>
      <c r="CV73" s="3"/>
      <c r="CW73" s="3"/>
      <c r="CX73" s="3"/>
      <c r="CY73" s="3"/>
      <c r="CZ73" s="3"/>
    </row>
    <row r="74" s="304" customFormat="true" ht="15" customHeight="true" x14ac:dyDescent="0.2">
      <c r="A74" s="972"/>
      <c r="B74" s="378" t="s">
        <v>560</v>
      </c>
      <c r="C74" s="404">
        <v>0.37256107711117337</v>
      </c>
      <c r="D74" s="402">
        <v>0.46440365743378581</v>
      </c>
      <c r="E74" s="402">
        <v>0.74466331074921843</v>
      </c>
      <c r="F74" s="402">
        <v>0.30454481184874149</v>
      </c>
      <c r="G74" s="406">
        <v>1.7787614860817758E-2</v>
      </c>
      <c r="H74" s="403">
        <v>1.1673733515687723</v>
      </c>
      <c r="I74" s="402">
        <v>8.5590407577191455E-2</v>
      </c>
      <c r="J74" s="402">
        <v>0.410323098637498</v>
      </c>
      <c r="K74" s="402">
        <v>1.1597707238679009E-2</v>
      </c>
      <c r="L74" s="405">
        <v>2.8908843982502985E-2</v>
      </c>
      <c r="M74" s="404">
        <v>0.33886082460746558</v>
      </c>
      <c r="N74" s="402">
        <v>0.49684577451593787</v>
      </c>
      <c r="O74" s="402">
        <v>0.34424645796168224</v>
      </c>
      <c r="P74" s="402">
        <v>0.16924613130906038</v>
      </c>
      <c r="Q74" s="406">
        <v>0.71109181123875409</v>
      </c>
      <c r="R74" s="404">
        <v>0.16464560869079681</v>
      </c>
      <c r="S74" s="402">
        <v>0.8617292319999853</v>
      </c>
      <c r="T74" s="402">
        <v>0.46446271362086294</v>
      </c>
      <c r="U74" s="402">
        <v>3.4146640643541525E-2</v>
      </c>
      <c r="V74" s="402">
        <v>8.3748472241359195</v>
      </c>
      <c r="W74" s="402">
        <v>0</v>
      </c>
      <c r="X74" s="402">
        <v>0</v>
      </c>
      <c r="Y74" s="405">
        <v>0</v>
      </c>
      <c r="Z74" s="405">
        <v>5.6207520103068308E-2</v>
      </c>
      <c r="AA74" s="405">
        <v>0</v>
      </c>
      <c r="AB74" s="405">
        <v>0.12640164872870679</v>
      </c>
      <c r="AC74" s="405">
        <v>0</v>
      </c>
      <c r="AD74" s="405">
        <v>0</v>
      </c>
      <c r="AE74" s="405">
        <v>6.0601069464147348E-3</v>
      </c>
      <c r="AF74" s="405">
        <v>2.2691097025715576E-2</v>
      </c>
      <c r="AG74" s="405">
        <v>0</v>
      </c>
      <c r="AH74" s="405">
        <v>0.19517347561882095</v>
      </c>
      <c r="AI74" s="405">
        <v>0</v>
      </c>
      <c r="AJ74" s="405">
        <v>0</v>
      </c>
      <c r="AK74" s="405">
        <v>0</v>
      </c>
      <c r="AL74" s="405">
        <v>12.939920655285352</v>
      </c>
      <c r="AM74" s="405">
        <v>0</v>
      </c>
      <c r="AN74" s="405">
        <v>0.14473452230831285</v>
      </c>
      <c r="AO74" s="405">
        <v>0</v>
      </c>
      <c r="AP74" s="405">
        <v>0.1660231592243501</v>
      </c>
      <c r="AQ74" s="405">
        <v>3.3854036097947411E-2</v>
      </c>
      <c r="AR74" s="885"/>
      <c r="AS74" s="885"/>
      <c r="AT74" s="885"/>
      <c r="AU74" s="885"/>
      <c r="AV74" s="885"/>
      <c r="AW74" s="885"/>
      <c r="AX74" s="885"/>
      <c r="AY74" s="885"/>
      <c r="AZ74" s="342"/>
      <c r="BA74" s="972"/>
      <c r="BB74" s="594" t="s">
        <v>560</v>
      </c>
      <c r="BC74" s="449">
        <v>80.024959921256681</v>
      </c>
      <c r="BD74" s="434">
        <v>99.711362419143825</v>
      </c>
      <c r="BE74" s="434">
        <v>160.00632721654611</v>
      </c>
      <c r="BF74" s="434">
        <v>65.391385163939901</v>
      </c>
      <c r="BG74" s="453">
        <v>3.8201217132566292</v>
      </c>
      <c r="BH74" s="449">
        <v>110.03651913048195</v>
      </c>
      <c r="BI74" s="434">
        <v>8.0549908644684276</v>
      </c>
      <c r="BJ74" s="434">
        <v>38.669614951129141</v>
      </c>
      <c r="BK74" s="434">
        <v>1.0914633466447512</v>
      </c>
      <c r="BL74" s="453">
        <v>2.728658366611878</v>
      </c>
      <c r="BM74" s="449">
        <v>40.864568933491555</v>
      </c>
      <c r="BN74" s="434">
        <v>59.872983016690327</v>
      </c>
      <c r="BO74" s="434">
        <v>41.498807781245056</v>
      </c>
      <c r="BP74" s="434">
        <v>20.398102640622145</v>
      </c>
      <c r="BQ74" s="453">
        <v>85.738447402757913</v>
      </c>
      <c r="BR74" s="449">
        <v>2.3413046138407347</v>
      </c>
      <c r="BS74" s="434">
        <v>22.044767700325998</v>
      </c>
      <c r="BT74" s="434">
        <v>40.179799761013378</v>
      </c>
      <c r="BU74" s="434">
        <v>0.73458072113207529</v>
      </c>
      <c r="BV74" s="434">
        <v>176.15851413466035</v>
      </c>
      <c r="BW74" s="434">
        <v>0</v>
      </c>
      <c r="BX74" s="434">
        <v>0</v>
      </c>
      <c r="BY74" s="435">
        <v>0</v>
      </c>
      <c r="BZ74" s="435">
        <v>2.0602370567824955</v>
      </c>
      <c r="CA74" s="435">
        <v>0</v>
      </c>
      <c r="CB74" s="435">
        <v>9.5631090933583316</v>
      </c>
      <c r="CC74" s="435">
        <v>0</v>
      </c>
      <c r="CD74" s="435">
        <v>0</v>
      </c>
      <c r="CE74" s="435">
        <v>0.17137012754288858</v>
      </c>
      <c r="CF74" s="435">
        <v>0.70001553652454507</v>
      </c>
      <c r="CG74" s="435">
        <v>0</v>
      </c>
      <c r="CH74" s="435">
        <v>2.4453457259071785</v>
      </c>
      <c r="CI74" s="435">
        <v>0</v>
      </c>
      <c r="CJ74" s="435">
        <v>0</v>
      </c>
      <c r="CK74" s="435">
        <v>0</v>
      </c>
      <c r="CL74" s="435">
        <v>141.18799755821405</v>
      </c>
      <c r="CM74" s="435">
        <v>0</v>
      </c>
      <c r="CN74" s="435">
        <v>2.6678670924476036</v>
      </c>
      <c r="CO74" s="435">
        <v>0</v>
      </c>
      <c r="CP74" s="435">
        <v>8.4124468508075445</v>
      </c>
      <c r="CQ74" s="435">
        <v>0.28680046158598732</v>
      </c>
      <c r="CR74" s="3"/>
      <c r="CS74" s="3"/>
      <c r="CT74" s="3"/>
      <c r="CU74" s="3"/>
      <c r="CV74" s="3"/>
      <c r="CW74" s="3"/>
      <c r="CX74" s="3"/>
      <c r="CY74" s="3"/>
      <c r="CZ74" s="3"/>
    </row>
    <row r="75" s="304" customFormat="true" ht="15" customHeight="true" x14ac:dyDescent="0.2">
      <c r="A75" s="373"/>
      <c r="B75" s="378"/>
      <c r="C75" s="404"/>
      <c r="D75" s="402"/>
      <c r="E75" s="402"/>
      <c r="F75" s="402"/>
      <c r="G75" s="406"/>
      <c r="H75" s="403"/>
      <c r="I75" s="402"/>
      <c r="J75" s="402"/>
      <c r="K75" s="402"/>
      <c r="L75" s="405"/>
      <c r="M75" s="404"/>
      <c r="N75" s="402"/>
      <c r="O75" s="402"/>
      <c r="P75" s="402"/>
      <c r="Q75" s="406"/>
      <c r="R75" s="404"/>
      <c r="S75" s="402"/>
      <c r="T75" s="402"/>
      <c r="U75" s="402"/>
      <c r="V75" s="402"/>
      <c r="W75" s="402"/>
      <c r="X75" s="402"/>
      <c r="Y75" s="405"/>
      <c r="Z75" s="405"/>
      <c r="AA75" s="405"/>
      <c r="AB75" s="405"/>
      <c r="AC75" s="405"/>
      <c r="AD75" s="405"/>
      <c r="AE75" s="405"/>
      <c r="AF75" s="405"/>
      <c r="AG75" s="405"/>
      <c r="AH75" s="405"/>
      <c r="AI75" s="405"/>
      <c r="AJ75" s="405"/>
      <c r="AK75" s="405"/>
      <c r="AL75" s="405"/>
      <c r="AM75" s="405"/>
      <c r="AN75" s="405"/>
      <c r="AO75" s="405"/>
      <c r="AP75" s="405"/>
      <c r="AQ75" s="405"/>
      <c r="AR75" s="885"/>
      <c r="AS75" s="885"/>
      <c r="AT75" s="885"/>
      <c r="AU75" s="885"/>
      <c r="AV75" s="885"/>
      <c r="AW75" s="885"/>
      <c r="AX75" s="885"/>
      <c r="AY75" s="885"/>
      <c r="AZ75" s="342"/>
      <c r="BA75" s="595"/>
      <c r="BB75" s="594"/>
      <c r="BC75" s="449"/>
      <c r="BD75" s="434"/>
      <c r="BE75" s="434"/>
      <c r="BF75" s="434"/>
      <c r="BG75" s="453"/>
      <c r="BH75" s="449"/>
      <c r="BI75" s="434"/>
      <c r="BJ75" s="434"/>
      <c r="BK75" s="434"/>
      <c r="BL75" s="453"/>
      <c r="BM75" s="449"/>
      <c r="BN75" s="434"/>
      <c r="BO75" s="434"/>
      <c r="BP75" s="434"/>
      <c r="BQ75" s="453"/>
      <c r="BR75" s="449"/>
      <c r="BS75" s="434"/>
      <c r="BT75" s="434"/>
      <c r="BU75" s="434"/>
      <c r="BV75" s="434"/>
      <c r="BW75" s="434"/>
      <c r="BX75" s="434"/>
      <c r="BY75" s="435"/>
      <c r="BZ75" s="435"/>
      <c r="CA75" s="435"/>
      <c r="CB75" s="435"/>
      <c r="CC75" s="435"/>
      <c r="CD75" s="435"/>
      <c r="CE75" s="435"/>
      <c r="CF75" s="435"/>
      <c r="CG75" s="435"/>
      <c r="CH75" s="435"/>
      <c r="CI75" s="435"/>
      <c r="CJ75" s="435"/>
      <c r="CK75" s="435"/>
      <c r="CL75" s="435"/>
      <c r="CM75" s="435"/>
      <c r="CN75" s="435"/>
      <c r="CO75" s="435"/>
      <c r="CP75" s="435"/>
      <c r="CQ75" s="435"/>
      <c r="CR75" s="3"/>
      <c r="CS75" s="3"/>
      <c r="CT75" s="3"/>
      <c r="CU75" s="3"/>
      <c r="CV75" s="3"/>
      <c r="CW75" s="3"/>
      <c r="CX75" s="3"/>
      <c r="CY75" s="3"/>
      <c r="CZ75" s="3"/>
    </row>
    <row r="76" s="304" customFormat="true" ht="15" customHeight="true" x14ac:dyDescent="0.2">
      <c r="A76" s="373"/>
      <c r="B76" s="378"/>
      <c r="C76" s="404"/>
      <c r="D76" s="402"/>
      <c r="E76" s="402"/>
      <c r="F76" s="402"/>
      <c r="G76" s="406"/>
      <c r="H76" s="403"/>
      <c r="I76" s="402"/>
      <c r="J76" s="402"/>
      <c r="K76" s="402"/>
      <c r="L76" s="405"/>
      <c r="M76" s="404"/>
      <c r="N76" s="402"/>
      <c r="O76" s="402"/>
      <c r="P76" s="402"/>
      <c r="Q76" s="406"/>
      <c r="R76" s="404"/>
      <c r="S76" s="402"/>
      <c r="T76" s="402"/>
      <c r="U76" s="402"/>
      <c r="V76" s="402"/>
      <c r="W76" s="402"/>
      <c r="X76" s="402"/>
      <c r="Y76" s="405"/>
      <c r="Z76" s="405"/>
      <c r="AA76" s="405"/>
      <c r="AB76" s="405"/>
      <c r="AC76" s="405"/>
      <c r="AD76" s="405"/>
      <c r="AE76" s="405"/>
      <c r="AF76" s="405"/>
      <c r="AG76" s="405"/>
      <c r="AH76" s="405"/>
      <c r="AI76" s="405"/>
      <c r="AJ76" s="405"/>
      <c r="AK76" s="405"/>
      <c r="AL76" s="405"/>
      <c r="AM76" s="405"/>
      <c r="AN76" s="405"/>
      <c r="AO76" s="405"/>
      <c r="AP76" s="405"/>
      <c r="AQ76" s="405"/>
      <c r="AR76" s="885"/>
      <c r="AS76" s="885"/>
      <c r="AT76" s="885"/>
      <c r="AU76" s="885"/>
      <c r="AV76" s="885"/>
      <c r="AW76" s="885"/>
      <c r="AX76" s="885"/>
      <c r="AY76" s="885"/>
      <c r="AZ76" s="342"/>
      <c r="BA76" s="595"/>
      <c r="BB76" s="594"/>
      <c r="BC76" s="449"/>
      <c r="BD76" s="434"/>
      <c r="BE76" s="434"/>
      <c r="BF76" s="434"/>
      <c r="BG76" s="453"/>
      <c r="BH76" s="449"/>
      <c r="BI76" s="434"/>
      <c r="BJ76" s="434"/>
      <c r="BK76" s="434"/>
      <c r="BL76" s="453"/>
      <c r="BM76" s="449"/>
      <c r="BN76" s="434"/>
      <c r="BO76" s="434"/>
      <c r="BP76" s="434"/>
      <c r="BQ76" s="453"/>
      <c r="BR76" s="449"/>
      <c r="BS76" s="434"/>
      <c r="BT76" s="434"/>
      <c r="BU76" s="434"/>
      <c r="BV76" s="434"/>
      <c r="BW76" s="434"/>
      <c r="BX76" s="434"/>
      <c r="BY76" s="435"/>
      <c r="BZ76" s="435"/>
      <c r="CA76" s="435"/>
      <c r="CB76" s="435"/>
      <c r="CC76" s="435"/>
      <c r="CD76" s="435"/>
      <c r="CE76" s="435"/>
      <c r="CF76" s="435"/>
      <c r="CG76" s="435"/>
      <c r="CH76" s="435"/>
      <c r="CI76" s="435"/>
      <c r="CJ76" s="435"/>
      <c r="CK76" s="435"/>
      <c r="CL76" s="435"/>
      <c r="CM76" s="435"/>
      <c r="CN76" s="435"/>
      <c r="CO76" s="435"/>
      <c r="CP76" s="435"/>
      <c r="CQ76" s="435"/>
      <c r="CR76" s="3"/>
      <c r="CS76" s="3"/>
      <c r="CT76" s="3"/>
      <c r="CU76" s="3"/>
      <c r="CV76" s="3"/>
      <c r="CW76" s="3"/>
      <c r="CX76" s="3"/>
      <c r="CY76" s="3"/>
      <c r="CZ76" s="3"/>
    </row>
    <row r="77" s="304" customFormat="true" ht="15" customHeight="true" x14ac:dyDescent="0.2">
      <c r="A77" s="373"/>
      <c r="B77" s="378"/>
      <c r="C77" s="404"/>
      <c r="D77" s="402"/>
      <c r="E77" s="402"/>
      <c r="F77" s="402"/>
      <c r="G77" s="406"/>
      <c r="H77" s="403"/>
      <c r="I77" s="402"/>
      <c r="J77" s="402"/>
      <c r="K77" s="402"/>
      <c r="L77" s="405"/>
      <c r="M77" s="404"/>
      <c r="N77" s="402"/>
      <c r="O77" s="402"/>
      <c r="P77" s="402"/>
      <c r="Q77" s="406"/>
      <c r="R77" s="404"/>
      <c r="S77" s="402"/>
      <c r="T77" s="402"/>
      <c r="U77" s="402"/>
      <c r="V77" s="402"/>
      <c r="W77" s="402"/>
      <c r="X77" s="402"/>
      <c r="Y77" s="405"/>
      <c r="Z77" s="405"/>
      <c r="AA77" s="405"/>
      <c r="AB77" s="405"/>
      <c r="AC77" s="405"/>
      <c r="AD77" s="405"/>
      <c r="AE77" s="405"/>
      <c r="AF77" s="405"/>
      <c r="AG77" s="405"/>
      <c r="AH77" s="405"/>
      <c r="AI77" s="405"/>
      <c r="AJ77" s="405"/>
      <c r="AK77" s="405"/>
      <c r="AL77" s="405"/>
      <c r="AM77" s="405"/>
      <c r="AN77" s="405"/>
      <c r="AO77" s="405"/>
      <c r="AP77" s="405"/>
      <c r="AQ77" s="405"/>
      <c r="AR77" s="885"/>
      <c r="AS77" s="885"/>
      <c r="AT77" s="885"/>
      <c r="AU77" s="885"/>
      <c r="AV77" s="885"/>
      <c r="AW77" s="885"/>
      <c r="AX77" s="885"/>
      <c r="AY77" s="885"/>
      <c r="AZ77" s="342"/>
      <c r="BA77" s="595"/>
      <c r="BB77" s="594"/>
      <c r="BC77" s="449"/>
      <c r="BD77" s="434"/>
      <c r="BE77" s="434"/>
      <c r="BF77" s="434"/>
      <c r="BG77" s="453"/>
      <c r="BH77" s="449"/>
      <c r="BI77" s="434"/>
      <c r="BJ77" s="434"/>
      <c r="BK77" s="434"/>
      <c r="BL77" s="453"/>
      <c r="BM77" s="449"/>
      <c r="BN77" s="434"/>
      <c r="BO77" s="434"/>
      <c r="BP77" s="434"/>
      <c r="BQ77" s="453"/>
      <c r="BR77" s="449"/>
      <c r="BS77" s="434"/>
      <c r="BT77" s="434"/>
      <c r="BU77" s="434"/>
      <c r="BV77" s="434"/>
      <c r="BW77" s="434"/>
      <c r="BX77" s="434"/>
      <c r="BY77" s="435"/>
      <c r="BZ77" s="435"/>
      <c r="CA77" s="435"/>
      <c r="CB77" s="435"/>
      <c r="CC77" s="435"/>
      <c r="CD77" s="435"/>
      <c r="CE77" s="435"/>
      <c r="CF77" s="435"/>
      <c r="CG77" s="435"/>
      <c r="CH77" s="435"/>
      <c r="CI77" s="435"/>
      <c r="CJ77" s="435"/>
      <c r="CK77" s="435"/>
      <c r="CL77" s="435"/>
      <c r="CM77" s="435"/>
      <c r="CN77" s="435"/>
      <c r="CO77" s="435"/>
      <c r="CP77" s="435"/>
      <c r="CQ77" s="435"/>
      <c r="CR77" s="3"/>
      <c r="CS77" s="3"/>
      <c r="CT77" s="3"/>
      <c r="CU77" s="3"/>
      <c r="CV77" s="3"/>
      <c r="CW77" s="3"/>
      <c r="CX77" s="3"/>
      <c r="CY77" s="3"/>
      <c r="CZ77" s="3"/>
    </row>
    <row r="78" s="304" customFormat="true" ht="15" customHeight="true" x14ac:dyDescent="0.2">
      <c r="A78" s="373"/>
      <c r="B78" s="378"/>
      <c r="C78" s="404"/>
      <c r="D78" s="402"/>
      <c r="E78" s="402"/>
      <c r="F78" s="402"/>
      <c r="G78" s="406"/>
      <c r="H78" s="403"/>
      <c r="I78" s="402"/>
      <c r="J78" s="402"/>
      <c r="K78" s="402"/>
      <c r="L78" s="405"/>
      <c r="M78" s="404"/>
      <c r="N78" s="402"/>
      <c r="O78" s="402"/>
      <c r="P78" s="402"/>
      <c r="Q78" s="406"/>
      <c r="R78" s="404"/>
      <c r="S78" s="402"/>
      <c r="T78" s="402"/>
      <c r="U78" s="402"/>
      <c r="V78" s="402"/>
      <c r="W78" s="402"/>
      <c r="X78" s="402"/>
      <c r="Y78" s="405"/>
      <c r="Z78" s="405"/>
      <c r="AA78" s="405"/>
      <c r="AB78" s="405"/>
      <c r="AC78" s="405"/>
      <c r="AD78" s="405"/>
      <c r="AE78" s="405"/>
      <c r="AF78" s="405"/>
      <c r="AG78" s="405"/>
      <c r="AH78" s="405"/>
      <c r="AI78" s="405"/>
      <c r="AJ78" s="405"/>
      <c r="AK78" s="405"/>
      <c r="AL78" s="405"/>
      <c r="AM78" s="405"/>
      <c r="AN78" s="405"/>
      <c r="AO78" s="405"/>
      <c r="AP78" s="405"/>
      <c r="AQ78" s="405"/>
      <c r="AR78" s="885"/>
      <c r="AS78" s="885"/>
      <c r="AT78" s="885"/>
      <c r="AU78" s="885"/>
      <c r="AV78" s="885"/>
      <c r="AW78" s="885"/>
      <c r="AX78" s="885"/>
      <c r="AY78" s="885"/>
      <c r="AZ78" s="342"/>
      <c r="BA78" s="595"/>
      <c r="BB78" s="594"/>
      <c r="BC78" s="449"/>
      <c r="BD78" s="434"/>
      <c r="BE78" s="434"/>
      <c r="BF78" s="434"/>
      <c r="BG78" s="453"/>
      <c r="BH78" s="449"/>
      <c r="BI78" s="434"/>
      <c r="BJ78" s="434"/>
      <c r="BK78" s="434"/>
      <c r="BL78" s="453"/>
      <c r="BM78" s="449"/>
      <c r="BN78" s="434"/>
      <c r="BO78" s="434"/>
      <c r="BP78" s="434"/>
      <c r="BQ78" s="453"/>
      <c r="BR78" s="449"/>
      <c r="BS78" s="434"/>
      <c r="BT78" s="434"/>
      <c r="BU78" s="434"/>
      <c r="BV78" s="434"/>
      <c r="BW78" s="434"/>
      <c r="BX78" s="434"/>
      <c r="BY78" s="435"/>
      <c r="BZ78" s="435"/>
      <c r="CA78" s="435"/>
      <c r="CB78" s="435"/>
      <c r="CC78" s="435"/>
      <c r="CD78" s="435"/>
      <c r="CE78" s="435"/>
      <c r="CF78" s="435"/>
      <c r="CG78" s="435"/>
      <c r="CH78" s="435"/>
      <c r="CI78" s="435"/>
      <c r="CJ78" s="435"/>
      <c r="CK78" s="435"/>
      <c r="CL78" s="435"/>
      <c r="CM78" s="435"/>
      <c r="CN78" s="435"/>
      <c r="CO78" s="435"/>
      <c r="CP78" s="435"/>
      <c r="CQ78" s="435"/>
      <c r="CR78" s="3"/>
      <c r="CS78" s="3"/>
      <c r="CT78" s="3"/>
      <c r="CU78" s="3"/>
      <c r="CV78" s="3"/>
      <c r="CW78" s="3"/>
      <c r="CX78" s="3"/>
      <c r="CY78" s="3"/>
      <c r="CZ78" s="3"/>
    </row>
    <row r="79" s="304" customFormat="true" ht="15" customHeight="true" x14ac:dyDescent="0.2">
      <c r="A79" s="373"/>
      <c r="B79" s="378"/>
      <c r="C79" s="404"/>
      <c r="D79" s="402"/>
      <c r="E79" s="402"/>
      <c r="F79" s="402"/>
      <c r="G79" s="406"/>
      <c r="H79" s="403"/>
      <c r="I79" s="402"/>
      <c r="J79" s="402"/>
      <c r="K79" s="402"/>
      <c r="L79" s="405"/>
      <c r="M79" s="404"/>
      <c r="N79" s="402"/>
      <c r="O79" s="402"/>
      <c r="P79" s="402"/>
      <c r="Q79" s="406"/>
      <c r="R79" s="404"/>
      <c r="S79" s="402"/>
      <c r="T79" s="402"/>
      <c r="U79" s="402"/>
      <c r="V79" s="402"/>
      <c r="W79" s="402"/>
      <c r="X79" s="402"/>
      <c r="Y79" s="405"/>
      <c r="Z79" s="405"/>
      <c r="AA79" s="405"/>
      <c r="AB79" s="405"/>
      <c r="AC79" s="405"/>
      <c r="AD79" s="405"/>
      <c r="AE79" s="405"/>
      <c r="AF79" s="405"/>
      <c r="AG79" s="405"/>
      <c r="AH79" s="405"/>
      <c r="AI79" s="405"/>
      <c r="AJ79" s="405"/>
      <c r="AK79" s="405"/>
      <c r="AL79" s="405"/>
      <c r="AM79" s="405"/>
      <c r="AN79" s="405"/>
      <c r="AO79" s="405"/>
      <c r="AP79" s="405"/>
      <c r="AQ79" s="405"/>
      <c r="AR79" s="885"/>
      <c r="AS79" s="885"/>
      <c r="AT79" s="885"/>
      <c r="AU79" s="885"/>
      <c r="AV79" s="885"/>
      <c r="AW79" s="885"/>
      <c r="AX79" s="885"/>
      <c r="AY79" s="885"/>
      <c r="AZ79" s="342"/>
      <c r="BA79" s="595"/>
      <c r="BB79" s="594"/>
      <c r="BC79" s="449"/>
      <c r="BD79" s="434"/>
      <c r="BE79" s="434"/>
      <c r="BF79" s="434"/>
      <c r="BG79" s="453"/>
      <c r="BH79" s="449"/>
      <c r="BI79" s="434"/>
      <c r="BJ79" s="434"/>
      <c r="BK79" s="434"/>
      <c r="BL79" s="453"/>
      <c r="BM79" s="449"/>
      <c r="BN79" s="434"/>
      <c r="BO79" s="434"/>
      <c r="BP79" s="434"/>
      <c r="BQ79" s="453"/>
      <c r="BR79" s="449"/>
      <c r="BS79" s="434"/>
      <c r="BT79" s="434"/>
      <c r="BU79" s="434"/>
      <c r="BV79" s="434"/>
      <c r="BW79" s="434"/>
      <c r="BX79" s="434"/>
      <c r="BY79" s="435"/>
      <c r="BZ79" s="435"/>
      <c r="CA79" s="435"/>
      <c r="CB79" s="435"/>
      <c r="CC79" s="435"/>
      <c r="CD79" s="435"/>
      <c r="CE79" s="435"/>
      <c r="CF79" s="435"/>
      <c r="CG79" s="435"/>
      <c r="CH79" s="435"/>
      <c r="CI79" s="435"/>
      <c r="CJ79" s="435"/>
      <c r="CK79" s="435"/>
      <c r="CL79" s="435"/>
      <c r="CM79" s="435"/>
      <c r="CN79" s="435"/>
      <c r="CO79" s="435"/>
      <c r="CP79" s="435"/>
      <c r="CQ79" s="435"/>
      <c r="CR79" s="3"/>
      <c r="CS79" s="3"/>
      <c r="CT79" s="3"/>
      <c r="CU79" s="3"/>
      <c r="CV79" s="3"/>
      <c r="CW79" s="3"/>
      <c r="CX79" s="3"/>
      <c r="CY79" s="3"/>
      <c r="CZ79" s="3"/>
    </row>
    <row r="80" s="304" customFormat="true" ht="15" customHeight="true" x14ac:dyDescent="0.2">
      <c r="A80" s="373"/>
      <c r="B80" s="378"/>
      <c r="C80" s="404"/>
      <c r="D80" s="402"/>
      <c r="E80" s="402"/>
      <c r="F80" s="402"/>
      <c r="G80" s="406"/>
      <c r="H80" s="403"/>
      <c r="I80" s="402"/>
      <c r="J80" s="402"/>
      <c r="K80" s="402"/>
      <c r="L80" s="405"/>
      <c r="M80" s="404"/>
      <c r="N80" s="402"/>
      <c r="O80" s="402"/>
      <c r="P80" s="402"/>
      <c r="Q80" s="406"/>
      <c r="R80" s="404"/>
      <c r="S80" s="402"/>
      <c r="T80" s="402"/>
      <c r="U80" s="402"/>
      <c r="V80" s="402"/>
      <c r="W80" s="402"/>
      <c r="X80" s="402"/>
      <c r="Y80" s="405"/>
      <c r="Z80" s="405"/>
      <c r="AA80" s="405"/>
      <c r="AB80" s="405"/>
      <c r="AC80" s="405"/>
      <c r="AD80" s="405"/>
      <c r="AE80" s="405"/>
      <c r="AF80" s="405"/>
      <c r="AG80" s="405"/>
      <c r="AH80" s="405"/>
      <c r="AI80" s="405"/>
      <c r="AJ80" s="405"/>
      <c r="AK80" s="405"/>
      <c r="AL80" s="405"/>
      <c r="AM80" s="405"/>
      <c r="AN80" s="405"/>
      <c r="AO80" s="405"/>
      <c r="AP80" s="405"/>
      <c r="AQ80" s="405"/>
      <c r="AR80" s="885"/>
      <c r="AS80" s="885"/>
      <c r="AT80" s="885"/>
      <c r="AU80" s="885"/>
      <c r="AV80" s="885"/>
      <c r="AW80" s="885"/>
      <c r="AX80" s="885"/>
      <c r="AY80" s="885"/>
      <c r="AZ80" s="342"/>
      <c r="BA80" s="595"/>
      <c r="BB80" s="594"/>
      <c r="BC80" s="449"/>
      <c r="BD80" s="434"/>
      <c r="BE80" s="434"/>
      <c r="BF80" s="434"/>
      <c r="BG80" s="453"/>
      <c r="BH80" s="449"/>
      <c r="BI80" s="434"/>
      <c r="BJ80" s="434"/>
      <c r="BK80" s="434"/>
      <c r="BL80" s="453"/>
      <c r="BM80" s="449"/>
      <c r="BN80" s="434"/>
      <c r="BO80" s="434"/>
      <c r="BP80" s="434"/>
      <c r="BQ80" s="453"/>
      <c r="BR80" s="449"/>
      <c r="BS80" s="434"/>
      <c r="BT80" s="434"/>
      <c r="BU80" s="434"/>
      <c r="BV80" s="434"/>
      <c r="BW80" s="434"/>
      <c r="BX80" s="434"/>
      <c r="BY80" s="435"/>
      <c r="BZ80" s="435"/>
      <c r="CA80" s="435"/>
      <c r="CB80" s="435"/>
      <c r="CC80" s="435"/>
      <c r="CD80" s="435"/>
      <c r="CE80" s="435"/>
      <c r="CF80" s="435"/>
      <c r="CG80" s="435"/>
      <c r="CH80" s="435"/>
      <c r="CI80" s="435"/>
      <c r="CJ80" s="435"/>
      <c r="CK80" s="435"/>
      <c r="CL80" s="435"/>
      <c r="CM80" s="435"/>
      <c r="CN80" s="435"/>
      <c r="CO80" s="435"/>
      <c r="CP80" s="435"/>
      <c r="CQ80" s="435"/>
      <c r="CR80" s="3"/>
      <c r="CS80" s="3"/>
      <c r="CT80" s="3"/>
      <c r="CU80" s="3"/>
      <c r="CV80" s="3"/>
      <c r="CW80" s="3"/>
      <c r="CX80" s="3"/>
      <c r="CY80" s="3"/>
      <c r="CZ80" s="3"/>
    </row>
    <row r="81" s="304" customFormat="true" ht="15" customHeight="true" x14ac:dyDescent="0.2">
      <c r="A81" s="373"/>
      <c r="B81" s="378"/>
      <c r="C81" s="404"/>
      <c r="D81" s="402"/>
      <c r="E81" s="402"/>
      <c r="F81" s="402"/>
      <c r="G81" s="406"/>
      <c r="H81" s="403"/>
      <c r="I81" s="402"/>
      <c r="J81" s="402"/>
      <c r="K81" s="402"/>
      <c r="L81" s="405"/>
      <c r="M81" s="404"/>
      <c r="N81" s="402"/>
      <c r="O81" s="402"/>
      <c r="P81" s="402"/>
      <c r="Q81" s="406"/>
      <c r="R81" s="404"/>
      <c r="S81" s="402"/>
      <c r="T81" s="402"/>
      <c r="U81" s="402"/>
      <c r="V81" s="402"/>
      <c r="W81" s="402"/>
      <c r="X81" s="402"/>
      <c r="Y81" s="405"/>
      <c r="Z81" s="405"/>
      <c r="AA81" s="405"/>
      <c r="AB81" s="405"/>
      <c r="AC81" s="405"/>
      <c r="AD81" s="405"/>
      <c r="AE81" s="405"/>
      <c r="AF81" s="405"/>
      <c r="AG81" s="405"/>
      <c r="AH81" s="405"/>
      <c r="AI81" s="405"/>
      <c r="AJ81" s="405"/>
      <c r="AK81" s="405"/>
      <c r="AL81" s="405"/>
      <c r="AM81" s="405"/>
      <c r="AN81" s="405"/>
      <c r="AO81" s="405"/>
      <c r="AP81" s="405"/>
      <c r="AQ81" s="405"/>
      <c r="AR81" s="885"/>
      <c r="AS81" s="885"/>
      <c r="AT81" s="885"/>
      <c r="AU81" s="885"/>
      <c r="AV81" s="885"/>
      <c r="AW81" s="885"/>
      <c r="AX81" s="885"/>
      <c r="AY81" s="885"/>
      <c r="AZ81" s="342"/>
      <c r="BA81" s="595"/>
      <c r="BB81" s="594"/>
      <c r="BC81" s="449"/>
      <c r="BD81" s="434"/>
      <c r="BE81" s="434"/>
      <c r="BF81" s="434"/>
      <c r="BG81" s="453"/>
      <c r="BH81" s="449"/>
      <c r="BI81" s="434"/>
      <c r="BJ81" s="434"/>
      <c r="BK81" s="434"/>
      <c r="BL81" s="453"/>
      <c r="BM81" s="449"/>
      <c r="BN81" s="434"/>
      <c r="BO81" s="434"/>
      <c r="BP81" s="434"/>
      <c r="BQ81" s="453"/>
      <c r="BR81" s="449"/>
      <c r="BS81" s="434"/>
      <c r="BT81" s="434"/>
      <c r="BU81" s="434"/>
      <c r="BV81" s="434"/>
      <c r="BW81" s="434"/>
      <c r="BX81" s="434"/>
      <c r="BY81" s="435"/>
      <c r="BZ81" s="435"/>
      <c r="CA81" s="435"/>
      <c r="CB81" s="435"/>
      <c r="CC81" s="435"/>
      <c r="CD81" s="435"/>
      <c r="CE81" s="435"/>
      <c r="CF81" s="435"/>
      <c r="CG81" s="435"/>
      <c r="CH81" s="435"/>
      <c r="CI81" s="435"/>
      <c r="CJ81" s="435"/>
      <c r="CK81" s="435"/>
      <c r="CL81" s="435"/>
      <c r="CM81" s="435"/>
      <c r="CN81" s="435"/>
      <c r="CO81" s="435"/>
      <c r="CP81" s="435"/>
      <c r="CQ81" s="435"/>
      <c r="CR81" s="3"/>
      <c r="CS81" s="3"/>
      <c r="CT81" s="3"/>
      <c r="CU81" s="3"/>
      <c r="CV81" s="3"/>
      <c r="CW81" s="3"/>
      <c r="CX81" s="3"/>
      <c r="CY81" s="3"/>
      <c r="CZ81" s="3"/>
    </row>
    <row r="82" s="304" customFormat="true" ht="15" customHeight="true" x14ac:dyDescent="0.2">
      <c r="A82" s="373"/>
      <c r="B82" s="378"/>
      <c r="C82" s="404"/>
      <c r="D82" s="402"/>
      <c r="E82" s="402"/>
      <c r="F82" s="402"/>
      <c r="G82" s="406"/>
      <c r="H82" s="403"/>
      <c r="I82" s="402"/>
      <c r="J82" s="402"/>
      <c r="K82" s="402"/>
      <c r="L82" s="405"/>
      <c r="M82" s="404"/>
      <c r="N82" s="402"/>
      <c r="O82" s="402"/>
      <c r="P82" s="402"/>
      <c r="Q82" s="406"/>
      <c r="R82" s="404"/>
      <c r="S82" s="402"/>
      <c r="T82" s="402"/>
      <c r="U82" s="402"/>
      <c r="V82" s="402"/>
      <c r="W82" s="402"/>
      <c r="X82" s="402"/>
      <c r="Y82" s="405"/>
      <c r="Z82" s="405"/>
      <c r="AA82" s="405"/>
      <c r="AB82" s="405"/>
      <c r="AC82" s="405"/>
      <c r="AD82" s="405"/>
      <c r="AE82" s="405"/>
      <c r="AF82" s="405"/>
      <c r="AG82" s="405"/>
      <c r="AH82" s="405"/>
      <c r="AI82" s="405"/>
      <c r="AJ82" s="405"/>
      <c r="AK82" s="405"/>
      <c r="AL82" s="405"/>
      <c r="AM82" s="405"/>
      <c r="AN82" s="405"/>
      <c r="AO82" s="405"/>
      <c r="AP82" s="405"/>
      <c r="AQ82" s="405"/>
      <c r="AR82" s="885"/>
      <c r="AS82" s="885"/>
      <c r="AT82" s="885"/>
      <c r="AU82" s="885"/>
      <c r="AV82" s="885"/>
      <c r="AW82" s="885"/>
      <c r="AX82" s="885"/>
      <c r="AY82" s="885"/>
      <c r="AZ82" s="342"/>
      <c r="BA82" s="595"/>
      <c r="BB82" s="594"/>
      <c r="BC82" s="449"/>
      <c r="BD82" s="434"/>
      <c r="BE82" s="434"/>
      <c r="BF82" s="434"/>
      <c r="BG82" s="453"/>
      <c r="BH82" s="449"/>
      <c r="BI82" s="434"/>
      <c r="BJ82" s="434"/>
      <c r="BK82" s="434"/>
      <c r="BL82" s="453"/>
      <c r="BM82" s="449"/>
      <c r="BN82" s="434"/>
      <c r="BO82" s="434"/>
      <c r="BP82" s="434"/>
      <c r="BQ82" s="453"/>
      <c r="BR82" s="449"/>
      <c r="BS82" s="434"/>
      <c r="BT82" s="434"/>
      <c r="BU82" s="434"/>
      <c r="BV82" s="434"/>
      <c r="BW82" s="434"/>
      <c r="BX82" s="434"/>
      <c r="BY82" s="435"/>
      <c r="BZ82" s="435"/>
      <c r="CA82" s="435"/>
      <c r="CB82" s="435"/>
      <c r="CC82" s="435"/>
      <c r="CD82" s="435"/>
      <c r="CE82" s="435"/>
      <c r="CF82" s="435"/>
      <c r="CG82" s="435"/>
      <c r="CH82" s="435"/>
      <c r="CI82" s="435"/>
      <c r="CJ82" s="435"/>
      <c r="CK82" s="435"/>
      <c r="CL82" s="435"/>
      <c r="CM82" s="435"/>
      <c r="CN82" s="435"/>
      <c r="CO82" s="435"/>
      <c r="CP82" s="435"/>
      <c r="CQ82" s="435"/>
      <c r="CR82" s="3"/>
      <c r="CS82" s="3"/>
      <c r="CT82" s="3"/>
      <c r="CU82" s="3"/>
      <c r="CV82" s="3"/>
      <c r="CW82" s="3"/>
      <c r="CX82" s="3"/>
      <c r="CY82" s="3"/>
      <c r="CZ82" s="3"/>
    </row>
    <row r="83" s="304" customFormat="true" ht="15" customHeight="true" x14ac:dyDescent="0.2">
      <c r="A83" s="373"/>
      <c r="B83" s="378"/>
      <c r="C83" s="404"/>
      <c r="D83" s="402"/>
      <c r="E83" s="402"/>
      <c r="F83" s="402"/>
      <c r="G83" s="406"/>
      <c r="H83" s="403"/>
      <c r="I83" s="402"/>
      <c r="J83" s="402"/>
      <c r="K83" s="402"/>
      <c r="L83" s="405"/>
      <c r="M83" s="404"/>
      <c r="N83" s="402"/>
      <c r="O83" s="402"/>
      <c r="P83" s="402"/>
      <c r="Q83" s="406"/>
      <c r="R83" s="404"/>
      <c r="S83" s="402"/>
      <c r="T83" s="402"/>
      <c r="U83" s="402"/>
      <c r="V83" s="402"/>
      <c r="W83" s="402"/>
      <c r="X83" s="402"/>
      <c r="Y83" s="405"/>
      <c r="Z83" s="405"/>
      <c r="AA83" s="405"/>
      <c r="AB83" s="405"/>
      <c r="AC83" s="405"/>
      <c r="AD83" s="405"/>
      <c r="AE83" s="405"/>
      <c r="AF83" s="405"/>
      <c r="AG83" s="405"/>
      <c r="AH83" s="405"/>
      <c r="AI83" s="405"/>
      <c r="AJ83" s="405"/>
      <c r="AK83" s="405"/>
      <c r="AL83" s="405"/>
      <c r="AM83" s="405"/>
      <c r="AN83" s="405"/>
      <c r="AO83" s="405"/>
      <c r="AP83" s="405"/>
      <c r="AQ83" s="405"/>
      <c r="AR83" s="885"/>
      <c r="AS83" s="885"/>
      <c r="AT83" s="885"/>
      <c r="AU83" s="885"/>
      <c r="AV83" s="885"/>
      <c r="AW83" s="885"/>
      <c r="AX83" s="885"/>
      <c r="AY83" s="885"/>
      <c r="AZ83" s="342"/>
      <c r="BA83" s="595"/>
      <c r="BB83" s="594"/>
      <c r="BC83" s="449"/>
      <c r="BD83" s="434"/>
      <c r="BE83" s="434"/>
      <c r="BF83" s="434"/>
      <c r="BG83" s="453"/>
      <c r="BH83" s="449"/>
      <c r="BI83" s="434"/>
      <c r="BJ83" s="434"/>
      <c r="BK83" s="434"/>
      <c r="BL83" s="453"/>
      <c r="BM83" s="449"/>
      <c r="BN83" s="434"/>
      <c r="BO83" s="434"/>
      <c r="BP83" s="434"/>
      <c r="BQ83" s="453"/>
      <c r="BR83" s="449"/>
      <c r="BS83" s="434"/>
      <c r="BT83" s="434"/>
      <c r="BU83" s="434"/>
      <c r="BV83" s="434"/>
      <c r="BW83" s="434"/>
      <c r="BX83" s="434"/>
      <c r="BY83" s="435"/>
      <c r="BZ83" s="435"/>
      <c r="CA83" s="435"/>
      <c r="CB83" s="435"/>
      <c r="CC83" s="435"/>
      <c r="CD83" s="435"/>
      <c r="CE83" s="435"/>
      <c r="CF83" s="435"/>
      <c r="CG83" s="435"/>
      <c r="CH83" s="435"/>
      <c r="CI83" s="435"/>
      <c r="CJ83" s="435"/>
      <c r="CK83" s="435"/>
      <c r="CL83" s="435"/>
      <c r="CM83" s="435"/>
      <c r="CN83" s="435"/>
      <c r="CO83" s="435"/>
      <c r="CP83" s="435"/>
      <c r="CQ83" s="435"/>
      <c r="CR83" s="3"/>
      <c r="CS83" s="3"/>
      <c r="CT83" s="3"/>
      <c r="CU83" s="3"/>
      <c r="CV83" s="3"/>
      <c r="CW83" s="3"/>
      <c r="CX83" s="3"/>
      <c r="CY83" s="3"/>
      <c r="CZ83" s="3"/>
    </row>
    <row r="84" s="304" customFormat="true" ht="15" customHeight="true" x14ac:dyDescent="0.2">
      <c r="A84" s="373"/>
      <c r="B84" s="378"/>
      <c r="C84" s="404"/>
      <c r="D84" s="402"/>
      <c r="E84" s="402"/>
      <c r="F84" s="402"/>
      <c r="G84" s="406"/>
      <c r="H84" s="403"/>
      <c r="I84" s="402"/>
      <c r="J84" s="402"/>
      <c r="K84" s="402"/>
      <c r="L84" s="405"/>
      <c r="M84" s="404"/>
      <c r="N84" s="402"/>
      <c r="O84" s="402"/>
      <c r="P84" s="402"/>
      <c r="Q84" s="406"/>
      <c r="R84" s="404"/>
      <c r="S84" s="402"/>
      <c r="T84" s="402"/>
      <c r="U84" s="402"/>
      <c r="V84" s="402"/>
      <c r="W84" s="402"/>
      <c r="X84" s="402"/>
      <c r="Y84" s="405"/>
      <c r="Z84" s="405"/>
      <c r="AA84" s="405"/>
      <c r="AB84" s="405"/>
      <c r="AC84" s="405"/>
      <c r="AD84" s="405"/>
      <c r="AE84" s="405"/>
      <c r="AF84" s="405"/>
      <c r="AG84" s="405"/>
      <c r="AH84" s="405"/>
      <c r="AI84" s="405"/>
      <c r="AJ84" s="405"/>
      <c r="AK84" s="405"/>
      <c r="AL84" s="405"/>
      <c r="AM84" s="405"/>
      <c r="AN84" s="405"/>
      <c r="AO84" s="405"/>
      <c r="AP84" s="405"/>
      <c r="AQ84" s="405"/>
      <c r="AR84" s="885"/>
      <c r="AS84" s="885"/>
      <c r="AT84" s="885"/>
      <c r="AU84" s="885"/>
      <c r="AV84" s="885"/>
      <c r="AW84" s="885"/>
      <c r="AX84" s="885"/>
      <c r="AY84" s="885"/>
      <c r="AZ84" s="342"/>
      <c r="BA84" s="595"/>
      <c r="BB84" s="594"/>
      <c r="BC84" s="449"/>
      <c r="BD84" s="434"/>
      <c r="BE84" s="434"/>
      <c r="BF84" s="434"/>
      <c r="BG84" s="453"/>
      <c r="BH84" s="449"/>
      <c r="BI84" s="434"/>
      <c r="BJ84" s="434"/>
      <c r="BK84" s="434"/>
      <c r="BL84" s="453"/>
      <c r="BM84" s="449"/>
      <c r="BN84" s="434"/>
      <c r="BO84" s="434"/>
      <c r="BP84" s="434"/>
      <c r="BQ84" s="453"/>
      <c r="BR84" s="449"/>
      <c r="BS84" s="434"/>
      <c r="BT84" s="434"/>
      <c r="BU84" s="434"/>
      <c r="BV84" s="434"/>
      <c r="BW84" s="434"/>
      <c r="BX84" s="434"/>
      <c r="BY84" s="435"/>
      <c r="BZ84" s="435"/>
      <c r="CA84" s="435"/>
      <c r="CB84" s="435"/>
      <c r="CC84" s="435"/>
      <c r="CD84" s="435"/>
      <c r="CE84" s="435"/>
      <c r="CF84" s="435"/>
      <c r="CG84" s="435"/>
      <c r="CH84" s="435"/>
      <c r="CI84" s="435"/>
      <c r="CJ84" s="435"/>
      <c r="CK84" s="435"/>
      <c r="CL84" s="435"/>
      <c r="CM84" s="435"/>
      <c r="CN84" s="435"/>
      <c r="CO84" s="435"/>
      <c r="CP84" s="435"/>
      <c r="CQ84" s="435"/>
      <c r="CR84" s="3"/>
      <c r="CS84" s="3"/>
      <c r="CT84" s="3"/>
      <c r="CU84" s="3"/>
      <c r="CV84" s="3"/>
      <c r="CW84" s="3"/>
      <c r="CX84" s="3"/>
      <c r="CY84" s="3"/>
      <c r="CZ84" s="3"/>
    </row>
    <row r="85" s="304" customFormat="true" ht="15" customHeight="true" x14ac:dyDescent="0.2">
      <c r="A85" s="373"/>
      <c r="B85" s="378"/>
      <c r="C85" s="404"/>
      <c r="D85" s="402"/>
      <c r="E85" s="402"/>
      <c r="F85" s="402"/>
      <c r="G85" s="406"/>
      <c r="H85" s="403"/>
      <c r="I85" s="402"/>
      <c r="J85" s="402"/>
      <c r="K85" s="402"/>
      <c r="L85" s="405"/>
      <c r="M85" s="404"/>
      <c r="N85" s="402"/>
      <c r="O85" s="402"/>
      <c r="P85" s="402"/>
      <c r="Q85" s="406"/>
      <c r="R85" s="404"/>
      <c r="S85" s="402"/>
      <c r="T85" s="402"/>
      <c r="U85" s="402"/>
      <c r="V85" s="402"/>
      <c r="W85" s="402"/>
      <c r="X85" s="402"/>
      <c r="Y85" s="405"/>
      <c r="Z85" s="405"/>
      <c r="AA85" s="405"/>
      <c r="AB85" s="405"/>
      <c r="AC85" s="405"/>
      <c r="AD85" s="405"/>
      <c r="AE85" s="405"/>
      <c r="AF85" s="405"/>
      <c r="AG85" s="405"/>
      <c r="AH85" s="405"/>
      <c r="AI85" s="405"/>
      <c r="AJ85" s="405"/>
      <c r="AK85" s="405"/>
      <c r="AL85" s="405"/>
      <c r="AM85" s="405"/>
      <c r="AN85" s="405"/>
      <c r="AO85" s="405"/>
      <c r="AP85" s="405"/>
      <c r="AQ85" s="405"/>
      <c r="AR85" s="885"/>
      <c r="AS85" s="885"/>
      <c r="AT85" s="885"/>
      <c r="AU85" s="885"/>
      <c r="AV85" s="885"/>
      <c r="AW85" s="885"/>
      <c r="AX85" s="885"/>
      <c r="AY85" s="885"/>
      <c r="AZ85" s="342"/>
      <c r="BA85" s="595"/>
      <c r="BB85" s="594"/>
      <c r="BC85" s="449"/>
      <c r="BD85" s="434"/>
      <c r="BE85" s="434"/>
      <c r="BF85" s="434"/>
      <c r="BG85" s="453"/>
      <c r="BH85" s="449"/>
      <c r="BI85" s="434"/>
      <c r="BJ85" s="434"/>
      <c r="BK85" s="434"/>
      <c r="BL85" s="453"/>
      <c r="BM85" s="449"/>
      <c r="BN85" s="434"/>
      <c r="BO85" s="434"/>
      <c r="BP85" s="434"/>
      <c r="BQ85" s="453"/>
      <c r="BR85" s="449"/>
      <c r="BS85" s="434"/>
      <c r="BT85" s="434"/>
      <c r="BU85" s="434"/>
      <c r="BV85" s="434"/>
      <c r="BW85" s="434"/>
      <c r="BX85" s="434"/>
      <c r="BY85" s="435"/>
      <c r="BZ85" s="435"/>
      <c r="CA85" s="435"/>
      <c r="CB85" s="435"/>
      <c r="CC85" s="435"/>
      <c r="CD85" s="435"/>
      <c r="CE85" s="435"/>
      <c r="CF85" s="435"/>
      <c r="CG85" s="435"/>
      <c r="CH85" s="435"/>
      <c r="CI85" s="435"/>
      <c r="CJ85" s="435"/>
      <c r="CK85" s="435"/>
      <c r="CL85" s="435"/>
      <c r="CM85" s="435"/>
      <c r="CN85" s="435"/>
      <c r="CO85" s="435"/>
      <c r="CP85" s="435"/>
      <c r="CQ85" s="435"/>
      <c r="CR85" s="3"/>
      <c r="CS85" s="3"/>
      <c r="CT85" s="3"/>
      <c r="CU85" s="3"/>
      <c r="CV85" s="3"/>
      <c r="CW85" s="3"/>
      <c r="CX85" s="3"/>
      <c r="CY85" s="3"/>
      <c r="CZ85" s="3"/>
    </row>
    <row r="86" s="304" customFormat="true" ht="15" customHeight="true" x14ac:dyDescent="0.2">
      <c r="A86" s="373"/>
      <c r="B86" s="378"/>
      <c r="C86" s="404"/>
      <c r="D86" s="402"/>
      <c r="E86" s="402"/>
      <c r="F86" s="402"/>
      <c r="G86" s="406"/>
      <c r="H86" s="403"/>
      <c r="I86" s="402"/>
      <c r="J86" s="402"/>
      <c r="K86" s="402"/>
      <c r="L86" s="405"/>
      <c r="M86" s="404"/>
      <c r="N86" s="402"/>
      <c r="O86" s="402"/>
      <c r="P86" s="402"/>
      <c r="Q86" s="406"/>
      <c r="R86" s="404"/>
      <c r="S86" s="402"/>
      <c r="T86" s="402"/>
      <c r="U86" s="402"/>
      <c r="V86" s="402"/>
      <c r="W86" s="402"/>
      <c r="X86" s="402"/>
      <c r="Y86" s="405"/>
      <c r="Z86" s="405"/>
      <c r="AA86" s="405"/>
      <c r="AB86" s="405"/>
      <c r="AC86" s="405"/>
      <c r="AD86" s="405"/>
      <c r="AE86" s="405"/>
      <c r="AF86" s="405"/>
      <c r="AG86" s="405"/>
      <c r="AH86" s="405"/>
      <c r="AI86" s="405"/>
      <c r="AJ86" s="405"/>
      <c r="AK86" s="405"/>
      <c r="AL86" s="405"/>
      <c r="AM86" s="405"/>
      <c r="AN86" s="405"/>
      <c r="AO86" s="405"/>
      <c r="AP86" s="405"/>
      <c r="AQ86" s="405"/>
      <c r="AR86" s="885"/>
      <c r="AS86" s="885"/>
      <c r="AT86" s="885"/>
      <c r="AU86" s="885"/>
      <c r="AV86" s="885"/>
      <c r="AW86" s="885"/>
      <c r="AX86" s="885"/>
      <c r="AY86" s="885"/>
      <c r="AZ86" s="342"/>
      <c r="BA86" s="595"/>
      <c r="BB86" s="594"/>
      <c r="BC86" s="449"/>
      <c r="BD86" s="434"/>
      <c r="BE86" s="434"/>
      <c r="BF86" s="434"/>
      <c r="BG86" s="453"/>
      <c r="BH86" s="449"/>
      <c r="BI86" s="434"/>
      <c r="BJ86" s="434"/>
      <c r="BK86" s="434"/>
      <c r="BL86" s="453"/>
      <c r="BM86" s="449"/>
      <c r="BN86" s="434"/>
      <c r="BO86" s="434"/>
      <c r="BP86" s="434"/>
      <c r="BQ86" s="453"/>
      <c r="BR86" s="449"/>
      <c r="BS86" s="434"/>
      <c r="BT86" s="434"/>
      <c r="BU86" s="434"/>
      <c r="BV86" s="434"/>
      <c r="BW86" s="434"/>
      <c r="BX86" s="434"/>
      <c r="BY86" s="435"/>
      <c r="BZ86" s="435"/>
      <c r="CA86" s="435"/>
      <c r="CB86" s="435"/>
      <c r="CC86" s="435"/>
      <c r="CD86" s="435"/>
      <c r="CE86" s="435"/>
      <c r="CF86" s="435"/>
      <c r="CG86" s="435"/>
      <c r="CH86" s="435"/>
      <c r="CI86" s="435"/>
      <c r="CJ86" s="435"/>
      <c r="CK86" s="435"/>
      <c r="CL86" s="435"/>
      <c r="CM86" s="435"/>
      <c r="CN86" s="435"/>
      <c r="CO86" s="435"/>
      <c r="CP86" s="435"/>
      <c r="CQ86" s="435"/>
      <c r="CR86" s="3"/>
      <c r="CS86" s="3"/>
      <c r="CT86" s="3"/>
      <c r="CU86" s="3"/>
      <c r="CV86" s="3"/>
      <c r="CW86" s="3"/>
      <c r="CX86" s="3"/>
      <c r="CY86" s="3"/>
      <c r="CZ86" s="3"/>
    </row>
    <row r="87" s="304" customFormat="true" ht="15" customHeight="true" x14ac:dyDescent="0.2">
      <c r="A87" s="373"/>
      <c r="B87" s="378"/>
      <c r="C87" s="404"/>
      <c r="D87" s="402"/>
      <c r="E87" s="402"/>
      <c r="F87" s="402"/>
      <c r="G87" s="406"/>
      <c r="H87" s="403"/>
      <c r="I87" s="402"/>
      <c r="J87" s="402"/>
      <c r="K87" s="402"/>
      <c r="L87" s="405"/>
      <c r="M87" s="404"/>
      <c r="N87" s="402"/>
      <c r="O87" s="402"/>
      <c r="P87" s="402"/>
      <c r="Q87" s="406"/>
      <c r="R87" s="404"/>
      <c r="S87" s="402"/>
      <c r="T87" s="402"/>
      <c r="U87" s="402"/>
      <c r="V87" s="402"/>
      <c r="W87" s="402"/>
      <c r="X87" s="402"/>
      <c r="Y87" s="405"/>
      <c r="Z87" s="405"/>
      <c r="AA87" s="405"/>
      <c r="AB87" s="405"/>
      <c r="AC87" s="405"/>
      <c r="AD87" s="405"/>
      <c r="AE87" s="405"/>
      <c r="AF87" s="405"/>
      <c r="AG87" s="405"/>
      <c r="AH87" s="405"/>
      <c r="AI87" s="405"/>
      <c r="AJ87" s="405"/>
      <c r="AK87" s="405"/>
      <c r="AL87" s="405"/>
      <c r="AM87" s="405"/>
      <c r="AN87" s="405"/>
      <c r="AO87" s="405"/>
      <c r="AP87" s="405"/>
      <c r="AQ87" s="405"/>
      <c r="AR87" s="885"/>
      <c r="AS87" s="885"/>
      <c r="AT87" s="885"/>
      <c r="AU87" s="885"/>
      <c r="AV87" s="885"/>
      <c r="AW87" s="885"/>
      <c r="AX87" s="885"/>
      <c r="AY87" s="885"/>
      <c r="AZ87" s="342"/>
      <c r="BA87" s="595"/>
      <c r="BB87" s="594"/>
      <c r="BC87" s="449"/>
      <c r="BD87" s="434"/>
      <c r="BE87" s="434"/>
      <c r="BF87" s="434"/>
      <c r="BG87" s="453"/>
      <c r="BH87" s="449"/>
      <c r="BI87" s="434"/>
      <c r="BJ87" s="434"/>
      <c r="BK87" s="434"/>
      <c r="BL87" s="453"/>
      <c r="BM87" s="449"/>
      <c r="BN87" s="434"/>
      <c r="BO87" s="434"/>
      <c r="BP87" s="434"/>
      <c r="BQ87" s="453"/>
      <c r="BR87" s="449"/>
      <c r="BS87" s="434"/>
      <c r="BT87" s="434"/>
      <c r="BU87" s="434"/>
      <c r="BV87" s="434"/>
      <c r="BW87" s="434"/>
      <c r="BX87" s="434"/>
      <c r="BY87" s="435"/>
      <c r="BZ87" s="435"/>
      <c r="CA87" s="435"/>
      <c r="CB87" s="435"/>
      <c r="CC87" s="435"/>
      <c r="CD87" s="435"/>
      <c r="CE87" s="435"/>
      <c r="CF87" s="435"/>
      <c r="CG87" s="435"/>
      <c r="CH87" s="435"/>
      <c r="CI87" s="435"/>
      <c r="CJ87" s="435"/>
      <c r="CK87" s="435"/>
      <c r="CL87" s="435"/>
      <c r="CM87" s="435"/>
      <c r="CN87" s="435"/>
      <c r="CO87" s="435"/>
      <c r="CP87" s="435"/>
      <c r="CQ87" s="435"/>
      <c r="CR87" s="3"/>
      <c r="CS87" s="3"/>
      <c r="CT87" s="3"/>
      <c r="CU87" s="3"/>
      <c r="CV87" s="3"/>
      <c r="CW87" s="3"/>
      <c r="CX87" s="3"/>
      <c r="CY87" s="3"/>
      <c r="CZ87" s="3"/>
    </row>
    <row r="88" s="304" customFormat="true" ht="15" customHeight="true" x14ac:dyDescent="0.2">
      <c r="A88" s="373"/>
      <c r="B88" s="378"/>
      <c r="C88" s="404"/>
      <c r="D88" s="402"/>
      <c r="E88" s="402"/>
      <c r="F88" s="402"/>
      <c r="G88" s="406"/>
      <c r="H88" s="403"/>
      <c r="I88" s="402"/>
      <c r="J88" s="402"/>
      <c r="K88" s="402"/>
      <c r="L88" s="405"/>
      <c r="M88" s="404"/>
      <c r="N88" s="402"/>
      <c r="O88" s="402"/>
      <c r="P88" s="402"/>
      <c r="Q88" s="406"/>
      <c r="R88" s="404"/>
      <c r="S88" s="402"/>
      <c r="T88" s="402"/>
      <c r="U88" s="402"/>
      <c r="V88" s="402"/>
      <c r="W88" s="402"/>
      <c r="X88" s="402"/>
      <c r="Y88" s="405"/>
      <c r="Z88" s="405"/>
      <c r="AA88" s="405"/>
      <c r="AB88" s="405"/>
      <c r="AC88" s="405"/>
      <c r="AD88" s="405"/>
      <c r="AE88" s="405"/>
      <c r="AF88" s="405"/>
      <c r="AG88" s="405"/>
      <c r="AH88" s="405"/>
      <c r="AI88" s="405"/>
      <c r="AJ88" s="405"/>
      <c r="AK88" s="405"/>
      <c r="AL88" s="405"/>
      <c r="AM88" s="405"/>
      <c r="AN88" s="405"/>
      <c r="AO88" s="405"/>
      <c r="AP88" s="405"/>
      <c r="AQ88" s="405"/>
      <c r="AR88" s="885"/>
      <c r="AS88" s="885"/>
      <c r="AT88" s="885"/>
      <c r="AU88" s="885"/>
      <c r="AV88" s="885"/>
      <c r="AW88" s="885"/>
      <c r="AX88" s="885"/>
      <c r="AY88" s="885"/>
      <c r="AZ88" s="342"/>
      <c r="BA88" s="595"/>
      <c r="BB88" s="594"/>
      <c r="BC88" s="449"/>
      <c r="BD88" s="434"/>
      <c r="BE88" s="434"/>
      <c r="BF88" s="434"/>
      <c r="BG88" s="453"/>
      <c r="BH88" s="449"/>
      <c r="BI88" s="434"/>
      <c r="BJ88" s="434"/>
      <c r="BK88" s="434"/>
      <c r="BL88" s="453"/>
      <c r="BM88" s="449"/>
      <c r="BN88" s="434"/>
      <c r="BO88" s="434"/>
      <c r="BP88" s="434"/>
      <c r="BQ88" s="453"/>
      <c r="BR88" s="449"/>
      <c r="BS88" s="434"/>
      <c r="BT88" s="434"/>
      <c r="BU88" s="434"/>
      <c r="BV88" s="434"/>
      <c r="BW88" s="434"/>
      <c r="BX88" s="434"/>
      <c r="BY88" s="435"/>
      <c r="BZ88" s="435"/>
      <c r="CA88" s="435"/>
      <c r="CB88" s="435"/>
      <c r="CC88" s="435"/>
      <c r="CD88" s="435"/>
      <c r="CE88" s="435"/>
      <c r="CF88" s="435"/>
      <c r="CG88" s="435"/>
      <c r="CH88" s="435"/>
      <c r="CI88" s="435"/>
      <c r="CJ88" s="435"/>
      <c r="CK88" s="435"/>
      <c r="CL88" s="435"/>
      <c r="CM88" s="435"/>
      <c r="CN88" s="435"/>
      <c r="CO88" s="435"/>
      <c r="CP88" s="435"/>
      <c r="CQ88" s="435"/>
      <c r="CR88" s="3"/>
      <c r="CS88" s="3"/>
      <c r="CT88" s="3"/>
      <c r="CU88" s="3"/>
      <c r="CV88" s="3"/>
      <c r="CW88" s="3"/>
      <c r="CX88" s="3"/>
      <c r="CY88" s="3"/>
      <c r="CZ88" s="3"/>
    </row>
    <row r="89" s="304" customFormat="true" ht="15" customHeight="true" x14ac:dyDescent="0.2">
      <c r="A89" s="373"/>
      <c r="B89" s="378"/>
      <c r="C89" s="404"/>
      <c r="D89" s="402"/>
      <c r="E89" s="402"/>
      <c r="F89" s="402"/>
      <c r="G89" s="406"/>
      <c r="H89" s="403"/>
      <c r="I89" s="402"/>
      <c r="J89" s="402"/>
      <c r="K89" s="402"/>
      <c r="L89" s="405"/>
      <c r="M89" s="404"/>
      <c r="N89" s="402"/>
      <c r="O89" s="402"/>
      <c r="P89" s="402"/>
      <c r="Q89" s="406"/>
      <c r="R89" s="404"/>
      <c r="S89" s="402"/>
      <c r="T89" s="402"/>
      <c r="U89" s="402"/>
      <c r="V89" s="402"/>
      <c r="W89" s="402"/>
      <c r="X89" s="402"/>
      <c r="Y89" s="405"/>
      <c r="Z89" s="405"/>
      <c r="AA89" s="405"/>
      <c r="AB89" s="405"/>
      <c r="AC89" s="405"/>
      <c r="AD89" s="405"/>
      <c r="AE89" s="405"/>
      <c r="AF89" s="405"/>
      <c r="AG89" s="405"/>
      <c r="AH89" s="405"/>
      <c r="AI89" s="405"/>
      <c r="AJ89" s="405"/>
      <c r="AK89" s="405"/>
      <c r="AL89" s="405"/>
      <c r="AM89" s="405"/>
      <c r="AN89" s="405"/>
      <c r="AO89" s="405"/>
      <c r="AP89" s="405"/>
      <c r="AQ89" s="405"/>
      <c r="AR89" s="885"/>
      <c r="AS89" s="885"/>
      <c r="AT89" s="885"/>
      <c r="AU89" s="885"/>
      <c r="AV89" s="885"/>
      <c r="AW89" s="885"/>
      <c r="AX89" s="885"/>
      <c r="AY89" s="885"/>
      <c r="AZ89" s="342"/>
      <c r="BA89" s="595"/>
      <c r="BB89" s="594"/>
      <c r="BC89" s="449"/>
      <c r="BD89" s="434"/>
      <c r="BE89" s="434"/>
      <c r="BF89" s="434"/>
      <c r="BG89" s="453"/>
      <c r="BH89" s="449"/>
      <c r="BI89" s="434"/>
      <c r="BJ89" s="434"/>
      <c r="BK89" s="434"/>
      <c r="BL89" s="453"/>
      <c r="BM89" s="449"/>
      <c r="BN89" s="434"/>
      <c r="BO89" s="434"/>
      <c r="BP89" s="434"/>
      <c r="BQ89" s="453"/>
      <c r="BR89" s="449"/>
      <c r="BS89" s="434"/>
      <c r="BT89" s="434"/>
      <c r="BU89" s="434"/>
      <c r="BV89" s="434"/>
      <c r="BW89" s="434"/>
      <c r="BX89" s="434"/>
      <c r="BY89" s="435"/>
      <c r="BZ89" s="435"/>
      <c r="CA89" s="435"/>
      <c r="CB89" s="435"/>
      <c r="CC89" s="435"/>
      <c r="CD89" s="435"/>
      <c r="CE89" s="435"/>
      <c r="CF89" s="435"/>
      <c r="CG89" s="435"/>
      <c r="CH89" s="435"/>
      <c r="CI89" s="435"/>
      <c r="CJ89" s="435"/>
      <c r="CK89" s="435"/>
      <c r="CL89" s="435"/>
      <c r="CM89" s="435"/>
      <c r="CN89" s="435"/>
      <c r="CO89" s="435"/>
      <c r="CP89" s="435"/>
      <c r="CQ89" s="435"/>
      <c r="CR89" s="3"/>
      <c r="CS89" s="3"/>
      <c r="CT89" s="3"/>
      <c r="CU89" s="3"/>
      <c r="CV89" s="3"/>
      <c r="CW89" s="3"/>
      <c r="CX89" s="3"/>
      <c r="CY89" s="3"/>
      <c r="CZ89" s="3"/>
    </row>
    <row r="90" s="304" customFormat="true" ht="15" customHeight="true" x14ac:dyDescent="0.2">
      <c r="A90" s="373"/>
      <c r="B90" s="378"/>
      <c r="C90" s="404"/>
      <c r="D90" s="402"/>
      <c r="E90" s="402"/>
      <c r="F90" s="402"/>
      <c r="G90" s="406"/>
      <c r="H90" s="403"/>
      <c r="I90" s="402"/>
      <c r="J90" s="402"/>
      <c r="K90" s="402"/>
      <c r="L90" s="405"/>
      <c r="M90" s="404"/>
      <c r="N90" s="402"/>
      <c r="O90" s="402"/>
      <c r="P90" s="402"/>
      <c r="Q90" s="406"/>
      <c r="R90" s="404"/>
      <c r="S90" s="402"/>
      <c r="T90" s="402"/>
      <c r="U90" s="402"/>
      <c r="V90" s="402"/>
      <c r="W90" s="402"/>
      <c r="X90" s="402"/>
      <c r="Y90" s="405"/>
      <c r="Z90" s="405"/>
      <c r="AA90" s="405"/>
      <c r="AB90" s="405"/>
      <c r="AC90" s="405"/>
      <c r="AD90" s="405"/>
      <c r="AE90" s="405"/>
      <c r="AF90" s="405"/>
      <c r="AG90" s="405"/>
      <c r="AH90" s="405"/>
      <c r="AI90" s="405"/>
      <c r="AJ90" s="405"/>
      <c r="AK90" s="405"/>
      <c r="AL90" s="405"/>
      <c r="AM90" s="405"/>
      <c r="AN90" s="405"/>
      <c r="AO90" s="405"/>
      <c r="AP90" s="405"/>
      <c r="AQ90" s="405"/>
      <c r="AR90" s="885"/>
      <c r="AS90" s="885"/>
      <c r="AT90" s="885"/>
      <c r="AU90" s="885"/>
      <c r="AV90" s="885"/>
      <c r="AW90" s="885"/>
      <c r="AX90" s="885"/>
      <c r="AY90" s="885"/>
      <c r="AZ90" s="342"/>
      <c r="BA90" s="595"/>
      <c r="BB90" s="594"/>
      <c r="BC90" s="449"/>
      <c r="BD90" s="434"/>
      <c r="BE90" s="434"/>
      <c r="BF90" s="434"/>
      <c r="BG90" s="453"/>
      <c r="BH90" s="449"/>
      <c r="BI90" s="434"/>
      <c r="BJ90" s="434"/>
      <c r="BK90" s="434"/>
      <c r="BL90" s="453"/>
      <c r="BM90" s="449"/>
      <c r="BN90" s="434"/>
      <c r="BO90" s="434"/>
      <c r="BP90" s="434"/>
      <c r="BQ90" s="453"/>
      <c r="BR90" s="449"/>
      <c r="BS90" s="434"/>
      <c r="BT90" s="434"/>
      <c r="BU90" s="434"/>
      <c r="BV90" s="434"/>
      <c r="BW90" s="434"/>
      <c r="BX90" s="434"/>
      <c r="BY90" s="435"/>
      <c r="BZ90" s="435"/>
      <c r="CA90" s="435"/>
      <c r="CB90" s="435"/>
      <c r="CC90" s="435"/>
      <c r="CD90" s="435"/>
      <c r="CE90" s="435"/>
      <c r="CF90" s="435"/>
      <c r="CG90" s="435"/>
      <c r="CH90" s="435"/>
      <c r="CI90" s="435"/>
      <c r="CJ90" s="435"/>
      <c r="CK90" s="435"/>
      <c r="CL90" s="435"/>
      <c r="CM90" s="435"/>
      <c r="CN90" s="435"/>
      <c r="CO90" s="435"/>
      <c r="CP90" s="435"/>
      <c r="CQ90" s="435"/>
      <c r="CR90" s="3"/>
      <c r="CS90" s="3"/>
      <c r="CT90" s="3"/>
      <c r="CU90" s="3"/>
      <c r="CV90" s="3"/>
      <c r="CW90" s="3"/>
      <c r="CX90" s="3"/>
      <c r="CY90" s="3"/>
      <c r="CZ90" s="3"/>
    </row>
    <row r="91" s="304" customFormat="true" ht="15" customHeight="true" x14ac:dyDescent="0.2">
      <c r="A91" s="373"/>
      <c r="B91" s="378"/>
      <c r="C91" s="404"/>
      <c r="D91" s="402"/>
      <c r="E91" s="402"/>
      <c r="F91" s="402"/>
      <c r="G91" s="406"/>
      <c r="H91" s="403"/>
      <c r="I91" s="402"/>
      <c r="J91" s="402"/>
      <c r="K91" s="402"/>
      <c r="L91" s="405"/>
      <c r="M91" s="404"/>
      <c r="N91" s="402"/>
      <c r="O91" s="402"/>
      <c r="P91" s="402"/>
      <c r="Q91" s="406"/>
      <c r="R91" s="404"/>
      <c r="S91" s="402"/>
      <c r="T91" s="402"/>
      <c r="U91" s="402"/>
      <c r="V91" s="402"/>
      <c r="W91" s="402"/>
      <c r="X91" s="402"/>
      <c r="Y91" s="405"/>
      <c r="Z91" s="405"/>
      <c r="AA91" s="405"/>
      <c r="AB91" s="405"/>
      <c r="AC91" s="405"/>
      <c r="AD91" s="405"/>
      <c r="AE91" s="405"/>
      <c r="AF91" s="405"/>
      <c r="AG91" s="405"/>
      <c r="AH91" s="405"/>
      <c r="AI91" s="405"/>
      <c r="AJ91" s="405"/>
      <c r="AK91" s="405"/>
      <c r="AL91" s="405"/>
      <c r="AM91" s="405"/>
      <c r="AN91" s="405"/>
      <c r="AO91" s="405"/>
      <c r="AP91" s="405"/>
      <c r="AQ91" s="405"/>
      <c r="AR91" s="885"/>
      <c r="AS91" s="885"/>
      <c r="AT91" s="885"/>
      <c r="AU91" s="885"/>
      <c r="AV91" s="885"/>
      <c r="AW91" s="885"/>
      <c r="AX91" s="885"/>
      <c r="AY91" s="885"/>
      <c r="AZ91" s="342"/>
      <c r="BA91" s="595"/>
      <c r="BB91" s="594"/>
      <c r="BC91" s="449"/>
      <c r="BD91" s="434"/>
      <c r="BE91" s="434"/>
      <c r="BF91" s="434"/>
      <c r="BG91" s="453"/>
      <c r="BH91" s="449"/>
      <c r="BI91" s="434"/>
      <c r="BJ91" s="434"/>
      <c r="BK91" s="434"/>
      <c r="BL91" s="453"/>
      <c r="BM91" s="449"/>
      <c r="BN91" s="434"/>
      <c r="BO91" s="434"/>
      <c r="BP91" s="434"/>
      <c r="BQ91" s="453"/>
      <c r="BR91" s="449"/>
      <c r="BS91" s="434"/>
      <c r="BT91" s="434"/>
      <c r="BU91" s="434"/>
      <c r="BV91" s="434"/>
      <c r="BW91" s="434"/>
      <c r="BX91" s="434"/>
      <c r="BY91" s="435"/>
      <c r="BZ91" s="435"/>
      <c r="CA91" s="435"/>
      <c r="CB91" s="435"/>
      <c r="CC91" s="435"/>
      <c r="CD91" s="435"/>
      <c r="CE91" s="435"/>
      <c r="CF91" s="435"/>
      <c r="CG91" s="435"/>
      <c r="CH91" s="435"/>
      <c r="CI91" s="435"/>
      <c r="CJ91" s="435"/>
      <c r="CK91" s="435"/>
      <c r="CL91" s="435"/>
      <c r="CM91" s="435"/>
      <c r="CN91" s="435"/>
      <c r="CO91" s="435"/>
      <c r="CP91" s="435"/>
      <c r="CQ91" s="435"/>
      <c r="CR91" s="3"/>
      <c r="CS91" s="3"/>
      <c r="CT91" s="3"/>
      <c r="CU91" s="3"/>
      <c r="CV91" s="3"/>
      <c r="CW91" s="3"/>
      <c r="CX91" s="3"/>
      <c r="CY91" s="3"/>
      <c r="CZ91" s="3"/>
    </row>
    <row r="92" s="304" customFormat="true" ht="15" customHeight="true" x14ac:dyDescent="0.2">
      <c r="A92" s="373"/>
      <c r="B92" s="378"/>
      <c r="C92" s="404"/>
      <c r="D92" s="402"/>
      <c r="E92" s="402"/>
      <c r="F92" s="402"/>
      <c r="G92" s="406"/>
      <c r="H92" s="403"/>
      <c r="I92" s="402"/>
      <c r="J92" s="402"/>
      <c r="K92" s="402"/>
      <c r="L92" s="405"/>
      <c r="M92" s="404"/>
      <c r="N92" s="402"/>
      <c r="O92" s="402"/>
      <c r="P92" s="402"/>
      <c r="Q92" s="406"/>
      <c r="R92" s="404"/>
      <c r="S92" s="402"/>
      <c r="T92" s="402"/>
      <c r="U92" s="402"/>
      <c r="V92" s="402"/>
      <c r="W92" s="402"/>
      <c r="X92" s="402"/>
      <c r="Y92" s="405"/>
      <c r="Z92" s="405"/>
      <c r="AA92" s="405"/>
      <c r="AB92" s="405"/>
      <c r="AC92" s="405"/>
      <c r="AD92" s="405"/>
      <c r="AE92" s="405"/>
      <c r="AF92" s="405"/>
      <c r="AG92" s="405"/>
      <c r="AH92" s="405"/>
      <c r="AI92" s="405"/>
      <c r="AJ92" s="405"/>
      <c r="AK92" s="405"/>
      <c r="AL92" s="405"/>
      <c r="AM92" s="405"/>
      <c r="AN92" s="405"/>
      <c r="AO92" s="405"/>
      <c r="AP92" s="405"/>
      <c r="AQ92" s="405"/>
      <c r="AR92" s="885"/>
      <c r="AS92" s="885"/>
      <c r="AT92" s="885"/>
      <c r="AU92" s="885"/>
      <c r="AV92" s="885"/>
      <c r="AW92" s="885"/>
      <c r="AX92" s="885"/>
      <c r="AY92" s="885"/>
      <c r="AZ92" s="342"/>
      <c r="BA92" s="595"/>
      <c r="BB92" s="594"/>
      <c r="BC92" s="449"/>
      <c r="BD92" s="434"/>
      <c r="BE92" s="434"/>
      <c r="BF92" s="434"/>
      <c r="BG92" s="453"/>
      <c r="BH92" s="449"/>
      <c r="BI92" s="434"/>
      <c r="BJ92" s="434"/>
      <c r="BK92" s="434"/>
      <c r="BL92" s="453"/>
      <c r="BM92" s="449"/>
      <c r="BN92" s="434"/>
      <c r="BO92" s="434"/>
      <c r="BP92" s="434"/>
      <c r="BQ92" s="453"/>
      <c r="BR92" s="449"/>
      <c r="BS92" s="434"/>
      <c r="BT92" s="434"/>
      <c r="BU92" s="434"/>
      <c r="BV92" s="434"/>
      <c r="BW92" s="434"/>
      <c r="BX92" s="434"/>
      <c r="BY92" s="435"/>
      <c r="BZ92" s="435"/>
      <c r="CA92" s="435"/>
      <c r="CB92" s="435"/>
      <c r="CC92" s="435"/>
      <c r="CD92" s="435"/>
      <c r="CE92" s="435"/>
      <c r="CF92" s="435"/>
      <c r="CG92" s="435"/>
      <c r="CH92" s="435"/>
      <c r="CI92" s="435"/>
      <c r="CJ92" s="435"/>
      <c r="CK92" s="435"/>
      <c r="CL92" s="435"/>
      <c r="CM92" s="435"/>
      <c r="CN92" s="435"/>
      <c r="CO92" s="435"/>
      <c r="CP92" s="435"/>
      <c r="CQ92" s="435"/>
      <c r="CR92" s="3"/>
      <c r="CS92" s="3"/>
      <c r="CT92" s="3"/>
      <c r="CU92" s="3"/>
      <c r="CV92" s="3"/>
      <c r="CW92" s="3"/>
      <c r="CX92" s="3"/>
      <c r="CY92" s="3"/>
      <c r="CZ92" s="3"/>
    </row>
    <row r="93" s="304" customFormat="true" ht="15" customHeight="true" x14ac:dyDescent="0.2">
      <c r="A93" s="373"/>
      <c r="B93" s="378"/>
      <c r="C93" s="404"/>
      <c r="D93" s="402"/>
      <c r="E93" s="402"/>
      <c r="F93" s="402"/>
      <c r="G93" s="406"/>
      <c r="H93" s="403"/>
      <c r="I93" s="402"/>
      <c r="J93" s="402"/>
      <c r="K93" s="402"/>
      <c r="L93" s="405"/>
      <c r="M93" s="404"/>
      <c r="N93" s="402"/>
      <c r="O93" s="402"/>
      <c r="P93" s="402"/>
      <c r="Q93" s="406"/>
      <c r="R93" s="404"/>
      <c r="S93" s="402"/>
      <c r="T93" s="402"/>
      <c r="U93" s="402"/>
      <c r="V93" s="402"/>
      <c r="W93" s="402"/>
      <c r="X93" s="402"/>
      <c r="Y93" s="405"/>
      <c r="Z93" s="405"/>
      <c r="AA93" s="405"/>
      <c r="AB93" s="405"/>
      <c r="AC93" s="405"/>
      <c r="AD93" s="405"/>
      <c r="AE93" s="405"/>
      <c r="AF93" s="405"/>
      <c r="AG93" s="405"/>
      <c r="AH93" s="405"/>
      <c r="AI93" s="405"/>
      <c r="AJ93" s="405"/>
      <c r="AK93" s="405"/>
      <c r="AL93" s="405"/>
      <c r="AM93" s="405"/>
      <c r="AN93" s="405"/>
      <c r="AO93" s="405"/>
      <c r="AP93" s="405"/>
      <c r="AQ93" s="405"/>
      <c r="AR93" s="885"/>
      <c r="AS93" s="885"/>
      <c r="AT93" s="885"/>
      <c r="AU93" s="885"/>
      <c r="AV93" s="885"/>
      <c r="AW93" s="885"/>
      <c r="AX93" s="885"/>
      <c r="AY93" s="885"/>
      <c r="AZ93" s="342"/>
      <c r="BA93" s="595"/>
      <c r="BB93" s="594"/>
      <c r="BC93" s="449"/>
      <c r="BD93" s="434"/>
      <c r="BE93" s="434"/>
      <c r="BF93" s="434"/>
      <c r="BG93" s="453"/>
      <c r="BH93" s="449"/>
      <c r="BI93" s="434"/>
      <c r="BJ93" s="434"/>
      <c r="BK93" s="434"/>
      <c r="BL93" s="453"/>
      <c r="BM93" s="449"/>
      <c r="BN93" s="434"/>
      <c r="BO93" s="434"/>
      <c r="BP93" s="434"/>
      <c r="BQ93" s="453"/>
      <c r="BR93" s="449"/>
      <c r="BS93" s="434"/>
      <c r="BT93" s="434"/>
      <c r="BU93" s="434"/>
      <c r="BV93" s="434"/>
      <c r="BW93" s="434"/>
      <c r="BX93" s="434"/>
      <c r="BY93" s="435"/>
      <c r="BZ93" s="435"/>
      <c r="CA93" s="435"/>
      <c r="CB93" s="435"/>
      <c r="CC93" s="435"/>
      <c r="CD93" s="435"/>
      <c r="CE93" s="435"/>
      <c r="CF93" s="435"/>
      <c r="CG93" s="435"/>
      <c r="CH93" s="435"/>
      <c r="CI93" s="435"/>
      <c r="CJ93" s="435"/>
      <c r="CK93" s="435"/>
      <c r="CL93" s="435"/>
      <c r="CM93" s="435"/>
      <c r="CN93" s="435"/>
      <c r="CO93" s="435"/>
      <c r="CP93" s="435"/>
      <c r="CQ93" s="435"/>
      <c r="CR93" s="3"/>
      <c r="CS93" s="3"/>
      <c r="CT93" s="3"/>
      <c r="CU93" s="3"/>
      <c r="CV93" s="3"/>
      <c r="CW93" s="3"/>
      <c r="CX93" s="3"/>
      <c r="CY93" s="3"/>
      <c r="CZ93" s="3"/>
    </row>
    <row r="94" s="304" customFormat="true" ht="15" customHeight="true" x14ac:dyDescent="0.2">
      <c r="A94" s="373"/>
      <c r="B94" s="378"/>
      <c r="C94" s="404"/>
      <c r="D94" s="402"/>
      <c r="E94" s="402"/>
      <c r="F94" s="402"/>
      <c r="G94" s="406"/>
      <c r="H94" s="403"/>
      <c r="I94" s="402"/>
      <c r="J94" s="402"/>
      <c r="K94" s="402"/>
      <c r="L94" s="405"/>
      <c r="M94" s="404"/>
      <c r="N94" s="402"/>
      <c r="O94" s="402"/>
      <c r="P94" s="402"/>
      <c r="Q94" s="406"/>
      <c r="R94" s="404"/>
      <c r="S94" s="402"/>
      <c r="T94" s="402"/>
      <c r="U94" s="402"/>
      <c r="V94" s="402"/>
      <c r="W94" s="402"/>
      <c r="X94" s="402"/>
      <c r="Y94" s="405"/>
      <c r="Z94" s="405"/>
      <c r="AA94" s="405"/>
      <c r="AB94" s="405"/>
      <c r="AC94" s="405"/>
      <c r="AD94" s="405"/>
      <c r="AE94" s="405"/>
      <c r="AF94" s="405"/>
      <c r="AG94" s="405"/>
      <c r="AH94" s="405"/>
      <c r="AI94" s="405"/>
      <c r="AJ94" s="405"/>
      <c r="AK94" s="405"/>
      <c r="AL94" s="405"/>
      <c r="AM94" s="405"/>
      <c r="AN94" s="405"/>
      <c r="AO94" s="405"/>
      <c r="AP94" s="405"/>
      <c r="AQ94" s="405"/>
      <c r="AR94" s="885"/>
      <c r="AS94" s="885"/>
      <c r="AT94" s="885"/>
      <c r="AU94" s="885"/>
      <c r="AV94" s="885"/>
      <c r="AW94" s="885"/>
      <c r="AX94" s="885"/>
      <c r="AY94" s="885"/>
      <c r="AZ94" s="342"/>
      <c r="BA94" s="595"/>
      <c r="BB94" s="594"/>
      <c r="BC94" s="449"/>
      <c r="BD94" s="434"/>
      <c r="BE94" s="434"/>
      <c r="BF94" s="434"/>
      <c r="BG94" s="453"/>
      <c r="BH94" s="449"/>
      <c r="BI94" s="434"/>
      <c r="BJ94" s="434"/>
      <c r="BK94" s="434"/>
      <c r="BL94" s="453"/>
      <c r="BM94" s="449"/>
      <c r="BN94" s="434"/>
      <c r="BO94" s="434"/>
      <c r="BP94" s="434"/>
      <c r="BQ94" s="453"/>
      <c r="BR94" s="449"/>
      <c r="BS94" s="434"/>
      <c r="BT94" s="434"/>
      <c r="BU94" s="434"/>
      <c r="BV94" s="434"/>
      <c r="BW94" s="434"/>
      <c r="BX94" s="434"/>
      <c r="BY94" s="435"/>
      <c r="BZ94" s="435"/>
      <c r="CA94" s="435"/>
      <c r="CB94" s="435"/>
      <c r="CC94" s="435"/>
      <c r="CD94" s="435"/>
      <c r="CE94" s="435"/>
      <c r="CF94" s="435"/>
      <c r="CG94" s="435"/>
      <c r="CH94" s="435"/>
      <c r="CI94" s="435"/>
      <c r="CJ94" s="435"/>
      <c r="CK94" s="435"/>
      <c r="CL94" s="435"/>
      <c r="CM94" s="435"/>
      <c r="CN94" s="435"/>
      <c r="CO94" s="435"/>
      <c r="CP94" s="435"/>
      <c r="CQ94" s="435"/>
      <c r="CR94" s="3"/>
      <c r="CS94" s="3"/>
      <c r="CT94" s="3"/>
      <c r="CU94" s="3"/>
      <c r="CV94" s="3"/>
      <c r="CW94" s="3"/>
      <c r="CX94" s="3"/>
      <c r="CY94" s="3"/>
      <c r="CZ94" s="3"/>
    </row>
    <row r="95" s="304" customFormat="true" ht="15" customHeight="true" x14ac:dyDescent="0.2">
      <c r="A95" s="373"/>
      <c r="B95" s="378"/>
      <c r="C95" s="404"/>
      <c r="D95" s="402"/>
      <c r="E95" s="402"/>
      <c r="F95" s="402"/>
      <c r="G95" s="406"/>
      <c r="H95" s="403"/>
      <c r="I95" s="402"/>
      <c r="J95" s="402"/>
      <c r="K95" s="402"/>
      <c r="L95" s="405"/>
      <c r="M95" s="404"/>
      <c r="N95" s="402"/>
      <c r="O95" s="402"/>
      <c r="P95" s="402"/>
      <c r="Q95" s="406"/>
      <c r="R95" s="404"/>
      <c r="S95" s="402"/>
      <c r="T95" s="402"/>
      <c r="U95" s="402"/>
      <c r="V95" s="402"/>
      <c r="W95" s="402"/>
      <c r="X95" s="402"/>
      <c r="Y95" s="405"/>
      <c r="Z95" s="405"/>
      <c r="AA95" s="405"/>
      <c r="AB95" s="405"/>
      <c r="AC95" s="405"/>
      <c r="AD95" s="405"/>
      <c r="AE95" s="405"/>
      <c r="AF95" s="405"/>
      <c r="AG95" s="405"/>
      <c r="AH95" s="405"/>
      <c r="AI95" s="405"/>
      <c r="AJ95" s="405"/>
      <c r="AK95" s="405"/>
      <c r="AL95" s="405"/>
      <c r="AM95" s="405"/>
      <c r="AN95" s="405"/>
      <c r="AO95" s="405"/>
      <c r="AP95" s="405"/>
      <c r="AQ95" s="405"/>
      <c r="AR95" s="885"/>
      <c r="AS95" s="885"/>
      <c r="AT95" s="885"/>
      <c r="AU95" s="885"/>
      <c r="AV95" s="885"/>
      <c r="AW95" s="885"/>
      <c r="AX95" s="885"/>
      <c r="AY95" s="885"/>
      <c r="AZ95" s="342"/>
      <c r="BA95" s="595"/>
      <c r="BB95" s="594"/>
      <c r="BC95" s="449"/>
      <c r="BD95" s="434"/>
      <c r="BE95" s="434"/>
      <c r="BF95" s="434"/>
      <c r="BG95" s="453"/>
      <c r="BH95" s="449"/>
      <c r="BI95" s="434"/>
      <c r="BJ95" s="434"/>
      <c r="BK95" s="434"/>
      <c r="BL95" s="453"/>
      <c r="BM95" s="449"/>
      <c r="BN95" s="434"/>
      <c r="BO95" s="434"/>
      <c r="BP95" s="434"/>
      <c r="BQ95" s="453"/>
      <c r="BR95" s="449"/>
      <c r="BS95" s="434"/>
      <c r="BT95" s="434"/>
      <c r="BU95" s="434"/>
      <c r="BV95" s="434"/>
      <c r="BW95" s="434"/>
      <c r="BX95" s="434"/>
      <c r="BY95" s="435"/>
      <c r="BZ95" s="435"/>
      <c r="CA95" s="435"/>
      <c r="CB95" s="435"/>
      <c r="CC95" s="435"/>
      <c r="CD95" s="435"/>
      <c r="CE95" s="435"/>
      <c r="CF95" s="435"/>
      <c r="CG95" s="435"/>
      <c r="CH95" s="435"/>
      <c r="CI95" s="435"/>
      <c r="CJ95" s="435"/>
      <c r="CK95" s="435"/>
      <c r="CL95" s="435"/>
      <c r="CM95" s="435"/>
      <c r="CN95" s="435"/>
      <c r="CO95" s="435"/>
      <c r="CP95" s="435"/>
      <c r="CQ95" s="435"/>
      <c r="CR95" s="3"/>
      <c r="CS95" s="3"/>
      <c r="CT95" s="3"/>
      <c r="CU95" s="3"/>
      <c r="CV95" s="3"/>
      <c r="CW95" s="3"/>
      <c r="CX95" s="3"/>
      <c r="CY95" s="3"/>
      <c r="CZ95" s="3"/>
    </row>
    <row r="96" s="304" customFormat="true" ht="15" customHeight="true" x14ac:dyDescent="0.2">
      <c r="A96" s="373"/>
      <c r="B96" s="378"/>
      <c r="C96" s="404"/>
      <c r="D96" s="402"/>
      <c r="E96" s="402"/>
      <c r="F96" s="402"/>
      <c r="G96" s="406"/>
      <c r="H96" s="403"/>
      <c r="I96" s="402"/>
      <c r="J96" s="402"/>
      <c r="K96" s="402"/>
      <c r="L96" s="405"/>
      <c r="M96" s="404"/>
      <c r="N96" s="402"/>
      <c r="O96" s="402"/>
      <c r="P96" s="402"/>
      <c r="Q96" s="406"/>
      <c r="R96" s="404"/>
      <c r="S96" s="402"/>
      <c r="T96" s="402"/>
      <c r="U96" s="402"/>
      <c r="V96" s="402"/>
      <c r="W96" s="402"/>
      <c r="X96" s="402"/>
      <c r="Y96" s="405"/>
      <c r="Z96" s="405"/>
      <c r="AA96" s="405"/>
      <c r="AB96" s="405"/>
      <c r="AC96" s="405"/>
      <c r="AD96" s="405"/>
      <c r="AE96" s="405"/>
      <c r="AF96" s="405"/>
      <c r="AG96" s="405"/>
      <c r="AH96" s="405"/>
      <c r="AI96" s="405"/>
      <c r="AJ96" s="405"/>
      <c r="AK96" s="405"/>
      <c r="AL96" s="405"/>
      <c r="AM96" s="405"/>
      <c r="AN96" s="405"/>
      <c r="AO96" s="405"/>
      <c r="AP96" s="405"/>
      <c r="AQ96" s="405"/>
      <c r="AR96" s="885"/>
      <c r="AS96" s="885"/>
      <c r="AT96" s="885"/>
      <c r="AU96" s="885"/>
      <c r="AV96" s="885"/>
      <c r="AW96" s="885"/>
      <c r="AX96" s="885"/>
      <c r="AY96" s="885"/>
      <c r="AZ96" s="342"/>
      <c r="BA96" s="595"/>
      <c r="BB96" s="594"/>
      <c r="BC96" s="449"/>
      <c r="BD96" s="434"/>
      <c r="BE96" s="434"/>
      <c r="BF96" s="434"/>
      <c r="BG96" s="453"/>
      <c r="BH96" s="449"/>
      <c r="BI96" s="434"/>
      <c r="BJ96" s="434"/>
      <c r="BK96" s="434"/>
      <c r="BL96" s="453"/>
      <c r="BM96" s="449"/>
      <c r="BN96" s="434"/>
      <c r="BO96" s="434"/>
      <c r="BP96" s="434"/>
      <c r="BQ96" s="453"/>
      <c r="BR96" s="449"/>
      <c r="BS96" s="434"/>
      <c r="BT96" s="434"/>
      <c r="BU96" s="434"/>
      <c r="BV96" s="434"/>
      <c r="BW96" s="434"/>
      <c r="BX96" s="434"/>
      <c r="BY96" s="435"/>
      <c r="BZ96" s="435"/>
      <c r="CA96" s="435"/>
      <c r="CB96" s="435"/>
      <c r="CC96" s="435"/>
      <c r="CD96" s="435"/>
      <c r="CE96" s="435"/>
      <c r="CF96" s="435"/>
      <c r="CG96" s="435"/>
      <c r="CH96" s="435"/>
      <c r="CI96" s="435"/>
      <c r="CJ96" s="435"/>
      <c r="CK96" s="435"/>
      <c r="CL96" s="435"/>
      <c r="CM96" s="435"/>
      <c r="CN96" s="435"/>
      <c r="CO96" s="435"/>
      <c r="CP96" s="435"/>
      <c r="CQ96" s="435"/>
      <c r="CR96" s="3"/>
      <c r="CS96" s="3"/>
      <c r="CT96" s="3"/>
      <c r="CU96" s="3"/>
      <c r="CV96" s="3"/>
      <c r="CW96" s="3"/>
      <c r="CX96" s="3"/>
      <c r="CY96" s="3"/>
      <c r="CZ96" s="3"/>
    </row>
    <row r="97" s="304" customFormat="true" ht="15" customHeight="true" x14ac:dyDescent="0.2">
      <c r="A97" s="373"/>
      <c r="B97" s="378"/>
      <c r="C97" s="404"/>
      <c r="D97" s="402"/>
      <c r="E97" s="402"/>
      <c r="F97" s="402"/>
      <c r="G97" s="406"/>
      <c r="H97" s="403"/>
      <c r="I97" s="402"/>
      <c r="J97" s="402"/>
      <c r="K97" s="402"/>
      <c r="L97" s="405"/>
      <c r="M97" s="404"/>
      <c r="N97" s="402"/>
      <c r="O97" s="402"/>
      <c r="P97" s="402"/>
      <c r="Q97" s="406"/>
      <c r="R97" s="404"/>
      <c r="S97" s="402"/>
      <c r="T97" s="402"/>
      <c r="U97" s="402"/>
      <c r="V97" s="402"/>
      <c r="W97" s="402"/>
      <c r="X97" s="402"/>
      <c r="Y97" s="405"/>
      <c r="Z97" s="405"/>
      <c r="AA97" s="405"/>
      <c r="AB97" s="405"/>
      <c r="AC97" s="405"/>
      <c r="AD97" s="405"/>
      <c r="AE97" s="405"/>
      <c r="AF97" s="405"/>
      <c r="AG97" s="405"/>
      <c r="AH97" s="405"/>
      <c r="AI97" s="405"/>
      <c r="AJ97" s="405"/>
      <c r="AK97" s="405"/>
      <c r="AL97" s="405"/>
      <c r="AM97" s="405"/>
      <c r="AN97" s="405"/>
      <c r="AO97" s="405"/>
      <c r="AP97" s="405"/>
      <c r="AQ97" s="405"/>
      <c r="AR97" s="885"/>
      <c r="AS97" s="885"/>
      <c r="AT97" s="885"/>
      <c r="AU97" s="885"/>
      <c r="AV97" s="885"/>
      <c r="AW97" s="885"/>
      <c r="AX97" s="885"/>
      <c r="AY97" s="885"/>
      <c r="AZ97" s="342"/>
      <c r="BA97" s="595"/>
      <c r="BB97" s="594"/>
      <c r="BC97" s="449"/>
      <c r="BD97" s="434"/>
      <c r="BE97" s="434"/>
      <c r="BF97" s="434"/>
      <c r="BG97" s="453"/>
      <c r="BH97" s="449"/>
      <c r="BI97" s="434"/>
      <c r="BJ97" s="434"/>
      <c r="BK97" s="434"/>
      <c r="BL97" s="453"/>
      <c r="BM97" s="449"/>
      <c r="BN97" s="434"/>
      <c r="BO97" s="434"/>
      <c r="BP97" s="434"/>
      <c r="BQ97" s="453"/>
      <c r="BR97" s="449"/>
      <c r="BS97" s="434"/>
      <c r="BT97" s="434"/>
      <c r="BU97" s="434"/>
      <c r="BV97" s="434"/>
      <c r="BW97" s="434"/>
      <c r="BX97" s="434"/>
      <c r="BY97" s="435"/>
      <c r="BZ97" s="435"/>
      <c r="CA97" s="435"/>
      <c r="CB97" s="435"/>
      <c r="CC97" s="435"/>
      <c r="CD97" s="435"/>
      <c r="CE97" s="435"/>
      <c r="CF97" s="435"/>
      <c r="CG97" s="435"/>
      <c r="CH97" s="435"/>
      <c r="CI97" s="435"/>
      <c r="CJ97" s="435"/>
      <c r="CK97" s="435"/>
      <c r="CL97" s="435"/>
      <c r="CM97" s="435"/>
      <c r="CN97" s="435"/>
      <c r="CO97" s="435"/>
      <c r="CP97" s="435"/>
      <c r="CQ97" s="435"/>
      <c r="CR97" s="3"/>
      <c r="CS97" s="3"/>
      <c r="CT97" s="3"/>
      <c r="CU97" s="3"/>
      <c r="CV97" s="3"/>
      <c r="CW97" s="3"/>
      <c r="CX97" s="3"/>
      <c r="CY97" s="3"/>
      <c r="CZ97" s="3"/>
    </row>
    <row r="98" s="304" customFormat="true" ht="15" customHeight="true" x14ac:dyDescent="0.2">
      <c r="A98" s="373"/>
      <c r="B98" s="378"/>
      <c r="C98" s="404"/>
      <c r="D98" s="402"/>
      <c r="E98" s="402"/>
      <c r="F98" s="402"/>
      <c r="G98" s="406"/>
      <c r="H98" s="403"/>
      <c r="I98" s="402"/>
      <c r="J98" s="402"/>
      <c r="K98" s="402"/>
      <c r="L98" s="405"/>
      <c r="M98" s="404"/>
      <c r="N98" s="402"/>
      <c r="O98" s="402"/>
      <c r="P98" s="402"/>
      <c r="Q98" s="406"/>
      <c r="R98" s="404"/>
      <c r="S98" s="402"/>
      <c r="T98" s="402"/>
      <c r="U98" s="402"/>
      <c r="V98" s="402"/>
      <c r="W98" s="402"/>
      <c r="X98" s="402"/>
      <c r="Y98" s="405"/>
      <c r="Z98" s="405"/>
      <c r="AA98" s="405"/>
      <c r="AB98" s="405"/>
      <c r="AC98" s="405"/>
      <c r="AD98" s="405"/>
      <c r="AE98" s="405"/>
      <c r="AF98" s="405"/>
      <c r="AG98" s="405"/>
      <c r="AH98" s="405"/>
      <c r="AI98" s="405"/>
      <c r="AJ98" s="405"/>
      <c r="AK98" s="405"/>
      <c r="AL98" s="405"/>
      <c r="AM98" s="405"/>
      <c r="AN98" s="405"/>
      <c r="AO98" s="405"/>
      <c r="AP98" s="405"/>
      <c r="AQ98" s="405"/>
      <c r="AR98" s="885"/>
      <c r="AS98" s="885"/>
      <c r="AT98" s="885"/>
      <c r="AU98" s="885"/>
      <c r="AV98" s="885"/>
      <c r="AW98" s="885"/>
      <c r="AX98" s="885"/>
      <c r="AY98" s="885"/>
      <c r="AZ98" s="342"/>
      <c r="BA98" s="595"/>
      <c r="BB98" s="594"/>
      <c r="BC98" s="449"/>
      <c r="BD98" s="434"/>
      <c r="BE98" s="434"/>
      <c r="BF98" s="434"/>
      <c r="BG98" s="453"/>
      <c r="BH98" s="449"/>
      <c r="BI98" s="434"/>
      <c r="BJ98" s="434"/>
      <c r="BK98" s="434"/>
      <c r="BL98" s="453"/>
      <c r="BM98" s="449"/>
      <c r="BN98" s="434"/>
      <c r="BO98" s="434"/>
      <c r="BP98" s="434"/>
      <c r="BQ98" s="453"/>
      <c r="BR98" s="449"/>
      <c r="BS98" s="434"/>
      <c r="BT98" s="434"/>
      <c r="BU98" s="434"/>
      <c r="BV98" s="434"/>
      <c r="BW98" s="434"/>
      <c r="BX98" s="434"/>
      <c r="BY98" s="435"/>
      <c r="BZ98" s="435"/>
      <c r="CA98" s="435"/>
      <c r="CB98" s="435"/>
      <c r="CC98" s="435"/>
      <c r="CD98" s="435"/>
      <c r="CE98" s="435"/>
      <c r="CF98" s="435"/>
      <c r="CG98" s="435"/>
      <c r="CH98" s="435"/>
      <c r="CI98" s="435"/>
      <c r="CJ98" s="435"/>
      <c r="CK98" s="435"/>
      <c r="CL98" s="435"/>
      <c r="CM98" s="435"/>
      <c r="CN98" s="435"/>
      <c r="CO98" s="435"/>
      <c r="CP98" s="435"/>
      <c r="CQ98" s="435"/>
      <c r="CR98" s="3"/>
      <c r="CS98" s="3"/>
      <c r="CT98" s="3"/>
      <c r="CU98" s="3"/>
      <c r="CV98" s="3"/>
      <c r="CW98" s="3"/>
      <c r="CX98" s="3"/>
      <c r="CY98" s="3"/>
      <c r="CZ98" s="3"/>
    </row>
    <row r="99" s="304" customFormat="true" ht="15" customHeight="true" x14ac:dyDescent="0.2">
      <c r="A99" s="373"/>
      <c r="B99" s="378"/>
      <c r="C99" s="404"/>
      <c r="D99" s="402"/>
      <c r="E99" s="402"/>
      <c r="F99" s="402"/>
      <c r="G99" s="406"/>
      <c r="H99" s="403"/>
      <c r="I99" s="402"/>
      <c r="J99" s="402"/>
      <c r="K99" s="402"/>
      <c r="L99" s="405"/>
      <c r="M99" s="404"/>
      <c r="N99" s="402"/>
      <c r="O99" s="402"/>
      <c r="P99" s="402"/>
      <c r="Q99" s="406"/>
      <c r="R99" s="404"/>
      <c r="S99" s="402"/>
      <c r="T99" s="402"/>
      <c r="U99" s="402"/>
      <c r="V99" s="402"/>
      <c r="W99" s="402"/>
      <c r="X99" s="402"/>
      <c r="Y99" s="405"/>
      <c r="Z99" s="405"/>
      <c r="AA99" s="405"/>
      <c r="AB99" s="405"/>
      <c r="AC99" s="405"/>
      <c r="AD99" s="405"/>
      <c r="AE99" s="405"/>
      <c r="AF99" s="405"/>
      <c r="AG99" s="405"/>
      <c r="AH99" s="405"/>
      <c r="AI99" s="405"/>
      <c r="AJ99" s="405"/>
      <c r="AK99" s="405"/>
      <c r="AL99" s="405"/>
      <c r="AM99" s="405"/>
      <c r="AN99" s="405"/>
      <c r="AO99" s="405"/>
      <c r="AP99" s="405"/>
      <c r="AQ99" s="405"/>
      <c r="AR99" s="885"/>
      <c r="AS99" s="885"/>
      <c r="AT99" s="885"/>
      <c r="AU99" s="885"/>
      <c r="AV99" s="885"/>
      <c r="AW99" s="885"/>
      <c r="AX99" s="885"/>
      <c r="AY99" s="885"/>
      <c r="AZ99" s="342"/>
      <c r="BA99" s="595"/>
      <c r="BB99" s="594"/>
      <c r="BC99" s="449"/>
      <c r="BD99" s="434"/>
      <c r="BE99" s="434"/>
      <c r="BF99" s="434"/>
      <c r="BG99" s="453"/>
      <c r="BH99" s="449"/>
      <c r="BI99" s="434"/>
      <c r="BJ99" s="434"/>
      <c r="BK99" s="434"/>
      <c r="BL99" s="453"/>
      <c r="BM99" s="449"/>
      <c r="BN99" s="434"/>
      <c r="BO99" s="434"/>
      <c r="BP99" s="434"/>
      <c r="BQ99" s="453"/>
      <c r="BR99" s="449"/>
      <c r="BS99" s="434"/>
      <c r="BT99" s="434"/>
      <c r="BU99" s="434"/>
      <c r="BV99" s="434"/>
      <c r="BW99" s="434"/>
      <c r="BX99" s="434"/>
      <c r="BY99" s="435"/>
      <c r="BZ99" s="435"/>
      <c r="CA99" s="435"/>
      <c r="CB99" s="435"/>
      <c r="CC99" s="435"/>
      <c r="CD99" s="435"/>
      <c r="CE99" s="435"/>
      <c r="CF99" s="435"/>
      <c r="CG99" s="435"/>
      <c r="CH99" s="435"/>
      <c r="CI99" s="435"/>
      <c r="CJ99" s="435"/>
      <c r="CK99" s="435"/>
      <c r="CL99" s="435"/>
      <c r="CM99" s="435"/>
      <c r="CN99" s="435"/>
      <c r="CO99" s="435"/>
      <c r="CP99" s="435"/>
      <c r="CQ99" s="435"/>
      <c r="CR99" s="3"/>
      <c r="CS99" s="3"/>
      <c r="CT99" s="3"/>
      <c r="CU99" s="3"/>
      <c r="CV99" s="3"/>
      <c r="CW99" s="3"/>
      <c r="CX99" s="3"/>
      <c r="CY99" s="3"/>
      <c r="CZ99" s="3"/>
    </row>
    <row r="100" s="304" customFormat="true" ht="15" customHeight="true" x14ac:dyDescent="0.2">
      <c r="A100" s="373"/>
      <c r="B100" s="378"/>
      <c r="C100" s="404"/>
      <c r="D100" s="402"/>
      <c r="E100" s="402"/>
      <c r="F100" s="402"/>
      <c r="G100" s="406"/>
      <c r="H100" s="403"/>
      <c r="I100" s="402"/>
      <c r="J100" s="402"/>
      <c r="K100" s="402"/>
      <c r="L100" s="405"/>
      <c r="M100" s="404"/>
      <c r="N100" s="402"/>
      <c r="O100" s="402"/>
      <c r="P100" s="402"/>
      <c r="Q100" s="406"/>
      <c r="R100" s="404"/>
      <c r="S100" s="402"/>
      <c r="T100" s="402"/>
      <c r="U100" s="402"/>
      <c r="V100" s="402"/>
      <c r="W100" s="402"/>
      <c r="X100" s="402"/>
      <c r="Y100" s="405"/>
      <c r="Z100" s="405"/>
      <c r="AA100" s="405"/>
      <c r="AB100" s="405"/>
      <c r="AC100" s="405"/>
      <c r="AD100" s="405"/>
      <c r="AE100" s="405"/>
      <c r="AF100" s="405"/>
      <c r="AG100" s="405"/>
      <c r="AH100" s="405"/>
      <c r="AI100" s="405"/>
      <c r="AJ100" s="405"/>
      <c r="AK100" s="405"/>
      <c r="AL100" s="405"/>
      <c r="AM100" s="405"/>
      <c r="AN100" s="405"/>
      <c r="AO100" s="405"/>
      <c r="AP100" s="405"/>
      <c r="AQ100" s="405"/>
      <c r="AR100" s="885"/>
      <c r="AS100" s="885"/>
      <c r="AT100" s="885"/>
      <c r="AU100" s="885"/>
      <c r="AV100" s="885"/>
      <c r="AW100" s="885"/>
      <c r="AX100" s="885"/>
      <c r="AY100" s="885"/>
      <c r="AZ100" s="342"/>
      <c r="BA100" s="595"/>
      <c r="BB100" s="594"/>
      <c r="BC100" s="449"/>
      <c r="BD100" s="434"/>
      <c r="BE100" s="434"/>
      <c r="BF100" s="434"/>
      <c r="BG100" s="453"/>
      <c r="BH100" s="449"/>
      <c r="BI100" s="434"/>
      <c r="BJ100" s="434"/>
      <c r="BK100" s="434"/>
      <c r="BL100" s="453"/>
      <c r="BM100" s="449"/>
      <c r="BN100" s="434"/>
      <c r="BO100" s="434"/>
      <c r="BP100" s="434"/>
      <c r="BQ100" s="453"/>
      <c r="BR100" s="449"/>
      <c r="BS100" s="434"/>
      <c r="BT100" s="434"/>
      <c r="BU100" s="434"/>
      <c r="BV100" s="434"/>
      <c r="BW100" s="434"/>
      <c r="BX100" s="434"/>
      <c r="BY100" s="435"/>
      <c r="BZ100" s="435"/>
      <c r="CA100" s="435"/>
      <c r="CB100" s="435"/>
      <c r="CC100" s="435"/>
      <c r="CD100" s="435"/>
      <c r="CE100" s="435"/>
      <c r="CF100" s="435"/>
      <c r="CG100" s="435"/>
      <c r="CH100" s="435"/>
      <c r="CI100" s="435"/>
      <c r="CJ100" s="435"/>
      <c r="CK100" s="435"/>
      <c r="CL100" s="435"/>
      <c r="CM100" s="435"/>
      <c r="CN100" s="435"/>
      <c r="CO100" s="435"/>
      <c r="CP100" s="435"/>
      <c r="CQ100" s="435"/>
      <c r="CR100" s="3"/>
      <c r="CS100" s="3"/>
      <c r="CT100" s="3"/>
      <c r="CU100" s="3"/>
      <c r="CV100" s="3"/>
      <c r="CW100" s="3"/>
      <c r="CX100" s="3"/>
      <c r="CY100" s="3"/>
      <c r="CZ100" s="3"/>
    </row>
    <row r="101" s="304" customFormat="true" ht="15" customHeight="true" x14ac:dyDescent="0.2">
      <c r="A101" s="373"/>
      <c r="B101" s="378"/>
      <c r="C101" s="404"/>
      <c r="D101" s="402"/>
      <c r="E101" s="402"/>
      <c r="F101" s="402"/>
      <c r="G101" s="406"/>
      <c r="H101" s="403"/>
      <c r="I101" s="402"/>
      <c r="J101" s="402"/>
      <c r="K101" s="402"/>
      <c r="L101" s="405"/>
      <c r="M101" s="404"/>
      <c r="N101" s="402"/>
      <c r="O101" s="402"/>
      <c r="P101" s="402"/>
      <c r="Q101" s="406"/>
      <c r="R101" s="404"/>
      <c r="S101" s="402"/>
      <c r="T101" s="402"/>
      <c r="U101" s="402"/>
      <c r="V101" s="402"/>
      <c r="W101" s="402"/>
      <c r="X101" s="402"/>
      <c r="Y101" s="405"/>
      <c r="Z101" s="405"/>
      <c r="AA101" s="405"/>
      <c r="AB101" s="405"/>
      <c r="AC101" s="405"/>
      <c r="AD101" s="405"/>
      <c r="AE101" s="405"/>
      <c r="AF101" s="405"/>
      <c r="AG101" s="405"/>
      <c r="AH101" s="405"/>
      <c r="AI101" s="405"/>
      <c r="AJ101" s="405"/>
      <c r="AK101" s="405"/>
      <c r="AL101" s="405"/>
      <c r="AM101" s="405"/>
      <c r="AN101" s="405"/>
      <c r="AO101" s="405"/>
      <c r="AP101" s="405"/>
      <c r="AQ101" s="405"/>
      <c r="AR101" s="885"/>
      <c r="AS101" s="885"/>
      <c r="AT101" s="885"/>
      <c r="AU101" s="885"/>
      <c r="AV101" s="885"/>
      <c r="AW101" s="885"/>
      <c r="AX101" s="885"/>
      <c r="AY101" s="885"/>
      <c r="AZ101" s="342"/>
      <c r="BA101" s="595"/>
      <c r="BB101" s="594"/>
      <c r="BC101" s="449"/>
      <c r="BD101" s="434"/>
      <c r="BE101" s="434"/>
      <c r="BF101" s="434"/>
      <c r="BG101" s="453"/>
      <c r="BH101" s="449"/>
      <c r="BI101" s="434"/>
      <c r="BJ101" s="434"/>
      <c r="BK101" s="434"/>
      <c r="BL101" s="453"/>
      <c r="BM101" s="449"/>
      <c r="BN101" s="434"/>
      <c r="BO101" s="434"/>
      <c r="BP101" s="434"/>
      <c r="BQ101" s="453"/>
      <c r="BR101" s="449"/>
      <c r="BS101" s="434"/>
      <c r="BT101" s="434"/>
      <c r="BU101" s="434"/>
      <c r="BV101" s="434"/>
      <c r="BW101" s="434"/>
      <c r="BX101" s="434"/>
      <c r="BY101" s="435"/>
      <c r="BZ101" s="435"/>
      <c r="CA101" s="435"/>
      <c r="CB101" s="435"/>
      <c r="CC101" s="435"/>
      <c r="CD101" s="435"/>
      <c r="CE101" s="435"/>
      <c r="CF101" s="435"/>
      <c r="CG101" s="435"/>
      <c r="CH101" s="435"/>
      <c r="CI101" s="435"/>
      <c r="CJ101" s="435"/>
      <c r="CK101" s="435"/>
      <c r="CL101" s="435"/>
      <c r="CM101" s="435"/>
      <c r="CN101" s="435"/>
      <c r="CO101" s="435"/>
      <c r="CP101" s="435"/>
      <c r="CQ101" s="435"/>
      <c r="CR101" s="3"/>
      <c r="CS101" s="3"/>
      <c r="CT101" s="3"/>
      <c r="CU101" s="3"/>
      <c r="CV101" s="3"/>
      <c r="CW101" s="3"/>
      <c r="CX101" s="3"/>
      <c r="CY101" s="3"/>
      <c r="CZ101" s="3"/>
    </row>
    <row r="102" s="304" customFormat="true" ht="15" customHeight="true" x14ac:dyDescent="0.2">
      <c r="A102" s="373"/>
      <c r="B102" s="378"/>
      <c r="C102" s="404"/>
      <c r="D102" s="402"/>
      <c r="E102" s="402"/>
      <c r="F102" s="402"/>
      <c r="G102" s="406"/>
      <c r="H102" s="403"/>
      <c r="I102" s="402"/>
      <c r="J102" s="402"/>
      <c r="K102" s="402"/>
      <c r="L102" s="405"/>
      <c r="M102" s="404"/>
      <c r="N102" s="402"/>
      <c r="O102" s="402"/>
      <c r="P102" s="402"/>
      <c r="Q102" s="406"/>
      <c r="R102" s="404"/>
      <c r="S102" s="402"/>
      <c r="T102" s="402"/>
      <c r="U102" s="402"/>
      <c r="V102" s="402"/>
      <c r="W102" s="402"/>
      <c r="X102" s="402"/>
      <c r="Y102" s="405"/>
      <c r="Z102" s="405"/>
      <c r="AA102" s="405"/>
      <c r="AB102" s="405"/>
      <c r="AC102" s="405"/>
      <c r="AD102" s="405"/>
      <c r="AE102" s="405"/>
      <c r="AF102" s="405"/>
      <c r="AG102" s="405"/>
      <c r="AH102" s="405"/>
      <c r="AI102" s="405"/>
      <c r="AJ102" s="405"/>
      <c r="AK102" s="405"/>
      <c r="AL102" s="405"/>
      <c r="AM102" s="405"/>
      <c r="AN102" s="405"/>
      <c r="AO102" s="405"/>
      <c r="AP102" s="405"/>
      <c r="AQ102" s="405"/>
      <c r="AR102" s="885"/>
      <c r="AS102" s="885"/>
      <c r="AT102" s="885"/>
      <c r="AU102" s="885"/>
      <c r="AV102" s="885"/>
      <c r="AW102" s="885"/>
      <c r="AX102" s="885"/>
      <c r="AY102" s="885"/>
      <c r="AZ102" s="342"/>
      <c r="BA102" s="595"/>
      <c r="BB102" s="594"/>
      <c r="BC102" s="449"/>
      <c r="BD102" s="434"/>
      <c r="BE102" s="434"/>
      <c r="BF102" s="434"/>
      <c r="BG102" s="453"/>
      <c r="BH102" s="449"/>
      <c r="BI102" s="434"/>
      <c r="BJ102" s="434"/>
      <c r="BK102" s="434"/>
      <c r="BL102" s="453"/>
      <c r="BM102" s="449"/>
      <c r="BN102" s="434"/>
      <c r="BO102" s="434"/>
      <c r="BP102" s="434"/>
      <c r="BQ102" s="453"/>
      <c r="BR102" s="449"/>
      <c r="BS102" s="434"/>
      <c r="BT102" s="434"/>
      <c r="BU102" s="434"/>
      <c r="BV102" s="434"/>
      <c r="BW102" s="434"/>
      <c r="BX102" s="434"/>
      <c r="BY102" s="435"/>
      <c r="BZ102" s="435"/>
      <c r="CA102" s="435"/>
      <c r="CB102" s="435"/>
      <c r="CC102" s="435"/>
      <c r="CD102" s="435"/>
      <c r="CE102" s="435"/>
      <c r="CF102" s="435"/>
      <c r="CG102" s="435"/>
      <c r="CH102" s="435"/>
      <c r="CI102" s="435"/>
      <c r="CJ102" s="435"/>
      <c r="CK102" s="435"/>
      <c r="CL102" s="435"/>
      <c r="CM102" s="435"/>
      <c r="CN102" s="435"/>
      <c r="CO102" s="435"/>
      <c r="CP102" s="435"/>
      <c r="CQ102" s="435"/>
      <c r="CR102" s="3"/>
      <c r="CS102" s="3"/>
      <c r="CT102" s="3"/>
      <c r="CU102" s="3"/>
      <c r="CV102" s="3"/>
      <c r="CW102" s="3"/>
      <c r="CX102" s="3"/>
      <c r="CY102" s="3"/>
      <c r="CZ102" s="3"/>
    </row>
    <row r="103" s="304" customFormat="true" ht="15" customHeight="true" x14ac:dyDescent="0.2">
      <c r="A103" s="373"/>
      <c r="B103" s="378"/>
      <c r="C103" s="404"/>
      <c r="D103" s="402"/>
      <c r="E103" s="402"/>
      <c r="F103" s="402"/>
      <c r="G103" s="406"/>
      <c r="H103" s="403"/>
      <c r="I103" s="402"/>
      <c r="J103" s="402"/>
      <c r="K103" s="402"/>
      <c r="L103" s="405"/>
      <c r="M103" s="404"/>
      <c r="N103" s="402"/>
      <c r="O103" s="402"/>
      <c r="P103" s="402"/>
      <c r="Q103" s="406"/>
      <c r="R103" s="404"/>
      <c r="S103" s="402"/>
      <c r="T103" s="402"/>
      <c r="U103" s="402"/>
      <c r="V103" s="402"/>
      <c r="W103" s="402"/>
      <c r="X103" s="402"/>
      <c r="Y103" s="405"/>
      <c r="Z103" s="405"/>
      <c r="AA103" s="405"/>
      <c r="AB103" s="405"/>
      <c r="AC103" s="405"/>
      <c r="AD103" s="405"/>
      <c r="AE103" s="405"/>
      <c r="AF103" s="405"/>
      <c r="AG103" s="405"/>
      <c r="AH103" s="405"/>
      <c r="AI103" s="405"/>
      <c r="AJ103" s="405"/>
      <c r="AK103" s="405"/>
      <c r="AL103" s="405"/>
      <c r="AM103" s="405"/>
      <c r="AN103" s="405"/>
      <c r="AO103" s="405"/>
      <c r="AP103" s="405"/>
      <c r="AQ103" s="405"/>
      <c r="AR103" s="885"/>
      <c r="AS103" s="885"/>
      <c r="AT103" s="885"/>
      <c r="AU103" s="885"/>
      <c r="AV103" s="885"/>
      <c r="AW103" s="885"/>
      <c r="AX103" s="885"/>
      <c r="AY103" s="885"/>
      <c r="AZ103" s="342"/>
      <c r="BA103" s="595"/>
      <c r="BB103" s="594"/>
      <c r="BC103" s="449"/>
      <c r="BD103" s="434"/>
      <c r="BE103" s="434"/>
      <c r="BF103" s="434"/>
      <c r="BG103" s="453"/>
      <c r="BH103" s="449"/>
      <c r="BI103" s="434"/>
      <c r="BJ103" s="434"/>
      <c r="BK103" s="434"/>
      <c r="BL103" s="453"/>
      <c r="BM103" s="449"/>
      <c r="BN103" s="434"/>
      <c r="BO103" s="434"/>
      <c r="BP103" s="434"/>
      <c r="BQ103" s="453"/>
      <c r="BR103" s="449"/>
      <c r="BS103" s="434"/>
      <c r="BT103" s="434"/>
      <c r="BU103" s="434"/>
      <c r="BV103" s="434"/>
      <c r="BW103" s="434"/>
      <c r="BX103" s="434"/>
      <c r="BY103" s="435"/>
      <c r="BZ103" s="435"/>
      <c r="CA103" s="435"/>
      <c r="CB103" s="435"/>
      <c r="CC103" s="435"/>
      <c r="CD103" s="435"/>
      <c r="CE103" s="435"/>
      <c r="CF103" s="435"/>
      <c r="CG103" s="435"/>
      <c r="CH103" s="435"/>
      <c r="CI103" s="435"/>
      <c r="CJ103" s="435"/>
      <c r="CK103" s="435"/>
      <c r="CL103" s="435"/>
      <c r="CM103" s="435"/>
      <c r="CN103" s="435"/>
      <c r="CO103" s="435"/>
      <c r="CP103" s="435"/>
      <c r="CQ103" s="435"/>
      <c r="CR103" s="3"/>
      <c r="CS103" s="3"/>
      <c r="CT103" s="3"/>
      <c r="CU103" s="3"/>
      <c r="CV103" s="3"/>
      <c r="CW103" s="3"/>
      <c r="CX103" s="3"/>
      <c r="CY103" s="3"/>
      <c r="CZ103" s="3"/>
    </row>
    <row r="104" s="304" customFormat="true" ht="15" customHeight="true" x14ac:dyDescent="0.2">
      <c r="A104" s="373"/>
      <c r="B104" s="378"/>
      <c r="C104" s="404"/>
      <c r="D104" s="402"/>
      <c r="E104" s="402"/>
      <c r="F104" s="402"/>
      <c r="G104" s="406"/>
      <c r="H104" s="403"/>
      <c r="I104" s="402"/>
      <c r="J104" s="402"/>
      <c r="K104" s="402"/>
      <c r="L104" s="405"/>
      <c r="M104" s="404"/>
      <c r="N104" s="402"/>
      <c r="O104" s="402"/>
      <c r="P104" s="402"/>
      <c r="Q104" s="406"/>
      <c r="R104" s="404"/>
      <c r="S104" s="402"/>
      <c r="T104" s="402"/>
      <c r="U104" s="402"/>
      <c r="V104" s="402"/>
      <c r="W104" s="402"/>
      <c r="X104" s="402"/>
      <c r="Y104" s="405"/>
      <c r="Z104" s="405"/>
      <c r="AA104" s="405"/>
      <c r="AB104" s="405"/>
      <c r="AC104" s="405"/>
      <c r="AD104" s="405"/>
      <c r="AE104" s="405"/>
      <c r="AF104" s="405"/>
      <c r="AG104" s="405"/>
      <c r="AH104" s="405"/>
      <c r="AI104" s="405"/>
      <c r="AJ104" s="405"/>
      <c r="AK104" s="405"/>
      <c r="AL104" s="405"/>
      <c r="AM104" s="405"/>
      <c r="AN104" s="405"/>
      <c r="AO104" s="405"/>
      <c r="AP104" s="405"/>
      <c r="AQ104" s="405"/>
      <c r="AR104" s="885"/>
      <c r="AS104" s="885"/>
      <c r="AT104" s="885"/>
      <c r="AU104" s="885"/>
      <c r="AV104" s="885"/>
      <c r="AW104" s="885"/>
      <c r="AX104" s="885"/>
      <c r="AY104" s="885"/>
      <c r="AZ104" s="342"/>
      <c r="BA104" s="595"/>
      <c r="BB104" s="594"/>
      <c r="BC104" s="449"/>
      <c r="BD104" s="434"/>
      <c r="BE104" s="434"/>
      <c r="BF104" s="434"/>
      <c r="BG104" s="453"/>
      <c r="BH104" s="449"/>
      <c r="BI104" s="434"/>
      <c r="BJ104" s="434"/>
      <c r="BK104" s="434"/>
      <c r="BL104" s="453"/>
      <c r="BM104" s="449"/>
      <c r="BN104" s="434"/>
      <c r="BO104" s="434"/>
      <c r="BP104" s="434"/>
      <c r="BQ104" s="453"/>
      <c r="BR104" s="449"/>
      <c r="BS104" s="434"/>
      <c r="BT104" s="434"/>
      <c r="BU104" s="434"/>
      <c r="BV104" s="434"/>
      <c r="BW104" s="434"/>
      <c r="BX104" s="434"/>
      <c r="BY104" s="435"/>
      <c r="BZ104" s="435"/>
      <c r="CA104" s="435"/>
      <c r="CB104" s="435"/>
      <c r="CC104" s="435"/>
      <c r="CD104" s="435"/>
      <c r="CE104" s="435"/>
      <c r="CF104" s="435"/>
      <c r="CG104" s="435"/>
      <c r="CH104" s="435"/>
      <c r="CI104" s="435"/>
      <c r="CJ104" s="435"/>
      <c r="CK104" s="435"/>
      <c r="CL104" s="435"/>
      <c r="CM104" s="435"/>
      <c r="CN104" s="435"/>
      <c r="CO104" s="435"/>
      <c r="CP104" s="435"/>
      <c r="CQ104" s="435"/>
      <c r="CR104" s="3"/>
      <c r="CS104" s="3"/>
      <c r="CT104" s="3"/>
      <c r="CU104" s="3"/>
      <c r="CV104" s="3"/>
      <c r="CW104" s="3"/>
      <c r="CX104" s="3"/>
      <c r="CY104" s="3"/>
      <c r="CZ104" s="3"/>
    </row>
    <row r="105" s="304" customFormat="true" ht="15" customHeight="true" x14ac:dyDescent="0.2">
      <c r="A105" s="376"/>
      <c r="B105" s="379"/>
      <c r="C105" s="409"/>
      <c r="D105" s="407"/>
      <c r="E105" s="407"/>
      <c r="F105" s="407"/>
      <c r="G105" s="411"/>
      <c r="H105" s="408"/>
      <c r="I105" s="407"/>
      <c r="J105" s="407"/>
      <c r="K105" s="407"/>
      <c r="L105" s="410"/>
      <c r="M105" s="409"/>
      <c r="N105" s="407"/>
      <c r="O105" s="407"/>
      <c r="P105" s="407"/>
      <c r="Q105" s="411"/>
      <c r="R105" s="409"/>
      <c r="S105" s="407"/>
      <c r="T105" s="407"/>
      <c r="U105" s="407"/>
      <c r="V105" s="407"/>
      <c r="W105" s="407"/>
      <c r="X105" s="407"/>
      <c r="Y105" s="410"/>
      <c r="Z105" s="410"/>
      <c r="AA105" s="410"/>
      <c r="AB105" s="410"/>
      <c r="AC105" s="410"/>
      <c r="AD105" s="410"/>
      <c r="AE105" s="410"/>
      <c r="AF105" s="410"/>
      <c r="AG105" s="410"/>
      <c r="AH105" s="410"/>
      <c r="AI105" s="410"/>
      <c r="AJ105" s="410"/>
      <c r="AK105" s="410"/>
      <c r="AL105" s="410"/>
      <c r="AM105" s="410"/>
      <c r="AN105" s="410"/>
      <c r="AO105" s="410"/>
      <c r="AP105" s="410"/>
      <c r="AQ105" s="410"/>
      <c r="AR105" s="885"/>
      <c r="AS105" s="885"/>
      <c r="AT105" s="885"/>
      <c r="AU105" s="885"/>
      <c r="AV105" s="885"/>
      <c r="AW105" s="885"/>
      <c r="AX105" s="885"/>
      <c r="AY105" s="885"/>
      <c r="AZ105" s="342"/>
      <c r="BA105" s="595"/>
      <c r="BB105" s="594"/>
      <c r="BC105" s="452"/>
      <c r="BD105" s="451"/>
      <c r="BE105" s="451"/>
      <c r="BF105" s="451"/>
      <c r="BG105" s="455"/>
      <c r="BH105" s="452"/>
      <c r="BI105" s="451"/>
      <c r="BJ105" s="451"/>
      <c r="BK105" s="451"/>
      <c r="BL105" s="455"/>
      <c r="BM105" s="452"/>
      <c r="BN105" s="451"/>
      <c r="BO105" s="451"/>
      <c r="BP105" s="451"/>
      <c r="BQ105" s="455"/>
      <c r="BR105" s="452"/>
      <c r="BS105" s="451"/>
      <c r="BT105" s="451"/>
      <c r="BU105" s="451"/>
      <c r="BV105" s="451"/>
      <c r="BW105" s="451"/>
      <c r="BX105" s="451"/>
      <c r="BY105" s="454"/>
      <c r="BZ105" s="454"/>
      <c r="CA105" s="454"/>
      <c r="CB105" s="454"/>
      <c r="CC105" s="454"/>
      <c r="CD105" s="454"/>
      <c r="CE105" s="454"/>
      <c r="CF105" s="454"/>
      <c r="CG105" s="454"/>
      <c r="CH105" s="454"/>
      <c r="CI105" s="454"/>
      <c r="CJ105" s="454"/>
      <c r="CK105" s="454"/>
      <c r="CL105" s="454"/>
      <c r="CM105" s="454"/>
      <c r="CN105" s="454"/>
      <c r="CO105" s="454"/>
      <c r="CP105" s="454"/>
      <c r="CQ105" s="454"/>
      <c r="CR105" s="3"/>
      <c r="CS105" s="3"/>
      <c r="CT105" s="3"/>
      <c r="CU105" s="3"/>
      <c r="CV105" s="3"/>
      <c r="CW105" s="3"/>
      <c r="CX105" s="3"/>
      <c r="CY105" s="3"/>
      <c r="CZ105" s="3"/>
    </row>
    <row r="106" s="304" customFormat="true" ht="250.15" customHeight="true" x14ac:dyDescent="0.2">
      <c r="A106" s="427"/>
      <c r="B106" s="427"/>
      <c r="C106" s="427"/>
      <c r="D106" s="427"/>
      <c r="E106" s="427"/>
      <c r="F106" s="427"/>
      <c r="G106" s="427"/>
      <c r="H106" s="427"/>
      <c r="I106" s="427"/>
      <c r="J106" s="427"/>
      <c r="K106" s="427"/>
      <c r="L106" s="427"/>
      <c r="M106" s="427"/>
      <c r="N106" s="427"/>
      <c r="O106" s="427"/>
      <c r="P106" s="427"/>
      <c r="Q106" s="427"/>
      <c r="R106" s="427"/>
      <c r="S106" s="427"/>
      <c r="T106" s="427"/>
      <c r="U106" s="427"/>
      <c r="V106" s="427"/>
      <c r="W106" s="427"/>
      <c r="X106" s="427"/>
      <c r="Y106" s="427"/>
      <c r="Z106" s="427"/>
      <c r="AA106" s="427"/>
      <c r="AB106" s="427"/>
      <c r="AC106" s="427"/>
      <c r="AD106" s="427"/>
      <c r="AE106" s="427"/>
      <c r="AF106" s="427"/>
      <c r="AG106" s="427"/>
      <c r="AH106" s="427"/>
      <c r="AI106" s="427"/>
      <c r="AJ106" s="427"/>
      <c r="AK106" s="427"/>
      <c r="AL106" s="427"/>
      <c r="AM106" s="427"/>
      <c r="AN106" s="427"/>
      <c r="AO106" s="427"/>
      <c r="AP106" s="427"/>
      <c r="AQ106" s="427"/>
      <c r="AR106" s="342"/>
      <c r="AS106" s="342"/>
      <c r="AT106" s="342"/>
      <c r="AU106" s="342"/>
      <c r="AV106" s="342"/>
      <c r="AW106" s="342"/>
      <c r="AX106" s="342"/>
      <c r="AY106" s="342"/>
      <c r="AZ106" s="342"/>
      <c r="BA106" s="427"/>
      <c r="BB106" s="428"/>
      <c r="BC106" s="428"/>
      <c r="BD106" s="428"/>
      <c r="BE106" s="428"/>
      <c r="BF106" s="428"/>
      <c r="BG106" s="428"/>
      <c r="BH106" s="428"/>
      <c r="BI106" s="428"/>
      <c r="BJ106" s="428"/>
      <c r="BK106" s="428"/>
      <c r="BL106" s="428"/>
      <c r="BM106" s="428"/>
      <c r="BN106" s="428"/>
      <c r="BO106" s="428"/>
      <c r="BP106" s="428"/>
      <c r="BQ106" s="428"/>
      <c r="BR106" s="428"/>
      <c r="BS106" s="428"/>
      <c r="BT106" s="428"/>
      <c r="BU106" s="428"/>
      <c r="BV106" s="428"/>
      <c r="BW106" s="428"/>
      <c r="BX106" s="428"/>
      <c r="BY106" s="427"/>
      <c r="BZ106" s="427"/>
      <c r="CA106" s="427"/>
      <c r="CB106" s="427"/>
      <c r="CC106" s="427"/>
      <c r="CD106" s="427"/>
      <c r="CE106" s="427"/>
      <c r="CF106" s="427"/>
      <c r="CG106" s="427"/>
      <c r="CH106" s="427"/>
      <c r="CI106" s="427"/>
      <c r="CJ106" s="427"/>
      <c r="CK106" s="427"/>
      <c r="CL106" s="427"/>
      <c r="CM106" s="427"/>
      <c r="CN106" s="427"/>
      <c r="CO106" s="427"/>
      <c r="CP106" s="427"/>
      <c r="CQ106" s="427"/>
      <c r="CR106" s="342"/>
      <c r="CS106" s="342"/>
      <c r="CT106" s="342"/>
      <c r="CU106" s="342"/>
      <c r="CV106" s="342"/>
      <c r="CW106" s="342"/>
      <c r="CX106" s="342"/>
      <c r="CY106" s="342"/>
      <c r="CZ106" s="342"/>
    </row>
    <row r="107" s="297" customFormat="true" ht="18" customHeight="true" x14ac:dyDescent="0.2">
      <c r="A107" s="286"/>
      <c r="B107" s="286"/>
      <c r="C107" s="414"/>
      <c r="D107" s="414"/>
      <c r="E107" s="414"/>
      <c r="F107" s="414"/>
      <c r="G107" s="414"/>
      <c r="H107" s="303"/>
      <c r="I107" s="303"/>
      <c r="J107" s="303"/>
      <c r="K107" s="303"/>
      <c r="L107" s="303"/>
      <c r="M107" s="303"/>
      <c r="N107" s="303"/>
      <c r="O107" s="303"/>
      <c r="P107" s="303"/>
      <c r="Q107" s="303"/>
      <c r="R107" s="303"/>
      <c r="S107" s="303"/>
      <c r="T107" s="303"/>
      <c r="U107" s="303"/>
      <c r="Z107" s="338"/>
      <c r="AA107" s="338"/>
      <c r="AB107" s="338"/>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08"/>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97" customFormat="true" ht="22.5" customHeight="true" x14ac:dyDescent="0.35">
      <c r="A108" s="995" t="str">
        <f>A1026</f>
        <v>Congo_DR</v>
      </c>
      <c r="B108" s="996"/>
      <c r="C108" s="414"/>
      <c r="D108" s="414"/>
      <c r="E108" s="414"/>
      <c r="F108" s="414"/>
      <c r="G108" s="414"/>
      <c r="H108" s="303"/>
      <c r="I108" s="303"/>
      <c r="J108" s="303"/>
      <c r="K108" s="303"/>
      <c r="L108" s="303"/>
      <c r="M108" s="303"/>
      <c r="N108" s="303"/>
      <c r="O108" s="303"/>
      <c r="P108" s="303"/>
      <c r="Q108" s="303"/>
      <c r="R108" s="303"/>
      <c r="S108" s="303"/>
      <c r="T108" s="303"/>
      <c r="U108" s="303"/>
      <c r="Z108" s="338"/>
      <c r="AA108" s="338"/>
      <c r="AB108" s="338"/>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08"/>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97" customFormat="true" ht="22.5" customHeight="true" x14ac:dyDescent="0.35">
      <c r="A109" s="312" t="str">
        <f>A1034</f>
        <v>2018</v>
      </c>
      <c r="B109" s="313"/>
      <c r="C109" s="414"/>
      <c r="D109" s="414"/>
      <c r="E109" s="414"/>
      <c r="F109" s="414"/>
      <c r="G109" s="414"/>
      <c r="H109" s="303"/>
      <c r="I109" s="303"/>
      <c r="J109" s="303"/>
      <c r="K109" s="303"/>
      <c r="L109" s="303"/>
      <c r="M109" s="303"/>
      <c r="N109" s="303"/>
      <c r="O109" s="303"/>
      <c r="P109" s="303"/>
      <c r="Q109" s="303"/>
      <c r="R109" s="303"/>
      <c r="S109" s="303"/>
      <c r="T109" s="303"/>
      <c r="U109" s="303"/>
      <c r="Z109" s="338"/>
      <c r="AA109" s="338"/>
      <c r="AB109" s="338"/>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08"/>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97" customFormat="true" ht="23.85" customHeight="true" x14ac:dyDescent="0.35">
      <c r="A110" s="314" t="s">
        <v>99</v>
      </c>
      <c r="B110" s="315"/>
      <c r="C110" s="414"/>
      <c r="D110" s="414"/>
      <c r="E110" s="414"/>
      <c r="F110" s="414"/>
      <c r="G110" s="414"/>
      <c r="H110" s="303"/>
      <c r="I110" s="303"/>
      <c r="J110" s="303"/>
      <c r="K110" s="303"/>
      <c r="L110" s="303"/>
      <c r="M110" s="303"/>
      <c r="N110" s="303"/>
      <c r="O110" s="303"/>
      <c r="P110" s="303"/>
      <c r="Q110" s="303"/>
      <c r="R110" s="303"/>
      <c r="S110" s="303"/>
      <c r="T110" s="303"/>
      <c r="U110" s="303"/>
      <c r="Z110" s="338"/>
      <c r="AA110" s="338"/>
      <c r="AB110" s="338"/>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08"/>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97" customFormat="true" ht="20.1" customHeight="true" x14ac:dyDescent="0.35">
      <c r="A111" s="316" t="s">
        <v>97</v>
      </c>
      <c r="B111" s="313"/>
      <c r="C111" s="414"/>
      <c r="D111" s="414"/>
      <c r="E111" s="414"/>
      <c r="F111" s="414"/>
      <c r="G111" s="414"/>
      <c r="H111" s="303"/>
      <c r="I111" s="303"/>
      <c r="J111" s="303"/>
      <c r="K111" s="303"/>
      <c r="L111" s="303"/>
      <c r="M111" s="303"/>
      <c r="N111" s="303"/>
      <c r="O111" s="303"/>
      <c r="P111" s="303"/>
      <c r="Q111" s="303"/>
      <c r="R111" s="303"/>
      <c r="S111" s="303"/>
      <c r="T111" s="303"/>
      <c r="U111" s="303"/>
      <c r="Z111" s="338"/>
      <c r="AA111" s="338"/>
      <c r="AB111" s="338"/>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08"/>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97" customFormat="true" ht="15" customHeight="true" x14ac:dyDescent="0.2">
      <c r="A112" s="592" t="s">
        <v>98</v>
      </c>
      <c r="B112" s="351"/>
      <c r="C112" s="414"/>
      <c r="D112" s="414"/>
      <c r="E112" s="414"/>
      <c r="F112" s="414"/>
      <c r="G112" s="414"/>
      <c r="H112" s="303"/>
      <c r="I112" s="303"/>
      <c r="J112" s="303"/>
      <c r="K112" s="303"/>
      <c r="L112" s="303"/>
      <c r="M112" s="303"/>
      <c r="N112" s="303"/>
      <c r="O112" s="303"/>
      <c r="P112" s="303"/>
      <c r="Q112" s="303"/>
      <c r="R112" s="303"/>
      <c r="S112" s="303"/>
      <c r="T112" s="303"/>
      <c r="U112" s="303"/>
      <c r="Z112" s="338"/>
      <c r="AA112" s="338"/>
      <c r="AB112" s="338"/>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08"/>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97" customFormat="true" ht="15" customHeight="true" x14ac:dyDescent="0.2">
      <c r="A113" s="326" t="s">
        <v>40</v>
      </c>
      <c r="B113" s="325"/>
      <c r="C113" s="414"/>
      <c r="D113" s="414"/>
      <c r="E113" s="414"/>
      <c r="F113" s="414"/>
      <c r="G113" s="414"/>
      <c r="H113" s="303"/>
      <c r="I113" s="303"/>
      <c r="J113" s="303"/>
      <c r="K113" s="303"/>
      <c r="L113" s="303"/>
      <c r="M113" s="303"/>
      <c r="N113" s="303"/>
      <c r="O113" s="303"/>
      <c r="P113" s="303"/>
      <c r="Q113" s="303"/>
      <c r="R113" s="303"/>
      <c r="S113" s="303"/>
      <c r="T113" s="303"/>
      <c r="U113" s="303"/>
      <c r="Z113" s="338"/>
      <c r="AA113" s="338"/>
      <c r="AB113" s="338"/>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08"/>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97" customFormat="true" ht="15" customHeight="true" x14ac:dyDescent="0.2">
      <c r="A114" s="324" t="s">
        <v>39</v>
      </c>
      <c r="B114" s="325"/>
      <c r="C114" s="414"/>
      <c r="D114" s="414"/>
      <c r="E114" s="414"/>
      <c r="F114" s="414"/>
      <c r="G114" s="414"/>
      <c r="H114" s="303"/>
      <c r="I114" s="303"/>
      <c r="J114" s="303"/>
      <c r="K114" s="303"/>
      <c r="L114" s="303"/>
      <c r="M114" s="303"/>
      <c r="N114" s="303"/>
      <c r="O114" s="303"/>
      <c r="P114" s="303"/>
      <c r="Q114" s="303"/>
      <c r="R114" s="303"/>
      <c r="S114" s="303"/>
      <c r="T114" s="303"/>
      <c r="U114" s="303"/>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08"/>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97" customFormat="true" ht="15" customHeight="true" x14ac:dyDescent="0.2">
      <c r="A115" s="324" t="s">
        <v>136</v>
      </c>
      <c r="B115" s="350" t="str">
        <f>A1025</f>
        <v>MICS18</v>
      </c>
      <c r="C115" s="414"/>
      <c r="D115" s="414"/>
      <c r="E115" s="414"/>
      <c r="F115" s="414"/>
      <c r="G115" s="414"/>
      <c r="H115" s="303"/>
      <c r="I115" s="303"/>
      <c r="J115" s="303"/>
      <c r="K115" s="303"/>
      <c r="L115" s="303"/>
      <c r="M115" s="303"/>
      <c r="N115" s="303"/>
      <c r="O115" s="303"/>
      <c r="P115" s="303"/>
      <c r="Q115" s="303"/>
      <c r="R115" s="303"/>
      <c r="S115" s="303"/>
      <c r="T115" s="303"/>
      <c r="U115" s="303"/>
      <c r="Z115" s="338"/>
      <c r="AA115" s="338"/>
      <c r="AB115" s="338"/>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08"/>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97" customFormat="true" ht="15" customHeight="true" x14ac:dyDescent="0.2">
      <c r="A116" s="412" t="str">
        <f>B1030</f>
        <v/>
      </c>
      <c r="B116" s="351"/>
      <c r="C116" s="414"/>
      <c r="D116" s="414"/>
      <c r="E116" s="414"/>
      <c r="F116" s="414"/>
      <c r="G116" s="414"/>
      <c r="H116" s="303"/>
      <c r="I116" s="303"/>
      <c r="J116" s="303"/>
      <c r="K116" s="303"/>
      <c r="L116" s="303"/>
      <c r="M116" s="303"/>
      <c r="N116" s="303"/>
      <c r="O116" s="303"/>
      <c r="P116" s="303"/>
      <c r="Q116" s="303"/>
      <c r="R116" s="303"/>
      <c r="S116" s="303"/>
      <c r="T116" s="303"/>
      <c r="U116" s="303"/>
      <c r="Z116" s="338"/>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08"/>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97" customFormat="true" ht="15" customHeight="true" x14ac:dyDescent="0.2">
      <c r="A117" s="412" t="str">
        <f>B1029</f>
        <v/>
      </c>
      <c r="B117" s="330"/>
      <c r="C117" s="414"/>
      <c r="D117" s="414"/>
      <c r="E117" s="414"/>
      <c r="F117" s="414"/>
      <c r="G117" s="414"/>
      <c r="H117" s="303"/>
      <c r="I117" s="303"/>
      <c r="J117" s="303"/>
      <c r="K117" s="303"/>
      <c r="L117" s="303"/>
      <c r="M117" s="303"/>
      <c r="N117" s="303"/>
      <c r="O117" s="303"/>
      <c r="P117" s="303"/>
      <c r="Q117" s="303"/>
      <c r="R117" s="303"/>
      <c r="S117" s="303"/>
      <c r="T117" s="303"/>
      <c r="U117" s="303"/>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08"/>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97" customFormat="true" ht="21" customHeight="true" x14ac:dyDescent="0.2">
      <c r="A118" s="592"/>
      <c r="B118" s="351"/>
      <c r="C118" s="414"/>
      <c r="D118" s="414"/>
      <c r="E118" s="414"/>
      <c r="F118" s="414"/>
      <c r="G118" s="414"/>
      <c r="H118" s="303"/>
      <c r="I118" s="303"/>
      <c r="J118" s="303"/>
      <c r="K118" s="303"/>
      <c r="L118" s="303"/>
      <c r="M118" s="303"/>
      <c r="N118" s="303"/>
      <c r="O118" s="303"/>
      <c r="P118" s="303"/>
      <c r="Q118" s="303"/>
      <c r="R118" s="303"/>
      <c r="S118" s="303"/>
      <c r="T118" s="303"/>
      <c r="U118" s="303"/>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08"/>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97" customFormat="true" ht="15" customHeight="true" x14ac:dyDescent="0.2">
      <c r="A119" s="413"/>
      <c r="B119" s="352"/>
      <c r="C119" s="414"/>
      <c r="D119" s="414"/>
      <c r="E119" s="414"/>
      <c r="F119" s="414"/>
      <c r="G119" s="414"/>
      <c r="H119" s="303"/>
      <c r="I119" s="303"/>
      <c r="J119" s="303"/>
      <c r="K119" s="303"/>
      <c r="L119" s="303"/>
      <c r="M119" s="303"/>
      <c r="N119" s="303"/>
      <c r="O119" s="303"/>
      <c r="P119" s="303"/>
      <c r="Q119" s="303"/>
      <c r="R119" s="303"/>
      <c r="S119" s="303"/>
      <c r="T119" s="303"/>
      <c r="U119" s="303"/>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AZ119" s="338"/>
      <c r="BB119" s="308"/>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304" customFormat="true" ht="15" customHeight="true" x14ac:dyDescent="0.2">
      <c r="A120" s="290" t="s">
        <v>99</v>
      </c>
      <c r="B120" s="334"/>
      <c r="C120" s="984" t="s">
        <v>115</v>
      </c>
      <c r="D120" s="985"/>
      <c r="E120" s="985"/>
      <c r="F120" s="985"/>
      <c r="G120" s="986"/>
      <c r="H120" s="987" t="s">
        <v>38</v>
      </c>
      <c r="I120" s="979"/>
      <c r="J120" s="979"/>
      <c r="K120" s="979"/>
      <c r="L120" s="981"/>
      <c r="M120" s="973" t="s">
        <v>37</v>
      </c>
      <c r="N120" s="974"/>
      <c r="O120" s="974"/>
      <c r="P120" s="974"/>
      <c r="Q120" s="976"/>
      <c r="R120" s="501" t="s">
        <v>142</v>
      </c>
      <c r="S120" s="456"/>
      <c r="T120" s="456"/>
      <c r="U120" s="456"/>
      <c r="V120" s="456"/>
      <c r="W120" s="456"/>
      <c r="X120" s="456"/>
      <c r="Y120" s="456"/>
      <c r="Z120" s="441"/>
      <c r="AA120" s="441"/>
      <c r="AB120" s="441"/>
      <c r="AC120" s="441"/>
      <c r="AD120" s="441"/>
      <c r="AE120" s="441"/>
      <c r="AF120" s="441"/>
      <c r="AG120" s="441"/>
      <c r="AH120" s="441"/>
      <c r="AI120" s="441"/>
      <c r="AJ120" s="441"/>
      <c r="AK120" s="441"/>
      <c r="AL120" s="441"/>
      <c r="AM120" s="441"/>
      <c r="AN120" s="441"/>
      <c r="AO120" s="441"/>
      <c r="AP120" s="441"/>
      <c r="AQ120" s="441"/>
      <c r="AR120" s="883"/>
      <c r="AS120" s="883"/>
      <c r="AT120" s="883"/>
      <c r="AU120" s="883"/>
      <c r="AV120" s="883"/>
      <c r="AW120" s="883"/>
      <c r="AX120" s="883"/>
      <c r="AY120" s="883"/>
      <c r="AZ120" s="342"/>
      <c r="BA120" s="344" t="s">
        <v>131</v>
      </c>
      <c r="BB120" s="290" t="s">
        <v>99</v>
      </c>
      <c r="BC120" s="973" t="s">
        <v>115</v>
      </c>
      <c r="BD120" s="974"/>
      <c r="BE120" s="974"/>
      <c r="BF120" s="974"/>
      <c r="BG120" s="975"/>
      <c r="BH120" s="973" t="s">
        <v>38</v>
      </c>
      <c r="BI120" s="974"/>
      <c r="BJ120" s="974"/>
      <c r="BK120" s="974"/>
      <c r="BL120" s="975"/>
      <c r="BM120" s="973" t="s">
        <v>37</v>
      </c>
      <c r="BN120" s="974"/>
      <c r="BO120" s="974"/>
      <c r="BP120" s="974"/>
      <c r="BQ120" s="975"/>
      <c r="BR120" s="501" t="s">
        <v>142</v>
      </c>
      <c r="BS120" s="456"/>
      <c r="BT120" s="456"/>
      <c r="BU120" s="456"/>
      <c r="BV120" s="456"/>
      <c r="BW120" s="456"/>
      <c r="BX120" s="456"/>
      <c r="BY120" s="456"/>
      <c r="BZ120" s="440"/>
      <c r="CA120" s="440"/>
      <c r="CB120" s="440"/>
      <c r="CC120" s="440"/>
      <c r="CD120" s="440"/>
      <c r="CE120" s="440"/>
      <c r="CF120" s="440"/>
      <c r="CG120" s="440"/>
      <c r="CH120" s="440"/>
      <c r="CI120" s="440"/>
      <c r="CJ120" s="440"/>
      <c r="CK120" s="440"/>
      <c r="CL120" s="440"/>
      <c r="CM120" s="440"/>
      <c r="CN120" s="440"/>
      <c r="CO120" s="440"/>
      <c r="CP120" s="440"/>
      <c r="CQ120" s="440"/>
      <c r="CR120" s="342"/>
      <c r="CS120" s="342"/>
      <c r="CT120" s="342"/>
      <c r="CU120" s="342"/>
      <c r="CV120" s="342"/>
      <c r="CW120" s="342"/>
      <c r="CX120" s="342"/>
      <c r="CY120" s="342"/>
      <c r="CZ120" s="342"/>
    </row>
    <row r="121" s="304" customFormat="true" ht="12.75" x14ac:dyDescent="0.2">
      <c r="A121" s="329" t="s">
        <v>87</v>
      </c>
      <c r="B121" s="374"/>
      <c r="C121" s="417" t="s">
        <v>0</v>
      </c>
      <c r="D121" s="587" t="s">
        <v>1</v>
      </c>
      <c r="E121" s="587" t="s">
        <v>2</v>
      </c>
      <c r="F121" s="587" t="s">
        <v>3</v>
      </c>
      <c r="G121" s="588" t="s">
        <v>4</v>
      </c>
      <c r="H121" s="380" t="s">
        <v>0</v>
      </c>
      <c r="I121" s="590" t="s">
        <v>1</v>
      </c>
      <c r="J121" s="590" t="s">
        <v>2</v>
      </c>
      <c r="K121" s="590" t="s">
        <v>3</v>
      </c>
      <c r="L121" s="591" t="s">
        <v>4</v>
      </c>
      <c r="M121" s="381" t="s">
        <v>0</v>
      </c>
      <c r="N121" s="590" t="s">
        <v>1</v>
      </c>
      <c r="O121" s="590" t="s">
        <v>2</v>
      </c>
      <c r="P121" s="590" t="s">
        <v>3</v>
      </c>
      <c r="Q121" s="591" t="s">
        <v>4</v>
      </c>
      <c r="R121" s="381" t="s">
        <v>523</v>
      </c>
      <c r="S121" s="590" t="s">
        <v>262</v>
      </c>
      <c r="T121" s="590" t="s">
        <v>524</v>
      </c>
      <c r="U121" s="590" t="s">
        <v>525</v>
      </c>
      <c r="V121" s="590" t="s">
        <v>526</v>
      </c>
      <c r="W121" s="590" t="s">
        <v>527</v>
      </c>
      <c r="X121" s="590" t="s">
        <v>528</v>
      </c>
      <c r="Y121" s="591" t="s">
        <v>529</v>
      </c>
      <c r="Z121" s="591" t="s">
        <v>328</v>
      </c>
      <c r="AA121" s="591" t="s">
        <v>266</v>
      </c>
      <c r="AB121" s="591" t="s">
        <v>530</v>
      </c>
      <c r="AC121" s="591" t="s">
        <v>531</v>
      </c>
      <c r="AD121" s="591" t="s">
        <v>532</v>
      </c>
      <c r="AE121" s="591" t="s">
        <v>533</v>
      </c>
      <c r="AF121" s="591" t="s">
        <v>534</v>
      </c>
      <c r="AG121" s="591" t="s">
        <v>535</v>
      </c>
      <c r="AH121" s="591" t="s">
        <v>267</v>
      </c>
      <c r="AI121" s="591" t="s">
        <v>536</v>
      </c>
      <c r="AJ121" s="591" t="s">
        <v>329</v>
      </c>
      <c r="AK121" s="591" t="s">
        <v>537</v>
      </c>
      <c r="AL121" s="591" t="s">
        <v>538</v>
      </c>
      <c r="AM121" s="591" t="s">
        <v>331</v>
      </c>
      <c r="AN121" s="591" t="s">
        <v>539</v>
      </c>
      <c r="AO121" s="591" t="s">
        <v>540</v>
      </c>
      <c r="AP121" s="591" t="s">
        <v>541</v>
      </c>
      <c r="AQ121" s="591" t="s">
        <v>542</v>
      </c>
      <c r="AR121" s="173"/>
      <c r="AS121" s="173"/>
      <c r="AT121" s="173"/>
      <c r="AU121" s="173"/>
      <c r="AV121" s="173"/>
      <c r="AW121" s="173"/>
      <c r="AX121" s="173"/>
      <c r="AY121" s="173"/>
      <c r="AZ121" s="342"/>
      <c r="BA121" s="329" t="s">
        <v>117</v>
      </c>
      <c r="BB121" s="328"/>
      <c r="BC121" s="457" t="s">
        <v>0</v>
      </c>
      <c r="BD121" s="563" t="s">
        <v>1</v>
      </c>
      <c r="BE121" s="563" t="s">
        <v>2</v>
      </c>
      <c r="BF121" s="563" t="s">
        <v>3</v>
      </c>
      <c r="BG121" s="458" t="s">
        <v>4</v>
      </c>
      <c r="BH121" s="457" t="s">
        <v>0</v>
      </c>
      <c r="BI121" s="563" t="s">
        <v>1</v>
      </c>
      <c r="BJ121" s="563" t="s">
        <v>2</v>
      </c>
      <c r="BK121" s="563" t="s">
        <v>3</v>
      </c>
      <c r="BL121" s="458" t="s">
        <v>4</v>
      </c>
      <c r="BM121" s="457" t="s">
        <v>0</v>
      </c>
      <c r="BN121" s="563" t="s">
        <v>1</v>
      </c>
      <c r="BO121" s="563" t="s">
        <v>2</v>
      </c>
      <c r="BP121" s="563" t="s">
        <v>3</v>
      </c>
      <c r="BQ121" s="458" t="s">
        <v>4</v>
      </c>
      <c r="BR121" s="457" t="s">
        <v>523</v>
      </c>
      <c r="BS121" s="563" t="s">
        <v>262</v>
      </c>
      <c r="BT121" s="563" t="s">
        <v>524</v>
      </c>
      <c r="BU121" s="563" t="s">
        <v>525</v>
      </c>
      <c r="BV121" s="563" t="s">
        <v>526</v>
      </c>
      <c r="BW121" s="563" t="s">
        <v>527</v>
      </c>
      <c r="BX121" s="563" t="s">
        <v>528</v>
      </c>
      <c r="BY121" s="564" t="s">
        <v>529</v>
      </c>
      <c r="BZ121" s="564" t="s">
        <v>328</v>
      </c>
      <c r="CA121" s="564" t="s">
        <v>266</v>
      </c>
      <c r="CB121" s="564" t="s">
        <v>530</v>
      </c>
      <c r="CC121" s="564" t="s">
        <v>531</v>
      </c>
      <c r="CD121" s="564" t="s">
        <v>532</v>
      </c>
      <c r="CE121" s="564" t="s">
        <v>533</v>
      </c>
      <c r="CF121" s="564" t="s">
        <v>534</v>
      </c>
      <c r="CG121" s="564" t="s">
        <v>535</v>
      </c>
      <c r="CH121" s="564" t="s">
        <v>267</v>
      </c>
      <c r="CI121" s="564" t="s">
        <v>536</v>
      </c>
      <c r="CJ121" s="564" t="s">
        <v>329</v>
      </c>
      <c r="CK121" s="564" t="s">
        <v>537</v>
      </c>
      <c r="CL121" s="564" t="s">
        <v>538</v>
      </c>
      <c r="CM121" s="564" t="s">
        <v>331</v>
      </c>
      <c r="CN121" s="564" t="s">
        <v>539</v>
      </c>
      <c r="CO121" s="564" t="s">
        <v>540</v>
      </c>
      <c r="CP121" s="564" t="s">
        <v>541</v>
      </c>
      <c r="CQ121" s="564" t="s">
        <v>542</v>
      </c>
      <c r="CR121" s="173"/>
      <c r="CS121" s="173"/>
      <c r="CT121" s="173"/>
      <c r="CU121" s="173"/>
      <c r="CV121" s="173"/>
      <c r="CW121" s="173"/>
      <c r="CX121" s="173"/>
      <c r="CY121" s="173"/>
      <c r="CZ121" s="173"/>
    </row>
    <row r="122" s="304" customFormat="true" ht="15" customHeight="true" x14ac:dyDescent="0.2">
      <c r="A122" s="988" t="s">
        <v>18</v>
      </c>
      <c r="B122" s="377" t="s">
        <v>14</v>
      </c>
      <c r="C122" s="472">
        <v>14.490405287687032</v>
      </c>
      <c r="D122" s="459">
        <v>16.025482805120536</v>
      </c>
      <c r="E122" s="459">
        <v>19.910376714116076</v>
      </c>
      <c r="F122" s="459">
        <v>34.574389528269911</v>
      </c>
      <c r="G122" s="478">
        <v>78.162340930129488</v>
      </c>
      <c r="H122" s="466">
        <v>22.573938335778635</v>
      </c>
      <c r="I122" s="459">
        <v>28.31578489007493</v>
      </c>
      <c r="J122" s="459">
        <v>55.414505189000593</v>
      </c>
      <c r="K122" s="459">
        <v>72.558393903010526</v>
      </c>
      <c r="L122" s="474">
        <v>88.800307464511945</v>
      </c>
      <c r="M122" s="472">
        <v>14.862244290396426</v>
      </c>
      <c r="N122" s="459">
        <v>13.159015708081951</v>
      </c>
      <c r="O122" s="459">
        <v>16.498252697178046</v>
      </c>
      <c r="P122" s="459">
        <v>17.934767828919675</v>
      </c>
      <c r="Q122" s="474">
        <v>18.975436368338016</v>
      </c>
      <c r="R122" s="472">
        <v>33.611800300724255</v>
      </c>
      <c r="S122" s="459">
        <v>39.253100981886249</v>
      </c>
      <c r="T122" s="459">
        <v>59.332880789466124</v>
      </c>
      <c r="U122" s="459">
        <v>46.316580082404649</v>
      </c>
      <c r="V122" s="459">
        <v>23.721866720300504</v>
      </c>
      <c r="W122" s="459">
        <v>70.681308754469427</v>
      </c>
      <c r="X122" s="459">
        <v>6.2191980142422034</v>
      </c>
      <c r="Y122" s="474">
        <v>10.350934193162063</v>
      </c>
      <c r="Z122" s="474">
        <v>38.411300935723446</v>
      </c>
      <c r="AA122" s="474">
        <v>76.821166583460936</v>
      </c>
      <c r="AB122" s="474">
        <v>16.929360740102268</v>
      </c>
      <c r="AC122" s="474">
        <v>1.3781486014619377</v>
      </c>
      <c r="AD122" s="474">
        <v>0.24931047952835547</v>
      </c>
      <c r="AE122" s="474">
        <v>8.6543588863869303</v>
      </c>
      <c r="AF122" s="474">
        <v>27.533397893308688</v>
      </c>
      <c r="AG122" s="474">
        <v>0.76388661286681392</v>
      </c>
      <c r="AH122" s="474">
        <v>5.0103603555710574</v>
      </c>
      <c r="AI122" s="474">
        <v>64.286172658722364</v>
      </c>
      <c r="AJ122" s="474">
        <v>18.143446960044365</v>
      </c>
      <c r="AK122" s="474">
        <v>32.518901687568082</v>
      </c>
      <c r="AL122" s="474">
        <v>12.09942439477911</v>
      </c>
      <c r="AM122" s="474">
        <v>16.226376495852517</v>
      </c>
      <c r="AN122" s="474">
        <v>72.880508710898482</v>
      </c>
      <c r="AO122" s="474">
        <v>19.211525679141094</v>
      </c>
      <c r="AP122" s="474">
        <v>41.07084683037094</v>
      </c>
      <c r="AQ122" s="474">
        <v>11.860204252116912</v>
      </c>
      <c r="AR122" s="1"/>
      <c r="AS122" s="1"/>
      <c r="AT122" s="1"/>
      <c r="AU122" s="1"/>
      <c r="AV122" s="1"/>
      <c r="AW122" s="1"/>
      <c r="AX122" s="1"/>
      <c r="AY122" s="1"/>
      <c r="AZ122" s="342"/>
      <c r="BA122" s="977" t="s">
        <v>18</v>
      </c>
      <c r="BB122" s="596" t="s">
        <v>14</v>
      </c>
      <c r="BC122" s="485">
        <v>3112.4939604034221</v>
      </c>
      <c r="BD122" s="482">
        <v>3440.8056404055378</v>
      </c>
      <c r="BE122" s="482">
        <v>4278.156591759951</v>
      </c>
      <c r="BF122" s="482">
        <v>7423.7587852066072</v>
      </c>
      <c r="BG122" s="491">
        <v>16786.37962888903</v>
      </c>
      <c r="BH122" s="485">
        <v>2127.8176293789506</v>
      </c>
      <c r="BI122" s="482">
        <v>2664.8241907728393</v>
      </c>
      <c r="BJ122" s="482">
        <v>5222.3664363071084</v>
      </c>
      <c r="BK122" s="482">
        <v>6828.4899598455759</v>
      </c>
      <c r="BL122" s="491">
        <v>8381.7153694351364</v>
      </c>
      <c r="BM122" s="485">
        <v>1792.2969024667702</v>
      </c>
      <c r="BN122" s="482">
        <v>1585.7426276271542</v>
      </c>
      <c r="BO122" s="482">
        <v>1988.8594394275747</v>
      </c>
      <c r="BP122" s="482">
        <v>2161.5574440634018</v>
      </c>
      <c r="BQ122" s="491">
        <v>2287.9246073400182</v>
      </c>
      <c r="BR122" s="485">
        <v>477.96879460884122</v>
      </c>
      <c r="BS122" s="482">
        <v>1004.1733070314775</v>
      </c>
      <c r="BT122" s="482">
        <v>5132.7764305981555</v>
      </c>
      <c r="BU122" s="482">
        <v>996.38694044532508</v>
      </c>
      <c r="BV122" s="482">
        <v>498.9713462360786</v>
      </c>
      <c r="BW122" s="482">
        <v>2848.8056983190741</v>
      </c>
      <c r="BX122" s="482">
        <v>289.20933944456777</v>
      </c>
      <c r="BY122" s="488">
        <v>400.23133825383297</v>
      </c>
      <c r="BZ122" s="488">
        <v>1407.9323450294264</v>
      </c>
      <c r="CA122" s="488">
        <v>11499.995222651345</v>
      </c>
      <c r="CB122" s="488">
        <v>1280.8165499952645</v>
      </c>
      <c r="CC122" s="488">
        <v>38.343403549962801</v>
      </c>
      <c r="CD122" s="488">
        <v>18.493028788598274</v>
      </c>
      <c r="CE122" s="488">
        <v>244.73142128943553</v>
      </c>
      <c r="CF122" s="488">
        <v>849.3994925316066</v>
      </c>
      <c r="CG122" s="488">
        <v>27.012243211779044</v>
      </c>
      <c r="CH122" s="488">
        <v>62.775247722078113</v>
      </c>
      <c r="CI122" s="488">
        <v>460.75942394694567</v>
      </c>
      <c r="CJ122" s="488">
        <v>1684.2701694761438</v>
      </c>
      <c r="CK122" s="488">
        <v>272.02570528682713</v>
      </c>
      <c r="CL122" s="488">
        <v>132.01730887029129</v>
      </c>
      <c r="CM122" s="488">
        <v>1388.3789019562435</v>
      </c>
      <c r="CN122" s="488">
        <v>1343.3941520631913</v>
      </c>
      <c r="CO122" s="488">
        <v>501.17796256552595</v>
      </c>
      <c r="CP122" s="488">
        <v>2081.0730122974237</v>
      </c>
      <c r="CQ122" s="488">
        <v>100.47582049507696</v>
      </c>
      <c r="CR122" s="2"/>
      <c r="CS122" s="2"/>
      <c r="CT122" s="2"/>
      <c r="CU122" s="2"/>
      <c r="CV122" s="2"/>
      <c r="CW122" s="2"/>
      <c r="CX122" s="2"/>
      <c r="CY122" s="2"/>
      <c r="CZ122" s="4"/>
    </row>
    <row r="123" s="304" customFormat="true" ht="15" customHeight="true" x14ac:dyDescent="0.2">
      <c r="A123" s="982"/>
      <c r="B123" s="378" t="s">
        <v>51</v>
      </c>
      <c r="C123" s="473">
        <v>85.509594712312804</v>
      </c>
      <c r="D123" s="462">
        <v>83.974517194879212</v>
      </c>
      <c r="E123" s="462">
        <v>80.089623285883818</v>
      </c>
      <c r="F123" s="462">
        <v>65.425610471730238</v>
      </c>
      <c r="G123" s="480">
        <v>21.837659069870714</v>
      </c>
      <c r="H123" s="467">
        <v>77.426061664221265</v>
      </c>
      <c r="I123" s="462">
        <v>71.684215109924907</v>
      </c>
      <c r="J123" s="462">
        <v>44.585494810999307</v>
      </c>
      <c r="K123" s="462">
        <v>27.441606096989535</v>
      </c>
      <c r="L123" s="476">
        <v>11.199692535488079</v>
      </c>
      <c r="M123" s="473">
        <v>85.137755709603695</v>
      </c>
      <c r="N123" s="462">
        <v>86.84098429191809</v>
      </c>
      <c r="O123" s="462">
        <v>83.501747302821911</v>
      </c>
      <c r="P123" s="462">
        <v>82.065232171080396</v>
      </c>
      <c r="Q123" s="476">
        <v>81.024563631661678</v>
      </c>
      <c r="R123" s="473">
        <v>66.388199699275802</v>
      </c>
      <c r="S123" s="462">
        <v>60.746899018113901</v>
      </c>
      <c r="T123" s="462">
        <v>40.667119210533862</v>
      </c>
      <c r="U123" s="462">
        <v>53.683419917595231</v>
      </c>
      <c r="V123" s="462">
        <v>76.278133279699304</v>
      </c>
      <c r="W123" s="462">
        <v>29.318691245530669</v>
      </c>
      <c r="X123" s="462">
        <v>93.780801985757805</v>
      </c>
      <c r="Y123" s="476">
        <v>89.649065806837982</v>
      </c>
      <c r="Z123" s="476">
        <v>61.588699064276355</v>
      </c>
      <c r="AA123" s="476">
        <v>23.178833416539252</v>
      </c>
      <c r="AB123" s="476">
        <v>83.070639259897732</v>
      </c>
      <c r="AC123" s="476">
        <v>98.621851398538084</v>
      </c>
      <c r="AD123" s="476">
        <v>99.750689520471639</v>
      </c>
      <c r="AE123" s="476">
        <v>91.34564111361324</v>
      </c>
      <c r="AF123" s="476">
        <v>72.466602106691397</v>
      </c>
      <c r="AG123" s="476">
        <v>99.236113387133202</v>
      </c>
      <c r="AH123" s="476">
        <v>94.989639644428891</v>
      </c>
      <c r="AI123" s="476">
        <v>35.713827341277643</v>
      </c>
      <c r="AJ123" s="476">
        <v>81.856553039955571</v>
      </c>
      <c r="AK123" s="476">
        <v>67.481098312431826</v>
      </c>
      <c r="AL123" s="476">
        <v>87.900575605220865</v>
      </c>
      <c r="AM123" s="476">
        <v>83.773623504147508</v>
      </c>
      <c r="AN123" s="476">
        <v>27.119491289101415</v>
      </c>
      <c r="AO123" s="476">
        <v>80.788474320858967</v>
      </c>
      <c r="AP123" s="476">
        <v>58.929153169628904</v>
      </c>
      <c r="AQ123" s="476">
        <v>88.139795747883127</v>
      </c>
      <c r="AR123" s="1"/>
      <c r="AS123" s="1"/>
      <c r="AT123" s="1"/>
      <c r="AU123" s="1"/>
      <c r="AV123" s="1"/>
      <c r="AW123" s="1"/>
      <c r="AX123" s="1"/>
      <c r="AY123" s="1"/>
      <c r="AZ123" s="342"/>
      <c r="BA123" s="970"/>
      <c r="BB123" s="594" t="s">
        <v>51</v>
      </c>
      <c r="BC123" s="486">
        <v>18367.19483096671</v>
      </c>
      <c r="BD123" s="483">
        <v>18030.033536471597</v>
      </c>
      <c r="BE123" s="483">
        <v>17208.913458134259</v>
      </c>
      <c r="BF123" s="483">
        <v>14048.084641375222</v>
      </c>
      <c r="BG123" s="492">
        <v>4689.9213993704307</v>
      </c>
      <c r="BH123" s="486">
        <v>7298.1744050125735</v>
      </c>
      <c r="BI123" s="483">
        <v>6746.2664822139168</v>
      </c>
      <c r="BJ123" s="483">
        <v>4201.8202788775425</v>
      </c>
      <c r="BK123" s="483">
        <v>2582.5369283367695</v>
      </c>
      <c r="BL123" s="492">
        <v>1057.1206084524376</v>
      </c>
      <c r="BM123" s="486">
        <v>10267.099158092571</v>
      </c>
      <c r="BN123" s="483">
        <v>10464.874704284912</v>
      </c>
      <c r="BO123" s="483">
        <v>10066.110719732125</v>
      </c>
      <c r="BP123" s="483">
        <v>9890.7727822465749</v>
      </c>
      <c r="BQ123" s="492">
        <v>9769.3717990687983</v>
      </c>
      <c r="BR123" s="486">
        <v>944.05796484010841</v>
      </c>
      <c r="BS123" s="483">
        <v>1554.0279099752127</v>
      </c>
      <c r="BT123" s="483">
        <v>3518.0363435380714</v>
      </c>
      <c r="BU123" s="483">
        <v>1154.8663227977536</v>
      </c>
      <c r="BV123" s="483">
        <v>1604.4522675939074</v>
      </c>
      <c r="BW123" s="483">
        <v>1181.6880043586325</v>
      </c>
      <c r="BX123" s="483">
        <v>4361.0580870349759</v>
      </c>
      <c r="BY123" s="489">
        <v>3466.3891115045108</v>
      </c>
      <c r="BZ123" s="489">
        <v>2257.4794237243159</v>
      </c>
      <c r="CA123" s="489">
        <v>3469.8311079048431</v>
      </c>
      <c r="CB123" s="489">
        <v>6284.835630605191</v>
      </c>
      <c r="CC123" s="489">
        <v>2743.8967343631903</v>
      </c>
      <c r="CD123" s="489">
        <v>7399.1770280751598</v>
      </c>
      <c r="CE123" s="489">
        <v>2583.1085666545796</v>
      </c>
      <c r="CF123" s="489">
        <v>2235.57932418768</v>
      </c>
      <c r="CG123" s="489">
        <v>3509.1464951124808</v>
      </c>
      <c r="CH123" s="489">
        <v>1190.1335905070484</v>
      </c>
      <c r="CI123" s="489">
        <v>255.97234727389051</v>
      </c>
      <c r="CJ123" s="489">
        <v>7598.8069281958424</v>
      </c>
      <c r="CK123" s="489">
        <v>564.48995535992174</v>
      </c>
      <c r="CL123" s="489">
        <v>959.08673511428537</v>
      </c>
      <c r="CM123" s="489">
        <v>7167.9300331354279</v>
      </c>
      <c r="CN123" s="489">
        <v>499.88901901365944</v>
      </c>
      <c r="CO123" s="489">
        <v>2107.5579126371399</v>
      </c>
      <c r="CP123" s="489">
        <v>2985.9591355727662</v>
      </c>
      <c r="CQ123" s="489">
        <v>746.69188723763943</v>
      </c>
      <c r="CR123" s="2"/>
      <c r="CS123" s="2"/>
      <c r="CT123" s="2"/>
      <c r="CU123" s="2"/>
      <c r="CV123" s="2"/>
      <c r="CW123" s="2"/>
      <c r="CX123" s="2"/>
      <c r="CY123" s="2"/>
      <c r="CZ123" s="4"/>
    </row>
    <row r="124" s="304" customFormat="true" ht="15" customHeight="true" x14ac:dyDescent="0.2">
      <c r="A124" s="982" t="s">
        <v>50</v>
      </c>
      <c r="B124" s="378" t="s">
        <v>15</v>
      </c>
      <c r="C124" s="473">
        <v>6.7913361135984616</v>
      </c>
      <c r="D124" s="462">
        <v>8.3164157459713497</v>
      </c>
      <c r="E124" s="462">
        <v>10.973557999514492</v>
      </c>
      <c r="F124" s="462">
        <v>12.585080106120152</v>
      </c>
      <c r="G124" s="480">
        <v>28.828130187677697</v>
      </c>
      <c r="H124" s="467">
        <v>11.116221351255962</v>
      </c>
      <c r="I124" s="462">
        <v>8.9704987310991022</v>
      </c>
      <c r="J124" s="462">
        <v>16.895412635561534</v>
      </c>
      <c r="K124" s="462">
        <v>24.39756817043682</v>
      </c>
      <c r="L124" s="476">
        <v>37.538474232277338</v>
      </c>
      <c r="M124" s="473">
        <v>7.2287295565060612</v>
      </c>
      <c r="N124" s="462">
        <v>6.6740997894279177</v>
      </c>
      <c r="O124" s="462">
        <v>8.1153098522212161</v>
      </c>
      <c r="P124" s="462">
        <v>9.7408468019276615</v>
      </c>
      <c r="Q124" s="476">
        <v>11.145723674080644</v>
      </c>
      <c r="R124" s="473">
        <v>17.481686368092255</v>
      </c>
      <c r="S124" s="462">
        <v>23.554228117921792</v>
      </c>
      <c r="T124" s="462">
        <v>22.887625734202235</v>
      </c>
      <c r="U124" s="462">
        <v>21.965212072815252</v>
      </c>
      <c r="V124" s="462">
        <v>14.738909662448568</v>
      </c>
      <c r="W124" s="462">
        <v>35.551506845931712</v>
      </c>
      <c r="X124" s="462">
        <v>2.1444092244867377</v>
      </c>
      <c r="Y124" s="476">
        <v>3.974813625591902</v>
      </c>
      <c r="Z124" s="476">
        <v>12.798308530175218</v>
      </c>
      <c r="AA124" s="476">
        <v>20.87299513392621</v>
      </c>
      <c r="AB124" s="476">
        <v>6.0039513855030231</v>
      </c>
      <c r="AC124" s="476">
        <v>1.0783995556828048</v>
      </c>
      <c r="AD124" s="476">
        <v>4.3507391333076469E-2</v>
      </c>
      <c r="AE124" s="476">
        <v>3.3535733557526357</v>
      </c>
      <c r="AF124" s="476">
        <v>9.0364018181046752</v>
      </c>
      <c r="AG124" s="476">
        <v>0.26665103555030906</v>
      </c>
      <c r="AH124" s="476">
        <v>1.97294154387022</v>
      </c>
      <c r="AI124" s="476">
        <v>34.641495230669747</v>
      </c>
      <c r="AJ124" s="476">
        <v>13.892748994851607</v>
      </c>
      <c r="AK124" s="476">
        <v>18.713970990697032</v>
      </c>
      <c r="AL124" s="476">
        <v>5.6751838426787566</v>
      </c>
      <c r="AM124" s="476">
        <v>12.707294028726626</v>
      </c>
      <c r="AN124" s="476">
        <v>28.039404437583077</v>
      </c>
      <c r="AO124" s="476">
        <v>6.0051143645974125</v>
      </c>
      <c r="AP124" s="476">
        <v>22.234966461962451</v>
      </c>
      <c r="AQ124" s="476">
        <v>7.4526432391174913</v>
      </c>
      <c r="AR124" s="1"/>
      <c r="AS124" s="1"/>
      <c r="AT124" s="1"/>
      <c r="AU124" s="1"/>
      <c r="AV124" s="1"/>
      <c r="AW124" s="1"/>
      <c r="AX124" s="1"/>
      <c r="AY124" s="1"/>
      <c r="AZ124" s="342"/>
      <c r="BA124" s="970" t="s">
        <v>50</v>
      </c>
      <c r="BB124" s="594" t="s">
        <v>15</v>
      </c>
      <c r="BC124" s="486">
        <v>1458.6336039140947</v>
      </c>
      <c r="BD124" s="483">
        <v>1785.604250098</v>
      </c>
      <c r="BE124" s="483">
        <v>2357.8389180069589</v>
      </c>
      <c r="BF124" s="483">
        <v>2702.2486954960136</v>
      </c>
      <c r="BG124" s="492">
        <v>6191.2160199241889</v>
      </c>
      <c r="BH124" s="486">
        <v>1047.8141390947178</v>
      </c>
      <c r="BI124" s="483">
        <v>844.22176940286431</v>
      </c>
      <c r="BJ124" s="483">
        <v>1592.2552330762207</v>
      </c>
      <c r="BK124" s="483">
        <v>2296.0617005824251</v>
      </c>
      <c r="BL124" s="492">
        <v>3543.1950113862481</v>
      </c>
      <c r="BM124" s="486">
        <v>871.64106346807409</v>
      </c>
      <c r="BN124" s="483">
        <v>804.24049935124401</v>
      </c>
      <c r="BO124" s="483">
        <v>978.29818100861519</v>
      </c>
      <c r="BP124" s="483">
        <v>1173.9990234072754</v>
      </c>
      <c r="BQ124" s="492">
        <v>1343.8148666615596</v>
      </c>
      <c r="BR124" s="486">
        <v>248.59425815721096</v>
      </c>
      <c r="BS124" s="483">
        <v>602.56455036920636</v>
      </c>
      <c r="BT124" s="483">
        <v>1979.9656507108575</v>
      </c>
      <c r="BU124" s="483">
        <v>472.52734149470132</v>
      </c>
      <c r="BV124" s="483">
        <v>310.02170626101326</v>
      </c>
      <c r="BW124" s="483">
        <v>1432.90124463231</v>
      </c>
      <c r="BX124" s="483">
        <v>99.720763656729346</v>
      </c>
      <c r="BY124" s="489">
        <v>153.69095648691746</v>
      </c>
      <c r="BZ124" s="489">
        <v>469.11070706645745</v>
      </c>
      <c r="CA124" s="489">
        <v>3124.6511215341925</v>
      </c>
      <c r="CB124" s="489">
        <v>454.23807891950065</v>
      </c>
      <c r="CC124" s="489">
        <v>30.003665285284086</v>
      </c>
      <c r="CD124" s="489">
        <v>3.2272347394361516</v>
      </c>
      <c r="CE124" s="489">
        <v>94.833688379008876</v>
      </c>
      <c r="CF124" s="489">
        <v>278.7710818821655</v>
      </c>
      <c r="CG124" s="489">
        <v>9.4292038944443792</v>
      </c>
      <c r="CH124" s="489">
        <v>24.719158976244181</v>
      </c>
      <c r="CI124" s="489">
        <v>247.95181311721987</v>
      </c>
      <c r="CJ124" s="489">
        <v>1289.6746001781253</v>
      </c>
      <c r="CK124" s="489">
        <v>156.54529806607033</v>
      </c>
      <c r="CL124" s="489">
        <v>61.922160411027221</v>
      </c>
      <c r="CM124" s="489">
        <v>1087.2753343883064</v>
      </c>
      <c r="CN124" s="489">
        <v>516.845623268145</v>
      </c>
      <c r="CO124" s="489">
        <v>156.60550614329989</v>
      </c>
      <c r="CP124" s="489">
        <v>1126.6528986957942</v>
      </c>
      <c r="CQ124" s="489">
        <v>63.09784072557764</v>
      </c>
      <c r="CR124" s="2"/>
      <c r="CS124" s="2"/>
      <c r="CT124" s="2"/>
      <c r="CU124" s="2"/>
      <c r="CV124" s="2"/>
      <c r="CW124" s="2"/>
      <c r="CX124" s="2"/>
      <c r="CY124" s="2"/>
      <c r="CZ124" s="4"/>
    </row>
    <row r="125" s="304" customFormat="true" ht="15" customHeight="true" x14ac:dyDescent="0.2">
      <c r="A125" s="982"/>
      <c r="B125" s="378" t="s">
        <v>16</v>
      </c>
      <c r="C125" s="473">
        <v>7.6917847837110216</v>
      </c>
      <c r="D125" s="462">
        <v>7.7090670591492012</v>
      </c>
      <c r="E125" s="462">
        <v>8.9348765846903255</v>
      </c>
      <c r="F125" s="462">
        <v>21.989309422149713</v>
      </c>
      <c r="G125" s="480">
        <v>49.334210742451745</v>
      </c>
      <c r="H125" s="467">
        <v>11.457716984522648</v>
      </c>
      <c r="I125" s="462">
        <v>19.345286158975817</v>
      </c>
      <c r="J125" s="462">
        <v>38.519092553439094</v>
      </c>
      <c r="K125" s="462">
        <v>48.160825732573628</v>
      </c>
      <c r="L125" s="476">
        <v>51.261833232234565</v>
      </c>
      <c r="M125" s="473">
        <v>7.6237409680189687</v>
      </c>
      <c r="N125" s="462">
        <v>6.4817060713834547</v>
      </c>
      <c r="O125" s="462">
        <v>8.3829428449568422</v>
      </c>
      <c r="P125" s="462">
        <v>8.1939210269920171</v>
      </c>
      <c r="Q125" s="476">
        <v>7.8262111934918179</v>
      </c>
      <c r="R125" s="473">
        <v>16.130113932632018</v>
      </c>
      <c r="S125" s="462">
        <v>15.69887286396445</v>
      </c>
      <c r="T125" s="462">
        <v>36.445255055263956</v>
      </c>
      <c r="U125" s="462">
        <v>24.351368009589432</v>
      </c>
      <c r="V125" s="462">
        <v>8.9829570578519409</v>
      </c>
      <c r="W125" s="462">
        <v>35.129801908537836</v>
      </c>
      <c r="X125" s="462">
        <v>4.0747887897554662</v>
      </c>
      <c r="Y125" s="476">
        <v>6.3761205675701618</v>
      </c>
      <c r="Z125" s="476">
        <v>25.612992405548241</v>
      </c>
      <c r="AA125" s="476">
        <v>55.948171449534591</v>
      </c>
      <c r="AB125" s="476">
        <v>10.92540935459926</v>
      </c>
      <c r="AC125" s="476">
        <v>0.29974904577913336</v>
      </c>
      <c r="AD125" s="476">
        <v>0.20580308819527895</v>
      </c>
      <c r="AE125" s="476">
        <v>5.3007855306342941</v>
      </c>
      <c r="AF125" s="476">
        <v>18.496996075204006</v>
      </c>
      <c r="AG125" s="476">
        <v>0.49723557731650497</v>
      </c>
      <c r="AH125" s="476">
        <v>3.0374188117008387</v>
      </c>
      <c r="AI125" s="476">
        <v>29.596455943013346</v>
      </c>
      <c r="AJ125" s="476">
        <v>4.2506979651927637</v>
      </c>
      <c r="AK125" s="476">
        <v>13.804930696871059</v>
      </c>
      <c r="AL125" s="476">
        <v>6.4242405521003398</v>
      </c>
      <c r="AM125" s="476">
        <v>3.5190824671258931</v>
      </c>
      <c r="AN125" s="476">
        <v>44.841104273315416</v>
      </c>
      <c r="AO125" s="476">
        <v>13.179551570344941</v>
      </c>
      <c r="AP125" s="476">
        <v>18.8358803684085</v>
      </c>
      <c r="AQ125" s="476">
        <v>4.3537168338400445</v>
      </c>
      <c r="AR125" s="1"/>
      <c r="AS125" s="1"/>
      <c r="AT125" s="1"/>
      <c r="AU125" s="1"/>
      <c r="AV125" s="1"/>
      <c r="AW125" s="1"/>
      <c r="AX125" s="1"/>
      <c r="AY125" s="1"/>
      <c r="AZ125" s="342"/>
      <c r="BA125" s="970"/>
      <c r="BB125" s="594" t="s">
        <v>16</v>
      </c>
      <c r="BC125" s="486">
        <v>1652.0307008706172</v>
      </c>
      <c r="BD125" s="483">
        <v>1655.201390307541</v>
      </c>
      <c r="BE125" s="483">
        <v>1919.7966365971752</v>
      </c>
      <c r="BF125" s="483">
        <v>4721.5100897105849</v>
      </c>
      <c r="BG125" s="492">
        <v>10595.163608964833</v>
      </c>
      <c r="BH125" s="486">
        <v>1080.0034902842306</v>
      </c>
      <c r="BI125" s="483">
        <v>1820.6024213699739</v>
      </c>
      <c r="BJ125" s="483">
        <v>3630.1112032308906</v>
      </c>
      <c r="BK125" s="483">
        <v>4532.4282592631434</v>
      </c>
      <c r="BL125" s="492">
        <v>4838.5203580488833</v>
      </c>
      <c r="BM125" s="486">
        <v>919.27158610994672</v>
      </c>
      <c r="BN125" s="483">
        <v>781.05672554594037</v>
      </c>
      <c r="BO125" s="483">
        <v>1010.5612584189611</v>
      </c>
      <c r="BP125" s="483">
        <v>987.55842065612705</v>
      </c>
      <c r="BQ125" s="492">
        <v>943.58870352264557</v>
      </c>
      <c r="BR125" s="486">
        <v>229.37453645163052</v>
      </c>
      <c r="BS125" s="483">
        <v>401.60875666227099</v>
      </c>
      <c r="BT125" s="483">
        <v>3152.8107798873039</v>
      </c>
      <c r="BU125" s="483">
        <v>523.85959895062445</v>
      </c>
      <c r="BV125" s="483">
        <v>188.94963997506548</v>
      </c>
      <c r="BW125" s="483">
        <v>1415.9044536867689</v>
      </c>
      <c r="BX125" s="483">
        <v>189.48857578783844</v>
      </c>
      <c r="BY125" s="489">
        <v>246.54038176691557</v>
      </c>
      <c r="BZ125" s="489">
        <v>938.82163796296925</v>
      </c>
      <c r="CA125" s="489">
        <v>8375.3441011171344</v>
      </c>
      <c r="CB125" s="489">
        <v>826.57847107576504</v>
      </c>
      <c r="CC125" s="489">
        <v>8.3397382646787186</v>
      </c>
      <c r="CD125" s="489">
        <v>15.265794049162119</v>
      </c>
      <c r="CE125" s="489">
        <v>149.89773291042667</v>
      </c>
      <c r="CF125" s="489">
        <v>570.62841064944098</v>
      </c>
      <c r="CG125" s="489">
        <v>17.583039317334666</v>
      </c>
      <c r="CH125" s="489">
        <v>38.056088745833939</v>
      </c>
      <c r="CI125" s="489">
        <v>211.84117094394244</v>
      </c>
      <c r="CJ125" s="489">
        <v>394.59556929801886</v>
      </c>
      <c r="CK125" s="489">
        <v>115.48040722075686</v>
      </c>
      <c r="CL125" s="489">
        <v>70.09514845926391</v>
      </c>
      <c r="CM125" s="489">
        <v>301.10356756793715</v>
      </c>
      <c r="CN125" s="489">
        <v>826.54852879504654</v>
      </c>
      <c r="CO125" s="489">
        <v>343.70541826541279</v>
      </c>
      <c r="CP125" s="489">
        <v>954.42011360163019</v>
      </c>
      <c r="CQ125" s="489">
        <v>36.86076503756474</v>
      </c>
      <c r="CR125" s="2"/>
      <c r="CS125" s="2"/>
      <c r="CT125" s="2"/>
      <c r="CU125" s="2"/>
      <c r="CV125" s="2"/>
      <c r="CW125" s="2"/>
      <c r="CX125" s="2"/>
      <c r="CY125" s="2"/>
      <c r="CZ125" s="4"/>
    </row>
    <row r="126" s="304" customFormat="true" ht="15" customHeight="true" x14ac:dyDescent="0.2">
      <c r="A126" s="982"/>
      <c r="B126" s="378" t="s">
        <v>22</v>
      </c>
      <c r="C126" s="473">
        <v>61.146007492438358</v>
      </c>
      <c r="D126" s="462">
        <v>65.858246329519545</v>
      </c>
      <c r="E126" s="462">
        <v>70.765546915129235</v>
      </c>
      <c r="F126" s="462">
        <v>61.171182967741309</v>
      </c>
      <c r="G126" s="480">
        <v>19.951896413469331</v>
      </c>
      <c r="H126" s="467">
        <v>70.385680132783222</v>
      </c>
      <c r="I126" s="462">
        <v>65.101581691659405</v>
      </c>
      <c r="J126" s="462">
        <v>43.697170982677711</v>
      </c>
      <c r="K126" s="462">
        <v>25.091706550273329</v>
      </c>
      <c r="L126" s="476">
        <v>9.2519694580745711</v>
      </c>
      <c r="M126" s="473">
        <v>56.648463624326205</v>
      </c>
      <c r="N126" s="462">
        <v>64.47003326837492</v>
      </c>
      <c r="O126" s="462">
        <v>65.255605221541046</v>
      </c>
      <c r="P126" s="462">
        <v>69.390506256182292</v>
      </c>
      <c r="Q126" s="476">
        <v>74.269646745098967</v>
      </c>
      <c r="R126" s="473">
        <v>63.100724271332588</v>
      </c>
      <c r="S126" s="462">
        <v>40.21872371482403</v>
      </c>
      <c r="T126" s="462">
        <v>30.554492855225774</v>
      </c>
      <c r="U126" s="462">
        <v>33.764374220860851</v>
      </c>
      <c r="V126" s="462">
        <v>72.789419708708309</v>
      </c>
      <c r="W126" s="462">
        <v>22.874476218331285</v>
      </c>
      <c r="X126" s="462">
        <v>52.934383790391102</v>
      </c>
      <c r="Y126" s="476">
        <v>59.417158464351758</v>
      </c>
      <c r="Z126" s="476">
        <v>56.642325899822879</v>
      </c>
      <c r="AA126" s="476">
        <v>22.732787230411439</v>
      </c>
      <c r="AB126" s="476">
        <v>61.52073050518463</v>
      </c>
      <c r="AC126" s="476">
        <v>83.66827434979858</v>
      </c>
      <c r="AD126" s="476">
        <v>88.052823043151903</v>
      </c>
      <c r="AE126" s="476">
        <v>72.082968189838525</v>
      </c>
      <c r="AF126" s="476">
        <v>47.175545227181956</v>
      </c>
      <c r="AG126" s="476">
        <v>75.815864721343445</v>
      </c>
      <c r="AH126" s="476">
        <v>77.158645687333888</v>
      </c>
      <c r="AI126" s="476">
        <v>32.051127828861468</v>
      </c>
      <c r="AJ126" s="476">
        <v>79.385495831195897</v>
      </c>
      <c r="AK126" s="476">
        <v>52.543508726647467</v>
      </c>
      <c r="AL126" s="476">
        <v>59.24012251505151</v>
      </c>
      <c r="AM126" s="476">
        <v>83.022597397016668</v>
      </c>
      <c r="AN126" s="476">
        <v>13.83017981793207</v>
      </c>
      <c r="AO126" s="476">
        <v>72.884841747164472</v>
      </c>
      <c r="AP126" s="476">
        <v>51.195441037309877</v>
      </c>
      <c r="AQ126" s="476">
        <v>84.727492587524665</v>
      </c>
      <c r="AR126" s="1"/>
      <c r="AS126" s="1"/>
      <c r="AT126" s="1"/>
      <c r="AU126" s="1"/>
      <c r="AV126" s="1"/>
      <c r="AW126" s="1"/>
      <c r="AX126" s="1"/>
      <c r="AY126" s="1"/>
      <c r="AZ126" s="342"/>
      <c r="BA126" s="970"/>
      <c r="BB126" s="594" t="s">
        <v>22</v>
      </c>
      <c r="BC126" s="486">
        <v>13132.853356361937</v>
      </c>
      <c r="BD126" s="483">
        <v>14140.318154122768</v>
      </c>
      <c r="BE126" s="483">
        <v>15205.073922051643</v>
      </c>
      <c r="BF126" s="483">
        <v>13134.580629021286</v>
      </c>
      <c r="BG126" s="492">
        <v>4284.9293346031682</v>
      </c>
      <c r="BH126" s="486">
        <v>6634.5486026684503</v>
      </c>
      <c r="BI126" s="483">
        <v>6126.7688825506211</v>
      </c>
      <c r="BJ126" s="483">
        <v>4118.1029826610393</v>
      </c>
      <c r="BK126" s="483">
        <v>2361.3872501500323</v>
      </c>
      <c r="BL126" s="492">
        <v>873.27822187191236</v>
      </c>
      <c r="BM126" s="486">
        <v>6830.6784326852276</v>
      </c>
      <c r="BN126" s="483">
        <v>7768.7498516400701</v>
      </c>
      <c r="BO126" s="483">
        <v>7866.5437366358365</v>
      </c>
      <c r="BP126" s="483">
        <v>8363.1729597033682</v>
      </c>
      <c r="BQ126" s="492">
        <v>8954.5244755943313</v>
      </c>
      <c r="BR126" s="486">
        <v>897.30918454444725</v>
      </c>
      <c r="BS126" s="483">
        <v>1028.875879537185</v>
      </c>
      <c r="BT126" s="483">
        <v>2643.2119709924123</v>
      </c>
      <c r="BU126" s="483">
        <v>726.35720223987482</v>
      </c>
      <c r="BV126" s="483">
        <v>1531.0698425227913</v>
      </c>
      <c r="BW126" s="483">
        <v>921.95432350035117</v>
      </c>
      <c r="BX126" s="483">
        <v>2461.590406812225</v>
      </c>
      <c r="BY126" s="489">
        <v>2297.4359998479449</v>
      </c>
      <c r="BZ126" s="489">
        <v>2076.1744796279609</v>
      </c>
      <c r="CA126" s="489">
        <v>3403.0587684874404</v>
      </c>
      <c r="CB126" s="489">
        <v>4654.44448898683</v>
      </c>
      <c r="CC126" s="489">
        <v>2327.8523116593906</v>
      </c>
      <c r="CD126" s="489">
        <v>6531.4678890951109</v>
      </c>
      <c r="CE126" s="489">
        <v>2038.3909989692147</v>
      </c>
      <c r="CF126" s="489">
        <v>1455.3555769303887</v>
      </c>
      <c r="CG126" s="489">
        <v>2680.9693253798855</v>
      </c>
      <c r="CH126" s="489">
        <v>966.72749127450368</v>
      </c>
      <c r="CI126" s="489">
        <v>229.41086130087163</v>
      </c>
      <c r="CJ126" s="489">
        <v>7369.4167823791004</v>
      </c>
      <c r="CK126" s="489">
        <v>439.53467915169762</v>
      </c>
      <c r="CL126" s="489">
        <v>646.37137242314486</v>
      </c>
      <c r="CM126" s="489">
        <v>7103.6699192261203</v>
      </c>
      <c r="CN126" s="489">
        <v>254.92937711360915</v>
      </c>
      <c r="CO126" s="489">
        <v>1900.7410748544869</v>
      </c>
      <c r="CP126" s="489">
        <v>2594.0894556044232</v>
      </c>
      <c r="CQ126" s="489">
        <v>717.34573369947805</v>
      </c>
      <c r="CR126" s="2"/>
      <c r="CS126" s="2"/>
      <c r="CT126" s="2"/>
      <c r="CU126" s="2"/>
      <c r="CV126" s="2"/>
      <c r="CW126" s="2"/>
      <c r="CX126" s="2"/>
      <c r="CY126" s="2"/>
      <c r="CZ126" s="4"/>
    </row>
    <row r="127" s="304" customFormat="true" ht="15" customHeight="true" x14ac:dyDescent="0.2">
      <c r="A127" s="982"/>
      <c r="B127" s="378" t="s">
        <v>19</v>
      </c>
      <c r="C127" s="473">
        <v>24.370871610251836</v>
      </c>
      <c r="D127" s="462">
        <v>18.116270865359652</v>
      </c>
      <c r="E127" s="462">
        <v>9.3260185006657412</v>
      </c>
      <c r="F127" s="462">
        <v>4.2544275039889445</v>
      </c>
      <c r="G127" s="480">
        <v>1.8857626564013865</v>
      </c>
      <c r="H127" s="467">
        <v>7.0403815314379656</v>
      </c>
      <c r="I127" s="462">
        <v>6.5826334182655044</v>
      </c>
      <c r="J127" s="462">
        <v>0.88832382832160595</v>
      </c>
      <c r="K127" s="462">
        <v>2.3498995467162151</v>
      </c>
      <c r="L127" s="476">
        <v>1.9477230774135084</v>
      </c>
      <c r="M127" s="473">
        <v>28.499065851148892</v>
      </c>
      <c r="N127" s="462">
        <v>22.374160870813643</v>
      </c>
      <c r="O127" s="462">
        <v>18.246142081281054</v>
      </c>
      <c r="P127" s="462">
        <v>12.674725914898088</v>
      </c>
      <c r="Q127" s="476">
        <v>6.7584183873283408</v>
      </c>
      <c r="R127" s="473">
        <v>3.2874754279431984</v>
      </c>
      <c r="S127" s="462">
        <v>20.528175303289807</v>
      </c>
      <c r="T127" s="462">
        <v>10.112626355308102</v>
      </c>
      <c r="U127" s="462">
        <v>19.919045696734447</v>
      </c>
      <c r="V127" s="462">
        <v>3.4887135709910186</v>
      </c>
      <c r="W127" s="462">
        <v>6.4442150271993848</v>
      </c>
      <c r="X127" s="462">
        <v>40.846418195366688</v>
      </c>
      <c r="Y127" s="476">
        <v>30.23190734248621</v>
      </c>
      <c r="Z127" s="476">
        <v>4.946373164453485</v>
      </c>
      <c r="AA127" s="476">
        <v>0.44604618612781111</v>
      </c>
      <c r="AB127" s="476">
        <v>21.54990875471308</v>
      </c>
      <c r="AC127" s="476">
        <v>14.953577048739586</v>
      </c>
      <c r="AD127" s="476">
        <v>11.697866477319675</v>
      </c>
      <c r="AE127" s="476">
        <v>19.262672923774847</v>
      </c>
      <c r="AF127" s="476">
        <v>25.291056879509384</v>
      </c>
      <c r="AG127" s="476">
        <v>23.420248665789646</v>
      </c>
      <c r="AH127" s="476">
        <v>17.830993957094908</v>
      </c>
      <c r="AI127" s="476">
        <v>3.7109209974554256</v>
      </c>
      <c r="AJ127" s="476">
        <v>2.4710572087597256</v>
      </c>
      <c r="AK127" s="476">
        <v>14.937589585784341</v>
      </c>
      <c r="AL127" s="476">
        <v>28.660453090169408</v>
      </c>
      <c r="AM127" s="476">
        <v>0.75102610713084927</v>
      </c>
      <c r="AN127" s="476">
        <v>13.289311471169352</v>
      </c>
      <c r="AO127" s="476">
        <v>7.9304923178932851</v>
      </c>
      <c r="AP127" s="476">
        <v>7.7337121323190416</v>
      </c>
      <c r="AQ127" s="476">
        <v>3.4661473395178652</v>
      </c>
      <c r="AR127" s="1"/>
      <c r="AS127" s="1"/>
      <c r="AT127" s="1"/>
      <c r="AU127" s="1"/>
      <c r="AV127" s="1"/>
      <c r="AW127" s="1"/>
      <c r="AX127" s="1"/>
      <c r="AY127" s="1"/>
      <c r="AZ127" s="342"/>
      <c r="BA127" s="970"/>
      <c r="BB127" s="594" t="s">
        <v>19</v>
      </c>
      <c r="BC127" s="486">
        <v>5234.3414746047301</v>
      </c>
      <c r="BD127" s="483">
        <v>3889.7153823488288</v>
      </c>
      <c r="BE127" s="483">
        <v>2003.8395360825971</v>
      </c>
      <c r="BF127" s="483">
        <v>913.50401235393815</v>
      </c>
      <c r="BG127" s="492">
        <v>404.99206476726312</v>
      </c>
      <c r="BH127" s="486">
        <v>663.62580234411519</v>
      </c>
      <c r="BI127" s="483">
        <v>619.49759966329509</v>
      </c>
      <c r="BJ127" s="483">
        <v>83.717296216504579</v>
      </c>
      <c r="BK127" s="483">
        <v>221.1496781867379</v>
      </c>
      <c r="BL127" s="492">
        <v>183.84238658052521</v>
      </c>
      <c r="BM127" s="486">
        <v>3436.4207254073476</v>
      </c>
      <c r="BN127" s="483">
        <v>2696.1248526448294</v>
      </c>
      <c r="BO127" s="483">
        <v>2199.5669830963129</v>
      </c>
      <c r="BP127" s="483">
        <v>1527.5998225432052</v>
      </c>
      <c r="BQ127" s="492">
        <v>814.84732347447152</v>
      </c>
      <c r="BR127" s="486">
        <v>46.748780295661135</v>
      </c>
      <c r="BS127" s="483">
        <v>525.15203043802592</v>
      </c>
      <c r="BT127" s="483">
        <v>874.82437254566014</v>
      </c>
      <c r="BU127" s="483">
        <v>428.50912055788035</v>
      </c>
      <c r="BV127" s="483">
        <v>73.382425071116586</v>
      </c>
      <c r="BW127" s="483">
        <v>259.73368085828139</v>
      </c>
      <c r="BX127" s="483">
        <v>1899.4676802227505</v>
      </c>
      <c r="BY127" s="489">
        <v>1168.9531116565654</v>
      </c>
      <c r="BZ127" s="489">
        <v>181.30494409635529</v>
      </c>
      <c r="CA127" s="489">
        <v>66.772339417402605</v>
      </c>
      <c r="CB127" s="489">
        <v>1630.3911416183585</v>
      </c>
      <c r="CC127" s="489">
        <v>416.04442270380179</v>
      </c>
      <c r="CD127" s="489">
        <v>867.70913898004483</v>
      </c>
      <c r="CE127" s="489">
        <v>544.71756768536875</v>
      </c>
      <c r="CF127" s="489">
        <v>780.22374725728969</v>
      </c>
      <c r="CG127" s="489">
        <v>828.17716973259132</v>
      </c>
      <c r="CH127" s="489">
        <v>223.40609923254368</v>
      </c>
      <c r="CI127" s="489">
        <v>26.561485973018879</v>
      </c>
      <c r="CJ127" s="489">
        <v>229.39014581674687</v>
      </c>
      <c r="CK127" s="489">
        <v>124.95527620822394</v>
      </c>
      <c r="CL127" s="489">
        <v>312.71536269114108</v>
      </c>
      <c r="CM127" s="489">
        <v>64.260113909307989</v>
      </c>
      <c r="CN127" s="489">
        <v>244.95964190005034</v>
      </c>
      <c r="CO127" s="489">
        <v>206.81683778265415</v>
      </c>
      <c r="CP127" s="489">
        <v>391.86967996834363</v>
      </c>
      <c r="CQ127" s="489">
        <v>29.34615353816147</v>
      </c>
      <c r="CR127" s="2"/>
      <c r="CS127" s="2"/>
      <c r="CT127" s="2"/>
      <c r="CU127" s="2"/>
      <c r="CV127" s="2"/>
      <c r="CW127" s="2"/>
      <c r="CX127" s="2"/>
      <c r="CY127" s="2"/>
      <c r="CZ127" s="4"/>
    </row>
    <row r="128" s="304" customFormat="true" ht="15" customHeight="true" x14ac:dyDescent="0.2">
      <c r="A128" s="982" t="s">
        <v>109</v>
      </c>
      <c r="B128" s="378" t="s">
        <v>49</v>
      </c>
      <c r="C128" s="473">
        <v>53.108614077370135</v>
      </c>
      <c r="D128" s="462">
        <v>48.10505338838194</v>
      </c>
      <c r="E128" s="462">
        <v>44.87985505288885</v>
      </c>
      <c r="F128" s="462">
        <v>63.599993296107385</v>
      </c>
      <c r="G128" s="480">
        <v>63.117621805304367</v>
      </c>
      <c r="H128" s="467">
        <v>50.756393563646377</v>
      </c>
      <c r="I128" s="462">
        <v>68.319794892058965</v>
      </c>
      <c r="J128" s="462">
        <v>69.510848147183083</v>
      </c>
      <c r="K128" s="462">
        <v>66.375264310495425</v>
      </c>
      <c r="L128" s="476">
        <v>57.727089799459065</v>
      </c>
      <c r="M128" s="473">
        <v>51.329783522750091</v>
      </c>
      <c r="N128" s="462">
        <v>49.268787788144657</v>
      </c>
      <c r="O128" s="462">
        <v>50.811094961533165</v>
      </c>
      <c r="P128" s="462">
        <v>45.687354891650081</v>
      </c>
      <c r="Q128" s="476">
        <v>41.251518351291992</v>
      </c>
      <c r="R128" s="473">
        <v>47.989437603211194</v>
      </c>
      <c r="S128" s="462">
        <v>39.993968556035504</v>
      </c>
      <c r="T128" s="462">
        <v>61.425055669527509</v>
      </c>
      <c r="U128" s="462">
        <v>52.575919824530281</v>
      </c>
      <c r="V128" s="462">
        <v>37.867833774500475</v>
      </c>
      <c r="W128" s="462">
        <v>49.701685675587406</v>
      </c>
      <c r="X128" s="462">
        <v>65.519521655751163</v>
      </c>
      <c r="Y128" s="476">
        <v>61.599469657359961</v>
      </c>
      <c r="Z128" s="476">
        <v>66.680877193949783</v>
      </c>
      <c r="AA128" s="476">
        <v>72.82910939493577</v>
      </c>
      <c r="AB128" s="476">
        <v>64.535274085802612</v>
      </c>
      <c r="AC128" s="476">
        <v>21.750125165106294</v>
      </c>
      <c r="AD128" s="476">
        <v>82.548911936881424</v>
      </c>
      <c r="AE128" s="476">
        <v>61.24989268670479</v>
      </c>
      <c r="AF128" s="476">
        <v>67.180215630774882</v>
      </c>
      <c r="AG128" s="476">
        <v>65.092851339600514</v>
      </c>
      <c r="AH128" s="476">
        <v>60.622761560922648</v>
      </c>
      <c r="AI128" s="476">
        <v>46.073162985836888</v>
      </c>
      <c r="AJ128" s="476">
        <v>23.428282258347505</v>
      </c>
      <c r="AK128" s="476">
        <v>42.452020149710833</v>
      </c>
      <c r="AL128" s="476">
        <v>53.095422910137714</v>
      </c>
      <c r="AM128" s="476">
        <v>21.687420281572876</v>
      </c>
      <c r="AN128" s="476">
        <v>61.526881557853244</v>
      </c>
      <c r="AO128" s="476">
        <v>68.698363656883487</v>
      </c>
      <c r="AP128" s="476">
        <v>45.861923534724404</v>
      </c>
      <c r="AQ128" s="476">
        <v>36.876029588596346</v>
      </c>
      <c r="AR128" s="1"/>
      <c r="AS128" s="1"/>
      <c r="AT128" s="1"/>
      <c r="AU128" s="1"/>
      <c r="AV128" s="1"/>
      <c r="AW128" s="1"/>
      <c r="AX128" s="1"/>
      <c r="AY128" s="1"/>
      <c r="AZ128" s="342"/>
      <c r="BA128" s="970" t="s">
        <v>109</v>
      </c>
      <c r="BB128" s="594" t="s">
        <v>49</v>
      </c>
      <c r="BC128" s="486">
        <v>1652.0307008706172</v>
      </c>
      <c r="BD128" s="483">
        <v>1655.201390307541</v>
      </c>
      <c r="BE128" s="483">
        <v>1919.7966365971752</v>
      </c>
      <c r="BF128" s="483">
        <v>4721.5100897105849</v>
      </c>
      <c r="BG128" s="492">
        <v>10595.163608964833</v>
      </c>
      <c r="BH128" s="486">
        <v>1080.0034902842306</v>
      </c>
      <c r="BI128" s="483">
        <v>1820.6024213699739</v>
      </c>
      <c r="BJ128" s="483">
        <v>3630.1112032308906</v>
      </c>
      <c r="BK128" s="483">
        <v>4532.4282592631434</v>
      </c>
      <c r="BL128" s="492">
        <v>4838.5203580488833</v>
      </c>
      <c r="BM128" s="486">
        <v>919.27158610994672</v>
      </c>
      <c r="BN128" s="483">
        <v>781.05672554594037</v>
      </c>
      <c r="BO128" s="483">
        <v>1010.5612584189611</v>
      </c>
      <c r="BP128" s="483">
        <v>987.55842065612705</v>
      </c>
      <c r="BQ128" s="492">
        <v>943.58870352264557</v>
      </c>
      <c r="BR128" s="486">
        <v>229.37453645163052</v>
      </c>
      <c r="BS128" s="483">
        <v>401.60875666227099</v>
      </c>
      <c r="BT128" s="483">
        <v>3152.8107798873039</v>
      </c>
      <c r="BU128" s="483">
        <v>523.85959895062445</v>
      </c>
      <c r="BV128" s="483">
        <v>188.94963997506548</v>
      </c>
      <c r="BW128" s="483">
        <v>1415.9044536867689</v>
      </c>
      <c r="BX128" s="483">
        <v>189.48857578783844</v>
      </c>
      <c r="BY128" s="489">
        <v>246.54038176691557</v>
      </c>
      <c r="BZ128" s="489">
        <v>938.82163796296925</v>
      </c>
      <c r="CA128" s="489">
        <v>8375.3441011171344</v>
      </c>
      <c r="CB128" s="489">
        <v>826.57847107576504</v>
      </c>
      <c r="CC128" s="489">
        <v>8.3397382646787186</v>
      </c>
      <c r="CD128" s="489">
        <v>15.265794049162119</v>
      </c>
      <c r="CE128" s="489">
        <v>149.89773291042667</v>
      </c>
      <c r="CF128" s="489">
        <v>570.62841064944098</v>
      </c>
      <c r="CG128" s="489">
        <v>17.583039317334666</v>
      </c>
      <c r="CH128" s="489">
        <v>38.056088745833939</v>
      </c>
      <c r="CI128" s="489">
        <v>211.84117094394244</v>
      </c>
      <c r="CJ128" s="489">
        <v>394.59556929801886</v>
      </c>
      <c r="CK128" s="489">
        <v>115.48040722075686</v>
      </c>
      <c r="CL128" s="489">
        <v>70.09514845926391</v>
      </c>
      <c r="CM128" s="489">
        <v>301.10356756793715</v>
      </c>
      <c r="CN128" s="489">
        <v>826.54852879504654</v>
      </c>
      <c r="CO128" s="489">
        <v>343.70541826541279</v>
      </c>
      <c r="CP128" s="489">
        <v>954.42011360163019</v>
      </c>
      <c r="CQ128" s="489">
        <v>36.86076503756474</v>
      </c>
      <c r="CR128" s="2"/>
      <c r="CS128" s="2"/>
      <c r="CT128" s="2"/>
      <c r="CU128" s="2"/>
      <c r="CV128" s="2"/>
      <c r="CW128" s="2"/>
      <c r="CX128" s="2"/>
      <c r="CY128" s="2"/>
      <c r="CZ128" s="4"/>
    </row>
    <row r="129" s="304" customFormat="true" ht="15" customHeight="true" x14ac:dyDescent="0.2">
      <c r="A129" s="983"/>
      <c r="B129" s="379" t="s">
        <v>48</v>
      </c>
      <c r="C129" s="471">
        <v>46.891385922630107</v>
      </c>
      <c r="D129" s="463">
        <v>51.894946611618153</v>
      </c>
      <c r="E129" s="463">
        <v>55.120144947111058</v>
      </c>
      <c r="F129" s="463">
        <v>36.400006703892501</v>
      </c>
      <c r="G129" s="481">
        <v>36.882378194695583</v>
      </c>
      <c r="H129" s="465">
        <v>49.243606436353524</v>
      </c>
      <c r="I129" s="463">
        <v>31.680205107940996</v>
      </c>
      <c r="J129" s="463">
        <v>30.489151852816974</v>
      </c>
      <c r="K129" s="463">
        <v>33.624735689504476</v>
      </c>
      <c r="L129" s="477">
        <v>42.272910200540878</v>
      </c>
      <c r="M129" s="471">
        <v>48.670216477249831</v>
      </c>
      <c r="N129" s="463">
        <v>50.731212211855315</v>
      </c>
      <c r="O129" s="463">
        <v>49.18890503846692</v>
      </c>
      <c r="P129" s="463">
        <v>54.312645108349955</v>
      </c>
      <c r="Q129" s="477">
        <v>58.748481648708015</v>
      </c>
      <c r="R129" s="471">
        <v>52.010562396788863</v>
      </c>
      <c r="S129" s="463">
        <v>60.006031443964481</v>
      </c>
      <c r="T129" s="463">
        <v>38.574944330472611</v>
      </c>
      <c r="U129" s="463">
        <v>47.424080175469783</v>
      </c>
      <c r="V129" s="463">
        <v>62.132166225499553</v>
      </c>
      <c r="W129" s="463">
        <v>50.298314324412765</v>
      </c>
      <c r="X129" s="463">
        <v>34.480478344248851</v>
      </c>
      <c r="Y129" s="477">
        <v>38.400530342640046</v>
      </c>
      <c r="Z129" s="477">
        <v>33.319122806050231</v>
      </c>
      <c r="AA129" s="477">
        <v>27.170890605064081</v>
      </c>
      <c r="AB129" s="477">
        <v>35.464725914197473</v>
      </c>
      <c r="AC129" s="477">
        <v>78.249874834893717</v>
      </c>
      <c r="AD129" s="477">
        <v>17.451088063118554</v>
      </c>
      <c r="AE129" s="477">
        <v>38.75010731329521</v>
      </c>
      <c r="AF129" s="477">
        <v>32.819784369225097</v>
      </c>
      <c r="AG129" s="477">
        <v>34.907148660399486</v>
      </c>
      <c r="AH129" s="477">
        <v>39.377238439077367</v>
      </c>
      <c r="AI129" s="477">
        <v>53.926837014163056</v>
      </c>
      <c r="AJ129" s="477">
        <v>76.571717741652506</v>
      </c>
      <c r="AK129" s="477">
        <v>57.547979850289188</v>
      </c>
      <c r="AL129" s="477">
        <v>46.904577089862165</v>
      </c>
      <c r="AM129" s="477">
        <v>78.312579718427131</v>
      </c>
      <c r="AN129" s="477">
        <v>38.473118442146784</v>
      </c>
      <c r="AO129" s="477">
        <v>31.301636343116542</v>
      </c>
      <c r="AP129" s="477">
        <v>54.138076465275631</v>
      </c>
      <c r="AQ129" s="477">
        <v>63.123970411403697</v>
      </c>
      <c r="AR129" s="1"/>
      <c r="AS129" s="1"/>
      <c r="AT129" s="1"/>
      <c r="AU129" s="1"/>
      <c r="AV129" s="1"/>
      <c r="AW129" s="1"/>
      <c r="AX129" s="1"/>
      <c r="AY129" s="1"/>
      <c r="AZ129" s="342"/>
      <c r="BA129" s="972"/>
      <c r="BB129" s="597" t="s">
        <v>48</v>
      </c>
      <c r="BC129" s="487">
        <v>1458.6336039140947</v>
      </c>
      <c r="BD129" s="484">
        <v>1785.604250098</v>
      </c>
      <c r="BE129" s="484">
        <v>2357.8389180069589</v>
      </c>
      <c r="BF129" s="484">
        <v>2702.2486954960136</v>
      </c>
      <c r="BG129" s="493">
        <v>6191.2160199241889</v>
      </c>
      <c r="BH129" s="487">
        <v>1047.8141390947178</v>
      </c>
      <c r="BI129" s="484">
        <v>844.22176940286431</v>
      </c>
      <c r="BJ129" s="484">
        <v>1592.2552330762207</v>
      </c>
      <c r="BK129" s="484">
        <v>2296.0617005824251</v>
      </c>
      <c r="BL129" s="493">
        <v>3543.1950113862481</v>
      </c>
      <c r="BM129" s="487">
        <v>871.64106346807409</v>
      </c>
      <c r="BN129" s="484">
        <v>804.24049935124401</v>
      </c>
      <c r="BO129" s="484">
        <v>978.29818100861519</v>
      </c>
      <c r="BP129" s="484">
        <v>1173.9990234072754</v>
      </c>
      <c r="BQ129" s="493">
        <v>1343.8148666615596</v>
      </c>
      <c r="BR129" s="487">
        <v>248.59425815721096</v>
      </c>
      <c r="BS129" s="484">
        <v>602.56455036920636</v>
      </c>
      <c r="BT129" s="484">
        <v>1979.9656507108575</v>
      </c>
      <c r="BU129" s="484">
        <v>472.52734149470132</v>
      </c>
      <c r="BV129" s="484">
        <v>310.02170626101326</v>
      </c>
      <c r="BW129" s="484">
        <v>1432.90124463231</v>
      </c>
      <c r="BX129" s="484">
        <v>99.720763656729346</v>
      </c>
      <c r="BY129" s="490">
        <v>153.69095648691746</v>
      </c>
      <c r="BZ129" s="490">
        <v>469.11070706645745</v>
      </c>
      <c r="CA129" s="490">
        <v>3124.6511215341925</v>
      </c>
      <c r="CB129" s="490">
        <v>454.23807891950065</v>
      </c>
      <c r="CC129" s="490">
        <v>30.003665285284086</v>
      </c>
      <c r="CD129" s="490">
        <v>3.2272347394361516</v>
      </c>
      <c r="CE129" s="490">
        <v>94.833688379008876</v>
      </c>
      <c r="CF129" s="490">
        <v>278.7710818821655</v>
      </c>
      <c r="CG129" s="490">
        <v>9.4292038944443792</v>
      </c>
      <c r="CH129" s="490">
        <v>24.719158976244181</v>
      </c>
      <c r="CI129" s="490">
        <v>247.95181311721987</v>
      </c>
      <c r="CJ129" s="490">
        <v>1289.6746001781253</v>
      </c>
      <c r="CK129" s="490">
        <v>156.54529806607033</v>
      </c>
      <c r="CL129" s="490">
        <v>61.922160411027221</v>
      </c>
      <c r="CM129" s="490">
        <v>1087.2753343883064</v>
      </c>
      <c r="CN129" s="490">
        <v>516.845623268145</v>
      </c>
      <c r="CO129" s="490">
        <v>156.60550614329989</v>
      </c>
      <c r="CP129" s="490">
        <v>1126.6528986957942</v>
      </c>
      <c r="CQ129" s="490">
        <v>63.09784072557764</v>
      </c>
      <c r="CR129" s="2"/>
      <c r="CS129" s="2"/>
      <c r="CT129" s="2"/>
      <c r="CU129" s="2"/>
      <c r="CV129" s="2"/>
      <c r="CW129" s="2"/>
      <c r="CX129" s="2"/>
      <c r="CY129" s="2"/>
      <c r="CZ129" s="4"/>
    </row>
    <row r="130" s="305" customFormat="true" ht="15" hidden="true" customHeight="true" x14ac:dyDescent="0.2">
      <c r="A130" s="1034" t="s">
        <v>47</v>
      </c>
      <c r="B130" s="375" t="s">
        <v>42</v>
      </c>
      <c r="C130" s="382"/>
      <c r="D130" s="383"/>
      <c r="E130" s="383"/>
      <c r="F130" s="383"/>
      <c r="G130" s="384"/>
      <c r="H130" s="385"/>
      <c r="I130" s="383"/>
      <c r="J130" s="383"/>
      <c r="K130" s="383"/>
      <c r="L130" s="386"/>
      <c r="M130" s="382"/>
      <c r="N130" s="383"/>
      <c r="O130" s="383"/>
      <c r="P130" s="383"/>
      <c r="Q130" s="386"/>
      <c r="R130" s="382"/>
      <c r="S130" s="385"/>
      <c r="T130" s="385"/>
      <c r="U130" s="385"/>
      <c r="V130" s="385"/>
      <c r="W130" s="385"/>
      <c r="X130" s="385"/>
      <c r="Y130" s="385"/>
      <c r="Z130" s="385"/>
      <c r="AA130" s="385"/>
      <c r="AB130" s="385"/>
      <c r="AC130" s="385"/>
      <c r="AD130" s="385"/>
      <c r="AE130" s="385"/>
      <c r="AF130" s="385"/>
      <c r="AG130" s="385"/>
      <c r="AH130" s="385"/>
      <c r="AI130" s="385"/>
      <c r="AJ130" s="385"/>
      <c r="AK130" s="385"/>
      <c r="AL130" s="385"/>
      <c r="AM130" s="385"/>
      <c r="AN130" s="385"/>
      <c r="AO130" s="385"/>
      <c r="AP130" s="385"/>
      <c r="AQ130" s="880"/>
      <c r="AR130" s="884"/>
      <c r="AS130" s="884"/>
      <c r="AT130" s="884"/>
      <c r="AU130" s="884"/>
      <c r="AV130" s="884"/>
      <c r="AW130" s="884"/>
      <c r="AX130" s="884"/>
      <c r="AY130" s="884"/>
      <c r="AZ130" s="343"/>
      <c r="BB130" s="307"/>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05" customFormat="true" ht="15" hidden="true" customHeight="true" x14ac:dyDescent="0.2">
      <c r="A131" s="1035"/>
      <c r="B131" s="371" t="s">
        <v>46</v>
      </c>
      <c r="C131" s="387"/>
      <c r="D131" s="388"/>
      <c r="E131" s="388"/>
      <c r="F131" s="388"/>
      <c r="G131" s="389"/>
      <c r="H131" s="390"/>
      <c r="I131" s="388"/>
      <c r="J131" s="388"/>
      <c r="K131" s="388"/>
      <c r="L131" s="391"/>
      <c r="M131" s="387"/>
      <c r="N131" s="388"/>
      <c r="O131" s="388"/>
      <c r="P131" s="388"/>
      <c r="Q131" s="391"/>
      <c r="R131" s="387"/>
      <c r="S131" s="390"/>
      <c r="T131" s="390"/>
      <c r="U131" s="390"/>
      <c r="V131" s="390"/>
      <c r="W131" s="390"/>
      <c r="X131" s="390"/>
      <c r="Y131" s="390"/>
      <c r="Z131" s="390"/>
      <c r="AA131" s="390"/>
      <c r="AB131" s="390"/>
      <c r="AC131" s="390"/>
      <c r="AD131" s="390"/>
      <c r="AE131" s="390"/>
      <c r="AF131" s="390"/>
      <c r="AG131" s="390"/>
      <c r="AH131" s="390"/>
      <c r="AI131" s="390"/>
      <c r="AJ131" s="390"/>
      <c r="AK131" s="390"/>
      <c r="AL131" s="390"/>
      <c r="AM131" s="390"/>
      <c r="AN131" s="390"/>
      <c r="AO131" s="390"/>
      <c r="AP131" s="390"/>
      <c r="AQ131" s="881"/>
      <c r="AR131" s="884"/>
      <c r="AS131" s="884"/>
      <c r="AT131" s="884"/>
      <c r="AU131" s="884"/>
      <c r="AV131" s="884"/>
      <c r="AW131" s="884"/>
      <c r="AX131" s="884"/>
      <c r="AY131" s="884"/>
      <c r="AZ131" s="343"/>
      <c r="BB131" s="307"/>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05" customFormat="true" ht="15" hidden="true" customHeight="true" x14ac:dyDescent="0.2">
      <c r="A132" s="1036"/>
      <c r="B132" s="372" t="s">
        <v>46</v>
      </c>
      <c r="C132" s="392"/>
      <c r="D132" s="393"/>
      <c r="E132" s="393"/>
      <c r="F132" s="393"/>
      <c r="G132" s="394"/>
      <c r="H132" s="395"/>
      <c r="I132" s="393"/>
      <c r="J132" s="393"/>
      <c r="K132" s="393"/>
      <c r="L132" s="396"/>
      <c r="M132" s="392"/>
      <c r="N132" s="393"/>
      <c r="O132" s="393"/>
      <c r="P132" s="393"/>
      <c r="Q132" s="396"/>
      <c r="R132" s="443"/>
      <c r="S132" s="444"/>
      <c r="T132" s="444"/>
      <c r="U132" s="444"/>
      <c r="V132" s="444"/>
      <c r="W132" s="444"/>
      <c r="X132" s="444"/>
      <c r="Y132" s="444"/>
      <c r="Z132" s="444"/>
      <c r="AA132" s="444"/>
      <c r="AB132" s="444"/>
      <c r="AC132" s="444"/>
      <c r="AD132" s="444"/>
      <c r="AE132" s="444"/>
      <c r="AF132" s="444"/>
      <c r="AG132" s="444"/>
      <c r="AH132" s="444"/>
      <c r="AI132" s="444"/>
      <c r="AJ132" s="444"/>
      <c r="AK132" s="444"/>
      <c r="AL132" s="444"/>
      <c r="AM132" s="444"/>
      <c r="AN132" s="444"/>
      <c r="AO132" s="444"/>
      <c r="AP132" s="444"/>
      <c r="AQ132" s="882"/>
      <c r="AR132" s="884"/>
      <c r="AS132" s="884"/>
      <c r="AT132" s="884"/>
      <c r="AU132" s="884"/>
      <c r="AV132" s="884"/>
      <c r="AW132" s="884"/>
      <c r="AX132" s="884"/>
      <c r="AY132" s="884"/>
      <c r="AZ132" s="343"/>
      <c r="BB132" s="307"/>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304" customFormat="true" ht="15" customHeight="true" x14ac:dyDescent="0.2">
      <c r="B133" s="374"/>
      <c r="C133" s="989" t="s">
        <v>115</v>
      </c>
      <c r="D133" s="990"/>
      <c r="E133" s="990"/>
      <c r="F133" s="990"/>
      <c r="G133" s="991"/>
      <c r="H133" s="987" t="s">
        <v>38</v>
      </c>
      <c r="I133" s="979"/>
      <c r="J133" s="979"/>
      <c r="K133" s="979"/>
      <c r="L133" s="981"/>
      <c r="M133" s="973" t="s">
        <v>37</v>
      </c>
      <c r="N133" s="974"/>
      <c r="O133" s="974"/>
      <c r="P133" s="974"/>
      <c r="Q133" s="976"/>
      <c r="R133" s="501" t="s">
        <v>142</v>
      </c>
      <c r="S133" s="456"/>
      <c r="T133" s="456"/>
      <c r="U133" s="456"/>
      <c r="V133" s="456"/>
      <c r="W133" s="456"/>
      <c r="X133" s="456"/>
      <c r="Y133" s="456"/>
      <c r="Z133" s="441"/>
      <c r="AA133" s="441"/>
      <c r="AB133" s="441"/>
      <c r="AC133" s="441"/>
      <c r="AD133" s="441"/>
      <c r="AE133" s="441"/>
      <c r="AF133" s="441"/>
      <c r="AG133" s="441"/>
      <c r="AH133" s="441"/>
      <c r="AI133" s="441"/>
      <c r="AJ133" s="441"/>
      <c r="AK133" s="441"/>
      <c r="AL133" s="441"/>
      <c r="AM133" s="441"/>
      <c r="AN133" s="441"/>
      <c r="AO133" s="441"/>
      <c r="AP133" s="441"/>
      <c r="AQ133" s="441"/>
      <c r="AR133" s="883"/>
      <c r="AS133" s="883"/>
      <c r="AT133" s="883"/>
      <c r="AU133" s="883"/>
      <c r="AV133" s="883"/>
      <c r="AW133" s="883"/>
      <c r="AX133" s="883"/>
      <c r="AY133" s="883"/>
      <c r="AZ133" s="342"/>
      <c r="BA133" s="344" t="s">
        <v>131</v>
      </c>
      <c r="BB133" s="290" t="s">
        <v>99</v>
      </c>
      <c r="BC133" s="973" t="s">
        <v>115</v>
      </c>
      <c r="BD133" s="974"/>
      <c r="BE133" s="974"/>
      <c r="BF133" s="974"/>
      <c r="BG133" s="975"/>
      <c r="BH133" s="973" t="s">
        <v>38</v>
      </c>
      <c r="BI133" s="974"/>
      <c r="BJ133" s="974"/>
      <c r="BK133" s="974"/>
      <c r="BL133" s="975"/>
      <c r="BM133" s="973" t="s">
        <v>37</v>
      </c>
      <c r="BN133" s="974"/>
      <c r="BO133" s="974"/>
      <c r="BP133" s="974"/>
      <c r="BQ133" s="975"/>
      <c r="BR133" s="501" t="s">
        <v>142</v>
      </c>
      <c r="BS133" s="456"/>
      <c r="BT133" s="456"/>
      <c r="BU133" s="456"/>
      <c r="BV133" s="456"/>
      <c r="BW133" s="456"/>
      <c r="BX133" s="456"/>
      <c r="BY133" s="456"/>
      <c r="BZ133" s="440"/>
      <c r="CA133" s="440"/>
      <c r="CB133" s="440"/>
      <c r="CC133" s="440"/>
      <c r="CD133" s="440"/>
      <c r="CE133" s="440"/>
      <c r="CF133" s="440"/>
      <c r="CG133" s="440"/>
      <c r="CH133" s="440"/>
      <c r="CI133" s="440"/>
      <c r="CJ133" s="440"/>
      <c r="CK133" s="440"/>
      <c r="CL133" s="440"/>
      <c r="CM133" s="440"/>
      <c r="CN133" s="440"/>
      <c r="CO133" s="440"/>
      <c r="CP133" s="440"/>
      <c r="CQ133" s="440"/>
      <c r="CR133" s="342"/>
      <c r="CS133" s="342"/>
      <c r="CT133" s="342"/>
      <c r="CU133" s="342"/>
      <c r="CV133" s="342"/>
      <c r="CW133" s="342"/>
      <c r="CX133" s="342"/>
      <c r="CY133" s="342"/>
      <c r="CZ133" s="342"/>
    </row>
    <row r="134" s="304" customFormat="true" ht="12.75" x14ac:dyDescent="0.2">
      <c r="A134" s="329" t="s">
        <v>69</v>
      </c>
      <c r="B134" s="374"/>
      <c r="C134" s="417" t="s">
        <v>0</v>
      </c>
      <c r="D134" s="587" t="s">
        <v>1</v>
      </c>
      <c r="E134" s="587" t="s">
        <v>2</v>
      </c>
      <c r="F134" s="587" t="s">
        <v>3</v>
      </c>
      <c r="G134" s="588" t="s">
        <v>4</v>
      </c>
      <c r="H134" s="380" t="s">
        <v>0</v>
      </c>
      <c r="I134" s="590" t="s">
        <v>1</v>
      </c>
      <c r="J134" s="590" t="s">
        <v>2</v>
      </c>
      <c r="K134" s="590" t="s">
        <v>3</v>
      </c>
      <c r="L134" s="591" t="s">
        <v>4</v>
      </c>
      <c r="M134" s="381" t="s">
        <v>0</v>
      </c>
      <c r="N134" s="590" t="s">
        <v>1</v>
      </c>
      <c r="O134" s="590" t="s">
        <v>2</v>
      </c>
      <c r="P134" s="590" t="s">
        <v>3</v>
      </c>
      <c r="Q134" s="591" t="s">
        <v>4</v>
      </c>
      <c r="R134" s="381" t="s">
        <v>523</v>
      </c>
      <c r="S134" s="590" t="s">
        <v>262</v>
      </c>
      <c r="T134" s="590" t="s">
        <v>524</v>
      </c>
      <c r="U134" s="590" t="s">
        <v>525</v>
      </c>
      <c r="V134" s="590" t="s">
        <v>526</v>
      </c>
      <c r="W134" s="590" t="s">
        <v>527</v>
      </c>
      <c r="X134" s="590" t="s">
        <v>528</v>
      </c>
      <c r="Y134" s="591" t="s">
        <v>529</v>
      </c>
      <c r="Z134" s="591" t="s">
        <v>328</v>
      </c>
      <c r="AA134" s="591" t="s">
        <v>266</v>
      </c>
      <c r="AB134" s="591" t="s">
        <v>530</v>
      </c>
      <c r="AC134" s="591" t="s">
        <v>531</v>
      </c>
      <c r="AD134" s="591" t="s">
        <v>532</v>
      </c>
      <c r="AE134" s="591" t="s">
        <v>533</v>
      </c>
      <c r="AF134" s="591" t="s">
        <v>534</v>
      </c>
      <c r="AG134" s="591" t="s">
        <v>535</v>
      </c>
      <c r="AH134" s="591" t="s">
        <v>267</v>
      </c>
      <c r="AI134" s="591" t="s">
        <v>536</v>
      </c>
      <c r="AJ134" s="591" t="s">
        <v>329</v>
      </c>
      <c r="AK134" s="591" t="s">
        <v>537</v>
      </c>
      <c r="AL134" s="591" t="s">
        <v>538</v>
      </c>
      <c r="AM134" s="591" t="s">
        <v>331</v>
      </c>
      <c r="AN134" s="591" t="s">
        <v>539</v>
      </c>
      <c r="AO134" s="591" t="s">
        <v>540</v>
      </c>
      <c r="AP134" s="591" t="s">
        <v>541</v>
      </c>
      <c r="AQ134" s="591" t="s">
        <v>542</v>
      </c>
      <c r="AR134" s="173"/>
      <c r="AS134" s="173"/>
      <c r="AT134" s="173"/>
      <c r="AU134" s="173"/>
      <c r="AV134" s="173"/>
      <c r="AW134" s="173"/>
      <c r="AX134" s="173"/>
      <c r="AY134" s="173"/>
      <c r="AZ134" s="342"/>
      <c r="BA134" s="329" t="s">
        <v>117</v>
      </c>
      <c r="BB134" s="328"/>
      <c r="BC134" s="457" t="s">
        <v>0</v>
      </c>
      <c r="BD134" s="563" t="s">
        <v>1</v>
      </c>
      <c r="BE134" s="563" t="s">
        <v>2</v>
      </c>
      <c r="BF134" s="563" t="s">
        <v>3</v>
      </c>
      <c r="BG134" s="458" t="s">
        <v>4</v>
      </c>
      <c r="BH134" s="457" t="s">
        <v>0</v>
      </c>
      <c r="BI134" s="563" t="s">
        <v>1</v>
      </c>
      <c r="BJ134" s="563" t="s">
        <v>2</v>
      </c>
      <c r="BK134" s="563" t="s">
        <v>3</v>
      </c>
      <c r="BL134" s="458" t="s">
        <v>4</v>
      </c>
      <c r="BM134" s="457" t="s">
        <v>0</v>
      </c>
      <c r="BN134" s="563" t="s">
        <v>1</v>
      </c>
      <c r="BO134" s="563" t="s">
        <v>2</v>
      </c>
      <c r="BP134" s="563" t="s">
        <v>3</v>
      </c>
      <c r="BQ134" s="458" t="s">
        <v>4</v>
      </c>
      <c r="BR134" s="457" t="s">
        <v>523</v>
      </c>
      <c r="BS134" s="563" t="s">
        <v>262</v>
      </c>
      <c r="BT134" s="563" t="s">
        <v>524</v>
      </c>
      <c r="BU134" s="563" t="s">
        <v>525</v>
      </c>
      <c r="BV134" s="563" t="s">
        <v>526</v>
      </c>
      <c r="BW134" s="563" t="s">
        <v>527</v>
      </c>
      <c r="BX134" s="563" t="s">
        <v>528</v>
      </c>
      <c r="BY134" s="564" t="s">
        <v>529</v>
      </c>
      <c r="BZ134" s="564" t="s">
        <v>328</v>
      </c>
      <c r="CA134" s="564" t="s">
        <v>266</v>
      </c>
      <c r="CB134" s="564" t="s">
        <v>530</v>
      </c>
      <c r="CC134" s="564" t="s">
        <v>531</v>
      </c>
      <c r="CD134" s="564" t="s">
        <v>532</v>
      </c>
      <c r="CE134" s="564" t="s">
        <v>533</v>
      </c>
      <c r="CF134" s="564" t="s">
        <v>534</v>
      </c>
      <c r="CG134" s="564" t="s">
        <v>535</v>
      </c>
      <c r="CH134" s="564" t="s">
        <v>267</v>
      </c>
      <c r="CI134" s="564" t="s">
        <v>536</v>
      </c>
      <c r="CJ134" s="564" t="s">
        <v>329</v>
      </c>
      <c r="CK134" s="564" t="s">
        <v>537</v>
      </c>
      <c r="CL134" s="564" t="s">
        <v>538</v>
      </c>
      <c r="CM134" s="564" t="s">
        <v>331</v>
      </c>
      <c r="CN134" s="564" t="s">
        <v>539</v>
      </c>
      <c r="CO134" s="564" t="s">
        <v>540</v>
      </c>
      <c r="CP134" s="564" t="s">
        <v>541</v>
      </c>
      <c r="CQ134" s="564" t="s">
        <v>542</v>
      </c>
      <c r="CR134" s="173"/>
      <c r="CS134" s="173"/>
      <c r="CT134" s="173"/>
      <c r="CU134" s="173"/>
      <c r="CV134" s="173"/>
      <c r="CW134" s="173"/>
      <c r="CX134" s="173"/>
      <c r="CY134" s="173"/>
      <c r="CZ134" s="173"/>
    </row>
    <row r="135" s="304" customFormat="true" ht="15" customHeight="true" x14ac:dyDescent="0.2">
      <c r="A135" s="988" t="s">
        <v>45</v>
      </c>
      <c r="B135" s="377" t="s">
        <v>44</v>
      </c>
      <c r="C135" s="472">
        <v>0</v>
      </c>
      <c r="D135" s="459">
        <v>6.7737786582489884E-2</v>
      </c>
      <c r="E135" s="459">
        <v>0.12720382889347151</v>
      </c>
      <c r="F135" s="459">
        <v>2.2492229710522302</v>
      </c>
      <c r="G135" s="478">
        <v>2.3046282145332877</v>
      </c>
      <c r="H135" s="466">
        <v>0</v>
      </c>
      <c r="I135" s="459">
        <v>2.7404167123748966</v>
      </c>
      <c r="J135" s="459">
        <v>2.6280767885144325</v>
      </c>
      <c r="K135" s="459">
        <v>2.7295378562471817</v>
      </c>
      <c r="L135" s="474">
        <v>1.948665071506047</v>
      </c>
      <c r="M135" s="472">
        <v>0</v>
      </c>
      <c r="N135" s="459">
        <v>0</v>
      </c>
      <c r="O135" s="459">
        <v>0.12064626479437492</v>
      </c>
      <c r="P135" s="459">
        <v>0.12622026489693855</v>
      </c>
      <c r="Q135" s="474">
        <v>0.36186896453931788</v>
      </c>
      <c r="R135" s="472">
        <v>0</v>
      </c>
      <c r="S135" s="459">
        <v>0</v>
      </c>
      <c r="T135" s="459">
        <v>4.8072949423247762</v>
      </c>
      <c r="U135" s="459">
        <v>0</v>
      </c>
      <c r="V135" s="459">
        <v>0</v>
      </c>
      <c r="W135" s="459">
        <v>0</v>
      </c>
      <c r="X135" s="459">
        <v>0</v>
      </c>
      <c r="Y135" s="474">
        <v>0</v>
      </c>
      <c r="Z135" s="474">
        <v>0</v>
      </c>
      <c r="AA135" s="474">
        <v>0.79960712295344682</v>
      </c>
      <c r="AB135" s="474">
        <v>4.9505800652782539E-2</v>
      </c>
      <c r="AC135" s="474">
        <v>0</v>
      </c>
      <c r="AD135" s="474">
        <v>0</v>
      </c>
      <c r="AE135" s="474">
        <v>0</v>
      </c>
      <c r="AF135" s="474">
        <v>7.8893569424652352E-2</v>
      </c>
      <c r="AG135" s="474">
        <v>0</v>
      </c>
      <c r="AH135" s="474">
        <v>0</v>
      </c>
      <c r="AI135" s="474">
        <v>0</v>
      </c>
      <c r="AJ135" s="474">
        <v>0</v>
      </c>
      <c r="AK135" s="474">
        <v>0</v>
      </c>
      <c r="AL135" s="474">
        <v>0</v>
      </c>
      <c r="AM135" s="474">
        <v>5.5828451901843383</v>
      </c>
      <c r="AN135" s="474">
        <v>0</v>
      </c>
      <c r="AO135" s="474">
        <v>1.3037870645374903E-2</v>
      </c>
      <c r="AP135" s="474">
        <v>0</v>
      </c>
      <c r="AQ135" s="474">
        <v>0</v>
      </c>
      <c r="AR135" s="1"/>
      <c r="AS135" s="1"/>
      <c r="AT135" s="1"/>
      <c r="AU135" s="1"/>
      <c r="AV135" s="1"/>
      <c r="AW135" s="1"/>
      <c r="AX135" s="1"/>
      <c r="AY135" s="1"/>
      <c r="AZ135" s="342"/>
      <c r="BA135" s="977" t="s">
        <v>45</v>
      </c>
      <c r="BB135" s="596" t="s">
        <v>44</v>
      </c>
      <c r="BC135" s="485">
        <v>0</v>
      </c>
      <c r="BD135" s="482">
        <v>14.543871219102698</v>
      </c>
      <c r="BE135" s="482">
        <v>27.332375820487819</v>
      </c>
      <c r="BF135" s="482">
        <v>482.94963465904607</v>
      </c>
      <c r="BG135" s="491">
        <v>494.94889293536909</v>
      </c>
      <c r="BH135" s="485">
        <v>0</v>
      </c>
      <c r="BI135" s="482">
        <v>257.9031016192846</v>
      </c>
      <c r="BJ135" s="482">
        <v>247.6748635680288</v>
      </c>
      <c r="BK135" s="482">
        <v>256.8775415745381</v>
      </c>
      <c r="BL135" s="491">
        <v>183.93129985784134</v>
      </c>
      <c r="BM135" s="485">
        <v>0</v>
      </c>
      <c r="BN135" s="482">
        <v>0</v>
      </c>
      <c r="BO135" s="482">
        <v>14.543871219102698</v>
      </c>
      <c r="BP135" s="482">
        <v>15.212483137902236</v>
      </c>
      <c r="BQ135" s="491">
        <v>43.631613657308101</v>
      </c>
      <c r="BR135" s="485">
        <v>0</v>
      </c>
      <c r="BS135" s="482">
        <v>0</v>
      </c>
      <c r="BT135" s="482">
        <v>415.87008496103653</v>
      </c>
      <c r="BU135" s="482">
        <v>0</v>
      </c>
      <c r="BV135" s="482">
        <v>0</v>
      </c>
      <c r="BW135" s="482">
        <v>0</v>
      </c>
      <c r="BX135" s="482">
        <v>0</v>
      </c>
      <c r="BY135" s="488">
        <v>0</v>
      </c>
      <c r="BZ135" s="488">
        <v>0</v>
      </c>
      <c r="CA135" s="488">
        <v>119.69979763288765</v>
      </c>
      <c r="CB135" s="488">
        <v>3.7454366866109567</v>
      </c>
      <c r="CC135" s="488">
        <v>0</v>
      </c>
      <c r="CD135" s="488">
        <v>0</v>
      </c>
      <c r="CE135" s="488">
        <v>0</v>
      </c>
      <c r="CF135" s="488">
        <v>2.433849904504247</v>
      </c>
      <c r="CG135" s="488">
        <v>0</v>
      </c>
      <c r="CH135" s="488">
        <v>0</v>
      </c>
      <c r="CI135" s="488">
        <v>0</v>
      </c>
      <c r="CJ135" s="488">
        <v>0</v>
      </c>
      <c r="CK135" s="488">
        <v>0</v>
      </c>
      <c r="CL135" s="488">
        <v>0</v>
      </c>
      <c r="CM135" s="488">
        <v>477.68548184007801</v>
      </c>
      <c r="CN135" s="488">
        <v>0</v>
      </c>
      <c r="CO135" s="488">
        <v>0.3401236088884122</v>
      </c>
      <c r="CP135" s="488">
        <v>0</v>
      </c>
      <c r="CQ135" s="488">
        <v>0</v>
      </c>
      <c r="CR135" s="2"/>
      <c r="CS135" s="2"/>
      <c r="CT135" s="2"/>
      <c r="CU135" s="2"/>
      <c r="CV135" s="2"/>
      <c r="CW135" s="2"/>
      <c r="CX135" s="2"/>
      <c r="CY135" s="2"/>
      <c r="CZ135" s="4"/>
    </row>
    <row r="136" s="304" customFormat="true" ht="15" customHeight="true" x14ac:dyDescent="0.2">
      <c r="A136" s="982"/>
      <c r="B136" s="378" t="s">
        <v>43</v>
      </c>
      <c r="C136" s="473">
        <v>5.4449715033801895E-2</v>
      </c>
      <c r="D136" s="462">
        <v>0.2138405283543342</v>
      </c>
      <c r="E136" s="462">
        <v>3.7683007211390736E-2</v>
      </c>
      <c r="F136" s="462">
        <v>6.5175617898719365</v>
      </c>
      <c r="G136" s="480">
        <v>35.126594966808824</v>
      </c>
      <c r="H136" s="467">
        <v>0.17467350764490985</v>
      </c>
      <c r="I136" s="462">
        <v>2.5367248075730218</v>
      </c>
      <c r="J136" s="462">
        <v>19.317003008562683</v>
      </c>
      <c r="K136" s="462">
        <v>27.85252873475228</v>
      </c>
      <c r="L136" s="476">
        <v>44.866360788619822</v>
      </c>
      <c r="M136" s="473">
        <v>0</v>
      </c>
      <c r="N136" s="462">
        <v>9.7054192452668372E-2</v>
      </c>
      <c r="O136" s="462">
        <v>0.20150130733254235</v>
      </c>
      <c r="P136" s="462">
        <v>0.17940458867852463</v>
      </c>
      <c r="Q136" s="476">
        <v>0.16331295139667043</v>
      </c>
      <c r="R136" s="473">
        <v>0.11902166060038991</v>
      </c>
      <c r="S136" s="462">
        <v>0.18367821633927978</v>
      </c>
      <c r="T136" s="462">
        <v>16.42125838552041</v>
      </c>
      <c r="U136" s="462">
        <v>4.2932648850533424</v>
      </c>
      <c r="V136" s="462">
        <v>0</v>
      </c>
      <c r="W136" s="462">
        <v>0.33755031912090311</v>
      </c>
      <c r="X136" s="462">
        <v>5.1499346772004947E-2</v>
      </c>
      <c r="Y136" s="476">
        <v>0.31793413947533167</v>
      </c>
      <c r="Z136" s="476">
        <v>1.5252859163133117</v>
      </c>
      <c r="AA136" s="476">
        <v>39.342593977937213</v>
      </c>
      <c r="AB136" s="476">
        <v>1.7870635937315142</v>
      </c>
      <c r="AC136" s="476">
        <v>0</v>
      </c>
      <c r="AD136" s="476">
        <v>2.1670285989645946E-2</v>
      </c>
      <c r="AE136" s="476">
        <v>5.0618281240787183E-2</v>
      </c>
      <c r="AF136" s="476">
        <v>7.2791516767353261</v>
      </c>
      <c r="AG136" s="476">
        <v>0</v>
      </c>
      <c r="AH136" s="476">
        <v>0</v>
      </c>
      <c r="AI136" s="476">
        <v>0</v>
      </c>
      <c r="AJ136" s="476">
        <v>5.6922360297373551</v>
      </c>
      <c r="AK136" s="476">
        <v>0</v>
      </c>
      <c r="AL136" s="476">
        <v>0</v>
      </c>
      <c r="AM136" s="476">
        <v>1.925946354177855</v>
      </c>
      <c r="AN136" s="476">
        <v>0</v>
      </c>
      <c r="AO136" s="476">
        <v>3.6458089068778206</v>
      </c>
      <c r="AP136" s="476">
        <v>7.1701068456377364</v>
      </c>
      <c r="AQ136" s="476">
        <v>0.18535061625710653</v>
      </c>
      <c r="AR136" s="1"/>
      <c r="AS136" s="1"/>
      <c r="AT136" s="1"/>
      <c r="AU136" s="1"/>
      <c r="AV136" s="1"/>
      <c r="AW136" s="1"/>
      <c r="AX136" s="1"/>
      <c r="AY136" s="1"/>
      <c r="AZ136" s="342"/>
      <c r="BA136" s="970"/>
      <c r="BB136" s="594" t="s">
        <v>43</v>
      </c>
      <c r="BC136" s="486">
        <v>11.695629337048542</v>
      </c>
      <c r="BD136" s="483">
        <v>45.913355937943564</v>
      </c>
      <c r="BE136" s="483">
        <v>8.0969741564182218</v>
      </c>
      <c r="BF136" s="483">
        <v>1399.4406627520243</v>
      </c>
      <c r="BG136" s="492">
        <v>7543.8932760492844</v>
      </c>
      <c r="BH136" s="486">
        <v>16.464710916801486</v>
      </c>
      <c r="BI136" s="483">
        <v>238.73347176484629</v>
      </c>
      <c r="BJ136" s="483">
        <v>1820.4704313047855</v>
      </c>
      <c r="BK136" s="483">
        <v>2621.2089682662495</v>
      </c>
      <c r="BL136" s="492">
        <v>4234.8622040850896</v>
      </c>
      <c r="BM136" s="486">
        <v>0</v>
      </c>
      <c r="BN136" s="483">
        <v>11.695629337048542</v>
      </c>
      <c r="BO136" s="483">
        <v>24.290922469254667</v>
      </c>
      <c r="BP136" s="483">
        <v>21.622433468688897</v>
      </c>
      <c r="BQ136" s="492">
        <v>19.691126619950978</v>
      </c>
      <c r="BR136" s="486">
        <v>1.6925198632780509</v>
      </c>
      <c r="BS136" s="483">
        <v>4.6988583657676299</v>
      </c>
      <c r="BT136" s="483">
        <v>1420.5723180885161</v>
      </c>
      <c r="BU136" s="483">
        <v>92.359000939379342</v>
      </c>
      <c r="BV136" s="483">
        <v>0</v>
      </c>
      <c r="BW136" s="483">
        <v>13.604944355536489</v>
      </c>
      <c r="BX136" s="483">
        <v>2.3948573477882902</v>
      </c>
      <c r="BY136" s="489">
        <v>12.293306453716383</v>
      </c>
      <c r="BZ136" s="489">
        <v>55.908009483691593</v>
      </c>
      <c r="CA136" s="489">
        <v>5889.5179924330478</v>
      </c>
      <c r="CB136" s="489">
        <v>135.20301574786515</v>
      </c>
      <c r="CC136" s="489">
        <v>0</v>
      </c>
      <c r="CD136" s="489">
        <v>1.6074303150907094</v>
      </c>
      <c r="CE136" s="489">
        <v>1.4314039981369415</v>
      </c>
      <c r="CF136" s="489">
        <v>224.56028726415141</v>
      </c>
      <c r="CG136" s="489">
        <v>0</v>
      </c>
      <c r="CH136" s="489">
        <v>0</v>
      </c>
      <c r="CI136" s="489">
        <v>0</v>
      </c>
      <c r="CJ136" s="489">
        <v>528.41465922198188</v>
      </c>
      <c r="CK136" s="489">
        <v>0</v>
      </c>
      <c r="CL136" s="489">
        <v>0</v>
      </c>
      <c r="CM136" s="489">
        <v>164.78991998759204</v>
      </c>
      <c r="CN136" s="489">
        <v>0</v>
      </c>
      <c r="CO136" s="489">
        <v>95.109524895055799</v>
      </c>
      <c r="CP136" s="489">
        <v>363.31161890510589</v>
      </c>
      <c r="CQ136" s="489">
        <v>1.5702305670137924</v>
      </c>
      <c r="CR136" s="2"/>
      <c r="CS136" s="2"/>
      <c r="CT136" s="2"/>
      <c r="CU136" s="2"/>
      <c r="CV136" s="2"/>
      <c r="CW136" s="2"/>
      <c r="CX136" s="2"/>
      <c r="CY136" s="2"/>
      <c r="CZ136" s="4"/>
    </row>
    <row r="137" s="304" customFormat="true" ht="15" customHeight="true" x14ac:dyDescent="0.2">
      <c r="A137" s="982"/>
      <c r="B137" s="378" t="s">
        <v>42</v>
      </c>
      <c r="C137" s="473">
        <v>14.435955572653233</v>
      </c>
      <c r="D137" s="462">
        <v>15.743904490183713</v>
      </c>
      <c r="E137" s="462">
        <v>19.74548987801121</v>
      </c>
      <c r="F137" s="462">
        <v>25.807604767345726</v>
      </c>
      <c r="G137" s="480">
        <v>40.73111774878727</v>
      </c>
      <c r="H137" s="467">
        <v>22.39926482813372</v>
      </c>
      <c r="I137" s="462">
        <v>23.038643370127005</v>
      </c>
      <c r="J137" s="462">
        <v>33.469425391923494</v>
      </c>
      <c r="K137" s="462">
        <v>41.976327312011023</v>
      </c>
      <c r="L137" s="476">
        <v>41.985281604385996</v>
      </c>
      <c r="M137" s="473">
        <v>14.862244290396426</v>
      </c>
      <c r="N137" s="462">
        <v>13.061961515629283</v>
      </c>
      <c r="O137" s="462">
        <v>16.176105125051123</v>
      </c>
      <c r="P137" s="462">
        <v>17.629142975344216</v>
      </c>
      <c r="Q137" s="476">
        <v>18.450254452402028</v>
      </c>
      <c r="R137" s="473">
        <v>33.492778640123866</v>
      </c>
      <c r="S137" s="462">
        <v>39.06942276554696</v>
      </c>
      <c r="T137" s="462">
        <v>38.104327461621033</v>
      </c>
      <c r="U137" s="462">
        <v>42.023315197351316</v>
      </c>
      <c r="V137" s="462">
        <v>23.721866720300504</v>
      </c>
      <c r="W137" s="462">
        <v>70.343758435348519</v>
      </c>
      <c r="X137" s="462">
        <v>6.1676986674701988</v>
      </c>
      <c r="Y137" s="476">
        <v>10.033000053686731</v>
      </c>
      <c r="Z137" s="476">
        <v>36.886015019410145</v>
      </c>
      <c r="AA137" s="476">
        <v>36.678965482570206</v>
      </c>
      <c r="AB137" s="476">
        <v>15.092791345717979</v>
      </c>
      <c r="AC137" s="476">
        <v>1.3781486014619377</v>
      </c>
      <c r="AD137" s="476">
        <v>0.22764019353870951</v>
      </c>
      <c r="AE137" s="476">
        <v>8.6037406051461414</v>
      </c>
      <c r="AF137" s="476">
        <v>20.17535264714871</v>
      </c>
      <c r="AG137" s="476">
        <v>0.76388661286681392</v>
      </c>
      <c r="AH137" s="476">
        <v>5.0103603555710574</v>
      </c>
      <c r="AI137" s="476">
        <v>64.286172658722364</v>
      </c>
      <c r="AJ137" s="476">
        <v>12.451210930307019</v>
      </c>
      <c r="AK137" s="476">
        <v>32.518901687568082</v>
      </c>
      <c r="AL137" s="476">
        <v>12.09942439477911</v>
      </c>
      <c r="AM137" s="476">
        <v>8.7175849514903234</v>
      </c>
      <c r="AN137" s="476">
        <v>72.880508710898482</v>
      </c>
      <c r="AO137" s="476">
        <v>15.552678901617897</v>
      </c>
      <c r="AP137" s="476">
        <v>33.900739984733207</v>
      </c>
      <c r="AQ137" s="476">
        <v>11.674853635859805</v>
      </c>
      <c r="AR137" s="1"/>
      <c r="AS137" s="1"/>
      <c r="AT137" s="1"/>
      <c r="AU137" s="1"/>
      <c r="AV137" s="1"/>
      <c r="AW137" s="1"/>
      <c r="AX137" s="1"/>
      <c r="AY137" s="1"/>
      <c r="AZ137" s="342"/>
      <c r="BA137" s="970"/>
      <c r="BB137" s="594" t="s">
        <v>42</v>
      </c>
      <c r="BC137" s="486">
        <v>3100.7983310663735</v>
      </c>
      <c r="BD137" s="483">
        <v>3380.3484132484919</v>
      </c>
      <c r="BE137" s="483">
        <v>4242.7272417830436</v>
      </c>
      <c r="BF137" s="483">
        <v>5541.3684877955338</v>
      </c>
      <c r="BG137" s="492">
        <v>8747.5374599043553</v>
      </c>
      <c r="BH137" s="486">
        <v>2111.3529184621489</v>
      </c>
      <c r="BI137" s="483">
        <v>2168.1876173887076</v>
      </c>
      <c r="BJ137" s="483">
        <v>3154.2211414342951</v>
      </c>
      <c r="BK137" s="483">
        <v>3950.4034500047846</v>
      </c>
      <c r="BL137" s="492">
        <v>3962.9218654921979</v>
      </c>
      <c r="BM137" s="486">
        <v>1792.2969024667702</v>
      </c>
      <c r="BN137" s="483">
        <v>1574.0469982901056</v>
      </c>
      <c r="BO137" s="483">
        <v>1950.0246457392168</v>
      </c>
      <c r="BP137" s="483">
        <v>2124.7225274568113</v>
      </c>
      <c r="BQ137" s="492">
        <v>2224.6018670627591</v>
      </c>
      <c r="BR137" s="486">
        <v>476.27627474556317</v>
      </c>
      <c r="BS137" s="483">
        <v>999.47444866570982</v>
      </c>
      <c r="BT137" s="483">
        <v>3296.3340275486112</v>
      </c>
      <c r="BU137" s="483">
        <v>904.02793950594582</v>
      </c>
      <c r="BV137" s="483">
        <v>498.9713462360786</v>
      </c>
      <c r="BW137" s="483">
        <v>2835.2007539635374</v>
      </c>
      <c r="BX137" s="483">
        <v>286.8144820967795</v>
      </c>
      <c r="BY137" s="489">
        <v>387.93803180011662</v>
      </c>
      <c r="BZ137" s="489">
        <v>1352.0243355457351</v>
      </c>
      <c r="CA137" s="489">
        <v>5490.7774325854007</v>
      </c>
      <c r="CB137" s="489">
        <v>1141.868097560789</v>
      </c>
      <c r="CC137" s="489">
        <v>38.343403549962801</v>
      </c>
      <c r="CD137" s="489">
        <v>16.885598473507564</v>
      </c>
      <c r="CE137" s="489">
        <v>243.30001729129859</v>
      </c>
      <c r="CF137" s="489">
        <v>622.40535536295101</v>
      </c>
      <c r="CG137" s="489">
        <v>27.012243211779044</v>
      </c>
      <c r="CH137" s="489">
        <v>62.775247722078113</v>
      </c>
      <c r="CI137" s="489">
        <v>460.75942394694567</v>
      </c>
      <c r="CJ137" s="489">
        <v>1155.8555102541627</v>
      </c>
      <c r="CK137" s="489">
        <v>272.02570528682713</v>
      </c>
      <c r="CL137" s="489">
        <v>132.01730887029129</v>
      </c>
      <c r="CM137" s="489">
        <v>745.90350012857323</v>
      </c>
      <c r="CN137" s="489">
        <v>1343.3941520631913</v>
      </c>
      <c r="CO137" s="489">
        <v>405.72831406158178</v>
      </c>
      <c r="CP137" s="489">
        <v>1717.761393392318</v>
      </c>
      <c r="CQ137" s="489">
        <v>98.905589928063165</v>
      </c>
      <c r="CR137" s="2"/>
      <c r="CS137" s="2"/>
      <c r="CT137" s="2"/>
      <c r="CU137" s="2"/>
      <c r="CV137" s="2"/>
      <c r="CW137" s="2"/>
      <c r="CX137" s="2"/>
      <c r="CY137" s="2"/>
      <c r="CZ137" s="4"/>
    </row>
    <row r="138" s="304" customFormat="true" ht="15" customHeight="true" x14ac:dyDescent="0.2">
      <c r="A138" s="982"/>
      <c r="B138" s="378" t="s">
        <v>41</v>
      </c>
      <c r="C138" s="473">
        <v>61.14079903074893</v>
      </c>
      <c r="D138" s="462">
        <v>65.858246329519545</v>
      </c>
      <c r="E138" s="462">
        <v>70.763830930622802</v>
      </c>
      <c r="F138" s="462">
        <v>61.171182967741309</v>
      </c>
      <c r="G138" s="480">
        <v>19.951896413469331</v>
      </c>
      <c r="H138" s="467">
        <v>70.385680132783222</v>
      </c>
      <c r="I138" s="462">
        <v>65.101581691659405</v>
      </c>
      <c r="J138" s="462">
        <v>43.697170982677711</v>
      </c>
      <c r="K138" s="462">
        <v>25.091706550273329</v>
      </c>
      <c r="L138" s="476">
        <v>9.2519694580745711</v>
      </c>
      <c r="M138" s="473">
        <v>56.641961159441458</v>
      </c>
      <c r="N138" s="462">
        <v>64.467650392209492</v>
      </c>
      <c r="O138" s="462">
        <v>65.255605221541046</v>
      </c>
      <c r="P138" s="462">
        <v>69.390506256182292</v>
      </c>
      <c r="Q138" s="476">
        <v>74.266437298785377</v>
      </c>
      <c r="R138" s="473">
        <v>63.100724271332588</v>
      </c>
      <c r="S138" s="462">
        <v>40.21872371482403</v>
      </c>
      <c r="T138" s="462">
        <v>30.554492855225774</v>
      </c>
      <c r="U138" s="462">
        <v>33.764374220860851</v>
      </c>
      <c r="V138" s="462">
        <v>72.789419708708309</v>
      </c>
      <c r="W138" s="462">
        <v>22.874476218331285</v>
      </c>
      <c r="X138" s="462">
        <v>52.934383790391102</v>
      </c>
      <c r="Y138" s="476">
        <v>59.417158464351758</v>
      </c>
      <c r="Z138" s="476">
        <v>56.642325899822879</v>
      </c>
      <c r="AA138" s="476">
        <v>22.732787230411439</v>
      </c>
      <c r="AB138" s="476">
        <v>61.52073050518463</v>
      </c>
      <c r="AC138" s="476">
        <v>83.66827434979858</v>
      </c>
      <c r="AD138" s="476">
        <v>88.052823043151903</v>
      </c>
      <c r="AE138" s="476">
        <v>72.082968189838525</v>
      </c>
      <c r="AF138" s="476">
        <v>47.175545227181956</v>
      </c>
      <c r="AG138" s="476">
        <v>75.815864721343445</v>
      </c>
      <c r="AH138" s="476">
        <v>77.158645687333888</v>
      </c>
      <c r="AI138" s="476">
        <v>32.007910143303334</v>
      </c>
      <c r="AJ138" s="476">
        <v>79.385495831195897</v>
      </c>
      <c r="AK138" s="476">
        <v>52.543508726647467</v>
      </c>
      <c r="AL138" s="476">
        <v>59.24012251505151</v>
      </c>
      <c r="AM138" s="476">
        <v>83.022597397016668</v>
      </c>
      <c r="AN138" s="476">
        <v>13.83017981793207</v>
      </c>
      <c r="AO138" s="476">
        <v>72.860617777444574</v>
      </c>
      <c r="AP138" s="476">
        <v>51.195441037309877</v>
      </c>
      <c r="AQ138" s="476">
        <v>84.675764568425066</v>
      </c>
      <c r="AR138" s="1"/>
      <c r="AS138" s="1"/>
      <c r="AT138" s="1"/>
      <c r="AU138" s="1"/>
      <c r="AV138" s="1"/>
      <c r="AW138" s="1"/>
      <c r="AX138" s="1"/>
      <c r="AY138" s="1"/>
      <c r="AZ138" s="342"/>
      <c r="BA138" s="970"/>
      <c r="BB138" s="594" t="s">
        <v>41</v>
      </c>
      <c r="BC138" s="486">
        <v>13132.853356361937</v>
      </c>
      <c r="BD138" s="483">
        <v>14140.318154122768</v>
      </c>
      <c r="BE138" s="483">
        <v>15205.073922051643</v>
      </c>
      <c r="BF138" s="483">
        <v>13134.580629021286</v>
      </c>
      <c r="BG138" s="492">
        <v>4284.9293346031682</v>
      </c>
      <c r="BH138" s="486">
        <v>6634.5486026684503</v>
      </c>
      <c r="BI138" s="483">
        <v>6126.7688825506211</v>
      </c>
      <c r="BJ138" s="483">
        <v>4118.1029826610393</v>
      </c>
      <c r="BK138" s="483">
        <v>2361.3872501500323</v>
      </c>
      <c r="BL138" s="492">
        <v>873.27822187191236</v>
      </c>
      <c r="BM138" s="486">
        <v>6830.6784326852276</v>
      </c>
      <c r="BN138" s="483">
        <v>7768.7498516400701</v>
      </c>
      <c r="BO138" s="483">
        <v>7866.5437366358365</v>
      </c>
      <c r="BP138" s="483">
        <v>8363.1729597033682</v>
      </c>
      <c r="BQ138" s="492">
        <v>8954.5244755943313</v>
      </c>
      <c r="BR138" s="486">
        <v>897.30918454444725</v>
      </c>
      <c r="BS138" s="483">
        <v>1028.875879537185</v>
      </c>
      <c r="BT138" s="483">
        <v>2643.2119709924123</v>
      </c>
      <c r="BU138" s="483">
        <v>726.35720223987482</v>
      </c>
      <c r="BV138" s="483">
        <v>1531.0698425227913</v>
      </c>
      <c r="BW138" s="483">
        <v>921.95432350035117</v>
      </c>
      <c r="BX138" s="483">
        <v>2461.590406812225</v>
      </c>
      <c r="BY138" s="489">
        <v>2297.4359998479449</v>
      </c>
      <c r="BZ138" s="489">
        <v>2076.1744796279609</v>
      </c>
      <c r="CA138" s="489">
        <v>3403.0587684874404</v>
      </c>
      <c r="CB138" s="489">
        <v>4654.44448898683</v>
      </c>
      <c r="CC138" s="489">
        <v>2327.8523116593906</v>
      </c>
      <c r="CD138" s="489">
        <v>6531.4678890951109</v>
      </c>
      <c r="CE138" s="489">
        <v>2038.3909989692147</v>
      </c>
      <c r="CF138" s="489">
        <v>1455.3555769303887</v>
      </c>
      <c r="CG138" s="489">
        <v>2680.9693253798855</v>
      </c>
      <c r="CH138" s="489">
        <v>966.72749127450368</v>
      </c>
      <c r="CI138" s="489">
        <v>229.41086130087163</v>
      </c>
      <c r="CJ138" s="489">
        <v>7369.4167823791004</v>
      </c>
      <c r="CK138" s="489">
        <v>439.53467915169762</v>
      </c>
      <c r="CL138" s="489">
        <v>646.37137242314486</v>
      </c>
      <c r="CM138" s="489">
        <v>7103.6699192261203</v>
      </c>
      <c r="CN138" s="489">
        <v>254.92937711360915</v>
      </c>
      <c r="CO138" s="489">
        <v>1900.7410748544869</v>
      </c>
      <c r="CP138" s="489">
        <v>2594.0894556044232</v>
      </c>
      <c r="CQ138" s="489">
        <v>717.34573369947805</v>
      </c>
      <c r="CR138" s="2"/>
      <c r="CS138" s="2"/>
      <c r="CT138" s="2"/>
      <c r="CU138" s="2"/>
      <c r="CV138" s="2"/>
      <c r="CW138" s="2"/>
      <c r="CX138" s="2"/>
      <c r="CY138" s="2"/>
      <c r="CZ138" s="4"/>
    </row>
    <row r="139" s="304" customFormat="true" ht="15" customHeight="true" x14ac:dyDescent="0.2">
      <c r="A139" s="982"/>
      <c r="B139" s="378" t="s">
        <v>19</v>
      </c>
      <c r="C139" s="473">
        <v>24.368795681563675</v>
      </c>
      <c r="D139" s="462">
        <v>18.116270865359652</v>
      </c>
      <c r="E139" s="462">
        <v>9.3257923552609299</v>
      </c>
      <c r="F139" s="462">
        <v>4.2544275039889445</v>
      </c>
      <c r="G139" s="480">
        <v>1.8857626564013865</v>
      </c>
      <c r="H139" s="467">
        <v>7.0403815314379656</v>
      </c>
      <c r="I139" s="462">
        <v>6.5826334182655044</v>
      </c>
      <c r="J139" s="462">
        <v>0.88832382832160595</v>
      </c>
      <c r="K139" s="462">
        <v>2.3498995467162151</v>
      </c>
      <c r="L139" s="476">
        <v>1.9477230774135084</v>
      </c>
      <c r="M139" s="473">
        <v>28.495794550162262</v>
      </c>
      <c r="N139" s="462">
        <v>22.373333899708502</v>
      </c>
      <c r="O139" s="462">
        <v>18.246142081281054</v>
      </c>
      <c r="P139" s="462">
        <v>12.674725914898088</v>
      </c>
      <c r="Q139" s="476">
        <v>6.7581263328763592</v>
      </c>
      <c r="R139" s="473">
        <v>3.2874754279431984</v>
      </c>
      <c r="S139" s="462">
        <v>20.528175303289807</v>
      </c>
      <c r="T139" s="462">
        <v>10.112626355308102</v>
      </c>
      <c r="U139" s="462">
        <v>19.919045696734447</v>
      </c>
      <c r="V139" s="462">
        <v>3.4887135709910186</v>
      </c>
      <c r="W139" s="462">
        <v>6.4442150271993848</v>
      </c>
      <c r="X139" s="462">
        <v>40.846418195366688</v>
      </c>
      <c r="Y139" s="476">
        <v>30.23190734248621</v>
      </c>
      <c r="Z139" s="476">
        <v>4.946373164453485</v>
      </c>
      <c r="AA139" s="476">
        <v>0.44604618612781111</v>
      </c>
      <c r="AB139" s="476">
        <v>21.54990875471308</v>
      </c>
      <c r="AC139" s="476">
        <v>14.953577048739586</v>
      </c>
      <c r="AD139" s="476">
        <v>11.697866477319675</v>
      </c>
      <c r="AE139" s="476">
        <v>19.262672923774847</v>
      </c>
      <c r="AF139" s="476">
        <v>25.291056879509384</v>
      </c>
      <c r="AG139" s="476">
        <v>23.420248665789646</v>
      </c>
      <c r="AH139" s="476">
        <v>17.830993957094908</v>
      </c>
      <c r="AI139" s="476">
        <v>3.7059171979743137</v>
      </c>
      <c r="AJ139" s="476">
        <v>2.4710572087597256</v>
      </c>
      <c r="AK139" s="476">
        <v>14.937589585784341</v>
      </c>
      <c r="AL139" s="476">
        <v>28.660453090169408</v>
      </c>
      <c r="AM139" s="476">
        <v>0.75102610713084927</v>
      </c>
      <c r="AN139" s="476">
        <v>13.289311471169352</v>
      </c>
      <c r="AO139" s="476">
        <v>7.927856543414431</v>
      </c>
      <c r="AP139" s="476">
        <v>7.7337121323190416</v>
      </c>
      <c r="AQ139" s="476">
        <v>3.4640311794580665</v>
      </c>
      <c r="AR139" s="1"/>
      <c r="AS139" s="1"/>
      <c r="AT139" s="1"/>
      <c r="AU139" s="1"/>
      <c r="AV139" s="1"/>
      <c r="AW139" s="1"/>
      <c r="AX139" s="1"/>
      <c r="AY139" s="1"/>
      <c r="AZ139" s="342"/>
      <c r="BA139" s="970"/>
      <c r="BB139" s="594" t="s">
        <v>19</v>
      </c>
      <c r="BC139" s="486">
        <v>5234.3414746047301</v>
      </c>
      <c r="BD139" s="483">
        <v>3889.7153823488288</v>
      </c>
      <c r="BE139" s="483">
        <v>2003.8395360825971</v>
      </c>
      <c r="BF139" s="483">
        <v>913.50401235393815</v>
      </c>
      <c r="BG139" s="492">
        <v>404.99206476726312</v>
      </c>
      <c r="BH139" s="486">
        <v>663.62580234411519</v>
      </c>
      <c r="BI139" s="483">
        <v>619.49759966329509</v>
      </c>
      <c r="BJ139" s="483">
        <v>83.717296216504579</v>
      </c>
      <c r="BK139" s="483">
        <v>221.1496781867379</v>
      </c>
      <c r="BL139" s="492">
        <v>183.84238658052521</v>
      </c>
      <c r="BM139" s="486">
        <v>3436.4207254073476</v>
      </c>
      <c r="BN139" s="483">
        <v>2696.1248526448294</v>
      </c>
      <c r="BO139" s="483">
        <v>2199.5669830963129</v>
      </c>
      <c r="BP139" s="483">
        <v>1527.5998225432052</v>
      </c>
      <c r="BQ139" s="492">
        <v>814.84732347447152</v>
      </c>
      <c r="BR139" s="486">
        <v>46.748780295661135</v>
      </c>
      <c r="BS139" s="483">
        <v>525.15203043802592</v>
      </c>
      <c r="BT139" s="483">
        <v>874.82437254566014</v>
      </c>
      <c r="BU139" s="483">
        <v>428.50912055788035</v>
      </c>
      <c r="BV139" s="483">
        <v>73.382425071116586</v>
      </c>
      <c r="BW139" s="483">
        <v>259.73368085828139</v>
      </c>
      <c r="BX139" s="483">
        <v>1899.4676802227505</v>
      </c>
      <c r="BY139" s="489">
        <v>1168.9531116565654</v>
      </c>
      <c r="BZ139" s="489">
        <v>181.30494409635529</v>
      </c>
      <c r="CA139" s="489">
        <v>66.772339417402605</v>
      </c>
      <c r="CB139" s="489">
        <v>1630.3911416183585</v>
      </c>
      <c r="CC139" s="489">
        <v>416.04442270380179</v>
      </c>
      <c r="CD139" s="489">
        <v>867.70913898004483</v>
      </c>
      <c r="CE139" s="489">
        <v>544.71756768536875</v>
      </c>
      <c r="CF139" s="489">
        <v>780.22374725728969</v>
      </c>
      <c r="CG139" s="489">
        <v>828.17716973259132</v>
      </c>
      <c r="CH139" s="489">
        <v>223.40609923254368</v>
      </c>
      <c r="CI139" s="489">
        <v>26.561485973018879</v>
      </c>
      <c r="CJ139" s="489">
        <v>229.39014581674687</v>
      </c>
      <c r="CK139" s="489">
        <v>124.95527620822394</v>
      </c>
      <c r="CL139" s="489">
        <v>312.71536269114108</v>
      </c>
      <c r="CM139" s="489">
        <v>64.260113909307989</v>
      </c>
      <c r="CN139" s="489">
        <v>244.95964190005034</v>
      </c>
      <c r="CO139" s="489">
        <v>206.81683778265415</v>
      </c>
      <c r="CP139" s="489">
        <v>391.86967996834363</v>
      </c>
      <c r="CQ139" s="489">
        <v>29.34615353816147</v>
      </c>
      <c r="CR139" s="2"/>
      <c r="CS139" s="2"/>
      <c r="CT139" s="2"/>
      <c r="CU139" s="2"/>
      <c r="CV139" s="2"/>
      <c r="CW139" s="2"/>
      <c r="CX139" s="2"/>
      <c r="CY139" s="2"/>
      <c r="CZ139" s="4"/>
    </row>
    <row r="140" s="304" customFormat="true" ht="15" customHeight="true" x14ac:dyDescent="0.2">
      <c r="A140" s="982" t="s">
        <v>107</v>
      </c>
      <c r="B140" s="378" t="s">
        <v>64</v>
      </c>
      <c r="C140" s="473">
        <v>30.76923076923077</v>
      </c>
      <c r="D140" s="462">
        <v>100</v>
      </c>
      <c r="E140" s="462">
        <v>100</v>
      </c>
      <c r="F140" s="462">
        <v>44.78137517024544</v>
      </c>
      <c r="G140" s="480">
        <v>49.964343218766238</v>
      </c>
      <c r="H140" s="467">
        <v>0</v>
      </c>
      <c r="I140" s="462">
        <v>57.975154013181182</v>
      </c>
      <c r="J140" s="462">
        <v>41.678284920961723</v>
      </c>
      <c r="K140" s="462">
        <v>49.401523051497861</v>
      </c>
      <c r="L140" s="476">
        <v>51.859643996069352</v>
      </c>
      <c r="M140" s="473">
        <v>0</v>
      </c>
      <c r="N140" s="462">
        <v>30.76923076923077</v>
      </c>
      <c r="O140" s="462">
        <v>100</v>
      </c>
      <c r="P140" s="462">
        <v>100</v>
      </c>
      <c r="Q140" s="476">
        <v>80.208257198975218</v>
      </c>
      <c r="R140" s="473">
        <v>0</v>
      </c>
      <c r="S140" s="462">
        <v>57.142857142857139</v>
      </c>
      <c r="T140" s="462">
        <v>64.732807397450031</v>
      </c>
      <c r="U140" s="462">
        <v>41.192247924242629</v>
      </c>
      <c r="V140" s="462">
        <v>0</v>
      </c>
      <c r="W140" s="462">
        <v>100</v>
      </c>
      <c r="X140" s="462">
        <v>100</v>
      </c>
      <c r="Y140" s="476">
        <v>53.333333333333336</v>
      </c>
      <c r="Z140" s="476">
        <v>32.257005896622729</v>
      </c>
      <c r="AA140" s="476">
        <v>41.868754022265726</v>
      </c>
      <c r="AB140" s="476">
        <v>47.119424085528102</v>
      </c>
      <c r="AC140" s="476">
        <v>0</v>
      </c>
      <c r="AD140" s="476">
        <v>100</v>
      </c>
      <c r="AE140" s="476">
        <v>0</v>
      </c>
      <c r="AF140" s="476">
        <v>64.757564653522081</v>
      </c>
      <c r="AG140" s="476">
        <v>0</v>
      </c>
      <c r="AH140" s="476">
        <v>0</v>
      </c>
      <c r="AI140" s="476">
        <v>0</v>
      </c>
      <c r="AJ140" s="476">
        <v>73.055075988118958</v>
      </c>
      <c r="AK140" s="476">
        <v>0</v>
      </c>
      <c r="AL140" s="476">
        <v>0</v>
      </c>
      <c r="AM140" s="476">
        <v>86.75226540461442</v>
      </c>
      <c r="AN140" s="476">
        <v>0</v>
      </c>
      <c r="AO140" s="476">
        <v>31.702132161574724</v>
      </c>
      <c r="AP140" s="476">
        <v>59.27178115757976</v>
      </c>
      <c r="AQ140" s="476">
        <v>100</v>
      </c>
      <c r="AR140" s="1"/>
      <c r="AS140" s="1"/>
      <c r="AT140" s="1"/>
      <c r="AU140" s="1"/>
      <c r="AV140" s="1"/>
      <c r="AW140" s="1"/>
      <c r="AX140" s="1"/>
      <c r="AY140" s="1"/>
      <c r="AZ140" s="342"/>
      <c r="BA140" s="970" t="s">
        <v>107</v>
      </c>
      <c r="BB140" s="594" t="s">
        <v>64</v>
      </c>
      <c r="BC140" s="486">
        <v>3.5986551806303209</v>
      </c>
      <c r="BD140" s="483">
        <v>45.913355937943564</v>
      </c>
      <c r="BE140" s="483">
        <v>8.0969741564182218</v>
      </c>
      <c r="BF140" s="483">
        <v>626.68877347195325</v>
      </c>
      <c r="BG140" s="492">
        <v>3769.256728502693</v>
      </c>
      <c r="BH140" s="486">
        <v>0</v>
      </c>
      <c r="BI140" s="483">
        <v>138.40609793668406</v>
      </c>
      <c r="BJ140" s="483">
        <v>758.74085326106922</v>
      </c>
      <c r="BK140" s="483">
        <v>1294.9171526859805</v>
      </c>
      <c r="BL140" s="492">
        <v>2196.1844627626233</v>
      </c>
      <c r="BM140" s="486">
        <v>0</v>
      </c>
      <c r="BN140" s="483">
        <v>3.5986551806303209</v>
      </c>
      <c r="BO140" s="483">
        <v>24.290922469254667</v>
      </c>
      <c r="BP140" s="483">
        <v>21.622433468688897</v>
      </c>
      <c r="BQ140" s="492">
        <v>15.793909484706157</v>
      </c>
      <c r="BR140" s="486">
        <v>0</v>
      </c>
      <c r="BS140" s="483">
        <v>2.6850619232957884</v>
      </c>
      <c r="BT140" s="483">
        <v>919.57634260973032</v>
      </c>
      <c r="BU140" s="483">
        <v>38.044748647302718</v>
      </c>
      <c r="BV140" s="483">
        <v>0</v>
      </c>
      <c r="BW140" s="483">
        <v>13.604944355536489</v>
      </c>
      <c r="BX140" s="483">
        <v>2.3948573477882902</v>
      </c>
      <c r="BY140" s="489">
        <v>6.5564301086487378</v>
      </c>
      <c r="BZ140" s="489">
        <v>18.034249915838789</v>
      </c>
      <c r="CA140" s="489">
        <v>2465.8678013488752</v>
      </c>
      <c r="CB140" s="489">
        <v>63.706882366659933</v>
      </c>
      <c r="CC140" s="489">
        <v>0</v>
      </c>
      <c r="CD140" s="489">
        <v>1.6074303150907094</v>
      </c>
      <c r="CE140" s="489">
        <v>0</v>
      </c>
      <c r="CF140" s="489">
        <v>145.41977321121777</v>
      </c>
      <c r="CG140" s="489">
        <v>0</v>
      </c>
      <c r="CH140" s="489">
        <v>0</v>
      </c>
      <c r="CI140" s="489">
        <v>0</v>
      </c>
      <c r="CJ140" s="489">
        <v>386.03373082697868</v>
      </c>
      <c r="CK140" s="489">
        <v>0</v>
      </c>
      <c r="CL140" s="489">
        <v>0</v>
      </c>
      <c r="CM140" s="489">
        <v>142.95898874768761</v>
      </c>
      <c r="CN140" s="489">
        <v>0</v>
      </c>
      <c r="CO140" s="489">
        <v>30.151747280476403</v>
      </c>
      <c r="CP140" s="489">
        <v>215.34126767749453</v>
      </c>
      <c r="CQ140" s="489">
        <v>1.5702305670137924</v>
      </c>
      <c r="CR140" s="2"/>
      <c r="CS140" s="2"/>
      <c r="CT140" s="2"/>
      <c r="CU140" s="2"/>
      <c r="CV140" s="2"/>
      <c r="CW140" s="2"/>
      <c r="CX140" s="2"/>
      <c r="CY140" s="2"/>
      <c r="CZ140" s="4"/>
    </row>
    <row r="141" s="304" customFormat="true" ht="15" customHeight="true" x14ac:dyDescent="0.2">
      <c r="A141" s="982"/>
      <c r="B141" s="378" t="s">
        <v>65</v>
      </c>
      <c r="C141" s="473">
        <v>69.230769230769226</v>
      </c>
      <c r="D141" s="462">
        <v>0</v>
      </c>
      <c r="E141" s="462">
        <v>0</v>
      </c>
      <c r="F141" s="462">
        <v>45.487232991273537</v>
      </c>
      <c r="G141" s="480">
        <v>32.253730007036616</v>
      </c>
      <c r="H141" s="467">
        <v>45.179974630116426</v>
      </c>
      <c r="I141" s="462">
        <v>40.622817533818825</v>
      </c>
      <c r="J141" s="462">
        <v>49.062547165323778</v>
      </c>
      <c r="K141" s="462">
        <v>33.821036860432855</v>
      </c>
      <c r="L141" s="476">
        <v>27.905237522558796</v>
      </c>
      <c r="M141" s="473">
        <v>0</v>
      </c>
      <c r="N141" s="462">
        <v>69.230769230769226</v>
      </c>
      <c r="O141" s="462">
        <v>0</v>
      </c>
      <c r="P141" s="462">
        <v>0</v>
      </c>
      <c r="Q141" s="476">
        <v>19.791742801024775</v>
      </c>
      <c r="R141" s="473">
        <v>100</v>
      </c>
      <c r="S141" s="462">
        <v>42.857142857142861</v>
      </c>
      <c r="T141" s="462">
        <v>34.344719390190264</v>
      </c>
      <c r="U141" s="462">
        <v>34.204414442047636</v>
      </c>
      <c r="V141" s="462">
        <v>0</v>
      </c>
      <c r="W141" s="462">
        <v>0</v>
      </c>
      <c r="X141" s="462">
        <v>0</v>
      </c>
      <c r="Y141" s="476">
        <v>46.666666666666664</v>
      </c>
      <c r="Z141" s="476">
        <v>45.4584321050624</v>
      </c>
      <c r="AA141" s="476">
        <v>36.664441103367878</v>
      </c>
      <c r="AB141" s="476">
        <v>31.223534271784114</v>
      </c>
      <c r="AC141" s="476">
        <v>0</v>
      </c>
      <c r="AD141" s="476">
        <v>0</v>
      </c>
      <c r="AE141" s="476">
        <v>100</v>
      </c>
      <c r="AF141" s="476">
        <v>34.431912402234651</v>
      </c>
      <c r="AG141" s="476">
        <v>0</v>
      </c>
      <c r="AH141" s="476">
        <v>0</v>
      </c>
      <c r="AI141" s="476">
        <v>0</v>
      </c>
      <c r="AJ141" s="476">
        <v>22.254593312682573</v>
      </c>
      <c r="AK141" s="476">
        <v>0</v>
      </c>
      <c r="AL141" s="476">
        <v>0</v>
      </c>
      <c r="AM141" s="476">
        <v>13.247734595385568</v>
      </c>
      <c r="AN141" s="476">
        <v>0</v>
      </c>
      <c r="AO141" s="476">
        <v>66.403845749653101</v>
      </c>
      <c r="AP141" s="476">
        <v>11.175139828887893</v>
      </c>
      <c r="AQ141" s="476">
        <v>0</v>
      </c>
      <c r="AR141" s="1"/>
      <c r="AS141" s="1"/>
      <c r="AT141" s="1"/>
      <c r="AU141" s="1"/>
      <c r="AV141" s="1"/>
      <c r="AW141" s="1"/>
      <c r="AX141" s="1"/>
      <c r="AY141" s="1"/>
      <c r="AZ141" s="342"/>
      <c r="BA141" s="970"/>
      <c r="BB141" s="594" t="s">
        <v>65</v>
      </c>
      <c r="BC141" s="486">
        <v>8.0969741564182218</v>
      </c>
      <c r="BD141" s="483">
        <v>0</v>
      </c>
      <c r="BE141" s="483">
        <v>0</v>
      </c>
      <c r="BF141" s="483">
        <v>636.56683484063581</v>
      </c>
      <c r="BG141" s="492">
        <v>2433.1869692759255</v>
      </c>
      <c r="BH141" s="486">
        <v>7.4387522151329213</v>
      </c>
      <c r="BI141" s="483">
        <v>96.980262627184402</v>
      </c>
      <c r="BJ141" s="483">
        <v>893.16916398968363</v>
      </c>
      <c r="BK141" s="483">
        <v>886.52005134630008</v>
      </c>
      <c r="BL141" s="492">
        <v>1181.7483568030129</v>
      </c>
      <c r="BM141" s="486">
        <v>0</v>
      </c>
      <c r="BN141" s="483">
        <v>8.0969741564182218</v>
      </c>
      <c r="BO141" s="483">
        <v>0</v>
      </c>
      <c r="BP141" s="483">
        <v>0</v>
      </c>
      <c r="BQ141" s="492">
        <v>3.8972171352448211</v>
      </c>
      <c r="BR141" s="486">
        <v>1.6925198632780509</v>
      </c>
      <c r="BS141" s="483">
        <v>2.0137964424718415</v>
      </c>
      <c r="BT141" s="483">
        <v>487.8915763822219</v>
      </c>
      <c r="BU141" s="483">
        <v>31.590855455839979</v>
      </c>
      <c r="BV141" s="483">
        <v>0</v>
      </c>
      <c r="BW141" s="483">
        <v>0</v>
      </c>
      <c r="BX141" s="483">
        <v>0</v>
      </c>
      <c r="BY141" s="489">
        <v>5.7368763450676452</v>
      </c>
      <c r="BZ141" s="489">
        <v>25.414904532435788</v>
      </c>
      <c r="CA141" s="489">
        <v>2159.3588556078689</v>
      </c>
      <c r="CB141" s="489">
        <v>42.215159958520346</v>
      </c>
      <c r="CC141" s="489">
        <v>0</v>
      </c>
      <c r="CD141" s="489">
        <v>0</v>
      </c>
      <c r="CE141" s="489">
        <v>1.4314039981369415</v>
      </c>
      <c r="CF141" s="489">
        <v>77.320401400999117</v>
      </c>
      <c r="CG141" s="489">
        <v>0</v>
      </c>
      <c r="CH141" s="489">
        <v>0</v>
      </c>
      <c r="CI141" s="489">
        <v>0</v>
      </c>
      <c r="CJ141" s="489">
        <v>117.59653341444958</v>
      </c>
      <c r="CK141" s="489">
        <v>0</v>
      </c>
      <c r="CL141" s="489">
        <v>0</v>
      </c>
      <c r="CM141" s="489">
        <v>21.83093123990443</v>
      </c>
      <c r="CN141" s="489">
        <v>0</v>
      </c>
      <c r="CO141" s="489">
        <v>63.156382204540769</v>
      </c>
      <c r="CP141" s="489">
        <v>40.600581427241885</v>
      </c>
      <c r="CQ141" s="489">
        <v>0</v>
      </c>
      <c r="CR141" s="2"/>
      <c r="CS141" s="2"/>
      <c r="CT141" s="2"/>
      <c r="CU141" s="2"/>
      <c r="CV141" s="2"/>
      <c r="CW141" s="2"/>
      <c r="CX141" s="2"/>
      <c r="CY141" s="2"/>
      <c r="CZ141" s="4"/>
    </row>
    <row r="142" s="304" customFormat="true" ht="15" customHeight="true" x14ac:dyDescent="0.2">
      <c r="A142" s="982"/>
      <c r="B142" s="378" t="s">
        <v>66</v>
      </c>
      <c r="C142" s="473">
        <v>0</v>
      </c>
      <c r="D142" s="462">
        <v>0</v>
      </c>
      <c r="E142" s="462">
        <v>0</v>
      </c>
      <c r="F142" s="462">
        <v>1.249584045155012</v>
      </c>
      <c r="G142" s="480">
        <v>2.9781288623653692</v>
      </c>
      <c r="H142" s="467">
        <v>54.82002536988356</v>
      </c>
      <c r="I142" s="462">
        <v>1.4020284530000033</v>
      </c>
      <c r="J142" s="462">
        <v>0.37425681557055385</v>
      </c>
      <c r="K142" s="462">
        <v>3.8672148115894194</v>
      </c>
      <c r="L142" s="476">
        <v>2.8714030906406283</v>
      </c>
      <c r="M142" s="473">
        <v>0</v>
      </c>
      <c r="N142" s="462">
        <v>0</v>
      </c>
      <c r="O142" s="462">
        <v>0</v>
      </c>
      <c r="P142" s="462">
        <v>0</v>
      </c>
      <c r="Q142" s="476">
        <v>0</v>
      </c>
      <c r="R142" s="473">
        <v>0</v>
      </c>
      <c r="S142" s="462">
        <v>0</v>
      </c>
      <c r="T142" s="462">
        <v>0.35017733559405079</v>
      </c>
      <c r="U142" s="462">
        <v>11.573084512929707</v>
      </c>
      <c r="V142" s="462">
        <v>0</v>
      </c>
      <c r="W142" s="462">
        <v>0</v>
      </c>
      <c r="X142" s="462">
        <v>0</v>
      </c>
      <c r="Y142" s="476">
        <v>0</v>
      </c>
      <c r="Z142" s="476">
        <v>0</v>
      </c>
      <c r="AA142" s="476">
        <v>3.3179009578353367</v>
      </c>
      <c r="AB142" s="476">
        <v>21.657041642687776</v>
      </c>
      <c r="AC142" s="476">
        <v>0</v>
      </c>
      <c r="AD142" s="476">
        <v>0</v>
      </c>
      <c r="AE142" s="476">
        <v>0</v>
      </c>
      <c r="AF142" s="476">
        <v>0</v>
      </c>
      <c r="AG142" s="476">
        <v>0</v>
      </c>
      <c r="AH142" s="476">
        <v>0</v>
      </c>
      <c r="AI142" s="476">
        <v>0</v>
      </c>
      <c r="AJ142" s="476">
        <v>0</v>
      </c>
      <c r="AK142" s="476">
        <v>0</v>
      </c>
      <c r="AL142" s="476">
        <v>0</v>
      </c>
      <c r="AM142" s="476">
        <v>0</v>
      </c>
      <c r="AN142" s="476">
        <v>0</v>
      </c>
      <c r="AO142" s="476">
        <v>1.894022088772175</v>
      </c>
      <c r="AP142" s="476">
        <v>0</v>
      </c>
      <c r="AQ142" s="476">
        <v>0</v>
      </c>
      <c r="AR142" s="1"/>
      <c r="AS142" s="1"/>
      <c r="AT142" s="1"/>
      <c r="AU142" s="1"/>
      <c r="AV142" s="1"/>
      <c r="AW142" s="1"/>
      <c r="AX142" s="1"/>
      <c r="AY142" s="1"/>
      <c r="AZ142" s="342"/>
      <c r="BA142" s="970"/>
      <c r="BB142" s="594" t="s">
        <v>66</v>
      </c>
      <c r="BC142" s="486">
        <v>0</v>
      </c>
      <c r="BD142" s="483">
        <v>0</v>
      </c>
      <c r="BE142" s="483">
        <v>0</v>
      </c>
      <c r="BF142" s="483">
        <v>17.487187243160854</v>
      </c>
      <c r="BG142" s="492">
        <v>224.66686300006415</v>
      </c>
      <c r="BH142" s="486">
        <v>9.0259587016685643</v>
      </c>
      <c r="BI142" s="483">
        <v>3.3471112009778738</v>
      </c>
      <c r="BJ142" s="483">
        <v>6.8132346646048179</v>
      </c>
      <c r="BK142" s="483">
        <v>101.3677814635026</v>
      </c>
      <c r="BL142" s="492">
        <v>121.59996421247111</v>
      </c>
      <c r="BM142" s="486">
        <v>0</v>
      </c>
      <c r="BN142" s="483">
        <v>0</v>
      </c>
      <c r="BO142" s="483">
        <v>0</v>
      </c>
      <c r="BP142" s="483">
        <v>0</v>
      </c>
      <c r="BQ142" s="492">
        <v>0</v>
      </c>
      <c r="BR142" s="486">
        <v>0</v>
      </c>
      <c r="BS142" s="483">
        <v>0</v>
      </c>
      <c r="BT142" s="483">
        <v>4.9745222936690094</v>
      </c>
      <c r="BU142" s="483">
        <v>10.688785234011913</v>
      </c>
      <c r="BV142" s="483">
        <v>0</v>
      </c>
      <c r="BW142" s="483">
        <v>0</v>
      </c>
      <c r="BX142" s="483">
        <v>0</v>
      </c>
      <c r="BY142" s="489">
        <v>0</v>
      </c>
      <c r="BZ142" s="489">
        <v>0</v>
      </c>
      <c r="CA142" s="489">
        <v>195.4083738828206</v>
      </c>
      <c r="CB142" s="489">
        <v>29.28097342268487</v>
      </c>
      <c r="CC142" s="489">
        <v>0</v>
      </c>
      <c r="CD142" s="489">
        <v>0</v>
      </c>
      <c r="CE142" s="489">
        <v>0</v>
      </c>
      <c r="CF142" s="489">
        <v>0</v>
      </c>
      <c r="CG142" s="489">
        <v>0</v>
      </c>
      <c r="CH142" s="489">
        <v>0</v>
      </c>
      <c r="CI142" s="489">
        <v>0</v>
      </c>
      <c r="CJ142" s="489">
        <v>0</v>
      </c>
      <c r="CK142" s="489">
        <v>0</v>
      </c>
      <c r="CL142" s="489">
        <v>0</v>
      </c>
      <c r="CM142" s="489">
        <v>0</v>
      </c>
      <c r="CN142" s="489">
        <v>0</v>
      </c>
      <c r="CO142" s="489">
        <v>1.8013954100386278</v>
      </c>
      <c r="CP142" s="489">
        <v>0</v>
      </c>
      <c r="CQ142" s="489">
        <v>0</v>
      </c>
      <c r="CR142" s="2"/>
      <c r="CS142" s="2"/>
      <c r="CT142" s="2"/>
      <c r="CU142" s="2"/>
      <c r="CV142" s="2"/>
      <c r="CW142" s="2"/>
      <c r="CX142" s="2"/>
      <c r="CY142" s="2"/>
      <c r="CZ142" s="4"/>
    </row>
    <row r="143" s="304" customFormat="true" ht="15" customHeight="true" x14ac:dyDescent="0.2">
      <c r="A143" s="982"/>
      <c r="B143" s="378" t="s">
        <v>67</v>
      </c>
      <c r="C143" s="473">
        <v>0</v>
      </c>
      <c r="D143" s="462">
        <v>0</v>
      </c>
      <c r="E143" s="462">
        <v>0</v>
      </c>
      <c r="F143" s="462">
        <v>8.4818077933260092</v>
      </c>
      <c r="G143" s="480">
        <v>14.803797911831815</v>
      </c>
      <c r="H143" s="467">
        <v>0</v>
      </c>
      <c r="I143" s="462">
        <v>0</v>
      </c>
      <c r="J143" s="462">
        <v>8.8849110981439381</v>
      </c>
      <c r="K143" s="462">
        <v>12.910225276479903</v>
      </c>
      <c r="L143" s="476">
        <v>17.363715390731262</v>
      </c>
      <c r="M143" s="473">
        <v>0</v>
      </c>
      <c r="N143" s="462">
        <v>0</v>
      </c>
      <c r="O143" s="462">
        <v>0</v>
      </c>
      <c r="P143" s="462">
        <v>0</v>
      </c>
      <c r="Q143" s="476">
        <v>0</v>
      </c>
      <c r="R143" s="473">
        <v>0</v>
      </c>
      <c r="S143" s="462">
        <v>0</v>
      </c>
      <c r="T143" s="462">
        <v>0.57229587676562166</v>
      </c>
      <c r="U143" s="462">
        <v>13.030253120780053</v>
      </c>
      <c r="V143" s="462">
        <v>0</v>
      </c>
      <c r="W143" s="462">
        <v>0</v>
      </c>
      <c r="X143" s="462">
        <v>0</v>
      </c>
      <c r="Y143" s="476">
        <v>0</v>
      </c>
      <c r="Z143" s="476">
        <v>22.284561998314885</v>
      </c>
      <c r="AA143" s="476">
        <v>18.148903916531101</v>
      </c>
      <c r="AB143" s="476">
        <v>0</v>
      </c>
      <c r="AC143" s="476">
        <v>0</v>
      </c>
      <c r="AD143" s="476">
        <v>0</v>
      </c>
      <c r="AE143" s="476">
        <v>0</v>
      </c>
      <c r="AF143" s="476">
        <v>0.81052294424326432</v>
      </c>
      <c r="AG143" s="476">
        <v>0</v>
      </c>
      <c r="AH143" s="476">
        <v>0</v>
      </c>
      <c r="AI143" s="476">
        <v>0</v>
      </c>
      <c r="AJ143" s="476">
        <v>4.6903306991984559</v>
      </c>
      <c r="AK143" s="476">
        <v>0</v>
      </c>
      <c r="AL143" s="476">
        <v>0</v>
      </c>
      <c r="AM143" s="476">
        <v>0</v>
      </c>
      <c r="AN143" s="476">
        <v>0</v>
      </c>
      <c r="AO143" s="476">
        <v>0</v>
      </c>
      <c r="AP143" s="476">
        <v>29.553079013532312</v>
      </c>
      <c r="AQ143" s="476">
        <v>0</v>
      </c>
      <c r="AR143" s="1"/>
      <c r="AS143" s="1"/>
      <c r="AT143" s="1"/>
      <c r="AU143" s="1"/>
      <c r="AV143" s="1"/>
      <c r="AW143" s="1"/>
      <c r="AX143" s="1"/>
      <c r="AY143" s="1"/>
      <c r="AZ143" s="342"/>
      <c r="BA143" s="970"/>
      <c r="BB143" s="594" t="s">
        <v>67</v>
      </c>
      <c r="BC143" s="486">
        <v>0</v>
      </c>
      <c r="BD143" s="483">
        <v>0</v>
      </c>
      <c r="BE143" s="483">
        <v>0</v>
      </c>
      <c r="BF143" s="483">
        <v>118.69786719627436</v>
      </c>
      <c r="BG143" s="492">
        <v>1116.7827152706047</v>
      </c>
      <c r="BH143" s="486">
        <v>0</v>
      </c>
      <c r="BI143" s="483">
        <v>0</v>
      </c>
      <c r="BJ143" s="483">
        <v>161.74717938942771</v>
      </c>
      <c r="BK143" s="483">
        <v>338.40398277046745</v>
      </c>
      <c r="BL143" s="492">
        <v>735.32942030698393</v>
      </c>
      <c r="BM143" s="486">
        <v>0</v>
      </c>
      <c r="BN143" s="483">
        <v>0</v>
      </c>
      <c r="BO143" s="483">
        <v>0</v>
      </c>
      <c r="BP143" s="483">
        <v>0</v>
      </c>
      <c r="BQ143" s="492">
        <v>0</v>
      </c>
      <c r="BR143" s="486">
        <v>0</v>
      </c>
      <c r="BS143" s="483">
        <v>0</v>
      </c>
      <c r="BT143" s="483">
        <v>8.1298768028943886</v>
      </c>
      <c r="BU143" s="483">
        <v>12.034611602224754</v>
      </c>
      <c r="BV143" s="483">
        <v>0</v>
      </c>
      <c r="BW143" s="483">
        <v>0</v>
      </c>
      <c r="BX143" s="483">
        <v>0</v>
      </c>
      <c r="BY143" s="489">
        <v>0</v>
      </c>
      <c r="BZ143" s="489">
        <v>12.45885503541702</v>
      </c>
      <c r="CA143" s="489">
        <v>1068.8829615934853</v>
      </c>
      <c r="CB143" s="489">
        <v>0</v>
      </c>
      <c r="CC143" s="489">
        <v>0</v>
      </c>
      <c r="CD143" s="489">
        <v>0</v>
      </c>
      <c r="CE143" s="489">
        <v>0</v>
      </c>
      <c r="CF143" s="489">
        <v>1.8201126519345321</v>
      </c>
      <c r="CG143" s="489">
        <v>0</v>
      </c>
      <c r="CH143" s="489">
        <v>0</v>
      </c>
      <c r="CI143" s="489">
        <v>0</v>
      </c>
      <c r="CJ143" s="489">
        <v>24.784394980553522</v>
      </c>
      <c r="CK143" s="489">
        <v>0</v>
      </c>
      <c r="CL143" s="489">
        <v>0</v>
      </c>
      <c r="CM143" s="489">
        <v>0</v>
      </c>
      <c r="CN143" s="489">
        <v>0</v>
      </c>
      <c r="CO143" s="489">
        <v>0</v>
      </c>
      <c r="CP143" s="489">
        <v>107.36976980036934</v>
      </c>
      <c r="CQ143" s="489">
        <v>0</v>
      </c>
      <c r="CR143" s="2"/>
      <c r="CS143" s="2"/>
      <c r="CT143" s="2"/>
      <c r="CU143" s="2"/>
      <c r="CV143" s="2"/>
      <c r="CW143" s="2"/>
      <c r="CX143" s="2"/>
      <c r="CY143" s="2"/>
      <c r="CZ143" s="4"/>
    </row>
    <row r="144" s="304" customFormat="true" ht="15" customHeight="true" x14ac:dyDescent="0.2">
      <c r="A144" s="982" t="s">
        <v>108</v>
      </c>
      <c r="B144" s="378" t="s">
        <v>64</v>
      </c>
      <c r="C144" s="473">
        <v>100</v>
      </c>
      <c r="D144" s="462">
        <v>99.834364989704625</v>
      </c>
      <c r="E144" s="462">
        <v>98.973675462110364</v>
      </c>
      <c r="F144" s="462">
        <v>83.986899218985229</v>
      </c>
      <c r="G144" s="480">
        <v>48.905639834508001</v>
      </c>
      <c r="H144" s="467">
        <v>97.695538385082287</v>
      </c>
      <c r="I144" s="462">
        <v>83.935510075448008</v>
      </c>
      <c r="J144" s="462">
        <v>76.559948928331394</v>
      </c>
      <c r="K144" s="462">
        <v>49.53899112777421</v>
      </c>
      <c r="L144" s="476">
        <v>42.886980619868176</v>
      </c>
      <c r="M144" s="473">
        <v>100</v>
      </c>
      <c r="N144" s="462">
        <v>99.762332245786794</v>
      </c>
      <c r="O144" s="462">
        <v>100</v>
      </c>
      <c r="P144" s="462">
        <v>99.674055466823802</v>
      </c>
      <c r="Q144" s="476">
        <v>99.710282402129508</v>
      </c>
      <c r="R144" s="473">
        <v>100</v>
      </c>
      <c r="S144" s="462">
        <v>94.620344397069061</v>
      </c>
      <c r="T144" s="462">
        <v>71.565118165882865</v>
      </c>
      <c r="U144" s="462">
        <v>99.448194090134407</v>
      </c>
      <c r="V144" s="462">
        <v>99.970099259961842</v>
      </c>
      <c r="W144" s="462">
        <v>99.592349002407786</v>
      </c>
      <c r="X144" s="462">
        <v>100</v>
      </c>
      <c r="Y144" s="476">
        <v>100</v>
      </c>
      <c r="Z144" s="476">
        <v>96.227191606730074</v>
      </c>
      <c r="AA144" s="476">
        <v>31.362575060653874</v>
      </c>
      <c r="AB144" s="476">
        <v>86.149387365755643</v>
      </c>
      <c r="AC144" s="476">
        <v>77.382551798231518</v>
      </c>
      <c r="AD144" s="476">
        <v>100</v>
      </c>
      <c r="AE144" s="476">
        <v>96.4122464451887</v>
      </c>
      <c r="AF144" s="476">
        <v>84.719090593898301</v>
      </c>
      <c r="AG144" s="476">
        <v>77.781381481441386</v>
      </c>
      <c r="AH144" s="476">
        <v>100</v>
      </c>
      <c r="AI144" s="476">
        <v>99.976966674771205</v>
      </c>
      <c r="AJ144" s="476">
        <v>98.346110928664714</v>
      </c>
      <c r="AK144" s="476">
        <v>100</v>
      </c>
      <c r="AL144" s="476">
        <v>100</v>
      </c>
      <c r="AM144" s="476">
        <v>92.98292071706031</v>
      </c>
      <c r="AN144" s="476">
        <v>100</v>
      </c>
      <c r="AO144" s="476">
        <v>93.543125939294697</v>
      </c>
      <c r="AP144" s="476">
        <v>92.177698043648221</v>
      </c>
      <c r="AQ144" s="476">
        <v>100</v>
      </c>
      <c r="AR144" s="1"/>
      <c r="AS144" s="1"/>
      <c r="AT144" s="1"/>
      <c r="AU144" s="1"/>
      <c r="AV144" s="1"/>
      <c r="AW144" s="1"/>
      <c r="AX144" s="1"/>
      <c r="AY144" s="1"/>
      <c r="AZ144" s="342"/>
      <c r="BA144" s="970" t="s">
        <v>108</v>
      </c>
      <c r="BB144" s="594" t="s">
        <v>64</v>
      </c>
      <c r="BC144" s="486">
        <v>3100.7983310663735</v>
      </c>
      <c r="BD144" s="483">
        <v>3374.7493728061881</v>
      </c>
      <c r="BE144" s="483">
        <v>4126.6113341460104</v>
      </c>
      <c r="BF144" s="483">
        <v>4628.3543960908064</v>
      </c>
      <c r="BG144" s="492">
        <v>4199.0921349052805</v>
      </c>
      <c r="BH144" s="486">
        <v>2048.8086271546535</v>
      </c>
      <c r="BI144" s="483">
        <v>1819.8793360479146</v>
      </c>
      <c r="BJ144" s="483">
        <v>2391.4708452377376</v>
      </c>
      <c r="BK144" s="483">
        <v>1900.8131942056139</v>
      </c>
      <c r="BL144" s="492">
        <v>1678.9797524841692</v>
      </c>
      <c r="BM144" s="486">
        <v>1792.2969024667702</v>
      </c>
      <c r="BN144" s="483">
        <v>1570.3059961390093</v>
      </c>
      <c r="BO144" s="483">
        <v>1950.0246457392168</v>
      </c>
      <c r="BP144" s="483">
        <v>2093.5239489812307</v>
      </c>
      <c r="BQ144" s="492">
        <v>2183.5023205583475</v>
      </c>
      <c r="BR144" s="486">
        <v>476.27627474556317</v>
      </c>
      <c r="BS144" s="483">
        <v>945.70616548820192</v>
      </c>
      <c r="BT144" s="483">
        <v>2359.0253419573696</v>
      </c>
      <c r="BU144" s="483">
        <v>899.03945990891577</v>
      </c>
      <c r="BV144" s="483">
        <v>498.82215011097566</v>
      </c>
      <c r="BW144" s="483">
        <v>2823.6430298062633</v>
      </c>
      <c r="BX144" s="483">
        <v>286.8144820967795</v>
      </c>
      <c r="BY144" s="489">
        <v>387.93803180011662</v>
      </c>
      <c r="BZ144" s="489">
        <v>1301.0150479352135</v>
      </c>
      <c r="CA144" s="489">
        <v>1722.0491937080401</v>
      </c>
      <c r="CB144" s="489">
        <v>983.71237057362873</v>
      </c>
      <c r="CC144" s="489">
        <v>29.671104113254906</v>
      </c>
      <c r="CD144" s="489">
        <v>16.885598473507564</v>
      </c>
      <c r="CE144" s="489">
        <v>234.57101227207352</v>
      </c>
      <c r="CF144" s="489">
        <v>526.73563585774377</v>
      </c>
      <c r="CG144" s="489">
        <v>21.010495939248614</v>
      </c>
      <c r="CH144" s="489">
        <v>62.775247722078113</v>
      </c>
      <c r="CI144" s="489">
        <v>460.65329573030567</v>
      </c>
      <c r="CJ144" s="489">
        <v>1136.7389422896424</v>
      </c>
      <c r="CK144" s="489">
        <v>267.69251623025508</v>
      </c>
      <c r="CL144" s="489">
        <v>132.01730887029129</v>
      </c>
      <c r="CM144" s="489">
        <v>460.69955439434267</v>
      </c>
      <c r="CN144" s="489">
        <v>1343.3941520631913</v>
      </c>
      <c r="CO144" s="489">
        <v>379.5309477940026</v>
      </c>
      <c r="CP144" s="489">
        <v>1574.2826192055923</v>
      </c>
      <c r="CQ144" s="489">
        <v>98.905589928063165</v>
      </c>
      <c r="CR144" s="2"/>
      <c r="CS144" s="2"/>
      <c r="CT144" s="2"/>
      <c r="CU144" s="2"/>
      <c r="CV144" s="2"/>
      <c r="CW144" s="2"/>
      <c r="CX144" s="2"/>
      <c r="CY144" s="2"/>
      <c r="CZ144" s="4"/>
    </row>
    <row r="145" s="304" customFormat="true" ht="15" customHeight="true" x14ac:dyDescent="0.2">
      <c r="A145" s="982"/>
      <c r="B145" s="378" t="s">
        <v>65</v>
      </c>
      <c r="C145" s="473">
        <v>0</v>
      </c>
      <c r="D145" s="462">
        <v>0.16563501029538294</v>
      </c>
      <c r="E145" s="462">
        <v>0.3254354936833454</v>
      </c>
      <c r="F145" s="462">
        <v>11.870161124876425</v>
      </c>
      <c r="G145" s="480">
        <v>35.627209898625637</v>
      </c>
      <c r="H145" s="467">
        <v>0.67312427463177349</v>
      </c>
      <c r="I145" s="462">
        <v>12.07399613556386</v>
      </c>
      <c r="J145" s="462">
        <v>17.400842550212413</v>
      </c>
      <c r="K145" s="462">
        <v>33.752844323578188</v>
      </c>
      <c r="L145" s="476">
        <v>40.890642335398745</v>
      </c>
      <c r="M145" s="473">
        <v>0</v>
      </c>
      <c r="N145" s="462">
        <v>0.23766775421320507</v>
      </c>
      <c r="O145" s="462">
        <v>0</v>
      </c>
      <c r="P145" s="462">
        <v>0.32594453317617322</v>
      </c>
      <c r="Q145" s="476">
        <v>0.28971759787052703</v>
      </c>
      <c r="R145" s="473">
        <v>0</v>
      </c>
      <c r="S145" s="462">
        <v>3.4776567986869846</v>
      </c>
      <c r="T145" s="462">
        <v>26.356777191740637</v>
      </c>
      <c r="U145" s="462">
        <v>0</v>
      </c>
      <c r="V145" s="462">
        <v>0</v>
      </c>
      <c r="W145" s="462">
        <v>0</v>
      </c>
      <c r="X145" s="462">
        <v>0</v>
      </c>
      <c r="Y145" s="476">
        <v>0</v>
      </c>
      <c r="Z145" s="476">
        <v>3.5519085776893564</v>
      </c>
      <c r="AA145" s="476">
        <v>45.210718037266659</v>
      </c>
      <c r="AB145" s="476">
        <v>6.7967025810479349</v>
      </c>
      <c r="AC145" s="476">
        <v>22.617448201768493</v>
      </c>
      <c r="AD145" s="476">
        <v>0</v>
      </c>
      <c r="AE145" s="476">
        <v>3.5877535548113006</v>
      </c>
      <c r="AF145" s="476">
        <v>4.1484196017090591</v>
      </c>
      <c r="AG145" s="476">
        <v>22.218618518558628</v>
      </c>
      <c r="AH145" s="476">
        <v>0</v>
      </c>
      <c r="AI145" s="476">
        <v>2.3033325228791365E-2</v>
      </c>
      <c r="AJ145" s="476">
        <v>1.1932475974510517</v>
      </c>
      <c r="AK145" s="476">
        <v>0</v>
      </c>
      <c r="AL145" s="476">
        <v>0</v>
      </c>
      <c r="AM145" s="476">
        <v>7.0170792829396849</v>
      </c>
      <c r="AN145" s="476">
        <v>0</v>
      </c>
      <c r="AO145" s="476">
        <v>6.3101708864564481</v>
      </c>
      <c r="AP145" s="476">
        <v>5.6924249771157625</v>
      </c>
      <c r="AQ145" s="476">
        <v>0</v>
      </c>
      <c r="AR145" s="1"/>
      <c r="AS145" s="1"/>
      <c r="AT145" s="1"/>
      <c r="AU145" s="1"/>
      <c r="AV145" s="1"/>
      <c r="AW145" s="1"/>
      <c r="AX145" s="1"/>
      <c r="AY145" s="1"/>
      <c r="AZ145" s="342"/>
      <c r="BA145" s="970"/>
      <c r="BB145" s="594" t="s">
        <v>65</v>
      </c>
      <c r="BC145" s="486">
        <v>0</v>
      </c>
      <c r="BD145" s="483">
        <v>5.5990404423039539</v>
      </c>
      <c r="BE145" s="483">
        <v>13.568717040130629</v>
      </c>
      <c r="BF145" s="483">
        <v>654.14145462592546</v>
      </c>
      <c r="BG145" s="492">
        <v>3058.9915065047112</v>
      </c>
      <c r="BH145" s="486">
        <v>14.116333701717735</v>
      </c>
      <c r="BI145" s="483">
        <v>261.78688913528669</v>
      </c>
      <c r="BJ145" s="483">
        <v>543.54278214527324</v>
      </c>
      <c r="BK145" s="483">
        <v>1295.0980706640826</v>
      </c>
      <c r="BL145" s="492">
        <v>1600.8252284237749</v>
      </c>
      <c r="BM145" s="486">
        <v>0</v>
      </c>
      <c r="BN145" s="483">
        <v>3.7410021510964606</v>
      </c>
      <c r="BO145" s="483">
        <v>0</v>
      </c>
      <c r="BP145" s="483">
        <v>6.8460411593361075</v>
      </c>
      <c r="BQ145" s="492">
        <v>6.3443712325036561</v>
      </c>
      <c r="BR145" s="486">
        <v>0</v>
      </c>
      <c r="BS145" s="483">
        <v>34.758291115162308</v>
      </c>
      <c r="BT145" s="483">
        <v>868.80741513651787</v>
      </c>
      <c r="BU145" s="483">
        <v>0</v>
      </c>
      <c r="BV145" s="483">
        <v>0</v>
      </c>
      <c r="BW145" s="483">
        <v>0</v>
      </c>
      <c r="BX145" s="483">
        <v>0</v>
      </c>
      <c r="BY145" s="489">
        <v>0</v>
      </c>
      <c r="BZ145" s="489">
        <v>48.022668346696491</v>
      </c>
      <c r="CA145" s="489">
        <v>2482.4199031000549</v>
      </c>
      <c r="CB145" s="489">
        <v>77.609378459077092</v>
      </c>
      <c r="CC145" s="489">
        <v>8.6722994367078972</v>
      </c>
      <c r="CD145" s="489">
        <v>0</v>
      </c>
      <c r="CE145" s="489">
        <v>8.7290050192250739</v>
      </c>
      <c r="CF145" s="489">
        <v>25.79253886453224</v>
      </c>
      <c r="CG145" s="489">
        <v>6.0017472725304346</v>
      </c>
      <c r="CH145" s="489">
        <v>0</v>
      </c>
      <c r="CI145" s="489">
        <v>0.1061282166400056</v>
      </c>
      <c r="CJ145" s="489">
        <v>13.792218106113392</v>
      </c>
      <c r="CK145" s="489">
        <v>0</v>
      </c>
      <c r="CL145" s="489">
        <v>0</v>
      </c>
      <c r="CM145" s="489">
        <v>34.767302143983372</v>
      </c>
      <c r="CN145" s="489">
        <v>0</v>
      </c>
      <c r="CO145" s="489">
        <v>25.602149952024519</v>
      </c>
      <c r="CP145" s="489">
        <v>97.219673443804922</v>
      </c>
      <c r="CQ145" s="489">
        <v>0</v>
      </c>
      <c r="CR145" s="2"/>
      <c r="CS145" s="2"/>
      <c r="CT145" s="2"/>
      <c r="CU145" s="2"/>
      <c r="CV145" s="2"/>
      <c r="CW145" s="2"/>
      <c r="CX145" s="2"/>
      <c r="CY145" s="2"/>
      <c r="CZ145" s="4"/>
    </row>
    <row r="146" s="304" customFormat="true" ht="15" customHeight="true" x14ac:dyDescent="0.2">
      <c r="A146" s="982"/>
      <c r="B146" s="378" t="s">
        <v>66</v>
      </c>
      <c r="C146" s="473">
        <v>0</v>
      </c>
      <c r="D146" s="462">
        <v>0</v>
      </c>
      <c r="E146" s="462">
        <v>0.47291884874012663</v>
      </c>
      <c r="F146" s="462">
        <v>2.1935185166497426</v>
      </c>
      <c r="G146" s="480">
        <v>4.9624709326658207</v>
      </c>
      <c r="H146" s="467">
        <v>1.1781004238135555</v>
      </c>
      <c r="I146" s="462">
        <v>3.3563759746453536</v>
      </c>
      <c r="J146" s="462">
        <v>1.508716322497853</v>
      </c>
      <c r="K146" s="462">
        <v>5.0166875813741036</v>
      </c>
      <c r="L146" s="476">
        <v>5.8644016189512778</v>
      </c>
      <c r="M146" s="473">
        <v>0</v>
      </c>
      <c r="N146" s="462">
        <v>0</v>
      </c>
      <c r="O146" s="462">
        <v>0</v>
      </c>
      <c r="P146" s="462">
        <v>0</v>
      </c>
      <c r="Q146" s="476">
        <v>0</v>
      </c>
      <c r="R146" s="473">
        <v>0</v>
      </c>
      <c r="S146" s="462">
        <v>0</v>
      </c>
      <c r="T146" s="462">
        <v>1.8296206563047788</v>
      </c>
      <c r="U146" s="462">
        <v>0.55180590986560296</v>
      </c>
      <c r="V146" s="462">
        <v>2.9900740038158131E-2</v>
      </c>
      <c r="W146" s="462">
        <v>0</v>
      </c>
      <c r="X146" s="462">
        <v>0</v>
      </c>
      <c r="Y146" s="476">
        <v>0</v>
      </c>
      <c r="Z146" s="476">
        <v>0.12504953353995693</v>
      </c>
      <c r="AA146" s="476">
        <v>6.3813223083344415</v>
      </c>
      <c r="AB146" s="476">
        <v>7.0539100531964012</v>
      </c>
      <c r="AC146" s="476">
        <v>0</v>
      </c>
      <c r="AD146" s="476">
        <v>0</v>
      </c>
      <c r="AE146" s="476">
        <v>0</v>
      </c>
      <c r="AF146" s="476">
        <v>10.939731308139065</v>
      </c>
      <c r="AG146" s="476">
        <v>0</v>
      </c>
      <c r="AH146" s="476">
        <v>0</v>
      </c>
      <c r="AI146" s="476">
        <v>0</v>
      </c>
      <c r="AJ146" s="476">
        <v>0</v>
      </c>
      <c r="AK146" s="476">
        <v>0</v>
      </c>
      <c r="AL146" s="476">
        <v>0</v>
      </c>
      <c r="AM146" s="476">
        <v>0</v>
      </c>
      <c r="AN146" s="476">
        <v>0</v>
      </c>
      <c r="AO146" s="476">
        <v>0.14670317424885926</v>
      </c>
      <c r="AP146" s="476">
        <v>0</v>
      </c>
      <c r="AQ146" s="476">
        <v>0</v>
      </c>
      <c r="AR146" s="1"/>
      <c r="AS146" s="1"/>
      <c r="AT146" s="1"/>
      <c r="AU146" s="1"/>
      <c r="AV146" s="1"/>
      <c r="AW146" s="1"/>
      <c r="AX146" s="1"/>
      <c r="AY146" s="1"/>
      <c r="AZ146" s="342"/>
      <c r="BA146" s="970"/>
      <c r="BB146" s="594" t="s">
        <v>66</v>
      </c>
      <c r="BC146" s="486">
        <v>0</v>
      </c>
      <c r="BD146" s="483">
        <v>0</v>
      </c>
      <c r="BE146" s="483">
        <v>19.71789238128671</v>
      </c>
      <c r="BF146" s="483">
        <v>120.88053212884276</v>
      </c>
      <c r="BG146" s="492">
        <v>426.08322339849724</v>
      </c>
      <c r="BH146" s="486">
        <v>24.706371978316756</v>
      </c>
      <c r="BI146" s="483">
        <v>72.772528275270105</v>
      </c>
      <c r="BJ146" s="483">
        <v>47.127135656339689</v>
      </c>
      <c r="BK146" s="483">
        <v>192.49051562814478</v>
      </c>
      <c r="BL146" s="492">
        <v>229.58509637055542</v>
      </c>
      <c r="BM146" s="486">
        <v>0</v>
      </c>
      <c r="BN146" s="483">
        <v>0</v>
      </c>
      <c r="BO146" s="483">
        <v>0</v>
      </c>
      <c r="BP146" s="483">
        <v>0</v>
      </c>
      <c r="BQ146" s="492">
        <v>0</v>
      </c>
      <c r="BR146" s="486">
        <v>0</v>
      </c>
      <c r="BS146" s="483">
        <v>0</v>
      </c>
      <c r="BT146" s="483">
        <v>60.310408268832653</v>
      </c>
      <c r="BU146" s="483">
        <v>4.9884795970300466</v>
      </c>
      <c r="BV146" s="483">
        <v>0.14919612510294777</v>
      </c>
      <c r="BW146" s="483">
        <v>0</v>
      </c>
      <c r="BX146" s="483">
        <v>0</v>
      </c>
      <c r="BY146" s="489">
        <v>0</v>
      </c>
      <c r="BZ146" s="489">
        <v>1.6907001249466438</v>
      </c>
      <c r="CA146" s="489">
        <v>350.3842052065653</v>
      </c>
      <c r="CB146" s="489">
        <v>80.546348528082987</v>
      </c>
      <c r="CC146" s="489">
        <v>0</v>
      </c>
      <c r="CD146" s="489">
        <v>0</v>
      </c>
      <c r="CE146" s="489">
        <v>0</v>
      </c>
      <c r="CF146" s="489">
        <v>68.017093742511406</v>
      </c>
      <c r="CG146" s="489">
        <v>0</v>
      </c>
      <c r="CH146" s="489">
        <v>0</v>
      </c>
      <c r="CI146" s="489">
        <v>0</v>
      </c>
      <c r="CJ146" s="489">
        <v>0</v>
      </c>
      <c r="CK146" s="489">
        <v>0</v>
      </c>
      <c r="CL146" s="489">
        <v>0</v>
      </c>
      <c r="CM146" s="489">
        <v>0</v>
      </c>
      <c r="CN146" s="489">
        <v>0</v>
      </c>
      <c r="CO146" s="489">
        <v>0.59521631555472132</v>
      </c>
      <c r="CP146" s="489">
        <v>0</v>
      </c>
      <c r="CQ146" s="489">
        <v>0</v>
      </c>
      <c r="CR146" s="2"/>
      <c r="CS146" s="2"/>
      <c r="CT146" s="2"/>
      <c r="CU146" s="2"/>
      <c r="CV146" s="2"/>
      <c r="CW146" s="2"/>
      <c r="CX146" s="2"/>
      <c r="CY146" s="2"/>
      <c r="CZ146" s="4"/>
    </row>
    <row r="147" s="304" customFormat="true" ht="15" customHeight="true" x14ac:dyDescent="0.2">
      <c r="A147" s="982"/>
      <c r="B147" s="378" t="s">
        <v>67</v>
      </c>
      <c r="C147" s="473">
        <v>0</v>
      </c>
      <c r="D147" s="462">
        <v>0</v>
      </c>
      <c r="E147" s="462">
        <v>0.22797019546611738</v>
      </c>
      <c r="F147" s="462">
        <v>1.9494211394886232</v>
      </c>
      <c r="G147" s="480">
        <v>10.50467933420043</v>
      </c>
      <c r="H147" s="467">
        <v>0.45323691647234549</v>
      </c>
      <c r="I147" s="462">
        <v>0.63411781434275249</v>
      </c>
      <c r="J147" s="462">
        <v>4.5304921989582914</v>
      </c>
      <c r="K147" s="462">
        <v>11.691476967273438</v>
      </c>
      <c r="L147" s="476">
        <v>10.357975425781888</v>
      </c>
      <c r="M147" s="473">
        <v>0</v>
      </c>
      <c r="N147" s="462">
        <v>0</v>
      </c>
      <c r="O147" s="462">
        <v>0</v>
      </c>
      <c r="P147" s="462">
        <v>0</v>
      </c>
      <c r="Q147" s="476">
        <v>0</v>
      </c>
      <c r="R147" s="473">
        <v>0</v>
      </c>
      <c r="S147" s="462">
        <v>1.9019988042439846</v>
      </c>
      <c r="T147" s="462">
        <v>0.24848398607167127</v>
      </c>
      <c r="U147" s="462">
        <v>0</v>
      </c>
      <c r="V147" s="462">
        <v>0</v>
      </c>
      <c r="W147" s="462">
        <v>0.40765099759223072</v>
      </c>
      <c r="X147" s="462">
        <v>0</v>
      </c>
      <c r="Y147" s="476">
        <v>0</v>
      </c>
      <c r="Z147" s="476">
        <v>9.5850282040600532E-2</v>
      </c>
      <c r="AA147" s="476">
        <v>17.04538459374491</v>
      </c>
      <c r="AB147" s="476">
        <v>0</v>
      </c>
      <c r="AC147" s="476">
        <v>0</v>
      </c>
      <c r="AD147" s="476">
        <v>0</v>
      </c>
      <c r="AE147" s="476">
        <v>0</v>
      </c>
      <c r="AF147" s="476">
        <v>0.1927584962536211</v>
      </c>
      <c r="AG147" s="476">
        <v>0</v>
      </c>
      <c r="AH147" s="476">
        <v>0</v>
      </c>
      <c r="AI147" s="476">
        <v>0</v>
      </c>
      <c r="AJ147" s="476">
        <v>0.46064147388422971</v>
      </c>
      <c r="AK147" s="476">
        <v>0</v>
      </c>
      <c r="AL147" s="476">
        <v>0</v>
      </c>
      <c r="AM147" s="476">
        <v>0</v>
      </c>
      <c r="AN147" s="476">
        <v>0</v>
      </c>
      <c r="AO147" s="476">
        <v>0</v>
      </c>
      <c r="AP147" s="476">
        <v>2.1298769792360184</v>
      </c>
      <c r="AQ147" s="476">
        <v>0</v>
      </c>
      <c r="AR147" s="1"/>
      <c r="AS147" s="1"/>
      <c r="AT147" s="1"/>
      <c r="AU147" s="1"/>
      <c r="AV147" s="1"/>
      <c r="AW147" s="1"/>
      <c r="AX147" s="1"/>
      <c r="AY147" s="1"/>
      <c r="AZ147" s="342"/>
      <c r="BA147" s="970"/>
      <c r="BB147" s="594" t="s">
        <v>67</v>
      </c>
      <c r="BC147" s="486">
        <v>0</v>
      </c>
      <c r="BD147" s="483">
        <v>0</v>
      </c>
      <c r="BE147" s="483">
        <v>9.5049960311729791</v>
      </c>
      <c r="BF147" s="483">
        <v>107.42880121409411</v>
      </c>
      <c r="BG147" s="492">
        <v>901.94334480046621</v>
      </c>
      <c r="BH147" s="486">
        <v>9.5049960311729791</v>
      </c>
      <c r="BI147" s="483">
        <v>13.748863930235473</v>
      </c>
      <c r="BJ147" s="483">
        <v>141.51707465907657</v>
      </c>
      <c r="BK147" s="483">
        <v>448.60246793933618</v>
      </c>
      <c r="BL147" s="492">
        <v>405.50373948591198</v>
      </c>
      <c r="BM147" s="486">
        <v>0</v>
      </c>
      <c r="BN147" s="483">
        <v>0</v>
      </c>
      <c r="BO147" s="483">
        <v>0</v>
      </c>
      <c r="BP147" s="483">
        <v>0</v>
      </c>
      <c r="BQ147" s="492">
        <v>0</v>
      </c>
      <c r="BR147" s="486">
        <v>0</v>
      </c>
      <c r="BS147" s="483">
        <v>19.009992062345958</v>
      </c>
      <c r="BT147" s="483">
        <v>8.1908621858896513</v>
      </c>
      <c r="BU147" s="483">
        <v>0</v>
      </c>
      <c r="BV147" s="483">
        <v>0</v>
      </c>
      <c r="BW147" s="483">
        <v>11.557724157274807</v>
      </c>
      <c r="BX147" s="483">
        <v>0</v>
      </c>
      <c r="BY147" s="489">
        <v>0</v>
      </c>
      <c r="BZ147" s="489">
        <v>1.2959191388781424</v>
      </c>
      <c r="CA147" s="489">
        <v>935.92413057073429</v>
      </c>
      <c r="CB147" s="489">
        <v>0</v>
      </c>
      <c r="CC147" s="489">
        <v>0</v>
      </c>
      <c r="CD147" s="489">
        <v>0</v>
      </c>
      <c r="CE147" s="489">
        <v>0</v>
      </c>
      <c r="CF147" s="489">
        <v>1.1984638689977427</v>
      </c>
      <c r="CG147" s="489">
        <v>0</v>
      </c>
      <c r="CH147" s="489">
        <v>0</v>
      </c>
      <c r="CI147" s="489">
        <v>0</v>
      </c>
      <c r="CJ147" s="489">
        <v>5.3243498584068591</v>
      </c>
      <c r="CK147" s="489">
        <v>0</v>
      </c>
      <c r="CL147" s="489">
        <v>0</v>
      </c>
      <c r="CM147" s="489">
        <v>0</v>
      </c>
      <c r="CN147" s="489">
        <v>0</v>
      </c>
      <c r="CO147" s="489">
        <v>0</v>
      </c>
      <c r="CP147" s="489">
        <v>36.37570020320576</v>
      </c>
      <c r="CQ147" s="489">
        <v>0</v>
      </c>
      <c r="CR147" s="2"/>
      <c r="CS147" s="2"/>
      <c r="CT147" s="2"/>
      <c r="CU147" s="2"/>
      <c r="CV147" s="2"/>
      <c r="CW147" s="2"/>
      <c r="CX147" s="2"/>
      <c r="CY147" s="2"/>
      <c r="CZ147" s="4"/>
    </row>
    <row r="148" s="304" customFormat="true" ht="15" customHeight="true" x14ac:dyDescent="0.2">
      <c r="A148" s="982" t="s">
        <v>109</v>
      </c>
      <c r="B148" s="378" t="s">
        <v>49</v>
      </c>
      <c r="C148" s="473">
        <v>7.6911295918512037</v>
      </c>
      <c r="D148" s="462">
        <v>7.7090670591492012</v>
      </c>
      <c r="E148" s="462">
        <v>8.9346599240347579</v>
      </c>
      <c r="F148" s="462">
        <v>21.989309422149713</v>
      </c>
      <c r="G148" s="480">
        <v>49.334210742451745</v>
      </c>
      <c r="H148" s="467">
        <v>11.457716984522648</v>
      </c>
      <c r="I148" s="462">
        <v>19.345286158975817</v>
      </c>
      <c r="J148" s="462">
        <v>38.519092553439094</v>
      </c>
      <c r="K148" s="462">
        <v>48.160825732573628</v>
      </c>
      <c r="L148" s="476">
        <v>51.261833232234565</v>
      </c>
      <c r="M148" s="473">
        <v>7.6228658673584508</v>
      </c>
      <c r="N148" s="462">
        <v>6.481466501119165</v>
      </c>
      <c r="O148" s="462">
        <v>8.3829428449568422</v>
      </c>
      <c r="P148" s="462">
        <v>8.1939210269920171</v>
      </c>
      <c r="Q148" s="476">
        <v>7.8258729960482425</v>
      </c>
      <c r="R148" s="473">
        <v>16.130113932632018</v>
      </c>
      <c r="S148" s="462">
        <v>15.69887286396445</v>
      </c>
      <c r="T148" s="462">
        <v>36.445255055263956</v>
      </c>
      <c r="U148" s="462">
        <v>24.351368009589432</v>
      </c>
      <c r="V148" s="462">
        <v>8.9829570578519409</v>
      </c>
      <c r="W148" s="462">
        <v>35.129801908537836</v>
      </c>
      <c r="X148" s="462">
        <v>4.0747887897554662</v>
      </c>
      <c r="Y148" s="476">
        <v>6.3761205675701618</v>
      </c>
      <c r="Z148" s="476">
        <v>25.612992405548241</v>
      </c>
      <c r="AA148" s="476">
        <v>55.948171449534591</v>
      </c>
      <c r="AB148" s="476">
        <v>10.92540935459926</v>
      </c>
      <c r="AC148" s="476">
        <v>0.29974904577913336</v>
      </c>
      <c r="AD148" s="476">
        <v>0.20580308819527895</v>
      </c>
      <c r="AE148" s="476">
        <v>5.3007855306342941</v>
      </c>
      <c r="AF148" s="476">
        <v>18.496996075204006</v>
      </c>
      <c r="AG148" s="476">
        <v>0.49723557731650497</v>
      </c>
      <c r="AH148" s="476">
        <v>3.0374188117008387</v>
      </c>
      <c r="AI148" s="476">
        <v>29.556548132798056</v>
      </c>
      <c r="AJ148" s="476">
        <v>4.2506979651927637</v>
      </c>
      <c r="AK148" s="476">
        <v>13.804930696871059</v>
      </c>
      <c r="AL148" s="476">
        <v>6.4242405521003398</v>
      </c>
      <c r="AM148" s="476">
        <v>3.5190824671258931</v>
      </c>
      <c r="AN148" s="476">
        <v>44.841104273315416</v>
      </c>
      <c r="AO148" s="476">
        <v>13.175171221146003</v>
      </c>
      <c r="AP148" s="476">
        <v>18.8358803684085</v>
      </c>
      <c r="AQ148" s="476">
        <v>4.3510587928588071</v>
      </c>
      <c r="AR148" s="1"/>
      <c r="AS148" s="1"/>
      <c r="AT148" s="1"/>
      <c r="AU148" s="1"/>
      <c r="AV148" s="1"/>
      <c r="AW148" s="1"/>
      <c r="AX148" s="1"/>
      <c r="AY148" s="1"/>
      <c r="AZ148" s="342"/>
      <c r="BA148" s="970" t="s">
        <v>109</v>
      </c>
      <c r="BB148" s="594" t="s">
        <v>49</v>
      </c>
      <c r="BC148" s="486">
        <v>1652.0307008706172</v>
      </c>
      <c r="BD148" s="483">
        <v>1655.201390307541</v>
      </c>
      <c r="BE148" s="483">
        <v>1919.7966365971752</v>
      </c>
      <c r="BF148" s="483">
        <v>4721.5100897105849</v>
      </c>
      <c r="BG148" s="492">
        <v>10595.163608964833</v>
      </c>
      <c r="BH148" s="486">
        <v>1080.0034902842306</v>
      </c>
      <c r="BI148" s="483">
        <v>1820.6024213699739</v>
      </c>
      <c r="BJ148" s="483">
        <v>3630.1112032308906</v>
      </c>
      <c r="BK148" s="483">
        <v>4532.4282592631434</v>
      </c>
      <c r="BL148" s="492">
        <v>4838.5203580488833</v>
      </c>
      <c r="BM148" s="486">
        <v>919.27158610994672</v>
      </c>
      <c r="BN148" s="483">
        <v>781.05672554594037</v>
      </c>
      <c r="BO148" s="483">
        <v>1010.5612584189611</v>
      </c>
      <c r="BP148" s="483">
        <v>987.55842065612705</v>
      </c>
      <c r="BQ148" s="492">
        <v>943.58870352264557</v>
      </c>
      <c r="BR148" s="486">
        <v>229.37453645163052</v>
      </c>
      <c r="BS148" s="483">
        <v>401.60875666227099</v>
      </c>
      <c r="BT148" s="483">
        <v>3152.8107798873039</v>
      </c>
      <c r="BU148" s="483">
        <v>523.85959895062445</v>
      </c>
      <c r="BV148" s="483">
        <v>188.94963997506548</v>
      </c>
      <c r="BW148" s="483">
        <v>1415.9044536867689</v>
      </c>
      <c r="BX148" s="483">
        <v>189.48857578783844</v>
      </c>
      <c r="BY148" s="489">
        <v>246.54038176691557</v>
      </c>
      <c r="BZ148" s="489">
        <v>938.82163796296925</v>
      </c>
      <c r="CA148" s="489">
        <v>8375.3441011171344</v>
      </c>
      <c r="CB148" s="489">
        <v>826.57847107576504</v>
      </c>
      <c r="CC148" s="489">
        <v>8.3397382646787186</v>
      </c>
      <c r="CD148" s="489">
        <v>15.265794049162119</v>
      </c>
      <c r="CE148" s="489">
        <v>149.89773291042667</v>
      </c>
      <c r="CF148" s="489">
        <v>570.62841064944098</v>
      </c>
      <c r="CG148" s="489">
        <v>17.583039317334666</v>
      </c>
      <c r="CH148" s="489">
        <v>38.056088745833939</v>
      </c>
      <c r="CI148" s="489">
        <v>211.84117094394244</v>
      </c>
      <c r="CJ148" s="489">
        <v>394.59556929801886</v>
      </c>
      <c r="CK148" s="489">
        <v>115.48040722075686</v>
      </c>
      <c r="CL148" s="489">
        <v>70.09514845926391</v>
      </c>
      <c r="CM148" s="489">
        <v>301.10356756793715</v>
      </c>
      <c r="CN148" s="489">
        <v>826.54852879504654</v>
      </c>
      <c r="CO148" s="489">
        <v>343.70541826541279</v>
      </c>
      <c r="CP148" s="489">
        <v>954.42011360163019</v>
      </c>
      <c r="CQ148" s="489">
        <v>36.86076503756474</v>
      </c>
      <c r="CR148" s="2"/>
      <c r="CS148" s="2"/>
      <c r="CT148" s="2"/>
      <c r="CU148" s="2"/>
      <c r="CV148" s="2"/>
      <c r="CW148" s="2"/>
      <c r="CX148" s="2"/>
      <c r="CY148" s="2"/>
      <c r="CZ148" s="4"/>
    </row>
    <row r="149" s="304" customFormat="true" ht="15" customHeight="true" x14ac:dyDescent="0.2">
      <c r="A149" s="982"/>
      <c r="B149" s="378" t="s">
        <v>48</v>
      </c>
      <c r="C149" s="473">
        <v>6.7907576226156756</v>
      </c>
      <c r="D149" s="462">
        <v>8.3164157459713497</v>
      </c>
      <c r="E149" s="462">
        <v>10.973291903139511</v>
      </c>
      <c r="F149" s="462">
        <v>12.585080106120152</v>
      </c>
      <c r="G149" s="480">
        <v>28.828130187677697</v>
      </c>
      <c r="H149" s="467">
        <v>11.116221351255962</v>
      </c>
      <c r="I149" s="462">
        <v>8.9704987310991022</v>
      </c>
      <c r="J149" s="462">
        <v>16.895412635561534</v>
      </c>
      <c r="K149" s="462">
        <v>24.39756817043682</v>
      </c>
      <c r="L149" s="476">
        <v>37.538474232277338</v>
      </c>
      <c r="M149" s="473">
        <v>7.2278997977254136</v>
      </c>
      <c r="N149" s="462">
        <v>6.673853108101607</v>
      </c>
      <c r="O149" s="462">
        <v>8.1153098522212161</v>
      </c>
      <c r="P149" s="462">
        <v>9.7408468019276615</v>
      </c>
      <c r="Q149" s="476">
        <v>11.145242029110916</v>
      </c>
      <c r="R149" s="473">
        <v>17.481686368092255</v>
      </c>
      <c r="S149" s="462">
        <v>23.554228117921792</v>
      </c>
      <c r="T149" s="462">
        <v>22.887625734202235</v>
      </c>
      <c r="U149" s="462">
        <v>21.965212072815252</v>
      </c>
      <c r="V149" s="462">
        <v>14.738909662448568</v>
      </c>
      <c r="W149" s="462">
        <v>35.551506845931712</v>
      </c>
      <c r="X149" s="462">
        <v>2.1444092244867377</v>
      </c>
      <c r="Y149" s="476">
        <v>3.974813625591902</v>
      </c>
      <c r="Z149" s="476">
        <v>12.798308530175218</v>
      </c>
      <c r="AA149" s="476">
        <v>20.87299513392621</v>
      </c>
      <c r="AB149" s="476">
        <v>6.0039513855030231</v>
      </c>
      <c r="AC149" s="476">
        <v>1.0783995556828048</v>
      </c>
      <c r="AD149" s="476">
        <v>4.3507391333076469E-2</v>
      </c>
      <c r="AE149" s="476">
        <v>3.3535733557526357</v>
      </c>
      <c r="AF149" s="476">
        <v>9.0364018181046752</v>
      </c>
      <c r="AG149" s="476">
        <v>0.26665103555030906</v>
      </c>
      <c r="AH149" s="476">
        <v>1.97294154387022</v>
      </c>
      <c r="AI149" s="476">
        <v>34.59478469816878</v>
      </c>
      <c r="AJ149" s="476">
        <v>13.892748994851607</v>
      </c>
      <c r="AK149" s="476">
        <v>18.713970990697032</v>
      </c>
      <c r="AL149" s="476">
        <v>5.6751838426787566</v>
      </c>
      <c r="AM149" s="476">
        <v>12.707294028726626</v>
      </c>
      <c r="AN149" s="476">
        <v>28.039404437583077</v>
      </c>
      <c r="AO149" s="476">
        <v>6.0031185077766338</v>
      </c>
      <c r="AP149" s="476">
        <v>22.234966461962451</v>
      </c>
      <c r="AQ149" s="476">
        <v>7.4480932346261239</v>
      </c>
      <c r="AR149" s="1"/>
      <c r="AS149" s="1"/>
      <c r="AT149" s="1"/>
      <c r="AU149" s="1"/>
      <c r="AV149" s="1"/>
      <c r="AW149" s="1"/>
      <c r="AX149" s="1"/>
      <c r="AY149" s="1"/>
      <c r="AZ149" s="342"/>
      <c r="BA149" s="970"/>
      <c r="BB149" s="594" t="s">
        <v>48</v>
      </c>
      <c r="BC149" s="486">
        <v>1458.6336039140947</v>
      </c>
      <c r="BD149" s="483">
        <v>1785.604250098</v>
      </c>
      <c r="BE149" s="483">
        <v>2357.8389180069589</v>
      </c>
      <c r="BF149" s="483">
        <v>2702.2486954960136</v>
      </c>
      <c r="BG149" s="492">
        <v>6191.2160199241889</v>
      </c>
      <c r="BH149" s="486">
        <v>1047.8141390947178</v>
      </c>
      <c r="BI149" s="483">
        <v>844.22176940286431</v>
      </c>
      <c r="BJ149" s="483">
        <v>1592.2552330762207</v>
      </c>
      <c r="BK149" s="483">
        <v>2296.0617005824251</v>
      </c>
      <c r="BL149" s="492">
        <v>3543.1950113862481</v>
      </c>
      <c r="BM149" s="486">
        <v>871.64106346807409</v>
      </c>
      <c r="BN149" s="483">
        <v>804.24049935124401</v>
      </c>
      <c r="BO149" s="483">
        <v>978.29818100861519</v>
      </c>
      <c r="BP149" s="483">
        <v>1173.9990234072754</v>
      </c>
      <c r="BQ149" s="492">
        <v>1343.8148666615596</v>
      </c>
      <c r="BR149" s="486">
        <v>248.59425815721096</v>
      </c>
      <c r="BS149" s="483">
        <v>602.56455036920636</v>
      </c>
      <c r="BT149" s="483">
        <v>1979.9656507108575</v>
      </c>
      <c r="BU149" s="483">
        <v>472.52734149470132</v>
      </c>
      <c r="BV149" s="483">
        <v>310.02170626101326</v>
      </c>
      <c r="BW149" s="483">
        <v>1432.90124463231</v>
      </c>
      <c r="BX149" s="483">
        <v>99.720763656729346</v>
      </c>
      <c r="BY149" s="489">
        <v>153.69095648691746</v>
      </c>
      <c r="BZ149" s="489">
        <v>469.11070706645745</v>
      </c>
      <c r="CA149" s="489">
        <v>3124.6511215341925</v>
      </c>
      <c r="CB149" s="489">
        <v>454.23807891950065</v>
      </c>
      <c r="CC149" s="489">
        <v>30.003665285284086</v>
      </c>
      <c r="CD149" s="489">
        <v>3.2272347394361516</v>
      </c>
      <c r="CE149" s="489">
        <v>94.833688379008876</v>
      </c>
      <c r="CF149" s="489">
        <v>278.7710818821655</v>
      </c>
      <c r="CG149" s="489">
        <v>9.4292038944443792</v>
      </c>
      <c r="CH149" s="489">
        <v>24.719158976244181</v>
      </c>
      <c r="CI149" s="489">
        <v>247.95181311721987</v>
      </c>
      <c r="CJ149" s="489">
        <v>1289.6746001781253</v>
      </c>
      <c r="CK149" s="489">
        <v>156.54529806607033</v>
      </c>
      <c r="CL149" s="489">
        <v>61.922160411027221</v>
      </c>
      <c r="CM149" s="489">
        <v>1087.2753343883064</v>
      </c>
      <c r="CN149" s="489">
        <v>516.845623268145</v>
      </c>
      <c r="CO149" s="489">
        <v>156.60550614329989</v>
      </c>
      <c r="CP149" s="489">
        <v>1126.6528986957942</v>
      </c>
      <c r="CQ149" s="489">
        <v>63.09784072557764</v>
      </c>
      <c r="CR149" s="2"/>
      <c r="CS149" s="2"/>
      <c r="CT149" s="2"/>
      <c r="CU149" s="2"/>
      <c r="CV149" s="2"/>
      <c r="CW149" s="2"/>
      <c r="CX149" s="2"/>
      <c r="CY149" s="2"/>
      <c r="CZ149" s="4"/>
    </row>
    <row r="150" s="304" customFormat="true" ht="15" customHeight="true" x14ac:dyDescent="0.2">
      <c r="A150" s="982"/>
      <c r="B150" s="378" t="s">
        <v>111</v>
      </c>
      <c r="C150" s="473">
        <v>85.518112785532992</v>
      </c>
      <c r="D150" s="462">
        <v>83.974517194879212</v>
      </c>
      <c r="E150" s="462">
        <v>80.092048172825614</v>
      </c>
      <c r="F150" s="462">
        <v>65.425610471730238</v>
      </c>
      <c r="G150" s="480">
        <v>21.837659069870714</v>
      </c>
      <c r="H150" s="467">
        <v>77.426061664221265</v>
      </c>
      <c r="I150" s="462">
        <v>71.684215109924907</v>
      </c>
      <c r="J150" s="462">
        <v>44.585494810999307</v>
      </c>
      <c r="K150" s="462">
        <v>27.441606096989535</v>
      </c>
      <c r="L150" s="476">
        <v>11.199692535488079</v>
      </c>
      <c r="M150" s="473">
        <v>85.149234334916244</v>
      </c>
      <c r="N150" s="462">
        <v>86.84468039077926</v>
      </c>
      <c r="O150" s="462">
        <v>83.501747302821911</v>
      </c>
      <c r="P150" s="462">
        <v>82.065232171080396</v>
      </c>
      <c r="Q150" s="476">
        <v>81.028884974840537</v>
      </c>
      <c r="R150" s="473">
        <v>66.388199699275802</v>
      </c>
      <c r="S150" s="462">
        <v>60.746899018113901</v>
      </c>
      <c r="T150" s="462">
        <v>40.667119210533862</v>
      </c>
      <c r="U150" s="462">
        <v>53.683419917595231</v>
      </c>
      <c r="V150" s="462">
        <v>76.278133279699304</v>
      </c>
      <c r="W150" s="462">
        <v>29.318691245530669</v>
      </c>
      <c r="X150" s="462">
        <v>93.780801985757805</v>
      </c>
      <c r="Y150" s="476">
        <v>89.649065806837982</v>
      </c>
      <c r="Z150" s="476">
        <v>61.588699064276355</v>
      </c>
      <c r="AA150" s="476">
        <v>23.178833416539252</v>
      </c>
      <c r="AB150" s="476">
        <v>83.070639259897732</v>
      </c>
      <c r="AC150" s="476">
        <v>98.621851398538084</v>
      </c>
      <c r="AD150" s="476">
        <v>99.750689520471639</v>
      </c>
      <c r="AE150" s="476">
        <v>91.34564111361324</v>
      </c>
      <c r="AF150" s="476">
        <v>72.466602106691397</v>
      </c>
      <c r="AG150" s="476">
        <v>99.236113387133202</v>
      </c>
      <c r="AH150" s="476">
        <v>94.989639644428891</v>
      </c>
      <c r="AI150" s="476">
        <v>35.848667169033142</v>
      </c>
      <c r="AJ150" s="476">
        <v>81.856553039955571</v>
      </c>
      <c r="AK150" s="476">
        <v>67.481098312431826</v>
      </c>
      <c r="AL150" s="476">
        <v>87.900575605220865</v>
      </c>
      <c r="AM150" s="476">
        <v>83.773623504147508</v>
      </c>
      <c r="AN150" s="476">
        <v>27.119491289101415</v>
      </c>
      <c r="AO150" s="476">
        <v>80.821710271077436</v>
      </c>
      <c r="AP150" s="476">
        <v>58.929153169628904</v>
      </c>
      <c r="AQ150" s="476">
        <v>88.200847972515106</v>
      </c>
      <c r="AR150" s="1"/>
      <c r="AS150" s="1"/>
      <c r="AT150" s="1"/>
      <c r="AU150" s="1"/>
      <c r="AV150" s="1"/>
      <c r="AW150" s="1"/>
      <c r="AX150" s="1"/>
      <c r="AY150" s="1"/>
      <c r="AZ150" s="342"/>
      <c r="BA150" s="970"/>
      <c r="BB150" s="594" t="s">
        <v>111</v>
      </c>
      <c r="BC150" s="486">
        <v>18369.024486585429</v>
      </c>
      <c r="BD150" s="483">
        <v>18030.033536471597</v>
      </c>
      <c r="BE150" s="483">
        <v>17209.434495290072</v>
      </c>
      <c r="BF150" s="483">
        <v>14048.084641375222</v>
      </c>
      <c r="BG150" s="492">
        <v>4689.9213993704307</v>
      </c>
      <c r="BH150" s="486">
        <v>7298.1744050125735</v>
      </c>
      <c r="BI150" s="483">
        <v>6746.2664822139168</v>
      </c>
      <c r="BJ150" s="483">
        <v>4201.8202788775425</v>
      </c>
      <c r="BK150" s="483">
        <v>2582.5369283367695</v>
      </c>
      <c r="BL150" s="492">
        <v>1057.1206084524376</v>
      </c>
      <c r="BM150" s="486">
        <v>10268.48341098132</v>
      </c>
      <c r="BN150" s="483">
        <v>10465.320107014881</v>
      </c>
      <c r="BO150" s="483">
        <v>10066.110719732125</v>
      </c>
      <c r="BP150" s="483">
        <v>9890.7727822465749</v>
      </c>
      <c r="BQ150" s="492">
        <v>9769.8928362246115</v>
      </c>
      <c r="BR150" s="486">
        <v>944.05796484010841</v>
      </c>
      <c r="BS150" s="483">
        <v>1554.0279099752127</v>
      </c>
      <c r="BT150" s="483">
        <v>3518.0363435380714</v>
      </c>
      <c r="BU150" s="483">
        <v>1154.8663227977536</v>
      </c>
      <c r="BV150" s="483">
        <v>1604.4522675939074</v>
      </c>
      <c r="BW150" s="483">
        <v>1181.6880043586325</v>
      </c>
      <c r="BX150" s="483">
        <v>4361.0580870349759</v>
      </c>
      <c r="BY150" s="489">
        <v>3466.3891115045108</v>
      </c>
      <c r="BZ150" s="489">
        <v>2257.4794237243159</v>
      </c>
      <c r="CA150" s="489">
        <v>3469.8311079048431</v>
      </c>
      <c r="CB150" s="489">
        <v>6284.835630605191</v>
      </c>
      <c r="CC150" s="489">
        <v>2743.8967343631903</v>
      </c>
      <c r="CD150" s="489">
        <v>7399.1770280751598</v>
      </c>
      <c r="CE150" s="489">
        <v>2583.1085666545796</v>
      </c>
      <c r="CF150" s="489">
        <v>2235.57932418768</v>
      </c>
      <c r="CG150" s="489">
        <v>3509.1464951124808</v>
      </c>
      <c r="CH150" s="489">
        <v>1190.1335905070484</v>
      </c>
      <c r="CI150" s="489">
        <v>256.93878715967361</v>
      </c>
      <c r="CJ150" s="489">
        <v>7598.8069281958424</v>
      </c>
      <c r="CK150" s="489">
        <v>564.48995535992174</v>
      </c>
      <c r="CL150" s="489">
        <v>959.08673511428537</v>
      </c>
      <c r="CM150" s="489">
        <v>7167.9300331354279</v>
      </c>
      <c r="CN150" s="489">
        <v>499.88901901365944</v>
      </c>
      <c r="CO150" s="489">
        <v>2108.4249507939535</v>
      </c>
      <c r="CP150" s="489">
        <v>2985.9591355727662</v>
      </c>
      <c r="CQ150" s="489">
        <v>747.20910196957402</v>
      </c>
      <c r="CR150" s="2"/>
      <c r="CS150" s="2"/>
      <c r="CT150" s="2"/>
      <c r="CU150" s="2"/>
      <c r="CV150" s="2"/>
      <c r="CW150" s="2"/>
      <c r="CX150" s="2"/>
      <c r="CY150" s="2"/>
      <c r="CZ150" s="4"/>
    </row>
    <row r="151" s="304" customFormat="true" ht="15" customHeight="true" x14ac:dyDescent="0.2">
      <c r="A151" s="982" t="s">
        <v>110</v>
      </c>
      <c r="B151" s="378" t="s">
        <v>49</v>
      </c>
      <c r="C151" s="473">
        <v>44.874689437530506</v>
      </c>
      <c r="D151" s="462">
        <v>42.172047401390429</v>
      </c>
      <c r="E151" s="462">
        <v>37.027679196118243</v>
      </c>
      <c r="F151" s="462">
        <v>54.029648082279934</v>
      </c>
      <c r="G151" s="480">
        <v>62.44730355968813</v>
      </c>
      <c r="H151" s="467">
        <v>41.949756074196301</v>
      </c>
      <c r="I151" s="462">
        <v>59.582539021826307</v>
      </c>
      <c r="J151" s="462">
        <v>65.292679952058961</v>
      </c>
      <c r="K151" s="462">
        <v>64.663549195539915</v>
      </c>
      <c r="L151" s="476">
        <v>58.02511112667473</v>
      </c>
      <c r="M151" s="473">
        <v>44.589911132154924</v>
      </c>
      <c r="N151" s="462">
        <v>45.09902136873032</v>
      </c>
      <c r="O151" s="462">
        <v>43.182858868398064</v>
      </c>
      <c r="P151" s="462">
        <v>39.673129712215591</v>
      </c>
      <c r="Q151" s="476">
        <v>29.896002503645015</v>
      </c>
      <c r="R151" s="473">
        <v>50.546058800225154</v>
      </c>
      <c r="S151" s="462">
        <v>36.770824470921596</v>
      </c>
      <c r="T151" s="462">
        <v>63.830892023319208</v>
      </c>
      <c r="U151" s="462">
        <v>51.936297824831001</v>
      </c>
      <c r="V151" s="462">
        <v>19.999272226684255</v>
      </c>
      <c r="W151" s="462">
        <v>50.049046375001652</v>
      </c>
      <c r="X151" s="462">
        <v>70.801958052710972</v>
      </c>
      <c r="Y151" s="476">
        <v>64.604954414710718</v>
      </c>
      <c r="Z151" s="476">
        <v>53.807344949317923</v>
      </c>
      <c r="AA151" s="476">
        <v>66.502852173395581</v>
      </c>
      <c r="AB151" s="476">
        <v>49.026640069134558</v>
      </c>
      <c r="AC151" s="476">
        <v>26.407121287317185</v>
      </c>
      <c r="AD151" s="476">
        <v>47.046861259307398</v>
      </c>
      <c r="AE151" s="476">
        <v>44.550438405777101</v>
      </c>
      <c r="AF151" s="476">
        <v>55.45188872252529</v>
      </c>
      <c r="AG151" s="476">
        <v>42.408248321613748</v>
      </c>
      <c r="AH151" s="476">
        <v>43.473801055819003</v>
      </c>
      <c r="AI151" s="476">
        <v>38.956585888805542</v>
      </c>
      <c r="AJ151" s="476">
        <v>20.02341130332093</v>
      </c>
      <c r="AK151" s="476">
        <v>40.893761768536159</v>
      </c>
      <c r="AL151" s="476">
        <v>43.899912587132306</v>
      </c>
      <c r="AM151" s="476">
        <v>36.384988282828594</v>
      </c>
      <c r="AN151" s="476">
        <v>62.503136312337013</v>
      </c>
      <c r="AO151" s="476">
        <v>54.27670594664874</v>
      </c>
      <c r="AP151" s="476">
        <v>43.363734132761799</v>
      </c>
      <c r="AQ151" s="476">
        <v>58.097746877181336</v>
      </c>
      <c r="AR151" s="1"/>
      <c r="AS151" s="1"/>
      <c r="AT151" s="1"/>
      <c r="AU151" s="1"/>
      <c r="AV151" s="1"/>
      <c r="AW151" s="1"/>
      <c r="AX151" s="1"/>
      <c r="AY151" s="1"/>
      <c r="AZ151" s="342"/>
      <c r="BA151" s="970" t="s">
        <v>110</v>
      </c>
      <c r="BB151" s="594" t="s">
        <v>49</v>
      </c>
      <c r="BC151" s="486">
        <v>7287.8028306560409</v>
      </c>
      <c r="BD151" s="483">
        <v>7406.5177610678838</v>
      </c>
      <c r="BE151" s="483">
        <v>7213.9426588800734</v>
      </c>
      <c r="BF151" s="483">
        <v>11101.050101703615</v>
      </c>
      <c r="BG151" s="492">
        <v>13158.025803097893</v>
      </c>
      <c r="BH151" s="486">
        <v>3675.7912606716354</v>
      </c>
      <c r="BI151" s="483">
        <v>5238.2543735531372</v>
      </c>
      <c r="BJ151" s="483">
        <v>6098.6428037468186</v>
      </c>
      <c r="BK151" s="483">
        <v>5942.0467401491014</v>
      </c>
      <c r="BL151" s="492">
        <v>5370.2203161225389</v>
      </c>
      <c r="BM151" s="486">
        <v>3842.9435731427593</v>
      </c>
      <c r="BN151" s="483">
        <v>4218.3054543557519</v>
      </c>
      <c r="BO151" s="483">
        <v>4251.8280673174477</v>
      </c>
      <c r="BP151" s="483">
        <v>4172.0852319496689</v>
      </c>
      <c r="BQ151" s="492">
        <v>3357.2213343965905</v>
      </c>
      <c r="BR151" s="486">
        <v>695.14881600936917</v>
      </c>
      <c r="BS151" s="483">
        <v>747.5689478006625</v>
      </c>
      <c r="BT151" s="483">
        <v>4955.7465247535347</v>
      </c>
      <c r="BU151" s="483">
        <v>894.72952870481777</v>
      </c>
      <c r="BV151" s="483">
        <v>405.99346365370377</v>
      </c>
      <c r="BW151" s="483">
        <v>1887.2294320104256</v>
      </c>
      <c r="BX151" s="483">
        <v>1947.6200824588138</v>
      </c>
      <c r="BY151" s="489">
        <v>1742.8267540411937</v>
      </c>
      <c r="BZ151" s="489">
        <v>1874.7053775461309</v>
      </c>
      <c r="CA151" s="489">
        <v>9910.4890199661968</v>
      </c>
      <c r="CB151" s="489">
        <v>2909.85906674533</v>
      </c>
      <c r="CC151" s="489">
        <v>624.84417241063636</v>
      </c>
      <c r="CD151" s="489">
        <v>3075.6423332625595</v>
      </c>
      <c r="CE151" s="489">
        <v>1017.1410475658162</v>
      </c>
      <c r="CF151" s="489">
        <v>1274.9248417539941</v>
      </c>
      <c r="CG151" s="489">
        <v>1148.4075481118841</v>
      </c>
      <c r="CH151" s="489">
        <v>447.56397261558175</v>
      </c>
      <c r="CI151" s="489">
        <v>268.4350479508667</v>
      </c>
      <c r="CJ151" s="489">
        <v>1812.8569764850752</v>
      </c>
      <c r="CK151" s="489">
        <v>290.84421619799389</v>
      </c>
      <c r="CL151" s="489">
        <v>341.71195067595033</v>
      </c>
      <c r="CM151" s="489">
        <v>3088.6753380523292</v>
      </c>
      <c r="CN151" s="489">
        <v>999.00233415353148</v>
      </c>
      <c r="CO151" s="489">
        <v>1303.2119332662166</v>
      </c>
      <c r="CP151" s="489">
        <v>2027.3250228556242</v>
      </c>
      <c r="CQ151" s="489">
        <v>474.83540635721187</v>
      </c>
      <c r="CR151" s="2"/>
      <c r="CS151" s="2"/>
      <c r="CT151" s="2"/>
      <c r="CU151" s="2"/>
      <c r="CV151" s="2"/>
      <c r="CW151" s="2"/>
      <c r="CX151" s="2"/>
      <c r="CY151" s="2"/>
      <c r="CZ151" s="4"/>
    </row>
    <row r="152" s="304" customFormat="true" ht="15" customHeight="true" x14ac:dyDescent="0.2">
      <c r="A152" s="982"/>
      <c r="B152" s="378" t="s">
        <v>48</v>
      </c>
      <c r="C152" s="473">
        <v>55.1253105624696</v>
      </c>
      <c r="D152" s="462">
        <v>57.827952598609542</v>
      </c>
      <c r="E152" s="462">
        <v>62.972320803881779</v>
      </c>
      <c r="F152" s="462">
        <v>45.970351917720308</v>
      </c>
      <c r="G152" s="480">
        <v>37.552696440311983</v>
      </c>
      <c r="H152" s="467">
        <v>58.050243925803649</v>
      </c>
      <c r="I152" s="462">
        <v>40.417460978173594</v>
      </c>
      <c r="J152" s="462">
        <v>34.707320047941018</v>
      </c>
      <c r="K152" s="462">
        <v>35.336450804460021</v>
      </c>
      <c r="L152" s="476">
        <v>41.974888873325227</v>
      </c>
      <c r="M152" s="473">
        <v>55.41008886784509</v>
      </c>
      <c r="N152" s="462">
        <v>54.900978631269517</v>
      </c>
      <c r="O152" s="462">
        <v>56.8171411316019</v>
      </c>
      <c r="P152" s="462">
        <v>60.326870287784637</v>
      </c>
      <c r="Q152" s="476">
        <v>70.103997496354836</v>
      </c>
      <c r="R152" s="473">
        <v>49.453941199774917</v>
      </c>
      <c r="S152" s="462">
        <v>63.229175529078361</v>
      </c>
      <c r="T152" s="462">
        <v>36.169107976680905</v>
      </c>
      <c r="U152" s="462">
        <v>48.063702175168899</v>
      </c>
      <c r="V152" s="462">
        <v>80.000727773315688</v>
      </c>
      <c r="W152" s="462">
        <v>49.950953624998498</v>
      </c>
      <c r="X152" s="462">
        <v>29.19804194728902</v>
      </c>
      <c r="Y152" s="476">
        <v>35.395045585289324</v>
      </c>
      <c r="Z152" s="476">
        <v>46.192655050681878</v>
      </c>
      <c r="AA152" s="476">
        <v>33.497147826604611</v>
      </c>
      <c r="AB152" s="476">
        <v>50.973359930865115</v>
      </c>
      <c r="AC152" s="476">
        <v>73.592878712682889</v>
      </c>
      <c r="AD152" s="476">
        <v>52.953138740692495</v>
      </c>
      <c r="AE152" s="476">
        <v>55.449561594222985</v>
      </c>
      <c r="AF152" s="476">
        <v>44.548111277474696</v>
      </c>
      <c r="AG152" s="476">
        <v>57.591751678386203</v>
      </c>
      <c r="AH152" s="476">
        <v>56.52619894418094</v>
      </c>
      <c r="AI152" s="476">
        <v>61.043414111194558</v>
      </c>
      <c r="AJ152" s="476">
        <v>79.97658869667903</v>
      </c>
      <c r="AK152" s="476">
        <v>59.106238231463792</v>
      </c>
      <c r="AL152" s="476">
        <v>56.100087412867616</v>
      </c>
      <c r="AM152" s="476">
        <v>63.615011717171363</v>
      </c>
      <c r="AN152" s="476">
        <v>37.496863687663001</v>
      </c>
      <c r="AO152" s="476">
        <v>45.723294053351218</v>
      </c>
      <c r="AP152" s="476">
        <v>56.636265867238109</v>
      </c>
      <c r="AQ152" s="476">
        <v>41.902253122818735</v>
      </c>
      <c r="AR152" s="1"/>
      <c r="AS152" s="1"/>
      <c r="AT152" s="1"/>
      <c r="AU152" s="1"/>
      <c r="AV152" s="1"/>
      <c r="AW152" s="1"/>
      <c r="AX152" s="1"/>
      <c r="AY152" s="1"/>
      <c r="AZ152" s="342"/>
      <c r="BA152" s="970"/>
      <c r="BB152" s="594" t="s">
        <v>48</v>
      </c>
      <c r="BC152" s="486">
        <v>8952.5387115429476</v>
      </c>
      <c r="BD152" s="483">
        <v>10156.105392067637</v>
      </c>
      <c r="BE152" s="483">
        <v>12268.625018859613</v>
      </c>
      <c r="BF152" s="483">
        <v>9445.1694198417154</v>
      </c>
      <c r="BG152" s="492">
        <v>7912.5810174532244</v>
      </c>
      <c r="BH152" s="486">
        <v>5086.5749713757741</v>
      </c>
      <c r="BI152" s="483">
        <v>3553.3386997703269</v>
      </c>
      <c r="BJ152" s="483">
        <v>3241.8266152213337</v>
      </c>
      <c r="BK152" s="483">
        <v>3247.1283269054343</v>
      </c>
      <c r="BL152" s="492">
        <v>3884.7732751845047</v>
      </c>
      <c r="BM152" s="486">
        <v>4775.471390172821</v>
      </c>
      <c r="BN152" s="483">
        <v>5135.1246785662288</v>
      </c>
      <c r="BO152" s="483">
        <v>5594.2733227621347</v>
      </c>
      <c r="BP152" s="483">
        <v>6344.0632600233985</v>
      </c>
      <c r="BQ152" s="492">
        <v>7872.4450197832457</v>
      </c>
      <c r="BR152" s="486">
        <v>680.12916314391987</v>
      </c>
      <c r="BS152" s="483">
        <v>1285.4802387680002</v>
      </c>
      <c r="BT152" s="483">
        <v>2808.1219841544521</v>
      </c>
      <c r="BU152" s="483">
        <v>828.01461398038202</v>
      </c>
      <c r="BV152" s="483">
        <v>1624.0477251051659</v>
      </c>
      <c r="BW152" s="483">
        <v>1883.5305898090037</v>
      </c>
      <c r="BX152" s="483">
        <v>803.17966379797815</v>
      </c>
      <c r="BY152" s="489">
        <v>954.84058406058546</v>
      </c>
      <c r="BZ152" s="489">
        <v>1609.4014471112555</v>
      </c>
      <c r="CA152" s="489">
        <v>4991.8628282315249</v>
      </c>
      <c r="CB152" s="489">
        <v>3025.4019722367498</v>
      </c>
      <c r="CC152" s="489">
        <v>1741.351542798719</v>
      </c>
      <c r="CD152" s="489">
        <v>3461.7594209386184</v>
      </c>
      <c r="CE152" s="489">
        <v>1265.9813726928332</v>
      </c>
      <c r="CF152" s="489">
        <v>1024.2301034158043</v>
      </c>
      <c r="CG152" s="489">
        <v>1559.5740204797789</v>
      </c>
      <c r="CH152" s="489">
        <v>581.93876638099994</v>
      </c>
      <c r="CI152" s="489">
        <v>420.62699849505589</v>
      </c>
      <c r="CJ152" s="489">
        <v>7240.8299753701658</v>
      </c>
      <c r="CK152" s="489">
        <v>420.37481482245522</v>
      </c>
      <c r="CL152" s="489">
        <v>436.67673061748513</v>
      </c>
      <c r="CM152" s="489">
        <v>5400.1973641823633</v>
      </c>
      <c r="CN152" s="489">
        <v>599.32119502326952</v>
      </c>
      <c r="CO152" s="489">
        <v>1097.8400659969805</v>
      </c>
      <c r="CP152" s="489">
        <v>2647.8374450462234</v>
      </c>
      <c r="CQ152" s="489">
        <v>342.46893310540872</v>
      </c>
      <c r="CR152" s="2"/>
      <c r="CS152" s="2"/>
      <c r="CT152" s="2"/>
      <c r="CU152" s="2"/>
      <c r="CV152" s="2"/>
      <c r="CW152" s="2"/>
      <c r="CX152" s="2"/>
      <c r="CY152" s="2"/>
      <c r="CZ152" s="4"/>
    </row>
    <row r="153" s="304" customFormat="true" ht="15" customHeight="true" x14ac:dyDescent="0.2">
      <c r="A153" s="970" t="s">
        <v>561</v>
      </c>
      <c r="B153" s="378" t="s">
        <v>562</v>
      </c>
      <c r="C153" s="497">
        <v>0</v>
      </c>
      <c r="D153" s="495">
        <v>6.7737786582489884E-2</v>
      </c>
      <c r="E153" s="495">
        <v>0.12720382889347151</v>
      </c>
      <c r="F153" s="495">
        <v>2.2492229710522302</v>
      </c>
      <c r="G153" s="499">
        <v>2.3046282145332877</v>
      </c>
      <c r="H153" s="496">
        <v>0</v>
      </c>
      <c r="I153" s="495">
        <v>2.7404167123748966</v>
      </c>
      <c r="J153" s="495">
        <v>2.6280767885144325</v>
      </c>
      <c r="K153" s="495">
        <v>2.7295378562471817</v>
      </c>
      <c r="L153" s="498">
        <v>1.948665071506047</v>
      </c>
      <c r="M153" s="497">
        <v>0</v>
      </c>
      <c r="N153" s="495">
        <v>0</v>
      </c>
      <c r="O153" s="495">
        <v>0.12064626479437492</v>
      </c>
      <c r="P153" s="495">
        <v>0.12622026489693855</v>
      </c>
      <c r="Q153" s="498">
        <v>0.36186896453931788</v>
      </c>
      <c r="R153" s="497">
        <v>0</v>
      </c>
      <c r="S153" s="495">
        <v>0</v>
      </c>
      <c r="T153" s="495">
        <v>4.8072949423247762</v>
      </c>
      <c r="U153" s="495">
        <v>0</v>
      </c>
      <c r="V153" s="495">
        <v>0</v>
      </c>
      <c r="W153" s="495">
        <v>0</v>
      </c>
      <c r="X153" s="495">
        <v>0</v>
      </c>
      <c r="Y153" s="498">
        <v>0</v>
      </c>
      <c r="Z153" s="498">
        <v>0</v>
      </c>
      <c r="AA153" s="498">
        <v>0.79960712295344682</v>
      </c>
      <c r="AB153" s="498">
        <v>4.9505800652782539E-2</v>
      </c>
      <c r="AC153" s="498">
        <v>0</v>
      </c>
      <c r="AD153" s="498">
        <v>0</v>
      </c>
      <c r="AE153" s="498">
        <v>0</v>
      </c>
      <c r="AF153" s="498">
        <v>7.8893569424652352E-2</v>
      </c>
      <c r="AG153" s="498">
        <v>0</v>
      </c>
      <c r="AH153" s="498">
        <v>0</v>
      </c>
      <c r="AI153" s="498">
        <v>0</v>
      </c>
      <c r="AJ153" s="498">
        <v>0</v>
      </c>
      <c r="AK153" s="498">
        <v>0</v>
      </c>
      <c r="AL153" s="498">
        <v>0</v>
      </c>
      <c r="AM153" s="498">
        <v>5.5828451901843383</v>
      </c>
      <c r="AN153" s="498">
        <v>0</v>
      </c>
      <c r="AO153" s="498">
        <v>1.3037870645374903E-2</v>
      </c>
      <c r="AP153" s="498">
        <v>0</v>
      </c>
      <c r="AQ153" s="498">
        <v>0</v>
      </c>
      <c r="AR153" s="1"/>
      <c r="AS153" s="1"/>
      <c r="AT153" s="1"/>
      <c r="AU153" s="1"/>
      <c r="AV153" s="1"/>
      <c r="AW153" s="1"/>
      <c r="AX153" s="1"/>
      <c r="AY153" s="1"/>
      <c r="AZ153" s="342"/>
      <c r="BA153" s="970" t="s">
        <v>561</v>
      </c>
      <c r="BB153" s="365" t="s">
        <v>562</v>
      </c>
      <c r="BC153" s="448">
        <v>0</v>
      </c>
      <c r="BD153" s="432">
        <v>14.543871219102698</v>
      </c>
      <c r="BE153" s="432">
        <v>27.332375820487819</v>
      </c>
      <c r="BF153" s="432">
        <v>482.94963465904607</v>
      </c>
      <c r="BG153" s="450">
        <v>494.94889293536909</v>
      </c>
      <c r="BH153" s="448">
        <v>0</v>
      </c>
      <c r="BI153" s="432">
        <v>257.9031016192846</v>
      </c>
      <c r="BJ153" s="432">
        <v>247.6748635680288</v>
      </c>
      <c r="BK153" s="432">
        <v>256.8775415745381</v>
      </c>
      <c r="BL153" s="450">
        <v>183.93129985784134</v>
      </c>
      <c r="BM153" s="448">
        <v>0</v>
      </c>
      <c r="BN153" s="432">
        <v>0</v>
      </c>
      <c r="BO153" s="432">
        <v>14.543871219102698</v>
      </c>
      <c r="BP153" s="432">
        <v>15.212483137902236</v>
      </c>
      <c r="BQ153" s="450">
        <v>43.631613657308101</v>
      </c>
      <c r="BR153" s="448">
        <v>0</v>
      </c>
      <c r="BS153" s="432">
        <v>0</v>
      </c>
      <c r="BT153" s="432">
        <v>415.87008496103653</v>
      </c>
      <c r="BU153" s="432">
        <v>0</v>
      </c>
      <c r="BV153" s="432">
        <v>0</v>
      </c>
      <c r="BW153" s="432">
        <v>0</v>
      </c>
      <c r="BX153" s="432">
        <v>0</v>
      </c>
      <c r="BY153" s="433">
        <v>0</v>
      </c>
      <c r="BZ153" s="433">
        <v>0</v>
      </c>
      <c r="CA153" s="433">
        <v>119.69979763288765</v>
      </c>
      <c r="CB153" s="433">
        <v>3.7454366866109567</v>
      </c>
      <c r="CC153" s="433">
        <v>0</v>
      </c>
      <c r="CD153" s="433">
        <v>0</v>
      </c>
      <c r="CE153" s="433">
        <v>0</v>
      </c>
      <c r="CF153" s="433">
        <v>2.433849904504247</v>
      </c>
      <c r="CG153" s="433">
        <v>0</v>
      </c>
      <c r="CH153" s="433">
        <v>0</v>
      </c>
      <c r="CI153" s="433">
        <v>0</v>
      </c>
      <c r="CJ153" s="433">
        <v>0</v>
      </c>
      <c r="CK153" s="433">
        <v>0</v>
      </c>
      <c r="CL153" s="433">
        <v>0</v>
      </c>
      <c r="CM153" s="433">
        <v>477.68548184007801</v>
      </c>
      <c r="CN153" s="433">
        <v>0</v>
      </c>
      <c r="CO153" s="433">
        <v>0.3401236088884122</v>
      </c>
      <c r="CP153" s="433">
        <v>0</v>
      </c>
      <c r="CQ153" s="433">
        <v>0</v>
      </c>
      <c r="CR153" s="3"/>
      <c r="CS153" s="3"/>
      <c r="CT153" s="3"/>
      <c r="CU153" s="3"/>
      <c r="CV153" s="3"/>
      <c r="CW153" s="3"/>
      <c r="CX153" s="3"/>
      <c r="CY153" s="3"/>
      <c r="CZ153" s="3"/>
    </row>
    <row r="154" s="304" customFormat="true" ht="15" customHeight="true" x14ac:dyDescent="0.2">
      <c r="A154" s="970"/>
      <c r="B154" s="378" t="s">
        <v>563</v>
      </c>
      <c r="C154" s="404">
        <v>5.4449715033801895E-2</v>
      </c>
      <c r="D154" s="402">
        <v>0.2138405283543342</v>
      </c>
      <c r="E154" s="402">
        <v>3.7683007211390736E-2</v>
      </c>
      <c r="F154" s="402">
        <v>6.5175617898719365</v>
      </c>
      <c r="G154" s="406">
        <v>35.126594966808824</v>
      </c>
      <c r="H154" s="403">
        <v>0.17467350764490985</v>
      </c>
      <c r="I154" s="402">
        <v>2.5367248075730218</v>
      </c>
      <c r="J154" s="402">
        <v>19.317003008562683</v>
      </c>
      <c r="K154" s="402">
        <v>27.85252873475228</v>
      </c>
      <c r="L154" s="405">
        <v>44.866360788619822</v>
      </c>
      <c r="M154" s="404">
        <v>0</v>
      </c>
      <c r="N154" s="402">
        <v>9.7054192452668372E-2</v>
      </c>
      <c r="O154" s="402">
        <v>0.20150130733254235</v>
      </c>
      <c r="P154" s="402">
        <v>0.17940458867852463</v>
      </c>
      <c r="Q154" s="405">
        <v>0.16331295139667043</v>
      </c>
      <c r="R154" s="404">
        <v>0.11902166060038991</v>
      </c>
      <c r="S154" s="402">
        <v>0.18367821633927978</v>
      </c>
      <c r="T154" s="402">
        <v>16.42125838552041</v>
      </c>
      <c r="U154" s="402">
        <v>4.2932648850533424</v>
      </c>
      <c r="V154" s="402">
        <v>0</v>
      </c>
      <c r="W154" s="402">
        <v>0.33755031912090311</v>
      </c>
      <c r="X154" s="402">
        <v>5.1499346772004947E-2</v>
      </c>
      <c r="Y154" s="405">
        <v>0.31793413947533167</v>
      </c>
      <c r="Z154" s="405">
        <v>1.5252859163133117</v>
      </c>
      <c r="AA154" s="405">
        <v>39.342593977937213</v>
      </c>
      <c r="AB154" s="405">
        <v>1.7870635937315142</v>
      </c>
      <c r="AC154" s="405">
        <v>0</v>
      </c>
      <c r="AD154" s="405">
        <v>2.1670285989645946E-2</v>
      </c>
      <c r="AE154" s="405">
        <v>5.0618281240787183E-2</v>
      </c>
      <c r="AF154" s="405">
        <v>7.2791516767353261</v>
      </c>
      <c r="AG154" s="405">
        <v>0</v>
      </c>
      <c r="AH154" s="405">
        <v>0</v>
      </c>
      <c r="AI154" s="405">
        <v>0</v>
      </c>
      <c r="AJ154" s="405">
        <v>5.6922360297373551</v>
      </c>
      <c r="AK154" s="405">
        <v>0</v>
      </c>
      <c r="AL154" s="405">
        <v>0</v>
      </c>
      <c r="AM154" s="405">
        <v>1.925946354177855</v>
      </c>
      <c r="AN154" s="405">
        <v>0</v>
      </c>
      <c r="AO154" s="405">
        <v>3.6458089068778206</v>
      </c>
      <c r="AP154" s="405">
        <v>7.1701068456377364</v>
      </c>
      <c r="AQ154" s="405">
        <v>0.18535061625710653</v>
      </c>
      <c r="AR154" s="885"/>
      <c r="AS154" s="885"/>
      <c r="AT154" s="885"/>
      <c r="AU154" s="885"/>
      <c r="AV154" s="885"/>
      <c r="AW154" s="885"/>
      <c r="AX154" s="885"/>
      <c r="AY154" s="885"/>
      <c r="AZ154" s="342"/>
      <c r="BA154" s="970"/>
      <c r="BB154" s="594" t="s">
        <v>563</v>
      </c>
      <c r="BC154" s="449">
        <v>11.695629337048542</v>
      </c>
      <c r="BD154" s="434">
        <v>45.913355937943564</v>
      </c>
      <c r="BE154" s="434">
        <v>8.0969741564182218</v>
      </c>
      <c r="BF154" s="434">
        <v>1399.4406627520243</v>
      </c>
      <c r="BG154" s="453">
        <v>7543.8932760492844</v>
      </c>
      <c r="BH154" s="449">
        <v>16.464710916801486</v>
      </c>
      <c r="BI154" s="434">
        <v>238.73347176484629</v>
      </c>
      <c r="BJ154" s="434">
        <v>1820.4704313047855</v>
      </c>
      <c r="BK154" s="434">
        <v>2621.2089682662495</v>
      </c>
      <c r="BL154" s="453">
        <v>4234.8622040850896</v>
      </c>
      <c r="BM154" s="449">
        <v>0</v>
      </c>
      <c r="BN154" s="434">
        <v>11.695629337048542</v>
      </c>
      <c r="BO154" s="434">
        <v>24.290922469254667</v>
      </c>
      <c r="BP154" s="434">
        <v>21.622433468688897</v>
      </c>
      <c r="BQ154" s="453">
        <v>19.691126619950978</v>
      </c>
      <c r="BR154" s="449">
        <v>1.6925198632780509</v>
      </c>
      <c r="BS154" s="434">
        <v>4.6988583657676299</v>
      </c>
      <c r="BT154" s="434">
        <v>1420.5723180885161</v>
      </c>
      <c r="BU154" s="434">
        <v>92.359000939379342</v>
      </c>
      <c r="BV154" s="434">
        <v>0</v>
      </c>
      <c r="BW154" s="434">
        <v>13.604944355536489</v>
      </c>
      <c r="BX154" s="434">
        <v>2.3948573477882902</v>
      </c>
      <c r="BY154" s="435">
        <v>12.293306453716383</v>
      </c>
      <c r="BZ154" s="435">
        <v>55.908009483691593</v>
      </c>
      <c r="CA154" s="435">
        <v>5889.5179924330478</v>
      </c>
      <c r="CB154" s="435">
        <v>135.20301574786515</v>
      </c>
      <c r="CC154" s="435">
        <v>0</v>
      </c>
      <c r="CD154" s="435">
        <v>1.6074303150907094</v>
      </c>
      <c r="CE154" s="435">
        <v>1.4314039981369415</v>
      </c>
      <c r="CF154" s="435">
        <v>224.56028726415141</v>
      </c>
      <c r="CG154" s="435">
        <v>0</v>
      </c>
      <c r="CH154" s="435">
        <v>0</v>
      </c>
      <c r="CI154" s="435">
        <v>0</v>
      </c>
      <c r="CJ154" s="435">
        <v>528.41465922198188</v>
      </c>
      <c r="CK154" s="435">
        <v>0</v>
      </c>
      <c r="CL154" s="435">
        <v>0</v>
      </c>
      <c r="CM154" s="435">
        <v>164.78991998759204</v>
      </c>
      <c r="CN154" s="435">
        <v>0</v>
      </c>
      <c r="CO154" s="435">
        <v>95.109524895055799</v>
      </c>
      <c r="CP154" s="435">
        <v>363.31161890510589</v>
      </c>
      <c r="CQ154" s="435">
        <v>1.5702305670137924</v>
      </c>
      <c r="CR154" s="3"/>
      <c r="CS154" s="3"/>
      <c r="CT154" s="3"/>
      <c r="CU154" s="3"/>
      <c r="CV154" s="3"/>
      <c r="CW154" s="3"/>
      <c r="CX154" s="3"/>
      <c r="CY154" s="3"/>
      <c r="CZ154" s="3"/>
    </row>
    <row r="155" s="304" customFormat="true" ht="15" customHeight="true" x14ac:dyDescent="0.2">
      <c r="A155" s="970"/>
      <c r="B155" s="378" t="s">
        <v>564</v>
      </c>
      <c r="C155" s="404">
        <v>0</v>
      </c>
      <c r="D155" s="402">
        <v>2.2719803045102554E-2</v>
      </c>
      <c r="E155" s="402">
        <v>0.27623058837829373</v>
      </c>
      <c r="F155" s="402">
        <v>2.5566456611835853</v>
      </c>
      <c r="G155" s="406">
        <v>5.660654940806527</v>
      </c>
      <c r="H155" s="403">
        <v>0.19076260764716135</v>
      </c>
      <c r="I155" s="402">
        <v>2.2937159864979928</v>
      </c>
      <c r="J155" s="402">
        <v>4.656329496703961</v>
      </c>
      <c r="K155" s="402">
        <v>6.6370334539096962</v>
      </c>
      <c r="L155" s="405">
        <v>5.1194637569693109</v>
      </c>
      <c r="M155" s="404">
        <v>0</v>
      </c>
      <c r="N155" s="402">
        <v>3.5256182320112205E-2</v>
      </c>
      <c r="O155" s="402">
        <v>0</v>
      </c>
      <c r="P155" s="402">
        <v>5.5582244361543451E-2</v>
      </c>
      <c r="Q155" s="405">
        <v>0.3105651654621609</v>
      </c>
      <c r="R155" s="404">
        <v>0</v>
      </c>
      <c r="S155" s="402">
        <v>0.47062997075629587</v>
      </c>
      <c r="T155" s="402">
        <v>15.632553288599974</v>
      </c>
      <c r="U155" s="402">
        <v>0.15499868015250517</v>
      </c>
      <c r="V155" s="402">
        <v>0.49053354878996913</v>
      </c>
      <c r="W155" s="402">
        <v>0</v>
      </c>
      <c r="X155" s="402">
        <v>0</v>
      </c>
      <c r="Y155" s="405">
        <v>0</v>
      </c>
      <c r="Z155" s="405">
        <v>3.5355349429642899E-2</v>
      </c>
      <c r="AA155" s="405">
        <v>2.0343934167656617</v>
      </c>
      <c r="AB155" s="405">
        <v>0.78516232340124725</v>
      </c>
      <c r="AC155" s="405">
        <v>0</v>
      </c>
      <c r="AD155" s="405">
        <v>0</v>
      </c>
      <c r="AE155" s="405">
        <v>0</v>
      </c>
      <c r="AF155" s="405">
        <v>0.47469385906238232</v>
      </c>
      <c r="AG155" s="405">
        <v>0</v>
      </c>
      <c r="AH155" s="405">
        <v>0</v>
      </c>
      <c r="AI155" s="405">
        <v>0</v>
      </c>
      <c r="AJ155" s="405">
        <v>0.48528850413085345</v>
      </c>
      <c r="AK155" s="405">
        <v>3.3080585019497802E-2</v>
      </c>
      <c r="AL155" s="405">
        <v>0</v>
      </c>
      <c r="AM155" s="405">
        <v>0</v>
      </c>
      <c r="AN155" s="405">
        <v>0</v>
      </c>
      <c r="AO155" s="405">
        <v>0</v>
      </c>
      <c r="AP155" s="405">
        <v>0.50603357007414418</v>
      </c>
      <c r="AQ155" s="405">
        <v>0</v>
      </c>
      <c r="AR155" s="885"/>
      <c r="AS155" s="885"/>
      <c r="AT155" s="885"/>
      <c r="AU155" s="885"/>
      <c r="AV155" s="885"/>
      <c r="AW155" s="885"/>
      <c r="AX155" s="885"/>
      <c r="AY155" s="885"/>
      <c r="AZ155" s="342"/>
      <c r="BA155" s="970"/>
      <c r="BB155" s="594" t="s">
        <v>564</v>
      </c>
      <c r="BC155" s="449">
        <v>0</v>
      </c>
      <c r="BD155" s="434">
        <v>4.8781323731172161</v>
      </c>
      <c r="BE155" s="434">
        <v>59.353860024078962</v>
      </c>
      <c r="BF155" s="434">
        <v>548.95895334183638</v>
      </c>
      <c r="BG155" s="453">
        <v>1215.6992952586497</v>
      </c>
      <c r="BH155" s="449">
        <v>17.981268201419002</v>
      </c>
      <c r="BI155" s="434">
        <v>215.86369127011912</v>
      </c>
      <c r="BJ155" s="434">
        <v>438.82118584359944</v>
      </c>
      <c r="BK155" s="434">
        <v>624.6130029250985</v>
      </c>
      <c r="BL155" s="453">
        <v>483.21778696773401</v>
      </c>
      <c r="BM155" s="449">
        <v>0</v>
      </c>
      <c r="BN155" s="434">
        <v>4.2485876172379573</v>
      </c>
      <c r="BO155" s="434">
        <v>0</v>
      </c>
      <c r="BP155" s="434">
        <v>6.698955637647769</v>
      </c>
      <c r="BQ155" s="453">
        <v>37.445762534826834</v>
      </c>
      <c r="BR155" s="449">
        <v>0</v>
      </c>
      <c r="BS155" s="434">
        <v>12.039661639485773</v>
      </c>
      <c r="BT155" s="434">
        <v>1352.3429168138596</v>
      </c>
      <c r="BU155" s="434">
        <v>3.3344141647644738</v>
      </c>
      <c r="BV155" s="434">
        <v>10.317998499006467</v>
      </c>
      <c r="BW155" s="434">
        <v>0</v>
      </c>
      <c r="BX155" s="434">
        <v>0</v>
      </c>
      <c r="BY155" s="435">
        <v>0</v>
      </c>
      <c r="BZ155" s="435">
        <v>1.2959191388781424</v>
      </c>
      <c r="CA155" s="435">
        <v>304.54516137008716</v>
      </c>
      <c r="CB155" s="435">
        <v>59.402650441659659</v>
      </c>
      <c r="CC155" s="435">
        <v>0</v>
      </c>
      <c r="CD155" s="435">
        <v>0</v>
      </c>
      <c r="CE155" s="435">
        <v>0</v>
      </c>
      <c r="CF155" s="435">
        <v>14.644204996341788</v>
      </c>
      <c r="CG155" s="435">
        <v>0</v>
      </c>
      <c r="CH155" s="435">
        <v>0</v>
      </c>
      <c r="CI155" s="435">
        <v>0</v>
      </c>
      <c r="CJ155" s="435">
        <v>45.049705984606256</v>
      </c>
      <c r="CK155" s="435">
        <v>0.27672427432166169</v>
      </c>
      <c r="CL155" s="435">
        <v>0</v>
      </c>
      <c r="CM155" s="435">
        <v>0</v>
      </c>
      <c r="CN155" s="435">
        <v>0</v>
      </c>
      <c r="CO155" s="435">
        <v>0</v>
      </c>
      <c r="CP155" s="435">
        <v>25.640883674672153</v>
      </c>
      <c r="CQ155" s="435">
        <v>0</v>
      </c>
      <c r="CR155" s="3"/>
      <c r="CS155" s="3"/>
      <c r="CT155" s="3"/>
      <c r="CU155" s="3"/>
      <c r="CV155" s="3"/>
      <c r="CW155" s="3"/>
      <c r="CX155" s="3"/>
      <c r="CY155" s="3"/>
      <c r="CZ155" s="3"/>
    </row>
    <row r="156" s="304" customFormat="true" ht="15" customHeight="true" x14ac:dyDescent="0.2">
      <c r="A156" s="970"/>
      <c r="B156" s="378" t="s">
        <v>565</v>
      </c>
      <c r="C156" s="404">
        <v>0.23259007688565472</v>
      </c>
      <c r="D156" s="402">
        <v>0.32476988819240438</v>
      </c>
      <c r="E156" s="402">
        <v>0.63210397277859265</v>
      </c>
      <c r="F156" s="402">
        <v>0.64092862022153629</v>
      </c>
      <c r="G156" s="406">
        <v>1.1272977453895572</v>
      </c>
      <c r="H156" s="403">
        <v>1.5815295036361303</v>
      </c>
      <c r="I156" s="402">
        <v>0.67826162418456259</v>
      </c>
      <c r="J156" s="402">
        <v>0.64744011410649049</v>
      </c>
      <c r="K156" s="402">
        <v>1.5937213216686321</v>
      </c>
      <c r="L156" s="405">
        <v>0.84171477149586682</v>
      </c>
      <c r="M156" s="404">
        <v>0.22457109045472817</v>
      </c>
      <c r="N156" s="402">
        <v>0.31422628810402498</v>
      </c>
      <c r="O156" s="402">
        <v>0.32992279674060715</v>
      </c>
      <c r="P156" s="402">
        <v>0.13908519970140329</v>
      </c>
      <c r="Q156" s="405">
        <v>8.6193809123144269E-2</v>
      </c>
      <c r="R156" s="404">
        <v>0</v>
      </c>
      <c r="S156" s="402">
        <v>0.26822698108687149</v>
      </c>
      <c r="T156" s="402">
        <v>0.10339181982253445</v>
      </c>
      <c r="U156" s="402">
        <v>0</v>
      </c>
      <c r="V156" s="402">
        <v>11.658606099722386</v>
      </c>
      <c r="W156" s="402">
        <v>0</v>
      </c>
      <c r="X156" s="402">
        <v>0</v>
      </c>
      <c r="Y156" s="405">
        <v>2.1195609298355445E-2</v>
      </c>
      <c r="Z156" s="405">
        <v>2.4547456558438617E-2</v>
      </c>
      <c r="AA156" s="405">
        <v>1.1374546085938742</v>
      </c>
      <c r="AB156" s="405">
        <v>0.16744410388109274</v>
      </c>
      <c r="AC156" s="405">
        <v>0.44575235842984506</v>
      </c>
      <c r="AD156" s="405">
        <v>0</v>
      </c>
      <c r="AE156" s="405">
        <v>0</v>
      </c>
      <c r="AF156" s="405">
        <v>0</v>
      </c>
      <c r="AG156" s="405">
        <v>0</v>
      </c>
      <c r="AH156" s="405">
        <v>9.3005171231201417E-2</v>
      </c>
      <c r="AI156" s="405">
        <v>0</v>
      </c>
      <c r="AJ156" s="405">
        <v>8.6033162318700854E-2</v>
      </c>
      <c r="AK156" s="405">
        <v>0</v>
      </c>
      <c r="AL156" s="405">
        <v>0</v>
      </c>
      <c r="AM156" s="405">
        <v>0.96954819351374977</v>
      </c>
      <c r="AN156" s="405">
        <v>0</v>
      </c>
      <c r="AO156" s="405">
        <v>3.2591437228495863</v>
      </c>
      <c r="AP156" s="405">
        <v>0</v>
      </c>
      <c r="AQ156" s="405">
        <v>0</v>
      </c>
      <c r="AR156" s="885"/>
      <c r="AS156" s="885"/>
      <c r="AT156" s="885"/>
      <c r="AU156" s="885"/>
      <c r="AV156" s="885"/>
      <c r="AW156" s="885"/>
      <c r="AX156" s="885"/>
      <c r="AY156" s="885"/>
      <c r="AZ156" s="342"/>
      <c r="BA156" s="970"/>
      <c r="BB156" s="594" t="s">
        <v>565</v>
      </c>
      <c r="BC156" s="449">
        <v>49.95962467464723</v>
      </c>
      <c r="BD156" s="434">
        <v>69.730820388715017</v>
      </c>
      <c r="BE156" s="434">
        <v>135.82062341910057</v>
      </c>
      <c r="BF156" s="434">
        <v>137.61918981011934</v>
      </c>
      <c r="BG156" s="453">
        <v>242.10185728464273</v>
      </c>
      <c r="BH156" s="449">
        <v>149.07484503429359</v>
      </c>
      <c r="BI156" s="434">
        <v>63.831816452081959</v>
      </c>
      <c r="BJ156" s="434">
        <v>61.015965222400283</v>
      </c>
      <c r="BK156" s="434">
        <v>149.98554210492992</v>
      </c>
      <c r="BL156" s="453">
        <v>79.448076683146041</v>
      </c>
      <c r="BM156" s="449">
        <v>27.081917235452615</v>
      </c>
      <c r="BN156" s="434">
        <v>37.866207535687558</v>
      </c>
      <c r="BO156" s="434">
        <v>39.772094695345324</v>
      </c>
      <c r="BP156" s="434">
        <v>16.763007563935808</v>
      </c>
      <c r="BQ156" s="453">
        <v>10.392643049951779</v>
      </c>
      <c r="BR156" s="449">
        <v>0</v>
      </c>
      <c r="BS156" s="434">
        <v>6.8617858945046413</v>
      </c>
      <c r="BT156" s="434">
        <v>8.9442327566197228</v>
      </c>
      <c r="BU156" s="434">
        <v>0</v>
      </c>
      <c r="BV156" s="434">
        <v>245.2298737449843</v>
      </c>
      <c r="BW156" s="434">
        <v>0</v>
      </c>
      <c r="BX156" s="434">
        <v>0</v>
      </c>
      <c r="BY156" s="435">
        <v>0.81955376358109222</v>
      </c>
      <c r="BZ156" s="435">
        <v>0.89976536162272314</v>
      </c>
      <c r="CA156" s="435">
        <v>170.27497949541029</v>
      </c>
      <c r="CB156" s="435">
        <v>12.668238496566783</v>
      </c>
      <c r="CC156" s="435">
        <v>12.401901031929651</v>
      </c>
      <c r="CD156" s="435">
        <v>0</v>
      </c>
      <c r="CE156" s="435">
        <v>0</v>
      </c>
      <c r="CF156" s="435">
        <v>0</v>
      </c>
      <c r="CG156" s="435">
        <v>0</v>
      </c>
      <c r="CH156" s="435">
        <v>1.1652700103658562</v>
      </c>
      <c r="CI156" s="435">
        <v>0</v>
      </c>
      <c r="CJ156" s="435">
        <v>7.9865247876102892</v>
      </c>
      <c r="CK156" s="435">
        <v>0</v>
      </c>
      <c r="CL156" s="435">
        <v>0</v>
      </c>
      <c r="CM156" s="435">
        <v>82.957538711636829</v>
      </c>
      <c r="CN156" s="435">
        <v>0</v>
      </c>
      <c r="CO156" s="435">
        <v>85.022451522392856</v>
      </c>
      <c r="CP156" s="435">
        <v>0</v>
      </c>
      <c r="CQ156" s="435">
        <v>0</v>
      </c>
      <c r="CR156" s="3"/>
      <c r="CS156" s="3"/>
      <c r="CT156" s="3"/>
      <c r="CU156" s="3"/>
      <c r="CV156" s="3"/>
      <c r="CW156" s="3"/>
      <c r="CX156" s="3"/>
      <c r="CY156" s="3"/>
      <c r="CZ156" s="3"/>
    </row>
    <row r="157" s="304" customFormat="true" ht="15" customHeight="true" x14ac:dyDescent="0.2">
      <c r="A157" s="970"/>
      <c r="B157" s="378" t="s">
        <v>566</v>
      </c>
      <c r="C157" s="404">
        <v>0</v>
      </c>
      <c r="D157" s="402">
        <v>0</v>
      </c>
      <c r="E157" s="402">
        <v>0.31800282653724404</v>
      </c>
      <c r="F157" s="402">
        <v>0.1423413124279275</v>
      </c>
      <c r="G157" s="406">
        <v>0.75165295030546575</v>
      </c>
      <c r="H157" s="403">
        <v>0.10485262987338484</v>
      </c>
      <c r="I157" s="402">
        <v>0</v>
      </c>
      <c r="J157" s="402">
        <v>0.32430706924154296</v>
      </c>
      <c r="K157" s="402">
        <v>1.2049609773191006</v>
      </c>
      <c r="L157" s="405">
        <v>0.50883444569124214</v>
      </c>
      <c r="M157" s="404">
        <v>0</v>
      </c>
      <c r="N157" s="402">
        <v>0</v>
      </c>
      <c r="O157" s="402">
        <v>0</v>
      </c>
      <c r="P157" s="402">
        <v>0.20205667168895783</v>
      </c>
      <c r="Q157" s="405">
        <v>0.28276282753254678</v>
      </c>
      <c r="R157" s="404">
        <v>0</v>
      </c>
      <c r="S157" s="402">
        <v>0</v>
      </c>
      <c r="T157" s="402">
        <v>0</v>
      </c>
      <c r="U157" s="402">
        <v>0</v>
      </c>
      <c r="V157" s="402">
        <v>0</v>
      </c>
      <c r="W157" s="402">
        <v>0</v>
      </c>
      <c r="X157" s="402">
        <v>0</v>
      </c>
      <c r="Y157" s="405">
        <v>0</v>
      </c>
      <c r="Z157" s="405">
        <v>0</v>
      </c>
      <c r="AA157" s="405">
        <v>0</v>
      </c>
      <c r="AB157" s="405">
        <v>0</v>
      </c>
      <c r="AC157" s="405">
        <v>0</v>
      </c>
      <c r="AD157" s="405">
        <v>0</v>
      </c>
      <c r="AE157" s="405">
        <v>0</v>
      </c>
      <c r="AF157" s="405">
        <v>0</v>
      </c>
      <c r="AG157" s="405">
        <v>0</v>
      </c>
      <c r="AH157" s="405">
        <v>0</v>
      </c>
      <c r="AI157" s="405">
        <v>0</v>
      </c>
      <c r="AJ157" s="405">
        <v>0</v>
      </c>
      <c r="AK157" s="405">
        <v>0</v>
      </c>
      <c r="AL157" s="405">
        <v>0</v>
      </c>
      <c r="AM157" s="405">
        <v>2.9269238113077094</v>
      </c>
      <c r="AN157" s="405">
        <v>0</v>
      </c>
      <c r="AO157" s="405">
        <v>0</v>
      </c>
      <c r="AP157" s="405">
        <v>0.19505304587162595</v>
      </c>
      <c r="AQ157" s="405">
        <v>0</v>
      </c>
      <c r="AR157" s="885"/>
      <c r="AS157" s="885"/>
      <c r="AT157" s="885"/>
      <c r="AU157" s="885"/>
      <c r="AV157" s="885"/>
      <c r="AW157" s="885"/>
      <c r="AX157" s="885"/>
      <c r="AY157" s="885"/>
      <c r="AZ157" s="342"/>
      <c r="BA157" s="970"/>
      <c r="BB157" s="594" t="s">
        <v>566</v>
      </c>
      <c r="BC157" s="449">
        <v>0</v>
      </c>
      <c r="BD157" s="434">
        <v>0</v>
      </c>
      <c r="BE157" s="434">
        <v>68.329490098701271</v>
      </c>
      <c r="BF157" s="434">
        <v>30.563303735866207</v>
      </c>
      <c r="BG157" s="453">
        <v>161.427250295395</v>
      </c>
      <c r="BH157" s="449">
        <v>9.8834005397152911</v>
      </c>
      <c r="BI157" s="434">
        <v>0</v>
      </c>
      <c r="BJ157" s="434">
        <v>30.563303735866207</v>
      </c>
      <c r="BK157" s="434">
        <v>113.39920156760525</v>
      </c>
      <c r="BL157" s="453">
        <v>48.028048727789752</v>
      </c>
      <c r="BM157" s="449">
        <v>0</v>
      </c>
      <c r="BN157" s="434">
        <v>0</v>
      </c>
      <c r="BO157" s="434">
        <v>0</v>
      </c>
      <c r="BP157" s="434">
        <v>24.35253731624416</v>
      </c>
      <c r="BQ157" s="453">
        <v>34.093552242741822</v>
      </c>
      <c r="BR157" s="449">
        <v>0</v>
      </c>
      <c r="BS157" s="434">
        <v>0</v>
      </c>
      <c r="BT157" s="434">
        <v>0</v>
      </c>
      <c r="BU157" s="434">
        <v>0</v>
      </c>
      <c r="BV157" s="434">
        <v>0</v>
      </c>
      <c r="BW157" s="434">
        <v>0</v>
      </c>
      <c r="BX157" s="434">
        <v>0</v>
      </c>
      <c r="BY157" s="435">
        <v>0</v>
      </c>
      <c r="BZ157" s="435">
        <v>0</v>
      </c>
      <c r="CA157" s="435">
        <v>0</v>
      </c>
      <c r="CB157" s="435">
        <v>0</v>
      </c>
      <c r="CC157" s="435">
        <v>0</v>
      </c>
      <c r="CD157" s="435">
        <v>0</v>
      </c>
      <c r="CE157" s="435">
        <v>0</v>
      </c>
      <c r="CF157" s="435">
        <v>0</v>
      </c>
      <c r="CG157" s="435">
        <v>0</v>
      </c>
      <c r="CH157" s="435">
        <v>0</v>
      </c>
      <c r="CI157" s="435">
        <v>0</v>
      </c>
      <c r="CJ157" s="435">
        <v>0</v>
      </c>
      <c r="CK157" s="435">
        <v>0</v>
      </c>
      <c r="CL157" s="435">
        <v>0</v>
      </c>
      <c r="CM157" s="435">
        <v>250.43664359024717</v>
      </c>
      <c r="CN157" s="435">
        <v>0</v>
      </c>
      <c r="CO157" s="435">
        <v>0</v>
      </c>
      <c r="CP157" s="435">
        <v>9.8834005397152911</v>
      </c>
      <c r="CQ157" s="435">
        <v>0</v>
      </c>
      <c r="CR157" s="3"/>
      <c r="CS157" s="3"/>
      <c r="CT157" s="3"/>
      <c r="CU157" s="3"/>
      <c r="CV157" s="3"/>
      <c r="CW157" s="3"/>
      <c r="CX157" s="3"/>
      <c r="CY157" s="3"/>
      <c r="CZ157" s="3"/>
    </row>
    <row r="158" s="304" customFormat="true" ht="15" customHeight="true" x14ac:dyDescent="0.2">
      <c r="A158" s="970"/>
      <c r="B158" s="378" t="s">
        <v>567</v>
      </c>
      <c r="C158" s="404">
        <v>1.2433649878248594</v>
      </c>
      <c r="D158" s="402">
        <v>1.0897758413538454</v>
      </c>
      <c r="E158" s="402">
        <v>0.38480441328923759</v>
      </c>
      <c r="F158" s="402">
        <v>2.0079335591998843E-2</v>
      </c>
      <c r="G158" s="406">
        <v>0.28234324302632607</v>
      </c>
      <c r="H158" s="403">
        <v>0.11096391823480566</v>
      </c>
      <c r="I158" s="402">
        <v>4.5811943049142941E-2</v>
      </c>
      <c r="J158" s="402">
        <v>0</v>
      </c>
      <c r="K158" s="402">
        <v>0.29388691804810163</v>
      </c>
      <c r="L158" s="405">
        <v>0.34939804022643256</v>
      </c>
      <c r="M158" s="404">
        <v>1.5699693114153603</v>
      </c>
      <c r="N158" s="402">
        <v>1.6917733294355692</v>
      </c>
      <c r="O158" s="402">
        <v>0.88523251335480346</v>
      </c>
      <c r="P158" s="402">
        <v>0</v>
      </c>
      <c r="Q158" s="405">
        <v>0.60847993457573868</v>
      </c>
      <c r="R158" s="404">
        <v>9.0940092684334228E-2</v>
      </c>
      <c r="S158" s="402">
        <v>0.11854508820898062</v>
      </c>
      <c r="T158" s="402">
        <v>6.7207937148210721</v>
      </c>
      <c r="U158" s="402">
        <v>0</v>
      </c>
      <c r="V158" s="402">
        <v>0</v>
      </c>
      <c r="W158" s="402">
        <v>0.305936802969483</v>
      </c>
      <c r="X158" s="402">
        <v>0</v>
      </c>
      <c r="Y158" s="405">
        <v>0</v>
      </c>
      <c r="Z158" s="405">
        <v>0.37158320780447163</v>
      </c>
      <c r="AA158" s="405">
        <v>0.12822524984951439</v>
      </c>
      <c r="AB158" s="405">
        <v>6.5315783493636537E-2</v>
      </c>
      <c r="AC158" s="405">
        <v>0</v>
      </c>
      <c r="AD158" s="405">
        <v>0</v>
      </c>
      <c r="AE158" s="405">
        <v>0</v>
      </c>
      <c r="AF158" s="405">
        <v>7.8133576804934032E-2</v>
      </c>
      <c r="AG158" s="405">
        <v>0.29077794936927853</v>
      </c>
      <c r="AH158" s="405">
        <v>0</v>
      </c>
      <c r="AI158" s="405">
        <v>2.4706624602123316E-2</v>
      </c>
      <c r="AJ158" s="405">
        <v>0</v>
      </c>
      <c r="AK158" s="405">
        <v>0</v>
      </c>
      <c r="AL158" s="405">
        <v>0</v>
      </c>
      <c r="AM158" s="405">
        <v>0</v>
      </c>
      <c r="AN158" s="405">
        <v>0</v>
      </c>
      <c r="AO158" s="405">
        <v>0</v>
      </c>
      <c r="AP158" s="405">
        <v>0</v>
      </c>
      <c r="AQ158" s="405">
        <v>0</v>
      </c>
      <c r="AR158" s="885"/>
      <c r="AS158" s="885"/>
      <c r="AT158" s="885"/>
      <c r="AU158" s="885"/>
      <c r="AV158" s="885"/>
      <c r="AW158" s="885"/>
      <c r="AX158" s="885"/>
      <c r="AY158" s="885"/>
      <c r="AZ158" s="342"/>
      <c r="BA158" s="970"/>
      <c r="BB158" s="594" t="s">
        <v>567</v>
      </c>
      <c r="BC158" s="449">
        <v>267.07092992563736</v>
      </c>
      <c r="BD158" s="434">
        <v>233.98401828554447</v>
      </c>
      <c r="BE158" s="434">
        <v>82.683193838542991</v>
      </c>
      <c r="BF158" s="434">
        <v>4.3114034994119024</v>
      </c>
      <c r="BG158" s="453">
        <v>60.636884805283856</v>
      </c>
      <c r="BH158" s="449">
        <v>10.459450093861514</v>
      </c>
      <c r="BI158" s="434">
        <v>4.3114034994119024</v>
      </c>
      <c r="BJ158" s="434">
        <v>0</v>
      </c>
      <c r="BK158" s="434">
        <v>27.65777687835724</v>
      </c>
      <c r="BL158" s="453">
        <v>32.979107926926602</v>
      </c>
      <c r="BM158" s="449">
        <v>189.32881729281436</v>
      </c>
      <c r="BN158" s="434">
        <v>203.86913005362842</v>
      </c>
      <c r="BO158" s="434">
        <v>106.71451532410103</v>
      </c>
      <c r="BP158" s="434">
        <v>0</v>
      </c>
      <c r="BQ158" s="453">
        <v>73.366229285319463</v>
      </c>
      <c r="BR158" s="449">
        <v>1.2931924530389087</v>
      </c>
      <c r="BS158" s="434">
        <v>3.0326218892637922</v>
      </c>
      <c r="BT158" s="434">
        <v>581.40328120508605</v>
      </c>
      <c r="BU158" s="434">
        <v>0</v>
      </c>
      <c r="BV158" s="434">
        <v>0</v>
      </c>
      <c r="BW158" s="434">
        <v>12.330763577858502</v>
      </c>
      <c r="BX158" s="434">
        <v>0</v>
      </c>
      <c r="BY158" s="435">
        <v>0</v>
      </c>
      <c r="BZ158" s="435">
        <v>13.620054629577805</v>
      </c>
      <c r="CA158" s="435">
        <v>19.195097214394028</v>
      </c>
      <c r="CB158" s="435">
        <v>4.9415649981625851</v>
      </c>
      <c r="CC158" s="435">
        <v>0</v>
      </c>
      <c r="CD158" s="435">
        <v>0</v>
      </c>
      <c r="CE158" s="435">
        <v>0</v>
      </c>
      <c r="CF158" s="435">
        <v>2.4104042931773071</v>
      </c>
      <c r="CG158" s="435">
        <v>10.282369865741833</v>
      </c>
      <c r="CH158" s="435">
        <v>0</v>
      </c>
      <c r="CI158" s="435">
        <v>0.1770802281196813</v>
      </c>
      <c r="CJ158" s="435">
        <v>0</v>
      </c>
      <c r="CK158" s="435">
        <v>0</v>
      </c>
      <c r="CL158" s="435">
        <v>0</v>
      </c>
      <c r="CM158" s="435">
        <v>0</v>
      </c>
      <c r="CN158" s="435">
        <v>0</v>
      </c>
      <c r="CO158" s="435">
        <v>0</v>
      </c>
      <c r="CP158" s="435">
        <v>0</v>
      </c>
      <c r="CQ158" s="435">
        <v>0</v>
      </c>
      <c r="CR158" s="3"/>
      <c r="CS158" s="3"/>
      <c r="CT158" s="3"/>
      <c r="CU158" s="3"/>
      <c r="CV158" s="3"/>
      <c r="CW158" s="3"/>
      <c r="CX158" s="3"/>
      <c r="CY158" s="3"/>
      <c r="CZ158" s="3"/>
    </row>
    <row r="159" s="304" customFormat="true" ht="15" customHeight="true" x14ac:dyDescent="0.2">
      <c r="A159" s="970"/>
      <c r="B159" s="378" t="s">
        <v>568</v>
      </c>
      <c r="C159" s="404">
        <v>13.003766837380281</v>
      </c>
      <c r="D159" s="402">
        <v>14.415797778730896</v>
      </c>
      <c r="E159" s="402">
        <v>18.634041560724771</v>
      </c>
      <c r="F159" s="402">
        <v>22.135400515408303</v>
      </c>
      <c r="G159" s="406">
        <v>33.704559545143312</v>
      </c>
      <c r="H159" s="403">
        <v>21.437042028591176</v>
      </c>
      <c r="I159" s="402">
        <v>19.669658749308507</v>
      </c>
      <c r="J159" s="402">
        <v>27.281684684294348</v>
      </c>
      <c r="K159" s="402">
        <v>33.317374807235034</v>
      </c>
      <c r="L159" s="405">
        <v>35.869223202093977</v>
      </c>
      <c r="M159" s="404">
        <v>13.217056568876018</v>
      </c>
      <c r="N159" s="402">
        <v>11.213588081975631</v>
      </c>
      <c r="O159" s="402">
        <v>15.021743733054628</v>
      </c>
      <c r="P159" s="402">
        <v>17.349995902530658</v>
      </c>
      <c r="Q159" s="405">
        <v>17.188666101338253</v>
      </c>
      <c r="R159" s="404">
        <v>30.453043507257316</v>
      </c>
      <c r="S159" s="402">
        <v>38.228151122131329</v>
      </c>
      <c r="T159" s="402">
        <v>15.750980458199972</v>
      </c>
      <c r="U159" s="402">
        <v>39.001272198650227</v>
      </c>
      <c r="V159" s="402">
        <v>23.187938578678715</v>
      </c>
      <c r="W159" s="402">
        <v>69.559893244036445</v>
      </c>
      <c r="X159" s="402">
        <v>6.141840017109188</v>
      </c>
      <c r="Y159" s="405">
        <v>9.9975628865834878</v>
      </c>
      <c r="Z159" s="405">
        <v>36.438387655951495</v>
      </c>
      <c r="AA159" s="405">
        <v>33.684335522900547</v>
      </c>
      <c r="AB159" s="405">
        <v>13.747278679084124</v>
      </c>
      <c r="AC159" s="405">
        <v>1.3380206019080545</v>
      </c>
      <c r="AD159" s="405">
        <v>0</v>
      </c>
      <c r="AE159" s="405">
        <v>8.6037406051461414</v>
      </c>
      <c r="AF159" s="405">
        <v>18.775856364744925</v>
      </c>
      <c r="AG159" s="405">
        <v>0.24173618839602312</v>
      </c>
      <c r="AH159" s="405">
        <v>3.2133098534057587</v>
      </c>
      <c r="AI159" s="405">
        <v>64.221707274780059</v>
      </c>
      <c r="AJ159" s="405">
        <v>11.90906720440225</v>
      </c>
      <c r="AK159" s="405">
        <v>32.485821102548591</v>
      </c>
      <c r="AL159" s="405">
        <v>12.09942439477911</v>
      </c>
      <c r="AM159" s="405">
        <v>5.7558609531390452</v>
      </c>
      <c r="AN159" s="405">
        <v>72.880508710898482</v>
      </c>
      <c r="AO159" s="405">
        <v>15.510305822020429</v>
      </c>
      <c r="AP159" s="405">
        <v>33.199653368787438</v>
      </c>
      <c r="AQ159" s="405">
        <v>10.438469531418349</v>
      </c>
      <c r="AR159" s="885"/>
      <c r="AS159" s="885"/>
      <c r="AT159" s="885"/>
      <c r="AU159" s="885"/>
      <c r="AV159" s="885"/>
      <c r="AW159" s="885"/>
      <c r="AX159" s="885"/>
      <c r="AY159" s="885"/>
      <c r="AZ159" s="342"/>
      <c r="BA159" s="970"/>
      <c r="BB159" s="594" t="s">
        <v>568</v>
      </c>
      <c r="BC159" s="449">
        <v>2793.1686478246834</v>
      </c>
      <c r="BD159" s="434">
        <v>3095.1927571351453</v>
      </c>
      <c r="BE159" s="434">
        <v>4003.9095632793355</v>
      </c>
      <c r="BF159" s="434">
        <v>4752.8785405152512</v>
      </c>
      <c r="BG159" s="453">
        <v>7238.4926681639208</v>
      </c>
      <c r="BH159" s="449">
        <v>2020.6538740241695</v>
      </c>
      <c r="BI159" s="434">
        <v>1851.1294199644994</v>
      </c>
      <c r="BJ159" s="434">
        <v>2571.0769036958359</v>
      </c>
      <c r="BK159" s="434">
        <v>3135.5071015453782</v>
      </c>
      <c r="BL159" s="453">
        <v>3385.6371445880422</v>
      </c>
      <c r="BM159" s="449">
        <v>1593.8971991889323</v>
      </c>
      <c r="BN159" s="434">
        <v>1351.3065889357806</v>
      </c>
      <c r="BO159" s="434">
        <v>1810.8667244051785</v>
      </c>
      <c r="BP159" s="434">
        <v>2091.0788004242436</v>
      </c>
      <c r="BQ159" s="453">
        <v>2072.4884201462737</v>
      </c>
      <c r="BR159" s="449">
        <v>433.05042773982973</v>
      </c>
      <c r="BS159" s="434">
        <v>977.95302724551891</v>
      </c>
      <c r="BT159" s="434">
        <v>1362.5878295296641</v>
      </c>
      <c r="BU159" s="434">
        <v>839.01614087977964</v>
      </c>
      <c r="BV159" s="434">
        <v>487.74057562432233</v>
      </c>
      <c r="BW159" s="434">
        <v>2803.6071167902214</v>
      </c>
      <c r="BX159" s="434">
        <v>285.61198570211417</v>
      </c>
      <c r="BY159" s="435">
        <v>386.56781105008758</v>
      </c>
      <c r="BZ159" s="435">
        <v>1335.6169494853596</v>
      </c>
      <c r="CA159" s="435">
        <v>5042.4865283800491</v>
      </c>
      <c r="CB159" s="435">
        <v>1040.0712891573494</v>
      </c>
      <c r="CC159" s="435">
        <v>37.226946239833048</v>
      </c>
      <c r="CD159" s="435">
        <v>0</v>
      </c>
      <c r="CE159" s="435">
        <v>243.30001729129859</v>
      </c>
      <c r="CF159" s="435">
        <v>579.23119151002038</v>
      </c>
      <c r="CG159" s="435">
        <v>8.5481753496579653</v>
      </c>
      <c r="CH159" s="435">
        <v>40.259843153008163</v>
      </c>
      <c r="CI159" s="435">
        <v>460.29738005879165</v>
      </c>
      <c r="CJ159" s="435">
        <v>1105.5278901982315</v>
      </c>
      <c r="CK159" s="435">
        <v>271.74898101250551</v>
      </c>
      <c r="CL159" s="435">
        <v>132.01730887029129</v>
      </c>
      <c r="CM159" s="435">
        <v>492.48924502488865</v>
      </c>
      <c r="CN159" s="435">
        <v>1343.3941520631913</v>
      </c>
      <c r="CO159" s="435">
        <v>404.62291233269445</v>
      </c>
      <c r="CP159" s="435">
        <v>1682.2371091779305</v>
      </c>
      <c r="CQ159" s="435">
        <v>88.43134305169481</v>
      </c>
      <c r="CR159" s="3"/>
      <c r="CS159" s="3"/>
      <c r="CT159" s="3"/>
      <c r="CU159" s="3"/>
      <c r="CV159" s="3"/>
      <c r="CW159" s="3"/>
      <c r="CX159" s="3"/>
      <c r="CY159" s="3"/>
      <c r="CZ159" s="3"/>
    </row>
    <row r="160" s="304" customFormat="true" ht="15" customHeight="true" x14ac:dyDescent="0.2">
      <c r="A160" s="970"/>
      <c r="B160" s="378" t="s">
        <v>569</v>
      </c>
      <c r="C160" s="404">
        <v>57.631206395916934</v>
      </c>
      <c r="D160" s="402">
        <v>61.129324635281201</v>
      </c>
      <c r="E160" s="402">
        <v>66.793961388068539</v>
      </c>
      <c r="F160" s="402">
        <v>56.786472711244265</v>
      </c>
      <c r="G160" s="406">
        <v>16.247440879925318</v>
      </c>
      <c r="H160" s="403">
        <v>66.280112266309061</v>
      </c>
      <c r="I160" s="402">
        <v>60.498965260828911</v>
      </c>
      <c r="J160" s="402">
        <v>39.829308468624433</v>
      </c>
      <c r="K160" s="402">
        <v>19.764840954007386</v>
      </c>
      <c r="L160" s="405">
        <v>7.2607835720857636</v>
      </c>
      <c r="M160" s="404">
        <v>53.617963440062489</v>
      </c>
      <c r="N160" s="402">
        <v>58.427236012059716</v>
      </c>
      <c r="O160" s="402">
        <v>61.510945290370877</v>
      </c>
      <c r="P160" s="402">
        <v>65.341145532481107</v>
      </c>
      <c r="Q160" s="405">
        <v>70.506942113751919</v>
      </c>
      <c r="R160" s="404">
        <v>39.917920401240551</v>
      </c>
      <c r="S160" s="402">
        <v>39.034209308300952</v>
      </c>
      <c r="T160" s="402">
        <v>28.460632969979983</v>
      </c>
      <c r="U160" s="402">
        <v>33.705846034836846</v>
      </c>
      <c r="V160" s="402">
        <v>61.130813608986024</v>
      </c>
      <c r="W160" s="402">
        <v>22.581421329777466</v>
      </c>
      <c r="X160" s="402">
        <v>52.839097542100475</v>
      </c>
      <c r="Y160" s="405">
        <v>58.811632183592536</v>
      </c>
      <c r="Z160" s="405">
        <v>56.617778443264434</v>
      </c>
      <c r="AA160" s="405">
        <v>17.97923544223168</v>
      </c>
      <c r="AB160" s="405">
        <v>50.130350572014024</v>
      </c>
      <c r="AC160" s="405">
        <v>76.184547021660393</v>
      </c>
      <c r="AD160" s="405">
        <v>79.777232911306669</v>
      </c>
      <c r="AE160" s="405">
        <v>66.678322271012362</v>
      </c>
      <c r="AF160" s="405">
        <v>46.147866650550043</v>
      </c>
      <c r="AG160" s="405">
        <v>75.774191732948793</v>
      </c>
      <c r="AH160" s="405">
        <v>76.951036815035053</v>
      </c>
      <c r="AI160" s="405">
        <v>29.847681866727061</v>
      </c>
      <c r="AJ160" s="405">
        <v>78.757250123012653</v>
      </c>
      <c r="AK160" s="405">
        <v>49.764011940093553</v>
      </c>
      <c r="AL160" s="405">
        <v>59.044058517025498</v>
      </c>
      <c r="AM160" s="405">
        <v>80.802609759676542</v>
      </c>
      <c r="AN160" s="405">
        <v>12.938747491841573</v>
      </c>
      <c r="AO160" s="405">
        <v>57.847929994573811</v>
      </c>
      <c r="AP160" s="405">
        <v>46.368903726665913</v>
      </c>
      <c r="AQ160" s="405">
        <v>84.051377726173698</v>
      </c>
      <c r="AR160" s="885"/>
      <c r="AS160" s="885"/>
      <c r="AT160" s="885"/>
      <c r="AU160" s="885"/>
      <c r="AV160" s="885"/>
      <c r="AW160" s="885"/>
      <c r="AX160" s="885"/>
      <c r="AY160" s="885"/>
      <c r="AZ160" s="342"/>
      <c r="BA160" s="970"/>
      <c r="BB160" s="594" t="s">
        <v>569</v>
      </c>
      <c r="BC160" s="449">
        <v>12379.003780555176</v>
      </c>
      <c r="BD160" s="434">
        <v>13124.978982352397</v>
      </c>
      <c r="BE160" s="434">
        <v>14352.065272553595</v>
      </c>
      <c r="BF160" s="434">
        <v>12193.102508036967</v>
      </c>
      <c r="BG160" s="453">
        <v>3489.3493127612423</v>
      </c>
      <c r="BH160" s="449">
        <v>6247.5581026080581</v>
      </c>
      <c r="BI160" s="434">
        <v>5693.6124769153757</v>
      </c>
      <c r="BJ160" s="434">
        <v>3753.5883974500225</v>
      </c>
      <c r="BK160" s="434">
        <v>1860.0744965881102</v>
      </c>
      <c r="BL160" s="453">
        <v>685.33345207858133</v>
      </c>
      <c r="BM160" s="449">
        <v>6466.0025708430358</v>
      </c>
      <c r="BN160" s="434">
        <v>7040.8426294264327</v>
      </c>
      <c r="BO160" s="434">
        <v>7415.1260993712622</v>
      </c>
      <c r="BP160" s="434">
        <v>7875.1306332284057</v>
      </c>
      <c r="BQ160" s="453">
        <v>8501.2309977501791</v>
      </c>
      <c r="BR160" s="449">
        <v>567.64350992117181</v>
      </c>
      <c r="BS160" s="434">
        <v>998.57361757389208</v>
      </c>
      <c r="BT160" s="434">
        <v>2462.0760725670552</v>
      </c>
      <c r="BU160" s="434">
        <v>725.09811272811635</v>
      </c>
      <c r="BV160" s="434">
        <v>1285.8399687778092</v>
      </c>
      <c r="BW160" s="434">
        <v>910.14276467180025</v>
      </c>
      <c r="BX160" s="434">
        <v>2457.1593414460513</v>
      </c>
      <c r="BY160" s="435">
        <v>2274.0225968474474</v>
      </c>
      <c r="BZ160" s="435">
        <v>2075.2747142663379</v>
      </c>
      <c r="CA160" s="435">
        <v>2691.4603212638835</v>
      </c>
      <c r="CB160" s="435">
        <v>3792.6879611942318</v>
      </c>
      <c r="CC160" s="435">
        <v>2119.6370461239549</v>
      </c>
      <c r="CD160" s="435">
        <v>5917.611917856455</v>
      </c>
      <c r="CE160" s="435">
        <v>1885.5562604698644</v>
      </c>
      <c r="CF160" s="435">
        <v>1423.651910537332</v>
      </c>
      <c r="CG160" s="435">
        <v>2679.4957023592469</v>
      </c>
      <c r="CH160" s="435">
        <v>964.12634136452368</v>
      </c>
      <c r="CI160" s="435">
        <v>213.92781891175318</v>
      </c>
      <c r="CJ160" s="435">
        <v>7311.0962489256353</v>
      </c>
      <c r="CK160" s="435">
        <v>416.28375324500087</v>
      </c>
      <c r="CL160" s="435">
        <v>644.23211021188524</v>
      </c>
      <c r="CM160" s="435">
        <v>6913.7209186544569</v>
      </c>
      <c r="CN160" s="435">
        <v>238.49775506524409</v>
      </c>
      <c r="CO160" s="435">
        <v>1509.0997028305696</v>
      </c>
      <c r="CP160" s="435">
        <v>2349.5272584451441</v>
      </c>
      <c r="CQ160" s="435">
        <v>712.05613000059247</v>
      </c>
      <c r="CR160" s="3"/>
      <c r="CS160" s="3"/>
      <c r="CT160" s="3"/>
      <c r="CU160" s="3"/>
      <c r="CV160" s="3"/>
      <c r="CW160" s="3"/>
      <c r="CX160" s="3"/>
      <c r="CY160" s="3"/>
      <c r="CZ160" s="3"/>
    </row>
    <row r="161" s="304" customFormat="true" ht="15" customHeight="true" x14ac:dyDescent="0.2">
      <c r="A161" s="970"/>
      <c r="B161" s="378" t="s">
        <v>570</v>
      </c>
      <c r="C161" s="404">
        <v>0.18882374744810046</v>
      </c>
      <c r="D161" s="402">
        <v>0.21561106705386626</v>
      </c>
      <c r="E161" s="402">
        <v>0.13241048908164529</v>
      </c>
      <c r="F161" s="402">
        <v>0.95313794273390173</v>
      </c>
      <c r="G161" s="406">
        <v>0.33190706950565696</v>
      </c>
      <c r="H161" s="403">
        <v>0.55564364378718889</v>
      </c>
      <c r="I161" s="402">
        <v>1.0294566912713492</v>
      </c>
      <c r="J161" s="402">
        <v>1.2071041416836215</v>
      </c>
      <c r="K161" s="402">
        <v>0.52307115549909278</v>
      </c>
      <c r="L161" s="405">
        <v>0.13836215940504645</v>
      </c>
      <c r="M161" s="404">
        <v>7.52184101050479E-2</v>
      </c>
      <c r="N161" s="402">
        <v>0.12134392189797143</v>
      </c>
      <c r="O161" s="402">
        <v>0.26912887864169732</v>
      </c>
      <c r="P161" s="402">
        <v>2.1508156763055061E-2</v>
      </c>
      <c r="Q161" s="405">
        <v>5.9780423493327267E-2</v>
      </c>
      <c r="R161" s="404">
        <v>2.9487950401822181</v>
      </c>
      <c r="S161" s="402">
        <v>0.2520965844503591</v>
      </c>
      <c r="T161" s="402">
        <v>0</v>
      </c>
      <c r="U161" s="402">
        <v>2.8670443185485879</v>
      </c>
      <c r="V161" s="402">
        <v>4.3394592831814884E-2</v>
      </c>
      <c r="W161" s="402">
        <v>0.47792838834261203</v>
      </c>
      <c r="X161" s="402">
        <v>2.5858650361010222E-2</v>
      </c>
      <c r="Y161" s="405">
        <v>3.5437167103243711E-2</v>
      </c>
      <c r="Z161" s="405">
        <v>4.06888062245402E-2</v>
      </c>
      <c r="AA161" s="405">
        <v>0.83201129305446409</v>
      </c>
      <c r="AB161" s="405">
        <v>0.49503455973897226</v>
      </c>
      <c r="AC161" s="405">
        <v>4.012799955388352E-2</v>
      </c>
      <c r="AD161" s="405">
        <v>0.22764019353870951</v>
      </c>
      <c r="AE161" s="405">
        <v>0</v>
      </c>
      <c r="AF161" s="405">
        <v>0.84666884653646202</v>
      </c>
      <c r="AG161" s="405">
        <v>0.23137247510151229</v>
      </c>
      <c r="AH161" s="405">
        <v>1.7970505021652994</v>
      </c>
      <c r="AI161" s="405">
        <v>3.9758759340184698E-2</v>
      </c>
      <c r="AJ161" s="405">
        <v>5.685522177391486E-2</v>
      </c>
      <c r="AK161" s="405">
        <v>0</v>
      </c>
      <c r="AL161" s="405">
        <v>0</v>
      </c>
      <c r="AM161" s="405">
        <v>3.4800187043567958E-2</v>
      </c>
      <c r="AN161" s="405">
        <v>0</v>
      </c>
      <c r="AO161" s="405">
        <v>4.2373079597468423E-2</v>
      </c>
      <c r="AP161" s="405">
        <v>0</v>
      </c>
      <c r="AQ161" s="405">
        <v>1.2363841044414605</v>
      </c>
      <c r="AR161" s="885"/>
      <c r="AS161" s="885"/>
      <c r="AT161" s="885"/>
      <c r="AU161" s="885"/>
      <c r="AV161" s="885"/>
      <c r="AW161" s="885"/>
      <c r="AX161" s="885"/>
      <c r="AY161" s="885"/>
      <c r="AZ161" s="342"/>
      <c r="BA161" s="970"/>
      <c r="BB161" s="594" t="s">
        <v>570</v>
      </c>
      <c r="BC161" s="449">
        <v>40.558753316054748</v>
      </c>
      <c r="BD161" s="434">
        <v>46.293505454684464</v>
      </c>
      <c r="BE161" s="434">
        <v>28.451134542380675</v>
      </c>
      <c r="BF161" s="434">
        <v>204.65628670316624</v>
      </c>
      <c r="BG161" s="453">
        <v>71.281361381109107</v>
      </c>
      <c r="BH161" s="449">
        <v>52.374925602983282</v>
      </c>
      <c r="BI161" s="434">
        <v>96.883102654676165</v>
      </c>
      <c r="BJ161" s="434">
        <v>113.75974815899167</v>
      </c>
      <c r="BK161" s="434">
        <v>49.226367088345668</v>
      </c>
      <c r="BL161" s="453">
        <v>13.059777281705678</v>
      </c>
      <c r="BM161" s="449">
        <v>9.0708859850235051</v>
      </c>
      <c r="BN161" s="434">
        <v>14.622691683458779</v>
      </c>
      <c r="BO161" s="434">
        <v>32.443406009937753</v>
      </c>
      <c r="BP161" s="434">
        <v>2.5922340786758169</v>
      </c>
      <c r="BQ161" s="453">
        <v>7.2079028535969414</v>
      </c>
      <c r="BR161" s="449">
        <v>41.93265455269453</v>
      </c>
      <c r="BS161" s="434">
        <v>6.4491378914413744</v>
      </c>
      <c r="BT161" s="434">
        <v>0</v>
      </c>
      <c r="BU161" s="434">
        <v>61.677384461401857</v>
      </c>
      <c r="BV161" s="434">
        <v>0.91277211274977055</v>
      </c>
      <c r="BW161" s="434">
        <v>19.262873595458011</v>
      </c>
      <c r="BX161" s="434">
        <v>1.2024963946652931</v>
      </c>
      <c r="BY161" s="435">
        <v>1.3702207500290573</v>
      </c>
      <c r="BZ161" s="435">
        <v>1.4914122919197048</v>
      </c>
      <c r="CA161" s="435">
        <v>124.55064562086795</v>
      </c>
      <c r="CB161" s="435">
        <v>37.45259296361742</v>
      </c>
      <c r="CC161" s="435">
        <v>1.1164573101297579</v>
      </c>
      <c r="CD161" s="435">
        <v>16.885598473507564</v>
      </c>
      <c r="CE161" s="435">
        <v>0</v>
      </c>
      <c r="CF161" s="435">
        <v>26.119554563411356</v>
      </c>
      <c r="CG161" s="435">
        <v>8.1816979963792473</v>
      </c>
      <c r="CH161" s="435">
        <v>22.51540456906995</v>
      </c>
      <c r="CI161" s="435">
        <v>0.28496366003433538</v>
      </c>
      <c r="CJ161" s="435">
        <v>5.2779140713249104</v>
      </c>
      <c r="CK161" s="435">
        <v>0</v>
      </c>
      <c r="CL161" s="435">
        <v>0</v>
      </c>
      <c r="CM161" s="435">
        <v>2.9776115134374188</v>
      </c>
      <c r="CN161" s="435">
        <v>0</v>
      </c>
      <c r="CO161" s="435">
        <v>1.1054017288873395</v>
      </c>
      <c r="CP161" s="435">
        <v>0</v>
      </c>
      <c r="CQ161" s="435">
        <v>10.47424687636839</v>
      </c>
      <c r="CR161" s="3"/>
      <c r="CS161" s="3"/>
      <c r="CT161" s="3"/>
      <c r="CU161" s="3"/>
      <c r="CV161" s="3"/>
      <c r="CW161" s="3"/>
      <c r="CX161" s="3"/>
      <c r="CY161" s="3"/>
      <c r="CZ161" s="3"/>
    </row>
    <row r="162" s="304" customFormat="true" ht="15" customHeight="true" x14ac:dyDescent="0.2">
      <c r="A162" s="970"/>
      <c r="B162" s="378" t="s">
        <v>571</v>
      </c>
      <c r="C162" s="404">
        <v>0.10639365259261387</v>
      </c>
      <c r="D162" s="402">
        <v>2.219878320137738E-2</v>
      </c>
      <c r="E162" s="402">
        <v>7.9580358378224109E-2</v>
      </c>
      <c r="F162" s="402">
        <v>6.2347816257680086E-2</v>
      </c>
      <c r="G162" s="406">
        <v>0.19212715749876752</v>
      </c>
      <c r="H162" s="403">
        <v>0.12754571485392416</v>
      </c>
      <c r="I162" s="402">
        <v>0</v>
      </c>
      <c r="J162" s="402">
        <v>0</v>
      </c>
      <c r="K162" s="402">
        <v>0.35884429754056374</v>
      </c>
      <c r="L162" s="405">
        <v>7.9362258129824864E-2</v>
      </c>
      <c r="M162" s="404">
        <v>5.0117201138082317E-2</v>
      </c>
      <c r="N162" s="402">
        <v>0.13948823722451906</v>
      </c>
      <c r="O162" s="402">
        <v>3.3290677135296751E-2</v>
      </c>
      <c r="P162" s="402">
        <v>6.248450148712119E-3</v>
      </c>
      <c r="Q162" s="405">
        <v>0.15313767939946199</v>
      </c>
      <c r="R162" s="404">
        <v>0</v>
      </c>
      <c r="S162" s="402">
        <v>0.37619705435090262</v>
      </c>
      <c r="T162" s="402">
        <v>0.14010120203758239</v>
      </c>
      <c r="U162" s="402">
        <v>0</v>
      </c>
      <c r="V162" s="402">
        <v>0</v>
      </c>
      <c r="W162" s="402">
        <v>0</v>
      </c>
      <c r="X162" s="402">
        <v>0</v>
      </c>
      <c r="Y162" s="405">
        <v>0</v>
      </c>
      <c r="Z162" s="405">
        <v>0</v>
      </c>
      <c r="AA162" s="405">
        <v>0.19993608095461504</v>
      </c>
      <c r="AB162" s="405">
        <v>0.24879013116586857</v>
      </c>
      <c r="AC162" s="405">
        <v>0.3694615341782318</v>
      </c>
      <c r="AD162" s="405">
        <v>0.22661015604761944</v>
      </c>
      <c r="AE162" s="405">
        <v>0</v>
      </c>
      <c r="AF162" s="405">
        <v>0</v>
      </c>
      <c r="AG162" s="405">
        <v>0</v>
      </c>
      <c r="AH162" s="405">
        <v>0</v>
      </c>
      <c r="AI162" s="405">
        <v>0.105071921768779</v>
      </c>
      <c r="AJ162" s="405">
        <v>0</v>
      </c>
      <c r="AK162" s="405">
        <v>8.1178339043837616E-2</v>
      </c>
      <c r="AL162" s="405">
        <v>0</v>
      </c>
      <c r="AM162" s="405">
        <v>0</v>
      </c>
      <c r="AN162" s="405">
        <v>0</v>
      </c>
      <c r="AO162" s="405">
        <v>0</v>
      </c>
      <c r="AP162" s="405">
        <v>0</v>
      </c>
      <c r="AQ162" s="405">
        <v>4.1397413122661202E-2</v>
      </c>
      <c r="AR162" s="885"/>
      <c r="AS162" s="885"/>
      <c r="AT162" s="885"/>
      <c r="AU162" s="885"/>
      <c r="AV162" s="885"/>
      <c r="AW162" s="885"/>
      <c r="AX162" s="885"/>
      <c r="AY162" s="885"/>
      <c r="AZ162" s="342"/>
      <c r="BA162" s="970"/>
      <c r="BB162" s="594" t="s">
        <v>571</v>
      </c>
      <c r="BC162" s="449">
        <v>22.853025470664999</v>
      </c>
      <c r="BD162" s="434">
        <v>4.7662650403913673</v>
      </c>
      <c r="BE162" s="434">
        <v>17.099487350685887</v>
      </c>
      <c r="BF162" s="434">
        <v>13.387225486741979</v>
      </c>
      <c r="BG162" s="453">
        <v>41.261806701473404</v>
      </c>
      <c r="BH162" s="449">
        <v>12.022448922338629</v>
      </c>
      <c r="BI162" s="434">
        <v>0</v>
      </c>
      <c r="BJ162" s="434">
        <v>0</v>
      </c>
      <c r="BK162" s="434">
        <v>33.770933328251488</v>
      </c>
      <c r="BL162" s="453">
        <v>7.4908733732219135</v>
      </c>
      <c r="BM162" s="449">
        <v>6.0438317797084933</v>
      </c>
      <c r="BN162" s="434">
        <v>16.809193690956505</v>
      </c>
      <c r="BO162" s="434">
        <v>4.0131811944422262</v>
      </c>
      <c r="BP162" s="434">
        <v>0.75308384594914091</v>
      </c>
      <c r="BQ162" s="453">
        <v>18.464263915089241</v>
      </c>
      <c r="BR162" s="449">
        <v>0</v>
      </c>
      <c r="BS162" s="434">
        <v>9.6238776227480969</v>
      </c>
      <c r="BT162" s="434">
        <v>12.119892682585583</v>
      </c>
      <c r="BU162" s="434">
        <v>0</v>
      </c>
      <c r="BV162" s="434">
        <v>0</v>
      </c>
      <c r="BW162" s="434">
        <v>0</v>
      </c>
      <c r="BX162" s="434">
        <v>0</v>
      </c>
      <c r="BY162" s="435">
        <v>0</v>
      </c>
      <c r="BZ162" s="435">
        <v>0</v>
      </c>
      <c r="CA162" s="435">
        <v>29.93008409102605</v>
      </c>
      <c r="CB162" s="435">
        <v>18.822595983669267</v>
      </c>
      <c r="CC162" s="435">
        <v>10.279307098056485</v>
      </c>
      <c r="CD162" s="435">
        <v>16.809193690956505</v>
      </c>
      <c r="CE162" s="435">
        <v>0</v>
      </c>
      <c r="CF162" s="435">
        <v>0</v>
      </c>
      <c r="CG162" s="435">
        <v>0</v>
      </c>
      <c r="CH162" s="435">
        <v>0</v>
      </c>
      <c r="CI162" s="435">
        <v>0.75308384594914091</v>
      </c>
      <c r="CJ162" s="435">
        <v>0</v>
      </c>
      <c r="CK162" s="435">
        <v>0.67906951915461644</v>
      </c>
      <c r="CL162" s="435">
        <v>0</v>
      </c>
      <c r="CM162" s="435">
        <v>0</v>
      </c>
      <c r="CN162" s="435">
        <v>0</v>
      </c>
      <c r="CO162" s="435">
        <v>0</v>
      </c>
      <c r="CP162" s="435">
        <v>0</v>
      </c>
      <c r="CQ162" s="435">
        <v>0.35070551581189152</v>
      </c>
      <c r="CR162" s="3"/>
      <c r="CS162" s="3"/>
      <c r="CT162" s="3"/>
      <c r="CU162" s="3"/>
      <c r="CV162" s="3"/>
      <c r="CW162" s="3"/>
      <c r="CX162" s="3"/>
      <c r="CY162" s="3"/>
      <c r="CZ162" s="3"/>
    </row>
    <row r="163" s="304" customFormat="true" ht="15" customHeight="true" x14ac:dyDescent="0.2">
      <c r="A163" s="970"/>
      <c r="B163" s="378" t="s">
        <v>572</v>
      </c>
      <c r="C163" s="404">
        <v>2.5809019056306322</v>
      </c>
      <c r="D163" s="402">
        <v>3.4323765979628114</v>
      </c>
      <c r="E163" s="402">
        <v>2.8244974102938207</v>
      </c>
      <c r="F163" s="402">
        <v>3.3778982029149112</v>
      </c>
      <c r="G163" s="406">
        <v>2.1682023175861853</v>
      </c>
      <c r="H163" s="403">
        <v>1.941369389045319</v>
      </c>
      <c r="I163" s="402">
        <v>3.5601933691106149</v>
      </c>
      <c r="J163" s="402">
        <v>3.0121337315158945</v>
      </c>
      <c r="K163" s="402">
        <v>3.1141829015566129</v>
      </c>
      <c r="L163" s="405">
        <v>1.0440728038298359</v>
      </c>
      <c r="M163" s="404">
        <v>1.9884760753764501</v>
      </c>
      <c r="N163" s="402">
        <v>4.1623398558601306</v>
      </c>
      <c r="O163" s="402">
        <v>2.997958004699615</v>
      </c>
      <c r="P163" s="402">
        <v>3.1907034180489853</v>
      </c>
      <c r="Q163" s="405">
        <v>3.3862888845923771</v>
      </c>
      <c r="R163" s="404">
        <v>23.182803870092116</v>
      </c>
      <c r="S163" s="402">
        <v>0</v>
      </c>
      <c r="T163" s="402">
        <v>0</v>
      </c>
      <c r="U163" s="402">
        <v>5.8528186024010963E-2</v>
      </c>
      <c r="V163" s="402">
        <v>0</v>
      </c>
      <c r="W163" s="402">
        <v>0</v>
      </c>
      <c r="X163" s="402">
        <v>9.5286248290630232E-2</v>
      </c>
      <c r="Y163" s="405">
        <v>0.58433067146089024</v>
      </c>
      <c r="Z163" s="405">
        <v>0</v>
      </c>
      <c r="AA163" s="405">
        <v>3.3997447405555796</v>
      </c>
      <c r="AB163" s="405">
        <v>9.7474977496339843</v>
      </c>
      <c r="AC163" s="405">
        <v>6.5398023339944444</v>
      </c>
      <c r="AD163" s="405">
        <v>7.9299270374323907</v>
      </c>
      <c r="AE163" s="405">
        <v>5.4046459188261595</v>
      </c>
      <c r="AF163" s="405">
        <v>0</v>
      </c>
      <c r="AG163" s="405">
        <v>4.1672988394659959E-2</v>
      </c>
      <c r="AH163" s="405">
        <v>0.11460370106763354</v>
      </c>
      <c r="AI163" s="405">
        <v>0.10716232673269441</v>
      </c>
      <c r="AJ163" s="405">
        <v>0</v>
      </c>
      <c r="AK163" s="405">
        <v>0.99728996106340007</v>
      </c>
      <c r="AL163" s="405">
        <v>0</v>
      </c>
      <c r="AM163" s="405">
        <v>1.2133192443132221</v>
      </c>
      <c r="AN163" s="405">
        <v>0</v>
      </c>
      <c r="AO163" s="405">
        <v>10.922041014555631</v>
      </c>
      <c r="AP163" s="405">
        <v>3.0843818583286771</v>
      </c>
      <c r="AQ163" s="405">
        <v>0.56400126117817539</v>
      </c>
      <c r="AR163" s="885"/>
      <c r="AS163" s="885"/>
      <c r="AT163" s="885"/>
      <c r="AU163" s="885"/>
      <c r="AV163" s="885"/>
      <c r="AW163" s="885"/>
      <c r="AX163" s="885"/>
      <c r="AY163" s="885"/>
      <c r="AZ163" s="342"/>
      <c r="BA163" s="970"/>
      <c r="BB163" s="594" t="s">
        <v>572</v>
      </c>
      <c r="BC163" s="449">
        <v>554.36969734000195</v>
      </c>
      <c r="BD163" s="434">
        <v>736.96005929336388</v>
      </c>
      <c r="BE163" s="434">
        <v>606.90173710728175</v>
      </c>
      <c r="BF163" s="434">
        <v>725.29701323920995</v>
      </c>
      <c r="BG163" s="453">
        <v>465.6496566265065</v>
      </c>
      <c r="BH163" s="449">
        <v>182.99332396952732</v>
      </c>
      <c r="BI163" s="434">
        <v>335.05302610066252</v>
      </c>
      <c r="BJ163" s="434">
        <v>283.8691069691169</v>
      </c>
      <c r="BK163" s="434">
        <v>293.07659021266977</v>
      </c>
      <c r="BL163" s="453">
        <v>98.548319443230071</v>
      </c>
      <c r="BM163" s="449">
        <v>239.79820549911233</v>
      </c>
      <c r="BN163" s="434">
        <v>501.58764808336446</v>
      </c>
      <c r="BO163" s="434">
        <v>361.4029428506783</v>
      </c>
      <c r="BP163" s="434">
        <v>384.55411248542316</v>
      </c>
      <c r="BQ163" s="453">
        <v>408.29488799257905</v>
      </c>
      <c r="BR163" s="449">
        <v>329.66567462327646</v>
      </c>
      <c r="BS163" s="434">
        <v>0</v>
      </c>
      <c r="BT163" s="434">
        <v>0</v>
      </c>
      <c r="BU163" s="434">
        <v>1.2590895117585168</v>
      </c>
      <c r="BV163" s="434">
        <v>0</v>
      </c>
      <c r="BW163" s="434">
        <v>0</v>
      </c>
      <c r="BX163" s="434">
        <v>4.4310653661735984</v>
      </c>
      <c r="BY163" s="435">
        <v>22.593849236917013</v>
      </c>
      <c r="BZ163" s="435">
        <v>0</v>
      </c>
      <c r="CA163" s="435">
        <v>508.93588334338745</v>
      </c>
      <c r="CB163" s="435">
        <v>737.46177604916386</v>
      </c>
      <c r="CC163" s="435">
        <v>181.95300547657462</v>
      </c>
      <c r="CD163" s="435">
        <v>588.21582338676581</v>
      </c>
      <c r="CE163" s="435">
        <v>152.83473849935012</v>
      </c>
      <c r="CF163" s="435">
        <v>0</v>
      </c>
      <c r="CG163" s="435">
        <v>1.4736230206386225</v>
      </c>
      <c r="CH163" s="435">
        <v>1.4358798996140694</v>
      </c>
      <c r="CI163" s="435">
        <v>0.76806644247270017</v>
      </c>
      <c r="CJ163" s="435">
        <v>0</v>
      </c>
      <c r="CK163" s="435">
        <v>8.3424867063532115</v>
      </c>
      <c r="CL163" s="435">
        <v>0</v>
      </c>
      <c r="CM163" s="435">
        <v>103.81534291235894</v>
      </c>
      <c r="CN163" s="435">
        <v>0</v>
      </c>
      <c r="CO163" s="435">
        <v>284.92720225106183</v>
      </c>
      <c r="CP163" s="435">
        <v>156.2866203245903</v>
      </c>
      <c r="CQ163" s="435">
        <v>4.7780365559067572</v>
      </c>
      <c r="CR163" s="3"/>
      <c r="CS163" s="3"/>
      <c r="CT163" s="3"/>
      <c r="CU163" s="3"/>
      <c r="CV163" s="3"/>
      <c r="CW163" s="3"/>
      <c r="CX163" s="3"/>
      <c r="CY163" s="3"/>
      <c r="CZ163" s="3"/>
    </row>
    <row r="164" s="304" customFormat="true" ht="15" customHeight="true" x14ac:dyDescent="0.2">
      <c r="A164" s="970"/>
      <c r="B164" s="378" t="s">
        <v>573</v>
      </c>
      <c r="C164" s="404">
        <v>24.368795681563675</v>
      </c>
      <c r="D164" s="402">
        <v>18.116270865359652</v>
      </c>
      <c r="E164" s="402">
        <v>9.3257923552609299</v>
      </c>
      <c r="F164" s="402">
        <v>4.2544275039889445</v>
      </c>
      <c r="G164" s="406">
        <v>1.8857626564013865</v>
      </c>
      <c r="H164" s="403">
        <v>7.0403815314379656</v>
      </c>
      <c r="I164" s="402">
        <v>6.5826334182655044</v>
      </c>
      <c r="J164" s="402">
        <v>0.88832382832160595</v>
      </c>
      <c r="K164" s="402">
        <v>2.3498995467162151</v>
      </c>
      <c r="L164" s="405">
        <v>1.9477230774135084</v>
      </c>
      <c r="M164" s="404">
        <v>28.495794550162262</v>
      </c>
      <c r="N164" s="402">
        <v>22.373333899708502</v>
      </c>
      <c r="O164" s="402">
        <v>18.246142081281054</v>
      </c>
      <c r="P164" s="402">
        <v>12.674725914898088</v>
      </c>
      <c r="Q164" s="405">
        <v>6.7581263328763592</v>
      </c>
      <c r="R164" s="404">
        <v>3.2874754279431984</v>
      </c>
      <c r="S164" s="402">
        <v>20.528175303289807</v>
      </c>
      <c r="T164" s="402">
        <v>10.112626355308102</v>
      </c>
      <c r="U164" s="402">
        <v>19.919045696734447</v>
      </c>
      <c r="V164" s="402">
        <v>3.4887135709910186</v>
      </c>
      <c r="W164" s="402">
        <v>6.4442150271993848</v>
      </c>
      <c r="X164" s="402">
        <v>40.846418195366688</v>
      </c>
      <c r="Y164" s="405">
        <v>30.23190734248621</v>
      </c>
      <c r="Z164" s="405">
        <v>4.946373164453485</v>
      </c>
      <c r="AA164" s="405">
        <v>0.44604618612781111</v>
      </c>
      <c r="AB164" s="405">
        <v>21.54990875471308</v>
      </c>
      <c r="AC164" s="405">
        <v>14.953577048739586</v>
      </c>
      <c r="AD164" s="405">
        <v>11.697866477319675</v>
      </c>
      <c r="AE164" s="405">
        <v>19.262672923774847</v>
      </c>
      <c r="AF164" s="405">
        <v>25.291056879509384</v>
      </c>
      <c r="AG164" s="405">
        <v>23.420248665789646</v>
      </c>
      <c r="AH164" s="405">
        <v>17.830993957094908</v>
      </c>
      <c r="AI164" s="405">
        <v>3.7059171979743137</v>
      </c>
      <c r="AJ164" s="405">
        <v>2.4710572087597256</v>
      </c>
      <c r="AK164" s="405">
        <v>14.937589585784341</v>
      </c>
      <c r="AL164" s="405">
        <v>28.660453090169408</v>
      </c>
      <c r="AM164" s="405">
        <v>0.75102610713084927</v>
      </c>
      <c r="AN164" s="405">
        <v>13.289311471169352</v>
      </c>
      <c r="AO164" s="405">
        <v>7.927856543414431</v>
      </c>
      <c r="AP164" s="405">
        <v>7.7337121323190416</v>
      </c>
      <c r="AQ164" s="405">
        <v>3.4640311794580665</v>
      </c>
      <c r="AR164" s="885"/>
      <c r="AS164" s="885"/>
      <c r="AT164" s="885"/>
      <c r="AU164" s="885"/>
      <c r="AV164" s="885"/>
      <c r="AW164" s="885"/>
      <c r="AX164" s="885"/>
      <c r="AY164" s="885"/>
      <c r="AZ164" s="342"/>
      <c r="BA164" s="970"/>
      <c r="BB164" s="594" t="s">
        <v>573</v>
      </c>
      <c r="BC164" s="449">
        <v>5234.3414746047301</v>
      </c>
      <c r="BD164" s="434">
        <v>3889.7153823488288</v>
      </c>
      <c r="BE164" s="434">
        <v>2003.8395360825971</v>
      </c>
      <c r="BF164" s="434">
        <v>913.50401235393815</v>
      </c>
      <c r="BG164" s="453">
        <v>404.99206476726312</v>
      </c>
      <c r="BH164" s="449">
        <v>663.62580234411519</v>
      </c>
      <c r="BI164" s="434">
        <v>619.49759966329509</v>
      </c>
      <c r="BJ164" s="434">
        <v>83.717296216504579</v>
      </c>
      <c r="BK164" s="434">
        <v>221.1496781867379</v>
      </c>
      <c r="BL164" s="453">
        <v>183.84238658052521</v>
      </c>
      <c r="BM164" s="449">
        <v>3436.4207254073476</v>
      </c>
      <c r="BN164" s="434">
        <v>2696.1248526448294</v>
      </c>
      <c r="BO164" s="434">
        <v>2199.5669830963129</v>
      </c>
      <c r="BP164" s="434">
        <v>1527.5998225432052</v>
      </c>
      <c r="BQ164" s="453">
        <v>814.84732347447152</v>
      </c>
      <c r="BR164" s="449">
        <v>46.748780295661135</v>
      </c>
      <c r="BS164" s="434">
        <v>525.15203043802592</v>
      </c>
      <c r="BT164" s="434">
        <v>874.82437254566014</v>
      </c>
      <c r="BU164" s="434">
        <v>428.50912055788035</v>
      </c>
      <c r="BV164" s="434">
        <v>73.382425071116586</v>
      </c>
      <c r="BW164" s="434">
        <v>259.73368085828139</v>
      </c>
      <c r="BX164" s="434">
        <v>1899.4676802227505</v>
      </c>
      <c r="BY164" s="435">
        <v>1168.9531116565654</v>
      </c>
      <c r="BZ164" s="435">
        <v>181.30494409635529</v>
      </c>
      <c r="CA164" s="435">
        <v>66.772339417402605</v>
      </c>
      <c r="CB164" s="435">
        <v>1630.3911416183585</v>
      </c>
      <c r="CC164" s="435">
        <v>416.04442270380179</v>
      </c>
      <c r="CD164" s="435">
        <v>867.70913898004483</v>
      </c>
      <c r="CE164" s="435">
        <v>544.71756768536875</v>
      </c>
      <c r="CF164" s="435">
        <v>780.22374725728969</v>
      </c>
      <c r="CG164" s="435">
        <v>828.17716973259132</v>
      </c>
      <c r="CH164" s="435">
        <v>223.40609923254368</v>
      </c>
      <c r="CI164" s="435">
        <v>26.561485973018879</v>
      </c>
      <c r="CJ164" s="435">
        <v>229.39014581674687</v>
      </c>
      <c r="CK164" s="435">
        <v>124.95527620822394</v>
      </c>
      <c r="CL164" s="435">
        <v>312.71536269114108</v>
      </c>
      <c r="CM164" s="435">
        <v>64.260113909307989</v>
      </c>
      <c r="CN164" s="435">
        <v>244.95964190005034</v>
      </c>
      <c r="CO164" s="435">
        <v>206.81683778265415</v>
      </c>
      <c r="CP164" s="435">
        <v>391.86967996834363</v>
      </c>
      <c r="CQ164" s="435">
        <v>29.34615353816147</v>
      </c>
      <c r="CR164" s="3"/>
      <c r="CS164" s="3"/>
      <c r="CT164" s="3"/>
      <c r="CU164" s="3"/>
      <c r="CV164" s="3"/>
      <c r="CW164" s="3"/>
      <c r="CX164" s="3"/>
      <c r="CY164" s="3"/>
      <c r="CZ164" s="3"/>
    </row>
    <row r="165" s="304" customFormat="true" ht="15" customHeight="true" x14ac:dyDescent="0.2">
      <c r="A165" s="970"/>
      <c r="B165" s="378" t="s">
        <v>560</v>
      </c>
      <c r="C165" s="404">
        <v>0.48871988365658242</v>
      </c>
      <c r="D165" s="402">
        <v>0.90315030628600379</v>
      </c>
      <c r="E165" s="402">
        <v>0.43368780110356997</v>
      </c>
      <c r="F165" s="402">
        <v>0.30353561710294125</v>
      </c>
      <c r="G165" s="406">
        <v>0.21682831306950803</v>
      </c>
      <c r="H165" s="403">
        <v>0.45512325893879779</v>
      </c>
      <c r="I165" s="402">
        <v>0.36416143753530378</v>
      </c>
      <c r="J165" s="402">
        <v>0.20828866843090421</v>
      </c>
      <c r="K165" s="402">
        <v>0.26011707550013313</v>
      </c>
      <c r="L165" s="405">
        <v>2.6036052533279789E-2</v>
      </c>
      <c r="M165" s="404">
        <v>0.58095935091304329</v>
      </c>
      <c r="N165" s="402">
        <v>1.4243599989610949</v>
      </c>
      <c r="O165" s="402">
        <v>0.30079992555423041</v>
      </c>
      <c r="P165" s="402">
        <v>0.71332365580212054</v>
      </c>
      <c r="Q165" s="405">
        <v>0.1338748119184382</v>
      </c>
      <c r="R165" s="404">
        <v>0</v>
      </c>
      <c r="S165" s="402">
        <v>0.54009037108530578</v>
      </c>
      <c r="T165" s="402">
        <v>1.8503668633856718</v>
      </c>
      <c r="U165" s="402">
        <v>0</v>
      </c>
      <c r="V165" s="402">
        <v>0</v>
      </c>
      <c r="W165" s="402">
        <v>0.29305488855382122</v>
      </c>
      <c r="X165" s="402">
        <v>0</v>
      </c>
      <c r="Y165" s="405">
        <v>0</v>
      </c>
      <c r="Z165" s="405">
        <v>0</v>
      </c>
      <c r="AA165" s="405">
        <v>1.6416358075689308E-2</v>
      </c>
      <c r="AB165" s="405">
        <v>1.1422266034630262</v>
      </c>
      <c r="AC165" s="405">
        <v>0</v>
      </c>
      <c r="AD165" s="405">
        <v>0.11905293836521724</v>
      </c>
      <c r="AE165" s="405">
        <v>0</v>
      </c>
      <c r="AF165" s="405">
        <v>1.0276785766318977</v>
      </c>
      <c r="AG165" s="405">
        <v>0</v>
      </c>
      <c r="AH165" s="405">
        <v>0</v>
      </c>
      <c r="AI165" s="405">
        <v>1.9479940280747989</v>
      </c>
      <c r="AJ165" s="405">
        <v>0.54221254586450651</v>
      </c>
      <c r="AK165" s="405">
        <v>1.7010284864466942</v>
      </c>
      <c r="AL165" s="405">
        <v>0.19606399802601363</v>
      </c>
      <c r="AM165" s="405">
        <v>3.7120199513139163E-2</v>
      </c>
      <c r="AN165" s="405">
        <v>0.89143232609049317</v>
      </c>
      <c r="AO165" s="405">
        <v>0</v>
      </c>
      <c r="AP165" s="405">
        <v>1.7421554523152767</v>
      </c>
      <c r="AQ165" s="405">
        <v>1.8988167950527605E-2</v>
      </c>
      <c r="AR165" s="885"/>
      <c r="AS165" s="885"/>
      <c r="AT165" s="885"/>
      <c r="AU165" s="885"/>
      <c r="AV165" s="885"/>
      <c r="AW165" s="885"/>
      <c r="AX165" s="885"/>
      <c r="AY165" s="885"/>
      <c r="AZ165" s="342"/>
      <c r="BA165" s="970"/>
      <c r="BB165" s="594" t="s">
        <v>560</v>
      </c>
      <c r="BC165" s="449">
        <v>104.97551007098026</v>
      </c>
      <c r="BD165" s="434">
        <v>193.91394978814165</v>
      </c>
      <c r="BE165" s="434">
        <v>93.186801620970058</v>
      </c>
      <c r="BF165" s="434">
        <v>65.174692448252372</v>
      </c>
      <c r="BG165" s="453">
        <v>46.5667012293043</v>
      </c>
      <c r="BH165" s="449">
        <v>42.899882134234232</v>
      </c>
      <c r="BI165" s="434">
        <v>34.271563082499519</v>
      </c>
      <c r="BJ165" s="434">
        <v>19.629513019500298</v>
      </c>
      <c r="BK165" s="434">
        <v>24.479687916071086</v>
      </c>
      <c r="BL165" s="453">
        <v>2.4575002937329211</v>
      </c>
      <c r="BM165" s="449">
        <v>70.060189077458588</v>
      </c>
      <c r="BN165" s="434">
        <v>171.64417290362815</v>
      </c>
      <c r="BO165" s="434">
        <v>36.261341264337084</v>
      </c>
      <c r="BP165" s="434">
        <v>85.972122579658262</v>
      </c>
      <c r="BQ165" s="453">
        <v>16.141682886528457</v>
      </c>
      <c r="BR165" s="449">
        <v>0</v>
      </c>
      <c r="BS165" s="434">
        <v>13.816598446040219</v>
      </c>
      <c r="BT165" s="434">
        <v>160.07177298615153</v>
      </c>
      <c r="BU165" s="434">
        <v>0</v>
      </c>
      <c r="BV165" s="434">
        <v>0</v>
      </c>
      <c r="BW165" s="434">
        <v>11.811558828550922</v>
      </c>
      <c r="BX165" s="434">
        <v>0</v>
      </c>
      <c r="BY165" s="435">
        <v>0</v>
      </c>
      <c r="BZ165" s="435">
        <v>0</v>
      </c>
      <c r="CA165" s="435">
        <v>2.4575002937329211</v>
      </c>
      <c r="CB165" s="435">
        <v>86.416891932298952</v>
      </c>
      <c r="CC165" s="435">
        <v>0</v>
      </c>
      <c r="CD165" s="435">
        <v>8.8309541609331852</v>
      </c>
      <c r="CE165" s="435">
        <v>0</v>
      </c>
      <c r="CF165" s="435">
        <v>31.703666393056302</v>
      </c>
      <c r="CG165" s="435">
        <v>0</v>
      </c>
      <c r="CH165" s="435">
        <v>0</v>
      </c>
      <c r="CI165" s="435">
        <v>13.961892100696618</v>
      </c>
      <c r="CJ165" s="435">
        <v>50.334008665852252</v>
      </c>
      <c r="CK165" s="435">
        <v>14.22936968118897</v>
      </c>
      <c r="CL165" s="435">
        <v>2.1392622112596755</v>
      </c>
      <c r="CM165" s="435">
        <v>3.1761189476665801</v>
      </c>
      <c r="CN165" s="435">
        <v>16.431622048364989</v>
      </c>
      <c r="CO165" s="435">
        <v>0</v>
      </c>
      <c r="CP165" s="435">
        <v>88.275576834688522</v>
      </c>
      <c r="CQ165" s="435">
        <v>0.16086162716692295</v>
      </c>
      <c r="CR165" s="3"/>
      <c r="CS165" s="3"/>
      <c r="CT165" s="3"/>
      <c r="CU165" s="3"/>
      <c r="CV165" s="3"/>
      <c r="CW165" s="3"/>
      <c r="CX165" s="3"/>
      <c r="CY165" s="3"/>
      <c r="CZ165" s="3"/>
    </row>
    <row r="166" s="304" customFormat="true" ht="15" customHeight="true" x14ac:dyDescent="0.2">
      <c r="A166" s="972"/>
      <c r="B166" s="378" t="s">
        <v>574</v>
      </c>
      <c r="C166" s="404">
        <v>0.10098711606647739</v>
      </c>
      <c r="D166" s="402">
        <v>4.6426118595784424E-2</v>
      </c>
      <c r="E166" s="402">
        <v>0</v>
      </c>
      <c r="F166" s="402">
        <v>0</v>
      </c>
      <c r="G166" s="406">
        <v>0</v>
      </c>
      <c r="H166" s="403">
        <v>0</v>
      </c>
      <c r="I166" s="402">
        <v>0</v>
      </c>
      <c r="J166" s="402">
        <v>0</v>
      </c>
      <c r="K166" s="402">
        <v>0</v>
      </c>
      <c r="L166" s="405">
        <v>0</v>
      </c>
      <c r="M166" s="404">
        <v>0.17987400149666402</v>
      </c>
      <c r="N166" s="402">
        <v>0</v>
      </c>
      <c r="O166" s="402">
        <v>8.2688527040385276E-2</v>
      </c>
      <c r="P166" s="402">
        <v>0</v>
      </c>
      <c r="Q166" s="405">
        <v>0</v>
      </c>
      <c r="R166" s="404">
        <v>0</v>
      </c>
      <c r="S166" s="402">
        <v>0</v>
      </c>
      <c r="T166" s="402">
        <v>0</v>
      </c>
      <c r="U166" s="402">
        <v>0</v>
      </c>
      <c r="V166" s="402">
        <v>0</v>
      </c>
      <c r="W166" s="402">
        <v>0</v>
      </c>
      <c r="X166" s="402">
        <v>0</v>
      </c>
      <c r="Y166" s="405">
        <v>0</v>
      </c>
      <c r="Z166" s="405">
        <v>0</v>
      </c>
      <c r="AA166" s="405">
        <v>0</v>
      </c>
      <c r="AB166" s="405">
        <v>8.4421345026504224E-2</v>
      </c>
      <c r="AC166" s="405">
        <v>0.12871110153572879</v>
      </c>
      <c r="AD166" s="405">
        <v>0</v>
      </c>
      <c r="AE166" s="405">
        <v>0</v>
      </c>
      <c r="AF166" s="405">
        <v>0</v>
      </c>
      <c r="AG166" s="405">
        <v>0</v>
      </c>
      <c r="AH166" s="405">
        <v>0</v>
      </c>
      <c r="AI166" s="405">
        <v>0</v>
      </c>
      <c r="AJ166" s="405">
        <v>0</v>
      </c>
      <c r="AK166" s="405">
        <v>0</v>
      </c>
      <c r="AL166" s="405">
        <v>0</v>
      </c>
      <c r="AM166" s="405">
        <v>0</v>
      </c>
      <c r="AN166" s="405">
        <v>0</v>
      </c>
      <c r="AO166" s="405">
        <v>0.83150304546541975</v>
      </c>
      <c r="AP166" s="405">
        <v>0</v>
      </c>
      <c r="AQ166" s="405">
        <v>0</v>
      </c>
      <c r="AR166" s="885"/>
      <c r="AS166" s="885"/>
      <c r="AT166" s="885"/>
      <c r="AU166" s="885"/>
      <c r="AV166" s="885"/>
      <c r="AW166" s="885"/>
      <c r="AX166" s="885"/>
      <c r="AY166" s="885"/>
      <c r="AZ166" s="342"/>
      <c r="BA166" s="972"/>
      <c r="BB166" s="594" t="s">
        <v>574</v>
      </c>
      <c r="BC166" s="449">
        <v>21.691718250459125</v>
      </c>
      <c r="BD166" s="434">
        <v>9.9680772597671492</v>
      </c>
      <c r="BE166" s="434">
        <v>0</v>
      </c>
      <c r="BF166" s="434">
        <v>0</v>
      </c>
      <c r="BG166" s="453">
        <v>0</v>
      </c>
      <c r="BH166" s="449">
        <v>0</v>
      </c>
      <c r="BI166" s="434">
        <v>0</v>
      </c>
      <c r="BJ166" s="434">
        <v>0</v>
      </c>
      <c r="BK166" s="434">
        <v>0</v>
      </c>
      <c r="BL166" s="453">
        <v>0</v>
      </c>
      <c r="BM166" s="449">
        <v>21.691718250459125</v>
      </c>
      <c r="BN166" s="434">
        <v>0</v>
      </c>
      <c r="BO166" s="434">
        <v>9.9680772597671492</v>
      </c>
      <c r="BP166" s="434">
        <v>0</v>
      </c>
      <c r="BQ166" s="453">
        <v>0</v>
      </c>
      <c r="BR166" s="449">
        <v>0</v>
      </c>
      <c r="BS166" s="434">
        <v>0</v>
      </c>
      <c r="BT166" s="434">
        <v>0</v>
      </c>
      <c r="BU166" s="434">
        <v>0</v>
      </c>
      <c r="BV166" s="434">
        <v>0</v>
      </c>
      <c r="BW166" s="434">
        <v>0</v>
      </c>
      <c r="BX166" s="434">
        <v>0</v>
      </c>
      <c r="BY166" s="435">
        <v>0</v>
      </c>
      <c r="BZ166" s="435">
        <v>0</v>
      </c>
      <c r="CA166" s="435">
        <v>0</v>
      </c>
      <c r="CB166" s="435">
        <v>6.3870253308899505</v>
      </c>
      <c r="CC166" s="435">
        <v>3.5810519288771978</v>
      </c>
      <c r="CD166" s="435">
        <v>0</v>
      </c>
      <c r="CE166" s="435">
        <v>0</v>
      </c>
      <c r="CF166" s="435">
        <v>0</v>
      </c>
      <c r="CG166" s="435">
        <v>0</v>
      </c>
      <c r="CH166" s="435">
        <v>0</v>
      </c>
      <c r="CI166" s="435">
        <v>0</v>
      </c>
      <c r="CJ166" s="435">
        <v>0</v>
      </c>
      <c r="CK166" s="435">
        <v>0</v>
      </c>
      <c r="CL166" s="435">
        <v>0</v>
      </c>
      <c r="CM166" s="435">
        <v>0</v>
      </c>
      <c r="CN166" s="435">
        <v>0</v>
      </c>
      <c r="CO166" s="435">
        <v>21.691718250459125</v>
      </c>
      <c r="CP166" s="435">
        <v>0</v>
      </c>
      <c r="CQ166" s="435">
        <v>0</v>
      </c>
      <c r="CR166" s="3"/>
      <c r="CS166" s="3"/>
      <c r="CT166" s="3"/>
      <c r="CU166" s="3"/>
      <c r="CV166" s="3"/>
      <c r="CW166" s="3"/>
      <c r="CX166" s="3"/>
      <c r="CY166" s="3"/>
      <c r="CZ166" s="3"/>
    </row>
    <row r="167" s="304" customFormat="true" ht="15" customHeight="true" x14ac:dyDescent="0.2">
      <c r="A167" s="373"/>
      <c r="B167" s="378"/>
      <c r="C167" s="404"/>
      <c r="D167" s="402"/>
      <c r="E167" s="402"/>
      <c r="F167" s="402"/>
      <c r="G167" s="406"/>
      <c r="H167" s="403"/>
      <c r="I167" s="402"/>
      <c r="J167" s="402"/>
      <c r="K167" s="402"/>
      <c r="L167" s="405"/>
      <c r="M167" s="404"/>
      <c r="N167" s="402"/>
      <c r="O167" s="402"/>
      <c r="P167" s="402"/>
      <c r="Q167" s="405"/>
      <c r="R167" s="404"/>
      <c r="S167" s="402"/>
      <c r="T167" s="402"/>
      <c r="U167" s="402"/>
      <c r="V167" s="402"/>
      <c r="W167" s="402"/>
      <c r="X167" s="402"/>
      <c r="Y167" s="405"/>
      <c r="Z167" s="405"/>
      <c r="AA167" s="405"/>
      <c r="AB167" s="405"/>
      <c r="AC167" s="405"/>
      <c r="AD167" s="405"/>
      <c r="AE167" s="405"/>
      <c r="AF167" s="405"/>
      <c r="AG167" s="405"/>
      <c r="AH167" s="405"/>
      <c r="AI167" s="405"/>
      <c r="AJ167" s="405"/>
      <c r="AK167" s="405"/>
      <c r="AL167" s="405"/>
      <c r="AM167" s="405"/>
      <c r="AN167" s="405"/>
      <c r="AO167" s="405"/>
      <c r="AP167" s="405"/>
      <c r="AQ167" s="405"/>
      <c r="AR167" s="885"/>
      <c r="AS167" s="885"/>
      <c r="AT167" s="885"/>
      <c r="AU167" s="885"/>
      <c r="AV167" s="885"/>
      <c r="AW167" s="885"/>
      <c r="AX167" s="885"/>
      <c r="AY167" s="885"/>
      <c r="AZ167" s="342"/>
      <c r="BA167" s="595"/>
      <c r="BB167" s="594"/>
      <c r="BC167" s="449"/>
      <c r="BD167" s="434"/>
      <c r="BE167" s="434"/>
      <c r="BF167" s="434"/>
      <c r="BG167" s="453"/>
      <c r="BH167" s="449"/>
      <c r="BI167" s="434"/>
      <c r="BJ167" s="434"/>
      <c r="BK167" s="434"/>
      <c r="BL167" s="453"/>
      <c r="BM167" s="449"/>
      <c r="BN167" s="434"/>
      <c r="BO167" s="434"/>
      <c r="BP167" s="434"/>
      <c r="BQ167" s="453"/>
      <c r="BR167" s="449"/>
      <c r="BS167" s="434"/>
      <c r="BT167" s="434"/>
      <c r="BU167" s="434"/>
      <c r="BV167" s="434"/>
      <c r="BW167" s="434"/>
      <c r="BX167" s="434"/>
      <c r="BY167" s="435"/>
      <c r="BZ167" s="435"/>
      <c r="CA167" s="435"/>
      <c r="CB167" s="435"/>
      <c r="CC167" s="435"/>
      <c r="CD167" s="435"/>
      <c r="CE167" s="435"/>
      <c r="CF167" s="435"/>
      <c r="CG167" s="435"/>
      <c r="CH167" s="435"/>
      <c r="CI167" s="435"/>
      <c r="CJ167" s="435"/>
      <c r="CK167" s="435"/>
      <c r="CL167" s="435"/>
      <c r="CM167" s="435"/>
      <c r="CN167" s="435"/>
      <c r="CO167" s="435"/>
      <c r="CP167" s="435"/>
      <c r="CQ167" s="435"/>
      <c r="CR167" s="3"/>
      <c r="CS167" s="3"/>
      <c r="CT167" s="3"/>
      <c r="CU167" s="3"/>
      <c r="CV167" s="3"/>
      <c r="CW167" s="3"/>
      <c r="CX167" s="3"/>
      <c r="CY167" s="3"/>
      <c r="CZ167" s="3"/>
    </row>
    <row r="168" s="304" customFormat="true" ht="15" customHeight="true" x14ac:dyDescent="0.2">
      <c r="A168" s="373"/>
      <c r="B168" s="378"/>
      <c r="C168" s="404"/>
      <c r="D168" s="402"/>
      <c r="E168" s="402"/>
      <c r="F168" s="402"/>
      <c r="G168" s="406"/>
      <c r="H168" s="403"/>
      <c r="I168" s="402"/>
      <c r="J168" s="402"/>
      <c r="K168" s="402"/>
      <c r="L168" s="405"/>
      <c r="M168" s="404"/>
      <c r="N168" s="402"/>
      <c r="O168" s="402"/>
      <c r="P168" s="402"/>
      <c r="Q168" s="405"/>
      <c r="R168" s="404"/>
      <c r="S168" s="402"/>
      <c r="T168" s="402"/>
      <c r="U168" s="402"/>
      <c r="V168" s="402"/>
      <c r="W168" s="402"/>
      <c r="X168" s="402"/>
      <c r="Y168" s="405"/>
      <c r="Z168" s="405"/>
      <c r="AA168" s="405"/>
      <c r="AB168" s="405"/>
      <c r="AC168" s="405"/>
      <c r="AD168" s="405"/>
      <c r="AE168" s="405"/>
      <c r="AF168" s="405"/>
      <c r="AG168" s="405"/>
      <c r="AH168" s="405"/>
      <c r="AI168" s="405"/>
      <c r="AJ168" s="405"/>
      <c r="AK168" s="405"/>
      <c r="AL168" s="405"/>
      <c r="AM168" s="405"/>
      <c r="AN168" s="405"/>
      <c r="AO168" s="405"/>
      <c r="AP168" s="405"/>
      <c r="AQ168" s="405"/>
      <c r="AR168" s="885"/>
      <c r="AS168" s="885"/>
      <c r="AT168" s="885"/>
      <c r="AU168" s="885"/>
      <c r="AV168" s="885"/>
      <c r="AW168" s="885"/>
      <c r="AX168" s="885"/>
      <c r="AY168" s="885"/>
      <c r="AZ168" s="342"/>
      <c r="BA168" s="595"/>
      <c r="BB168" s="594"/>
      <c r="BC168" s="449"/>
      <c r="BD168" s="434"/>
      <c r="BE168" s="434"/>
      <c r="BF168" s="434"/>
      <c r="BG168" s="453"/>
      <c r="BH168" s="449"/>
      <c r="BI168" s="434"/>
      <c r="BJ168" s="434"/>
      <c r="BK168" s="434"/>
      <c r="BL168" s="453"/>
      <c r="BM168" s="449"/>
      <c r="BN168" s="434"/>
      <c r="BO168" s="434"/>
      <c r="BP168" s="434"/>
      <c r="BQ168" s="453"/>
      <c r="BR168" s="449"/>
      <c r="BS168" s="434"/>
      <c r="BT168" s="434"/>
      <c r="BU168" s="434"/>
      <c r="BV168" s="434"/>
      <c r="BW168" s="434"/>
      <c r="BX168" s="434"/>
      <c r="BY168" s="435"/>
      <c r="BZ168" s="435"/>
      <c r="CA168" s="435"/>
      <c r="CB168" s="435"/>
      <c r="CC168" s="435"/>
      <c r="CD168" s="435"/>
      <c r="CE168" s="435"/>
      <c r="CF168" s="435"/>
      <c r="CG168" s="435"/>
      <c r="CH168" s="435"/>
      <c r="CI168" s="435"/>
      <c r="CJ168" s="435"/>
      <c r="CK168" s="435"/>
      <c r="CL168" s="435"/>
      <c r="CM168" s="435"/>
      <c r="CN168" s="435"/>
      <c r="CO168" s="435"/>
      <c r="CP168" s="435"/>
      <c r="CQ168" s="435"/>
      <c r="CR168" s="3"/>
      <c r="CS168" s="3"/>
      <c r="CT168" s="3"/>
      <c r="CU168" s="3"/>
      <c r="CV168" s="3"/>
      <c r="CW168" s="3"/>
      <c r="CX168" s="3"/>
      <c r="CY168" s="3"/>
      <c r="CZ168" s="3"/>
    </row>
    <row r="169" s="304" customFormat="true" ht="15" customHeight="true" x14ac:dyDescent="0.2">
      <c r="A169" s="373"/>
      <c r="B169" s="378"/>
      <c r="C169" s="404"/>
      <c r="D169" s="402"/>
      <c r="E169" s="402"/>
      <c r="F169" s="402"/>
      <c r="G169" s="406"/>
      <c r="H169" s="403"/>
      <c r="I169" s="402"/>
      <c r="J169" s="402"/>
      <c r="K169" s="402"/>
      <c r="L169" s="405"/>
      <c r="M169" s="404"/>
      <c r="N169" s="402"/>
      <c r="O169" s="402"/>
      <c r="P169" s="402"/>
      <c r="Q169" s="405"/>
      <c r="R169" s="404"/>
      <c r="S169" s="402"/>
      <c r="T169" s="402"/>
      <c r="U169" s="402"/>
      <c r="V169" s="402"/>
      <c r="W169" s="402"/>
      <c r="X169" s="402"/>
      <c r="Y169" s="405"/>
      <c r="Z169" s="405"/>
      <c r="AA169" s="405"/>
      <c r="AB169" s="405"/>
      <c r="AC169" s="405"/>
      <c r="AD169" s="405"/>
      <c r="AE169" s="405"/>
      <c r="AF169" s="405"/>
      <c r="AG169" s="405"/>
      <c r="AH169" s="405"/>
      <c r="AI169" s="405"/>
      <c r="AJ169" s="405"/>
      <c r="AK169" s="405"/>
      <c r="AL169" s="405"/>
      <c r="AM169" s="405"/>
      <c r="AN169" s="405"/>
      <c r="AO169" s="405"/>
      <c r="AP169" s="405"/>
      <c r="AQ169" s="405"/>
      <c r="AR169" s="885"/>
      <c r="AS169" s="885"/>
      <c r="AT169" s="885"/>
      <c r="AU169" s="885"/>
      <c r="AV169" s="885"/>
      <c r="AW169" s="885"/>
      <c r="AX169" s="885"/>
      <c r="AY169" s="885"/>
      <c r="AZ169" s="342"/>
      <c r="BA169" s="595"/>
      <c r="BB169" s="594"/>
      <c r="BC169" s="449"/>
      <c r="BD169" s="434"/>
      <c r="BE169" s="434"/>
      <c r="BF169" s="434"/>
      <c r="BG169" s="453"/>
      <c r="BH169" s="449"/>
      <c r="BI169" s="434"/>
      <c r="BJ169" s="434"/>
      <c r="BK169" s="434"/>
      <c r="BL169" s="453"/>
      <c r="BM169" s="449"/>
      <c r="BN169" s="434"/>
      <c r="BO169" s="434"/>
      <c r="BP169" s="434"/>
      <c r="BQ169" s="453"/>
      <c r="BR169" s="449"/>
      <c r="BS169" s="434"/>
      <c r="BT169" s="434"/>
      <c r="BU169" s="434"/>
      <c r="BV169" s="434"/>
      <c r="BW169" s="434"/>
      <c r="BX169" s="434"/>
      <c r="BY169" s="435"/>
      <c r="BZ169" s="435"/>
      <c r="CA169" s="435"/>
      <c r="CB169" s="435"/>
      <c r="CC169" s="435"/>
      <c r="CD169" s="435"/>
      <c r="CE169" s="435"/>
      <c r="CF169" s="435"/>
      <c r="CG169" s="435"/>
      <c r="CH169" s="435"/>
      <c r="CI169" s="435"/>
      <c r="CJ169" s="435"/>
      <c r="CK169" s="435"/>
      <c r="CL169" s="435"/>
      <c r="CM169" s="435"/>
      <c r="CN169" s="435"/>
      <c r="CO169" s="435"/>
      <c r="CP169" s="435"/>
      <c r="CQ169" s="435"/>
      <c r="CR169" s="3"/>
      <c r="CS169" s="3"/>
      <c r="CT169" s="3"/>
      <c r="CU169" s="3"/>
      <c r="CV169" s="3"/>
      <c r="CW169" s="3"/>
      <c r="CX169" s="3"/>
      <c r="CY169" s="3"/>
      <c r="CZ169" s="3"/>
    </row>
    <row r="170" s="304" customFormat="true" ht="15" customHeight="true" x14ac:dyDescent="0.2">
      <c r="A170" s="373"/>
      <c r="B170" s="378"/>
      <c r="C170" s="404"/>
      <c r="D170" s="402"/>
      <c r="E170" s="402"/>
      <c r="F170" s="402"/>
      <c r="G170" s="406"/>
      <c r="H170" s="403"/>
      <c r="I170" s="402"/>
      <c r="J170" s="402"/>
      <c r="K170" s="402"/>
      <c r="L170" s="405"/>
      <c r="M170" s="404"/>
      <c r="N170" s="402"/>
      <c r="O170" s="402"/>
      <c r="P170" s="402"/>
      <c r="Q170" s="405"/>
      <c r="R170" s="404"/>
      <c r="S170" s="402"/>
      <c r="T170" s="402"/>
      <c r="U170" s="402"/>
      <c r="V170" s="402"/>
      <c r="W170" s="402"/>
      <c r="X170" s="402"/>
      <c r="Y170" s="405"/>
      <c r="Z170" s="405"/>
      <c r="AA170" s="405"/>
      <c r="AB170" s="405"/>
      <c r="AC170" s="405"/>
      <c r="AD170" s="405"/>
      <c r="AE170" s="405"/>
      <c r="AF170" s="405"/>
      <c r="AG170" s="405"/>
      <c r="AH170" s="405"/>
      <c r="AI170" s="405"/>
      <c r="AJ170" s="405"/>
      <c r="AK170" s="405"/>
      <c r="AL170" s="405"/>
      <c r="AM170" s="405"/>
      <c r="AN170" s="405"/>
      <c r="AO170" s="405"/>
      <c r="AP170" s="405"/>
      <c r="AQ170" s="405"/>
      <c r="AR170" s="885"/>
      <c r="AS170" s="885"/>
      <c r="AT170" s="885"/>
      <c r="AU170" s="885"/>
      <c r="AV170" s="885"/>
      <c r="AW170" s="885"/>
      <c r="AX170" s="885"/>
      <c r="AY170" s="885"/>
      <c r="AZ170" s="342"/>
      <c r="BA170" s="595"/>
      <c r="BB170" s="594"/>
      <c r="BC170" s="449"/>
      <c r="BD170" s="434"/>
      <c r="BE170" s="434"/>
      <c r="BF170" s="434"/>
      <c r="BG170" s="453"/>
      <c r="BH170" s="449"/>
      <c r="BI170" s="434"/>
      <c r="BJ170" s="434"/>
      <c r="BK170" s="434"/>
      <c r="BL170" s="453"/>
      <c r="BM170" s="449"/>
      <c r="BN170" s="434"/>
      <c r="BO170" s="434"/>
      <c r="BP170" s="434"/>
      <c r="BQ170" s="453"/>
      <c r="BR170" s="449"/>
      <c r="BS170" s="434"/>
      <c r="BT170" s="434"/>
      <c r="BU170" s="434"/>
      <c r="BV170" s="434"/>
      <c r="BW170" s="434"/>
      <c r="BX170" s="434"/>
      <c r="BY170" s="435"/>
      <c r="BZ170" s="435"/>
      <c r="CA170" s="435"/>
      <c r="CB170" s="435"/>
      <c r="CC170" s="435"/>
      <c r="CD170" s="435"/>
      <c r="CE170" s="435"/>
      <c r="CF170" s="435"/>
      <c r="CG170" s="435"/>
      <c r="CH170" s="435"/>
      <c r="CI170" s="435"/>
      <c r="CJ170" s="435"/>
      <c r="CK170" s="435"/>
      <c r="CL170" s="435"/>
      <c r="CM170" s="435"/>
      <c r="CN170" s="435"/>
      <c r="CO170" s="435"/>
      <c r="CP170" s="435"/>
      <c r="CQ170" s="435"/>
      <c r="CR170" s="3"/>
      <c r="CS170" s="3"/>
      <c r="CT170" s="3"/>
      <c r="CU170" s="3"/>
      <c r="CV170" s="3"/>
      <c r="CW170" s="3"/>
      <c r="CX170" s="3"/>
      <c r="CY170" s="3"/>
      <c r="CZ170" s="3"/>
    </row>
    <row r="171" s="304" customFormat="true" ht="15" customHeight="true" x14ac:dyDescent="0.2">
      <c r="A171" s="373"/>
      <c r="B171" s="378"/>
      <c r="C171" s="404"/>
      <c r="D171" s="402"/>
      <c r="E171" s="402"/>
      <c r="F171" s="402"/>
      <c r="G171" s="406"/>
      <c r="H171" s="403"/>
      <c r="I171" s="402"/>
      <c r="J171" s="402"/>
      <c r="K171" s="402"/>
      <c r="L171" s="405"/>
      <c r="M171" s="404"/>
      <c r="N171" s="402"/>
      <c r="O171" s="402"/>
      <c r="P171" s="402"/>
      <c r="Q171" s="405"/>
      <c r="R171" s="404"/>
      <c r="S171" s="402"/>
      <c r="T171" s="402"/>
      <c r="U171" s="402"/>
      <c r="V171" s="402"/>
      <c r="W171" s="402"/>
      <c r="X171" s="402"/>
      <c r="Y171" s="405"/>
      <c r="Z171" s="405"/>
      <c r="AA171" s="405"/>
      <c r="AB171" s="405"/>
      <c r="AC171" s="405"/>
      <c r="AD171" s="405"/>
      <c r="AE171" s="405"/>
      <c r="AF171" s="405"/>
      <c r="AG171" s="405"/>
      <c r="AH171" s="405"/>
      <c r="AI171" s="405"/>
      <c r="AJ171" s="405"/>
      <c r="AK171" s="405"/>
      <c r="AL171" s="405"/>
      <c r="AM171" s="405"/>
      <c r="AN171" s="405"/>
      <c r="AO171" s="405"/>
      <c r="AP171" s="405"/>
      <c r="AQ171" s="405"/>
      <c r="AR171" s="885"/>
      <c r="AS171" s="885"/>
      <c r="AT171" s="885"/>
      <c r="AU171" s="885"/>
      <c r="AV171" s="885"/>
      <c r="AW171" s="885"/>
      <c r="AX171" s="885"/>
      <c r="AY171" s="885"/>
      <c r="AZ171" s="342"/>
      <c r="BA171" s="595"/>
      <c r="BB171" s="594"/>
      <c r="BC171" s="449"/>
      <c r="BD171" s="434"/>
      <c r="BE171" s="434"/>
      <c r="BF171" s="434"/>
      <c r="BG171" s="453"/>
      <c r="BH171" s="449"/>
      <c r="BI171" s="434"/>
      <c r="BJ171" s="434"/>
      <c r="BK171" s="434"/>
      <c r="BL171" s="453"/>
      <c r="BM171" s="449"/>
      <c r="BN171" s="434"/>
      <c r="BO171" s="434"/>
      <c r="BP171" s="434"/>
      <c r="BQ171" s="453"/>
      <c r="BR171" s="449"/>
      <c r="BS171" s="434"/>
      <c r="BT171" s="434"/>
      <c r="BU171" s="434"/>
      <c r="BV171" s="434"/>
      <c r="BW171" s="434"/>
      <c r="BX171" s="434"/>
      <c r="BY171" s="435"/>
      <c r="BZ171" s="435"/>
      <c r="CA171" s="435"/>
      <c r="CB171" s="435"/>
      <c r="CC171" s="435"/>
      <c r="CD171" s="435"/>
      <c r="CE171" s="435"/>
      <c r="CF171" s="435"/>
      <c r="CG171" s="435"/>
      <c r="CH171" s="435"/>
      <c r="CI171" s="435"/>
      <c r="CJ171" s="435"/>
      <c r="CK171" s="435"/>
      <c r="CL171" s="435"/>
      <c r="CM171" s="435"/>
      <c r="CN171" s="435"/>
      <c r="CO171" s="435"/>
      <c r="CP171" s="435"/>
      <c r="CQ171" s="435"/>
      <c r="CR171" s="3"/>
      <c r="CS171" s="3"/>
      <c r="CT171" s="3"/>
      <c r="CU171" s="3"/>
      <c r="CV171" s="3"/>
      <c r="CW171" s="3"/>
      <c r="CX171" s="3"/>
      <c r="CY171" s="3"/>
      <c r="CZ171" s="3"/>
    </row>
    <row r="172" s="304" customFormat="true" ht="15" customHeight="true" x14ac:dyDescent="0.2">
      <c r="A172" s="373"/>
      <c r="B172" s="378"/>
      <c r="C172" s="404"/>
      <c r="D172" s="402"/>
      <c r="E172" s="402"/>
      <c r="F172" s="402"/>
      <c r="G172" s="406"/>
      <c r="H172" s="403"/>
      <c r="I172" s="402"/>
      <c r="J172" s="402"/>
      <c r="K172" s="402"/>
      <c r="L172" s="405"/>
      <c r="M172" s="404"/>
      <c r="N172" s="402"/>
      <c r="O172" s="402"/>
      <c r="P172" s="402"/>
      <c r="Q172" s="405"/>
      <c r="R172" s="404"/>
      <c r="S172" s="402"/>
      <c r="T172" s="402"/>
      <c r="U172" s="402"/>
      <c r="V172" s="402"/>
      <c r="W172" s="402"/>
      <c r="X172" s="402"/>
      <c r="Y172" s="405"/>
      <c r="Z172" s="405"/>
      <c r="AA172" s="405"/>
      <c r="AB172" s="405"/>
      <c r="AC172" s="405"/>
      <c r="AD172" s="405"/>
      <c r="AE172" s="405"/>
      <c r="AF172" s="405"/>
      <c r="AG172" s="405"/>
      <c r="AH172" s="405"/>
      <c r="AI172" s="405"/>
      <c r="AJ172" s="405"/>
      <c r="AK172" s="405"/>
      <c r="AL172" s="405"/>
      <c r="AM172" s="405"/>
      <c r="AN172" s="405"/>
      <c r="AO172" s="405"/>
      <c r="AP172" s="405"/>
      <c r="AQ172" s="405"/>
      <c r="AR172" s="885"/>
      <c r="AS172" s="885"/>
      <c r="AT172" s="885"/>
      <c r="AU172" s="885"/>
      <c r="AV172" s="885"/>
      <c r="AW172" s="885"/>
      <c r="AX172" s="885"/>
      <c r="AY172" s="885"/>
      <c r="AZ172" s="342"/>
      <c r="BA172" s="595"/>
      <c r="BB172" s="594"/>
      <c r="BC172" s="449"/>
      <c r="BD172" s="434"/>
      <c r="BE172" s="434"/>
      <c r="BF172" s="434"/>
      <c r="BG172" s="453"/>
      <c r="BH172" s="449"/>
      <c r="BI172" s="434"/>
      <c r="BJ172" s="434"/>
      <c r="BK172" s="434"/>
      <c r="BL172" s="453"/>
      <c r="BM172" s="449"/>
      <c r="BN172" s="434"/>
      <c r="BO172" s="434"/>
      <c r="BP172" s="434"/>
      <c r="BQ172" s="453"/>
      <c r="BR172" s="449"/>
      <c r="BS172" s="434"/>
      <c r="BT172" s="434"/>
      <c r="BU172" s="434"/>
      <c r="BV172" s="434"/>
      <c r="BW172" s="434"/>
      <c r="BX172" s="434"/>
      <c r="BY172" s="435"/>
      <c r="BZ172" s="435"/>
      <c r="CA172" s="435"/>
      <c r="CB172" s="435"/>
      <c r="CC172" s="435"/>
      <c r="CD172" s="435"/>
      <c r="CE172" s="435"/>
      <c r="CF172" s="435"/>
      <c r="CG172" s="435"/>
      <c r="CH172" s="435"/>
      <c r="CI172" s="435"/>
      <c r="CJ172" s="435"/>
      <c r="CK172" s="435"/>
      <c r="CL172" s="435"/>
      <c r="CM172" s="435"/>
      <c r="CN172" s="435"/>
      <c r="CO172" s="435"/>
      <c r="CP172" s="435"/>
      <c r="CQ172" s="435"/>
      <c r="CR172" s="3"/>
      <c r="CS172" s="3"/>
      <c r="CT172" s="3"/>
      <c r="CU172" s="3"/>
      <c r="CV172" s="3"/>
      <c r="CW172" s="3"/>
      <c r="CX172" s="3"/>
      <c r="CY172" s="3"/>
      <c r="CZ172" s="3"/>
    </row>
    <row r="173" s="304" customFormat="true" ht="15" customHeight="true" x14ac:dyDescent="0.2">
      <c r="A173" s="373"/>
      <c r="B173" s="378"/>
      <c r="C173" s="404"/>
      <c r="D173" s="402"/>
      <c r="E173" s="402"/>
      <c r="F173" s="402"/>
      <c r="G173" s="406"/>
      <c r="H173" s="403"/>
      <c r="I173" s="402"/>
      <c r="J173" s="402"/>
      <c r="K173" s="402"/>
      <c r="L173" s="405"/>
      <c r="M173" s="404"/>
      <c r="N173" s="402"/>
      <c r="O173" s="402"/>
      <c r="P173" s="402"/>
      <c r="Q173" s="405"/>
      <c r="R173" s="404"/>
      <c r="S173" s="402"/>
      <c r="T173" s="402"/>
      <c r="U173" s="402"/>
      <c r="V173" s="402"/>
      <c r="W173" s="402"/>
      <c r="X173" s="402"/>
      <c r="Y173" s="405"/>
      <c r="Z173" s="405"/>
      <c r="AA173" s="405"/>
      <c r="AB173" s="405"/>
      <c r="AC173" s="405"/>
      <c r="AD173" s="405"/>
      <c r="AE173" s="405"/>
      <c r="AF173" s="405"/>
      <c r="AG173" s="405"/>
      <c r="AH173" s="405"/>
      <c r="AI173" s="405"/>
      <c r="AJ173" s="405"/>
      <c r="AK173" s="405"/>
      <c r="AL173" s="405"/>
      <c r="AM173" s="405"/>
      <c r="AN173" s="405"/>
      <c r="AO173" s="405"/>
      <c r="AP173" s="405"/>
      <c r="AQ173" s="405"/>
      <c r="AR173" s="885"/>
      <c r="AS173" s="885"/>
      <c r="AT173" s="885"/>
      <c r="AU173" s="885"/>
      <c r="AV173" s="885"/>
      <c r="AW173" s="885"/>
      <c r="AX173" s="885"/>
      <c r="AY173" s="885"/>
      <c r="AZ173" s="342"/>
      <c r="BA173" s="595"/>
      <c r="BB173" s="594"/>
      <c r="BC173" s="449"/>
      <c r="BD173" s="434"/>
      <c r="BE173" s="434"/>
      <c r="BF173" s="434"/>
      <c r="BG173" s="453"/>
      <c r="BH173" s="449"/>
      <c r="BI173" s="434"/>
      <c r="BJ173" s="434"/>
      <c r="BK173" s="434"/>
      <c r="BL173" s="453"/>
      <c r="BM173" s="449"/>
      <c r="BN173" s="434"/>
      <c r="BO173" s="434"/>
      <c r="BP173" s="434"/>
      <c r="BQ173" s="453"/>
      <c r="BR173" s="449"/>
      <c r="BS173" s="434"/>
      <c r="BT173" s="434"/>
      <c r="BU173" s="434"/>
      <c r="BV173" s="434"/>
      <c r="BW173" s="434"/>
      <c r="BX173" s="434"/>
      <c r="BY173" s="435"/>
      <c r="BZ173" s="435"/>
      <c r="CA173" s="435"/>
      <c r="CB173" s="435"/>
      <c r="CC173" s="435"/>
      <c r="CD173" s="435"/>
      <c r="CE173" s="435"/>
      <c r="CF173" s="435"/>
      <c r="CG173" s="435"/>
      <c r="CH173" s="435"/>
      <c r="CI173" s="435"/>
      <c r="CJ173" s="435"/>
      <c r="CK173" s="435"/>
      <c r="CL173" s="435"/>
      <c r="CM173" s="435"/>
      <c r="CN173" s="435"/>
      <c r="CO173" s="435"/>
      <c r="CP173" s="435"/>
      <c r="CQ173" s="435"/>
      <c r="CR173" s="3"/>
      <c r="CS173" s="3"/>
      <c r="CT173" s="3"/>
      <c r="CU173" s="3"/>
      <c r="CV173" s="3"/>
      <c r="CW173" s="3"/>
      <c r="CX173" s="3"/>
      <c r="CY173" s="3"/>
      <c r="CZ173" s="3"/>
    </row>
    <row r="174" s="304" customFormat="true" ht="15" customHeight="true" x14ac:dyDescent="0.2">
      <c r="A174" s="373"/>
      <c r="B174" s="378"/>
      <c r="C174" s="404"/>
      <c r="D174" s="402"/>
      <c r="E174" s="402"/>
      <c r="F174" s="402"/>
      <c r="G174" s="406"/>
      <c r="H174" s="403"/>
      <c r="I174" s="402"/>
      <c r="J174" s="402"/>
      <c r="K174" s="402"/>
      <c r="L174" s="405"/>
      <c r="M174" s="404"/>
      <c r="N174" s="402"/>
      <c r="O174" s="402"/>
      <c r="P174" s="402"/>
      <c r="Q174" s="405"/>
      <c r="R174" s="404"/>
      <c r="S174" s="402"/>
      <c r="T174" s="402"/>
      <c r="U174" s="402"/>
      <c r="V174" s="402"/>
      <c r="W174" s="402"/>
      <c r="X174" s="402"/>
      <c r="Y174" s="405"/>
      <c r="Z174" s="405"/>
      <c r="AA174" s="405"/>
      <c r="AB174" s="405"/>
      <c r="AC174" s="405"/>
      <c r="AD174" s="405"/>
      <c r="AE174" s="405"/>
      <c r="AF174" s="405"/>
      <c r="AG174" s="405"/>
      <c r="AH174" s="405"/>
      <c r="AI174" s="405"/>
      <c r="AJ174" s="405"/>
      <c r="AK174" s="405"/>
      <c r="AL174" s="405"/>
      <c r="AM174" s="405"/>
      <c r="AN174" s="405"/>
      <c r="AO174" s="405"/>
      <c r="AP174" s="405"/>
      <c r="AQ174" s="405"/>
      <c r="AR174" s="885"/>
      <c r="AS174" s="885"/>
      <c r="AT174" s="885"/>
      <c r="AU174" s="885"/>
      <c r="AV174" s="885"/>
      <c r="AW174" s="885"/>
      <c r="AX174" s="885"/>
      <c r="AY174" s="885"/>
      <c r="AZ174" s="342"/>
      <c r="BA174" s="595"/>
      <c r="BB174" s="594"/>
      <c r="BC174" s="449"/>
      <c r="BD174" s="434"/>
      <c r="BE174" s="434"/>
      <c r="BF174" s="434"/>
      <c r="BG174" s="453"/>
      <c r="BH174" s="449"/>
      <c r="BI174" s="434"/>
      <c r="BJ174" s="434"/>
      <c r="BK174" s="434"/>
      <c r="BL174" s="453"/>
      <c r="BM174" s="449"/>
      <c r="BN174" s="434"/>
      <c r="BO174" s="434"/>
      <c r="BP174" s="434"/>
      <c r="BQ174" s="453"/>
      <c r="BR174" s="449"/>
      <c r="BS174" s="434"/>
      <c r="BT174" s="434"/>
      <c r="BU174" s="434"/>
      <c r="BV174" s="434"/>
      <c r="BW174" s="434"/>
      <c r="BX174" s="434"/>
      <c r="BY174" s="435"/>
      <c r="BZ174" s="435"/>
      <c r="CA174" s="435"/>
      <c r="CB174" s="435"/>
      <c r="CC174" s="435"/>
      <c r="CD174" s="435"/>
      <c r="CE174" s="435"/>
      <c r="CF174" s="435"/>
      <c r="CG174" s="435"/>
      <c r="CH174" s="435"/>
      <c r="CI174" s="435"/>
      <c r="CJ174" s="435"/>
      <c r="CK174" s="435"/>
      <c r="CL174" s="435"/>
      <c r="CM174" s="435"/>
      <c r="CN174" s="435"/>
      <c r="CO174" s="435"/>
      <c r="CP174" s="435"/>
      <c r="CQ174" s="435"/>
      <c r="CR174" s="3"/>
      <c r="CS174" s="3"/>
      <c r="CT174" s="3"/>
      <c r="CU174" s="3"/>
      <c r="CV174" s="3"/>
      <c r="CW174" s="3"/>
      <c r="CX174" s="3"/>
      <c r="CY174" s="3"/>
      <c r="CZ174" s="3"/>
    </row>
    <row r="175" s="304" customFormat="true" ht="15" customHeight="true" x14ac:dyDescent="0.2">
      <c r="A175" s="373"/>
      <c r="B175" s="378"/>
      <c r="C175" s="404"/>
      <c r="D175" s="402"/>
      <c r="E175" s="402"/>
      <c r="F175" s="402"/>
      <c r="G175" s="406"/>
      <c r="H175" s="403"/>
      <c r="I175" s="402"/>
      <c r="J175" s="402"/>
      <c r="K175" s="402"/>
      <c r="L175" s="405"/>
      <c r="M175" s="404"/>
      <c r="N175" s="402"/>
      <c r="O175" s="402"/>
      <c r="P175" s="402"/>
      <c r="Q175" s="405"/>
      <c r="R175" s="404"/>
      <c r="S175" s="402"/>
      <c r="T175" s="402"/>
      <c r="U175" s="402"/>
      <c r="V175" s="402"/>
      <c r="W175" s="402"/>
      <c r="X175" s="402"/>
      <c r="Y175" s="405"/>
      <c r="Z175" s="405"/>
      <c r="AA175" s="405"/>
      <c r="AB175" s="405"/>
      <c r="AC175" s="405"/>
      <c r="AD175" s="405"/>
      <c r="AE175" s="405"/>
      <c r="AF175" s="405"/>
      <c r="AG175" s="405"/>
      <c r="AH175" s="405"/>
      <c r="AI175" s="405"/>
      <c r="AJ175" s="405"/>
      <c r="AK175" s="405"/>
      <c r="AL175" s="405"/>
      <c r="AM175" s="405"/>
      <c r="AN175" s="405"/>
      <c r="AO175" s="405"/>
      <c r="AP175" s="405"/>
      <c r="AQ175" s="405"/>
      <c r="AR175" s="885"/>
      <c r="AS175" s="885"/>
      <c r="AT175" s="885"/>
      <c r="AU175" s="885"/>
      <c r="AV175" s="885"/>
      <c r="AW175" s="885"/>
      <c r="AX175" s="885"/>
      <c r="AY175" s="885"/>
      <c r="AZ175" s="342"/>
      <c r="BA175" s="595"/>
      <c r="BB175" s="594"/>
      <c r="BC175" s="449"/>
      <c r="BD175" s="434"/>
      <c r="BE175" s="434"/>
      <c r="BF175" s="434"/>
      <c r="BG175" s="453"/>
      <c r="BH175" s="449"/>
      <c r="BI175" s="434"/>
      <c r="BJ175" s="434"/>
      <c r="BK175" s="434"/>
      <c r="BL175" s="453"/>
      <c r="BM175" s="449"/>
      <c r="BN175" s="434"/>
      <c r="BO175" s="434"/>
      <c r="BP175" s="434"/>
      <c r="BQ175" s="453"/>
      <c r="BR175" s="449"/>
      <c r="BS175" s="434"/>
      <c r="BT175" s="434"/>
      <c r="BU175" s="434"/>
      <c r="BV175" s="434"/>
      <c r="BW175" s="434"/>
      <c r="BX175" s="434"/>
      <c r="BY175" s="435"/>
      <c r="BZ175" s="435"/>
      <c r="CA175" s="435"/>
      <c r="CB175" s="435"/>
      <c r="CC175" s="435"/>
      <c r="CD175" s="435"/>
      <c r="CE175" s="435"/>
      <c r="CF175" s="435"/>
      <c r="CG175" s="435"/>
      <c r="CH175" s="435"/>
      <c r="CI175" s="435"/>
      <c r="CJ175" s="435"/>
      <c r="CK175" s="435"/>
      <c r="CL175" s="435"/>
      <c r="CM175" s="435"/>
      <c r="CN175" s="435"/>
      <c r="CO175" s="435"/>
      <c r="CP175" s="435"/>
      <c r="CQ175" s="435"/>
      <c r="CR175" s="3"/>
      <c r="CS175" s="3"/>
      <c r="CT175" s="3"/>
      <c r="CU175" s="3"/>
      <c r="CV175" s="3"/>
      <c r="CW175" s="3"/>
      <c r="CX175" s="3"/>
      <c r="CY175" s="3"/>
      <c r="CZ175" s="3"/>
    </row>
    <row r="176" s="304" customFormat="true" ht="15" customHeight="true" x14ac:dyDescent="0.2">
      <c r="A176" s="373"/>
      <c r="B176" s="378"/>
      <c r="C176" s="404"/>
      <c r="D176" s="402"/>
      <c r="E176" s="402"/>
      <c r="F176" s="402"/>
      <c r="G176" s="406"/>
      <c r="H176" s="403"/>
      <c r="I176" s="402"/>
      <c r="J176" s="402"/>
      <c r="K176" s="402"/>
      <c r="L176" s="405"/>
      <c r="M176" s="404"/>
      <c r="N176" s="402"/>
      <c r="O176" s="402"/>
      <c r="P176" s="402"/>
      <c r="Q176" s="405"/>
      <c r="R176" s="404"/>
      <c r="S176" s="402"/>
      <c r="T176" s="402"/>
      <c r="U176" s="402"/>
      <c r="V176" s="402"/>
      <c r="W176" s="402"/>
      <c r="X176" s="402"/>
      <c r="Y176" s="405"/>
      <c r="Z176" s="405"/>
      <c r="AA176" s="405"/>
      <c r="AB176" s="405"/>
      <c r="AC176" s="405"/>
      <c r="AD176" s="405"/>
      <c r="AE176" s="405"/>
      <c r="AF176" s="405"/>
      <c r="AG176" s="405"/>
      <c r="AH176" s="405"/>
      <c r="AI176" s="405"/>
      <c r="AJ176" s="405"/>
      <c r="AK176" s="405"/>
      <c r="AL176" s="405"/>
      <c r="AM176" s="405"/>
      <c r="AN176" s="405"/>
      <c r="AO176" s="405"/>
      <c r="AP176" s="405"/>
      <c r="AQ176" s="405"/>
      <c r="AR176" s="885"/>
      <c r="AS176" s="885"/>
      <c r="AT176" s="885"/>
      <c r="AU176" s="885"/>
      <c r="AV176" s="885"/>
      <c r="AW176" s="885"/>
      <c r="AX176" s="885"/>
      <c r="AY176" s="885"/>
      <c r="AZ176" s="342"/>
      <c r="BA176" s="595"/>
      <c r="BB176" s="594"/>
      <c r="BC176" s="449"/>
      <c r="BD176" s="434"/>
      <c r="BE176" s="434"/>
      <c r="BF176" s="434"/>
      <c r="BG176" s="453"/>
      <c r="BH176" s="449"/>
      <c r="BI176" s="434"/>
      <c r="BJ176" s="434"/>
      <c r="BK176" s="434"/>
      <c r="BL176" s="453"/>
      <c r="BM176" s="449"/>
      <c r="BN176" s="434"/>
      <c r="BO176" s="434"/>
      <c r="BP176" s="434"/>
      <c r="BQ176" s="453"/>
      <c r="BR176" s="449"/>
      <c r="BS176" s="434"/>
      <c r="BT176" s="434"/>
      <c r="BU176" s="434"/>
      <c r="BV176" s="434"/>
      <c r="BW176" s="434"/>
      <c r="BX176" s="434"/>
      <c r="BY176" s="435"/>
      <c r="BZ176" s="435"/>
      <c r="CA176" s="435"/>
      <c r="CB176" s="435"/>
      <c r="CC176" s="435"/>
      <c r="CD176" s="435"/>
      <c r="CE176" s="435"/>
      <c r="CF176" s="435"/>
      <c r="CG176" s="435"/>
      <c r="CH176" s="435"/>
      <c r="CI176" s="435"/>
      <c r="CJ176" s="435"/>
      <c r="CK176" s="435"/>
      <c r="CL176" s="435"/>
      <c r="CM176" s="435"/>
      <c r="CN176" s="435"/>
      <c r="CO176" s="435"/>
      <c r="CP176" s="435"/>
      <c r="CQ176" s="435"/>
      <c r="CR176" s="3"/>
      <c r="CS176" s="3"/>
      <c r="CT176" s="3"/>
      <c r="CU176" s="3"/>
      <c r="CV176" s="3"/>
      <c r="CW176" s="3"/>
      <c r="CX176" s="3"/>
      <c r="CY176" s="3"/>
      <c r="CZ176" s="3"/>
    </row>
    <row r="177" s="304" customFormat="true" ht="15" customHeight="true" x14ac:dyDescent="0.2">
      <c r="A177" s="373"/>
      <c r="B177" s="378"/>
      <c r="C177" s="404"/>
      <c r="D177" s="402"/>
      <c r="E177" s="402"/>
      <c r="F177" s="402"/>
      <c r="G177" s="406"/>
      <c r="H177" s="403"/>
      <c r="I177" s="402"/>
      <c r="J177" s="402"/>
      <c r="K177" s="402"/>
      <c r="L177" s="405"/>
      <c r="M177" s="404"/>
      <c r="N177" s="402"/>
      <c r="O177" s="402"/>
      <c r="P177" s="402"/>
      <c r="Q177" s="405"/>
      <c r="R177" s="404"/>
      <c r="S177" s="402"/>
      <c r="T177" s="402"/>
      <c r="U177" s="402"/>
      <c r="V177" s="402"/>
      <c r="W177" s="402"/>
      <c r="X177" s="402"/>
      <c r="Y177" s="405"/>
      <c r="Z177" s="405"/>
      <c r="AA177" s="405"/>
      <c r="AB177" s="405"/>
      <c r="AC177" s="405"/>
      <c r="AD177" s="405"/>
      <c r="AE177" s="405"/>
      <c r="AF177" s="405"/>
      <c r="AG177" s="405"/>
      <c r="AH177" s="405"/>
      <c r="AI177" s="405"/>
      <c r="AJ177" s="405"/>
      <c r="AK177" s="405"/>
      <c r="AL177" s="405"/>
      <c r="AM177" s="405"/>
      <c r="AN177" s="405"/>
      <c r="AO177" s="405"/>
      <c r="AP177" s="405"/>
      <c r="AQ177" s="405"/>
      <c r="AR177" s="885"/>
      <c r="AS177" s="885"/>
      <c r="AT177" s="885"/>
      <c r="AU177" s="885"/>
      <c r="AV177" s="885"/>
      <c r="AW177" s="885"/>
      <c r="AX177" s="885"/>
      <c r="AY177" s="885"/>
      <c r="AZ177" s="342"/>
      <c r="BA177" s="595"/>
      <c r="BB177" s="594"/>
      <c r="BC177" s="449"/>
      <c r="BD177" s="434"/>
      <c r="BE177" s="434"/>
      <c r="BF177" s="434"/>
      <c r="BG177" s="453"/>
      <c r="BH177" s="449"/>
      <c r="BI177" s="434"/>
      <c r="BJ177" s="434"/>
      <c r="BK177" s="434"/>
      <c r="BL177" s="453"/>
      <c r="BM177" s="449"/>
      <c r="BN177" s="434"/>
      <c r="BO177" s="434"/>
      <c r="BP177" s="434"/>
      <c r="BQ177" s="453"/>
      <c r="BR177" s="449"/>
      <c r="BS177" s="434"/>
      <c r="BT177" s="434"/>
      <c r="BU177" s="434"/>
      <c r="BV177" s="434"/>
      <c r="BW177" s="434"/>
      <c r="BX177" s="434"/>
      <c r="BY177" s="435"/>
      <c r="BZ177" s="435"/>
      <c r="CA177" s="435"/>
      <c r="CB177" s="435"/>
      <c r="CC177" s="435"/>
      <c r="CD177" s="435"/>
      <c r="CE177" s="435"/>
      <c r="CF177" s="435"/>
      <c r="CG177" s="435"/>
      <c r="CH177" s="435"/>
      <c r="CI177" s="435"/>
      <c r="CJ177" s="435"/>
      <c r="CK177" s="435"/>
      <c r="CL177" s="435"/>
      <c r="CM177" s="435"/>
      <c r="CN177" s="435"/>
      <c r="CO177" s="435"/>
      <c r="CP177" s="435"/>
      <c r="CQ177" s="435"/>
      <c r="CR177" s="3"/>
      <c r="CS177" s="3"/>
      <c r="CT177" s="3"/>
      <c r="CU177" s="3"/>
      <c r="CV177" s="3"/>
      <c r="CW177" s="3"/>
      <c r="CX177" s="3"/>
      <c r="CY177" s="3"/>
      <c r="CZ177" s="3"/>
    </row>
    <row r="178" s="304" customFormat="true" ht="15" customHeight="true" x14ac:dyDescent="0.2">
      <c r="A178" s="373"/>
      <c r="B178" s="378"/>
      <c r="C178" s="404"/>
      <c r="D178" s="402"/>
      <c r="E178" s="402"/>
      <c r="F178" s="402"/>
      <c r="G178" s="406"/>
      <c r="H178" s="403"/>
      <c r="I178" s="402"/>
      <c r="J178" s="402"/>
      <c r="K178" s="402"/>
      <c r="L178" s="405"/>
      <c r="M178" s="404"/>
      <c r="N178" s="402"/>
      <c r="O178" s="402"/>
      <c r="P178" s="402"/>
      <c r="Q178" s="405"/>
      <c r="R178" s="404"/>
      <c r="S178" s="402"/>
      <c r="T178" s="402"/>
      <c r="U178" s="402"/>
      <c r="V178" s="402"/>
      <c r="W178" s="402"/>
      <c r="X178" s="402"/>
      <c r="Y178" s="405"/>
      <c r="Z178" s="405"/>
      <c r="AA178" s="405"/>
      <c r="AB178" s="405"/>
      <c r="AC178" s="405"/>
      <c r="AD178" s="405"/>
      <c r="AE178" s="405"/>
      <c r="AF178" s="405"/>
      <c r="AG178" s="405"/>
      <c r="AH178" s="405"/>
      <c r="AI178" s="405"/>
      <c r="AJ178" s="405"/>
      <c r="AK178" s="405"/>
      <c r="AL178" s="405"/>
      <c r="AM178" s="405"/>
      <c r="AN178" s="405"/>
      <c r="AO178" s="405"/>
      <c r="AP178" s="405"/>
      <c r="AQ178" s="405"/>
      <c r="AR178" s="885"/>
      <c r="AS178" s="885"/>
      <c r="AT178" s="885"/>
      <c r="AU178" s="885"/>
      <c r="AV178" s="885"/>
      <c r="AW178" s="885"/>
      <c r="AX178" s="885"/>
      <c r="AY178" s="885"/>
      <c r="AZ178" s="342"/>
      <c r="BA178" s="595"/>
      <c r="BB178" s="594"/>
      <c r="BC178" s="449"/>
      <c r="BD178" s="434"/>
      <c r="BE178" s="434"/>
      <c r="BF178" s="434"/>
      <c r="BG178" s="453"/>
      <c r="BH178" s="449"/>
      <c r="BI178" s="434"/>
      <c r="BJ178" s="434"/>
      <c r="BK178" s="434"/>
      <c r="BL178" s="453"/>
      <c r="BM178" s="449"/>
      <c r="BN178" s="434"/>
      <c r="BO178" s="434"/>
      <c r="BP178" s="434"/>
      <c r="BQ178" s="453"/>
      <c r="BR178" s="449"/>
      <c r="BS178" s="434"/>
      <c r="BT178" s="434"/>
      <c r="BU178" s="434"/>
      <c r="BV178" s="434"/>
      <c r="BW178" s="434"/>
      <c r="BX178" s="434"/>
      <c r="BY178" s="435"/>
      <c r="BZ178" s="435"/>
      <c r="CA178" s="435"/>
      <c r="CB178" s="435"/>
      <c r="CC178" s="435"/>
      <c r="CD178" s="435"/>
      <c r="CE178" s="435"/>
      <c r="CF178" s="435"/>
      <c r="CG178" s="435"/>
      <c r="CH178" s="435"/>
      <c r="CI178" s="435"/>
      <c r="CJ178" s="435"/>
      <c r="CK178" s="435"/>
      <c r="CL178" s="435"/>
      <c r="CM178" s="435"/>
      <c r="CN178" s="435"/>
      <c r="CO178" s="435"/>
      <c r="CP178" s="435"/>
      <c r="CQ178" s="435"/>
      <c r="CR178" s="3"/>
      <c r="CS178" s="3"/>
      <c r="CT178" s="3"/>
      <c r="CU178" s="3"/>
      <c r="CV178" s="3"/>
      <c r="CW178" s="3"/>
      <c r="CX178" s="3"/>
      <c r="CY178" s="3"/>
      <c r="CZ178" s="3"/>
    </row>
    <row r="179" s="304" customFormat="true" ht="15" customHeight="true" x14ac:dyDescent="0.2">
      <c r="A179" s="373"/>
      <c r="B179" s="378"/>
      <c r="C179" s="404"/>
      <c r="D179" s="402"/>
      <c r="E179" s="402"/>
      <c r="F179" s="402"/>
      <c r="G179" s="406"/>
      <c r="H179" s="403"/>
      <c r="I179" s="402"/>
      <c r="J179" s="402"/>
      <c r="K179" s="402"/>
      <c r="L179" s="405"/>
      <c r="M179" s="404"/>
      <c r="N179" s="402"/>
      <c r="O179" s="402"/>
      <c r="P179" s="402"/>
      <c r="Q179" s="405"/>
      <c r="R179" s="404"/>
      <c r="S179" s="402"/>
      <c r="T179" s="402"/>
      <c r="U179" s="402"/>
      <c r="V179" s="402"/>
      <c r="W179" s="402"/>
      <c r="X179" s="402"/>
      <c r="Y179" s="405"/>
      <c r="Z179" s="405"/>
      <c r="AA179" s="405"/>
      <c r="AB179" s="405"/>
      <c r="AC179" s="405"/>
      <c r="AD179" s="405"/>
      <c r="AE179" s="405"/>
      <c r="AF179" s="405"/>
      <c r="AG179" s="405"/>
      <c r="AH179" s="405"/>
      <c r="AI179" s="405"/>
      <c r="AJ179" s="405"/>
      <c r="AK179" s="405"/>
      <c r="AL179" s="405"/>
      <c r="AM179" s="405"/>
      <c r="AN179" s="405"/>
      <c r="AO179" s="405"/>
      <c r="AP179" s="405"/>
      <c r="AQ179" s="405"/>
      <c r="AR179" s="885"/>
      <c r="AS179" s="885"/>
      <c r="AT179" s="885"/>
      <c r="AU179" s="885"/>
      <c r="AV179" s="885"/>
      <c r="AW179" s="885"/>
      <c r="AX179" s="885"/>
      <c r="AY179" s="885"/>
      <c r="AZ179" s="342"/>
      <c r="BA179" s="595"/>
      <c r="BB179" s="594"/>
      <c r="BC179" s="449"/>
      <c r="BD179" s="434"/>
      <c r="BE179" s="434"/>
      <c r="BF179" s="434"/>
      <c r="BG179" s="453"/>
      <c r="BH179" s="449"/>
      <c r="BI179" s="434"/>
      <c r="BJ179" s="434"/>
      <c r="BK179" s="434"/>
      <c r="BL179" s="453"/>
      <c r="BM179" s="449"/>
      <c r="BN179" s="434"/>
      <c r="BO179" s="434"/>
      <c r="BP179" s="434"/>
      <c r="BQ179" s="453"/>
      <c r="BR179" s="449"/>
      <c r="BS179" s="434"/>
      <c r="BT179" s="434"/>
      <c r="BU179" s="434"/>
      <c r="BV179" s="434"/>
      <c r="BW179" s="434"/>
      <c r="BX179" s="434"/>
      <c r="BY179" s="435"/>
      <c r="BZ179" s="435"/>
      <c r="CA179" s="435"/>
      <c r="CB179" s="435"/>
      <c r="CC179" s="435"/>
      <c r="CD179" s="435"/>
      <c r="CE179" s="435"/>
      <c r="CF179" s="435"/>
      <c r="CG179" s="435"/>
      <c r="CH179" s="435"/>
      <c r="CI179" s="435"/>
      <c r="CJ179" s="435"/>
      <c r="CK179" s="435"/>
      <c r="CL179" s="435"/>
      <c r="CM179" s="435"/>
      <c r="CN179" s="435"/>
      <c r="CO179" s="435"/>
      <c r="CP179" s="435"/>
      <c r="CQ179" s="435"/>
      <c r="CR179" s="3"/>
      <c r="CS179" s="3"/>
      <c r="CT179" s="3"/>
      <c r="CU179" s="3"/>
      <c r="CV179" s="3"/>
      <c r="CW179" s="3"/>
      <c r="CX179" s="3"/>
      <c r="CY179" s="3"/>
      <c r="CZ179" s="3"/>
    </row>
    <row r="180" s="304" customFormat="true" ht="15" customHeight="true" x14ac:dyDescent="0.2">
      <c r="A180" s="373"/>
      <c r="B180" s="378"/>
      <c r="C180" s="404"/>
      <c r="D180" s="402"/>
      <c r="E180" s="402"/>
      <c r="F180" s="402"/>
      <c r="G180" s="406"/>
      <c r="H180" s="403"/>
      <c r="I180" s="402"/>
      <c r="J180" s="402"/>
      <c r="K180" s="402"/>
      <c r="L180" s="405"/>
      <c r="M180" s="404"/>
      <c r="N180" s="402"/>
      <c r="O180" s="402"/>
      <c r="P180" s="402"/>
      <c r="Q180" s="405"/>
      <c r="R180" s="404"/>
      <c r="S180" s="402"/>
      <c r="T180" s="402"/>
      <c r="U180" s="402"/>
      <c r="V180" s="402"/>
      <c r="W180" s="402"/>
      <c r="X180" s="402"/>
      <c r="Y180" s="405"/>
      <c r="Z180" s="405"/>
      <c r="AA180" s="405"/>
      <c r="AB180" s="405"/>
      <c r="AC180" s="405"/>
      <c r="AD180" s="405"/>
      <c r="AE180" s="405"/>
      <c r="AF180" s="405"/>
      <c r="AG180" s="405"/>
      <c r="AH180" s="405"/>
      <c r="AI180" s="405"/>
      <c r="AJ180" s="405"/>
      <c r="AK180" s="405"/>
      <c r="AL180" s="405"/>
      <c r="AM180" s="405"/>
      <c r="AN180" s="405"/>
      <c r="AO180" s="405"/>
      <c r="AP180" s="405"/>
      <c r="AQ180" s="405"/>
      <c r="AR180" s="885"/>
      <c r="AS180" s="885"/>
      <c r="AT180" s="885"/>
      <c r="AU180" s="885"/>
      <c r="AV180" s="885"/>
      <c r="AW180" s="885"/>
      <c r="AX180" s="885"/>
      <c r="AY180" s="885"/>
      <c r="AZ180" s="342"/>
      <c r="BA180" s="595"/>
      <c r="BB180" s="594"/>
      <c r="BC180" s="449"/>
      <c r="BD180" s="434"/>
      <c r="BE180" s="434"/>
      <c r="BF180" s="434"/>
      <c r="BG180" s="453"/>
      <c r="BH180" s="449"/>
      <c r="BI180" s="434"/>
      <c r="BJ180" s="434"/>
      <c r="BK180" s="434"/>
      <c r="BL180" s="453"/>
      <c r="BM180" s="449"/>
      <c r="BN180" s="434"/>
      <c r="BO180" s="434"/>
      <c r="BP180" s="434"/>
      <c r="BQ180" s="453"/>
      <c r="BR180" s="449"/>
      <c r="BS180" s="434"/>
      <c r="BT180" s="434"/>
      <c r="BU180" s="434"/>
      <c r="BV180" s="434"/>
      <c r="BW180" s="434"/>
      <c r="BX180" s="434"/>
      <c r="BY180" s="435"/>
      <c r="BZ180" s="435"/>
      <c r="CA180" s="435"/>
      <c r="CB180" s="435"/>
      <c r="CC180" s="435"/>
      <c r="CD180" s="435"/>
      <c r="CE180" s="435"/>
      <c r="CF180" s="435"/>
      <c r="CG180" s="435"/>
      <c r="CH180" s="435"/>
      <c r="CI180" s="435"/>
      <c r="CJ180" s="435"/>
      <c r="CK180" s="435"/>
      <c r="CL180" s="435"/>
      <c r="CM180" s="435"/>
      <c r="CN180" s="435"/>
      <c r="CO180" s="435"/>
      <c r="CP180" s="435"/>
      <c r="CQ180" s="435"/>
      <c r="CR180" s="3"/>
      <c r="CS180" s="3"/>
      <c r="CT180" s="3"/>
      <c r="CU180" s="3"/>
      <c r="CV180" s="3"/>
      <c r="CW180" s="3"/>
      <c r="CX180" s="3"/>
      <c r="CY180" s="3"/>
      <c r="CZ180" s="3"/>
    </row>
    <row r="181" s="304" customFormat="true" ht="15" customHeight="true" x14ac:dyDescent="0.2">
      <c r="A181" s="373"/>
      <c r="B181" s="378"/>
      <c r="C181" s="404"/>
      <c r="D181" s="402"/>
      <c r="E181" s="402"/>
      <c r="F181" s="402"/>
      <c r="G181" s="406"/>
      <c r="H181" s="403"/>
      <c r="I181" s="402"/>
      <c r="J181" s="402"/>
      <c r="K181" s="402"/>
      <c r="L181" s="405"/>
      <c r="M181" s="404"/>
      <c r="N181" s="402"/>
      <c r="O181" s="402"/>
      <c r="P181" s="402"/>
      <c r="Q181" s="405"/>
      <c r="R181" s="404"/>
      <c r="S181" s="402"/>
      <c r="T181" s="402"/>
      <c r="U181" s="402"/>
      <c r="V181" s="402"/>
      <c r="W181" s="402"/>
      <c r="X181" s="402"/>
      <c r="Y181" s="405"/>
      <c r="Z181" s="405"/>
      <c r="AA181" s="405"/>
      <c r="AB181" s="405"/>
      <c r="AC181" s="405"/>
      <c r="AD181" s="405"/>
      <c r="AE181" s="405"/>
      <c r="AF181" s="405"/>
      <c r="AG181" s="405"/>
      <c r="AH181" s="405"/>
      <c r="AI181" s="405"/>
      <c r="AJ181" s="405"/>
      <c r="AK181" s="405"/>
      <c r="AL181" s="405"/>
      <c r="AM181" s="405"/>
      <c r="AN181" s="405"/>
      <c r="AO181" s="405"/>
      <c r="AP181" s="405"/>
      <c r="AQ181" s="405"/>
      <c r="AR181" s="885"/>
      <c r="AS181" s="885"/>
      <c r="AT181" s="885"/>
      <c r="AU181" s="885"/>
      <c r="AV181" s="885"/>
      <c r="AW181" s="885"/>
      <c r="AX181" s="885"/>
      <c r="AY181" s="885"/>
      <c r="AZ181" s="342"/>
      <c r="BA181" s="595"/>
      <c r="BB181" s="594"/>
      <c r="BC181" s="449"/>
      <c r="BD181" s="434"/>
      <c r="BE181" s="434"/>
      <c r="BF181" s="434"/>
      <c r="BG181" s="453"/>
      <c r="BH181" s="449"/>
      <c r="BI181" s="434"/>
      <c r="BJ181" s="434"/>
      <c r="BK181" s="434"/>
      <c r="BL181" s="453"/>
      <c r="BM181" s="449"/>
      <c r="BN181" s="434"/>
      <c r="BO181" s="434"/>
      <c r="BP181" s="434"/>
      <c r="BQ181" s="453"/>
      <c r="BR181" s="449"/>
      <c r="BS181" s="434"/>
      <c r="BT181" s="434"/>
      <c r="BU181" s="434"/>
      <c r="BV181" s="434"/>
      <c r="BW181" s="434"/>
      <c r="BX181" s="434"/>
      <c r="BY181" s="435"/>
      <c r="BZ181" s="435"/>
      <c r="CA181" s="435"/>
      <c r="CB181" s="435"/>
      <c r="CC181" s="435"/>
      <c r="CD181" s="435"/>
      <c r="CE181" s="435"/>
      <c r="CF181" s="435"/>
      <c r="CG181" s="435"/>
      <c r="CH181" s="435"/>
      <c r="CI181" s="435"/>
      <c r="CJ181" s="435"/>
      <c r="CK181" s="435"/>
      <c r="CL181" s="435"/>
      <c r="CM181" s="435"/>
      <c r="CN181" s="435"/>
      <c r="CO181" s="435"/>
      <c r="CP181" s="435"/>
      <c r="CQ181" s="435"/>
      <c r="CR181" s="3"/>
      <c r="CS181" s="3"/>
      <c r="CT181" s="3"/>
      <c r="CU181" s="3"/>
      <c r="CV181" s="3"/>
      <c r="CW181" s="3"/>
      <c r="CX181" s="3"/>
      <c r="CY181" s="3"/>
      <c r="CZ181" s="3"/>
    </row>
    <row r="182" s="304" customFormat="true" ht="15" customHeight="true" x14ac:dyDescent="0.2">
      <c r="A182" s="373"/>
      <c r="B182" s="378"/>
      <c r="C182" s="404"/>
      <c r="D182" s="402"/>
      <c r="E182" s="402"/>
      <c r="F182" s="402"/>
      <c r="G182" s="406"/>
      <c r="H182" s="403"/>
      <c r="I182" s="402"/>
      <c r="J182" s="402"/>
      <c r="K182" s="402"/>
      <c r="L182" s="405"/>
      <c r="M182" s="404"/>
      <c r="N182" s="402"/>
      <c r="O182" s="402"/>
      <c r="P182" s="402"/>
      <c r="Q182" s="405"/>
      <c r="R182" s="404"/>
      <c r="S182" s="402"/>
      <c r="T182" s="402"/>
      <c r="U182" s="402"/>
      <c r="V182" s="402"/>
      <c r="W182" s="402"/>
      <c r="X182" s="402"/>
      <c r="Y182" s="405"/>
      <c r="Z182" s="405"/>
      <c r="AA182" s="405"/>
      <c r="AB182" s="405"/>
      <c r="AC182" s="405"/>
      <c r="AD182" s="405"/>
      <c r="AE182" s="405"/>
      <c r="AF182" s="405"/>
      <c r="AG182" s="405"/>
      <c r="AH182" s="405"/>
      <c r="AI182" s="405"/>
      <c r="AJ182" s="405"/>
      <c r="AK182" s="405"/>
      <c r="AL182" s="405"/>
      <c r="AM182" s="405"/>
      <c r="AN182" s="405"/>
      <c r="AO182" s="405"/>
      <c r="AP182" s="405"/>
      <c r="AQ182" s="405"/>
      <c r="AR182" s="885"/>
      <c r="AS182" s="885"/>
      <c r="AT182" s="885"/>
      <c r="AU182" s="885"/>
      <c r="AV182" s="885"/>
      <c r="AW182" s="885"/>
      <c r="AX182" s="885"/>
      <c r="AY182" s="885"/>
      <c r="AZ182" s="342"/>
      <c r="BA182" s="595"/>
      <c r="BB182" s="594"/>
      <c r="BC182" s="449"/>
      <c r="BD182" s="434"/>
      <c r="BE182" s="434"/>
      <c r="BF182" s="434"/>
      <c r="BG182" s="453"/>
      <c r="BH182" s="449"/>
      <c r="BI182" s="434"/>
      <c r="BJ182" s="434"/>
      <c r="BK182" s="434"/>
      <c r="BL182" s="453"/>
      <c r="BM182" s="449"/>
      <c r="BN182" s="434"/>
      <c r="BO182" s="434"/>
      <c r="BP182" s="434"/>
      <c r="BQ182" s="453"/>
      <c r="BR182" s="449"/>
      <c r="BS182" s="434"/>
      <c r="BT182" s="434"/>
      <c r="BU182" s="434"/>
      <c r="BV182" s="434"/>
      <c r="BW182" s="434"/>
      <c r="BX182" s="434"/>
      <c r="BY182" s="435"/>
      <c r="BZ182" s="435"/>
      <c r="CA182" s="435"/>
      <c r="CB182" s="435"/>
      <c r="CC182" s="435"/>
      <c r="CD182" s="435"/>
      <c r="CE182" s="435"/>
      <c r="CF182" s="435"/>
      <c r="CG182" s="435"/>
      <c r="CH182" s="435"/>
      <c r="CI182" s="435"/>
      <c r="CJ182" s="435"/>
      <c r="CK182" s="435"/>
      <c r="CL182" s="435"/>
      <c r="CM182" s="435"/>
      <c r="CN182" s="435"/>
      <c r="CO182" s="435"/>
      <c r="CP182" s="435"/>
      <c r="CQ182" s="435"/>
      <c r="CR182" s="3"/>
      <c r="CS182" s="3"/>
      <c r="CT182" s="3"/>
      <c r="CU182" s="3"/>
      <c r="CV182" s="3"/>
      <c r="CW182" s="3"/>
      <c r="CX182" s="3"/>
      <c r="CY182" s="3"/>
      <c r="CZ182" s="3"/>
    </row>
    <row r="183" s="304" customFormat="true" ht="15" customHeight="true" x14ac:dyDescent="0.2">
      <c r="A183" s="373"/>
      <c r="B183" s="378"/>
      <c r="C183" s="404"/>
      <c r="D183" s="402"/>
      <c r="E183" s="402"/>
      <c r="F183" s="402"/>
      <c r="G183" s="406"/>
      <c r="H183" s="403"/>
      <c r="I183" s="402"/>
      <c r="J183" s="402"/>
      <c r="K183" s="402"/>
      <c r="L183" s="405"/>
      <c r="M183" s="404"/>
      <c r="N183" s="402"/>
      <c r="O183" s="402"/>
      <c r="P183" s="402"/>
      <c r="Q183" s="405"/>
      <c r="R183" s="404"/>
      <c r="S183" s="402"/>
      <c r="T183" s="402"/>
      <c r="U183" s="402"/>
      <c r="V183" s="402"/>
      <c r="W183" s="402"/>
      <c r="X183" s="402"/>
      <c r="Y183" s="405"/>
      <c r="Z183" s="405"/>
      <c r="AA183" s="405"/>
      <c r="AB183" s="405"/>
      <c r="AC183" s="405"/>
      <c r="AD183" s="405"/>
      <c r="AE183" s="405"/>
      <c r="AF183" s="405"/>
      <c r="AG183" s="405"/>
      <c r="AH183" s="405"/>
      <c r="AI183" s="405"/>
      <c r="AJ183" s="405"/>
      <c r="AK183" s="405"/>
      <c r="AL183" s="405"/>
      <c r="AM183" s="405"/>
      <c r="AN183" s="405"/>
      <c r="AO183" s="405"/>
      <c r="AP183" s="405"/>
      <c r="AQ183" s="405"/>
      <c r="AR183" s="885"/>
      <c r="AS183" s="885"/>
      <c r="AT183" s="885"/>
      <c r="AU183" s="885"/>
      <c r="AV183" s="885"/>
      <c r="AW183" s="885"/>
      <c r="AX183" s="885"/>
      <c r="AY183" s="885"/>
      <c r="AZ183" s="342"/>
      <c r="BA183" s="595"/>
      <c r="BB183" s="594"/>
      <c r="BC183" s="449"/>
      <c r="BD183" s="434"/>
      <c r="BE183" s="434"/>
      <c r="BF183" s="434"/>
      <c r="BG183" s="453"/>
      <c r="BH183" s="449"/>
      <c r="BI183" s="434"/>
      <c r="BJ183" s="434"/>
      <c r="BK183" s="434"/>
      <c r="BL183" s="453"/>
      <c r="BM183" s="449"/>
      <c r="BN183" s="434"/>
      <c r="BO183" s="434"/>
      <c r="BP183" s="434"/>
      <c r="BQ183" s="453"/>
      <c r="BR183" s="449"/>
      <c r="BS183" s="434"/>
      <c r="BT183" s="434"/>
      <c r="BU183" s="434"/>
      <c r="BV183" s="434"/>
      <c r="BW183" s="434"/>
      <c r="BX183" s="434"/>
      <c r="BY183" s="435"/>
      <c r="BZ183" s="435"/>
      <c r="CA183" s="435"/>
      <c r="CB183" s="435"/>
      <c r="CC183" s="435"/>
      <c r="CD183" s="435"/>
      <c r="CE183" s="435"/>
      <c r="CF183" s="435"/>
      <c r="CG183" s="435"/>
      <c r="CH183" s="435"/>
      <c r="CI183" s="435"/>
      <c r="CJ183" s="435"/>
      <c r="CK183" s="435"/>
      <c r="CL183" s="435"/>
      <c r="CM183" s="435"/>
      <c r="CN183" s="435"/>
      <c r="CO183" s="435"/>
      <c r="CP183" s="435"/>
      <c r="CQ183" s="435"/>
      <c r="CR183" s="3"/>
      <c r="CS183" s="3"/>
      <c r="CT183" s="3"/>
      <c r="CU183" s="3"/>
      <c r="CV183" s="3"/>
      <c r="CW183" s="3"/>
      <c r="CX183" s="3"/>
      <c r="CY183" s="3"/>
      <c r="CZ183" s="3"/>
    </row>
    <row r="184" s="304" customFormat="true" ht="15" customHeight="true" x14ac:dyDescent="0.2">
      <c r="A184" s="373"/>
      <c r="B184" s="378"/>
      <c r="C184" s="404"/>
      <c r="D184" s="402"/>
      <c r="E184" s="402"/>
      <c r="F184" s="402"/>
      <c r="G184" s="406"/>
      <c r="H184" s="403"/>
      <c r="I184" s="402"/>
      <c r="J184" s="402"/>
      <c r="K184" s="402"/>
      <c r="L184" s="405"/>
      <c r="M184" s="404"/>
      <c r="N184" s="402"/>
      <c r="O184" s="402"/>
      <c r="P184" s="402"/>
      <c r="Q184" s="405"/>
      <c r="R184" s="404"/>
      <c r="S184" s="402"/>
      <c r="T184" s="402"/>
      <c r="U184" s="402"/>
      <c r="V184" s="402"/>
      <c r="W184" s="402"/>
      <c r="X184" s="402"/>
      <c r="Y184" s="405"/>
      <c r="Z184" s="405"/>
      <c r="AA184" s="405"/>
      <c r="AB184" s="405"/>
      <c r="AC184" s="405"/>
      <c r="AD184" s="405"/>
      <c r="AE184" s="405"/>
      <c r="AF184" s="405"/>
      <c r="AG184" s="405"/>
      <c r="AH184" s="405"/>
      <c r="AI184" s="405"/>
      <c r="AJ184" s="405"/>
      <c r="AK184" s="405"/>
      <c r="AL184" s="405"/>
      <c r="AM184" s="405"/>
      <c r="AN184" s="405"/>
      <c r="AO184" s="405"/>
      <c r="AP184" s="405"/>
      <c r="AQ184" s="405"/>
      <c r="AR184" s="885"/>
      <c r="AS184" s="885"/>
      <c r="AT184" s="885"/>
      <c r="AU184" s="885"/>
      <c r="AV184" s="885"/>
      <c r="AW184" s="885"/>
      <c r="AX184" s="885"/>
      <c r="AY184" s="885"/>
      <c r="AZ184" s="342"/>
      <c r="BA184" s="595"/>
      <c r="BB184" s="594"/>
      <c r="BC184" s="449"/>
      <c r="BD184" s="434"/>
      <c r="BE184" s="434"/>
      <c r="BF184" s="434"/>
      <c r="BG184" s="453"/>
      <c r="BH184" s="449"/>
      <c r="BI184" s="434"/>
      <c r="BJ184" s="434"/>
      <c r="BK184" s="434"/>
      <c r="BL184" s="453"/>
      <c r="BM184" s="449"/>
      <c r="BN184" s="434"/>
      <c r="BO184" s="434"/>
      <c r="BP184" s="434"/>
      <c r="BQ184" s="453"/>
      <c r="BR184" s="449"/>
      <c r="BS184" s="434"/>
      <c r="BT184" s="434"/>
      <c r="BU184" s="434"/>
      <c r="BV184" s="434"/>
      <c r="BW184" s="434"/>
      <c r="BX184" s="434"/>
      <c r="BY184" s="435"/>
      <c r="BZ184" s="435"/>
      <c r="CA184" s="435"/>
      <c r="CB184" s="435"/>
      <c r="CC184" s="435"/>
      <c r="CD184" s="435"/>
      <c r="CE184" s="435"/>
      <c r="CF184" s="435"/>
      <c r="CG184" s="435"/>
      <c r="CH184" s="435"/>
      <c r="CI184" s="435"/>
      <c r="CJ184" s="435"/>
      <c r="CK184" s="435"/>
      <c r="CL184" s="435"/>
      <c r="CM184" s="435"/>
      <c r="CN184" s="435"/>
      <c r="CO184" s="435"/>
      <c r="CP184" s="435"/>
      <c r="CQ184" s="435"/>
      <c r="CR184" s="3"/>
      <c r="CS184" s="3"/>
      <c r="CT184" s="3"/>
      <c r="CU184" s="3"/>
      <c r="CV184" s="3"/>
      <c r="CW184" s="3"/>
      <c r="CX184" s="3"/>
      <c r="CY184" s="3"/>
      <c r="CZ184" s="3"/>
    </row>
    <row r="185" s="304" customFormat="true" ht="15" customHeight="true" x14ac:dyDescent="0.2">
      <c r="A185" s="373"/>
      <c r="B185" s="378"/>
      <c r="C185" s="404"/>
      <c r="D185" s="402"/>
      <c r="E185" s="402"/>
      <c r="F185" s="402"/>
      <c r="G185" s="406"/>
      <c r="H185" s="403"/>
      <c r="I185" s="402"/>
      <c r="J185" s="402"/>
      <c r="K185" s="402"/>
      <c r="L185" s="405"/>
      <c r="M185" s="404"/>
      <c r="N185" s="402"/>
      <c r="O185" s="402"/>
      <c r="P185" s="402"/>
      <c r="Q185" s="405"/>
      <c r="R185" s="404"/>
      <c r="S185" s="402"/>
      <c r="T185" s="402"/>
      <c r="U185" s="402"/>
      <c r="V185" s="402"/>
      <c r="W185" s="402"/>
      <c r="X185" s="402"/>
      <c r="Y185" s="405"/>
      <c r="Z185" s="405"/>
      <c r="AA185" s="405"/>
      <c r="AB185" s="405"/>
      <c r="AC185" s="405"/>
      <c r="AD185" s="405"/>
      <c r="AE185" s="405"/>
      <c r="AF185" s="405"/>
      <c r="AG185" s="405"/>
      <c r="AH185" s="405"/>
      <c r="AI185" s="405"/>
      <c r="AJ185" s="405"/>
      <c r="AK185" s="405"/>
      <c r="AL185" s="405"/>
      <c r="AM185" s="405"/>
      <c r="AN185" s="405"/>
      <c r="AO185" s="405"/>
      <c r="AP185" s="405"/>
      <c r="AQ185" s="405"/>
      <c r="AR185" s="885"/>
      <c r="AS185" s="885"/>
      <c r="AT185" s="885"/>
      <c r="AU185" s="885"/>
      <c r="AV185" s="885"/>
      <c r="AW185" s="885"/>
      <c r="AX185" s="885"/>
      <c r="AY185" s="885"/>
      <c r="AZ185" s="342"/>
      <c r="BA185" s="595"/>
      <c r="BB185" s="594"/>
      <c r="BC185" s="449"/>
      <c r="BD185" s="434"/>
      <c r="BE185" s="434"/>
      <c r="BF185" s="434"/>
      <c r="BG185" s="453"/>
      <c r="BH185" s="449"/>
      <c r="BI185" s="434"/>
      <c r="BJ185" s="434"/>
      <c r="BK185" s="434"/>
      <c r="BL185" s="453"/>
      <c r="BM185" s="449"/>
      <c r="BN185" s="434"/>
      <c r="BO185" s="434"/>
      <c r="BP185" s="434"/>
      <c r="BQ185" s="453"/>
      <c r="BR185" s="449"/>
      <c r="BS185" s="434"/>
      <c r="BT185" s="434"/>
      <c r="BU185" s="434"/>
      <c r="BV185" s="434"/>
      <c r="BW185" s="434"/>
      <c r="BX185" s="434"/>
      <c r="BY185" s="435"/>
      <c r="BZ185" s="435"/>
      <c r="CA185" s="435"/>
      <c r="CB185" s="435"/>
      <c r="CC185" s="435"/>
      <c r="CD185" s="435"/>
      <c r="CE185" s="435"/>
      <c r="CF185" s="435"/>
      <c r="CG185" s="435"/>
      <c r="CH185" s="435"/>
      <c r="CI185" s="435"/>
      <c r="CJ185" s="435"/>
      <c r="CK185" s="435"/>
      <c r="CL185" s="435"/>
      <c r="CM185" s="435"/>
      <c r="CN185" s="435"/>
      <c r="CO185" s="435"/>
      <c r="CP185" s="435"/>
      <c r="CQ185" s="435"/>
      <c r="CR185" s="3"/>
      <c r="CS185" s="3"/>
      <c r="CT185" s="3"/>
      <c r="CU185" s="3"/>
      <c r="CV185" s="3"/>
      <c r="CW185" s="3"/>
      <c r="CX185" s="3"/>
      <c r="CY185" s="3"/>
      <c r="CZ185" s="3"/>
    </row>
    <row r="186" s="304" customFormat="true" ht="15" customHeight="true" x14ac:dyDescent="0.2">
      <c r="A186" s="373"/>
      <c r="B186" s="378"/>
      <c r="C186" s="404"/>
      <c r="D186" s="402"/>
      <c r="E186" s="402"/>
      <c r="F186" s="402"/>
      <c r="G186" s="406"/>
      <c r="H186" s="403"/>
      <c r="I186" s="402"/>
      <c r="J186" s="402"/>
      <c r="K186" s="402"/>
      <c r="L186" s="405"/>
      <c r="M186" s="404"/>
      <c r="N186" s="402"/>
      <c r="O186" s="402"/>
      <c r="P186" s="402"/>
      <c r="Q186" s="405"/>
      <c r="R186" s="404"/>
      <c r="S186" s="402"/>
      <c r="T186" s="402"/>
      <c r="U186" s="402"/>
      <c r="V186" s="402"/>
      <c r="W186" s="402"/>
      <c r="X186" s="402"/>
      <c r="Y186" s="405"/>
      <c r="Z186" s="405"/>
      <c r="AA186" s="405"/>
      <c r="AB186" s="405"/>
      <c r="AC186" s="405"/>
      <c r="AD186" s="405"/>
      <c r="AE186" s="405"/>
      <c r="AF186" s="405"/>
      <c r="AG186" s="405"/>
      <c r="AH186" s="405"/>
      <c r="AI186" s="405"/>
      <c r="AJ186" s="405"/>
      <c r="AK186" s="405"/>
      <c r="AL186" s="405"/>
      <c r="AM186" s="405"/>
      <c r="AN186" s="405"/>
      <c r="AO186" s="405"/>
      <c r="AP186" s="405"/>
      <c r="AQ186" s="405"/>
      <c r="AR186" s="885"/>
      <c r="AS186" s="885"/>
      <c r="AT186" s="885"/>
      <c r="AU186" s="885"/>
      <c r="AV186" s="885"/>
      <c r="AW186" s="885"/>
      <c r="AX186" s="885"/>
      <c r="AY186" s="885"/>
      <c r="AZ186" s="342"/>
      <c r="BA186" s="595"/>
      <c r="BB186" s="594"/>
      <c r="BC186" s="449"/>
      <c r="BD186" s="434"/>
      <c r="BE186" s="434"/>
      <c r="BF186" s="434"/>
      <c r="BG186" s="453"/>
      <c r="BH186" s="449"/>
      <c r="BI186" s="434"/>
      <c r="BJ186" s="434"/>
      <c r="BK186" s="434"/>
      <c r="BL186" s="453"/>
      <c r="BM186" s="449"/>
      <c r="BN186" s="434"/>
      <c r="BO186" s="434"/>
      <c r="BP186" s="434"/>
      <c r="BQ186" s="453"/>
      <c r="BR186" s="449"/>
      <c r="BS186" s="434"/>
      <c r="BT186" s="434"/>
      <c r="BU186" s="434"/>
      <c r="BV186" s="434"/>
      <c r="BW186" s="434"/>
      <c r="BX186" s="434"/>
      <c r="BY186" s="435"/>
      <c r="BZ186" s="435"/>
      <c r="CA186" s="435"/>
      <c r="CB186" s="435"/>
      <c r="CC186" s="435"/>
      <c r="CD186" s="435"/>
      <c r="CE186" s="435"/>
      <c r="CF186" s="435"/>
      <c r="CG186" s="435"/>
      <c r="CH186" s="435"/>
      <c r="CI186" s="435"/>
      <c r="CJ186" s="435"/>
      <c r="CK186" s="435"/>
      <c r="CL186" s="435"/>
      <c r="CM186" s="435"/>
      <c r="CN186" s="435"/>
      <c r="CO186" s="435"/>
      <c r="CP186" s="435"/>
      <c r="CQ186" s="435"/>
      <c r="CR186" s="3"/>
      <c r="CS186" s="3"/>
      <c r="CT186" s="3"/>
      <c r="CU186" s="3"/>
      <c r="CV186" s="3"/>
      <c r="CW186" s="3"/>
      <c r="CX186" s="3"/>
      <c r="CY186" s="3"/>
      <c r="CZ186" s="3"/>
    </row>
    <row r="187" s="304" customFormat="true" ht="15" customHeight="true" x14ac:dyDescent="0.2">
      <c r="A187" s="373"/>
      <c r="B187" s="378"/>
      <c r="C187" s="404"/>
      <c r="D187" s="402"/>
      <c r="E187" s="402"/>
      <c r="F187" s="402"/>
      <c r="G187" s="406"/>
      <c r="H187" s="403"/>
      <c r="I187" s="402"/>
      <c r="J187" s="402"/>
      <c r="K187" s="402"/>
      <c r="L187" s="405"/>
      <c r="M187" s="404"/>
      <c r="N187" s="402"/>
      <c r="O187" s="402"/>
      <c r="P187" s="402"/>
      <c r="Q187" s="405"/>
      <c r="R187" s="404"/>
      <c r="S187" s="402"/>
      <c r="T187" s="402"/>
      <c r="U187" s="402"/>
      <c r="V187" s="402"/>
      <c r="W187" s="402"/>
      <c r="X187" s="402"/>
      <c r="Y187" s="405"/>
      <c r="Z187" s="405"/>
      <c r="AA187" s="405"/>
      <c r="AB187" s="405"/>
      <c r="AC187" s="405"/>
      <c r="AD187" s="405"/>
      <c r="AE187" s="405"/>
      <c r="AF187" s="405"/>
      <c r="AG187" s="405"/>
      <c r="AH187" s="405"/>
      <c r="AI187" s="405"/>
      <c r="AJ187" s="405"/>
      <c r="AK187" s="405"/>
      <c r="AL187" s="405"/>
      <c r="AM187" s="405"/>
      <c r="AN187" s="405"/>
      <c r="AO187" s="405"/>
      <c r="AP187" s="405"/>
      <c r="AQ187" s="405"/>
      <c r="AR187" s="885"/>
      <c r="AS187" s="885"/>
      <c r="AT187" s="885"/>
      <c r="AU187" s="885"/>
      <c r="AV187" s="885"/>
      <c r="AW187" s="885"/>
      <c r="AX187" s="885"/>
      <c r="AY187" s="885"/>
      <c r="AZ187" s="342"/>
      <c r="BA187" s="595"/>
      <c r="BB187" s="594"/>
      <c r="BC187" s="449"/>
      <c r="BD187" s="434"/>
      <c r="BE187" s="434"/>
      <c r="BF187" s="434"/>
      <c r="BG187" s="453"/>
      <c r="BH187" s="449"/>
      <c r="BI187" s="434"/>
      <c r="BJ187" s="434"/>
      <c r="BK187" s="434"/>
      <c r="BL187" s="453"/>
      <c r="BM187" s="449"/>
      <c r="BN187" s="434"/>
      <c r="BO187" s="434"/>
      <c r="BP187" s="434"/>
      <c r="BQ187" s="453"/>
      <c r="BR187" s="449"/>
      <c r="BS187" s="434"/>
      <c r="BT187" s="434"/>
      <c r="BU187" s="434"/>
      <c r="BV187" s="434"/>
      <c r="BW187" s="434"/>
      <c r="BX187" s="434"/>
      <c r="BY187" s="435"/>
      <c r="BZ187" s="435"/>
      <c r="CA187" s="435"/>
      <c r="CB187" s="435"/>
      <c r="CC187" s="435"/>
      <c r="CD187" s="435"/>
      <c r="CE187" s="435"/>
      <c r="CF187" s="435"/>
      <c r="CG187" s="435"/>
      <c r="CH187" s="435"/>
      <c r="CI187" s="435"/>
      <c r="CJ187" s="435"/>
      <c r="CK187" s="435"/>
      <c r="CL187" s="435"/>
      <c r="CM187" s="435"/>
      <c r="CN187" s="435"/>
      <c r="CO187" s="435"/>
      <c r="CP187" s="435"/>
      <c r="CQ187" s="435"/>
      <c r="CR187" s="3"/>
      <c r="CS187" s="3"/>
      <c r="CT187" s="3"/>
      <c r="CU187" s="3"/>
      <c r="CV187" s="3"/>
      <c r="CW187" s="3"/>
      <c r="CX187" s="3"/>
      <c r="CY187" s="3"/>
      <c r="CZ187" s="3"/>
    </row>
    <row r="188" s="304" customFormat="true" ht="15" customHeight="true" x14ac:dyDescent="0.2">
      <c r="A188" s="373"/>
      <c r="B188" s="378"/>
      <c r="C188" s="404"/>
      <c r="D188" s="402"/>
      <c r="E188" s="402"/>
      <c r="F188" s="402"/>
      <c r="G188" s="406"/>
      <c r="H188" s="403"/>
      <c r="I188" s="402"/>
      <c r="J188" s="402"/>
      <c r="K188" s="402"/>
      <c r="L188" s="405"/>
      <c r="M188" s="404"/>
      <c r="N188" s="402"/>
      <c r="O188" s="402"/>
      <c r="P188" s="402"/>
      <c r="Q188" s="405"/>
      <c r="R188" s="404"/>
      <c r="S188" s="402"/>
      <c r="T188" s="402"/>
      <c r="U188" s="402"/>
      <c r="V188" s="402"/>
      <c r="W188" s="402"/>
      <c r="X188" s="402"/>
      <c r="Y188" s="405"/>
      <c r="Z188" s="405"/>
      <c r="AA188" s="405"/>
      <c r="AB188" s="405"/>
      <c r="AC188" s="405"/>
      <c r="AD188" s="405"/>
      <c r="AE188" s="405"/>
      <c r="AF188" s="405"/>
      <c r="AG188" s="405"/>
      <c r="AH188" s="405"/>
      <c r="AI188" s="405"/>
      <c r="AJ188" s="405"/>
      <c r="AK188" s="405"/>
      <c r="AL188" s="405"/>
      <c r="AM188" s="405"/>
      <c r="AN188" s="405"/>
      <c r="AO188" s="405"/>
      <c r="AP188" s="405"/>
      <c r="AQ188" s="405"/>
      <c r="AR188" s="885"/>
      <c r="AS188" s="885"/>
      <c r="AT188" s="885"/>
      <c r="AU188" s="885"/>
      <c r="AV188" s="885"/>
      <c r="AW188" s="885"/>
      <c r="AX188" s="885"/>
      <c r="AY188" s="885"/>
      <c r="AZ188" s="342"/>
      <c r="BA188" s="595"/>
      <c r="BB188" s="594"/>
      <c r="BC188" s="449"/>
      <c r="BD188" s="434"/>
      <c r="BE188" s="434"/>
      <c r="BF188" s="434"/>
      <c r="BG188" s="453"/>
      <c r="BH188" s="449"/>
      <c r="BI188" s="434"/>
      <c r="BJ188" s="434"/>
      <c r="BK188" s="434"/>
      <c r="BL188" s="453"/>
      <c r="BM188" s="449"/>
      <c r="BN188" s="434"/>
      <c r="BO188" s="434"/>
      <c r="BP188" s="434"/>
      <c r="BQ188" s="453"/>
      <c r="BR188" s="449"/>
      <c r="BS188" s="434"/>
      <c r="BT188" s="434"/>
      <c r="BU188" s="434"/>
      <c r="BV188" s="434"/>
      <c r="BW188" s="434"/>
      <c r="BX188" s="434"/>
      <c r="BY188" s="435"/>
      <c r="BZ188" s="435"/>
      <c r="CA188" s="435"/>
      <c r="CB188" s="435"/>
      <c r="CC188" s="435"/>
      <c r="CD188" s="435"/>
      <c r="CE188" s="435"/>
      <c r="CF188" s="435"/>
      <c r="CG188" s="435"/>
      <c r="CH188" s="435"/>
      <c r="CI188" s="435"/>
      <c r="CJ188" s="435"/>
      <c r="CK188" s="435"/>
      <c r="CL188" s="435"/>
      <c r="CM188" s="435"/>
      <c r="CN188" s="435"/>
      <c r="CO188" s="435"/>
      <c r="CP188" s="435"/>
      <c r="CQ188" s="435"/>
      <c r="CR188" s="3"/>
      <c r="CS188" s="3"/>
      <c r="CT188" s="3"/>
      <c r="CU188" s="3"/>
      <c r="CV188" s="3"/>
      <c r="CW188" s="3"/>
      <c r="CX188" s="3"/>
      <c r="CY188" s="3"/>
      <c r="CZ188" s="3"/>
    </row>
    <row r="189" s="304" customFormat="true" ht="15" customHeight="true" x14ac:dyDescent="0.2">
      <c r="A189" s="373"/>
      <c r="B189" s="378"/>
      <c r="C189" s="404"/>
      <c r="D189" s="402"/>
      <c r="E189" s="402"/>
      <c r="F189" s="402"/>
      <c r="G189" s="406"/>
      <c r="H189" s="403"/>
      <c r="I189" s="402"/>
      <c r="J189" s="402"/>
      <c r="K189" s="402"/>
      <c r="L189" s="405"/>
      <c r="M189" s="404"/>
      <c r="N189" s="402"/>
      <c r="O189" s="402"/>
      <c r="P189" s="402"/>
      <c r="Q189" s="405"/>
      <c r="R189" s="404"/>
      <c r="S189" s="402"/>
      <c r="T189" s="402"/>
      <c r="U189" s="402"/>
      <c r="V189" s="402"/>
      <c r="W189" s="402"/>
      <c r="X189" s="402"/>
      <c r="Y189" s="405"/>
      <c r="Z189" s="405"/>
      <c r="AA189" s="405"/>
      <c r="AB189" s="405"/>
      <c r="AC189" s="405"/>
      <c r="AD189" s="405"/>
      <c r="AE189" s="405"/>
      <c r="AF189" s="405"/>
      <c r="AG189" s="405"/>
      <c r="AH189" s="405"/>
      <c r="AI189" s="405"/>
      <c r="AJ189" s="405"/>
      <c r="AK189" s="405"/>
      <c r="AL189" s="405"/>
      <c r="AM189" s="405"/>
      <c r="AN189" s="405"/>
      <c r="AO189" s="405"/>
      <c r="AP189" s="405"/>
      <c r="AQ189" s="405"/>
      <c r="AR189" s="885"/>
      <c r="AS189" s="885"/>
      <c r="AT189" s="885"/>
      <c r="AU189" s="885"/>
      <c r="AV189" s="885"/>
      <c r="AW189" s="885"/>
      <c r="AX189" s="885"/>
      <c r="AY189" s="885"/>
      <c r="AZ189" s="342"/>
      <c r="BA189" s="595"/>
      <c r="BB189" s="594"/>
      <c r="BC189" s="449"/>
      <c r="BD189" s="434"/>
      <c r="BE189" s="434"/>
      <c r="BF189" s="434"/>
      <c r="BG189" s="453"/>
      <c r="BH189" s="449"/>
      <c r="BI189" s="434"/>
      <c r="BJ189" s="434"/>
      <c r="BK189" s="434"/>
      <c r="BL189" s="453"/>
      <c r="BM189" s="449"/>
      <c r="BN189" s="434"/>
      <c r="BO189" s="434"/>
      <c r="BP189" s="434"/>
      <c r="BQ189" s="453"/>
      <c r="BR189" s="449"/>
      <c r="BS189" s="434"/>
      <c r="BT189" s="434"/>
      <c r="BU189" s="434"/>
      <c r="BV189" s="434"/>
      <c r="BW189" s="434"/>
      <c r="BX189" s="434"/>
      <c r="BY189" s="435"/>
      <c r="BZ189" s="435"/>
      <c r="CA189" s="435"/>
      <c r="CB189" s="435"/>
      <c r="CC189" s="435"/>
      <c r="CD189" s="435"/>
      <c r="CE189" s="435"/>
      <c r="CF189" s="435"/>
      <c r="CG189" s="435"/>
      <c r="CH189" s="435"/>
      <c r="CI189" s="435"/>
      <c r="CJ189" s="435"/>
      <c r="CK189" s="435"/>
      <c r="CL189" s="435"/>
      <c r="CM189" s="435"/>
      <c r="CN189" s="435"/>
      <c r="CO189" s="435"/>
      <c r="CP189" s="435"/>
      <c r="CQ189" s="435"/>
      <c r="CR189" s="3"/>
      <c r="CS189" s="3"/>
      <c r="CT189" s="3"/>
      <c r="CU189" s="3"/>
      <c r="CV189" s="3"/>
      <c r="CW189" s="3"/>
      <c r="CX189" s="3"/>
      <c r="CY189" s="3"/>
      <c r="CZ189" s="3"/>
    </row>
    <row r="190" s="304" customFormat="true" ht="15" customHeight="true" x14ac:dyDescent="0.2">
      <c r="A190" s="373"/>
      <c r="B190" s="378"/>
      <c r="C190" s="404"/>
      <c r="D190" s="402"/>
      <c r="E190" s="402"/>
      <c r="F190" s="402"/>
      <c r="G190" s="406"/>
      <c r="H190" s="403"/>
      <c r="I190" s="402"/>
      <c r="J190" s="402"/>
      <c r="K190" s="402"/>
      <c r="L190" s="405"/>
      <c r="M190" s="404"/>
      <c r="N190" s="402"/>
      <c r="O190" s="402"/>
      <c r="P190" s="402"/>
      <c r="Q190" s="405"/>
      <c r="R190" s="404"/>
      <c r="S190" s="402"/>
      <c r="T190" s="402"/>
      <c r="U190" s="402"/>
      <c r="V190" s="402"/>
      <c r="W190" s="402"/>
      <c r="X190" s="402"/>
      <c r="Y190" s="405"/>
      <c r="Z190" s="405"/>
      <c r="AA190" s="405"/>
      <c r="AB190" s="405"/>
      <c r="AC190" s="405"/>
      <c r="AD190" s="405"/>
      <c r="AE190" s="405"/>
      <c r="AF190" s="405"/>
      <c r="AG190" s="405"/>
      <c r="AH190" s="405"/>
      <c r="AI190" s="405"/>
      <c r="AJ190" s="405"/>
      <c r="AK190" s="405"/>
      <c r="AL190" s="405"/>
      <c r="AM190" s="405"/>
      <c r="AN190" s="405"/>
      <c r="AO190" s="405"/>
      <c r="AP190" s="405"/>
      <c r="AQ190" s="405"/>
      <c r="AR190" s="885"/>
      <c r="AS190" s="885"/>
      <c r="AT190" s="885"/>
      <c r="AU190" s="885"/>
      <c r="AV190" s="885"/>
      <c r="AW190" s="885"/>
      <c r="AX190" s="885"/>
      <c r="AY190" s="885"/>
      <c r="AZ190" s="342"/>
      <c r="BA190" s="595"/>
      <c r="BB190" s="594"/>
      <c r="BC190" s="449"/>
      <c r="BD190" s="434"/>
      <c r="BE190" s="434"/>
      <c r="BF190" s="434"/>
      <c r="BG190" s="453"/>
      <c r="BH190" s="449"/>
      <c r="BI190" s="434"/>
      <c r="BJ190" s="434"/>
      <c r="BK190" s="434"/>
      <c r="BL190" s="453"/>
      <c r="BM190" s="449"/>
      <c r="BN190" s="434"/>
      <c r="BO190" s="434"/>
      <c r="BP190" s="434"/>
      <c r="BQ190" s="453"/>
      <c r="BR190" s="449"/>
      <c r="BS190" s="434"/>
      <c r="BT190" s="434"/>
      <c r="BU190" s="434"/>
      <c r="BV190" s="434"/>
      <c r="BW190" s="434"/>
      <c r="BX190" s="434"/>
      <c r="BY190" s="435"/>
      <c r="BZ190" s="435"/>
      <c r="CA190" s="435"/>
      <c r="CB190" s="435"/>
      <c r="CC190" s="435"/>
      <c r="CD190" s="435"/>
      <c r="CE190" s="435"/>
      <c r="CF190" s="435"/>
      <c r="CG190" s="435"/>
      <c r="CH190" s="435"/>
      <c r="CI190" s="435"/>
      <c r="CJ190" s="435"/>
      <c r="CK190" s="435"/>
      <c r="CL190" s="435"/>
      <c r="CM190" s="435"/>
      <c r="CN190" s="435"/>
      <c r="CO190" s="435"/>
      <c r="CP190" s="435"/>
      <c r="CQ190" s="435"/>
      <c r="CR190" s="3"/>
      <c r="CS190" s="3"/>
      <c r="CT190" s="3"/>
      <c r="CU190" s="3"/>
      <c r="CV190" s="3"/>
      <c r="CW190" s="3"/>
      <c r="CX190" s="3"/>
      <c r="CY190" s="3"/>
      <c r="CZ190" s="3"/>
    </row>
    <row r="191" s="304" customFormat="true" ht="15" customHeight="true" x14ac:dyDescent="0.2">
      <c r="A191" s="373"/>
      <c r="B191" s="378"/>
      <c r="C191" s="404"/>
      <c r="D191" s="402"/>
      <c r="E191" s="402"/>
      <c r="F191" s="402"/>
      <c r="G191" s="406"/>
      <c r="H191" s="403"/>
      <c r="I191" s="402"/>
      <c r="J191" s="402"/>
      <c r="K191" s="402"/>
      <c r="L191" s="405"/>
      <c r="M191" s="404"/>
      <c r="N191" s="402"/>
      <c r="O191" s="402"/>
      <c r="P191" s="402"/>
      <c r="Q191" s="405"/>
      <c r="R191" s="404"/>
      <c r="S191" s="402"/>
      <c r="T191" s="402"/>
      <c r="U191" s="402"/>
      <c r="V191" s="402"/>
      <c r="W191" s="402"/>
      <c r="X191" s="402"/>
      <c r="Y191" s="405"/>
      <c r="Z191" s="405"/>
      <c r="AA191" s="405"/>
      <c r="AB191" s="405"/>
      <c r="AC191" s="405"/>
      <c r="AD191" s="405"/>
      <c r="AE191" s="405"/>
      <c r="AF191" s="405"/>
      <c r="AG191" s="405"/>
      <c r="AH191" s="405"/>
      <c r="AI191" s="405"/>
      <c r="AJ191" s="405"/>
      <c r="AK191" s="405"/>
      <c r="AL191" s="405"/>
      <c r="AM191" s="405"/>
      <c r="AN191" s="405"/>
      <c r="AO191" s="405"/>
      <c r="AP191" s="405"/>
      <c r="AQ191" s="405"/>
      <c r="AR191" s="885"/>
      <c r="AS191" s="885"/>
      <c r="AT191" s="885"/>
      <c r="AU191" s="885"/>
      <c r="AV191" s="885"/>
      <c r="AW191" s="885"/>
      <c r="AX191" s="885"/>
      <c r="AY191" s="885"/>
      <c r="AZ191" s="342"/>
      <c r="BA191" s="595"/>
      <c r="BB191" s="594"/>
      <c r="BC191" s="449"/>
      <c r="BD191" s="434"/>
      <c r="BE191" s="434"/>
      <c r="BF191" s="434"/>
      <c r="BG191" s="453"/>
      <c r="BH191" s="449"/>
      <c r="BI191" s="434"/>
      <c r="BJ191" s="434"/>
      <c r="BK191" s="434"/>
      <c r="BL191" s="453"/>
      <c r="BM191" s="449"/>
      <c r="BN191" s="434"/>
      <c r="BO191" s="434"/>
      <c r="BP191" s="434"/>
      <c r="BQ191" s="453"/>
      <c r="BR191" s="449"/>
      <c r="BS191" s="434"/>
      <c r="BT191" s="434"/>
      <c r="BU191" s="434"/>
      <c r="BV191" s="434"/>
      <c r="BW191" s="434"/>
      <c r="BX191" s="434"/>
      <c r="BY191" s="435"/>
      <c r="BZ191" s="435"/>
      <c r="CA191" s="435"/>
      <c r="CB191" s="435"/>
      <c r="CC191" s="435"/>
      <c r="CD191" s="435"/>
      <c r="CE191" s="435"/>
      <c r="CF191" s="435"/>
      <c r="CG191" s="435"/>
      <c r="CH191" s="435"/>
      <c r="CI191" s="435"/>
      <c r="CJ191" s="435"/>
      <c r="CK191" s="435"/>
      <c r="CL191" s="435"/>
      <c r="CM191" s="435"/>
      <c r="CN191" s="435"/>
      <c r="CO191" s="435"/>
      <c r="CP191" s="435"/>
      <c r="CQ191" s="435"/>
      <c r="CR191" s="3"/>
      <c r="CS191" s="3"/>
      <c r="CT191" s="3"/>
      <c r="CU191" s="3"/>
      <c r="CV191" s="3"/>
      <c r="CW191" s="3"/>
      <c r="CX191" s="3"/>
      <c r="CY191" s="3"/>
      <c r="CZ191" s="3"/>
    </row>
    <row r="192" s="304" customFormat="true" ht="15" customHeight="true" x14ac:dyDescent="0.2">
      <c r="A192" s="373"/>
      <c r="B192" s="378"/>
      <c r="C192" s="404"/>
      <c r="D192" s="402"/>
      <c r="E192" s="402"/>
      <c r="F192" s="402"/>
      <c r="G192" s="406"/>
      <c r="H192" s="403"/>
      <c r="I192" s="402"/>
      <c r="J192" s="402"/>
      <c r="K192" s="402"/>
      <c r="L192" s="405"/>
      <c r="M192" s="404"/>
      <c r="N192" s="402"/>
      <c r="O192" s="402"/>
      <c r="P192" s="402"/>
      <c r="Q192" s="405"/>
      <c r="R192" s="404"/>
      <c r="S192" s="402"/>
      <c r="T192" s="402"/>
      <c r="U192" s="402"/>
      <c r="V192" s="402"/>
      <c r="W192" s="402"/>
      <c r="X192" s="402"/>
      <c r="Y192" s="405"/>
      <c r="Z192" s="405"/>
      <c r="AA192" s="405"/>
      <c r="AB192" s="405"/>
      <c r="AC192" s="405"/>
      <c r="AD192" s="405"/>
      <c r="AE192" s="405"/>
      <c r="AF192" s="405"/>
      <c r="AG192" s="405"/>
      <c r="AH192" s="405"/>
      <c r="AI192" s="405"/>
      <c r="AJ192" s="405"/>
      <c r="AK192" s="405"/>
      <c r="AL192" s="405"/>
      <c r="AM192" s="405"/>
      <c r="AN192" s="405"/>
      <c r="AO192" s="405"/>
      <c r="AP192" s="405"/>
      <c r="AQ192" s="405"/>
      <c r="AR192" s="885"/>
      <c r="AS192" s="885"/>
      <c r="AT192" s="885"/>
      <c r="AU192" s="885"/>
      <c r="AV192" s="885"/>
      <c r="AW192" s="885"/>
      <c r="AX192" s="885"/>
      <c r="AY192" s="885"/>
      <c r="AZ192" s="342"/>
      <c r="BA192" s="595"/>
      <c r="BB192" s="594"/>
      <c r="BC192" s="449"/>
      <c r="BD192" s="434"/>
      <c r="BE192" s="434"/>
      <c r="BF192" s="434"/>
      <c r="BG192" s="453"/>
      <c r="BH192" s="449"/>
      <c r="BI192" s="434"/>
      <c r="BJ192" s="434"/>
      <c r="BK192" s="434"/>
      <c r="BL192" s="453"/>
      <c r="BM192" s="449"/>
      <c r="BN192" s="434"/>
      <c r="BO192" s="434"/>
      <c r="BP192" s="434"/>
      <c r="BQ192" s="453"/>
      <c r="BR192" s="449"/>
      <c r="BS192" s="434"/>
      <c r="BT192" s="434"/>
      <c r="BU192" s="434"/>
      <c r="BV192" s="434"/>
      <c r="BW192" s="434"/>
      <c r="BX192" s="434"/>
      <c r="BY192" s="435"/>
      <c r="BZ192" s="435"/>
      <c r="CA192" s="435"/>
      <c r="CB192" s="435"/>
      <c r="CC192" s="435"/>
      <c r="CD192" s="435"/>
      <c r="CE192" s="435"/>
      <c r="CF192" s="435"/>
      <c r="CG192" s="435"/>
      <c r="CH192" s="435"/>
      <c r="CI192" s="435"/>
      <c r="CJ192" s="435"/>
      <c r="CK192" s="435"/>
      <c r="CL192" s="435"/>
      <c r="CM192" s="435"/>
      <c r="CN192" s="435"/>
      <c r="CO192" s="435"/>
      <c r="CP192" s="435"/>
      <c r="CQ192" s="435"/>
      <c r="CR192" s="3"/>
      <c r="CS192" s="3"/>
      <c r="CT192" s="3"/>
      <c r="CU192" s="3"/>
      <c r="CV192" s="3"/>
      <c r="CW192" s="3"/>
      <c r="CX192" s="3"/>
      <c r="CY192" s="3"/>
      <c r="CZ192" s="3"/>
    </row>
    <row r="193" s="304" customFormat="true" ht="15" customHeight="true" x14ac:dyDescent="0.2">
      <c r="A193" s="373"/>
      <c r="B193" s="378"/>
      <c r="C193" s="404"/>
      <c r="D193" s="402"/>
      <c r="E193" s="402"/>
      <c r="F193" s="402"/>
      <c r="G193" s="406"/>
      <c r="H193" s="403"/>
      <c r="I193" s="402"/>
      <c r="J193" s="402"/>
      <c r="K193" s="402"/>
      <c r="L193" s="405"/>
      <c r="M193" s="404"/>
      <c r="N193" s="402"/>
      <c r="O193" s="402"/>
      <c r="P193" s="402"/>
      <c r="Q193" s="405"/>
      <c r="R193" s="404"/>
      <c r="S193" s="402"/>
      <c r="T193" s="402"/>
      <c r="U193" s="402"/>
      <c r="V193" s="402"/>
      <c r="W193" s="402"/>
      <c r="X193" s="402"/>
      <c r="Y193" s="405"/>
      <c r="Z193" s="405"/>
      <c r="AA193" s="405"/>
      <c r="AB193" s="405"/>
      <c r="AC193" s="405"/>
      <c r="AD193" s="405"/>
      <c r="AE193" s="405"/>
      <c r="AF193" s="405"/>
      <c r="AG193" s="405"/>
      <c r="AH193" s="405"/>
      <c r="AI193" s="405"/>
      <c r="AJ193" s="405"/>
      <c r="AK193" s="405"/>
      <c r="AL193" s="405"/>
      <c r="AM193" s="405"/>
      <c r="AN193" s="405"/>
      <c r="AO193" s="405"/>
      <c r="AP193" s="405"/>
      <c r="AQ193" s="405"/>
      <c r="AR193" s="885"/>
      <c r="AS193" s="885"/>
      <c r="AT193" s="885"/>
      <c r="AU193" s="885"/>
      <c r="AV193" s="885"/>
      <c r="AW193" s="885"/>
      <c r="AX193" s="885"/>
      <c r="AY193" s="885"/>
      <c r="AZ193" s="342"/>
      <c r="BA193" s="595"/>
      <c r="BB193" s="594"/>
      <c r="BC193" s="449"/>
      <c r="BD193" s="434"/>
      <c r="BE193" s="434"/>
      <c r="BF193" s="434"/>
      <c r="BG193" s="453"/>
      <c r="BH193" s="449"/>
      <c r="BI193" s="434"/>
      <c r="BJ193" s="434"/>
      <c r="BK193" s="434"/>
      <c r="BL193" s="453"/>
      <c r="BM193" s="449"/>
      <c r="BN193" s="434"/>
      <c r="BO193" s="434"/>
      <c r="BP193" s="434"/>
      <c r="BQ193" s="453"/>
      <c r="BR193" s="449"/>
      <c r="BS193" s="434"/>
      <c r="BT193" s="434"/>
      <c r="BU193" s="434"/>
      <c r="BV193" s="434"/>
      <c r="BW193" s="434"/>
      <c r="BX193" s="434"/>
      <c r="BY193" s="435"/>
      <c r="BZ193" s="435"/>
      <c r="CA193" s="435"/>
      <c r="CB193" s="435"/>
      <c r="CC193" s="435"/>
      <c r="CD193" s="435"/>
      <c r="CE193" s="435"/>
      <c r="CF193" s="435"/>
      <c r="CG193" s="435"/>
      <c r="CH193" s="435"/>
      <c r="CI193" s="435"/>
      <c r="CJ193" s="435"/>
      <c r="CK193" s="435"/>
      <c r="CL193" s="435"/>
      <c r="CM193" s="435"/>
      <c r="CN193" s="435"/>
      <c r="CO193" s="435"/>
      <c r="CP193" s="435"/>
      <c r="CQ193" s="435"/>
      <c r="CR193" s="3"/>
      <c r="CS193" s="3"/>
      <c r="CT193" s="3"/>
      <c r="CU193" s="3"/>
      <c r="CV193" s="3"/>
      <c r="CW193" s="3"/>
      <c r="CX193" s="3"/>
      <c r="CY193" s="3"/>
      <c r="CZ193" s="3"/>
    </row>
    <row r="194" s="304" customFormat="true" ht="15" customHeight="true" x14ac:dyDescent="0.2">
      <c r="A194" s="373"/>
      <c r="B194" s="378"/>
      <c r="C194" s="404"/>
      <c r="D194" s="402"/>
      <c r="E194" s="402"/>
      <c r="F194" s="402"/>
      <c r="G194" s="406"/>
      <c r="H194" s="403"/>
      <c r="I194" s="402"/>
      <c r="J194" s="402"/>
      <c r="K194" s="402"/>
      <c r="L194" s="405"/>
      <c r="M194" s="404"/>
      <c r="N194" s="402"/>
      <c r="O194" s="402"/>
      <c r="P194" s="402"/>
      <c r="Q194" s="405"/>
      <c r="R194" s="404"/>
      <c r="S194" s="402"/>
      <c r="T194" s="402"/>
      <c r="U194" s="402"/>
      <c r="V194" s="402"/>
      <c r="W194" s="402"/>
      <c r="X194" s="402"/>
      <c r="Y194" s="405"/>
      <c r="Z194" s="405"/>
      <c r="AA194" s="405"/>
      <c r="AB194" s="405"/>
      <c r="AC194" s="405"/>
      <c r="AD194" s="405"/>
      <c r="AE194" s="405"/>
      <c r="AF194" s="405"/>
      <c r="AG194" s="405"/>
      <c r="AH194" s="405"/>
      <c r="AI194" s="405"/>
      <c r="AJ194" s="405"/>
      <c r="AK194" s="405"/>
      <c r="AL194" s="405"/>
      <c r="AM194" s="405"/>
      <c r="AN194" s="405"/>
      <c r="AO194" s="405"/>
      <c r="AP194" s="405"/>
      <c r="AQ194" s="405"/>
      <c r="AR194" s="885"/>
      <c r="AS194" s="885"/>
      <c r="AT194" s="885"/>
      <c r="AU194" s="885"/>
      <c r="AV194" s="885"/>
      <c r="AW194" s="885"/>
      <c r="AX194" s="885"/>
      <c r="AY194" s="885"/>
      <c r="AZ194" s="342"/>
      <c r="BA194" s="595"/>
      <c r="BB194" s="594"/>
      <c r="BC194" s="449"/>
      <c r="BD194" s="434"/>
      <c r="BE194" s="434"/>
      <c r="BF194" s="434"/>
      <c r="BG194" s="453"/>
      <c r="BH194" s="449"/>
      <c r="BI194" s="434"/>
      <c r="BJ194" s="434"/>
      <c r="BK194" s="434"/>
      <c r="BL194" s="453"/>
      <c r="BM194" s="449"/>
      <c r="BN194" s="434"/>
      <c r="BO194" s="434"/>
      <c r="BP194" s="434"/>
      <c r="BQ194" s="453"/>
      <c r="BR194" s="449"/>
      <c r="BS194" s="434"/>
      <c r="BT194" s="434"/>
      <c r="BU194" s="434"/>
      <c r="BV194" s="434"/>
      <c r="BW194" s="434"/>
      <c r="BX194" s="434"/>
      <c r="BY194" s="435"/>
      <c r="BZ194" s="435"/>
      <c r="CA194" s="435"/>
      <c r="CB194" s="435"/>
      <c r="CC194" s="435"/>
      <c r="CD194" s="435"/>
      <c r="CE194" s="435"/>
      <c r="CF194" s="435"/>
      <c r="CG194" s="435"/>
      <c r="CH194" s="435"/>
      <c r="CI194" s="435"/>
      <c r="CJ194" s="435"/>
      <c r="CK194" s="435"/>
      <c r="CL194" s="435"/>
      <c r="CM194" s="435"/>
      <c r="CN194" s="435"/>
      <c r="CO194" s="435"/>
      <c r="CP194" s="435"/>
      <c r="CQ194" s="435"/>
      <c r="CR194" s="3"/>
      <c r="CS194" s="3"/>
      <c r="CT194" s="3"/>
      <c r="CU194" s="3"/>
      <c r="CV194" s="3"/>
      <c r="CW194" s="3"/>
      <c r="CX194" s="3"/>
      <c r="CY194" s="3"/>
      <c r="CZ194" s="3"/>
    </row>
    <row r="195" s="304" customFormat="true" ht="15" customHeight="true" x14ac:dyDescent="0.2">
      <c r="A195" s="373"/>
      <c r="B195" s="378"/>
      <c r="C195" s="404"/>
      <c r="D195" s="402"/>
      <c r="E195" s="402"/>
      <c r="F195" s="402"/>
      <c r="G195" s="406"/>
      <c r="H195" s="403"/>
      <c r="I195" s="402"/>
      <c r="J195" s="402"/>
      <c r="K195" s="402"/>
      <c r="L195" s="405"/>
      <c r="M195" s="404"/>
      <c r="N195" s="402"/>
      <c r="O195" s="402"/>
      <c r="P195" s="402"/>
      <c r="Q195" s="405"/>
      <c r="R195" s="404"/>
      <c r="S195" s="402"/>
      <c r="T195" s="402"/>
      <c r="U195" s="402"/>
      <c r="V195" s="402"/>
      <c r="W195" s="402"/>
      <c r="X195" s="402"/>
      <c r="Y195" s="405"/>
      <c r="Z195" s="405"/>
      <c r="AA195" s="405"/>
      <c r="AB195" s="405"/>
      <c r="AC195" s="405"/>
      <c r="AD195" s="405"/>
      <c r="AE195" s="405"/>
      <c r="AF195" s="405"/>
      <c r="AG195" s="405"/>
      <c r="AH195" s="405"/>
      <c r="AI195" s="405"/>
      <c r="AJ195" s="405"/>
      <c r="AK195" s="405"/>
      <c r="AL195" s="405"/>
      <c r="AM195" s="405"/>
      <c r="AN195" s="405"/>
      <c r="AO195" s="405"/>
      <c r="AP195" s="405"/>
      <c r="AQ195" s="405"/>
      <c r="AR195" s="885"/>
      <c r="AS195" s="885"/>
      <c r="AT195" s="885"/>
      <c r="AU195" s="885"/>
      <c r="AV195" s="885"/>
      <c r="AW195" s="885"/>
      <c r="AX195" s="885"/>
      <c r="AY195" s="885"/>
      <c r="AZ195" s="342"/>
      <c r="BA195" s="595"/>
      <c r="BB195" s="594"/>
      <c r="BC195" s="449"/>
      <c r="BD195" s="434"/>
      <c r="BE195" s="434"/>
      <c r="BF195" s="434"/>
      <c r="BG195" s="453"/>
      <c r="BH195" s="449"/>
      <c r="BI195" s="434"/>
      <c r="BJ195" s="434"/>
      <c r="BK195" s="434"/>
      <c r="BL195" s="453"/>
      <c r="BM195" s="449"/>
      <c r="BN195" s="434"/>
      <c r="BO195" s="434"/>
      <c r="BP195" s="434"/>
      <c r="BQ195" s="453"/>
      <c r="BR195" s="449"/>
      <c r="BS195" s="434"/>
      <c r="BT195" s="434"/>
      <c r="BU195" s="434"/>
      <c r="BV195" s="434"/>
      <c r="BW195" s="434"/>
      <c r="BX195" s="434"/>
      <c r="BY195" s="435"/>
      <c r="BZ195" s="435"/>
      <c r="CA195" s="435"/>
      <c r="CB195" s="435"/>
      <c r="CC195" s="435"/>
      <c r="CD195" s="435"/>
      <c r="CE195" s="435"/>
      <c r="CF195" s="435"/>
      <c r="CG195" s="435"/>
      <c r="CH195" s="435"/>
      <c r="CI195" s="435"/>
      <c r="CJ195" s="435"/>
      <c r="CK195" s="435"/>
      <c r="CL195" s="435"/>
      <c r="CM195" s="435"/>
      <c r="CN195" s="435"/>
      <c r="CO195" s="435"/>
      <c r="CP195" s="435"/>
      <c r="CQ195" s="435"/>
      <c r="CR195" s="3"/>
      <c r="CS195" s="3"/>
      <c r="CT195" s="3"/>
      <c r="CU195" s="3"/>
      <c r="CV195" s="3"/>
      <c r="CW195" s="3"/>
      <c r="CX195" s="3"/>
      <c r="CY195" s="3"/>
      <c r="CZ195" s="3"/>
    </row>
    <row r="196" s="304" customFormat="true" ht="15" customHeight="true" x14ac:dyDescent="0.2">
      <c r="A196" s="373"/>
      <c r="B196" s="378"/>
      <c r="C196" s="404"/>
      <c r="D196" s="402"/>
      <c r="E196" s="402"/>
      <c r="F196" s="402"/>
      <c r="G196" s="406"/>
      <c r="H196" s="403"/>
      <c r="I196" s="402"/>
      <c r="J196" s="402"/>
      <c r="K196" s="402"/>
      <c r="L196" s="405"/>
      <c r="M196" s="404"/>
      <c r="N196" s="402"/>
      <c r="O196" s="402"/>
      <c r="P196" s="402"/>
      <c r="Q196" s="405"/>
      <c r="R196" s="404"/>
      <c r="S196" s="402"/>
      <c r="T196" s="402"/>
      <c r="U196" s="402"/>
      <c r="V196" s="402"/>
      <c r="W196" s="402"/>
      <c r="X196" s="402"/>
      <c r="Y196" s="405"/>
      <c r="Z196" s="405"/>
      <c r="AA196" s="405"/>
      <c r="AB196" s="405"/>
      <c r="AC196" s="405"/>
      <c r="AD196" s="405"/>
      <c r="AE196" s="405"/>
      <c r="AF196" s="405"/>
      <c r="AG196" s="405"/>
      <c r="AH196" s="405"/>
      <c r="AI196" s="405"/>
      <c r="AJ196" s="405"/>
      <c r="AK196" s="405"/>
      <c r="AL196" s="405"/>
      <c r="AM196" s="405"/>
      <c r="AN196" s="405"/>
      <c r="AO196" s="405"/>
      <c r="AP196" s="405"/>
      <c r="AQ196" s="405"/>
      <c r="AR196" s="885"/>
      <c r="AS196" s="885"/>
      <c r="AT196" s="885"/>
      <c r="AU196" s="885"/>
      <c r="AV196" s="885"/>
      <c r="AW196" s="885"/>
      <c r="AX196" s="885"/>
      <c r="AY196" s="885"/>
      <c r="AZ196" s="342"/>
      <c r="BA196" s="595"/>
      <c r="BB196" s="594"/>
      <c r="BC196" s="449"/>
      <c r="BD196" s="434"/>
      <c r="BE196" s="434"/>
      <c r="BF196" s="434"/>
      <c r="BG196" s="453"/>
      <c r="BH196" s="449"/>
      <c r="BI196" s="434"/>
      <c r="BJ196" s="434"/>
      <c r="BK196" s="434"/>
      <c r="BL196" s="453"/>
      <c r="BM196" s="449"/>
      <c r="BN196" s="434"/>
      <c r="BO196" s="434"/>
      <c r="BP196" s="434"/>
      <c r="BQ196" s="453"/>
      <c r="BR196" s="449"/>
      <c r="BS196" s="434"/>
      <c r="BT196" s="434"/>
      <c r="BU196" s="434"/>
      <c r="BV196" s="434"/>
      <c r="BW196" s="434"/>
      <c r="BX196" s="434"/>
      <c r="BY196" s="435"/>
      <c r="BZ196" s="435"/>
      <c r="CA196" s="435"/>
      <c r="CB196" s="435"/>
      <c r="CC196" s="435"/>
      <c r="CD196" s="435"/>
      <c r="CE196" s="435"/>
      <c r="CF196" s="435"/>
      <c r="CG196" s="435"/>
      <c r="CH196" s="435"/>
      <c r="CI196" s="435"/>
      <c r="CJ196" s="435"/>
      <c r="CK196" s="435"/>
      <c r="CL196" s="435"/>
      <c r="CM196" s="435"/>
      <c r="CN196" s="435"/>
      <c r="CO196" s="435"/>
      <c r="CP196" s="435"/>
      <c r="CQ196" s="435"/>
      <c r="CR196" s="3"/>
      <c r="CS196" s="3"/>
      <c r="CT196" s="3"/>
      <c r="CU196" s="3"/>
      <c r="CV196" s="3"/>
      <c r="CW196" s="3"/>
      <c r="CX196" s="3"/>
      <c r="CY196" s="3"/>
      <c r="CZ196" s="3"/>
    </row>
    <row r="197" s="304" customFormat="true" ht="15" customHeight="true" x14ac:dyDescent="0.2">
      <c r="A197" s="373"/>
      <c r="B197" s="378"/>
      <c r="C197" s="404"/>
      <c r="D197" s="402"/>
      <c r="E197" s="402"/>
      <c r="F197" s="402"/>
      <c r="G197" s="406"/>
      <c r="H197" s="403"/>
      <c r="I197" s="402"/>
      <c r="J197" s="402"/>
      <c r="K197" s="402"/>
      <c r="L197" s="405"/>
      <c r="M197" s="404"/>
      <c r="N197" s="402"/>
      <c r="O197" s="402"/>
      <c r="P197" s="402"/>
      <c r="Q197" s="405"/>
      <c r="R197" s="404"/>
      <c r="S197" s="402"/>
      <c r="T197" s="402"/>
      <c r="U197" s="402"/>
      <c r="V197" s="402"/>
      <c r="W197" s="402"/>
      <c r="X197" s="402"/>
      <c r="Y197" s="405"/>
      <c r="Z197" s="405"/>
      <c r="AA197" s="405"/>
      <c r="AB197" s="405"/>
      <c r="AC197" s="405"/>
      <c r="AD197" s="405"/>
      <c r="AE197" s="405"/>
      <c r="AF197" s="405"/>
      <c r="AG197" s="405"/>
      <c r="AH197" s="405"/>
      <c r="AI197" s="405"/>
      <c r="AJ197" s="405"/>
      <c r="AK197" s="405"/>
      <c r="AL197" s="405"/>
      <c r="AM197" s="405"/>
      <c r="AN197" s="405"/>
      <c r="AO197" s="405"/>
      <c r="AP197" s="405"/>
      <c r="AQ197" s="405"/>
      <c r="AR197" s="885"/>
      <c r="AS197" s="885"/>
      <c r="AT197" s="885"/>
      <c r="AU197" s="885"/>
      <c r="AV197" s="885"/>
      <c r="AW197" s="885"/>
      <c r="AX197" s="885"/>
      <c r="AY197" s="885"/>
      <c r="AZ197" s="342"/>
      <c r="BA197" s="595"/>
      <c r="BB197" s="594"/>
      <c r="BC197" s="449"/>
      <c r="BD197" s="434"/>
      <c r="BE197" s="434"/>
      <c r="BF197" s="434"/>
      <c r="BG197" s="453"/>
      <c r="BH197" s="449"/>
      <c r="BI197" s="434"/>
      <c r="BJ197" s="434"/>
      <c r="BK197" s="434"/>
      <c r="BL197" s="453"/>
      <c r="BM197" s="449"/>
      <c r="BN197" s="434"/>
      <c r="BO197" s="434"/>
      <c r="BP197" s="434"/>
      <c r="BQ197" s="453"/>
      <c r="BR197" s="449"/>
      <c r="BS197" s="434"/>
      <c r="BT197" s="434"/>
      <c r="BU197" s="434"/>
      <c r="BV197" s="434"/>
      <c r="BW197" s="434"/>
      <c r="BX197" s="434"/>
      <c r="BY197" s="435"/>
      <c r="BZ197" s="435"/>
      <c r="CA197" s="435"/>
      <c r="CB197" s="435"/>
      <c r="CC197" s="435"/>
      <c r="CD197" s="435"/>
      <c r="CE197" s="435"/>
      <c r="CF197" s="435"/>
      <c r="CG197" s="435"/>
      <c r="CH197" s="435"/>
      <c r="CI197" s="435"/>
      <c r="CJ197" s="435"/>
      <c r="CK197" s="435"/>
      <c r="CL197" s="435"/>
      <c r="CM197" s="435"/>
      <c r="CN197" s="435"/>
      <c r="CO197" s="435"/>
      <c r="CP197" s="435"/>
      <c r="CQ197" s="435"/>
      <c r="CR197" s="3"/>
      <c r="CS197" s="3"/>
      <c r="CT197" s="3"/>
      <c r="CU197" s="3"/>
      <c r="CV197" s="3"/>
      <c r="CW197" s="3"/>
      <c r="CX197" s="3"/>
      <c r="CY197" s="3"/>
      <c r="CZ197" s="3"/>
    </row>
    <row r="198" s="304" customFormat="true" ht="15" customHeight="true" x14ac:dyDescent="0.2">
      <c r="A198" s="373"/>
      <c r="B198" s="378"/>
      <c r="C198" s="404"/>
      <c r="D198" s="402"/>
      <c r="E198" s="402"/>
      <c r="F198" s="402"/>
      <c r="G198" s="406"/>
      <c r="H198" s="403"/>
      <c r="I198" s="402"/>
      <c r="J198" s="402"/>
      <c r="K198" s="402"/>
      <c r="L198" s="405"/>
      <c r="M198" s="404"/>
      <c r="N198" s="402"/>
      <c r="O198" s="402"/>
      <c r="P198" s="402"/>
      <c r="Q198" s="405"/>
      <c r="R198" s="404"/>
      <c r="S198" s="402"/>
      <c r="T198" s="402"/>
      <c r="U198" s="402"/>
      <c r="V198" s="402"/>
      <c r="W198" s="402"/>
      <c r="X198" s="402"/>
      <c r="Y198" s="405"/>
      <c r="Z198" s="405"/>
      <c r="AA198" s="405"/>
      <c r="AB198" s="405"/>
      <c r="AC198" s="405"/>
      <c r="AD198" s="405"/>
      <c r="AE198" s="405"/>
      <c r="AF198" s="405"/>
      <c r="AG198" s="405"/>
      <c r="AH198" s="405"/>
      <c r="AI198" s="405"/>
      <c r="AJ198" s="405"/>
      <c r="AK198" s="405"/>
      <c r="AL198" s="405"/>
      <c r="AM198" s="405"/>
      <c r="AN198" s="405"/>
      <c r="AO198" s="405"/>
      <c r="AP198" s="405"/>
      <c r="AQ198" s="405"/>
      <c r="AR198" s="885"/>
      <c r="AS198" s="885"/>
      <c r="AT198" s="885"/>
      <c r="AU198" s="885"/>
      <c r="AV198" s="885"/>
      <c r="AW198" s="885"/>
      <c r="AX198" s="885"/>
      <c r="AY198" s="885"/>
      <c r="AZ198" s="342"/>
      <c r="BA198" s="595"/>
      <c r="BB198" s="594"/>
      <c r="BC198" s="449"/>
      <c r="BD198" s="434"/>
      <c r="BE198" s="434"/>
      <c r="BF198" s="434"/>
      <c r="BG198" s="453"/>
      <c r="BH198" s="449"/>
      <c r="BI198" s="434"/>
      <c r="BJ198" s="434"/>
      <c r="BK198" s="434"/>
      <c r="BL198" s="453"/>
      <c r="BM198" s="449"/>
      <c r="BN198" s="434"/>
      <c r="BO198" s="434"/>
      <c r="BP198" s="434"/>
      <c r="BQ198" s="453"/>
      <c r="BR198" s="449"/>
      <c r="BS198" s="434"/>
      <c r="BT198" s="434"/>
      <c r="BU198" s="434"/>
      <c r="BV198" s="434"/>
      <c r="BW198" s="434"/>
      <c r="BX198" s="434"/>
      <c r="BY198" s="435"/>
      <c r="BZ198" s="435"/>
      <c r="CA198" s="435"/>
      <c r="CB198" s="435"/>
      <c r="CC198" s="435"/>
      <c r="CD198" s="435"/>
      <c r="CE198" s="435"/>
      <c r="CF198" s="435"/>
      <c r="CG198" s="435"/>
      <c r="CH198" s="435"/>
      <c r="CI198" s="435"/>
      <c r="CJ198" s="435"/>
      <c r="CK198" s="435"/>
      <c r="CL198" s="435"/>
      <c r="CM198" s="435"/>
      <c r="CN198" s="435"/>
      <c r="CO198" s="435"/>
      <c r="CP198" s="435"/>
      <c r="CQ198" s="435"/>
      <c r="CR198" s="3"/>
      <c r="CS198" s="3"/>
      <c r="CT198" s="3"/>
      <c r="CU198" s="3"/>
      <c r="CV198" s="3"/>
      <c r="CW198" s="3"/>
      <c r="CX198" s="3"/>
      <c r="CY198" s="3"/>
      <c r="CZ198" s="3"/>
    </row>
    <row r="199" s="304" customFormat="true" ht="15" customHeight="true" x14ac:dyDescent="0.2">
      <c r="A199" s="373"/>
      <c r="B199" s="378"/>
      <c r="C199" s="404"/>
      <c r="D199" s="402"/>
      <c r="E199" s="402"/>
      <c r="F199" s="402"/>
      <c r="G199" s="406"/>
      <c r="H199" s="403"/>
      <c r="I199" s="402"/>
      <c r="J199" s="402"/>
      <c r="K199" s="402"/>
      <c r="L199" s="405"/>
      <c r="M199" s="404"/>
      <c r="N199" s="402"/>
      <c r="O199" s="402"/>
      <c r="P199" s="402"/>
      <c r="Q199" s="405"/>
      <c r="R199" s="404"/>
      <c r="S199" s="402"/>
      <c r="T199" s="402"/>
      <c r="U199" s="402"/>
      <c r="V199" s="402"/>
      <c r="W199" s="402"/>
      <c r="X199" s="402"/>
      <c r="Y199" s="405"/>
      <c r="Z199" s="405"/>
      <c r="AA199" s="405"/>
      <c r="AB199" s="405"/>
      <c r="AC199" s="405"/>
      <c r="AD199" s="405"/>
      <c r="AE199" s="405"/>
      <c r="AF199" s="405"/>
      <c r="AG199" s="405"/>
      <c r="AH199" s="405"/>
      <c r="AI199" s="405"/>
      <c r="AJ199" s="405"/>
      <c r="AK199" s="405"/>
      <c r="AL199" s="405"/>
      <c r="AM199" s="405"/>
      <c r="AN199" s="405"/>
      <c r="AO199" s="405"/>
      <c r="AP199" s="405"/>
      <c r="AQ199" s="405"/>
      <c r="AR199" s="885"/>
      <c r="AS199" s="885"/>
      <c r="AT199" s="885"/>
      <c r="AU199" s="885"/>
      <c r="AV199" s="885"/>
      <c r="AW199" s="885"/>
      <c r="AX199" s="885"/>
      <c r="AY199" s="885"/>
      <c r="AZ199" s="342"/>
      <c r="BA199" s="595"/>
      <c r="BB199" s="594"/>
      <c r="BC199" s="449"/>
      <c r="BD199" s="434"/>
      <c r="BE199" s="434"/>
      <c r="BF199" s="434"/>
      <c r="BG199" s="453"/>
      <c r="BH199" s="449"/>
      <c r="BI199" s="434"/>
      <c r="BJ199" s="434"/>
      <c r="BK199" s="434"/>
      <c r="BL199" s="453"/>
      <c r="BM199" s="449"/>
      <c r="BN199" s="434"/>
      <c r="BO199" s="434"/>
      <c r="BP199" s="434"/>
      <c r="BQ199" s="453"/>
      <c r="BR199" s="449"/>
      <c r="BS199" s="434"/>
      <c r="BT199" s="434"/>
      <c r="BU199" s="434"/>
      <c r="BV199" s="434"/>
      <c r="BW199" s="434"/>
      <c r="BX199" s="434"/>
      <c r="BY199" s="435"/>
      <c r="BZ199" s="435"/>
      <c r="CA199" s="435"/>
      <c r="CB199" s="435"/>
      <c r="CC199" s="435"/>
      <c r="CD199" s="435"/>
      <c r="CE199" s="435"/>
      <c r="CF199" s="435"/>
      <c r="CG199" s="435"/>
      <c r="CH199" s="435"/>
      <c r="CI199" s="435"/>
      <c r="CJ199" s="435"/>
      <c r="CK199" s="435"/>
      <c r="CL199" s="435"/>
      <c r="CM199" s="435"/>
      <c r="CN199" s="435"/>
      <c r="CO199" s="435"/>
      <c r="CP199" s="435"/>
      <c r="CQ199" s="435"/>
      <c r="CR199" s="3"/>
      <c r="CS199" s="3"/>
      <c r="CT199" s="3"/>
      <c r="CU199" s="3"/>
      <c r="CV199" s="3"/>
      <c r="CW199" s="3"/>
      <c r="CX199" s="3"/>
      <c r="CY199" s="3"/>
      <c r="CZ199" s="3"/>
    </row>
    <row r="200" s="304" customFormat="true" ht="15" customHeight="true" x14ac:dyDescent="0.2">
      <c r="A200" s="373"/>
      <c r="B200" s="378"/>
      <c r="C200" s="404"/>
      <c r="D200" s="402"/>
      <c r="E200" s="402"/>
      <c r="F200" s="402"/>
      <c r="G200" s="406"/>
      <c r="H200" s="403"/>
      <c r="I200" s="402"/>
      <c r="J200" s="402"/>
      <c r="K200" s="402"/>
      <c r="L200" s="405"/>
      <c r="M200" s="404"/>
      <c r="N200" s="402"/>
      <c r="O200" s="402"/>
      <c r="P200" s="402"/>
      <c r="Q200" s="405"/>
      <c r="R200" s="404"/>
      <c r="S200" s="402"/>
      <c r="T200" s="402"/>
      <c r="U200" s="402"/>
      <c r="V200" s="402"/>
      <c r="W200" s="402"/>
      <c r="X200" s="402"/>
      <c r="Y200" s="405"/>
      <c r="Z200" s="405"/>
      <c r="AA200" s="405"/>
      <c r="AB200" s="405"/>
      <c r="AC200" s="405"/>
      <c r="AD200" s="405"/>
      <c r="AE200" s="405"/>
      <c r="AF200" s="405"/>
      <c r="AG200" s="405"/>
      <c r="AH200" s="405"/>
      <c r="AI200" s="405"/>
      <c r="AJ200" s="405"/>
      <c r="AK200" s="405"/>
      <c r="AL200" s="405"/>
      <c r="AM200" s="405"/>
      <c r="AN200" s="405"/>
      <c r="AO200" s="405"/>
      <c r="AP200" s="405"/>
      <c r="AQ200" s="405"/>
      <c r="AR200" s="885"/>
      <c r="AS200" s="885"/>
      <c r="AT200" s="885"/>
      <c r="AU200" s="885"/>
      <c r="AV200" s="885"/>
      <c r="AW200" s="885"/>
      <c r="AX200" s="885"/>
      <c r="AY200" s="885"/>
      <c r="AZ200" s="342"/>
      <c r="BA200" s="595"/>
      <c r="BB200" s="594"/>
      <c r="BC200" s="449"/>
      <c r="BD200" s="434"/>
      <c r="BE200" s="434"/>
      <c r="BF200" s="434"/>
      <c r="BG200" s="453"/>
      <c r="BH200" s="449"/>
      <c r="BI200" s="434"/>
      <c r="BJ200" s="434"/>
      <c r="BK200" s="434"/>
      <c r="BL200" s="453"/>
      <c r="BM200" s="449"/>
      <c r="BN200" s="434"/>
      <c r="BO200" s="434"/>
      <c r="BP200" s="434"/>
      <c r="BQ200" s="453"/>
      <c r="BR200" s="449"/>
      <c r="BS200" s="434"/>
      <c r="BT200" s="434"/>
      <c r="BU200" s="434"/>
      <c r="BV200" s="434"/>
      <c r="BW200" s="434"/>
      <c r="BX200" s="434"/>
      <c r="BY200" s="435"/>
      <c r="BZ200" s="435"/>
      <c r="CA200" s="435"/>
      <c r="CB200" s="435"/>
      <c r="CC200" s="435"/>
      <c r="CD200" s="435"/>
      <c r="CE200" s="435"/>
      <c r="CF200" s="435"/>
      <c r="CG200" s="435"/>
      <c r="CH200" s="435"/>
      <c r="CI200" s="435"/>
      <c r="CJ200" s="435"/>
      <c r="CK200" s="435"/>
      <c r="CL200" s="435"/>
      <c r="CM200" s="435"/>
      <c r="CN200" s="435"/>
      <c r="CO200" s="435"/>
      <c r="CP200" s="435"/>
      <c r="CQ200" s="435"/>
      <c r="CR200" s="3"/>
      <c r="CS200" s="3"/>
      <c r="CT200" s="3"/>
      <c r="CU200" s="3"/>
      <c r="CV200" s="3"/>
      <c r="CW200" s="3"/>
      <c r="CX200" s="3"/>
      <c r="CY200" s="3"/>
      <c r="CZ200" s="3"/>
    </row>
    <row r="201" s="304" customFormat="true" ht="15" customHeight="true" x14ac:dyDescent="0.2">
      <c r="A201" s="373"/>
      <c r="B201" s="378"/>
      <c r="C201" s="404"/>
      <c r="D201" s="402"/>
      <c r="E201" s="402"/>
      <c r="F201" s="402"/>
      <c r="G201" s="406"/>
      <c r="H201" s="403"/>
      <c r="I201" s="402"/>
      <c r="J201" s="402"/>
      <c r="K201" s="402"/>
      <c r="L201" s="405"/>
      <c r="M201" s="404"/>
      <c r="N201" s="402"/>
      <c r="O201" s="402"/>
      <c r="P201" s="402"/>
      <c r="Q201" s="405"/>
      <c r="R201" s="404"/>
      <c r="S201" s="402"/>
      <c r="T201" s="402"/>
      <c r="U201" s="402"/>
      <c r="V201" s="402"/>
      <c r="W201" s="402"/>
      <c r="X201" s="402"/>
      <c r="Y201" s="405"/>
      <c r="Z201" s="405"/>
      <c r="AA201" s="405"/>
      <c r="AB201" s="405"/>
      <c r="AC201" s="405"/>
      <c r="AD201" s="405"/>
      <c r="AE201" s="405"/>
      <c r="AF201" s="405"/>
      <c r="AG201" s="405"/>
      <c r="AH201" s="405"/>
      <c r="AI201" s="405"/>
      <c r="AJ201" s="405"/>
      <c r="AK201" s="405"/>
      <c r="AL201" s="405"/>
      <c r="AM201" s="405"/>
      <c r="AN201" s="405"/>
      <c r="AO201" s="405"/>
      <c r="AP201" s="405"/>
      <c r="AQ201" s="405"/>
      <c r="AR201" s="885"/>
      <c r="AS201" s="885"/>
      <c r="AT201" s="885"/>
      <c r="AU201" s="885"/>
      <c r="AV201" s="885"/>
      <c r="AW201" s="885"/>
      <c r="AX201" s="885"/>
      <c r="AY201" s="885"/>
      <c r="AZ201" s="342"/>
      <c r="BA201" s="595"/>
      <c r="BB201" s="594"/>
      <c r="BC201" s="449"/>
      <c r="BD201" s="434"/>
      <c r="BE201" s="434"/>
      <c r="BF201" s="434"/>
      <c r="BG201" s="453"/>
      <c r="BH201" s="449"/>
      <c r="BI201" s="434"/>
      <c r="BJ201" s="434"/>
      <c r="BK201" s="434"/>
      <c r="BL201" s="453"/>
      <c r="BM201" s="449"/>
      <c r="BN201" s="434"/>
      <c r="BO201" s="434"/>
      <c r="BP201" s="434"/>
      <c r="BQ201" s="453"/>
      <c r="BR201" s="449"/>
      <c r="BS201" s="434"/>
      <c r="BT201" s="434"/>
      <c r="BU201" s="434"/>
      <c r="BV201" s="434"/>
      <c r="BW201" s="434"/>
      <c r="BX201" s="434"/>
      <c r="BY201" s="435"/>
      <c r="BZ201" s="435"/>
      <c r="CA201" s="435"/>
      <c r="CB201" s="435"/>
      <c r="CC201" s="435"/>
      <c r="CD201" s="435"/>
      <c r="CE201" s="435"/>
      <c r="CF201" s="435"/>
      <c r="CG201" s="435"/>
      <c r="CH201" s="435"/>
      <c r="CI201" s="435"/>
      <c r="CJ201" s="435"/>
      <c r="CK201" s="435"/>
      <c r="CL201" s="435"/>
      <c r="CM201" s="435"/>
      <c r="CN201" s="435"/>
      <c r="CO201" s="435"/>
      <c r="CP201" s="435"/>
      <c r="CQ201" s="435"/>
      <c r="CR201" s="3"/>
      <c r="CS201" s="3"/>
      <c r="CT201" s="3"/>
      <c r="CU201" s="3"/>
      <c r="CV201" s="3"/>
      <c r="CW201" s="3"/>
      <c r="CX201" s="3"/>
      <c r="CY201" s="3"/>
      <c r="CZ201" s="3"/>
    </row>
    <row r="202" s="304" customFormat="true" ht="15" customHeight="true" x14ac:dyDescent="0.2">
      <c r="A202" s="373"/>
      <c r="B202" s="378"/>
      <c r="C202" s="404"/>
      <c r="D202" s="402"/>
      <c r="E202" s="402"/>
      <c r="F202" s="402"/>
      <c r="G202" s="406"/>
      <c r="H202" s="403"/>
      <c r="I202" s="402"/>
      <c r="J202" s="402"/>
      <c r="K202" s="402"/>
      <c r="L202" s="405"/>
      <c r="M202" s="404"/>
      <c r="N202" s="402"/>
      <c r="O202" s="402"/>
      <c r="P202" s="402"/>
      <c r="Q202" s="405"/>
      <c r="R202" s="404"/>
      <c r="S202" s="402"/>
      <c r="T202" s="402"/>
      <c r="U202" s="402"/>
      <c r="V202" s="402"/>
      <c r="W202" s="402"/>
      <c r="X202" s="402"/>
      <c r="Y202" s="405"/>
      <c r="Z202" s="405"/>
      <c r="AA202" s="405"/>
      <c r="AB202" s="405"/>
      <c r="AC202" s="405"/>
      <c r="AD202" s="405"/>
      <c r="AE202" s="405"/>
      <c r="AF202" s="405"/>
      <c r="AG202" s="405"/>
      <c r="AH202" s="405"/>
      <c r="AI202" s="405"/>
      <c r="AJ202" s="405"/>
      <c r="AK202" s="405"/>
      <c r="AL202" s="405"/>
      <c r="AM202" s="405"/>
      <c r="AN202" s="405"/>
      <c r="AO202" s="405"/>
      <c r="AP202" s="405"/>
      <c r="AQ202" s="405"/>
      <c r="AR202" s="885"/>
      <c r="AS202" s="885"/>
      <c r="AT202" s="885"/>
      <c r="AU202" s="885"/>
      <c r="AV202" s="885"/>
      <c r="AW202" s="885"/>
      <c r="AX202" s="885"/>
      <c r="AY202" s="885"/>
      <c r="AZ202" s="342"/>
      <c r="BA202" s="595"/>
      <c r="BB202" s="594"/>
      <c r="BC202" s="449"/>
      <c r="BD202" s="434"/>
      <c r="BE202" s="434"/>
      <c r="BF202" s="434"/>
      <c r="BG202" s="453"/>
      <c r="BH202" s="449"/>
      <c r="BI202" s="434"/>
      <c r="BJ202" s="434"/>
      <c r="BK202" s="434"/>
      <c r="BL202" s="453"/>
      <c r="BM202" s="449"/>
      <c r="BN202" s="434"/>
      <c r="BO202" s="434"/>
      <c r="BP202" s="434"/>
      <c r="BQ202" s="453"/>
      <c r="BR202" s="449"/>
      <c r="BS202" s="434"/>
      <c r="BT202" s="434"/>
      <c r="BU202" s="434"/>
      <c r="BV202" s="434"/>
      <c r="BW202" s="434"/>
      <c r="BX202" s="434"/>
      <c r="BY202" s="435"/>
      <c r="BZ202" s="435"/>
      <c r="CA202" s="435"/>
      <c r="CB202" s="435"/>
      <c r="CC202" s="435"/>
      <c r="CD202" s="435"/>
      <c r="CE202" s="435"/>
      <c r="CF202" s="435"/>
      <c r="CG202" s="435"/>
      <c r="CH202" s="435"/>
      <c r="CI202" s="435"/>
      <c r="CJ202" s="435"/>
      <c r="CK202" s="435"/>
      <c r="CL202" s="435"/>
      <c r="CM202" s="435"/>
      <c r="CN202" s="435"/>
      <c r="CO202" s="435"/>
      <c r="CP202" s="435"/>
      <c r="CQ202" s="435"/>
      <c r="CR202" s="3"/>
      <c r="CS202" s="3"/>
      <c r="CT202" s="3"/>
      <c r="CU202" s="3"/>
      <c r="CV202" s="3"/>
      <c r="CW202" s="3"/>
      <c r="CX202" s="3"/>
      <c r="CY202" s="3"/>
      <c r="CZ202" s="3"/>
    </row>
    <row r="203" s="304" customFormat="true" ht="15" customHeight="true" x14ac:dyDescent="0.2">
      <c r="A203" s="373"/>
      <c r="B203" s="378"/>
      <c r="C203" s="404"/>
      <c r="D203" s="402"/>
      <c r="E203" s="402"/>
      <c r="F203" s="402"/>
      <c r="G203" s="406"/>
      <c r="H203" s="403"/>
      <c r="I203" s="402"/>
      <c r="J203" s="402"/>
      <c r="K203" s="402"/>
      <c r="L203" s="405"/>
      <c r="M203" s="404"/>
      <c r="N203" s="402"/>
      <c r="O203" s="402"/>
      <c r="P203" s="402"/>
      <c r="Q203" s="405"/>
      <c r="R203" s="404"/>
      <c r="S203" s="402"/>
      <c r="T203" s="402"/>
      <c r="U203" s="402"/>
      <c r="V203" s="402"/>
      <c r="W203" s="402"/>
      <c r="X203" s="402"/>
      <c r="Y203" s="405"/>
      <c r="Z203" s="405"/>
      <c r="AA203" s="405"/>
      <c r="AB203" s="405"/>
      <c r="AC203" s="405"/>
      <c r="AD203" s="405"/>
      <c r="AE203" s="405"/>
      <c r="AF203" s="405"/>
      <c r="AG203" s="405"/>
      <c r="AH203" s="405"/>
      <c r="AI203" s="405"/>
      <c r="AJ203" s="405"/>
      <c r="AK203" s="405"/>
      <c r="AL203" s="405"/>
      <c r="AM203" s="405"/>
      <c r="AN203" s="405"/>
      <c r="AO203" s="405"/>
      <c r="AP203" s="405"/>
      <c r="AQ203" s="405"/>
      <c r="AR203" s="885"/>
      <c r="AS203" s="885"/>
      <c r="AT203" s="885"/>
      <c r="AU203" s="885"/>
      <c r="AV203" s="885"/>
      <c r="AW203" s="885"/>
      <c r="AX203" s="885"/>
      <c r="AY203" s="885"/>
      <c r="AZ203" s="342"/>
      <c r="BA203" s="595"/>
      <c r="BB203" s="594"/>
      <c r="BC203" s="449"/>
      <c r="BD203" s="434"/>
      <c r="BE203" s="434"/>
      <c r="BF203" s="434"/>
      <c r="BG203" s="453"/>
      <c r="BH203" s="449"/>
      <c r="BI203" s="434"/>
      <c r="BJ203" s="434"/>
      <c r="BK203" s="434"/>
      <c r="BL203" s="453"/>
      <c r="BM203" s="449"/>
      <c r="BN203" s="434"/>
      <c r="BO203" s="434"/>
      <c r="BP203" s="434"/>
      <c r="BQ203" s="453"/>
      <c r="BR203" s="449"/>
      <c r="BS203" s="434"/>
      <c r="BT203" s="434"/>
      <c r="BU203" s="434"/>
      <c r="BV203" s="434"/>
      <c r="BW203" s="434"/>
      <c r="BX203" s="434"/>
      <c r="BY203" s="435"/>
      <c r="BZ203" s="435"/>
      <c r="CA203" s="435"/>
      <c r="CB203" s="435"/>
      <c r="CC203" s="435"/>
      <c r="CD203" s="435"/>
      <c r="CE203" s="435"/>
      <c r="CF203" s="435"/>
      <c r="CG203" s="435"/>
      <c r="CH203" s="435"/>
      <c r="CI203" s="435"/>
      <c r="CJ203" s="435"/>
      <c r="CK203" s="435"/>
      <c r="CL203" s="435"/>
      <c r="CM203" s="435"/>
      <c r="CN203" s="435"/>
      <c r="CO203" s="435"/>
      <c r="CP203" s="435"/>
      <c r="CQ203" s="435"/>
      <c r="CR203" s="3"/>
      <c r="CS203" s="3"/>
      <c r="CT203" s="3"/>
      <c r="CU203" s="3"/>
      <c r="CV203" s="3"/>
      <c r="CW203" s="3"/>
      <c r="CX203" s="3"/>
      <c r="CY203" s="3"/>
      <c r="CZ203" s="3"/>
    </row>
    <row r="204" s="304" customFormat="true" ht="15" customHeight="true" x14ac:dyDescent="0.2">
      <c r="A204" s="373"/>
      <c r="B204" s="378"/>
      <c r="C204" s="404"/>
      <c r="D204" s="402"/>
      <c r="E204" s="402"/>
      <c r="F204" s="402"/>
      <c r="G204" s="406"/>
      <c r="H204" s="403"/>
      <c r="I204" s="402"/>
      <c r="J204" s="402"/>
      <c r="K204" s="402"/>
      <c r="L204" s="405"/>
      <c r="M204" s="404"/>
      <c r="N204" s="402"/>
      <c r="O204" s="402"/>
      <c r="P204" s="402"/>
      <c r="Q204" s="405"/>
      <c r="R204" s="404"/>
      <c r="S204" s="402"/>
      <c r="T204" s="402"/>
      <c r="U204" s="402"/>
      <c r="V204" s="402"/>
      <c r="W204" s="402"/>
      <c r="X204" s="402"/>
      <c r="Y204" s="405"/>
      <c r="Z204" s="405"/>
      <c r="AA204" s="405"/>
      <c r="AB204" s="405"/>
      <c r="AC204" s="405"/>
      <c r="AD204" s="405"/>
      <c r="AE204" s="405"/>
      <c r="AF204" s="405"/>
      <c r="AG204" s="405"/>
      <c r="AH204" s="405"/>
      <c r="AI204" s="405"/>
      <c r="AJ204" s="405"/>
      <c r="AK204" s="405"/>
      <c r="AL204" s="405"/>
      <c r="AM204" s="405"/>
      <c r="AN204" s="405"/>
      <c r="AO204" s="405"/>
      <c r="AP204" s="405"/>
      <c r="AQ204" s="405"/>
      <c r="AR204" s="885"/>
      <c r="AS204" s="885"/>
      <c r="AT204" s="885"/>
      <c r="AU204" s="885"/>
      <c r="AV204" s="885"/>
      <c r="AW204" s="885"/>
      <c r="AX204" s="885"/>
      <c r="AY204" s="885"/>
      <c r="AZ204" s="342"/>
      <c r="BA204" s="595"/>
      <c r="BB204" s="594"/>
      <c r="BC204" s="449"/>
      <c r="BD204" s="434"/>
      <c r="BE204" s="434"/>
      <c r="BF204" s="434"/>
      <c r="BG204" s="453"/>
      <c r="BH204" s="449"/>
      <c r="BI204" s="434"/>
      <c r="BJ204" s="434"/>
      <c r="BK204" s="434"/>
      <c r="BL204" s="453"/>
      <c r="BM204" s="449"/>
      <c r="BN204" s="434"/>
      <c r="BO204" s="434"/>
      <c r="BP204" s="434"/>
      <c r="BQ204" s="453"/>
      <c r="BR204" s="449"/>
      <c r="BS204" s="434"/>
      <c r="BT204" s="434"/>
      <c r="BU204" s="434"/>
      <c r="BV204" s="434"/>
      <c r="BW204" s="434"/>
      <c r="BX204" s="434"/>
      <c r="BY204" s="435"/>
      <c r="BZ204" s="435"/>
      <c r="CA204" s="435"/>
      <c r="CB204" s="435"/>
      <c r="CC204" s="435"/>
      <c r="CD204" s="435"/>
      <c r="CE204" s="435"/>
      <c r="CF204" s="435"/>
      <c r="CG204" s="435"/>
      <c r="CH204" s="435"/>
      <c r="CI204" s="435"/>
      <c r="CJ204" s="435"/>
      <c r="CK204" s="435"/>
      <c r="CL204" s="435"/>
      <c r="CM204" s="435"/>
      <c r="CN204" s="435"/>
      <c r="CO204" s="435"/>
      <c r="CP204" s="435"/>
      <c r="CQ204" s="435"/>
      <c r="CR204" s="3"/>
      <c r="CS204" s="3"/>
      <c r="CT204" s="3"/>
      <c r="CU204" s="3"/>
      <c r="CV204" s="3"/>
      <c r="CW204" s="3"/>
      <c r="CX204" s="3"/>
      <c r="CY204" s="3"/>
      <c r="CZ204" s="3"/>
    </row>
    <row r="205" s="304" customFormat="true" ht="15" customHeight="true" x14ac:dyDescent="0.2">
      <c r="A205" s="376"/>
      <c r="B205" s="379"/>
      <c r="C205" s="409"/>
      <c r="D205" s="407"/>
      <c r="E205" s="407"/>
      <c r="F205" s="407"/>
      <c r="G205" s="411"/>
      <c r="H205" s="408"/>
      <c r="I205" s="407"/>
      <c r="J205" s="407"/>
      <c r="K205" s="407"/>
      <c r="L205" s="410"/>
      <c r="M205" s="409"/>
      <c r="N205" s="407"/>
      <c r="O205" s="407"/>
      <c r="P205" s="407"/>
      <c r="Q205" s="410"/>
      <c r="R205" s="409"/>
      <c r="S205" s="407"/>
      <c r="T205" s="407"/>
      <c r="U205" s="407"/>
      <c r="V205" s="407"/>
      <c r="W205" s="407"/>
      <c r="X205" s="407"/>
      <c r="Y205" s="410"/>
      <c r="Z205" s="410"/>
      <c r="AA205" s="410"/>
      <c r="AB205" s="410"/>
      <c r="AC205" s="410"/>
      <c r="AD205" s="410"/>
      <c r="AE205" s="410"/>
      <c r="AF205" s="410"/>
      <c r="AG205" s="410"/>
      <c r="AH205" s="410"/>
      <c r="AI205" s="410"/>
      <c r="AJ205" s="410"/>
      <c r="AK205" s="410"/>
      <c r="AL205" s="410"/>
      <c r="AM205" s="410"/>
      <c r="AN205" s="410"/>
      <c r="AO205" s="410"/>
      <c r="AP205" s="410"/>
      <c r="AQ205" s="410"/>
      <c r="AR205" s="885"/>
      <c r="AS205" s="885"/>
      <c r="AT205" s="885"/>
      <c r="AU205" s="885"/>
      <c r="AV205" s="885"/>
      <c r="AW205" s="885"/>
      <c r="AX205" s="885"/>
      <c r="AY205" s="885"/>
      <c r="AZ205" s="342"/>
      <c r="BA205" s="595"/>
      <c r="BB205" s="594"/>
      <c r="BC205" s="452"/>
      <c r="BD205" s="451"/>
      <c r="BE205" s="451"/>
      <c r="BF205" s="451"/>
      <c r="BG205" s="455"/>
      <c r="BH205" s="452"/>
      <c r="BI205" s="451"/>
      <c r="BJ205" s="451"/>
      <c r="BK205" s="451"/>
      <c r="BL205" s="455"/>
      <c r="BM205" s="452"/>
      <c r="BN205" s="451"/>
      <c r="BO205" s="451"/>
      <c r="BP205" s="451"/>
      <c r="BQ205" s="455"/>
      <c r="BR205" s="452"/>
      <c r="BS205" s="451"/>
      <c r="BT205" s="451"/>
      <c r="BU205" s="451"/>
      <c r="BV205" s="451"/>
      <c r="BW205" s="451"/>
      <c r="BX205" s="451"/>
      <c r="BY205" s="454"/>
      <c r="BZ205" s="454"/>
      <c r="CA205" s="454"/>
      <c r="CB205" s="454"/>
      <c r="CC205" s="454"/>
      <c r="CD205" s="454"/>
      <c r="CE205" s="454"/>
      <c r="CF205" s="454"/>
      <c r="CG205" s="454"/>
      <c r="CH205" s="454"/>
      <c r="CI205" s="454"/>
      <c r="CJ205" s="454"/>
      <c r="CK205" s="454"/>
      <c r="CL205" s="454"/>
      <c r="CM205" s="454"/>
      <c r="CN205" s="454"/>
      <c r="CO205" s="454"/>
      <c r="CP205" s="454"/>
      <c r="CQ205" s="454"/>
      <c r="CR205" s="3"/>
      <c r="CS205" s="3"/>
      <c r="CT205" s="3"/>
      <c r="CU205" s="3"/>
      <c r="CV205" s="3"/>
      <c r="CW205" s="3"/>
      <c r="CX205" s="3"/>
      <c r="CY205" s="3"/>
      <c r="CZ205" s="3"/>
    </row>
    <row r="206" s="304" customFormat="true" ht="250.15" customHeight="true" x14ac:dyDescent="0.2">
      <c r="A206" s="306"/>
      <c r="B206" s="306"/>
      <c r="C206" s="306"/>
      <c r="D206" s="306"/>
      <c r="E206" s="306"/>
      <c r="F206" s="306"/>
      <c r="G206" s="306"/>
      <c r="H206" s="306"/>
      <c r="I206" s="306"/>
      <c r="J206" s="306"/>
      <c r="K206" s="306"/>
      <c r="L206" s="306"/>
      <c r="M206" s="306"/>
      <c r="N206" s="306"/>
      <c r="O206" s="306"/>
      <c r="P206" s="306"/>
      <c r="Q206" s="306"/>
      <c r="R206" s="494"/>
      <c r="S206" s="306"/>
      <c r="T206" s="306"/>
      <c r="U206" s="306"/>
      <c r="V206" s="306"/>
      <c r="W206" s="306"/>
      <c r="X206" s="306"/>
      <c r="Y206" s="306"/>
      <c r="Z206" s="342"/>
      <c r="AA206" s="342"/>
      <c r="AB206" s="342"/>
      <c r="AC206" s="342"/>
      <c r="AD206" s="342"/>
      <c r="AE206" s="342"/>
      <c r="AF206" s="342"/>
      <c r="AG206" s="342"/>
      <c r="AH206" s="342"/>
      <c r="AI206" s="342"/>
      <c r="AJ206" s="342"/>
      <c r="AK206" s="342"/>
      <c r="AL206" s="342"/>
      <c r="AM206" s="342"/>
      <c r="AN206" s="342"/>
      <c r="AO206" s="342"/>
      <c r="AP206" s="342"/>
      <c r="AQ206" s="342"/>
      <c r="AR206" s="342"/>
      <c r="AS206" s="342"/>
      <c r="AT206" s="342"/>
      <c r="AU206" s="342"/>
      <c r="AV206" s="342"/>
      <c r="AW206" s="342"/>
      <c r="AX206" s="342"/>
      <c r="AY206" s="342"/>
      <c r="AZ206" s="342"/>
      <c r="BA206" s="306"/>
      <c r="BY206" s="306"/>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97" customFormat="true" ht="18" customHeight="true" x14ac:dyDescent="0.2">
      <c r="A207" s="308"/>
      <c r="B207" s="308"/>
      <c r="C207" s="308"/>
      <c r="D207" s="308"/>
      <c r="E207" s="308"/>
      <c r="F207" s="308"/>
      <c r="G207" s="308"/>
      <c r="Z207" s="338"/>
      <c r="AA207" s="338"/>
      <c r="AB207" s="338"/>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08"/>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97" customFormat="true" ht="22.5" customHeight="true" x14ac:dyDescent="0.35">
      <c r="A208" s="995" t="str">
        <f>A1026</f>
        <v>Congo_DR</v>
      </c>
      <c r="B208" s="996"/>
      <c r="C208" s="308"/>
      <c r="D208" s="308"/>
      <c r="E208" s="308"/>
      <c r="F208" s="308"/>
      <c r="G208" s="308"/>
      <c r="R208" s="442"/>
      <c r="Z208" s="338"/>
      <c r="AA208" s="338"/>
      <c r="AB208" s="338"/>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08"/>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97" customFormat="true" ht="22.5" customHeight="true" x14ac:dyDescent="0.35">
      <c r="A209" s="312" t="str">
        <f>A1034</f>
        <v>2018</v>
      </c>
      <c r="B209" s="313"/>
      <c r="C209" s="308"/>
      <c r="D209" s="308"/>
      <c r="E209" s="308"/>
      <c r="F209" s="308"/>
      <c r="G209" s="308"/>
      <c r="R209" s="442"/>
      <c r="Z209" s="338"/>
      <c r="AA209" s="338"/>
      <c r="AB209" s="338"/>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08"/>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97" customFormat="true" ht="22.5" customHeight="true" x14ac:dyDescent="0.35">
      <c r="A210" s="589" t="s">
        <v>112</v>
      </c>
      <c r="B210" s="315"/>
      <c r="C210" s="308"/>
      <c r="D210" s="308"/>
      <c r="E210" s="308"/>
      <c r="F210" s="308"/>
      <c r="G210" s="308"/>
      <c r="R210" s="442"/>
      <c r="Z210" s="338"/>
      <c r="AA210" s="338"/>
      <c r="AB210" s="338"/>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08"/>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97" customFormat="true" ht="20.1" customHeight="true" x14ac:dyDescent="0.35">
      <c r="A211" s="317" t="s">
        <v>97</v>
      </c>
      <c r="B211" s="313"/>
      <c r="C211" s="308"/>
      <c r="D211" s="308"/>
      <c r="E211" s="308"/>
      <c r="F211" s="308"/>
      <c r="G211" s="308"/>
      <c r="R211" s="442"/>
      <c r="Z211" s="338"/>
      <c r="AA211" s="338"/>
      <c r="AB211" s="338"/>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08"/>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97" customFormat="true" ht="15" customHeight="true" x14ac:dyDescent="0.2">
      <c r="A212" s="592" t="s">
        <v>98</v>
      </c>
      <c r="B212" s="351"/>
      <c r="C212" s="308"/>
      <c r="D212" s="308"/>
      <c r="E212" s="308"/>
      <c r="F212" s="308"/>
      <c r="G212" s="308"/>
      <c r="R212" s="442"/>
      <c r="Z212" s="338"/>
      <c r="AA212" s="338"/>
      <c r="AB212" s="338"/>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08"/>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97" customFormat="true" ht="15" customHeight="true" x14ac:dyDescent="0.2">
      <c r="A213" s="326" t="s">
        <v>40</v>
      </c>
      <c r="B213" s="325"/>
      <c r="C213" s="308"/>
      <c r="D213" s="308"/>
      <c r="E213" s="308"/>
      <c r="F213" s="308"/>
      <c r="G213" s="308"/>
      <c r="R213" s="442"/>
      <c r="Z213" s="338"/>
      <c r="AA213" s="338"/>
      <c r="AB213" s="338"/>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08"/>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97" customFormat="true" ht="15" customHeight="true" x14ac:dyDescent="0.2">
      <c r="A214" s="324" t="s">
        <v>39</v>
      </c>
      <c r="B214" s="325"/>
      <c r="C214" s="308"/>
      <c r="D214" s="308"/>
      <c r="E214" s="308"/>
      <c r="F214" s="308"/>
      <c r="G214" s="308"/>
      <c r="R214" s="442"/>
      <c r="Z214" s="338"/>
      <c r="AA214" s="338"/>
      <c r="AB214" s="338"/>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08"/>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97" customFormat="true" ht="15" customHeight="true" x14ac:dyDescent="0.2">
      <c r="A215" s="324" t="s">
        <v>136</v>
      </c>
      <c r="B215" s="350" t="str">
        <f>A1025</f>
        <v>MICS18</v>
      </c>
      <c r="C215" s="308"/>
      <c r="D215" s="308"/>
      <c r="E215" s="308"/>
      <c r="F215" s="308"/>
      <c r="G215" s="308"/>
      <c r="R215" s="442"/>
      <c r="Z215" s="338"/>
      <c r="AA215" s="338"/>
      <c r="AB215" s="338"/>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08"/>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97" customFormat="true" ht="15" customHeight="true" x14ac:dyDescent="0.2">
      <c r="A216" s="415"/>
      <c r="B216" s="367"/>
      <c r="C216" s="308"/>
      <c r="D216" s="308"/>
      <c r="E216" s="308"/>
      <c r="F216" s="308"/>
      <c r="G216" s="308"/>
      <c r="R216" s="442"/>
      <c r="Z216" s="338"/>
      <c r="AA216" s="338"/>
      <c r="AB216" s="338"/>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08"/>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97" customFormat="true" ht="15" customHeight="true" x14ac:dyDescent="0.2">
      <c r="A217" s="415"/>
      <c r="B217" s="368"/>
      <c r="C217" s="308"/>
      <c r="D217" s="308"/>
      <c r="E217" s="308"/>
      <c r="F217" s="308"/>
      <c r="G217" s="308"/>
      <c r="R217" s="442"/>
      <c r="Z217" s="338"/>
      <c r="AA217" s="338"/>
      <c r="AB217" s="33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08"/>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97" customFormat="true" ht="18" customHeight="true" x14ac:dyDescent="0.2">
      <c r="A218" s="415"/>
      <c r="B218" s="367"/>
      <c r="C218" s="308"/>
      <c r="D218" s="308"/>
      <c r="E218" s="308"/>
      <c r="F218" s="308"/>
      <c r="G218" s="308"/>
      <c r="R218" s="442"/>
      <c r="Z218" s="338"/>
      <c r="AA218" s="338"/>
      <c r="AB218" s="338"/>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08"/>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97" customFormat="true" ht="18" customHeight="true" x14ac:dyDescent="0.2">
      <c r="A219" s="416"/>
      <c r="B219" s="369"/>
      <c r="C219" s="308"/>
      <c r="D219" s="308"/>
      <c r="E219" s="308"/>
      <c r="F219" s="308"/>
      <c r="G219" s="308"/>
      <c r="R219" s="442"/>
      <c r="Z219" s="338"/>
      <c r="AA219" s="338"/>
      <c r="AB219" s="338"/>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08"/>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304" customFormat="true" ht="15" customHeight="true" x14ac:dyDescent="0.2">
      <c r="A220" s="288" t="s">
        <v>86</v>
      </c>
      <c r="B220" s="333"/>
      <c r="C220" s="984" t="s">
        <v>115</v>
      </c>
      <c r="D220" s="985"/>
      <c r="E220" s="985"/>
      <c r="F220" s="985"/>
      <c r="G220" s="986"/>
      <c r="H220" s="987" t="s">
        <v>38</v>
      </c>
      <c r="I220" s="979"/>
      <c r="J220" s="979"/>
      <c r="K220" s="979"/>
      <c r="L220" s="981"/>
      <c r="M220" s="973" t="s">
        <v>37</v>
      </c>
      <c r="N220" s="974"/>
      <c r="O220" s="974"/>
      <c r="P220" s="974"/>
      <c r="Q220" s="976"/>
      <c r="R220" s="501" t="s">
        <v>142</v>
      </c>
      <c r="S220" s="456"/>
      <c r="T220" s="456"/>
      <c r="U220" s="456"/>
      <c r="V220" s="456"/>
      <c r="W220" s="456"/>
      <c r="X220" s="456"/>
      <c r="Y220" s="456"/>
      <c r="Z220" s="441"/>
      <c r="AA220" s="441"/>
      <c r="AB220" s="441"/>
      <c r="AC220" s="441"/>
      <c r="AD220" s="441"/>
      <c r="AE220" s="441"/>
      <c r="AF220" s="441"/>
      <c r="AG220" s="441"/>
      <c r="AH220" s="441"/>
      <c r="AI220" s="441"/>
      <c r="AJ220" s="441"/>
      <c r="AK220" s="441"/>
      <c r="AL220" s="441"/>
      <c r="AM220" s="441"/>
      <c r="AN220" s="441"/>
      <c r="AO220" s="441"/>
      <c r="AP220" s="441"/>
      <c r="AQ220" s="441"/>
      <c r="AR220" s="883"/>
      <c r="AS220" s="883"/>
      <c r="AT220" s="883"/>
      <c r="AU220" s="883"/>
      <c r="AV220" s="883"/>
      <c r="AW220" s="883"/>
      <c r="AX220" s="883"/>
      <c r="AY220" s="883"/>
      <c r="AZ220" s="342"/>
      <c r="BA220" s="344" t="s">
        <v>131</v>
      </c>
      <c r="BB220" s="288" t="s">
        <v>86</v>
      </c>
      <c r="BC220" s="973" t="s">
        <v>115</v>
      </c>
      <c r="BD220" s="974"/>
      <c r="BE220" s="974"/>
      <c r="BF220" s="974"/>
      <c r="BG220" s="975"/>
      <c r="BH220" s="973" t="s">
        <v>38</v>
      </c>
      <c r="BI220" s="974"/>
      <c r="BJ220" s="974"/>
      <c r="BK220" s="974"/>
      <c r="BL220" s="975"/>
      <c r="BM220" s="973" t="s">
        <v>37</v>
      </c>
      <c r="BN220" s="974"/>
      <c r="BO220" s="974"/>
      <c r="BP220" s="974"/>
      <c r="BQ220" s="975"/>
      <c r="BR220" s="501" t="s">
        <v>142</v>
      </c>
      <c r="BS220" s="456"/>
      <c r="BT220" s="456"/>
      <c r="BU220" s="456"/>
      <c r="BV220" s="456"/>
      <c r="BW220" s="456"/>
      <c r="BX220" s="456"/>
      <c r="BY220" s="456"/>
      <c r="BZ220" s="440"/>
      <c r="CA220" s="440"/>
      <c r="CB220" s="440"/>
      <c r="CC220" s="440"/>
      <c r="CD220" s="440"/>
      <c r="CE220" s="440"/>
      <c r="CF220" s="440"/>
      <c r="CG220" s="440"/>
      <c r="CH220" s="440"/>
      <c r="CI220" s="440"/>
      <c r="CJ220" s="440"/>
      <c r="CK220" s="440"/>
      <c r="CL220" s="440"/>
      <c r="CM220" s="440"/>
      <c r="CN220" s="440"/>
      <c r="CO220" s="440"/>
      <c r="CP220" s="440"/>
      <c r="CQ220" s="440"/>
      <c r="CR220" s="342"/>
      <c r="CS220" s="342"/>
      <c r="CT220" s="342"/>
      <c r="CU220" s="342"/>
      <c r="CV220" s="342"/>
      <c r="CW220" s="342"/>
      <c r="CX220" s="342"/>
      <c r="CY220" s="342"/>
      <c r="CZ220" s="342"/>
    </row>
    <row r="221" s="304" customFormat="true" ht="12.75" x14ac:dyDescent="0.2">
      <c r="A221" s="329" t="s">
        <v>87</v>
      </c>
      <c r="B221" s="374"/>
      <c r="C221" s="417" t="s">
        <v>0</v>
      </c>
      <c r="D221" s="587" t="s">
        <v>1</v>
      </c>
      <c r="E221" s="587" t="s">
        <v>2</v>
      </c>
      <c r="F221" s="587" t="s">
        <v>3</v>
      </c>
      <c r="G221" s="588" t="s">
        <v>4</v>
      </c>
      <c r="H221" s="380" t="s">
        <v>0</v>
      </c>
      <c r="I221" s="590" t="s">
        <v>1</v>
      </c>
      <c r="J221" s="590" t="s">
        <v>2</v>
      </c>
      <c r="K221" s="590" t="s">
        <v>3</v>
      </c>
      <c r="L221" s="591" t="s">
        <v>4</v>
      </c>
      <c r="M221" s="381" t="s">
        <v>0</v>
      </c>
      <c r="N221" s="590" t="s">
        <v>1</v>
      </c>
      <c r="O221" s="590" t="s">
        <v>2</v>
      </c>
      <c r="P221" s="590" t="s">
        <v>3</v>
      </c>
      <c r="Q221" s="591" t="s">
        <v>4</v>
      </c>
      <c r="R221" s="381" t="s">
        <v>523</v>
      </c>
      <c r="S221" s="590" t="s">
        <v>262</v>
      </c>
      <c r="T221" s="590" t="s">
        <v>524</v>
      </c>
      <c r="U221" s="590" t="s">
        <v>525</v>
      </c>
      <c r="V221" s="590" t="s">
        <v>526</v>
      </c>
      <c r="W221" s="590" t="s">
        <v>527</v>
      </c>
      <c r="X221" s="590" t="s">
        <v>528</v>
      </c>
      <c r="Y221" s="591" t="s">
        <v>529</v>
      </c>
      <c r="Z221" s="591" t="s">
        <v>328</v>
      </c>
      <c r="AA221" s="591" t="s">
        <v>266</v>
      </c>
      <c r="AB221" s="591" t="s">
        <v>530</v>
      </c>
      <c r="AC221" s="591" t="s">
        <v>531</v>
      </c>
      <c r="AD221" s="591" t="s">
        <v>532</v>
      </c>
      <c r="AE221" s="591" t="s">
        <v>533</v>
      </c>
      <c r="AF221" s="591" t="s">
        <v>534</v>
      </c>
      <c r="AG221" s="591" t="s">
        <v>535</v>
      </c>
      <c r="AH221" s="591" t="s">
        <v>267</v>
      </c>
      <c r="AI221" s="591" t="s">
        <v>536</v>
      </c>
      <c r="AJ221" s="591" t="s">
        <v>329</v>
      </c>
      <c r="AK221" s="591" t="s">
        <v>537</v>
      </c>
      <c r="AL221" s="591" t="s">
        <v>538</v>
      </c>
      <c r="AM221" s="591" t="s">
        <v>331</v>
      </c>
      <c r="AN221" s="591" t="s">
        <v>539</v>
      </c>
      <c r="AO221" s="591" t="s">
        <v>540</v>
      </c>
      <c r="AP221" s="591" t="s">
        <v>541</v>
      </c>
      <c r="AQ221" s="591" t="s">
        <v>542</v>
      </c>
      <c r="AR221" s="173"/>
      <c r="AS221" s="173"/>
      <c r="AT221" s="173"/>
      <c r="AU221" s="173"/>
      <c r="AV221" s="173"/>
      <c r="AW221" s="173"/>
      <c r="AX221" s="173"/>
      <c r="AY221" s="173"/>
      <c r="AZ221" s="342"/>
      <c r="BA221" s="329" t="s">
        <v>118</v>
      </c>
      <c r="BB221" s="328"/>
      <c r="BC221" s="457" t="s">
        <v>0</v>
      </c>
      <c r="BD221" s="563" t="s">
        <v>1</v>
      </c>
      <c r="BE221" s="563" t="s">
        <v>2</v>
      </c>
      <c r="BF221" s="563" t="s">
        <v>3</v>
      </c>
      <c r="BG221" s="458" t="s">
        <v>4</v>
      </c>
      <c r="BH221" s="457" t="s">
        <v>0</v>
      </c>
      <c r="BI221" s="563" t="s">
        <v>1</v>
      </c>
      <c r="BJ221" s="563" t="s">
        <v>2</v>
      </c>
      <c r="BK221" s="563" t="s">
        <v>3</v>
      </c>
      <c r="BL221" s="458" t="s">
        <v>4</v>
      </c>
      <c r="BM221" s="457" t="s">
        <v>0</v>
      </c>
      <c r="BN221" s="563" t="s">
        <v>1</v>
      </c>
      <c r="BO221" s="563" t="s">
        <v>2</v>
      </c>
      <c r="BP221" s="563" t="s">
        <v>3</v>
      </c>
      <c r="BQ221" s="458" t="s">
        <v>4</v>
      </c>
      <c r="BR221" s="457" t="s">
        <v>523</v>
      </c>
      <c r="BS221" s="563" t="s">
        <v>262</v>
      </c>
      <c r="BT221" s="563" t="s">
        <v>524</v>
      </c>
      <c r="BU221" s="563" t="s">
        <v>525</v>
      </c>
      <c r="BV221" s="563" t="s">
        <v>526</v>
      </c>
      <c r="BW221" s="563" t="s">
        <v>527</v>
      </c>
      <c r="BX221" s="563" t="s">
        <v>528</v>
      </c>
      <c r="BY221" s="564" t="s">
        <v>529</v>
      </c>
      <c r="BZ221" s="564" t="s">
        <v>328</v>
      </c>
      <c r="CA221" s="564" t="s">
        <v>266</v>
      </c>
      <c r="CB221" s="564" t="s">
        <v>530</v>
      </c>
      <c r="CC221" s="564" t="s">
        <v>531</v>
      </c>
      <c r="CD221" s="564" t="s">
        <v>532</v>
      </c>
      <c r="CE221" s="564" t="s">
        <v>533</v>
      </c>
      <c r="CF221" s="564" t="s">
        <v>534</v>
      </c>
      <c r="CG221" s="564" t="s">
        <v>535</v>
      </c>
      <c r="CH221" s="564" t="s">
        <v>267</v>
      </c>
      <c r="CI221" s="564" t="s">
        <v>536</v>
      </c>
      <c r="CJ221" s="564" t="s">
        <v>329</v>
      </c>
      <c r="CK221" s="564" t="s">
        <v>537</v>
      </c>
      <c r="CL221" s="564" t="s">
        <v>538</v>
      </c>
      <c r="CM221" s="564" t="s">
        <v>331</v>
      </c>
      <c r="CN221" s="564" t="s">
        <v>539</v>
      </c>
      <c r="CO221" s="564" t="s">
        <v>540</v>
      </c>
      <c r="CP221" s="564" t="s">
        <v>541</v>
      </c>
      <c r="CQ221" s="564" t="s">
        <v>542</v>
      </c>
      <c r="CR221" s="173"/>
      <c r="CS221" s="173"/>
      <c r="CT221" s="173"/>
      <c r="CU221" s="173"/>
      <c r="CV221" s="173"/>
      <c r="CW221" s="173"/>
      <c r="CX221" s="173"/>
      <c r="CY221" s="173"/>
      <c r="CZ221" s="173"/>
    </row>
    <row r="222" s="304" customFormat="true" ht="15" customHeight="true" x14ac:dyDescent="0.2">
      <c r="A222" s="988" t="s">
        <v>36</v>
      </c>
      <c r="B222" s="377" t="s">
        <v>15</v>
      </c>
      <c r="C222" s="472">
        <v>7.4524666079376907</v>
      </c>
      <c r="D222" s="459">
        <v>9.4313562868412504</v>
      </c>
      <c r="E222" s="459">
        <v>16.865755773028301</v>
      </c>
      <c r="F222" s="459">
        <v>24.107544000983307</v>
      </c>
      <c r="G222" s="478">
        <v>37.104124244829208</v>
      </c>
      <c r="H222" s="466">
        <v>13.657758687981728</v>
      </c>
      <c r="I222" s="459">
        <v>17.489777357188093</v>
      </c>
      <c r="J222" s="459">
        <v>28.41480033287921</v>
      </c>
      <c r="K222" s="459">
        <v>31.048985959404561</v>
      </c>
      <c r="L222" s="474">
        <v>46.566664893894199</v>
      </c>
      <c r="M222" s="472">
        <v>5.8878796724389479</v>
      </c>
      <c r="N222" s="459">
        <v>8.2704300805029725</v>
      </c>
      <c r="O222" s="459">
        <v>9.0826369906415785</v>
      </c>
      <c r="P222" s="459">
        <v>13.390602773629112</v>
      </c>
      <c r="Q222" s="474">
        <v>25.260053278548227</v>
      </c>
      <c r="R222" s="472">
        <v>10.891125490665038</v>
      </c>
      <c r="S222" s="459">
        <v>5.9744409383805559</v>
      </c>
      <c r="T222" s="459">
        <v>11.402928035409429</v>
      </c>
      <c r="U222" s="459">
        <v>5.133761673711664</v>
      </c>
      <c r="V222" s="459">
        <v>2.2003869507215623</v>
      </c>
      <c r="W222" s="459">
        <v>7.20161230668407</v>
      </c>
      <c r="X222" s="459">
        <v>0.47997115591525558</v>
      </c>
      <c r="Y222" s="474">
        <v>3.2328877895097223</v>
      </c>
      <c r="Z222" s="474">
        <v>35.787304836984305</v>
      </c>
      <c r="AA222" s="474">
        <v>33.796019129539992</v>
      </c>
      <c r="AB222" s="474">
        <v>10.559351276813464</v>
      </c>
      <c r="AC222" s="474">
        <v>16.591978315262644</v>
      </c>
      <c r="AD222" s="474">
        <v>17.895895024759113</v>
      </c>
      <c r="AE222" s="474">
        <v>3.8994534980422024</v>
      </c>
      <c r="AF222" s="474">
        <v>8.5689269257746439</v>
      </c>
      <c r="AG222" s="474">
        <v>10.508258511299003</v>
      </c>
      <c r="AH222" s="474">
        <v>0.55810951101306605</v>
      </c>
      <c r="AI222" s="474">
        <v>1.0218225949809114</v>
      </c>
      <c r="AJ222" s="474">
        <v>56.075696791672527</v>
      </c>
      <c r="AK222" s="474">
        <v>3.3811729070146916</v>
      </c>
      <c r="AL222" s="474">
        <v>1.2166699406321151</v>
      </c>
      <c r="AM222" s="474">
        <v>32.35747917190227</v>
      </c>
      <c r="AN222" s="474">
        <v>2.8246310339564782</v>
      </c>
      <c r="AO222" s="474">
        <v>16.183517849141985</v>
      </c>
      <c r="AP222" s="474">
        <v>4.9449594856783765</v>
      </c>
      <c r="AQ222" s="474">
        <v>3.47981170707209</v>
      </c>
      <c r="AR222" s="1"/>
      <c r="AS222" s="1"/>
      <c r="AT222" s="1"/>
      <c r="AU222" s="1"/>
      <c r="AV222" s="1"/>
      <c r="AW222" s="1"/>
      <c r="AX222" s="1"/>
      <c r="AY222" s="1"/>
      <c r="AZ222" s="342"/>
      <c r="BA222" s="977" t="s">
        <v>36</v>
      </c>
      <c r="BB222" s="596" t="s">
        <v>15</v>
      </c>
      <c r="BC222" s="485">
        <v>1590.9480290639658</v>
      </c>
      <c r="BD222" s="482">
        <v>2008.6361250955067</v>
      </c>
      <c r="BE222" s="482">
        <v>3601.7905680879003</v>
      </c>
      <c r="BF222" s="482">
        <v>5154.9348154893287</v>
      </c>
      <c r="BG222" s="491">
        <v>7894.7334871832481</v>
      </c>
      <c r="BH222" s="485">
        <v>1282.1152823155021</v>
      </c>
      <c r="BI222" s="482">
        <v>1643.6366064114573</v>
      </c>
      <c r="BJ222" s="482">
        <v>2650.6080064650555</v>
      </c>
      <c r="BK222" s="482">
        <v>2879.5439216464761</v>
      </c>
      <c r="BL222" s="491">
        <v>4382.3314829819001</v>
      </c>
      <c r="BM222" s="485">
        <v>706.99429755194933</v>
      </c>
      <c r="BN222" s="482">
        <v>987.28977865798151</v>
      </c>
      <c r="BO222" s="482">
        <v>1085.7785091862127</v>
      </c>
      <c r="BP222" s="482">
        <v>1602.3990193096572</v>
      </c>
      <c r="BQ222" s="491">
        <v>3030.3461203937673</v>
      </c>
      <c r="BR222" s="485">
        <v>154.83327275569155</v>
      </c>
      <c r="BS222" s="482">
        <v>151.92962607820874</v>
      </c>
      <c r="BT222" s="482">
        <v>983.95105890619197</v>
      </c>
      <c r="BU222" s="482">
        <v>108.67322685819585</v>
      </c>
      <c r="BV222" s="482">
        <v>46.239410385472361</v>
      </c>
      <c r="BW222" s="482">
        <v>289.83759414080072</v>
      </c>
      <c r="BX222" s="482">
        <v>22.280214850087457</v>
      </c>
      <c r="BY222" s="488">
        <v>124.6367914804639</v>
      </c>
      <c r="BZ222" s="488">
        <v>1311.3545621865987</v>
      </c>
      <c r="CA222" s="488">
        <v>5007.2565135331779</v>
      </c>
      <c r="CB222" s="488">
        <v>789.137339615408</v>
      </c>
      <c r="CC222" s="488">
        <v>457.24872358456616</v>
      </c>
      <c r="CD222" s="488">
        <v>1296.0107439083019</v>
      </c>
      <c r="CE222" s="488">
        <v>110.13909263529993</v>
      </c>
      <c r="CF222" s="488">
        <v>262.67485834960706</v>
      </c>
      <c r="CG222" s="488">
        <v>371.08448368429072</v>
      </c>
      <c r="CH222" s="488">
        <v>6.9455398394560923</v>
      </c>
      <c r="CI222" s="488">
        <v>7.2982254159193536</v>
      </c>
      <c r="CJ222" s="488">
        <v>5194.7093770275687</v>
      </c>
      <c r="CK222" s="488">
        <v>28.25347481154634</v>
      </c>
      <c r="CL222" s="488">
        <v>13.161203476266239</v>
      </c>
      <c r="CM222" s="488">
        <v>2764.9393085406468</v>
      </c>
      <c r="CN222" s="488">
        <v>51.918124823768878</v>
      </c>
      <c r="CO222" s="488">
        <v>420.28663968949593</v>
      </c>
      <c r="CP222" s="488">
        <v>247.0491268543137</v>
      </c>
      <c r="CQ222" s="488">
        <v>29.194491488607831</v>
      </c>
      <c r="CR222" s="2"/>
      <c r="CS222" s="2"/>
      <c r="CT222" s="2"/>
      <c r="CU222" s="2"/>
      <c r="CV222" s="2"/>
      <c r="CW222" s="2"/>
      <c r="CX222" s="2"/>
      <c r="CY222" s="2"/>
      <c r="CZ222" s="4"/>
    </row>
    <row r="223" s="304" customFormat="true" ht="15" customHeight="true" x14ac:dyDescent="0.2">
      <c r="A223" s="982"/>
      <c r="B223" s="378" t="s">
        <v>16</v>
      </c>
      <c r="C223" s="473">
        <v>13.852023493147863</v>
      </c>
      <c r="D223" s="462">
        <v>13.596050475714136</v>
      </c>
      <c r="E223" s="462">
        <v>15.576605438823469</v>
      </c>
      <c r="F223" s="462">
        <v>13.465504086165428</v>
      </c>
      <c r="G223" s="480">
        <v>16.254280533948783</v>
      </c>
      <c r="H223" s="467">
        <v>12.587684433504378</v>
      </c>
      <c r="I223" s="462">
        <v>12.161893280689505</v>
      </c>
      <c r="J223" s="462">
        <v>13.51542575980265</v>
      </c>
      <c r="K223" s="462">
        <v>14.867367225327571</v>
      </c>
      <c r="L223" s="476">
        <v>17.788678713832937</v>
      </c>
      <c r="M223" s="473">
        <v>14.345311180714621</v>
      </c>
      <c r="N223" s="462">
        <v>12.156923760506375</v>
      </c>
      <c r="O223" s="462">
        <v>13.952377933420928</v>
      </c>
      <c r="P223" s="462">
        <v>16.396008550296212</v>
      </c>
      <c r="Q223" s="476">
        <v>17.296696055264693</v>
      </c>
      <c r="R223" s="473">
        <v>5.8898951164293489</v>
      </c>
      <c r="S223" s="462">
        <v>7.5729694540989598</v>
      </c>
      <c r="T223" s="462">
        <v>11.335285823049581</v>
      </c>
      <c r="U223" s="462">
        <v>19.576034861473815</v>
      </c>
      <c r="V223" s="462">
        <v>0.28929732360167204</v>
      </c>
      <c r="W223" s="462">
        <v>5.7153901712681954</v>
      </c>
      <c r="X223" s="462">
        <v>0.91215220718998147</v>
      </c>
      <c r="Y223" s="476">
        <v>2.6261749852916796</v>
      </c>
      <c r="Z223" s="476">
        <v>27.822744604777306</v>
      </c>
      <c r="AA223" s="476">
        <v>13.985943228559691</v>
      </c>
      <c r="AB223" s="476">
        <v>30.488780418607114</v>
      </c>
      <c r="AC223" s="476">
        <v>14.535743971281384</v>
      </c>
      <c r="AD223" s="476">
        <v>23.637574052557841</v>
      </c>
      <c r="AE223" s="476">
        <v>5.7013035917264245</v>
      </c>
      <c r="AF223" s="476">
        <v>8.1839542500220617</v>
      </c>
      <c r="AG223" s="476">
        <v>18.697367744192576</v>
      </c>
      <c r="AH223" s="476">
        <v>0.37454152778103272</v>
      </c>
      <c r="AI223" s="476">
        <v>1.3970939641006406</v>
      </c>
      <c r="AJ223" s="476">
        <v>29.068072028220904</v>
      </c>
      <c r="AK223" s="476">
        <v>5.1992151007191776</v>
      </c>
      <c r="AL223" s="476">
        <v>7.3118854719336071</v>
      </c>
      <c r="AM223" s="476">
        <v>15.1497610070041</v>
      </c>
      <c r="AN223" s="476">
        <v>4.4780520724544939</v>
      </c>
      <c r="AO223" s="476">
        <v>12.522683593774936</v>
      </c>
      <c r="AP223" s="476">
        <v>7.0509273776543839</v>
      </c>
      <c r="AQ223" s="476">
        <v>3.5052708040663987</v>
      </c>
      <c r="AR223" s="1"/>
      <c r="AS223" s="1"/>
      <c r="AT223" s="1"/>
      <c r="AU223" s="1"/>
      <c r="AV223" s="1"/>
      <c r="AW223" s="1"/>
      <c r="AX223" s="1"/>
      <c r="AY223" s="1"/>
      <c r="AZ223" s="342"/>
      <c r="BA223" s="970"/>
      <c r="BB223" s="594" t="s">
        <v>16</v>
      </c>
      <c r="BC223" s="486">
        <v>2957.121532285516</v>
      </c>
      <c r="BD223" s="483">
        <v>2895.6087877036252</v>
      </c>
      <c r="BE223" s="483">
        <v>3326.4842268202401</v>
      </c>
      <c r="BF223" s="483">
        <v>2879.3391736236881</v>
      </c>
      <c r="BG223" s="492">
        <v>3458.4622451861069</v>
      </c>
      <c r="BH223" s="486">
        <v>1181.6625955884299</v>
      </c>
      <c r="BI223" s="483">
        <v>1142.9381055668646</v>
      </c>
      <c r="BJ223" s="483">
        <v>1260.7547936300064</v>
      </c>
      <c r="BK223" s="483">
        <v>1378.8288281154239</v>
      </c>
      <c r="BL223" s="492">
        <v>1674.0706457271237</v>
      </c>
      <c r="BM223" s="486">
        <v>1722.5306503541869</v>
      </c>
      <c r="BN223" s="483">
        <v>1451.2433394446107</v>
      </c>
      <c r="BO223" s="483">
        <v>1667.9288325363621</v>
      </c>
      <c r="BP223" s="483">
        <v>1962.0437157114568</v>
      </c>
      <c r="BQ223" s="492">
        <v>2075.0144589447195</v>
      </c>
      <c r="BR223" s="486">
        <v>83.733470690992391</v>
      </c>
      <c r="BS223" s="483">
        <v>192.5800973395888</v>
      </c>
      <c r="BT223" s="483">
        <v>978.11425749241903</v>
      </c>
      <c r="BU223" s="483">
        <v>414.39221621419944</v>
      </c>
      <c r="BV223" s="483">
        <v>6.0793569354016936</v>
      </c>
      <c r="BW223" s="483">
        <v>230.022787435928</v>
      </c>
      <c r="BX223" s="483">
        <v>42.34201764358216</v>
      </c>
      <c r="BY223" s="489">
        <v>101.24633001340521</v>
      </c>
      <c r="BZ223" s="489">
        <v>1019.5091034718395</v>
      </c>
      <c r="CA223" s="489">
        <v>2072.1732065744623</v>
      </c>
      <c r="CB223" s="489">
        <v>2278.53344745612</v>
      </c>
      <c r="CC223" s="489">
        <v>400.58215186470693</v>
      </c>
      <c r="CD223" s="489">
        <v>1711.8199391346407</v>
      </c>
      <c r="CE223" s="489">
        <v>161.03189966142506</v>
      </c>
      <c r="CF223" s="489">
        <v>250.8737724087747</v>
      </c>
      <c r="CG223" s="489">
        <v>660.27144727631162</v>
      </c>
      <c r="CH223" s="489">
        <v>4.6610800414634248</v>
      </c>
      <c r="CI223" s="489">
        <v>9.9785488472363362</v>
      </c>
      <c r="CJ223" s="489">
        <v>2692.7919754273307</v>
      </c>
      <c r="CK223" s="489">
        <v>43.445247234539721</v>
      </c>
      <c r="CL223" s="489">
        <v>79.095578248013339</v>
      </c>
      <c r="CM223" s="489">
        <v>1294.5436664187273</v>
      </c>
      <c r="CN223" s="489">
        <v>82.308826770686665</v>
      </c>
      <c r="CO223" s="489">
        <v>325.21461999694259</v>
      </c>
      <c r="CP223" s="489">
        <v>352.26283596613223</v>
      </c>
      <c r="CQ223" s="489">
        <v>29.408085054316409</v>
      </c>
      <c r="CR223" s="2"/>
      <c r="CS223" s="2"/>
      <c r="CT223" s="2"/>
      <c r="CU223" s="2"/>
      <c r="CV223" s="2"/>
      <c r="CW223" s="2"/>
      <c r="CX223" s="2"/>
      <c r="CY223" s="2"/>
      <c r="CZ223" s="4"/>
    </row>
    <row r="224" s="304" customFormat="true" ht="15" customHeight="true" x14ac:dyDescent="0.2">
      <c r="A224" s="1014"/>
      <c r="B224" s="425" t="s">
        <v>20</v>
      </c>
      <c r="C224" s="473">
        <v>78.69550989891421</v>
      </c>
      <c r="D224" s="462">
        <v>76.972593237444372</v>
      </c>
      <c r="E224" s="462">
        <v>67.557638788148182</v>
      </c>
      <c r="F224" s="462">
        <v>62.42695191285145</v>
      </c>
      <c r="G224" s="480">
        <v>46.641595221222012</v>
      </c>
      <c r="H224" s="467">
        <v>73.754556878513839</v>
      </c>
      <c r="I224" s="462">
        <v>70.348329362122257</v>
      </c>
      <c r="J224" s="462">
        <v>58.06977390731808</v>
      </c>
      <c r="K224" s="462">
        <v>54.083646815267841</v>
      </c>
      <c r="L224" s="476">
        <v>35.644656392272807</v>
      </c>
      <c r="M224" s="473">
        <v>79.766809146846512</v>
      </c>
      <c r="N224" s="462">
        <v>79.572646158990736</v>
      </c>
      <c r="O224" s="462">
        <v>76.964985075937705</v>
      </c>
      <c r="P224" s="462">
        <v>70.2133886760747</v>
      </c>
      <c r="Q224" s="476">
        <v>57.443250666186927</v>
      </c>
      <c r="R224" s="473">
        <v>83.218979392905567</v>
      </c>
      <c r="S224" s="462">
        <v>86.452589607520636</v>
      </c>
      <c r="T224" s="462">
        <v>77.261786141540995</v>
      </c>
      <c r="U224" s="462">
        <v>75.290203464814482</v>
      </c>
      <c r="V224" s="462">
        <v>97.510315725676634</v>
      </c>
      <c r="W224" s="462">
        <v>87.082997522047805</v>
      </c>
      <c r="X224" s="462">
        <v>98.607876636894773</v>
      </c>
      <c r="Y224" s="476">
        <v>94.140937225198599</v>
      </c>
      <c r="Z224" s="476">
        <v>36.389950558238155</v>
      </c>
      <c r="AA224" s="476">
        <v>52.218037641900416</v>
      </c>
      <c r="AB224" s="476">
        <v>58.951868304579321</v>
      </c>
      <c r="AC224" s="476">
        <v>68.872277713456043</v>
      </c>
      <c r="AD224" s="476">
        <v>58.466530922682871</v>
      </c>
      <c r="AE224" s="476">
        <v>90.399242910231564</v>
      </c>
      <c r="AF224" s="476">
        <v>83.247118824203341</v>
      </c>
      <c r="AG224" s="476">
        <v>70.794373744508349</v>
      </c>
      <c r="AH224" s="476">
        <v>99.067348961205894</v>
      </c>
      <c r="AI224" s="476">
        <v>97.581083440918462</v>
      </c>
      <c r="AJ224" s="476">
        <v>14.856231180106549</v>
      </c>
      <c r="AK224" s="476">
        <v>91.419611992266042</v>
      </c>
      <c r="AL224" s="476">
        <v>91.471444587434334</v>
      </c>
      <c r="AM224" s="476">
        <v>52.492759821093635</v>
      </c>
      <c r="AN224" s="476">
        <v>92.697316893588962</v>
      </c>
      <c r="AO224" s="476">
        <v>71.293798557083193</v>
      </c>
      <c r="AP224" s="476">
        <v>88.004113136667186</v>
      </c>
      <c r="AQ224" s="476">
        <v>93.014917488861514</v>
      </c>
      <c r="AR224" s="1"/>
      <c r="AS224" s="1"/>
      <c r="AT224" s="1"/>
      <c r="AU224" s="1"/>
      <c r="AV224" s="1"/>
      <c r="AW224" s="1"/>
      <c r="AX224" s="1"/>
      <c r="AY224" s="1"/>
      <c r="AZ224" s="342"/>
      <c r="BA224" s="970"/>
      <c r="BB224" s="594" t="s">
        <v>20</v>
      </c>
      <c r="BC224" s="486">
        <v>16799.869487037915</v>
      </c>
      <c r="BD224" s="483">
        <v>16393.181077755129</v>
      </c>
      <c r="BE224" s="483">
        <v>14427.368062483867</v>
      </c>
      <c r="BF224" s="483">
        <v>13348.80350430181</v>
      </c>
      <c r="BG224" s="492">
        <v>9924.0440566372563</v>
      </c>
      <c r="BH224" s="486">
        <v>6923.6722272418756</v>
      </c>
      <c r="BI224" s="483">
        <v>6611.1241428669609</v>
      </c>
      <c r="BJ224" s="483">
        <v>5416.9026651315025</v>
      </c>
      <c r="BK224" s="483">
        <v>5015.8235972987604</v>
      </c>
      <c r="BL224" s="492">
        <v>3354.4747141299126</v>
      </c>
      <c r="BM224" s="486">
        <v>9578.0964180904666</v>
      </c>
      <c r="BN224" s="483">
        <v>9499.0537915002933</v>
      </c>
      <c r="BO224" s="483">
        <v>9200.7339764206245</v>
      </c>
      <c r="BP224" s="483">
        <v>8402.1509008184512</v>
      </c>
      <c r="BQ224" s="492">
        <v>6891.2337547171919</v>
      </c>
      <c r="BR224" s="486">
        <v>1183.0794664735085</v>
      </c>
      <c r="BS224" s="483">
        <v>2198.4834644835851</v>
      </c>
      <c r="BT224" s="483">
        <v>6666.8680229220963</v>
      </c>
      <c r="BU224" s="483">
        <v>1593.7688348933373</v>
      </c>
      <c r="BV224" s="483">
        <v>2049.1030017143057</v>
      </c>
      <c r="BW224" s="483">
        <v>3504.7605199371237</v>
      </c>
      <c r="BX224" s="483">
        <v>4577.3681403655883</v>
      </c>
      <c r="BY224" s="489">
        <v>3629.3942526511046</v>
      </c>
      <c r="BZ224" s="489">
        <v>1333.4373152619785</v>
      </c>
      <c r="CA224" s="489">
        <v>7736.6836639580706</v>
      </c>
      <c r="CB224" s="489">
        <v>4405.679790328225</v>
      </c>
      <c r="CC224" s="489">
        <v>1898.0112242474945</v>
      </c>
      <c r="CD224" s="489">
        <v>4234.1135847081723</v>
      </c>
      <c r="CE224" s="489">
        <v>2553.3040960867538</v>
      </c>
      <c r="CF224" s="489">
        <v>2551.8860569794992</v>
      </c>
      <c r="CG224" s="489">
        <v>2500.0045060260009</v>
      </c>
      <c r="CH224" s="489">
        <v>1232.8695451729113</v>
      </c>
      <c r="CI224" s="489">
        <v>696.95928312757871</v>
      </c>
      <c r="CJ224" s="489">
        <v>1376.243325255469</v>
      </c>
      <c r="CK224" s="489">
        <v>763.91293073069846</v>
      </c>
      <c r="CL224" s="489">
        <v>989.48305886292235</v>
      </c>
      <c r="CM224" s="489">
        <v>4485.4945056769775</v>
      </c>
      <c r="CN224" s="489">
        <v>1703.8228396749835</v>
      </c>
      <c r="CO224" s="489">
        <v>1851.5029492085955</v>
      </c>
      <c r="CP224" s="489">
        <v>4396.6668226442043</v>
      </c>
      <c r="CQ224" s="489">
        <v>780.36498682480885</v>
      </c>
      <c r="CR224" s="2"/>
      <c r="CS224" s="2"/>
      <c r="CT224" s="2"/>
      <c r="CU224" s="2"/>
      <c r="CV224" s="2"/>
      <c r="CW224" s="2"/>
      <c r="CX224" s="2"/>
      <c r="CY224" s="2"/>
      <c r="CZ224" s="4"/>
    </row>
    <row r="225" s="304" customFormat="true" ht="15" customHeight="true" x14ac:dyDescent="0.2">
      <c r="A225" s="982" t="s">
        <v>70</v>
      </c>
      <c r="B225" s="425" t="s">
        <v>71</v>
      </c>
      <c r="C225" s="473">
        <v>1.5836022613273943</v>
      </c>
      <c r="D225" s="462">
        <v>3.2371780813051072</v>
      </c>
      <c r="E225" s="462">
        <v>3.6037527857511251</v>
      </c>
      <c r="F225" s="462">
        <v>9.1634289419073074</v>
      </c>
      <c r="G225" s="480">
        <v>34.060429803104633</v>
      </c>
      <c r="H225" s="467">
        <v>3.6163612015068054</v>
      </c>
      <c r="I225" s="462">
        <v>6.2104664616231497</v>
      </c>
      <c r="J225" s="462">
        <v>17.106448550414132</v>
      </c>
      <c r="K225" s="462">
        <v>29.604598786710373</v>
      </c>
      <c r="L225" s="476">
        <v>41.211705736513814</v>
      </c>
      <c r="M225" s="473">
        <v>1.2575176047974308</v>
      </c>
      <c r="N225" s="462">
        <v>1.7587639439291973</v>
      </c>
      <c r="O225" s="462">
        <v>3.6295132313390233</v>
      </c>
      <c r="P225" s="462">
        <v>3.2657851025633637</v>
      </c>
      <c r="Q225" s="476">
        <v>5.2488975991468081</v>
      </c>
      <c r="R225" s="473">
        <v>7.899386815847981</v>
      </c>
      <c r="S225" s="462">
        <v>20.991197968244666</v>
      </c>
      <c r="T225" s="462">
        <v>5.1761866288343272</v>
      </c>
      <c r="U225" s="462">
        <v>1.9013700275961851</v>
      </c>
      <c r="V225" s="462">
        <v>67.192554620430812</v>
      </c>
      <c r="W225" s="462">
        <v>5.5582747181205931</v>
      </c>
      <c r="X225" s="462">
        <v>17.508363281788693</v>
      </c>
      <c r="Y225" s="476">
        <v>55.604996532987357</v>
      </c>
      <c r="Z225" s="476">
        <v>2.4568141568138313</v>
      </c>
      <c r="AA225" s="476">
        <v>39.712720091182604</v>
      </c>
      <c r="AB225" s="476">
        <v>10.897775247391795</v>
      </c>
      <c r="AC225" s="476">
        <v>11.887147784412493</v>
      </c>
      <c r="AD225" s="476">
        <v>2.3431693873969839</v>
      </c>
      <c r="AE225" s="476">
        <v>0.68687150954808307</v>
      </c>
      <c r="AF225" s="476">
        <v>21.755533508065263</v>
      </c>
      <c r="AG225" s="476">
        <v>3.7487955579584757</v>
      </c>
      <c r="AH225" s="476">
        <v>23.206770706307033</v>
      </c>
      <c r="AI225" s="476">
        <v>18.85053243052112</v>
      </c>
      <c r="AJ225" s="476">
        <v>11.276844916377195</v>
      </c>
      <c r="AK225" s="476">
        <v>22.0430812537968</v>
      </c>
      <c r="AL225" s="476">
        <v>2.6638519044203814</v>
      </c>
      <c r="AM225" s="476">
        <v>1.3469791716786559</v>
      </c>
      <c r="AN225" s="476">
        <v>45.737905163454293</v>
      </c>
      <c r="AO225" s="476">
        <v>4.1488179822557427</v>
      </c>
      <c r="AP225" s="476">
        <v>35.619794089520937</v>
      </c>
      <c r="AQ225" s="476">
        <v>3.4388590094961016</v>
      </c>
      <c r="AR225" s="1"/>
      <c r="AS225" s="1"/>
      <c r="AT225" s="1"/>
      <c r="AU225" s="1"/>
      <c r="AV225" s="1"/>
      <c r="AW225" s="1"/>
      <c r="AX225" s="1"/>
      <c r="AY225" s="1"/>
      <c r="AZ225" s="342"/>
      <c r="BA225" s="970" t="s">
        <v>70</v>
      </c>
      <c r="BB225" s="594" t="s">
        <v>71</v>
      </c>
      <c r="BC225" s="486">
        <v>155.49577375610289</v>
      </c>
      <c r="BD225" s="483">
        <v>337.44949710051628</v>
      </c>
      <c r="BE225" s="483">
        <v>445.41983607222886</v>
      </c>
      <c r="BF225" s="483">
        <v>1222.2733949557282</v>
      </c>
      <c r="BG225" s="492">
        <v>5262.9786630688222</v>
      </c>
      <c r="BH225" s="486">
        <v>187.41873276834551</v>
      </c>
      <c r="BI225" s="483">
        <v>330.24300806127081</v>
      </c>
      <c r="BJ225" s="483">
        <v>1118.4673517491415</v>
      </c>
      <c r="BK225" s="483">
        <v>1951.9167075802754</v>
      </c>
      <c r="BL225" s="492">
        <v>2843.1662186700055</v>
      </c>
      <c r="BM225" s="486">
        <v>66.089245784493812</v>
      </c>
      <c r="BN225" s="483">
        <v>97.348034868615017</v>
      </c>
      <c r="BO225" s="483">
        <v>210.05508579287567</v>
      </c>
      <c r="BP225" s="483">
        <v>215.5672200019994</v>
      </c>
      <c r="BQ225" s="492">
        <v>403.34555967636737</v>
      </c>
      <c r="BR225" s="486">
        <v>32.415636163904594</v>
      </c>
      <c r="BS225" s="483">
        <v>90.70958780945432</v>
      </c>
      <c r="BT225" s="483">
        <v>335.07414942452567</v>
      </c>
      <c r="BU225" s="483">
        <v>27.645421848931456</v>
      </c>
      <c r="BV225" s="483">
        <v>37.862911765754575</v>
      </c>
      <c r="BW225" s="483">
        <v>74.215668813032522</v>
      </c>
      <c r="BX225" s="483">
        <v>41.686462421643647</v>
      </c>
      <c r="BY225" s="489">
        <v>174.80574474053685</v>
      </c>
      <c r="BZ225" s="489">
        <v>84.347603772182396</v>
      </c>
      <c r="CA225" s="489">
        <v>3733.4124185203427</v>
      </c>
      <c r="CB225" s="489">
        <v>451.68775970415567</v>
      </c>
      <c r="CC225" s="489">
        <v>227.16463933116361</v>
      </c>
      <c r="CD225" s="489">
        <v>135.38131287484231</v>
      </c>
      <c r="CE225" s="489">
        <v>17.499540135585995</v>
      </c>
      <c r="CF225" s="489">
        <v>163.96305100478492</v>
      </c>
      <c r="CG225" s="489">
        <v>96.873523602489911</v>
      </c>
      <c r="CH225" s="489">
        <v>7.718362189111776</v>
      </c>
      <c r="CI225" s="489">
        <v>5.5416826552862153</v>
      </c>
      <c r="CJ225" s="489">
        <v>1007.444874561665</v>
      </c>
      <c r="CK225" s="489">
        <v>25.524208906308537</v>
      </c>
      <c r="CL225" s="489">
        <v>11.554079975751005</v>
      </c>
      <c r="CM225" s="489">
        <v>107.25873356709647</v>
      </c>
      <c r="CN225" s="489">
        <v>133.58670999063867</v>
      </c>
      <c r="CO225" s="489">
        <v>38.619702583514062</v>
      </c>
      <c r="CP225" s="489">
        <v>347.17640786219312</v>
      </c>
      <c r="CQ225" s="489">
        <v>14.446970728494504</v>
      </c>
      <c r="CR225" s="2"/>
      <c r="CS225" s="2"/>
      <c r="CT225" s="2"/>
      <c r="CU225" s="2"/>
      <c r="CV225" s="2"/>
      <c r="CW225" s="2"/>
      <c r="CX225" s="2"/>
      <c r="CY225" s="2"/>
      <c r="CZ225" s="4"/>
    </row>
    <row r="226" s="304" customFormat="true" ht="15" customHeight="true" x14ac:dyDescent="0.2">
      <c r="A226" s="982"/>
      <c r="B226" s="425" t="s">
        <v>72</v>
      </c>
      <c r="C226" s="473">
        <v>98.416397738672629</v>
      </c>
      <c r="D226" s="462">
        <v>96.762821918694925</v>
      </c>
      <c r="E226" s="462">
        <v>96.396247214248959</v>
      </c>
      <c r="F226" s="462">
        <v>90.836571058092687</v>
      </c>
      <c r="G226" s="480">
        <v>65.939570196895389</v>
      </c>
      <c r="H226" s="467">
        <v>96.38363879849318</v>
      </c>
      <c r="I226" s="462">
        <v>93.78953353837683</v>
      </c>
      <c r="J226" s="462">
        <v>82.893551449585885</v>
      </c>
      <c r="K226" s="462">
        <v>70.395401213289531</v>
      </c>
      <c r="L226" s="476">
        <v>58.788294263486073</v>
      </c>
      <c r="M226" s="473">
        <v>98.742482395202543</v>
      </c>
      <c r="N226" s="462">
        <v>98.241236056070804</v>
      </c>
      <c r="O226" s="462">
        <v>96.370486768660939</v>
      </c>
      <c r="P226" s="462">
        <v>96.734214897436615</v>
      </c>
      <c r="Q226" s="476">
        <v>94.751102400853199</v>
      </c>
      <c r="R226" s="473">
        <v>92.100613184151996</v>
      </c>
      <c r="S226" s="462">
        <v>79.008802031755366</v>
      </c>
      <c r="T226" s="462">
        <v>94.823813371165713</v>
      </c>
      <c r="U226" s="462">
        <v>98.098629972403799</v>
      </c>
      <c r="V226" s="462">
        <v>32.807445379569188</v>
      </c>
      <c r="W226" s="462">
        <v>94.441725281879457</v>
      </c>
      <c r="X226" s="462">
        <v>82.491636718211311</v>
      </c>
      <c r="Y226" s="476">
        <v>44.395003467012664</v>
      </c>
      <c r="Z226" s="476">
        <v>97.54318584318618</v>
      </c>
      <c r="AA226" s="476">
        <v>60.287279908817361</v>
      </c>
      <c r="AB226" s="476">
        <v>89.102224752608166</v>
      </c>
      <c r="AC226" s="476">
        <v>88.112852215587552</v>
      </c>
      <c r="AD226" s="476">
        <v>97.656830612603017</v>
      </c>
      <c r="AE226" s="476">
        <v>99.313128490451888</v>
      </c>
      <c r="AF226" s="476">
        <v>78.244466491934688</v>
      </c>
      <c r="AG226" s="476">
        <v>96.251204442041526</v>
      </c>
      <c r="AH226" s="476">
        <v>76.793229293692974</v>
      </c>
      <c r="AI226" s="476">
        <v>81.149467569478858</v>
      </c>
      <c r="AJ226" s="476">
        <v>88.723155083622686</v>
      </c>
      <c r="AK226" s="476">
        <v>77.9569187462032</v>
      </c>
      <c r="AL226" s="476">
        <v>97.336148095579617</v>
      </c>
      <c r="AM226" s="476">
        <v>98.653020828321331</v>
      </c>
      <c r="AN226" s="476">
        <v>54.262094836545657</v>
      </c>
      <c r="AO226" s="476">
        <v>95.85118201774425</v>
      </c>
      <c r="AP226" s="476">
        <v>64.380205910479063</v>
      </c>
      <c r="AQ226" s="476">
        <v>96.56114099050393</v>
      </c>
      <c r="AR226" s="1"/>
      <c r="AS226" s="1"/>
      <c r="AT226" s="1"/>
      <c r="AU226" s="1"/>
      <c r="AV226" s="1"/>
      <c r="AW226" s="1"/>
      <c r="AX226" s="1"/>
      <c r="AY226" s="1"/>
      <c r="AZ226" s="342"/>
      <c r="BA226" s="970"/>
      <c r="BB226" s="594" t="s">
        <v>72</v>
      </c>
      <c r="BC226" s="486">
        <v>9663.6221672453521</v>
      </c>
      <c r="BD226" s="483">
        <v>10086.737514707915</v>
      </c>
      <c r="BE226" s="483">
        <v>11914.468939688815</v>
      </c>
      <c r="BF226" s="483">
        <v>12116.329465441637</v>
      </c>
      <c r="BG226" s="492">
        <v>10188.906981043336</v>
      </c>
      <c r="BH226" s="486">
        <v>4995.1037622262065</v>
      </c>
      <c r="BI226" s="483">
        <v>4987.280403456507</v>
      </c>
      <c r="BJ226" s="483">
        <v>5419.8117565819948</v>
      </c>
      <c r="BK226" s="483">
        <v>4641.37213123519</v>
      </c>
      <c r="BL226" s="492">
        <v>4055.7625392118607</v>
      </c>
      <c r="BM226" s="486">
        <v>5189.4432042077187</v>
      </c>
      <c r="BN226" s="483">
        <v>5437.6775838129306</v>
      </c>
      <c r="BO226" s="483">
        <v>5577.3624659370771</v>
      </c>
      <c r="BP226" s="483">
        <v>6385.2106399005834</v>
      </c>
      <c r="BQ226" s="492">
        <v>7281.0405815569829</v>
      </c>
      <c r="BR226" s="486">
        <v>377.94072338126153</v>
      </c>
      <c r="BS226" s="483">
        <v>341.4219558341203</v>
      </c>
      <c r="BT226" s="483">
        <v>6138.3042940413779</v>
      </c>
      <c r="BU226" s="483">
        <v>1426.3283679810413</v>
      </c>
      <c r="BV226" s="483">
        <v>18.486950178982141</v>
      </c>
      <c r="BW226" s="483">
        <v>1261.0128432121328</v>
      </c>
      <c r="BX226" s="483">
        <v>196.4081084455475</v>
      </c>
      <c r="BY226" s="489">
        <v>139.56482560350469</v>
      </c>
      <c r="BZ226" s="489">
        <v>3348.8629847556163</v>
      </c>
      <c r="CA226" s="489">
        <v>5667.6369428636663</v>
      </c>
      <c r="CB226" s="489">
        <v>3693.0826126914353</v>
      </c>
      <c r="CC226" s="489">
        <v>1683.8458356041494</v>
      </c>
      <c r="CD226" s="489">
        <v>5642.3193349317935</v>
      </c>
      <c r="CE226" s="489">
        <v>2530.217156848913</v>
      </c>
      <c r="CF226" s="489">
        <v>589.6983149368964</v>
      </c>
      <c r="CG226" s="489">
        <v>2487.2504198020265</v>
      </c>
      <c r="CH226" s="489">
        <v>25.540733989289791</v>
      </c>
      <c r="CI226" s="489">
        <v>23.85633395624254</v>
      </c>
      <c r="CJ226" s="489">
        <v>7926.3028361882316</v>
      </c>
      <c r="CK226" s="489">
        <v>90.268173349289853</v>
      </c>
      <c r="CL226" s="489">
        <v>422.18174282198891</v>
      </c>
      <c r="CM226" s="489">
        <v>7855.6508512505079</v>
      </c>
      <c r="CN226" s="489">
        <v>158.48331270331207</v>
      </c>
      <c r="CO226" s="489">
        <v>892.24067135162409</v>
      </c>
      <c r="CP226" s="489">
        <v>627.49628954211232</v>
      </c>
      <c r="CQ226" s="489">
        <v>405.66245186197784</v>
      </c>
      <c r="CR226" s="2"/>
      <c r="CS226" s="2"/>
      <c r="CT226" s="2"/>
      <c r="CU226" s="2"/>
      <c r="CV226" s="2"/>
      <c r="CW226" s="2"/>
      <c r="CX226" s="2"/>
      <c r="CY226" s="2"/>
      <c r="CZ226" s="4"/>
    </row>
    <row r="227" s="304" customFormat="true" ht="15" customHeight="true" x14ac:dyDescent="0.2">
      <c r="A227" s="982" t="s">
        <v>95</v>
      </c>
      <c r="B227" s="378" t="s">
        <v>61</v>
      </c>
      <c r="C227" s="473">
        <v>16.207776393571471</v>
      </c>
      <c r="D227" s="462">
        <v>19.290538946792651</v>
      </c>
      <c r="E227" s="462">
        <v>29.223843450147633</v>
      </c>
      <c r="F227" s="462">
        <v>38.660788749042595</v>
      </c>
      <c r="G227" s="480">
        <v>51.433396811162893</v>
      </c>
      <c r="H227" s="467">
        <v>24.74912085366844</v>
      </c>
      <c r="I227" s="462">
        <v>30.90981419755169</v>
      </c>
      <c r="J227" s="462">
        <v>40.753458356631228</v>
      </c>
      <c r="K227" s="462">
        <v>44.111782979251032</v>
      </c>
      <c r="L227" s="476">
        <v>63.547046485642674</v>
      </c>
      <c r="M227" s="473">
        <v>13.452381928552201</v>
      </c>
      <c r="N227" s="462">
        <v>17.851690567108829</v>
      </c>
      <c r="O227" s="462">
        <v>18.784654031040169</v>
      </c>
      <c r="P227" s="462">
        <v>24.336437714248532</v>
      </c>
      <c r="Q227" s="476">
        <v>39.560823567143217</v>
      </c>
      <c r="R227" s="473">
        <v>37.731417865025122</v>
      </c>
      <c r="S227" s="462">
        <v>35.169467955208248</v>
      </c>
      <c r="T227" s="462">
        <v>15.2463519083203</v>
      </c>
      <c r="U227" s="462">
        <v>7.4948872951012575</v>
      </c>
      <c r="V227" s="462">
        <v>82.057717250168508</v>
      </c>
      <c r="W227" s="462">
        <v>21.722158568140966</v>
      </c>
      <c r="X227" s="462">
        <v>9.3577164607064205</v>
      </c>
      <c r="Y227" s="476">
        <v>39.646456519153062</v>
      </c>
      <c r="Z227" s="476">
        <v>38.196158620986992</v>
      </c>
      <c r="AA227" s="476">
        <v>53.636183072973097</v>
      </c>
      <c r="AB227" s="476">
        <v>19.218889277346317</v>
      </c>
      <c r="AC227" s="476">
        <v>23.927065266350468</v>
      </c>
      <c r="AD227" s="476">
        <v>22.486938601733566</v>
      </c>
      <c r="AE227" s="476">
        <v>4.328768244501827</v>
      </c>
      <c r="AF227" s="476">
        <v>34.853167512626996</v>
      </c>
      <c r="AG227" s="476">
        <v>14.386879951572675</v>
      </c>
      <c r="AH227" s="476">
        <v>20.883128640057638</v>
      </c>
      <c r="AI227" s="476">
        <v>24.82557075995825</v>
      </c>
      <c r="AJ227" s="476">
        <v>58.14703465127873</v>
      </c>
      <c r="AK227" s="476">
        <v>24.4001153281224</v>
      </c>
      <c r="AL227" s="476">
        <v>3.0750648367145339</v>
      </c>
      <c r="AM227" s="476">
        <v>34.722726399058814</v>
      </c>
      <c r="AN227" s="476">
        <v>17.775917002674362</v>
      </c>
      <c r="AO227" s="476">
        <v>45.150341711589633</v>
      </c>
      <c r="AP227" s="476">
        <v>25.346880805447952</v>
      </c>
      <c r="AQ227" s="476">
        <v>6.9492589117828425</v>
      </c>
      <c r="AR227" s="1"/>
      <c r="AS227" s="1"/>
      <c r="AT227" s="1"/>
      <c r="AU227" s="1"/>
      <c r="AV227" s="1"/>
      <c r="AW227" s="1"/>
      <c r="AX227" s="1"/>
      <c r="AY227" s="1"/>
      <c r="AZ227" s="342"/>
      <c r="BA227" s="970" t="s">
        <v>95</v>
      </c>
      <c r="BB227" s="594" t="s">
        <v>61</v>
      </c>
      <c r="BC227" s="486">
        <v>1590.9480290639658</v>
      </c>
      <c r="BD227" s="483">
        <v>2008.6361250955067</v>
      </c>
      <c r="BE227" s="483">
        <v>3601.7905680879003</v>
      </c>
      <c r="BF227" s="483">
        <v>5154.9348154893287</v>
      </c>
      <c r="BG227" s="492">
        <v>7894.7334871832481</v>
      </c>
      <c r="BH227" s="486">
        <v>1282.1152823155021</v>
      </c>
      <c r="BI227" s="483">
        <v>1643.6366064114573</v>
      </c>
      <c r="BJ227" s="483">
        <v>2650.6080064650555</v>
      </c>
      <c r="BK227" s="483">
        <v>2879.5439216464761</v>
      </c>
      <c r="BL227" s="492">
        <v>4382.3314829819001</v>
      </c>
      <c r="BM227" s="486">
        <v>706.99429755194933</v>
      </c>
      <c r="BN227" s="483">
        <v>987.28977865798151</v>
      </c>
      <c r="BO227" s="483">
        <v>1085.7785091862127</v>
      </c>
      <c r="BP227" s="483">
        <v>1602.3990193096572</v>
      </c>
      <c r="BQ227" s="492">
        <v>3030.3461203937673</v>
      </c>
      <c r="BR227" s="486">
        <v>154.83327275569155</v>
      </c>
      <c r="BS227" s="483">
        <v>151.92962607820874</v>
      </c>
      <c r="BT227" s="483">
        <v>983.95105890619197</v>
      </c>
      <c r="BU227" s="483">
        <v>108.67322685819585</v>
      </c>
      <c r="BV227" s="483">
        <v>46.239410385472361</v>
      </c>
      <c r="BW227" s="483">
        <v>289.83759414080072</v>
      </c>
      <c r="BX227" s="483">
        <v>22.280214850087457</v>
      </c>
      <c r="BY227" s="489">
        <v>124.6367914804639</v>
      </c>
      <c r="BZ227" s="489">
        <v>1311.3545621865987</v>
      </c>
      <c r="CA227" s="489">
        <v>5007.2565135331779</v>
      </c>
      <c r="CB227" s="489">
        <v>789.137339615408</v>
      </c>
      <c r="CC227" s="489">
        <v>457.24872358456616</v>
      </c>
      <c r="CD227" s="489">
        <v>1296.0107439083019</v>
      </c>
      <c r="CE227" s="489">
        <v>110.13909263529993</v>
      </c>
      <c r="CF227" s="489">
        <v>262.67485834960706</v>
      </c>
      <c r="CG227" s="489">
        <v>371.08448368429072</v>
      </c>
      <c r="CH227" s="489">
        <v>6.9455398394560923</v>
      </c>
      <c r="CI227" s="489">
        <v>7.2982254159193536</v>
      </c>
      <c r="CJ227" s="489">
        <v>5194.7093770275687</v>
      </c>
      <c r="CK227" s="489">
        <v>28.25347481154634</v>
      </c>
      <c r="CL227" s="489">
        <v>13.161203476266239</v>
      </c>
      <c r="CM227" s="489">
        <v>2764.9393085406468</v>
      </c>
      <c r="CN227" s="489">
        <v>51.918124823768878</v>
      </c>
      <c r="CO227" s="489">
        <v>420.28663968949593</v>
      </c>
      <c r="CP227" s="489">
        <v>247.0491268543137</v>
      </c>
      <c r="CQ227" s="489">
        <v>29.194491488607831</v>
      </c>
      <c r="CR227" s="2"/>
      <c r="CS227" s="2"/>
      <c r="CT227" s="2"/>
      <c r="CU227" s="2"/>
      <c r="CV227" s="2"/>
      <c r="CW227" s="2"/>
      <c r="CX227" s="2"/>
      <c r="CY227" s="2"/>
      <c r="CZ227" s="4"/>
    </row>
    <row r="228" s="304" customFormat="true" ht="15" customHeight="true" x14ac:dyDescent="0.2">
      <c r="A228" s="982"/>
      <c r="B228" s="378" t="s">
        <v>92</v>
      </c>
      <c r="C228" s="473">
        <v>21.474012404523535</v>
      </c>
      <c r="D228" s="462">
        <v>16.478211099046863</v>
      </c>
      <c r="E228" s="462">
        <v>12.362732090496815</v>
      </c>
      <c r="F228" s="462">
        <v>6.9202706725651524</v>
      </c>
      <c r="G228" s="480">
        <v>9.1163979433939986</v>
      </c>
      <c r="H228" s="467">
        <v>12.421301983784986</v>
      </c>
      <c r="I228" s="462">
        <v>6.5478952096641123</v>
      </c>
      <c r="J228" s="462">
        <v>7.3207840118276097</v>
      </c>
      <c r="K228" s="462">
        <v>8.9708072484942623</v>
      </c>
      <c r="L228" s="476">
        <v>8.8837775721094907</v>
      </c>
      <c r="M228" s="473">
        <v>27.091706792684018</v>
      </c>
      <c r="N228" s="462">
        <v>14.042324449455505</v>
      </c>
      <c r="O228" s="462">
        <v>17.657222892546923</v>
      </c>
      <c r="P228" s="462">
        <v>14.429138355707243</v>
      </c>
      <c r="Q228" s="476">
        <v>10.865039173048153</v>
      </c>
      <c r="R228" s="473">
        <v>5.645462857136903</v>
      </c>
      <c r="S228" s="462">
        <v>27.808965630899323</v>
      </c>
      <c r="T228" s="462">
        <v>9.8245197426876469</v>
      </c>
      <c r="U228" s="462">
        <v>7.615087561831678</v>
      </c>
      <c r="V228" s="462">
        <v>7.7845650918317091</v>
      </c>
      <c r="W228" s="462">
        <v>2.4836596199046133</v>
      </c>
      <c r="X228" s="462">
        <v>12.384983765753327</v>
      </c>
      <c r="Y228" s="476">
        <v>31.894080557880727</v>
      </c>
      <c r="Z228" s="476">
        <v>16.758669863736138</v>
      </c>
      <c r="AA228" s="476">
        <v>11.010835710041986</v>
      </c>
      <c r="AB228" s="476">
        <v>2.3206495019127478</v>
      </c>
      <c r="AC228" s="476">
        <v>8.0409986066308701</v>
      </c>
      <c r="AD228" s="476">
        <v>17.679099433697669</v>
      </c>
      <c r="AE228" s="476">
        <v>2.2673611233639401</v>
      </c>
      <c r="AF228" s="476">
        <v>7.0005419449748167</v>
      </c>
      <c r="AG228" s="476">
        <v>8.6008684425580206</v>
      </c>
      <c r="AH228" s="476">
        <v>7.007225957767198</v>
      </c>
      <c r="AI228" s="476">
        <v>0</v>
      </c>
      <c r="AJ228" s="476">
        <v>27.899120334204159</v>
      </c>
      <c r="AK228" s="476">
        <v>37.44473506204892</v>
      </c>
      <c r="AL228" s="476">
        <v>9.1721316561393724</v>
      </c>
      <c r="AM228" s="476">
        <v>3.8940562397345038</v>
      </c>
      <c r="AN228" s="476">
        <v>22.52326733120649</v>
      </c>
      <c r="AO228" s="476">
        <v>34.626329348431028</v>
      </c>
      <c r="AP228" s="476">
        <v>11.695215381988673</v>
      </c>
      <c r="AQ228" s="476">
        <v>5.0862249144737799</v>
      </c>
      <c r="AR228" s="1"/>
      <c r="AS228" s="1"/>
      <c r="AT228" s="1"/>
      <c r="AU228" s="1"/>
      <c r="AV228" s="1"/>
      <c r="AW228" s="1"/>
      <c r="AX228" s="1"/>
      <c r="AY228" s="1"/>
      <c r="AZ228" s="342"/>
      <c r="BA228" s="970"/>
      <c r="BB228" s="594" t="s">
        <v>92</v>
      </c>
      <c r="BC228" s="486">
        <v>2107.8793834188405</v>
      </c>
      <c r="BD228" s="483">
        <v>1715.8012112460153</v>
      </c>
      <c r="BE228" s="483">
        <v>1523.6863664188595</v>
      </c>
      <c r="BF228" s="483">
        <v>922.73193012647187</v>
      </c>
      <c r="BG228" s="492">
        <v>1399.3151646282224</v>
      </c>
      <c r="BH228" s="486">
        <v>643.4790631080549</v>
      </c>
      <c r="BI228" s="483">
        <v>348.1858607355403</v>
      </c>
      <c r="BJ228" s="483">
        <v>476.14434450062345</v>
      </c>
      <c r="BK228" s="483">
        <v>585.59939635209003</v>
      </c>
      <c r="BL228" s="492">
        <v>612.64307776852922</v>
      </c>
      <c r="BM228" s="486">
        <v>1423.8134417462531</v>
      </c>
      <c r="BN228" s="483">
        <v>776.6123519466654</v>
      </c>
      <c r="BO228" s="483">
        <v>1020.6114585319649</v>
      </c>
      <c r="BP228" s="483">
        <v>950.06662117732992</v>
      </c>
      <c r="BQ228" s="492">
        <v>832.25843997135883</v>
      </c>
      <c r="BR228" s="486">
        <v>23.166515860021519</v>
      </c>
      <c r="BS228" s="483">
        <v>120.13277412400014</v>
      </c>
      <c r="BT228" s="483">
        <v>634.04325586810501</v>
      </c>
      <c r="BU228" s="483">
        <v>110.41608840373884</v>
      </c>
      <c r="BV228" s="483">
        <v>4.386591682245335</v>
      </c>
      <c r="BW228" s="483">
        <v>33.139336803921317</v>
      </c>
      <c r="BX228" s="483">
        <v>29.487973949041674</v>
      </c>
      <c r="BY228" s="489">
        <v>100.26560295579769</v>
      </c>
      <c r="BZ228" s="489">
        <v>575.36042825820607</v>
      </c>
      <c r="CA228" s="489">
        <v>1027.9269640335972</v>
      </c>
      <c r="CB228" s="489">
        <v>95.287045348549356</v>
      </c>
      <c r="CC228" s="489">
        <v>153.66432566211842</v>
      </c>
      <c r="CD228" s="489">
        <v>1018.9160567605677</v>
      </c>
      <c r="CE228" s="489">
        <v>57.689643496402567</v>
      </c>
      <c r="CF228" s="489">
        <v>52.76038004581757</v>
      </c>
      <c r="CG228" s="489">
        <v>221.84440517933589</v>
      </c>
      <c r="CH228" s="489">
        <v>2.3305400207317124</v>
      </c>
      <c r="CI228" s="489">
        <v>0</v>
      </c>
      <c r="CJ228" s="489">
        <v>2492.4370241763258</v>
      </c>
      <c r="CK228" s="489">
        <v>43.358150757643756</v>
      </c>
      <c r="CL228" s="489">
        <v>39.256502691022618</v>
      </c>
      <c r="CM228" s="489">
        <v>310.08017755200677</v>
      </c>
      <c r="CN228" s="489">
        <v>65.783712005674019</v>
      </c>
      <c r="CO228" s="489">
        <v>322.32277885281758</v>
      </c>
      <c r="CP228" s="489">
        <v>113.99007123087225</v>
      </c>
      <c r="CQ228" s="489">
        <v>21.367710119848535</v>
      </c>
      <c r="CR228" s="2"/>
      <c r="CS228" s="2"/>
      <c r="CT228" s="2"/>
      <c r="CU228" s="2"/>
      <c r="CV228" s="2"/>
      <c r="CW228" s="2"/>
      <c r="CX228" s="2"/>
      <c r="CY228" s="2"/>
      <c r="CZ228" s="4"/>
    </row>
    <row r="229" s="304" customFormat="true" ht="15" customHeight="true" x14ac:dyDescent="0.2">
      <c r="A229" s="982"/>
      <c r="B229" s="378" t="s">
        <v>93</v>
      </c>
      <c r="C229" s="473">
        <v>8.6516508404900279</v>
      </c>
      <c r="D229" s="462">
        <v>11.330635608425361</v>
      </c>
      <c r="E229" s="462">
        <v>14.627358656391864</v>
      </c>
      <c r="F229" s="462">
        <v>14.674090364518403</v>
      </c>
      <c r="G229" s="480">
        <v>13.415136693191712</v>
      </c>
      <c r="H229" s="467">
        <v>10.388745435399429</v>
      </c>
      <c r="I229" s="462">
        <v>14.945909652412388</v>
      </c>
      <c r="J229" s="462">
        <v>12.063492295647212</v>
      </c>
      <c r="K229" s="462">
        <v>12.151495340516167</v>
      </c>
      <c r="L229" s="476">
        <v>15.391484479013343</v>
      </c>
      <c r="M229" s="473">
        <v>5.6838619388293736</v>
      </c>
      <c r="N229" s="462">
        <v>12.198347330372233</v>
      </c>
      <c r="O229" s="462">
        <v>11.198999442407114</v>
      </c>
      <c r="P229" s="462">
        <v>15.369403770595232</v>
      </c>
      <c r="Q229" s="476">
        <v>16.224038327747831</v>
      </c>
      <c r="R229" s="473">
        <v>14.759599412106713</v>
      </c>
      <c r="S229" s="462">
        <v>16.770486955320106</v>
      </c>
      <c r="T229" s="462">
        <v>5.3313907482797553</v>
      </c>
      <c r="U229" s="462">
        <v>20.964379950855175</v>
      </c>
      <c r="V229" s="462">
        <v>3.0040273298566076</v>
      </c>
      <c r="W229" s="462">
        <v>14.755620459620571</v>
      </c>
      <c r="X229" s="462">
        <v>5.3987134808338233</v>
      </c>
      <c r="Y229" s="476">
        <v>0.31196528877822044</v>
      </c>
      <c r="Z229" s="476">
        <v>12.936831684539627</v>
      </c>
      <c r="AA229" s="476">
        <v>11.185642774003842</v>
      </c>
      <c r="AB229" s="476">
        <v>53.171442739890409</v>
      </c>
      <c r="AC229" s="476">
        <v>12.920799202366833</v>
      </c>
      <c r="AD229" s="476">
        <v>12.022498372861502</v>
      </c>
      <c r="AE229" s="476">
        <v>4.0616339403085586</v>
      </c>
      <c r="AF229" s="476">
        <v>26.286791563929928</v>
      </c>
      <c r="AG229" s="476">
        <v>16.997739058091785</v>
      </c>
      <c r="AH229" s="476">
        <v>7.007225957767198</v>
      </c>
      <c r="AI229" s="476">
        <v>33.942932202178348</v>
      </c>
      <c r="AJ229" s="476">
        <v>2.2426752773633716</v>
      </c>
      <c r="AK229" s="476">
        <v>7.5217795160060594E-2</v>
      </c>
      <c r="AL229" s="476">
        <v>9.3082475773158109</v>
      </c>
      <c r="AM229" s="476">
        <v>12.363112733864721</v>
      </c>
      <c r="AN229" s="476">
        <v>5.657929085837301</v>
      </c>
      <c r="AO229" s="476">
        <v>0.31066325574693765</v>
      </c>
      <c r="AP229" s="476">
        <v>24.446438827086762</v>
      </c>
      <c r="AQ229" s="476">
        <v>1.913876362231876</v>
      </c>
      <c r="AR229" s="1"/>
      <c r="AS229" s="1"/>
      <c r="AT229" s="1"/>
      <c r="AU229" s="1"/>
      <c r="AV229" s="1"/>
      <c r="AW229" s="1"/>
      <c r="AX229" s="1"/>
      <c r="AY229" s="1"/>
      <c r="AZ229" s="342"/>
      <c r="BA229" s="970"/>
      <c r="BB229" s="594" t="s">
        <v>93</v>
      </c>
      <c r="BC229" s="486">
        <v>849.24214886667539</v>
      </c>
      <c r="BD229" s="483">
        <v>1179.8075764576158</v>
      </c>
      <c r="BE229" s="483">
        <v>1802.7978604013826</v>
      </c>
      <c r="BF229" s="483">
        <v>1956.6072434972159</v>
      </c>
      <c r="BG229" s="492">
        <v>2059.1470805578861</v>
      </c>
      <c r="BH229" s="486">
        <v>538.18353248037602</v>
      </c>
      <c r="BI229" s="483">
        <v>794.75224483132422</v>
      </c>
      <c r="BJ229" s="483">
        <v>784.61044912938246</v>
      </c>
      <c r="BK229" s="483">
        <v>793.22943176333411</v>
      </c>
      <c r="BL229" s="492">
        <v>1061.4275679585942</v>
      </c>
      <c r="BM229" s="486">
        <v>298.71720860793431</v>
      </c>
      <c r="BN229" s="483">
        <v>674.63098749794528</v>
      </c>
      <c r="BO229" s="483">
        <v>647.31737400439636</v>
      </c>
      <c r="BP229" s="483">
        <v>1011.9770945341257</v>
      </c>
      <c r="BQ229" s="492">
        <v>1242.7560189733611</v>
      </c>
      <c r="BR229" s="486">
        <v>60.566954830970857</v>
      </c>
      <c r="BS229" s="483">
        <v>72.447323215588696</v>
      </c>
      <c r="BT229" s="483">
        <v>344.07100162431425</v>
      </c>
      <c r="BU229" s="483">
        <v>303.97612781046058</v>
      </c>
      <c r="BV229" s="483">
        <v>1.6927652531563588</v>
      </c>
      <c r="BW229" s="483">
        <v>196.88345063200669</v>
      </c>
      <c r="BX229" s="483">
        <v>12.854043694540486</v>
      </c>
      <c r="BY229" s="489">
        <v>0.98072705760752765</v>
      </c>
      <c r="BZ229" s="489">
        <v>444.14867521363357</v>
      </c>
      <c r="CA229" s="489">
        <v>1044.2462425408642</v>
      </c>
      <c r="CB229" s="489">
        <v>2183.2464021075707</v>
      </c>
      <c r="CC229" s="489">
        <v>246.91782620258846</v>
      </c>
      <c r="CD229" s="489">
        <v>692.90388237407251</v>
      </c>
      <c r="CE229" s="489">
        <v>103.34225616502253</v>
      </c>
      <c r="CF229" s="489">
        <v>198.11339236295703</v>
      </c>
      <c r="CG229" s="489">
        <v>438.42704209697592</v>
      </c>
      <c r="CH229" s="489">
        <v>2.3305400207317124</v>
      </c>
      <c r="CI229" s="489">
        <v>9.9785488472363362</v>
      </c>
      <c r="CJ229" s="489">
        <v>200.35495125100431</v>
      </c>
      <c r="CK229" s="489">
        <v>8.7096476895970346E-2</v>
      </c>
      <c r="CL229" s="489">
        <v>39.839075556990721</v>
      </c>
      <c r="CM229" s="489">
        <v>984.46348886671967</v>
      </c>
      <c r="CN229" s="489">
        <v>16.525114765012653</v>
      </c>
      <c r="CO229" s="489">
        <v>2.8918411441250185</v>
      </c>
      <c r="CP229" s="489">
        <v>238.27276473525998</v>
      </c>
      <c r="CQ229" s="489">
        <v>8.0403749344678683</v>
      </c>
      <c r="CR229" s="2"/>
      <c r="CS229" s="2"/>
      <c r="CT229" s="2"/>
      <c r="CU229" s="2"/>
      <c r="CV229" s="2"/>
      <c r="CW229" s="2"/>
      <c r="CX229" s="2"/>
      <c r="CY229" s="2"/>
      <c r="CZ229" s="4"/>
    </row>
    <row r="230" s="304" customFormat="true" ht="15" customHeight="true" x14ac:dyDescent="0.2">
      <c r="A230" s="982"/>
      <c r="B230" s="378" t="s">
        <v>94</v>
      </c>
      <c r="C230" s="473">
        <v>53.666560361414994</v>
      </c>
      <c r="D230" s="462">
        <v>52.900614345735228</v>
      </c>
      <c r="E230" s="462">
        <v>43.786065802963911</v>
      </c>
      <c r="F230" s="462">
        <v>39.744850213873661</v>
      </c>
      <c r="G230" s="480">
        <v>26.035068552251232</v>
      </c>
      <c r="H230" s="467">
        <v>52.440831727147255</v>
      </c>
      <c r="I230" s="462">
        <v>47.596380940371731</v>
      </c>
      <c r="J230" s="462">
        <v>39.862265335894023</v>
      </c>
      <c r="K230" s="462">
        <v>34.765914431738445</v>
      </c>
      <c r="L230" s="476">
        <v>12.177691463234416</v>
      </c>
      <c r="M230" s="473">
        <v>53.772049339934348</v>
      </c>
      <c r="N230" s="462">
        <v>55.907637653063411</v>
      </c>
      <c r="O230" s="462">
        <v>52.359123634005556</v>
      </c>
      <c r="P230" s="462">
        <v>45.865020159449017</v>
      </c>
      <c r="Q230" s="476">
        <v>33.350098932060853</v>
      </c>
      <c r="R230" s="473">
        <v>41.86351986573127</v>
      </c>
      <c r="S230" s="462">
        <v>20.25107945857237</v>
      </c>
      <c r="T230" s="462">
        <v>69.597737600712406</v>
      </c>
      <c r="U230" s="462">
        <v>63.92564519221191</v>
      </c>
      <c r="V230" s="462">
        <v>7.153690328143175</v>
      </c>
      <c r="W230" s="462">
        <v>61.038561352333844</v>
      </c>
      <c r="X230" s="462">
        <v>72.85858629270642</v>
      </c>
      <c r="Y230" s="476">
        <v>28.147497634188017</v>
      </c>
      <c r="Z230" s="476">
        <v>32.108339830737052</v>
      </c>
      <c r="AA230" s="476">
        <v>24.167338442981084</v>
      </c>
      <c r="AB230" s="476">
        <v>25.289018480850434</v>
      </c>
      <c r="AC230" s="476">
        <v>55.111136924651881</v>
      </c>
      <c r="AD230" s="476">
        <v>47.811463591707074</v>
      </c>
      <c r="AE230" s="476">
        <v>89.342236691825789</v>
      </c>
      <c r="AF230" s="476">
        <v>31.859498978468302</v>
      </c>
      <c r="AG230" s="476">
        <v>60.0145125477775</v>
      </c>
      <c r="AH230" s="476">
        <v>65.102419444407971</v>
      </c>
      <c r="AI230" s="476">
        <v>41.23149703786337</v>
      </c>
      <c r="AJ230" s="476">
        <v>11.711169737153671</v>
      </c>
      <c r="AK230" s="476">
        <v>38.079931814668583</v>
      </c>
      <c r="AL230" s="476">
        <v>78.444555929830287</v>
      </c>
      <c r="AM230" s="476">
        <v>49.020104627341951</v>
      </c>
      <c r="AN230" s="476">
        <v>54.042886580281802</v>
      </c>
      <c r="AO230" s="476">
        <v>19.912665684232351</v>
      </c>
      <c r="AP230" s="476">
        <v>38.511464985476607</v>
      </c>
      <c r="AQ230" s="476">
        <v>86.050639811511573</v>
      </c>
      <c r="AR230" s="1"/>
      <c r="AS230" s="1"/>
      <c r="AT230" s="1"/>
      <c r="AU230" s="1"/>
      <c r="AV230" s="1"/>
      <c r="AW230" s="1"/>
      <c r="AX230" s="1"/>
      <c r="AY230" s="1"/>
      <c r="AZ230" s="342"/>
      <c r="BA230" s="970"/>
      <c r="BB230" s="594" t="s">
        <v>94</v>
      </c>
      <c r="BC230" s="486">
        <v>5267.8853878746922</v>
      </c>
      <c r="BD230" s="483">
        <v>5508.3004838626575</v>
      </c>
      <c r="BE230" s="483">
        <v>5396.5604863652807</v>
      </c>
      <c r="BF230" s="483">
        <v>5299.4809142112908</v>
      </c>
      <c r="BG230" s="492">
        <v>3996.2347479247137</v>
      </c>
      <c r="BH230" s="486">
        <v>2716.6699040440944</v>
      </c>
      <c r="BI230" s="483">
        <v>2530.9486995394527</v>
      </c>
      <c r="BJ230" s="483">
        <v>2592.6447451535787</v>
      </c>
      <c r="BK230" s="483">
        <v>2269.4611466846154</v>
      </c>
      <c r="BL230" s="492">
        <v>839.79797080623337</v>
      </c>
      <c r="BM230" s="486">
        <v>2826.0075020860736</v>
      </c>
      <c r="BN230" s="483">
        <v>3091.9782636991481</v>
      </c>
      <c r="BO230" s="483">
        <v>3026.4284403474394</v>
      </c>
      <c r="BP230" s="483">
        <v>3019.918699156588</v>
      </c>
      <c r="BQ230" s="492">
        <v>2554.6066487214157</v>
      </c>
      <c r="BR230" s="486">
        <v>171.78961609848227</v>
      </c>
      <c r="BS230" s="483">
        <v>87.483237839694425</v>
      </c>
      <c r="BT230" s="483">
        <v>4491.6166189450651</v>
      </c>
      <c r="BU230" s="483">
        <v>926.89934731512551</v>
      </c>
      <c r="BV230" s="483">
        <v>4.0310946238626624</v>
      </c>
      <c r="BW230" s="483">
        <v>814.43424311077399</v>
      </c>
      <c r="BX230" s="483">
        <v>173.47233837352147</v>
      </c>
      <c r="BY230" s="489">
        <v>88.487448850172456</v>
      </c>
      <c r="BZ230" s="489">
        <v>1102.3469228693527</v>
      </c>
      <c r="CA230" s="489">
        <v>2256.1646989074238</v>
      </c>
      <c r="CB230" s="489">
        <v>1038.3799228702737</v>
      </c>
      <c r="CC230" s="489">
        <v>1053.1795994860402</v>
      </c>
      <c r="CD230" s="489">
        <v>2755.5627555302717</v>
      </c>
      <c r="CE230" s="489">
        <v>2273.1808051272405</v>
      </c>
      <c r="CF230" s="489">
        <v>240.11273518330032</v>
      </c>
      <c r="CG230" s="489">
        <v>1547.9697111062601</v>
      </c>
      <c r="CH230" s="489">
        <v>21.652476297482046</v>
      </c>
      <c r="CI230" s="489">
        <v>12.121242348373062</v>
      </c>
      <c r="CJ230" s="489">
        <v>1046.246358295002</v>
      </c>
      <c r="CK230" s="489">
        <v>44.093660209512265</v>
      </c>
      <c r="CL230" s="489">
        <v>335.74081101356842</v>
      </c>
      <c r="CM230" s="489">
        <v>3903.4266098582307</v>
      </c>
      <c r="CN230" s="489">
        <v>157.84307109949521</v>
      </c>
      <c r="CO230" s="489">
        <v>185.35911424869923</v>
      </c>
      <c r="CP230" s="489">
        <v>375.36073458385948</v>
      </c>
      <c r="CQ230" s="489">
        <v>361.50684604754827</v>
      </c>
      <c r="CR230" s="2"/>
      <c r="CS230" s="2"/>
      <c r="CT230" s="2"/>
      <c r="CU230" s="2"/>
      <c r="CV230" s="2"/>
      <c r="CW230" s="2"/>
      <c r="CX230" s="2"/>
      <c r="CY230" s="2"/>
      <c r="CZ230" s="4"/>
    </row>
    <row r="231" s="304" customFormat="true" ht="15" customHeight="true" x14ac:dyDescent="0.2">
      <c r="A231" s="970" t="s">
        <v>575</v>
      </c>
      <c r="B231" s="378" t="s">
        <v>576</v>
      </c>
      <c r="C231" s="404">
        <v>0.21959007283607876</v>
      </c>
      <c r="D231" s="402">
        <v>0.50131013484444353</v>
      </c>
      <c r="E231" s="402">
        <v>1.2801844900229711</v>
      </c>
      <c r="F231" s="402">
        <v>3.934689817021658</v>
      </c>
      <c r="G231" s="406">
        <v>18.071963016500803</v>
      </c>
      <c r="H231" s="403">
        <v>1.0100607075696277</v>
      </c>
      <c r="I231" s="402">
        <v>2.1190631263986024</v>
      </c>
      <c r="J231" s="402">
        <v>6.6736266476692494</v>
      </c>
      <c r="K231" s="402">
        <v>14.817654916505823</v>
      </c>
      <c r="L231" s="405">
        <v>24.162572152819099</v>
      </c>
      <c r="M231" s="404">
        <v>8.4495806646952887E-2</v>
      </c>
      <c r="N231" s="402">
        <v>0.18790790542132757</v>
      </c>
      <c r="O231" s="402">
        <v>0.29597342342705668</v>
      </c>
      <c r="P231" s="402">
        <v>1.1716371560919703</v>
      </c>
      <c r="Q231" s="405">
        <v>2.8817770912235297</v>
      </c>
      <c r="R231" s="404">
        <v>0.63240061633464306</v>
      </c>
      <c r="S231" s="402">
        <v>2.5619482371232705</v>
      </c>
      <c r="T231" s="402">
        <v>3.8090319333713305</v>
      </c>
      <c r="U231" s="402">
        <v>1.1784923332552391</v>
      </c>
      <c r="V231" s="402">
        <v>1.8000611725002176</v>
      </c>
      <c r="W231" s="402">
        <v>1.5059780233540434</v>
      </c>
      <c r="X231" s="402">
        <v>0.89643150809505434</v>
      </c>
      <c r="Y231" s="405">
        <v>0.96418933085611924</v>
      </c>
      <c r="Z231" s="405">
        <v>1.1558400220626126</v>
      </c>
      <c r="AA231" s="405">
        <v>15.903019213618983</v>
      </c>
      <c r="AB231" s="405">
        <v>5.0637527965242244</v>
      </c>
      <c r="AC231" s="405">
        <v>7.603969795552155</v>
      </c>
      <c r="AD231" s="405">
        <v>1.8088663840523354</v>
      </c>
      <c r="AE231" s="405">
        <v>0.49525717907143918</v>
      </c>
      <c r="AF231" s="405">
        <v>4.7359187924190049</v>
      </c>
      <c r="AG231" s="405">
        <v>2.7395128661106725</v>
      </c>
      <c r="AH231" s="405">
        <v>0.54163128024627005</v>
      </c>
      <c r="AI231" s="405">
        <v>0.64965468277715521</v>
      </c>
      <c r="AJ231" s="405">
        <v>8.5907656100003074</v>
      </c>
      <c r="AK231" s="405">
        <v>0.75269498065353113</v>
      </c>
      <c r="AL231" s="405">
        <v>0.6130577261032184</v>
      </c>
      <c r="AM231" s="405">
        <v>0.64406019896160982</v>
      </c>
      <c r="AN231" s="405">
        <v>3.3812453713723447</v>
      </c>
      <c r="AO231" s="405">
        <v>0.92065441832268424</v>
      </c>
      <c r="AP231" s="405">
        <v>3.2071665644587717</v>
      </c>
      <c r="AQ231" s="405">
        <v>1.684627239721382</v>
      </c>
      <c r="AR231" s="885"/>
      <c r="AS231" s="885"/>
      <c r="AT231" s="885"/>
      <c r="AU231" s="885"/>
      <c r="AV231" s="885"/>
      <c r="AW231" s="885"/>
      <c r="AX231" s="885"/>
      <c r="AY231" s="885"/>
      <c r="AZ231" s="342"/>
      <c r="BA231" s="970" t="s">
        <v>575</v>
      </c>
      <c r="BB231" s="594" t="s">
        <v>576</v>
      </c>
      <c r="BC231" s="449">
        <v>47.1672642619328</v>
      </c>
      <c r="BD231" s="434">
        <v>107.63549282983666</v>
      </c>
      <c r="BE231" s="434">
        <v>275.07413813911705</v>
      </c>
      <c r="BF231" s="434">
        <v>844.85043683254821</v>
      </c>
      <c r="BG231" s="453">
        <v>3881.1891791394237</v>
      </c>
      <c r="BH231" s="449">
        <v>95.208241838031881</v>
      </c>
      <c r="BI231" s="434">
        <v>199.42695224320076</v>
      </c>
      <c r="BJ231" s="434">
        <v>628.93503595066875</v>
      </c>
      <c r="BK231" s="434">
        <v>1394.4934883904355</v>
      </c>
      <c r="BL231" s="453">
        <v>2280.6655535433324</v>
      </c>
      <c r="BM231" s="449">
        <v>10.189683978120462</v>
      </c>
      <c r="BN231" s="434">
        <v>22.644062618735422</v>
      </c>
      <c r="BO231" s="434">
        <v>35.679507873175083</v>
      </c>
      <c r="BP231" s="434">
        <v>141.20957910635104</v>
      </c>
      <c r="BQ231" s="453">
        <v>347.46440566080821</v>
      </c>
      <c r="BR231" s="449">
        <v>8.9929059911987057</v>
      </c>
      <c r="BS231" s="434">
        <v>65.539790981168849</v>
      </c>
      <c r="BT231" s="434">
        <v>329.5122210630152</v>
      </c>
      <c r="BU231" s="434">
        <v>25.352354776222857</v>
      </c>
      <c r="BV231" s="434">
        <v>37.862911765754575</v>
      </c>
      <c r="BW231" s="434">
        <v>60.698349394994857</v>
      </c>
      <c r="BX231" s="434">
        <v>41.686462421643647</v>
      </c>
      <c r="BY231" s="435">
        <v>37.28154184127083</v>
      </c>
      <c r="BZ231" s="435">
        <v>42.366296196648939</v>
      </c>
      <c r="CA231" s="435">
        <v>2380.6543575937399</v>
      </c>
      <c r="CB231" s="435">
        <v>383.10592387045148</v>
      </c>
      <c r="CC231" s="435">
        <v>211.56069972664474</v>
      </c>
      <c r="CD231" s="435">
        <v>134.17574013852428</v>
      </c>
      <c r="CE231" s="435">
        <v>14.00508055294563</v>
      </c>
      <c r="CF231" s="435">
        <v>146.10209152315403</v>
      </c>
      <c r="CG231" s="435">
        <v>96.873523602489911</v>
      </c>
      <c r="CH231" s="435">
        <v>6.7861461808190908</v>
      </c>
      <c r="CI231" s="435">
        <v>4.6562815146878087</v>
      </c>
      <c r="CJ231" s="435">
        <v>797.4873948566202</v>
      </c>
      <c r="CK231" s="435">
        <v>6.2964113900688101</v>
      </c>
      <c r="CL231" s="435">
        <v>6.6890976414721077</v>
      </c>
      <c r="CM231" s="435">
        <v>55.107780351121399</v>
      </c>
      <c r="CN231" s="435">
        <v>62.325926903321459</v>
      </c>
      <c r="CO231" s="435">
        <v>24.017442097422276</v>
      </c>
      <c r="CP231" s="435">
        <v>162.50816085687012</v>
      </c>
      <c r="CQ231" s="435">
        <v>14.271617970588558</v>
      </c>
      <c r="CR231" s="3"/>
      <c r="CS231" s="3"/>
      <c r="CT231" s="3"/>
      <c r="CU231" s="3"/>
      <c r="CV231" s="3"/>
      <c r="CW231" s="3"/>
      <c r="CX231" s="3"/>
      <c r="CY231" s="3"/>
      <c r="CZ231" s="3"/>
    </row>
    <row r="232" s="304" customFormat="true" ht="15" customHeight="true" x14ac:dyDescent="0.2">
      <c r="A232" s="970"/>
      <c r="B232" s="378" t="s">
        <v>577</v>
      </c>
      <c r="C232" s="404">
        <v>0.5043299767811017</v>
      </c>
      <c r="D232" s="402">
        <v>1.0703540852663807</v>
      </c>
      <c r="E232" s="402">
        <v>0.79278234555739335</v>
      </c>
      <c r="F232" s="402">
        <v>1.7577575926989835</v>
      </c>
      <c r="G232" s="406">
        <v>6.4340199092533394</v>
      </c>
      <c r="H232" s="403">
        <v>0.97825767933895913</v>
      </c>
      <c r="I232" s="402">
        <v>1.3900201407426593</v>
      </c>
      <c r="J232" s="402">
        <v>5.1944250532485423</v>
      </c>
      <c r="K232" s="402">
        <v>5.923086033149163</v>
      </c>
      <c r="L232" s="405">
        <v>5.9594283282858989</v>
      </c>
      <c r="M232" s="404">
        <v>0.46353533398902791</v>
      </c>
      <c r="N232" s="402">
        <v>0.61991821823145055</v>
      </c>
      <c r="O232" s="402">
        <v>1.4465036048820501</v>
      </c>
      <c r="P232" s="402">
        <v>0.61695655113504322</v>
      </c>
      <c r="Q232" s="405">
        <v>0.46346338459305486</v>
      </c>
      <c r="R232" s="404">
        <v>1.6471370891629675</v>
      </c>
      <c r="S232" s="402">
        <v>0.98388651607852362</v>
      </c>
      <c r="T232" s="402">
        <v>6.4293708657517726E-2</v>
      </c>
      <c r="U232" s="402">
        <v>0.10659214848798086</v>
      </c>
      <c r="V232" s="402">
        <v>0</v>
      </c>
      <c r="W232" s="402">
        <v>0.33537626938995774</v>
      </c>
      <c r="X232" s="402">
        <v>0</v>
      </c>
      <c r="Y232" s="405">
        <v>3.5567029318292955</v>
      </c>
      <c r="Z232" s="405">
        <v>1.1453367377004746</v>
      </c>
      <c r="AA232" s="405">
        <v>9.0365648275115706</v>
      </c>
      <c r="AB232" s="405">
        <v>0.9064894102528136</v>
      </c>
      <c r="AC232" s="405">
        <v>0.5608408631550672</v>
      </c>
      <c r="AD232" s="405">
        <v>1.6252714492234456E-2</v>
      </c>
      <c r="AE232" s="405">
        <v>0.12357345527110324</v>
      </c>
      <c r="AF232" s="405">
        <v>0.57896538494306959</v>
      </c>
      <c r="AG232" s="405">
        <v>0</v>
      </c>
      <c r="AH232" s="405">
        <v>7.4404136984961136E-2</v>
      </c>
      <c r="AI232" s="405">
        <v>0.12353312301061657</v>
      </c>
      <c r="AJ232" s="405">
        <v>2.2617228909765008</v>
      </c>
      <c r="AK232" s="405">
        <v>2.2985579853189861</v>
      </c>
      <c r="AL232" s="405">
        <v>0.44587703263499806</v>
      </c>
      <c r="AM232" s="405">
        <v>0.60950292481948964</v>
      </c>
      <c r="AN232" s="405">
        <v>3.8659704708141183</v>
      </c>
      <c r="AO232" s="405">
        <v>0.55974468802662447</v>
      </c>
      <c r="AP232" s="405">
        <v>3.6445051386331486</v>
      </c>
      <c r="AQ232" s="405">
        <v>2.0698706561330601E-2</v>
      </c>
      <c r="AR232" s="885"/>
      <c r="AS232" s="885"/>
      <c r="AT232" s="885"/>
      <c r="AU232" s="885"/>
      <c r="AV232" s="885"/>
      <c r="AW232" s="885"/>
      <c r="AX232" s="885"/>
      <c r="AY232" s="885"/>
      <c r="AZ232" s="342"/>
      <c r="BA232" s="970"/>
      <c r="BB232" s="594" t="s">
        <v>577</v>
      </c>
      <c r="BC232" s="449">
        <v>108.32850949417008</v>
      </c>
      <c r="BD232" s="434">
        <v>229.81400427067956</v>
      </c>
      <c r="BE232" s="434">
        <v>170.34569793311164</v>
      </c>
      <c r="BF232" s="434">
        <v>377.42295812317906</v>
      </c>
      <c r="BG232" s="453">
        <v>1381.7894839293908</v>
      </c>
      <c r="BH232" s="449">
        <v>92.210490930313753</v>
      </c>
      <c r="BI232" s="434">
        <v>130.81605581807</v>
      </c>
      <c r="BJ232" s="434">
        <v>489.53231579847284</v>
      </c>
      <c r="BK232" s="434">
        <v>557.42321918984044</v>
      </c>
      <c r="BL232" s="453">
        <v>562.5006651266732</v>
      </c>
      <c r="BM232" s="449">
        <v>55.899561806373349</v>
      </c>
      <c r="BN232" s="434">
        <v>74.703972249879612</v>
      </c>
      <c r="BO232" s="434">
        <v>174.37557791970056</v>
      </c>
      <c r="BP232" s="434">
        <v>74.357640895648331</v>
      </c>
      <c r="BQ232" s="453">
        <v>55.88115401555924</v>
      </c>
      <c r="BR232" s="449">
        <v>23.42273017270589</v>
      </c>
      <c r="BS232" s="434">
        <v>25.169796828285477</v>
      </c>
      <c r="BT232" s="434">
        <v>5.5619283615104731</v>
      </c>
      <c r="BU232" s="434">
        <v>2.2930670727085989</v>
      </c>
      <c r="BV232" s="434">
        <v>0</v>
      </c>
      <c r="BW232" s="434">
        <v>13.517319418037653</v>
      </c>
      <c r="BX232" s="434">
        <v>0</v>
      </c>
      <c r="BY232" s="435">
        <v>137.52420289926604</v>
      </c>
      <c r="BZ232" s="435">
        <v>41.981307575533457</v>
      </c>
      <c r="CA232" s="435">
        <v>1352.7580609266042</v>
      </c>
      <c r="CB232" s="435">
        <v>68.58183583370419</v>
      </c>
      <c r="CC232" s="435">
        <v>15.603939604518859</v>
      </c>
      <c r="CD232" s="435">
        <v>1.205572736318032</v>
      </c>
      <c r="CE232" s="435">
        <v>3.4944595826403626</v>
      </c>
      <c r="CF232" s="435">
        <v>17.860959481630957</v>
      </c>
      <c r="CG232" s="435">
        <v>0</v>
      </c>
      <c r="CH232" s="435">
        <v>0.93221600829268503</v>
      </c>
      <c r="CI232" s="435">
        <v>0.88540114059840647</v>
      </c>
      <c r="CJ232" s="435">
        <v>209.95747970504445</v>
      </c>
      <c r="CK232" s="435">
        <v>19.227797516239733</v>
      </c>
      <c r="CL232" s="435">
        <v>4.8649823342788956</v>
      </c>
      <c r="CM232" s="435">
        <v>52.150953215975058</v>
      </c>
      <c r="CN232" s="435">
        <v>71.260783087317208</v>
      </c>
      <c r="CO232" s="435">
        <v>14.602260486091783</v>
      </c>
      <c r="CP232" s="435">
        <v>184.66824700532297</v>
      </c>
      <c r="CQ232" s="435">
        <v>0.17535275790594576</v>
      </c>
      <c r="CR232" s="3"/>
      <c r="CS232" s="3"/>
      <c r="CT232" s="3"/>
      <c r="CU232" s="3"/>
      <c r="CV232" s="3"/>
      <c r="CW232" s="3"/>
      <c r="CX232" s="3"/>
      <c r="CY232" s="3"/>
      <c r="CZ232" s="3"/>
    </row>
    <row r="233" s="304" customFormat="true" ht="15" customHeight="true" x14ac:dyDescent="0.2">
      <c r="A233" s="970"/>
      <c r="B233" s="378" t="s">
        <v>578</v>
      </c>
      <c r="C233" s="404">
        <v>44.9895818375538</v>
      </c>
      <c r="D233" s="402">
        <v>46.978776337585948</v>
      </c>
      <c r="E233" s="402">
        <v>55.449481534814758</v>
      </c>
      <c r="F233" s="402">
        <v>56.428920538987427</v>
      </c>
      <c r="G233" s="406">
        <v>47.442559906551615</v>
      </c>
      <c r="H233" s="403">
        <v>52.992870607158856</v>
      </c>
      <c r="I233" s="402">
        <v>52.993649479669799</v>
      </c>
      <c r="J233" s="402">
        <v>57.509596534726526</v>
      </c>
      <c r="K233" s="402">
        <v>49.318445121684611</v>
      </c>
      <c r="L233" s="405">
        <v>42.968884603073143</v>
      </c>
      <c r="M233" s="404">
        <v>43.03236396041401</v>
      </c>
      <c r="N233" s="402">
        <v>45.123643329151662</v>
      </c>
      <c r="O233" s="402">
        <v>46.266082721899068</v>
      </c>
      <c r="P233" s="402">
        <v>52.979054838389757</v>
      </c>
      <c r="Q233" s="405">
        <v>60.387008298865986</v>
      </c>
      <c r="R233" s="404">
        <v>26.577609800234541</v>
      </c>
      <c r="S233" s="402">
        <v>13.346172832863129</v>
      </c>
      <c r="T233" s="402">
        <v>70.956388195030371</v>
      </c>
      <c r="U233" s="402">
        <v>66.302205897914916</v>
      </c>
      <c r="V233" s="402">
        <v>0.87889810009883984</v>
      </c>
      <c r="W233" s="402">
        <v>31.286808421865668</v>
      </c>
      <c r="X233" s="402">
        <v>4.2235873861180728</v>
      </c>
      <c r="Y233" s="405">
        <v>3.6094782877442046</v>
      </c>
      <c r="Z233" s="405">
        <v>91.363895682973677</v>
      </c>
      <c r="AA233" s="405">
        <v>37.860405443014258</v>
      </c>
      <c r="AB233" s="405">
        <v>48.81380381404648</v>
      </c>
      <c r="AC233" s="405">
        <v>60.521225779854326</v>
      </c>
      <c r="AD233" s="405">
        <v>76.065924901995501</v>
      </c>
      <c r="AE233" s="405">
        <v>89.475259124845849</v>
      </c>
      <c r="AF233" s="405">
        <v>19.115149567348087</v>
      </c>
      <c r="AG233" s="405">
        <v>70.337634813891398</v>
      </c>
      <c r="AH233" s="405">
        <v>2.0385149509671669</v>
      </c>
      <c r="AI233" s="405">
        <v>3.3284884128419692</v>
      </c>
      <c r="AJ233" s="405">
        <v>85.384433984459605</v>
      </c>
      <c r="AK233" s="405">
        <v>10.790972314791967</v>
      </c>
      <c r="AL233" s="405">
        <v>38.693078368606663</v>
      </c>
      <c r="AM233" s="405">
        <v>91.81121101217397</v>
      </c>
      <c r="AN233" s="405">
        <v>8.5978820395091837</v>
      </c>
      <c r="AO233" s="405">
        <v>34.202031713245354</v>
      </c>
      <c r="AP233" s="405">
        <v>12.383901882403981</v>
      </c>
      <c r="AQ233" s="405">
        <v>47.884550858018017</v>
      </c>
      <c r="AR233" s="885"/>
      <c r="AS233" s="885"/>
      <c r="AT233" s="885"/>
      <c r="AU233" s="885"/>
      <c r="AV233" s="885"/>
      <c r="AW233" s="885"/>
      <c r="AX233" s="885"/>
      <c r="AY233" s="885"/>
      <c r="AZ233" s="342"/>
      <c r="BA233" s="970"/>
      <c r="BB233" s="594" t="s">
        <v>578</v>
      </c>
      <c r="BC233" s="449">
        <v>9663.6221672453521</v>
      </c>
      <c r="BD233" s="434">
        <v>10086.737514707915</v>
      </c>
      <c r="BE233" s="434">
        <v>11914.468939688815</v>
      </c>
      <c r="BF233" s="434">
        <v>12116.329465441637</v>
      </c>
      <c r="BG233" s="453">
        <v>10188.906981043336</v>
      </c>
      <c r="BH233" s="449">
        <v>4995.1037622262065</v>
      </c>
      <c r="BI233" s="434">
        <v>4987.280403456507</v>
      </c>
      <c r="BJ233" s="434">
        <v>5419.8117565819948</v>
      </c>
      <c r="BK233" s="434">
        <v>4641.37213123519</v>
      </c>
      <c r="BL233" s="453">
        <v>4055.7625392118607</v>
      </c>
      <c r="BM233" s="449">
        <v>5189.4432042077187</v>
      </c>
      <c r="BN233" s="434">
        <v>5437.6775838129306</v>
      </c>
      <c r="BO233" s="434">
        <v>5577.3624659370771</v>
      </c>
      <c r="BP233" s="434">
        <v>6385.2106399005834</v>
      </c>
      <c r="BQ233" s="453">
        <v>7281.0405815569829</v>
      </c>
      <c r="BR233" s="449">
        <v>377.94072338126153</v>
      </c>
      <c r="BS233" s="434">
        <v>341.4219558341203</v>
      </c>
      <c r="BT233" s="434">
        <v>6138.3042940413779</v>
      </c>
      <c r="BU233" s="434">
        <v>1426.3283679810413</v>
      </c>
      <c r="BV233" s="434">
        <v>18.486950178982141</v>
      </c>
      <c r="BW233" s="434">
        <v>1261.0128432121328</v>
      </c>
      <c r="BX233" s="434">
        <v>196.4081084455475</v>
      </c>
      <c r="BY233" s="435">
        <v>139.56482560350469</v>
      </c>
      <c r="BZ233" s="435">
        <v>3348.8629847556163</v>
      </c>
      <c r="CA233" s="435">
        <v>5667.6369428636663</v>
      </c>
      <c r="CB233" s="435">
        <v>3693.0826126914353</v>
      </c>
      <c r="CC233" s="435">
        <v>1683.8458356041494</v>
      </c>
      <c r="CD233" s="435">
        <v>5642.3193349317935</v>
      </c>
      <c r="CE233" s="435">
        <v>2530.217156848913</v>
      </c>
      <c r="CF233" s="435">
        <v>589.6983149368964</v>
      </c>
      <c r="CG233" s="435">
        <v>2487.2504198020265</v>
      </c>
      <c r="CH233" s="435">
        <v>25.540733989289791</v>
      </c>
      <c r="CI233" s="435">
        <v>23.85633395624254</v>
      </c>
      <c r="CJ233" s="435">
        <v>7926.3028361882316</v>
      </c>
      <c r="CK233" s="435">
        <v>90.268173349289853</v>
      </c>
      <c r="CL233" s="435">
        <v>422.18174282198891</v>
      </c>
      <c r="CM233" s="435">
        <v>7855.6508512505079</v>
      </c>
      <c r="CN233" s="435">
        <v>158.48331270331207</v>
      </c>
      <c r="CO233" s="435">
        <v>892.24067135162409</v>
      </c>
      <c r="CP233" s="435">
        <v>627.49628954211232</v>
      </c>
      <c r="CQ233" s="435">
        <v>405.66245186197784</v>
      </c>
      <c r="CR233" s="3"/>
      <c r="CS233" s="3"/>
      <c r="CT233" s="3"/>
      <c r="CU233" s="3"/>
      <c r="CV233" s="3"/>
      <c r="CW233" s="3"/>
      <c r="CX233" s="3"/>
      <c r="CY233" s="3"/>
      <c r="CZ233" s="3"/>
    </row>
    <row r="234" s="304" customFormat="true" ht="15" customHeight="true" x14ac:dyDescent="0.2">
      <c r="A234" s="970"/>
      <c r="B234" s="378" t="s">
        <v>579</v>
      </c>
      <c r="C234" s="404">
        <v>53.687854657356105</v>
      </c>
      <c r="D234" s="402">
        <v>50.6961116154921</v>
      </c>
      <c r="E234" s="402">
        <v>42.029032134900227</v>
      </c>
      <c r="F234" s="402">
        <v>37.487804051912775</v>
      </c>
      <c r="G234" s="406">
        <v>27.601630750623691</v>
      </c>
      <c r="H234" s="403">
        <v>44.631931661390944</v>
      </c>
      <c r="I234" s="402">
        <v>43.354968994604207</v>
      </c>
      <c r="J234" s="402">
        <v>29.968187232828903</v>
      </c>
      <c r="K234" s="402">
        <v>29.182388736587534</v>
      </c>
      <c r="L234" s="405">
        <v>26.641809956384787</v>
      </c>
      <c r="M234" s="404">
        <v>55.990274157155618</v>
      </c>
      <c r="N234" s="402">
        <v>53.16802742407323</v>
      </c>
      <c r="O234" s="402">
        <v>51.21792467799483</v>
      </c>
      <c r="P234" s="402">
        <v>44.657191601940831</v>
      </c>
      <c r="Q234" s="405">
        <v>35.966828381947288</v>
      </c>
      <c r="R234" s="404">
        <v>71.116091427626415</v>
      </c>
      <c r="S234" s="402">
        <v>82.518928245759369</v>
      </c>
      <c r="T234" s="402">
        <v>25.145052387221835</v>
      </c>
      <c r="U234" s="402">
        <v>30.999115677011709</v>
      </c>
      <c r="V234" s="402">
        <v>97.225869940991203</v>
      </c>
      <c r="W234" s="402">
        <v>66.749298604262876</v>
      </c>
      <c r="X234" s="402">
        <v>94.701990189110703</v>
      </c>
      <c r="Y234" s="405">
        <v>91.57627053936038</v>
      </c>
      <c r="Z234" s="405">
        <v>6.3046229720378069</v>
      </c>
      <c r="AA234" s="405">
        <v>36.610437850330371</v>
      </c>
      <c r="AB234" s="405">
        <v>44.507727649603602</v>
      </c>
      <c r="AC234" s="405">
        <v>30.365158393377612</v>
      </c>
      <c r="AD234" s="405">
        <v>19.932820115256504</v>
      </c>
      <c r="AE234" s="405">
        <v>9.9059102408117194</v>
      </c>
      <c r="AF234" s="405">
        <v>74.93644070641146</v>
      </c>
      <c r="AG234" s="405">
        <v>26.922852319997855</v>
      </c>
      <c r="AH234" s="405">
        <v>96.672402007106456</v>
      </c>
      <c r="AI234" s="405">
        <v>95.550116274697217</v>
      </c>
      <c r="AJ234" s="405">
        <v>3.5548230773955796</v>
      </c>
      <c r="AK234" s="405">
        <v>86.049706465107917</v>
      </c>
      <c r="AL234" s="405">
        <v>59.91566537155957</v>
      </c>
      <c r="AM234" s="405">
        <v>6.8027919542682129</v>
      </c>
      <c r="AN234" s="405">
        <v>83.87098590350179</v>
      </c>
      <c r="AO234" s="405">
        <v>63.867862239233276</v>
      </c>
      <c r="AP234" s="405">
        <v>79.362158571474666</v>
      </c>
      <c r="AQ234" s="405">
        <v>49.442175020841653</v>
      </c>
      <c r="AR234" s="885"/>
      <c r="AS234" s="885"/>
      <c r="AT234" s="885"/>
      <c r="AU234" s="885"/>
      <c r="AV234" s="885"/>
      <c r="AW234" s="885"/>
      <c r="AX234" s="885"/>
      <c r="AY234" s="885"/>
      <c r="AZ234" s="342"/>
      <c r="BA234" s="970"/>
      <c r="BB234" s="594" t="s">
        <v>579</v>
      </c>
      <c r="BC234" s="449">
        <v>11531.984099163226</v>
      </c>
      <c r="BD234" s="434">
        <v>10884.880593892467</v>
      </c>
      <c r="BE234" s="434">
        <v>9030.8075761185682</v>
      </c>
      <c r="BF234" s="434">
        <v>8049.3225900904981</v>
      </c>
      <c r="BG234" s="453">
        <v>5927.8093087125635</v>
      </c>
      <c r="BH234" s="449">
        <v>4207.002323197783</v>
      </c>
      <c r="BI234" s="434">
        <v>4080.1754433275032</v>
      </c>
      <c r="BJ234" s="434">
        <v>2824.257919977927</v>
      </c>
      <c r="BK234" s="434">
        <v>2746.3624506141473</v>
      </c>
      <c r="BL234" s="453">
        <v>2514.6767433236805</v>
      </c>
      <c r="BM234" s="449">
        <v>6752.0889160043916</v>
      </c>
      <c r="BN234" s="434">
        <v>6407.0755278011256</v>
      </c>
      <c r="BO234" s="434">
        <v>6174.3055360731714</v>
      </c>
      <c r="BP234" s="434">
        <v>5382.2322016618718</v>
      </c>
      <c r="BQ234" s="453">
        <v>4336.6271059957689</v>
      </c>
      <c r="BR234" s="449">
        <v>1011.2898503750276</v>
      </c>
      <c r="BS234" s="434">
        <v>2111.0002266438905</v>
      </c>
      <c r="BT234" s="434">
        <v>2175.2514039770331</v>
      </c>
      <c r="BU234" s="434">
        <v>666.86948757821187</v>
      </c>
      <c r="BV234" s="434">
        <v>2045.0719070904433</v>
      </c>
      <c r="BW234" s="434">
        <v>2690.3262768263507</v>
      </c>
      <c r="BX234" s="434">
        <v>4403.8958019920674</v>
      </c>
      <c r="BY234" s="435">
        <v>3540.9068038009327</v>
      </c>
      <c r="BZ234" s="435">
        <v>231.09039239262623</v>
      </c>
      <c r="CA234" s="435">
        <v>5480.5189650506545</v>
      </c>
      <c r="CB234" s="435">
        <v>3367.2998674579462</v>
      </c>
      <c r="CC234" s="435">
        <v>844.8316247614564</v>
      </c>
      <c r="CD234" s="435">
        <v>1478.5508291778979</v>
      </c>
      <c r="CE234" s="435">
        <v>280.12329095951463</v>
      </c>
      <c r="CF234" s="435">
        <v>2311.7733217962</v>
      </c>
      <c r="CG234" s="435">
        <v>952.03479491973951</v>
      </c>
      <c r="CH234" s="435">
        <v>1211.217068875429</v>
      </c>
      <c r="CI234" s="435">
        <v>684.8380407792057</v>
      </c>
      <c r="CJ234" s="435">
        <v>329.99696696046777</v>
      </c>
      <c r="CK234" s="435">
        <v>719.81927052118624</v>
      </c>
      <c r="CL234" s="435">
        <v>653.74224784935325</v>
      </c>
      <c r="CM234" s="435">
        <v>582.0678958187483</v>
      </c>
      <c r="CN234" s="435">
        <v>1545.9797685754879</v>
      </c>
      <c r="CO234" s="435">
        <v>1666.1438349598941</v>
      </c>
      <c r="CP234" s="435">
        <v>4021.3060880603452</v>
      </c>
      <c r="CQ234" s="435">
        <v>418.85814077726172</v>
      </c>
      <c r="CR234" s="3"/>
      <c r="CS234" s="3"/>
      <c r="CT234" s="3"/>
      <c r="CU234" s="3"/>
      <c r="CV234" s="3"/>
      <c r="CW234" s="3"/>
      <c r="CX234" s="3"/>
      <c r="CY234" s="3"/>
      <c r="CZ234" s="3"/>
    </row>
    <row r="235" s="304" customFormat="true" ht="15" customHeight="true" x14ac:dyDescent="0.2">
      <c r="A235" s="970"/>
      <c r="B235" s="378" t="s">
        <v>580</v>
      </c>
      <c r="C235" s="404">
        <v>0.19090359487601752</v>
      </c>
      <c r="D235" s="402">
        <v>0.48179836410200338</v>
      </c>
      <c r="E235" s="402">
        <v>0.13716548029074618</v>
      </c>
      <c r="F235" s="402">
        <v>0.24797218641365487</v>
      </c>
      <c r="G235" s="406">
        <v>0.40599299339216616</v>
      </c>
      <c r="H235" s="403">
        <v>0.11242884831932896</v>
      </c>
      <c r="I235" s="402">
        <v>0.10320796327250088</v>
      </c>
      <c r="J235" s="402">
        <v>0.36772121110614936</v>
      </c>
      <c r="K235" s="402">
        <v>0.75842519207290016</v>
      </c>
      <c r="L235" s="405">
        <v>0.16757022474876807</v>
      </c>
      <c r="M235" s="404">
        <v>0.21006079341156403</v>
      </c>
      <c r="N235" s="402">
        <v>0.3601655086384582</v>
      </c>
      <c r="O235" s="402">
        <v>0.55621094490853484</v>
      </c>
      <c r="P235" s="402">
        <v>0.16563961424309603</v>
      </c>
      <c r="Q235" s="405">
        <v>0.1364709141741742</v>
      </c>
      <c r="R235" s="404">
        <v>2.6761066641484529E-2</v>
      </c>
      <c r="S235" s="402">
        <v>0.4770212417534746</v>
      </c>
      <c r="T235" s="402">
        <v>2.5233775718923296E-2</v>
      </c>
      <c r="U235" s="402">
        <v>1.4135939433301268</v>
      </c>
      <c r="V235" s="402">
        <v>9.5170786409643535E-2</v>
      </c>
      <c r="W235" s="402">
        <v>0.12253868112758246</v>
      </c>
      <c r="X235" s="402">
        <v>0.17799091667620787</v>
      </c>
      <c r="Y235" s="405">
        <v>0.29335891021002464</v>
      </c>
      <c r="Z235" s="405">
        <v>3.0304585225408191E-2</v>
      </c>
      <c r="AA235" s="405">
        <v>0.52668751367125966</v>
      </c>
      <c r="AB235" s="405">
        <v>2.9115432442476767E-2</v>
      </c>
      <c r="AC235" s="405">
        <v>0.24034188347576593</v>
      </c>
      <c r="AD235" s="405">
        <v>0.39592597216066056</v>
      </c>
      <c r="AE235" s="405">
        <v>0</v>
      </c>
      <c r="AF235" s="405">
        <v>0.61083445185274576</v>
      </c>
      <c r="AG235" s="405">
        <v>0</v>
      </c>
      <c r="AH235" s="405">
        <v>0.50842932852470857</v>
      </c>
      <c r="AI235" s="405">
        <v>0.32969845264102915</v>
      </c>
      <c r="AJ235" s="405">
        <v>0.2022407288631069</v>
      </c>
      <c r="AK235" s="405">
        <v>0.10806825412751707</v>
      </c>
      <c r="AL235" s="405">
        <v>0.33232150109553354</v>
      </c>
      <c r="AM235" s="405">
        <v>0.13243390977674707</v>
      </c>
      <c r="AN235" s="405">
        <v>0.12137049182453262</v>
      </c>
      <c r="AO235" s="405">
        <v>0.44970694117212179</v>
      </c>
      <c r="AP235" s="405">
        <v>0.81775532226644554</v>
      </c>
      <c r="AQ235" s="405">
        <v>0.80180170529062167</v>
      </c>
      <c r="AR235" s="885"/>
      <c r="AS235" s="885"/>
      <c r="AT235" s="885"/>
      <c r="AU235" s="885"/>
      <c r="AV235" s="885"/>
      <c r="AW235" s="885"/>
      <c r="AX235" s="885"/>
      <c r="AY235" s="885"/>
      <c r="AZ235" s="342"/>
      <c r="BA235" s="970"/>
      <c r="BB235" s="594" t="s">
        <v>580</v>
      </c>
      <c r="BC235" s="449">
        <v>41.005498070906647</v>
      </c>
      <c r="BD235" s="434">
        <v>103.44615191316635</v>
      </c>
      <c r="BE235" s="434">
        <v>29.472842834346498</v>
      </c>
      <c r="BF235" s="434">
        <v>53.24419960821151</v>
      </c>
      <c r="BG235" s="453">
        <v>87.192277414542971</v>
      </c>
      <c r="BH235" s="449">
        <v>10.597534286938087</v>
      </c>
      <c r="BI235" s="434">
        <v>9.7129950053179428</v>
      </c>
      <c r="BJ235" s="434">
        <v>34.654733525981868</v>
      </c>
      <c r="BK235" s="434">
        <v>71.375598752729189</v>
      </c>
      <c r="BL235" s="453">
        <v>15.816678661813782</v>
      </c>
      <c r="BM235" s="449">
        <v>25.332063045453822</v>
      </c>
      <c r="BN235" s="434">
        <v>43.402167207555273</v>
      </c>
      <c r="BO235" s="434">
        <v>67.051063430704104</v>
      </c>
      <c r="BP235" s="434">
        <v>19.963433294163895</v>
      </c>
      <c r="BQ235" s="453">
        <v>16.454702630516014</v>
      </c>
      <c r="BR235" s="449">
        <v>0.38054952875587611</v>
      </c>
      <c r="BS235" s="434">
        <v>12.203163211917794</v>
      </c>
      <c r="BT235" s="434">
        <v>2.1829266932895024</v>
      </c>
      <c r="BU235" s="434">
        <v>30.409985834895906</v>
      </c>
      <c r="BV235" s="434">
        <v>2.0018447948081453</v>
      </c>
      <c r="BW235" s="434">
        <v>4.9389138261915209</v>
      </c>
      <c r="BX235" s="434">
        <v>8.2770536202860399</v>
      </c>
      <c r="BY235" s="435">
        <v>11.343075613369026</v>
      </c>
      <c r="BZ235" s="435">
        <v>1.1107878333241219</v>
      </c>
      <c r="CA235" s="435">
        <v>78.844206101311812</v>
      </c>
      <c r="CB235" s="435">
        <v>2.2027723494754956</v>
      </c>
      <c r="CC235" s="435">
        <v>6.6868883502792187</v>
      </c>
      <c r="CD235" s="435">
        <v>29.368482284308062</v>
      </c>
      <c r="CE235" s="435">
        <v>0</v>
      </c>
      <c r="CF235" s="435">
        <v>18.844113444880563</v>
      </c>
      <c r="CG235" s="435">
        <v>0</v>
      </c>
      <c r="CH235" s="435">
        <v>6.3701559932350786</v>
      </c>
      <c r="CI235" s="435">
        <v>2.3630535593017377</v>
      </c>
      <c r="CJ235" s="435">
        <v>18.774162783255989</v>
      </c>
      <c r="CK235" s="435">
        <v>0.90400786996420757</v>
      </c>
      <c r="CL235" s="435">
        <v>3.6259733374836163</v>
      </c>
      <c r="CM235" s="435">
        <v>11.331454455319049</v>
      </c>
      <c r="CN235" s="435">
        <v>2.237201850454817</v>
      </c>
      <c r="CO235" s="435">
        <v>11.731666307633683</v>
      </c>
      <c r="CP235" s="435">
        <v>41.43592507016033</v>
      </c>
      <c r="CQ235" s="435">
        <v>6.7926051272723873</v>
      </c>
      <c r="CR235" s="3"/>
      <c r="CS235" s="3"/>
      <c r="CT235" s="3"/>
      <c r="CU235" s="3"/>
      <c r="CV235" s="3"/>
      <c r="CW235" s="3"/>
      <c r="CX235" s="3"/>
      <c r="CY235" s="3"/>
      <c r="CZ235" s="3"/>
    </row>
    <row r="236" s="304" customFormat="true" ht="15" customHeight="true" x14ac:dyDescent="0.2">
      <c r="A236" s="972"/>
      <c r="B236" s="378" t="s">
        <v>581</v>
      </c>
      <c r="C236" s="404">
        <v>0.40773986059658479</v>
      </c>
      <c r="D236" s="402">
        <v>0.27164946270880341</v>
      </c>
      <c r="E236" s="402">
        <v>0.31135401441368243</v>
      </c>
      <c r="F236" s="402">
        <v>0.14285581296569727</v>
      </c>
      <c r="G236" s="406">
        <v>4.3833423678589764E-2</v>
      </c>
      <c r="H236" s="403">
        <v>0.2744504962221434</v>
      </c>
      <c r="I236" s="402">
        <v>3.9090295312067647E-2</v>
      </c>
      <c r="J236" s="402">
        <v>0.2864433204205582</v>
      </c>
      <c r="K236" s="402">
        <v>0</v>
      </c>
      <c r="L236" s="405">
        <v>9.9734734688260857E-2</v>
      </c>
      <c r="M236" s="404">
        <v>0.21926994838291064</v>
      </c>
      <c r="N236" s="402">
        <v>0.54033761448380158</v>
      </c>
      <c r="O236" s="402">
        <v>0.21730462688864466</v>
      </c>
      <c r="P236" s="402">
        <v>0.40952023819937178</v>
      </c>
      <c r="Q236" s="405">
        <v>0.16445192919572582</v>
      </c>
      <c r="R236" s="404">
        <v>0</v>
      </c>
      <c r="S236" s="402">
        <v>0.1120429264223818</v>
      </c>
      <c r="T236" s="402">
        <v>0</v>
      </c>
      <c r="U236" s="402">
        <v>0</v>
      </c>
      <c r="V236" s="402">
        <v>0</v>
      </c>
      <c r="W236" s="402">
        <v>0</v>
      </c>
      <c r="X236" s="402">
        <v>0</v>
      </c>
      <c r="Y236" s="405">
        <v>0</v>
      </c>
      <c r="Z236" s="405">
        <v>0</v>
      </c>
      <c r="AA236" s="405">
        <v>6.2885151853705828E-2</v>
      </c>
      <c r="AB236" s="405">
        <v>0.67911089713027717</v>
      </c>
      <c r="AC236" s="405">
        <v>0.70846328458524066</v>
      </c>
      <c r="AD236" s="405">
        <v>1.7802099120426782</v>
      </c>
      <c r="AE236" s="405">
        <v>0</v>
      </c>
      <c r="AF236" s="405">
        <v>2.2691097025715576E-2</v>
      </c>
      <c r="AG236" s="405">
        <v>0</v>
      </c>
      <c r="AH236" s="405">
        <v>0.16461829617038939</v>
      </c>
      <c r="AI236" s="405">
        <v>1.8509054032032346E-2</v>
      </c>
      <c r="AJ236" s="405">
        <v>6.0137083048060671E-3</v>
      </c>
      <c r="AK236" s="405">
        <v>0</v>
      </c>
      <c r="AL236" s="405">
        <v>0</v>
      </c>
      <c r="AM236" s="405">
        <v>0</v>
      </c>
      <c r="AN236" s="405">
        <v>0.16254572297792544</v>
      </c>
      <c r="AO236" s="405">
        <v>0</v>
      </c>
      <c r="AP236" s="405">
        <v>0.584512520762966</v>
      </c>
      <c r="AQ236" s="405">
        <v>0.16614646956711654</v>
      </c>
      <c r="AR236" s="885"/>
      <c r="AS236" s="885"/>
      <c r="AT236" s="885"/>
      <c r="AU236" s="885"/>
      <c r="AV236" s="885"/>
      <c r="AW236" s="885"/>
      <c r="AX236" s="885"/>
      <c r="AY236" s="885"/>
      <c r="AZ236" s="342"/>
      <c r="BA236" s="972"/>
      <c r="BB236" s="594" t="s">
        <v>581</v>
      </c>
      <c r="BC236" s="449">
        <v>87.581253134512977</v>
      </c>
      <c r="BD236" s="434">
        <v>58.325419263058158</v>
      </c>
      <c r="BE236" s="434">
        <v>66.900855180225719</v>
      </c>
      <c r="BF236" s="434">
        <v>30.673776485765057</v>
      </c>
      <c r="BG236" s="453">
        <v>9.413798020206281</v>
      </c>
      <c r="BH236" s="449">
        <v>25.869681912247273</v>
      </c>
      <c r="BI236" s="434">
        <v>3.678823136156983</v>
      </c>
      <c r="BJ236" s="434">
        <v>26.994953349608075</v>
      </c>
      <c r="BK236" s="434">
        <v>0</v>
      </c>
      <c r="BL236" s="453">
        <v>9.413798020206281</v>
      </c>
      <c r="BM236" s="449">
        <v>26.442631517279196</v>
      </c>
      <c r="BN236" s="434">
        <v>65.114018221825162</v>
      </c>
      <c r="BO236" s="434">
        <v>26.196007925899455</v>
      </c>
      <c r="BP236" s="434">
        <v>49.356731451359472</v>
      </c>
      <c r="BQ236" s="453">
        <v>19.828456549186278</v>
      </c>
      <c r="BR236" s="449">
        <v>0</v>
      </c>
      <c r="BS236" s="434">
        <v>2.8662835073072777</v>
      </c>
      <c r="BT236" s="434">
        <v>0</v>
      </c>
      <c r="BU236" s="434">
        <v>0</v>
      </c>
      <c r="BV236" s="434">
        <v>0</v>
      </c>
      <c r="BW236" s="434">
        <v>0</v>
      </c>
      <c r="BX236" s="434">
        <v>0</v>
      </c>
      <c r="BY236" s="435">
        <v>0</v>
      </c>
      <c r="BZ236" s="435">
        <v>0</v>
      </c>
      <c r="CA236" s="435">
        <v>9.413798020206281</v>
      </c>
      <c r="CB236" s="435">
        <v>51.379168397432124</v>
      </c>
      <c r="CC236" s="435">
        <v>19.71114986610845</v>
      </c>
      <c r="CD236" s="435">
        <v>132.0500975949104</v>
      </c>
      <c r="CE236" s="435">
        <v>0</v>
      </c>
      <c r="CF236" s="435">
        <v>0.70001553652454507</v>
      </c>
      <c r="CG236" s="435">
        <v>0</v>
      </c>
      <c r="CH236" s="435">
        <v>2.0625171820610095</v>
      </c>
      <c r="CI236" s="435">
        <v>0.132660270800007</v>
      </c>
      <c r="CJ236" s="435">
        <v>0.55825717836425059</v>
      </c>
      <c r="CK236" s="435">
        <v>0</v>
      </c>
      <c r="CL236" s="435">
        <v>0</v>
      </c>
      <c r="CM236" s="435">
        <v>0</v>
      </c>
      <c r="CN236" s="435">
        <v>2.9961779569573004</v>
      </c>
      <c r="CO236" s="435">
        <v>0</v>
      </c>
      <c r="CP236" s="435">
        <v>29.617437335385954</v>
      </c>
      <c r="CQ236" s="435">
        <v>1.407539237710576</v>
      </c>
      <c r="CR236" s="3"/>
      <c r="CS236" s="3"/>
      <c r="CT236" s="3"/>
      <c r="CU236" s="3"/>
      <c r="CV236" s="3"/>
      <c r="CW236" s="3"/>
      <c r="CX236" s="3"/>
      <c r="CY236" s="3"/>
      <c r="CZ236" s="3"/>
    </row>
    <row r="237" s="304" customFormat="true" ht="15" customHeight="true" x14ac:dyDescent="0.2">
      <c r="A237" s="373"/>
      <c r="B237" s="378"/>
      <c r="C237" s="404"/>
      <c r="D237" s="402"/>
      <c r="E237" s="402"/>
      <c r="F237" s="402"/>
      <c r="G237" s="406"/>
      <c r="H237" s="403"/>
      <c r="I237" s="402"/>
      <c r="J237" s="402"/>
      <c r="K237" s="402"/>
      <c r="L237" s="405"/>
      <c r="M237" s="404"/>
      <c r="N237" s="402"/>
      <c r="O237" s="402"/>
      <c r="P237" s="402"/>
      <c r="Q237" s="405"/>
      <c r="R237" s="404"/>
      <c r="S237" s="402"/>
      <c r="T237" s="402"/>
      <c r="U237" s="402"/>
      <c r="V237" s="402"/>
      <c r="W237" s="402"/>
      <c r="X237" s="402"/>
      <c r="Y237" s="405"/>
      <c r="Z237" s="405"/>
      <c r="AA237" s="405"/>
      <c r="AB237" s="405"/>
      <c r="AC237" s="405"/>
      <c r="AD237" s="405"/>
      <c r="AE237" s="405"/>
      <c r="AF237" s="405"/>
      <c r="AG237" s="405"/>
      <c r="AH237" s="405"/>
      <c r="AI237" s="405"/>
      <c r="AJ237" s="405"/>
      <c r="AK237" s="405"/>
      <c r="AL237" s="405"/>
      <c r="AM237" s="405"/>
      <c r="AN237" s="405"/>
      <c r="AO237" s="405"/>
      <c r="AP237" s="405"/>
      <c r="AQ237" s="405"/>
      <c r="AR237" s="885"/>
      <c r="AS237" s="885"/>
      <c r="AT237" s="885"/>
      <c r="AU237" s="885"/>
      <c r="AV237" s="885"/>
      <c r="AW237" s="885"/>
      <c r="AX237" s="885"/>
      <c r="AY237" s="885"/>
      <c r="AZ237" s="342"/>
      <c r="BA237" s="595"/>
      <c r="BB237" s="594"/>
      <c r="BC237" s="449"/>
      <c r="BD237" s="434"/>
      <c r="BE237" s="434"/>
      <c r="BF237" s="434"/>
      <c r="BG237" s="453"/>
      <c r="BH237" s="449"/>
      <c r="BI237" s="434"/>
      <c r="BJ237" s="434"/>
      <c r="BK237" s="434"/>
      <c r="BL237" s="453"/>
      <c r="BM237" s="449"/>
      <c r="BN237" s="434"/>
      <c r="BO237" s="434"/>
      <c r="BP237" s="434"/>
      <c r="BQ237" s="453"/>
      <c r="BR237" s="449"/>
      <c r="BS237" s="434"/>
      <c r="BT237" s="434"/>
      <c r="BU237" s="434"/>
      <c r="BV237" s="434"/>
      <c r="BW237" s="434"/>
      <c r="BX237" s="434"/>
      <c r="BY237" s="435"/>
      <c r="BZ237" s="435"/>
      <c r="CA237" s="435"/>
      <c r="CB237" s="435"/>
      <c r="CC237" s="435"/>
      <c r="CD237" s="435"/>
      <c r="CE237" s="435"/>
      <c r="CF237" s="435"/>
      <c r="CG237" s="435"/>
      <c r="CH237" s="435"/>
      <c r="CI237" s="435"/>
      <c r="CJ237" s="435"/>
      <c r="CK237" s="435"/>
      <c r="CL237" s="435"/>
      <c r="CM237" s="435"/>
      <c r="CN237" s="435"/>
      <c r="CO237" s="435"/>
      <c r="CP237" s="435"/>
      <c r="CQ237" s="435"/>
      <c r="CR237" s="3"/>
      <c r="CS237" s="3"/>
      <c r="CT237" s="3"/>
      <c r="CU237" s="3"/>
      <c r="CV237" s="3"/>
      <c r="CW237" s="3"/>
      <c r="CX237" s="3"/>
      <c r="CY237" s="3"/>
      <c r="CZ237" s="3"/>
    </row>
    <row r="238" s="304" customFormat="true" ht="15" customHeight="true" x14ac:dyDescent="0.2">
      <c r="A238" s="373"/>
      <c r="B238" s="378"/>
      <c r="C238" s="404"/>
      <c r="D238" s="402"/>
      <c r="E238" s="402"/>
      <c r="F238" s="402"/>
      <c r="G238" s="406"/>
      <c r="H238" s="403"/>
      <c r="I238" s="402"/>
      <c r="J238" s="402"/>
      <c r="K238" s="402"/>
      <c r="L238" s="405"/>
      <c r="M238" s="404"/>
      <c r="N238" s="402"/>
      <c r="O238" s="402"/>
      <c r="P238" s="402"/>
      <c r="Q238" s="405"/>
      <c r="R238" s="404"/>
      <c r="S238" s="402"/>
      <c r="T238" s="402"/>
      <c r="U238" s="402"/>
      <c r="V238" s="402"/>
      <c r="W238" s="402"/>
      <c r="X238" s="402"/>
      <c r="Y238" s="405"/>
      <c r="Z238" s="405"/>
      <c r="AA238" s="405"/>
      <c r="AB238" s="405"/>
      <c r="AC238" s="405"/>
      <c r="AD238" s="405"/>
      <c r="AE238" s="405"/>
      <c r="AF238" s="405"/>
      <c r="AG238" s="405"/>
      <c r="AH238" s="405"/>
      <c r="AI238" s="405"/>
      <c r="AJ238" s="405"/>
      <c r="AK238" s="405"/>
      <c r="AL238" s="405"/>
      <c r="AM238" s="405"/>
      <c r="AN238" s="405"/>
      <c r="AO238" s="405"/>
      <c r="AP238" s="405"/>
      <c r="AQ238" s="405"/>
      <c r="AR238" s="885"/>
      <c r="AS238" s="885"/>
      <c r="AT238" s="885"/>
      <c r="AU238" s="885"/>
      <c r="AV238" s="885"/>
      <c r="AW238" s="885"/>
      <c r="AX238" s="885"/>
      <c r="AY238" s="885"/>
      <c r="AZ238" s="342"/>
      <c r="BA238" s="595"/>
      <c r="BB238" s="594"/>
      <c r="BC238" s="449"/>
      <c r="BD238" s="434"/>
      <c r="BE238" s="434"/>
      <c r="BF238" s="434"/>
      <c r="BG238" s="453"/>
      <c r="BH238" s="449"/>
      <c r="BI238" s="434"/>
      <c r="BJ238" s="434"/>
      <c r="BK238" s="434"/>
      <c r="BL238" s="453"/>
      <c r="BM238" s="449"/>
      <c r="BN238" s="434"/>
      <c r="BO238" s="434"/>
      <c r="BP238" s="434"/>
      <c r="BQ238" s="453"/>
      <c r="BR238" s="449"/>
      <c r="BS238" s="434"/>
      <c r="BT238" s="434"/>
      <c r="BU238" s="434"/>
      <c r="BV238" s="434"/>
      <c r="BW238" s="434"/>
      <c r="BX238" s="434"/>
      <c r="BY238" s="435"/>
      <c r="BZ238" s="435"/>
      <c r="CA238" s="435"/>
      <c r="CB238" s="435"/>
      <c r="CC238" s="435"/>
      <c r="CD238" s="435"/>
      <c r="CE238" s="435"/>
      <c r="CF238" s="435"/>
      <c r="CG238" s="435"/>
      <c r="CH238" s="435"/>
      <c r="CI238" s="435"/>
      <c r="CJ238" s="435"/>
      <c r="CK238" s="435"/>
      <c r="CL238" s="435"/>
      <c r="CM238" s="435"/>
      <c r="CN238" s="435"/>
      <c r="CO238" s="435"/>
      <c r="CP238" s="435"/>
      <c r="CQ238" s="435"/>
      <c r="CR238" s="3"/>
      <c r="CS238" s="3"/>
      <c r="CT238" s="3"/>
      <c r="CU238" s="3"/>
      <c r="CV238" s="3"/>
      <c r="CW238" s="3"/>
      <c r="CX238" s="3"/>
      <c r="CY238" s="3"/>
      <c r="CZ238" s="3"/>
    </row>
    <row r="239" s="304" customFormat="true" ht="15" customHeight="true" x14ac:dyDescent="0.2">
      <c r="A239" s="373"/>
      <c r="B239" s="378"/>
      <c r="C239" s="404"/>
      <c r="D239" s="402"/>
      <c r="E239" s="402"/>
      <c r="F239" s="402"/>
      <c r="G239" s="406"/>
      <c r="H239" s="403"/>
      <c r="I239" s="402"/>
      <c r="J239" s="402"/>
      <c r="K239" s="402"/>
      <c r="L239" s="405"/>
      <c r="M239" s="404"/>
      <c r="N239" s="402"/>
      <c r="O239" s="402"/>
      <c r="P239" s="402"/>
      <c r="Q239" s="405"/>
      <c r="R239" s="404"/>
      <c r="S239" s="402"/>
      <c r="T239" s="402"/>
      <c r="U239" s="402"/>
      <c r="V239" s="402"/>
      <c r="W239" s="402"/>
      <c r="X239" s="402"/>
      <c r="Y239" s="405"/>
      <c r="Z239" s="405"/>
      <c r="AA239" s="405"/>
      <c r="AB239" s="405"/>
      <c r="AC239" s="405"/>
      <c r="AD239" s="405"/>
      <c r="AE239" s="405"/>
      <c r="AF239" s="405"/>
      <c r="AG239" s="405"/>
      <c r="AH239" s="405"/>
      <c r="AI239" s="405"/>
      <c r="AJ239" s="405"/>
      <c r="AK239" s="405"/>
      <c r="AL239" s="405"/>
      <c r="AM239" s="405"/>
      <c r="AN239" s="405"/>
      <c r="AO239" s="405"/>
      <c r="AP239" s="405"/>
      <c r="AQ239" s="405"/>
      <c r="AR239" s="885"/>
      <c r="AS239" s="885"/>
      <c r="AT239" s="885"/>
      <c r="AU239" s="885"/>
      <c r="AV239" s="885"/>
      <c r="AW239" s="885"/>
      <c r="AX239" s="885"/>
      <c r="AY239" s="885"/>
      <c r="AZ239" s="342"/>
      <c r="BA239" s="595"/>
      <c r="BB239" s="594"/>
      <c r="BC239" s="449"/>
      <c r="BD239" s="434"/>
      <c r="BE239" s="434"/>
      <c r="BF239" s="434"/>
      <c r="BG239" s="453"/>
      <c r="BH239" s="449"/>
      <c r="BI239" s="434"/>
      <c r="BJ239" s="434"/>
      <c r="BK239" s="434"/>
      <c r="BL239" s="453"/>
      <c r="BM239" s="449"/>
      <c r="BN239" s="434"/>
      <c r="BO239" s="434"/>
      <c r="BP239" s="434"/>
      <c r="BQ239" s="453"/>
      <c r="BR239" s="449"/>
      <c r="BS239" s="434"/>
      <c r="BT239" s="434"/>
      <c r="BU239" s="434"/>
      <c r="BV239" s="434"/>
      <c r="BW239" s="434"/>
      <c r="BX239" s="434"/>
      <c r="BY239" s="435"/>
      <c r="BZ239" s="435"/>
      <c r="CA239" s="435"/>
      <c r="CB239" s="435"/>
      <c r="CC239" s="435"/>
      <c r="CD239" s="435"/>
      <c r="CE239" s="435"/>
      <c r="CF239" s="435"/>
      <c r="CG239" s="435"/>
      <c r="CH239" s="435"/>
      <c r="CI239" s="435"/>
      <c r="CJ239" s="435"/>
      <c r="CK239" s="435"/>
      <c r="CL239" s="435"/>
      <c r="CM239" s="435"/>
      <c r="CN239" s="435"/>
      <c r="CO239" s="435"/>
      <c r="CP239" s="435"/>
      <c r="CQ239" s="435"/>
      <c r="CR239" s="3"/>
      <c r="CS239" s="3"/>
      <c r="CT239" s="3"/>
      <c r="CU239" s="3"/>
      <c r="CV239" s="3"/>
      <c r="CW239" s="3"/>
      <c r="CX239" s="3"/>
      <c r="CY239" s="3"/>
      <c r="CZ239" s="3"/>
    </row>
    <row r="240" s="304" customFormat="true" ht="15" customHeight="true" x14ac:dyDescent="0.2">
      <c r="A240" s="373"/>
      <c r="B240" s="378"/>
      <c r="C240" s="404"/>
      <c r="D240" s="402"/>
      <c r="E240" s="402"/>
      <c r="F240" s="402"/>
      <c r="G240" s="406"/>
      <c r="H240" s="403"/>
      <c r="I240" s="402"/>
      <c r="J240" s="402"/>
      <c r="K240" s="402"/>
      <c r="L240" s="405"/>
      <c r="M240" s="404"/>
      <c r="N240" s="402"/>
      <c r="O240" s="402"/>
      <c r="P240" s="402"/>
      <c r="Q240" s="405"/>
      <c r="R240" s="404"/>
      <c r="S240" s="402"/>
      <c r="T240" s="402"/>
      <c r="U240" s="402"/>
      <c r="V240" s="402"/>
      <c r="W240" s="402"/>
      <c r="X240" s="402"/>
      <c r="Y240" s="405"/>
      <c r="Z240" s="405"/>
      <c r="AA240" s="405"/>
      <c r="AB240" s="405"/>
      <c r="AC240" s="405"/>
      <c r="AD240" s="405"/>
      <c r="AE240" s="405"/>
      <c r="AF240" s="405"/>
      <c r="AG240" s="405"/>
      <c r="AH240" s="405"/>
      <c r="AI240" s="405"/>
      <c r="AJ240" s="405"/>
      <c r="AK240" s="405"/>
      <c r="AL240" s="405"/>
      <c r="AM240" s="405"/>
      <c r="AN240" s="405"/>
      <c r="AO240" s="405"/>
      <c r="AP240" s="405"/>
      <c r="AQ240" s="405"/>
      <c r="AR240" s="885"/>
      <c r="AS240" s="885"/>
      <c r="AT240" s="885"/>
      <c r="AU240" s="885"/>
      <c r="AV240" s="885"/>
      <c r="AW240" s="885"/>
      <c r="AX240" s="885"/>
      <c r="AY240" s="885"/>
      <c r="AZ240" s="342"/>
      <c r="BA240" s="595"/>
      <c r="BB240" s="594"/>
      <c r="BC240" s="449"/>
      <c r="BD240" s="434"/>
      <c r="BE240" s="434"/>
      <c r="BF240" s="434"/>
      <c r="BG240" s="453"/>
      <c r="BH240" s="449"/>
      <c r="BI240" s="434"/>
      <c r="BJ240" s="434"/>
      <c r="BK240" s="434"/>
      <c r="BL240" s="453"/>
      <c r="BM240" s="449"/>
      <c r="BN240" s="434"/>
      <c r="BO240" s="434"/>
      <c r="BP240" s="434"/>
      <c r="BQ240" s="453"/>
      <c r="BR240" s="449"/>
      <c r="BS240" s="434"/>
      <c r="BT240" s="434"/>
      <c r="BU240" s="434"/>
      <c r="BV240" s="434"/>
      <c r="BW240" s="434"/>
      <c r="BX240" s="434"/>
      <c r="BY240" s="435"/>
      <c r="BZ240" s="435"/>
      <c r="CA240" s="435"/>
      <c r="CB240" s="435"/>
      <c r="CC240" s="435"/>
      <c r="CD240" s="435"/>
      <c r="CE240" s="435"/>
      <c r="CF240" s="435"/>
      <c r="CG240" s="435"/>
      <c r="CH240" s="435"/>
      <c r="CI240" s="435"/>
      <c r="CJ240" s="435"/>
      <c r="CK240" s="435"/>
      <c r="CL240" s="435"/>
      <c r="CM240" s="435"/>
      <c r="CN240" s="435"/>
      <c r="CO240" s="435"/>
      <c r="CP240" s="435"/>
      <c r="CQ240" s="435"/>
      <c r="CR240" s="3"/>
      <c r="CS240" s="3"/>
      <c r="CT240" s="3"/>
      <c r="CU240" s="3"/>
      <c r="CV240" s="3"/>
      <c r="CW240" s="3"/>
      <c r="CX240" s="3"/>
      <c r="CY240" s="3"/>
      <c r="CZ240" s="3"/>
    </row>
    <row r="241" s="304" customFormat="true" ht="15" customHeight="true" x14ac:dyDescent="0.2">
      <c r="A241" s="373"/>
      <c r="B241" s="378"/>
      <c r="C241" s="404"/>
      <c r="D241" s="402"/>
      <c r="E241" s="402"/>
      <c r="F241" s="402"/>
      <c r="G241" s="406"/>
      <c r="H241" s="403"/>
      <c r="I241" s="402"/>
      <c r="J241" s="402"/>
      <c r="K241" s="402"/>
      <c r="L241" s="405"/>
      <c r="M241" s="404"/>
      <c r="N241" s="402"/>
      <c r="O241" s="402"/>
      <c r="P241" s="402"/>
      <c r="Q241" s="405"/>
      <c r="R241" s="404"/>
      <c r="S241" s="402"/>
      <c r="T241" s="402"/>
      <c r="U241" s="402"/>
      <c r="V241" s="402"/>
      <c r="W241" s="402"/>
      <c r="X241" s="402"/>
      <c r="Y241" s="405"/>
      <c r="Z241" s="405"/>
      <c r="AA241" s="405"/>
      <c r="AB241" s="405"/>
      <c r="AC241" s="405"/>
      <c r="AD241" s="405"/>
      <c r="AE241" s="405"/>
      <c r="AF241" s="405"/>
      <c r="AG241" s="405"/>
      <c r="AH241" s="405"/>
      <c r="AI241" s="405"/>
      <c r="AJ241" s="405"/>
      <c r="AK241" s="405"/>
      <c r="AL241" s="405"/>
      <c r="AM241" s="405"/>
      <c r="AN241" s="405"/>
      <c r="AO241" s="405"/>
      <c r="AP241" s="405"/>
      <c r="AQ241" s="405"/>
      <c r="AR241" s="885"/>
      <c r="AS241" s="885"/>
      <c r="AT241" s="885"/>
      <c r="AU241" s="885"/>
      <c r="AV241" s="885"/>
      <c r="AW241" s="885"/>
      <c r="AX241" s="885"/>
      <c r="AY241" s="885"/>
      <c r="AZ241" s="342"/>
      <c r="BA241" s="595"/>
      <c r="BB241" s="594"/>
      <c r="BC241" s="449"/>
      <c r="BD241" s="434"/>
      <c r="BE241" s="434"/>
      <c r="BF241" s="434"/>
      <c r="BG241" s="453"/>
      <c r="BH241" s="449"/>
      <c r="BI241" s="434"/>
      <c r="BJ241" s="434"/>
      <c r="BK241" s="434"/>
      <c r="BL241" s="453"/>
      <c r="BM241" s="449"/>
      <c r="BN241" s="434"/>
      <c r="BO241" s="434"/>
      <c r="BP241" s="434"/>
      <c r="BQ241" s="453"/>
      <c r="BR241" s="449"/>
      <c r="BS241" s="434"/>
      <c r="BT241" s="434"/>
      <c r="BU241" s="434"/>
      <c r="BV241" s="434"/>
      <c r="BW241" s="434"/>
      <c r="BX241" s="434"/>
      <c r="BY241" s="435"/>
      <c r="BZ241" s="435"/>
      <c r="CA241" s="435"/>
      <c r="CB241" s="435"/>
      <c r="CC241" s="435"/>
      <c r="CD241" s="435"/>
      <c r="CE241" s="435"/>
      <c r="CF241" s="435"/>
      <c r="CG241" s="435"/>
      <c r="CH241" s="435"/>
      <c r="CI241" s="435"/>
      <c r="CJ241" s="435"/>
      <c r="CK241" s="435"/>
      <c r="CL241" s="435"/>
      <c r="CM241" s="435"/>
      <c r="CN241" s="435"/>
      <c r="CO241" s="435"/>
      <c r="CP241" s="435"/>
      <c r="CQ241" s="435"/>
      <c r="CR241" s="3"/>
      <c r="CS241" s="3"/>
      <c r="CT241" s="3"/>
      <c r="CU241" s="3"/>
      <c r="CV241" s="3"/>
      <c r="CW241" s="3"/>
      <c r="CX241" s="3"/>
      <c r="CY241" s="3"/>
      <c r="CZ241" s="3"/>
    </row>
    <row r="242" s="304" customFormat="true" ht="15" customHeight="true" x14ac:dyDescent="0.2">
      <c r="A242" s="373"/>
      <c r="B242" s="378"/>
      <c r="C242" s="404"/>
      <c r="D242" s="402"/>
      <c r="E242" s="402"/>
      <c r="F242" s="402"/>
      <c r="G242" s="406"/>
      <c r="H242" s="403"/>
      <c r="I242" s="402"/>
      <c r="J242" s="402"/>
      <c r="K242" s="402"/>
      <c r="L242" s="405"/>
      <c r="M242" s="404"/>
      <c r="N242" s="402"/>
      <c r="O242" s="402"/>
      <c r="P242" s="402"/>
      <c r="Q242" s="405"/>
      <c r="R242" s="404"/>
      <c r="S242" s="402"/>
      <c r="T242" s="402"/>
      <c r="U242" s="402"/>
      <c r="V242" s="402"/>
      <c r="W242" s="402"/>
      <c r="X242" s="402"/>
      <c r="Y242" s="405"/>
      <c r="Z242" s="405"/>
      <c r="AA242" s="405"/>
      <c r="AB242" s="405"/>
      <c r="AC242" s="405"/>
      <c r="AD242" s="405"/>
      <c r="AE242" s="405"/>
      <c r="AF242" s="405"/>
      <c r="AG242" s="405"/>
      <c r="AH242" s="405"/>
      <c r="AI242" s="405"/>
      <c r="AJ242" s="405"/>
      <c r="AK242" s="405"/>
      <c r="AL242" s="405"/>
      <c r="AM242" s="405"/>
      <c r="AN242" s="405"/>
      <c r="AO242" s="405"/>
      <c r="AP242" s="405"/>
      <c r="AQ242" s="405"/>
      <c r="AR242" s="885"/>
      <c r="AS242" s="885"/>
      <c r="AT242" s="885"/>
      <c r="AU242" s="885"/>
      <c r="AV242" s="885"/>
      <c r="AW242" s="885"/>
      <c r="AX242" s="885"/>
      <c r="AY242" s="885"/>
      <c r="AZ242" s="342"/>
      <c r="BA242" s="595"/>
      <c r="BB242" s="594"/>
      <c r="BC242" s="449"/>
      <c r="BD242" s="434"/>
      <c r="BE242" s="434"/>
      <c r="BF242" s="434"/>
      <c r="BG242" s="453"/>
      <c r="BH242" s="449"/>
      <c r="BI242" s="434"/>
      <c r="BJ242" s="434"/>
      <c r="BK242" s="434"/>
      <c r="BL242" s="453"/>
      <c r="BM242" s="449"/>
      <c r="BN242" s="434"/>
      <c r="BO242" s="434"/>
      <c r="BP242" s="434"/>
      <c r="BQ242" s="453"/>
      <c r="BR242" s="449"/>
      <c r="BS242" s="434"/>
      <c r="BT242" s="434"/>
      <c r="BU242" s="434"/>
      <c r="BV242" s="434"/>
      <c r="BW242" s="434"/>
      <c r="BX242" s="434"/>
      <c r="BY242" s="435"/>
      <c r="BZ242" s="435"/>
      <c r="CA242" s="435"/>
      <c r="CB242" s="435"/>
      <c r="CC242" s="435"/>
      <c r="CD242" s="435"/>
      <c r="CE242" s="435"/>
      <c r="CF242" s="435"/>
      <c r="CG242" s="435"/>
      <c r="CH242" s="435"/>
      <c r="CI242" s="435"/>
      <c r="CJ242" s="435"/>
      <c r="CK242" s="435"/>
      <c r="CL242" s="435"/>
      <c r="CM242" s="435"/>
      <c r="CN242" s="435"/>
      <c r="CO242" s="435"/>
      <c r="CP242" s="435"/>
      <c r="CQ242" s="435"/>
      <c r="CR242" s="3"/>
      <c r="CS242" s="3"/>
      <c r="CT242" s="3"/>
      <c r="CU242" s="3"/>
      <c r="CV242" s="3"/>
      <c r="CW242" s="3"/>
      <c r="CX242" s="3"/>
      <c r="CY242" s="3"/>
      <c r="CZ242" s="3"/>
    </row>
    <row r="243" s="304" customFormat="true" ht="15" customHeight="true" x14ac:dyDescent="0.2">
      <c r="A243" s="373"/>
      <c r="B243" s="378"/>
      <c r="C243" s="404"/>
      <c r="D243" s="402"/>
      <c r="E243" s="402"/>
      <c r="F243" s="402"/>
      <c r="G243" s="406"/>
      <c r="H243" s="403"/>
      <c r="I243" s="402"/>
      <c r="J243" s="402"/>
      <c r="K243" s="402"/>
      <c r="L243" s="405"/>
      <c r="M243" s="404"/>
      <c r="N243" s="402"/>
      <c r="O243" s="402"/>
      <c r="P243" s="402"/>
      <c r="Q243" s="405"/>
      <c r="R243" s="404"/>
      <c r="S243" s="402"/>
      <c r="T243" s="402"/>
      <c r="U243" s="402"/>
      <c r="V243" s="402"/>
      <c r="W243" s="402"/>
      <c r="X243" s="402"/>
      <c r="Y243" s="405"/>
      <c r="Z243" s="405"/>
      <c r="AA243" s="405"/>
      <c r="AB243" s="405"/>
      <c r="AC243" s="405"/>
      <c r="AD243" s="405"/>
      <c r="AE243" s="405"/>
      <c r="AF243" s="405"/>
      <c r="AG243" s="405"/>
      <c r="AH243" s="405"/>
      <c r="AI243" s="405"/>
      <c r="AJ243" s="405"/>
      <c r="AK243" s="405"/>
      <c r="AL243" s="405"/>
      <c r="AM243" s="405"/>
      <c r="AN243" s="405"/>
      <c r="AO243" s="405"/>
      <c r="AP243" s="405"/>
      <c r="AQ243" s="405"/>
      <c r="AR243" s="885"/>
      <c r="AS243" s="885"/>
      <c r="AT243" s="885"/>
      <c r="AU243" s="885"/>
      <c r="AV243" s="885"/>
      <c r="AW243" s="885"/>
      <c r="AX243" s="885"/>
      <c r="AY243" s="885"/>
      <c r="AZ243" s="342"/>
      <c r="BA243" s="595"/>
      <c r="BB243" s="594"/>
      <c r="BC243" s="449"/>
      <c r="BD243" s="434"/>
      <c r="BE243" s="434"/>
      <c r="BF243" s="434"/>
      <c r="BG243" s="453"/>
      <c r="BH243" s="449"/>
      <c r="BI243" s="434"/>
      <c r="BJ243" s="434"/>
      <c r="BK243" s="434"/>
      <c r="BL243" s="453"/>
      <c r="BM243" s="449"/>
      <c r="BN243" s="434"/>
      <c r="BO243" s="434"/>
      <c r="BP243" s="434"/>
      <c r="BQ243" s="453"/>
      <c r="BR243" s="449"/>
      <c r="BS243" s="434"/>
      <c r="BT243" s="434"/>
      <c r="BU243" s="434"/>
      <c r="BV243" s="434"/>
      <c r="BW243" s="434"/>
      <c r="BX243" s="434"/>
      <c r="BY243" s="435"/>
      <c r="BZ243" s="435"/>
      <c r="CA243" s="435"/>
      <c r="CB243" s="435"/>
      <c r="CC243" s="435"/>
      <c r="CD243" s="435"/>
      <c r="CE243" s="435"/>
      <c r="CF243" s="435"/>
      <c r="CG243" s="435"/>
      <c r="CH243" s="435"/>
      <c r="CI243" s="435"/>
      <c r="CJ243" s="435"/>
      <c r="CK243" s="435"/>
      <c r="CL243" s="435"/>
      <c r="CM243" s="435"/>
      <c r="CN243" s="435"/>
      <c r="CO243" s="435"/>
      <c r="CP243" s="435"/>
      <c r="CQ243" s="435"/>
      <c r="CR243" s="3"/>
      <c r="CS243" s="3"/>
      <c r="CT243" s="3"/>
      <c r="CU243" s="3"/>
      <c r="CV243" s="3"/>
      <c r="CW243" s="3"/>
      <c r="CX243" s="3"/>
      <c r="CY243" s="3"/>
      <c r="CZ243" s="3"/>
    </row>
    <row r="244" s="304" customFormat="true" ht="15" customHeight="true" x14ac:dyDescent="0.2">
      <c r="A244" s="373"/>
      <c r="B244" s="378"/>
      <c r="C244" s="404"/>
      <c r="D244" s="402"/>
      <c r="E244" s="402"/>
      <c r="F244" s="402"/>
      <c r="G244" s="406"/>
      <c r="H244" s="403"/>
      <c r="I244" s="402"/>
      <c r="J244" s="402"/>
      <c r="K244" s="402"/>
      <c r="L244" s="405"/>
      <c r="M244" s="404"/>
      <c r="N244" s="402"/>
      <c r="O244" s="402"/>
      <c r="P244" s="402"/>
      <c r="Q244" s="405"/>
      <c r="R244" s="404"/>
      <c r="S244" s="402"/>
      <c r="T244" s="402"/>
      <c r="U244" s="402"/>
      <c r="V244" s="402"/>
      <c r="W244" s="402"/>
      <c r="X244" s="402"/>
      <c r="Y244" s="405"/>
      <c r="Z244" s="405"/>
      <c r="AA244" s="405"/>
      <c r="AB244" s="405"/>
      <c r="AC244" s="405"/>
      <c r="AD244" s="405"/>
      <c r="AE244" s="405"/>
      <c r="AF244" s="405"/>
      <c r="AG244" s="405"/>
      <c r="AH244" s="405"/>
      <c r="AI244" s="405"/>
      <c r="AJ244" s="405"/>
      <c r="AK244" s="405"/>
      <c r="AL244" s="405"/>
      <c r="AM244" s="405"/>
      <c r="AN244" s="405"/>
      <c r="AO244" s="405"/>
      <c r="AP244" s="405"/>
      <c r="AQ244" s="405"/>
      <c r="AR244" s="885"/>
      <c r="AS244" s="885"/>
      <c r="AT244" s="885"/>
      <c r="AU244" s="885"/>
      <c r="AV244" s="885"/>
      <c r="AW244" s="885"/>
      <c r="AX244" s="885"/>
      <c r="AY244" s="885"/>
      <c r="AZ244" s="342"/>
      <c r="BA244" s="595"/>
      <c r="BB244" s="594"/>
      <c r="BC244" s="449"/>
      <c r="BD244" s="434"/>
      <c r="BE244" s="434"/>
      <c r="BF244" s="434"/>
      <c r="BG244" s="453"/>
      <c r="BH244" s="449"/>
      <c r="BI244" s="434"/>
      <c r="BJ244" s="434"/>
      <c r="BK244" s="434"/>
      <c r="BL244" s="453"/>
      <c r="BM244" s="449"/>
      <c r="BN244" s="434"/>
      <c r="BO244" s="434"/>
      <c r="BP244" s="434"/>
      <c r="BQ244" s="453"/>
      <c r="BR244" s="449"/>
      <c r="BS244" s="434"/>
      <c r="BT244" s="434"/>
      <c r="BU244" s="434"/>
      <c r="BV244" s="434"/>
      <c r="BW244" s="434"/>
      <c r="BX244" s="434"/>
      <c r="BY244" s="435"/>
      <c r="BZ244" s="435"/>
      <c r="CA244" s="435"/>
      <c r="CB244" s="435"/>
      <c r="CC244" s="435"/>
      <c r="CD244" s="435"/>
      <c r="CE244" s="435"/>
      <c r="CF244" s="435"/>
      <c r="CG244" s="435"/>
      <c r="CH244" s="435"/>
      <c r="CI244" s="435"/>
      <c r="CJ244" s="435"/>
      <c r="CK244" s="435"/>
      <c r="CL244" s="435"/>
      <c r="CM244" s="435"/>
      <c r="CN244" s="435"/>
      <c r="CO244" s="435"/>
      <c r="CP244" s="435"/>
      <c r="CQ244" s="435"/>
      <c r="CR244" s="3"/>
      <c r="CS244" s="3"/>
      <c r="CT244" s="3"/>
      <c r="CU244" s="3"/>
      <c r="CV244" s="3"/>
      <c r="CW244" s="3"/>
      <c r="CX244" s="3"/>
      <c r="CY244" s="3"/>
      <c r="CZ244" s="3"/>
    </row>
    <row r="245" s="304" customFormat="true" ht="15" customHeight="true" x14ac:dyDescent="0.2">
      <c r="A245" s="373"/>
      <c r="B245" s="378"/>
      <c r="C245" s="404"/>
      <c r="D245" s="402"/>
      <c r="E245" s="402"/>
      <c r="F245" s="402"/>
      <c r="G245" s="406"/>
      <c r="H245" s="403"/>
      <c r="I245" s="402"/>
      <c r="J245" s="402"/>
      <c r="K245" s="402"/>
      <c r="L245" s="405"/>
      <c r="M245" s="404"/>
      <c r="N245" s="402"/>
      <c r="O245" s="402"/>
      <c r="P245" s="402"/>
      <c r="Q245" s="405"/>
      <c r="R245" s="404"/>
      <c r="S245" s="402"/>
      <c r="T245" s="402"/>
      <c r="U245" s="402"/>
      <c r="V245" s="402"/>
      <c r="W245" s="402"/>
      <c r="X245" s="402"/>
      <c r="Y245" s="405"/>
      <c r="Z245" s="405"/>
      <c r="AA245" s="405"/>
      <c r="AB245" s="405"/>
      <c r="AC245" s="405"/>
      <c r="AD245" s="405"/>
      <c r="AE245" s="405"/>
      <c r="AF245" s="405"/>
      <c r="AG245" s="405"/>
      <c r="AH245" s="405"/>
      <c r="AI245" s="405"/>
      <c r="AJ245" s="405"/>
      <c r="AK245" s="405"/>
      <c r="AL245" s="405"/>
      <c r="AM245" s="405"/>
      <c r="AN245" s="405"/>
      <c r="AO245" s="405"/>
      <c r="AP245" s="405"/>
      <c r="AQ245" s="405"/>
      <c r="AR245" s="885"/>
      <c r="AS245" s="885"/>
      <c r="AT245" s="885"/>
      <c r="AU245" s="885"/>
      <c r="AV245" s="885"/>
      <c r="AW245" s="885"/>
      <c r="AX245" s="885"/>
      <c r="AY245" s="885"/>
      <c r="AZ245" s="342"/>
      <c r="BA245" s="595"/>
      <c r="BB245" s="594"/>
      <c r="BC245" s="449"/>
      <c r="BD245" s="434"/>
      <c r="BE245" s="434"/>
      <c r="BF245" s="434"/>
      <c r="BG245" s="453"/>
      <c r="BH245" s="449"/>
      <c r="BI245" s="434"/>
      <c r="BJ245" s="434"/>
      <c r="BK245" s="434"/>
      <c r="BL245" s="453"/>
      <c r="BM245" s="449"/>
      <c r="BN245" s="434"/>
      <c r="BO245" s="434"/>
      <c r="BP245" s="434"/>
      <c r="BQ245" s="453"/>
      <c r="BR245" s="449"/>
      <c r="BS245" s="434"/>
      <c r="BT245" s="434"/>
      <c r="BU245" s="434"/>
      <c r="BV245" s="434"/>
      <c r="BW245" s="434"/>
      <c r="BX245" s="434"/>
      <c r="BY245" s="435"/>
      <c r="BZ245" s="435"/>
      <c r="CA245" s="435"/>
      <c r="CB245" s="435"/>
      <c r="CC245" s="435"/>
      <c r="CD245" s="435"/>
      <c r="CE245" s="435"/>
      <c r="CF245" s="435"/>
      <c r="CG245" s="435"/>
      <c r="CH245" s="435"/>
      <c r="CI245" s="435"/>
      <c r="CJ245" s="435"/>
      <c r="CK245" s="435"/>
      <c r="CL245" s="435"/>
      <c r="CM245" s="435"/>
      <c r="CN245" s="435"/>
      <c r="CO245" s="435"/>
      <c r="CP245" s="435"/>
      <c r="CQ245" s="435"/>
      <c r="CR245" s="3"/>
      <c r="CS245" s="3"/>
      <c r="CT245" s="3"/>
      <c r="CU245" s="3"/>
      <c r="CV245" s="3"/>
      <c r="CW245" s="3"/>
      <c r="CX245" s="3"/>
      <c r="CY245" s="3"/>
      <c r="CZ245" s="3"/>
    </row>
    <row r="246" s="304" customFormat="true" ht="15" customHeight="true" x14ac:dyDescent="0.2">
      <c r="A246" s="373"/>
      <c r="B246" s="378"/>
      <c r="C246" s="404"/>
      <c r="D246" s="402"/>
      <c r="E246" s="402"/>
      <c r="F246" s="402"/>
      <c r="G246" s="406"/>
      <c r="H246" s="403"/>
      <c r="I246" s="402"/>
      <c r="J246" s="402"/>
      <c r="K246" s="402"/>
      <c r="L246" s="405"/>
      <c r="M246" s="404"/>
      <c r="N246" s="402"/>
      <c r="O246" s="402"/>
      <c r="P246" s="402"/>
      <c r="Q246" s="405"/>
      <c r="R246" s="404"/>
      <c r="S246" s="402"/>
      <c r="T246" s="402"/>
      <c r="U246" s="402"/>
      <c r="V246" s="402"/>
      <c r="W246" s="402"/>
      <c r="X246" s="402"/>
      <c r="Y246" s="405"/>
      <c r="Z246" s="405"/>
      <c r="AA246" s="405"/>
      <c r="AB246" s="405"/>
      <c r="AC246" s="405"/>
      <c r="AD246" s="405"/>
      <c r="AE246" s="405"/>
      <c r="AF246" s="405"/>
      <c r="AG246" s="405"/>
      <c r="AH246" s="405"/>
      <c r="AI246" s="405"/>
      <c r="AJ246" s="405"/>
      <c r="AK246" s="405"/>
      <c r="AL246" s="405"/>
      <c r="AM246" s="405"/>
      <c r="AN246" s="405"/>
      <c r="AO246" s="405"/>
      <c r="AP246" s="405"/>
      <c r="AQ246" s="405"/>
      <c r="AR246" s="885"/>
      <c r="AS246" s="885"/>
      <c r="AT246" s="885"/>
      <c r="AU246" s="885"/>
      <c r="AV246" s="885"/>
      <c r="AW246" s="885"/>
      <c r="AX246" s="885"/>
      <c r="AY246" s="885"/>
      <c r="AZ246" s="342"/>
      <c r="BA246" s="595"/>
      <c r="BB246" s="594"/>
      <c r="BC246" s="449"/>
      <c r="BD246" s="434"/>
      <c r="BE246" s="434"/>
      <c r="BF246" s="434"/>
      <c r="BG246" s="453"/>
      <c r="BH246" s="449"/>
      <c r="BI246" s="434"/>
      <c r="BJ246" s="434"/>
      <c r="BK246" s="434"/>
      <c r="BL246" s="453"/>
      <c r="BM246" s="449"/>
      <c r="BN246" s="434"/>
      <c r="BO246" s="434"/>
      <c r="BP246" s="434"/>
      <c r="BQ246" s="453"/>
      <c r="BR246" s="449"/>
      <c r="BS246" s="434"/>
      <c r="BT246" s="434"/>
      <c r="BU246" s="434"/>
      <c r="BV246" s="434"/>
      <c r="BW246" s="434"/>
      <c r="BX246" s="434"/>
      <c r="BY246" s="435"/>
      <c r="BZ246" s="435"/>
      <c r="CA246" s="435"/>
      <c r="CB246" s="435"/>
      <c r="CC246" s="435"/>
      <c r="CD246" s="435"/>
      <c r="CE246" s="435"/>
      <c r="CF246" s="435"/>
      <c r="CG246" s="435"/>
      <c r="CH246" s="435"/>
      <c r="CI246" s="435"/>
      <c r="CJ246" s="435"/>
      <c r="CK246" s="435"/>
      <c r="CL246" s="435"/>
      <c r="CM246" s="435"/>
      <c r="CN246" s="435"/>
      <c r="CO246" s="435"/>
      <c r="CP246" s="435"/>
      <c r="CQ246" s="435"/>
      <c r="CR246" s="3"/>
      <c r="CS246" s="3"/>
      <c r="CT246" s="3"/>
      <c r="CU246" s="3"/>
      <c r="CV246" s="3"/>
      <c r="CW246" s="3"/>
      <c r="CX246" s="3"/>
      <c r="CY246" s="3"/>
      <c r="CZ246" s="3"/>
    </row>
    <row r="247" s="304" customFormat="true" ht="15" customHeight="true" x14ac:dyDescent="0.2">
      <c r="A247" s="373"/>
      <c r="B247" s="378"/>
      <c r="C247" s="404"/>
      <c r="D247" s="402"/>
      <c r="E247" s="402"/>
      <c r="F247" s="402"/>
      <c r="G247" s="406"/>
      <c r="H247" s="403"/>
      <c r="I247" s="402"/>
      <c r="J247" s="402"/>
      <c r="K247" s="402"/>
      <c r="L247" s="405"/>
      <c r="M247" s="404"/>
      <c r="N247" s="402"/>
      <c r="O247" s="402"/>
      <c r="P247" s="402"/>
      <c r="Q247" s="405"/>
      <c r="R247" s="404"/>
      <c r="S247" s="402"/>
      <c r="T247" s="402"/>
      <c r="U247" s="402"/>
      <c r="V247" s="402"/>
      <c r="W247" s="402"/>
      <c r="X247" s="402"/>
      <c r="Y247" s="405"/>
      <c r="Z247" s="405"/>
      <c r="AA247" s="405"/>
      <c r="AB247" s="405"/>
      <c r="AC247" s="405"/>
      <c r="AD247" s="405"/>
      <c r="AE247" s="405"/>
      <c r="AF247" s="405"/>
      <c r="AG247" s="405"/>
      <c r="AH247" s="405"/>
      <c r="AI247" s="405"/>
      <c r="AJ247" s="405"/>
      <c r="AK247" s="405"/>
      <c r="AL247" s="405"/>
      <c r="AM247" s="405"/>
      <c r="AN247" s="405"/>
      <c r="AO247" s="405"/>
      <c r="AP247" s="405"/>
      <c r="AQ247" s="405"/>
      <c r="AR247" s="885"/>
      <c r="AS247" s="885"/>
      <c r="AT247" s="885"/>
      <c r="AU247" s="885"/>
      <c r="AV247" s="885"/>
      <c r="AW247" s="885"/>
      <c r="AX247" s="885"/>
      <c r="AY247" s="885"/>
      <c r="AZ247" s="342"/>
      <c r="BA247" s="595"/>
      <c r="BB247" s="594"/>
      <c r="BC247" s="449"/>
      <c r="BD247" s="434"/>
      <c r="BE247" s="434"/>
      <c r="BF247" s="434"/>
      <c r="BG247" s="453"/>
      <c r="BH247" s="449"/>
      <c r="BI247" s="434"/>
      <c r="BJ247" s="434"/>
      <c r="BK247" s="434"/>
      <c r="BL247" s="453"/>
      <c r="BM247" s="449"/>
      <c r="BN247" s="434"/>
      <c r="BO247" s="434"/>
      <c r="BP247" s="434"/>
      <c r="BQ247" s="453"/>
      <c r="BR247" s="449"/>
      <c r="BS247" s="434"/>
      <c r="BT247" s="434"/>
      <c r="BU247" s="434"/>
      <c r="BV247" s="434"/>
      <c r="BW247" s="434"/>
      <c r="BX247" s="434"/>
      <c r="BY247" s="435"/>
      <c r="BZ247" s="435"/>
      <c r="CA247" s="435"/>
      <c r="CB247" s="435"/>
      <c r="CC247" s="435"/>
      <c r="CD247" s="435"/>
      <c r="CE247" s="435"/>
      <c r="CF247" s="435"/>
      <c r="CG247" s="435"/>
      <c r="CH247" s="435"/>
      <c r="CI247" s="435"/>
      <c r="CJ247" s="435"/>
      <c r="CK247" s="435"/>
      <c r="CL247" s="435"/>
      <c r="CM247" s="435"/>
      <c r="CN247" s="435"/>
      <c r="CO247" s="435"/>
      <c r="CP247" s="435"/>
      <c r="CQ247" s="435"/>
      <c r="CR247" s="3"/>
      <c r="CS247" s="3"/>
      <c r="CT247" s="3"/>
      <c r="CU247" s="3"/>
      <c r="CV247" s="3"/>
      <c r="CW247" s="3"/>
      <c r="CX247" s="3"/>
      <c r="CY247" s="3"/>
      <c r="CZ247" s="3"/>
    </row>
    <row r="248" s="304" customFormat="true" ht="15" customHeight="true" x14ac:dyDescent="0.2">
      <c r="A248" s="376"/>
      <c r="B248" s="379"/>
      <c r="C248" s="409"/>
      <c r="D248" s="407"/>
      <c r="E248" s="407"/>
      <c r="F248" s="407"/>
      <c r="G248" s="411"/>
      <c r="H248" s="408"/>
      <c r="I248" s="407"/>
      <c r="J248" s="407"/>
      <c r="K248" s="407"/>
      <c r="L248" s="410"/>
      <c r="M248" s="409"/>
      <c r="N248" s="407"/>
      <c r="O248" s="407"/>
      <c r="P248" s="407"/>
      <c r="Q248" s="410"/>
      <c r="R248" s="409"/>
      <c r="S248" s="407"/>
      <c r="T248" s="407"/>
      <c r="U248" s="407"/>
      <c r="V248" s="407"/>
      <c r="W248" s="407"/>
      <c r="X248" s="407"/>
      <c r="Y248" s="410"/>
      <c r="Z248" s="410"/>
      <c r="AA248" s="410"/>
      <c r="AB248" s="410"/>
      <c r="AC248" s="410"/>
      <c r="AD248" s="410"/>
      <c r="AE248" s="410"/>
      <c r="AF248" s="410"/>
      <c r="AG248" s="410"/>
      <c r="AH248" s="410"/>
      <c r="AI248" s="410"/>
      <c r="AJ248" s="410"/>
      <c r="AK248" s="410"/>
      <c r="AL248" s="410"/>
      <c r="AM248" s="410"/>
      <c r="AN248" s="410"/>
      <c r="AO248" s="410"/>
      <c r="AP248" s="410"/>
      <c r="AQ248" s="410"/>
      <c r="AR248" s="885"/>
      <c r="AS248" s="885"/>
      <c r="AT248" s="885"/>
      <c r="AU248" s="885"/>
      <c r="AV248" s="885"/>
      <c r="AW248" s="885"/>
      <c r="AX248" s="885"/>
      <c r="AY248" s="885"/>
      <c r="AZ248" s="342"/>
      <c r="BA248" s="595"/>
      <c r="BB248" s="594"/>
      <c r="BC248" s="452"/>
      <c r="BD248" s="451"/>
      <c r="BE248" s="451"/>
      <c r="BF248" s="451"/>
      <c r="BG248" s="455"/>
      <c r="BH248" s="452"/>
      <c r="BI248" s="451"/>
      <c r="BJ248" s="451"/>
      <c r="BK248" s="451"/>
      <c r="BL248" s="455"/>
      <c r="BM248" s="452"/>
      <c r="BN248" s="451"/>
      <c r="BO248" s="451"/>
      <c r="BP248" s="451"/>
      <c r="BQ248" s="455"/>
      <c r="BR248" s="452"/>
      <c r="BS248" s="451"/>
      <c r="BT248" s="451"/>
      <c r="BU248" s="451"/>
      <c r="BV248" s="451"/>
      <c r="BW248" s="451"/>
      <c r="BX248" s="451"/>
      <c r="BY248" s="454"/>
      <c r="BZ248" s="454"/>
      <c r="CA248" s="454"/>
      <c r="CB248" s="454"/>
      <c r="CC248" s="454"/>
      <c r="CD248" s="454"/>
      <c r="CE248" s="454"/>
      <c r="CF248" s="454"/>
      <c r="CG248" s="454"/>
      <c r="CH248" s="454"/>
      <c r="CI248" s="454"/>
      <c r="CJ248" s="454"/>
      <c r="CK248" s="454"/>
      <c r="CL248" s="454"/>
      <c r="CM248" s="454"/>
      <c r="CN248" s="454"/>
      <c r="CO248" s="454"/>
      <c r="CP248" s="454"/>
      <c r="CQ248" s="454"/>
      <c r="CR248" s="3"/>
      <c r="CS248" s="3"/>
      <c r="CT248" s="3"/>
      <c r="CU248" s="3"/>
      <c r="CV248" s="3"/>
      <c r="CW248" s="3"/>
      <c r="CX248" s="3"/>
      <c r="CY248" s="3"/>
      <c r="CZ248" s="3"/>
    </row>
    <row r="249" s="304" customFormat="true" ht="250.15" customHeight="true" x14ac:dyDescent="0.2">
      <c r="A249" s="306"/>
      <c r="B249" s="306"/>
      <c r="C249" s="306"/>
      <c r="D249" s="306"/>
      <c r="E249" s="306"/>
      <c r="F249" s="306"/>
      <c r="G249" s="306"/>
      <c r="H249" s="306"/>
      <c r="I249" s="306"/>
      <c r="J249" s="306"/>
      <c r="K249" s="306"/>
      <c r="L249" s="306"/>
      <c r="M249" s="306"/>
      <c r="N249" s="306"/>
      <c r="O249" s="306"/>
      <c r="P249" s="306"/>
      <c r="Q249" s="306"/>
      <c r="R249" s="494"/>
      <c r="S249" s="306"/>
      <c r="T249" s="306"/>
      <c r="U249" s="306"/>
      <c r="V249" s="306"/>
      <c r="W249" s="306"/>
      <c r="X249" s="306"/>
      <c r="Y249" s="306"/>
      <c r="Z249" s="342"/>
      <c r="AA249" s="342"/>
      <c r="AB249" s="342"/>
      <c r="AC249" s="342"/>
      <c r="AD249" s="342"/>
      <c r="AE249" s="342"/>
      <c r="AF249" s="342"/>
      <c r="AG249" s="342"/>
      <c r="AH249" s="342"/>
      <c r="AI249" s="342"/>
      <c r="AJ249" s="342"/>
      <c r="AK249" s="342"/>
      <c r="AL249" s="342"/>
      <c r="AM249" s="342"/>
      <c r="AN249" s="342"/>
      <c r="AO249" s="342"/>
      <c r="AP249" s="342"/>
      <c r="AQ249" s="342"/>
      <c r="AR249" s="342"/>
      <c r="AS249" s="342"/>
      <c r="AT249" s="342"/>
      <c r="AU249" s="342"/>
      <c r="AV249" s="342"/>
      <c r="AW249" s="342"/>
      <c r="AX249" s="342"/>
      <c r="AY249" s="342"/>
      <c r="AZ249" s="342"/>
      <c r="BA249" s="306"/>
      <c r="BY249" s="306"/>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ht="19.15" customHeight="true" x14ac:dyDescent="0.2"/>
    <row r="251" ht="22.5" customHeight="true" x14ac:dyDescent="0.35">
      <c r="A251" s="995" t="str">
        <f>A1026</f>
        <v>Congo_DR</v>
      </c>
      <c r="B251" s="996"/>
    </row>
    <row r="252" ht="22.5" customHeight="true" x14ac:dyDescent="0.35">
      <c r="A252" s="358" t="str">
        <f>A1034</f>
        <v>2018</v>
      </c>
      <c r="B252" s="313"/>
    </row>
    <row r="253" ht="22.5" customHeight="true" x14ac:dyDescent="0.35">
      <c r="A253" s="1030" t="s">
        <v>129</v>
      </c>
      <c r="B253" s="1031"/>
    </row>
    <row r="254" ht="22.5" customHeight="true" x14ac:dyDescent="0.35">
      <c r="A254" s="1030" t="s">
        <v>97</v>
      </c>
      <c r="B254" s="1031"/>
    </row>
    <row r="255" ht="15" customHeight="true" x14ac:dyDescent="0.2">
      <c r="A255" s="1032" t="s">
        <v>98</v>
      </c>
      <c r="B255" s="1033"/>
    </row>
    <row r="256" ht="15" customHeight="true" x14ac:dyDescent="0.2">
      <c r="A256" s="326" t="s">
        <v>40</v>
      </c>
      <c r="B256" s="325"/>
    </row>
    <row r="257" ht="18" customHeight="true" x14ac:dyDescent="0.2">
      <c r="A257" s="324" t="s">
        <v>39</v>
      </c>
      <c r="B257" s="327"/>
    </row>
    <row r="258" ht="18" customHeight="true" x14ac:dyDescent="0.2">
      <c r="A258" s="348" t="s">
        <v>136</v>
      </c>
      <c r="B258" s="349" t="str">
        <f>A1025</f>
        <v>MICS18</v>
      </c>
    </row>
    <row r="259" s="304" customFormat="true" ht="15" customHeight="true" x14ac:dyDescent="0.2">
      <c r="A259" s="311" t="s">
        <v>85</v>
      </c>
      <c r="B259" s="332"/>
      <c r="C259" s="984" t="s">
        <v>115</v>
      </c>
      <c r="D259" s="985"/>
      <c r="E259" s="985"/>
      <c r="F259" s="985"/>
      <c r="G259" s="986"/>
      <c r="H259" s="973" t="s">
        <v>38</v>
      </c>
      <c r="I259" s="974"/>
      <c r="J259" s="974"/>
      <c r="K259" s="974"/>
      <c r="L259" s="975"/>
      <c r="M259" s="973" t="s">
        <v>37</v>
      </c>
      <c r="N259" s="974"/>
      <c r="O259" s="974"/>
      <c r="P259" s="974"/>
      <c r="Q259" s="976"/>
      <c r="R259" s="500" t="s">
        <v>142</v>
      </c>
      <c r="S259" s="456"/>
      <c r="T259" s="456"/>
      <c r="U259" s="456"/>
      <c r="V259" s="456"/>
      <c r="W259" s="456"/>
      <c r="X259" s="456"/>
      <c r="Y259" s="456"/>
      <c r="Z259" s="440"/>
      <c r="AA259" s="440"/>
      <c r="AB259" s="440"/>
      <c r="AC259" s="440"/>
      <c r="AD259" s="440"/>
      <c r="AE259" s="440"/>
      <c r="AF259" s="440"/>
      <c r="AG259" s="440"/>
      <c r="AH259" s="440"/>
      <c r="AI259" s="440"/>
      <c r="AJ259" s="440"/>
      <c r="AK259" s="440"/>
      <c r="AL259" s="440"/>
      <c r="AM259" s="440"/>
      <c r="AN259" s="440"/>
      <c r="AO259" s="440"/>
      <c r="AP259" s="440"/>
      <c r="AQ259" s="440"/>
      <c r="AR259" s="342"/>
      <c r="AS259" s="342"/>
      <c r="AT259" s="342"/>
      <c r="AU259" s="342"/>
      <c r="AV259" s="342"/>
      <c r="AW259" s="342"/>
      <c r="AX259" s="342"/>
      <c r="AY259" s="342"/>
      <c r="AZ259" s="342"/>
      <c r="BA259" s="344" t="s">
        <v>131</v>
      </c>
      <c r="BB259" s="311" t="s">
        <v>85</v>
      </c>
      <c r="BC259" s="973" t="s">
        <v>115</v>
      </c>
      <c r="BD259" s="974"/>
      <c r="BE259" s="974"/>
      <c r="BF259" s="974"/>
      <c r="BG259" s="975"/>
      <c r="BH259" s="973" t="s">
        <v>38</v>
      </c>
      <c r="BI259" s="974"/>
      <c r="BJ259" s="974"/>
      <c r="BK259" s="974"/>
      <c r="BL259" s="975"/>
      <c r="BM259" s="973" t="s">
        <v>37</v>
      </c>
      <c r="BN259" s="974"/>
      <c r="BO259" s="974"/>
      <c r="BP259" s="974"/>
      <c r="BQ259" s="975"/>
      <c r="BR259" s="501" t="s">
        <v>142</v>
      </c>
      <c r="BS259" s="456"/>
      <c r="BT259" s="456"/>
      <c r="BU259" s="456"/>
      <c r="BV259" s="456"/>
      <c r="BW259" s="456"/>
      <c r="BX259" s="456"/>
      <c r="BY259" s="456"/>
      <c r="BZ259" s="440"/>
      <c r="CA259" s="440"/>
      <c r="CB259" s="440"/>
      <c r="CC259" s="440"/>
      <c r="CD259" s="440"/>
      <c r="CE259" s="440"/>
      <c r="CF259" s="440"/>
      <c r="CG259" s="440"/>
      <c r="CH259" s="440"/>
      <c r="CI259" s="440"/>
      <c r="CJ259" s="440"/>
      <c r="CK259" s="440"/>
      <c r="CL259" s="440"/>
      <c r="CM259" s="440"/>
      <c r="CN259" s="440"/>
      <c r="CO259" s="440"/>
      <c r="CP259" s="440"/>
      <c r="CQ259" s="440"/>
      <c r="CR259" s="342"/>
      <c r="CS259" s="342"/>
      <c r="CT259" s="342"/>
      <c r="CU259" s="342"/>
      <c r="CV259" s="342"/>
      <c r="CW259" s="342"/>
      <c r="CX259" s="342"/>
      <c r="CY259" s="342"/>
      <c r="CZ259" s="342"/>
    </row>
    <row r="260" s="304" customFormat="true" ht="12.75" x14ac:dyDescent="0.2">
      <c r="A260" s="329" t="s">
        <v>88</v>
      </c>
      <c r="B260" s="328"/>
      <c r="C260" s="438" t="s">
        <v>0</v>
      </c>
      <c r="D260" s="418" t="s">
        <v>1</v>
      </c>
      <c r="E260" s="418" t="s">
        <v>2</v>
      </c>
      <c r="F260" s="418" t="s">
        <v>3</v>
      </c>
      <c r="G260" s="439" t="s">
        <v>4</v>
      </c>
      <c r="H260" s="457" t="s">
        <v>0</v>
      </c>
      <c r="I260" s="563" t="s">
        <v>1</v>
      </c>
      <c r="J260" s="563" t="s">
        <v>2</v>
      </c>
      <c r="K260" s="563" t="s">
        <v>3</v>
      </c>
      <c r="L260" s="458" t="s">
        <v>4</v>
      </c>
      <c r="M260" s="457" t="s">
        <v>0</v>
      </c>
      <c r="N260" s="563" t="s">
        <v>1</v>
      </c>
      <c r="O260" s="563" t="s">
        <v>2</v>
      </c>
      <c r="P260" s="563" t="s">
        <v>3</v>
      </c>
      <c r="Q260" s="564" t="s">
        <v>4</v>
      </c>
      <c r="R260" s="457" t="s">
        <v>523</v>
      </c>
      <c r="S260" s="563" t="s">
        <v>262</v>
      </c>
      <c r="T260" s="563" t="s">
        <v>524</v>
      </c>
      <c r="U260" s="563" t="s">
        <v>525</v>
      </c>
      <c r="V260" s="563" t="s">
        <v>526</v>
      </c>
      <c r="W260" s="563" t="s">
        <v>527</v>
      </c>
      <c r="X260" s="563" t="s">
        <v>528</v>
      </c>
      <c r="Y260" s="564" t="s">
        <v>529</v>
      </c>
      <c r="Z260" s="564" t="s">
        <v>328</v>
      </c>
      <c r="AA260" s="564" t="s">
        <v>266</v>
      </c>
      <c r="AB260" s="564" t="s">
        <v>530</v>
      </c>
      <c r="AC260" s="564" t="s">
        <v>531</v>
      </c>
      <c r="AD260" s="564" t="s">
        <v>532</v>
      </c>
      <c r="AE260" s="564" t="s">
        <v>533</v>
      </c>
      <c r="AF260" s="564" t="s">
        <v>534</v>
      </c>
      <c r="AG260" s="564" t="s">
        <v>535</v>
      </c>
      <c r="AH260" s="564" t="s">
        <v>267</v>
      </c>
      <c r="AI260" s="564" t="s">
        <v>536</v>
      </c>
      <c r="AJ260" s="564" t="s">
        <v>329</v>
      </c>
      <c r="AK260" s="564" t="s">
        <v>537</v>
      </c>
      <c r="AL260" s="564" t="s">
        <v>538</v>
      </c>
      <c r="AM260" s="564" t="s">
        <v>331</v>
      </c>
      <c r="AN260" s="564" t="s">
        <v>539</v>
      </c>
      <c r="AO260" s="564" t="s">
        <v>540</v>
      </c>
      <c r="AP260" s="564" t="s">
        <v>541</v>
      </c>
      <c r="AQ260" s="564" t="s">
        <v>542</v>
      </c>
      <c r="AR260" s="173"/>
      <c r="AS260" s="173"/>
      <c r="AT260" s="173"/>
      <c r="AU260" s="173"/>
      <c r="AV260" s="173"/>
      <c r="AW260" s="173"/>
      <c r="AX260" s="173"/>
      <c r="AY260" s="173"/>
      <c r="AZ260" s="342"/>
      <c r="BA260" s="329" t="s">
        <v>119</v>
      </c>
      <c r="BB260" s="328"/>
      <c r="BC260" s="457" t="s">
        <v>0</v>
      </c>
      <c r="BD260" s="563" t="s">
        <v>1</v>
      </c>
      <c r="BE260" s="563" t="s">
        <v>2</v>
      </c>
      <c r="BF260" s="563" t="s">
        <v>3</v>
      </c>
      <c r="BG260" s="458" t="s">
        <v>4</v>
      </c>
      <c r="BH260" s="457" t="s">
        <v>0</v>
      </c>
      <c r="BI260" s="563" t="s">
        <v>1</v>
      </c>
      <c r="BJ260" s="563" t="s">
        <v>2</v>
      </c>
      <c r="BK260" s="563" t="s">
        <v>3</v>
      </c>
      <c r="BL260" s="458" t="s">
        <v>4</v>
      </c>
      <c r="BM260" s="457" t="s">
        <v>0</v>
      </c>
      <c r="BN260" s="563" t="s">
        <v>1</v>
      </c>
      <c r="BO260" s="563" t="s">
        <v>2</v>
      </c>
      <c r="BP260" s="563" t="s">
        <v>3</v>
      </c>
      <c r="BQ260" s="458" t="s">
        <v>4</v>
      </c>
      <c r="BR260" s="457" t="s">
        <v>523</v>
      </c>
      <c r="BS260" s="563" t="s">
        <v>262</v>
      </c>
      <c r="BT260" s="563" t="s">
        <v>524</v>
      </c>
      <c r="BU260" s="563" t="s">
        <v>525</v>
      </c>
      <c r="BV260" s="563" t="s">
        <v>526</v>
      </c>
      <c r="BW260" s="563" t="s">
        <v>527</v>
      </c>
      <c r="BX260" s="563" t="s">
        <v>528</v>
      </c>
      <c r="BY260" s="564" t="s">
        <v>529</v>
      </c>
      <c r="BZ260" s="564" t="s">
        <v>328</v>
      </c>
      <c r="CA260" s="564" t="s">
        <v>266</v>
      </c>
      <c r="CB260" s="564" t="s">
        <v>530</v>
      </c>
      <c r="CC260" s="564" t="s">
        <v>531</v>
      </c>
      <c r="CD260" s="564" t="s">
        <v>532</v>
      </c>
      <c r="CE260" s="564" t="s">
        <v>533</v>
      </c>
      <c r="CF260" s="564" t="s">
        <v>534</v>
      </c>
      <c r="CG260" s="564" t="s">
        <v>535</v>
      </c>
      <c r="CH260" s="564" t="s">
        <v>267</v>
      </c>
      <c r="CI260" s="564" t="s">
        <v>536</v>
      </c>
      <c r="CJ260" s="564" t="s">
        <v>329</v>
      </c>
      <c r="CK260" s="564" t="s">
        <v>537</v>
      </c>
      <c r="CL260" s="564" t="s">
        <v>538</v>
      </c>
      <c r="CM260" s="564" t="s">
        <v>331</v>
      </c>
      <c r="CN260" s="564" t="s">
        <v>539</v>
      </c>
      <c r="CO260" s="564" t="s">
        <v>540</v>
      </c>
      <c r="CP260" s="564" t="s">
        <v>541</v>
      </c>
      <c r="CQ260" s="564" t="s">
        <v>542</v>
      </c>
      <c r="CR260" s="173"/>
      <c r="CS260" s="173"/>
      <c r="CT260" s="173"/>
      <c r="CU260" s="173"/>
      <c r="CV260" s="173"/>
      <c r="CW260" s="173"/>
      <c r="CX260" s="173"/>
      <c r="CY260" s="173"/>
      <c r="CZ260" s="173"/>
    </row>
    <row r="261" s="304" customFormat="true" ht="15" customHeight="true" x14ac:dyDescent="0.2">
      <c r="A261" s="977" t="s">
        <v>73</v>
      </c>
      <c r="B261" s="596" t="s">
        <v>49</v>
      </c>
      <c r="C261" s="469">
        <v>87.605006219071612</v>
      </c>
      <c r="D261" s="461">
        <v>89.215930825584906</v>
      </c>
      <c r="E261" s="461">
        <v>89.129712125980205</v>
      </c>
      <c r="F261" s="461">
        <v>88.212885552035473</v>
      </c>
      <c r="G261" s="479">
        <v>92.87310984978356</v>
      </c>
      <c r="H261" s="469">
        <v>90.496054543381717</v>
      </c>
      <c r="I261" s="461">
        <v>86.66909115606687</v>
      </c>
      <c r="J261" s="461">
        <v>91.168960455648133</v>
      </c>
      <c r="K261" s="461">
        <v>93.911730370186348</v>
      </c>
      <c r="L261" s="479">
        <v>93.061762176272595</v>
      </c>
      <c r="M261" s="469">
        <v>87.153525694711419</v>
      </c>
      <c r="N261" s="461">
        <v>88.814459558404806</v>
      </c>
      <c r="O261" s="461">
        <v>88.454066947380809</v>
      </c>
      <c r="P261" s="461">
        <v>89.167653659956031</v>
      </c>
      <c r="Q261" s="475">
        <v>88.730777720469078</v>
      </c>
      <c r="R261" s="469">
        <v>92.13215590336074</v>
      </c>
      <c r="S261" s="461">
        <v>88.360507919529013</v>
      </c>
      <c r="T261" s="461">
        <v>91.87320252636168</v>
      </c>
      <c r="U261" s="461">
        <v>81.533779494244513</v>
      </c>
      <c r="V261" s="461">
        <v>85.544926673570558</v>
      </c>
      <c r="W261" s="461">
        <v>95.773380322920048</v>
      </c>
      <c r="X261" s="461">
        <v>95.260722967352578</v>
      </c>
      <c r="Y261" s="475">
        <v>97.455512910808807</v>
      </c>
      <c r="Z261" s="475">
        <v>98.718526468047429</v>
      </c>
      <c r="AA261" s="475">
        <v>91.427963138319683</v>
      </c>
      <c r="AB261" s="475">
        <v>96.166619784453601</v>
      </c>
      <c r="AC261" s="475">
        <v>89.942236617587824</v>
      </c>
      <c r="AD261" s="475">
        <v>80.353609108682619</v>
      </c>
      <c r="AE261" s="475">
        <v>85.589745374683815</v>
      </c>
      <c r="AF261" s="475">
        <v>91.967767380336113</v>
      </c>
      <c r="AG261" s="475">
        <v>75.444251581981916</v>
      </c>
      <c r="AH261" s="475">
        <v>95.316140089073585</v>
      </c>
      <c r="AI261" s="475">
        <v>80.640010465864847</v>
      </c>
      <c r="AJ261" s="475">
        <v>84.663835289240964</v>
      </c>
      <c r="AK261" s="475">
        <v>81.416718471752034</v>
      </c>
      <c r="AL261" s="475">
        <v>98.081210734728757</v>
      </c>
      <c r="AM261" s="475">
        <v>94.795254388552905</v>
      </c>
      <c r="AN261" s="475">
        <v>91.830557505158367</v>
      </c>
      <c r="AO261" s="475">
        <v>93.747922020407614</v>
      </c>
      <c r="AP261" s="475">
        <v>90.287321392200937</v>
      </c>
      <c r="AQ261" s="475">
        <v>81.632245938879237</v>
      </c>
      <c r="AR261" s="1"/>
      <c r="AS261" s="1"/>
      <c r="AT261" s="1"/>
      <c r="AU261" s="1"/>
      <c r="AV261" s="1"/>
      <c r="AW261" s="1"/>
      <c r="AX261" s="1"/>
      <c r="AY261" s="1"/>
      <c r="AZ261" s="342"/>
      <c r="BA261" s="977" t="s">
        <v>73</v>
      </c>
      <c r="BB261" s="596" t="s">
        <v>49</v>
      </c>
      <c r="BC261" s="485">
        <v>1682.6977780635848</v>
      </c>
      <c r="BD261" s="482">
        <v>2002.2285981470829</v>
      </c>
      <c r="BE261" s="482">
        <v>2299.1870409256812</v>
      </c>
      <c r="BF261" s="482">
        <v>2672.4397160806193</v>
      </c>
      <c r="BG261" s="491">
        <v>6693.0669029434412</v>
      </c>
      <c r="BH261" s="485">
        <v>663.58332466349543</v>
      </c>
      <c r="BI261" s="482">
        <v>859.9596481044116</v>
      </c>
      <c r="BJ261" s="482">
        <v>1464.0767186061844</v>
      </c>
      <c r="BK261" s="482">
        <v>2491.431786783065</v>
      </c>
      <c r="BL261" s="491">
        <v>2762.9063771298834</v>
      </c>
      <c r="BM261" s="485">
        <v>1107.6738546092142</v>
      </c>
      <c r="BN261" s="482">
        <v>1275.8901368840015</v>
      </c>
      <c r="BO261" s="482">
        <v>1328.1177227740091</v>
      </c>
      <c r="BP261" s="482">
        <v>1574.8874060697976</v>
      </c>
      <c r="BQ261" s="491">
        <v>1821.0930605364197</v>
      </c>
      <c r="BR261" s="485">
        <v>209.35577439301471</v>
      </c>
      <c r="BS261" s="482">
        <v>308.40485423731468</v>
      </c>
      <c r="BT261" s="482">
        <v>1185.5150829658846</v>
      </c>
      <c r="BU261" s="482">
        <v>230.16295492652128</v>
      </c>
      <c r="BV261" s="482">
        <v>306.04020050512344</v>
      </c>
      <c r="BW261" s="482">
        <v>549.53325844772121</v>
      </c>
      <c r="BX261" s="482">
        <v>600.67719031707747</v>
      </c>
      <c r="BY261" s="488">
        <v>468.79751561109413</v>
      </c>
      <c r="BZ261" s="488">
        <v>542.17190264206067</v>
      </c>
      <c r="CA261" s="488">
        <v>3120.7223476231566</v>
      </c>
      <c r="CB261" s="488">
        <v>1190.1686767786734</v>
      </c>
      <c r="CC261" s="488">
        <v>295.54446644963775</v>
      </c>
      <c r="CD261" s="488">
        <v>800.92274510536822</v>
      </c>
      <c r="CE261" s="488">
        <v>317.33216652214122</v>
      </c>
      <c r="CF261" s="488">
        <v>334.93989208734729</v>
      </c>
      <c r="CG261" s="488">
        <v>419.1916398952776</v>
      </c>
      <c r="CH261" s="488">
        <v>133.65284623047188</v>
      </c>
      <c r="CI261" s="488">
        <v>79.639349040651908</v>
      </c>
      <c r="CJ261" s="488">
        <v>1318.3961583231353</v>
      </c>
      <c r="CK261" s="488">
        <v>89.968676564634961</v>
      </c>
      <c r="CL261" s="488">
        <v>152.59085685009254</v>
      </c>
      <c r="CM261" s="488">
        <v>1328.0887795035824</v>
      </c>
      <c r="CN261" s="488">
        <v>228.50440224750656</v>
      </c>
      <c r="CO261" s="488">
        <v>326.285335233826</v>
      </c>
      <c r="CP261" s="488">
        <v>710.19901574023106</v>
      </c>
      <c r="CQ261" s="488">
        <v>102.81394791890399</v>
      </c>
      <c r="CR261" s="2"/>
      <c r="CS261" s="2"/>
      <c r="CT261" s="2"/>
      <c r="CU261" s="2"/>
      <c r="CV261" s="2"/>
      <c r="CW261" s="2"/>
      <c r="CX261" s="2"/>
      <c r="CY261" s="2"/>
      <c r="CZ261" s="4"/>
    </row>
    <row r="262" s="304" customFormat="true" ht="15" customHeight="true" x14ac:dyDescent="0.2">
      <c r="A262" s="970"/>
      <c r="B262" s="594" t="s">
        <v>48</v>
      </c>
      <c r="C262" s="473">
        <v>11.914558650001553</v>
      </c>
      <c r="D262" s="462">
        <v>10.734182481698527</v>
      </c>
      <c r="E262" s="462">
        <v>10.845092513869185</v>
      </c>
      <c r="F262" s="462">
        <v>11.768413854330751</v>
      </c>
      <c r="G262" s="480">
        <v>6.9479003271856747</v>
      </c>
      <c r="H262" s="473">
        <v>9.5039454566181938</v>
      </c>
      <c r="I262" s="462">
        <v>13.330908843933276</v>
      </c>
      <c r="J262" s="462">
        <v>8.5226386184676226</v>
      </c>
      <c r="K262" s="462">
        <v>5.8544559934684948</v>
      </c>
      <c r="L262" s="480">
        <v>6.8795065420798567</v>
      </c>
      <c r="M262" s="473">
        <v>12.120393410816357</v>
      </c>
      <c r="N262" s="462">
        <v>11.185540441594879</v>
      </c>
      <c r="O262" s="462">
        <v>11.428081066626454</v>
      </c>
      <c r="P262" s="462">
        <v>10.832346340044023</v>
      </c>
      <c r="Q262" s="476">
        <v>11.241618189802486</v>
      </c>
      <c r="R262" s="473">
        <v>7.867844096639212</v>
      </c>
      <c r="S262" s="462">
        <v>11.639492080470868</v>
      </c>
      <c r="T262" s="462">
        <v>7.7429892493553654</v>
      </c>
      <c r="U262" s="462">
        <v>18.247358339514832</v>
      </c>
      <c r="V262" s="462">
        <v>14.455073326429524</v>
      </c>
      <c r="W262" s="462">
        <v>4.0909813345088617</v>
      </c>
      <c r="X262" s="462">
        <v>4.7392770326473386</v>
      </c>
      <c r="Y262" s="476">
        <v>2.5444870891911382</v>
      </c>
      <c r="Z262" s="476">
        <v>1.2814735319525539</v>
      </c>
      <c r="AA262" s="476">
        <v>8.4990728390987016</v>
      </c>
      <c r="AB262" s="476">
        <v>3.8333802155463523</v>
      </c>
      <c r="AC262" s="476">
        <v>10.057763382412084</v>
      </c>
      <c r="AD262" s="476">
        <v>19.151887667991026</v>
      </c>
      <c r="AE262" s="476">
        <v>14.410254625316293</v>
      </c>
      <c r="AF262" s="476">
        <v>8.0322326196639828</v>
      </c>
      <c r="AG262" s="476">
        <v>24.555748418017963</v>
      </c>
      <c r="AH262" s="476">
        <v>4.3260288615113298</v>
      </c>
      <c r="AI262" s="476">
        <v>19.35998953413549</v>
      </c>
      <c r="AJ262" s="476">
        <v>14.743561551157955</v>
      </c>
      <c r="AK262" s="476">
        <v>18.583281528248015</v>
      </c>
      <c r="AL262" s="476">
        <v>1.9187892652712868</v>
      </c>
      <c r="AM262" s="476">
        <v>5.2047456114465156</v>
      </c>
      <c r="AN262" s="476">
        <v>8.1694424948417144</v>
      </c>
      <c r="AO262" s="476">
        <v>6.2520779795924932</v>
      </c>
      <c r="AP262" s="476">
        <v>9.5899479525740539</v>
      </c>
      <c r="AQ262" s="476">
        <v>18.367754061120849</v>
      </c>
      <c r="AR262" s="1"/>
      <c r="AS262" s="1"/>
      <c r="AT262" s="1"/>
      <c r="AU262" s="1"/>
      <c r="AV262" s="1"/>
      <c r="AW262" s="1"/>
      <c r="AX262" s="1"/>
      <c r="AY262" s="1"/>
      <c r="AZ262" s="342"/>
      <c r="BA262" s="970"/>
      <c r="BB262" s="594" t="s">
        <v>48</v>
      </c>
      <c r="BC262" s="486">
        <v>228.8522338190451</v>
      </c>
      <c r="BD262" s="483">
        <v>240.90189883915625</v>
      </c>
      <c r="BE262" s="483">
        <v>279.7596398637973</v>
      </c>
      <c r="BF262" s="483">
        <v>356.5281464580907</v>
      </c>
      <c r="BG262" s="492">
        <v>500.71287372686936</v>
      </c>
      <c r="BH262" s="486">
        <v>69.689885988343903</v>
      </c>
      <c r="BI262" s="483">
        <v>132.2737267164519</v>
      </c>
      <c r="BJ262" s="483">
        <v>136.8645284538768</v>
      </c>
      <c r="BK262" s="483">
        <v>155.31582368841717</v>
      </c>
      <c r="BL262" s="492">
        <v>204.24535332370272</v>
      </c>
      <c r="BM262" s="486">
        <v>154.04360043639343</v>
      </c>
      <c r="BN262" s="483">
        <v>160.68915800543724</v>
      </c>
      <c r="BO262" s="483">
        <v>171.59004131391296</v>
      </c>
      <c r="BP262" s="483">
        <v>191.32191023192624</v>
      </c>
      <c r="BQ262" s="492">
        <v>230.72076454849616</v>
      </c>
      <c r="BR262" s="486">
        <v>17.878433186597416</v>
      </c>
      <c r="BS262" s="483">
        <v>40.625342056013956</v>
      </c>
      <c r="BT262" s="483">
        <v>99.914123922256607</v>
      </c>
      <c r="BU262" s="483">
        <v>51.510747337823382</v>
      </c>
      <c r="BV262" s="483">
        <v>51.713569830009739</v>
      </c>
      <c r="BW262" s="483">
        <v>23.473435890238168</v>
      </c>
      <c r="BX262" s="483">
        <v>29.884043742566348</v>
      </c>
      <c r="BY262" s="489">
        <v>12.239935846512907</v>
      </c>
      <c r="BZ262" s="489">
        <v>7.0379792715913281</v>
      </c>
      <c r="CA262" s="489">
        <v>290.09993915018947</v>
      </c>
      <c r="CB262" s="489">
        <v>47.44233569769191</v>
      </c>
      <c r="CC262" s="489">
        <v>33.049170493392204</v>
      </c>
      <c r="CD262" s="489">
        <v>190.89599851389306</v>
      </c>
      <c r="CE262" s="489">
        <v>53.4273971767172</v>
      </c>
      <c r="CF262" s="489">
        <v>29.25280458016152</v>
      </c>
      <c r="CG262" s="489">
        <v>136.43934736391759</v>
      </c>
      <c r="CH262" s="489">
        <v>6.0659828406378846</v>
      </c>
      <c r="CI262" s="489">
        <v>19.119751535561122</v>
      </c>
      <c r="CJ262" s="489">
        <v>229.58864127334763</v>
      </c>
      <c r="CK262" s="489">
        <v>20.53525709101848</v>
      </c>
      <c r="CL262" s="489">
        <v>2.9851762219206952</v>
      </c>
      <c r="CM262" s="489">
        <v>72.918884930671581</v>
      </c>
      <c r="CN262" s="489">
        <v>20.328239582715419</v>
      </c>
      <c r="CO262" s="489">
        <v>21.76007014891794</v>
      </c>
      <c r="CP262" s="489">
        <v>75.434418608263798</v>
      </c>
      <c r="CQ262" s="489">
        <v>23.133766414331781</v>
      </c>
      <c r="CR262" s="2"/>
      <c r="CS262" s="2"/>
      <c r="CT262" s="2"/>
      <c r="CU262" s="2"/>
      <c r="CV262" s="2"/>
      <c r="CW262" s="2"/>
      <c r="CX262" s="2"/>
      <c r="CY262" s="2"/>
      <c r="CZ262" s="4"/>
    </row>
    <row r="263" s="304" customFormat="true" ht="15" customHeight="true" x14ac:dyDescent="0.2">
      <c r="A263" s="970"/>
      <c r="B263" s="594" t="s">
        <v>113</v>
      </c>
      <c r="C263" s="473">
        <v>0.48043513092740875</v>
      </c>
      <c r="D263" s="462">
        <v>4.9886692716437579E-2</v>
      </c>
      <c r="E263" s="462">
        <v>2.5195360150694211E-2</v>
      </c>
      <c r="F263" s="464">
        <v>1.870059363427275E-2</v>
      </c>
      <c r="G263" s="480">
        <v>0.17898982303099006</v>
      </c>
      <c r="H263" s="468">
        <v>0</v>
      </c>
      <c r="I263" s="464">
        <v>0</v>
      </c>
      <c r="J263" s="464">
        <v>0.3084009258844248</v>
      </c>
      <c r="K263" s="464">
        <v>0.23381363634516855</v>
      </c>
      <c r="L263" s="470">
        <v>5.8731281647331372E-2</v>
      </c>
      <c r="M263" s="473">
        <v>0.72608089447218971</v>
      </c>
      <c r="N263" s="462">
        <v>0</v>
      </c>
      <c r="O263" s="462">
        <v>0.11785198599260256</v>
      </c>
      <c r="P263" s="464">
        <v>0</v>
      </c>
      <c r="Q263" s="476">
        <v>2.7604089728469887E-2</v>
      </c>
      <c r="R263" s="473">
        <v>0</v>
      </c>
      <c r="S263" s="464">
        <v>0</v>
      </c>
      <c r="T263" s="462">
        <v>0.383808224283052</v>
      </c>
      <c r="U263" s="462">
        <v>0.21886216624087498</v>
      </c>
      <c r="V263" s="462">
        <v>0</v>
      </c>
      <c r="W263" s="464">
        <v>0.13563834257112117</v>
      </c>
      <c r="X263" s="462">
        <v>0</v>
      </c>
      <c r="Y263" s="476">
        <v>0</v>
      </c>
      <c r="Z263" s="476">
        <v>0</v>
      </c>
      <c r="AA263" s="476">
        <v>7.2964022582327953E-2</v>
      </c>
      <c r="AB263" s="476">
        <v>0</v>
      </c>
      <c r="AC263" s="476">
        <v>0</v>
      </c>
      <c r="AD263" s="476">
        <v>0.49450322332612823</v>
      </c>
      <c r="AE263" s="476">
        <v>0</v>
      </c>
      <c r="AF263" s="476">
        <v>0</v>
      </c>
      <c r="AG263" s="476">
        <v>0</v>
      </c>
      <c r="AH263" s="476">
        <v>0.35783104941517735</v>
      </c>
      <c r="AI263" s="476">
        <v>0</v>
      </c>
      <c r="AJ263" s="476">
        <v>0.59260315960093124</v>
      </c>
      <c r="AK263" s="476">
        <v>0</v>
      </c>
      <c r="AL263" s="476">
        <v>0</v>
      </c>
      <c r="AM263" s="476">
        <v>0</v>
      </c>
      <c r="AN263" s="476">
        <v>0</v>
      </c>
      <c r="AO263" s="476">
        <v>0</v>
      </c>
      <c r="AP263" s="476">
        <v>0.12273065522498154</v>
      </c>
      <c r="AQ263" s="476">
        <v>0</v>
      </c>
      <c r="AR263" s="1"/>
      <c r="AS263" s="1"/>
      <c r="AT263" s="1"/>
      <c r="AU263" s="1"/>
      <c r="AV263" s="1"/>
      <c r="AW263" s="1"/>
      <c r="AX263" s="1"/>
      <c r="AY263" s="1"/>
      <c r="AZ263" s="342"/>
      <c r="BA263" s="970"/>
      <c r="BB263" s="594" t="s">
        <v>113</v>
      </c>
      <c r="BC263" s="486">
        <v>9.22809280206687</v>
      </c>
      <c r="BD263" s="483">
        <v>1.119582140762496</v>
      </c>
      <c r="BE263" s="483">
        <v>0.64993865870510215</v>
      </c>
      <c r="BF263" s="483">
        <v>0.56654091780088844</v>
      </c>
      <c r="BG263" s="492">
        <v>12.899221986106618</v>
      </c>
      <c r="BH263" s="486">
        <v>0</v>
      </c>
      <c r="BI263" s="483">
        <v>0</v>
      </c>
      <c r="BJ263" s="483">
        <v>4.9525914667375686</v>
      </c>
      <c r="BK263" s="483">
        <v>6.2029601997262525</v>
      </c>
      <c r="BL263" s="492">
        <v>1.7436703196427965</v>
      </c>
      <c r="BM263" s="486">
        <v>9.22809280206687</v>
      </c>
      <c r="BN263" s="483">
        <v>0</v>
      </c>
      <c r="BO263" s="483">
        <v>1.7695207994675981</v>
      </c>
      <c r="BP263" s="483">
        <v>0</v>
      </c>
      <c r="BQ263" s="492">
        <v>0.56654091780088844</v>
      </c>
      <c r="BR263" s="486">
        <v>0</v>
      </c>
      <c r="BS263" s="483">
        <v>0</v>
      </c>
      <c r="BT263" s="483">
        <v>4.9525914667375686</v>
      </c>
      <c r="BU263" s="483">
        <v>0.61782936123027654</v>
      </c>
      <c r="BV263" s="483">
        <v>0</v>
      </c>
      <c r="BW263" s="483">
        <v>0.77827241883116915</v>
      </c>
      <c r="BX263" s="483">
        <v>0</v>
      </c>
      <c r="BY263" s="489">
        <v>0</v>
      </c>
      <c r="BZ263" s="489">
        <v>0</v>
      </c>
      <c r="CA263" s="489">
        <v>2.4904903054732572</v>
      </c>
      <c r="CB263" s="489">
        <v>0</v>
      </c>
      <c r="CC263" s="489">
        <v>0</v>
      </c>
      <c r="CD263" s="489">
        <v>4.9289494707589849</v>
      </c>
      <c r="CE263" s="489">
        <v>0</v>
      </c>
      <c r="CF263" s="489">
        <v>0</v>
      </c>
      <c r="CG263" s="489">
        <v>0</v>
      </c>
      <c r="CH263" s="489">
        <v>0.50175277953221942</v>
      </c>
      <c r="CI263" s="489">
        <v>0</v>
      </c>
      <c r="CJ263" s="489">
        <v>9.22809280206687</v>
      </c>
      <c r="CK263" s="489">
        <v>0</v>
      </c>
      <c r="CL263" s="489">
        <v>0</v>
      </c>
      <c r="CM263" s="489">
        <v>0</v>
      </c>
      <c r="CN263" s="489">
        <v>0</v>
      </c>
      <c r="CO263" s="489">
        <v>0</v>
      </c>
      <c r="CP263" s="489">
        <v>0.96539790081162746</v>
      </c>
      <c r="CQ263" s="489">
        <v>0</v>
      </c>
      <c r="CR263" s="2"/>
      <c r="CS263" s="2"/>
      <c r="CT263" s="2"/>
      <c r="CU263" s="2"/>
      <c r="CV263" s="2"/>
      <c r="CW263" s="2"/>
      <c r="CX263" s="2"/>
      <c r="CY263" s="2"/>
      <c r="CZ263" s="4"/>
    </row>
    <row r="264" s="304" customFormat="true" ht="15" customHeight="true" x14ac:dyDescent="0.2">
      <c r="A264" s="970" t="s">
        <v>74</v>
      </c>
      <c r="B264" s="594" t="s">
        <v>89</v>
      </c>
      <c r="C264" s="473">
        <v>76.478766973319551</v>
      </c>
      <c r="D264" s="462">
        <v>79.930215053699243</v>
      </c>
      <c r="E264" s="462">
        <v>77.467904192180043</v>
      </c>
      <c r="F264" s="462">
        <v>70.899644086110683</v>
      </c>
      <c r="G264" s="480">
        <v>28.188856015244561</v>
      </c>
      <c r="H264" s="473">
        <v>66.256407753476324</v>
      </c>
      <c r="I264" s="462">
        <v>62.890469684282721</v>
      </c>
      <c r="J264" s="462">
        <v>48.223534460879932</v>
      </c>
      <c r="K264" s="462">
        <v>33.320239730467478</v>
      </c>
      <c r="L264" s="480">
        <v>13.063675490902336</v>
      </c>
      <c r="M264" s="473">
        <v>75.812323211332171</v>
      </c>
      <c r="N264" s="462">
        <v>79.999340928576089</v>
      </c>
      <c r="O264" s="462">
        <v>80.833575976767904</v>
      </c>
      <c r="P264" s="462">
        <v>79.926195356245827</v>
      </c>
      <c r="Q264" s="476">
        <v>75.323517911384613</v>
      </c>
      <c r="R264" s="473">
        <v>77.914391219920674</v>
      </c>
      <c r="S264" s="462">
        <v>59.836366172973456</v>
      </c>
      <c r="T264" s="462">
        <v>58.3148152179946</v>
      </c>
      <c r="U264" s="462">
        <v>92.966978167337729</v>
      </c>
      <c r="V264" s="462">
        <v>74.413284023642831</v>
      </c>
      <c r="W264" s="462">
        <v>62.698020950279144</v>
      </c>
      <c r="X264" s="462">
        <v>85.249101231194373</v>
      </c>
      <c r="Y264" s="476">
        <v>91.341858618511168</v>
      </c>
      <c r="Z264" s="476">
        <v>79.619073764222478</v>
      </c>
      <c r="AA264" s="476">
        <v>10.911027906039701</v>
      </c>
      <c r="AB264" s="476">
        <v>33.331559171284489</v>
      </c>
      <c r="AC264" s="476">
        <v>42.316700885071562</v>
      </c>
      <c r="AD264" s="476">
        <v>64.861913967566423</v>
      </c>
      <c r="AE264" s="476">
        <v>79.790799181237432</v>
      </c>
      <c r="AF264" s="476">
        <v>79.345710595693191</v>
      </c>
      <c r="AG264" s="476">
        <v>60.432104664970709</v>
      </c>
      <c r="AH264" s="476">
        <v>94.676299216419537</v>
      </c>
      <c r="AI264" s="476">
        <v>56.465904001284159</v>
      </c>
      <c r="AJ264" s="476">
        <v>74.489135668872294</v>
      </c>
      <c r="AK264" s="476">
        <v>66.899364198032302</v>
      </c>
      <c r="AL264" s="476">
        <v>95.993471745286683</v>
      </c>
      <c r="AM264" s="476">
        <v>65.697394905006988</v>
      </c>
      <c r="AN264" s="476">
        <v>87.733289649930541</v>
      </c>
      <c r="AO264" s="476">
        <v>52.616049434325475</v>
      </c>
      <c r="AP264" s="476">
        <v>69.151574842353483</v>
      </c>
      <c r="AQ264" s="476">
        <v>55.123126360617761</v>
      </c>
      <c r="AR264" s="1"/>
      <c r="AS264" s="1"/>
      <c r="AT264" s="1"/>
      <c r="AU264" s="1"/>
      <c r="AV264" s="1"/>
      <c r="AW264" s="1"/>
      <c r="AX264" s="1"/>
      <c r="AY264" s="1"/>
      <c r="AZ264" s="342"/>
      <c r="BA264" s="970" t="s">
        <v>74</v>
      </c>
      <c r="BB264" s="594" t="s">
        <v>89</v>
      </c>
      <c r="BC264" s="486">
        <v>1468.9874107563448</v>
      </c>
      <c r="BD264" s="483">
        <v>1793.83391458903</v>
      </c>
      <c r="BE264" s="483">
        <v>1998.3594376988324</v>
      </c>
      <c r="BF264" s="483">
        <v>2147.9291095169319</v>
      </c>
      <c r="BG264" s="492">
        <v>2032.5004261895492</v>
      </c>
      <c r="BH264" s="486">
        <v>485.84048839649046</v>
      </c>
      <c r="BI264" s="483">
        <v>624.02022978904961</v>
      </c>
      <c r="BJ264" s="483">
        <v>775.17793165359285</v>
      </c>
      <c r="BK264" s="483">
        <v>884.65069069125286</v>
      </c>
      <c r="BL264" s="492">
        <v>387.84686082133982</v>
      </c>
      <c r="BM264" s="486">
        <v>963.53334657431583</v>
      </c>
      <c r="BN264" s="483">
        <v>1149.2539678279402</v>
      </c>
      <c r="BO264" s="483">
        <v>1213.6977818533617</v>
      </c>
      <c r="BP264" s="483">
        <v>1411.6639085475288</v>
      </c>
      <c r="BQ264" s="492">
        <v>1545.9250925957967</v>
      </c>
      <c r="BR264" s="486">
        <v>177.04814947906573</v>
      </c>
      <c r="BS264" s="483">
        <v>208.84698630832438</v>
      </c>
      <c r="BT264" s="483">
        <v>752.48376131728253</v>
      </c>
      <c r="BU264" s="483">
        <v>262.43790657459095</v>
      </c>
      <c r="BV264" s="483">
        <v>266.21632922477335</v>
      </c>
      <c r="BW264" s="483">
        <v>359.75181866672466</v>
      </c>
      <c r="BX264" s="483">
        <v>537.54778474817476</v>
      </c>
      <c r="BY264" s="489">
        <v>439.38854881249694</v>
      </c>
      <c r="BZ264" s="489">
        <v>437.27582100122987</v>
      </c>
      <c r="CA264" s="489">
        <v>372.47880744651115</v>
      </c>
      <c r="CB264" s="489">
        <v>412.51504693389302</v>
      </c>
      <c r="CC264" s="489">
        <v>139.04998647256014</v>
      </c>
      <c r="CD264" s="489">
        <v>646.50963116575338</v>
      </c>
      <c r="CE264" s="489">
        <v>295.83201891618785</v>
      </c>
      <c r="CF264" s="489">
        <v>291.46949608546106</v>
      </c>
      <c r="CG264" s="489">
        <v>335.77949977148734</v>
      </c>
      <c r="CH264" s="489">
        <v>132.75565763591814</v>
      </c>
      <c r="CI264" s="489">
        <v>55.765218923895937</v>
      </c>
      <c r="CJ264" s="489">
        <v>1159.9544240719279</v>
      </c>
      <c r="CK264" s="489">
        <v>73.926429029447547</v>
      </c>
      <c r="CL264" s="489">
        <v>149.34283534942082</v>
      </c>
      <c r="CM264" s="489">
        <v>920.4255379527923</v>
      </c>
      <c r="CN264" s="489">
        <v>218.30906240048273</v>
      </c>
      <c r="CO264" s="489">
        <v>183.12774255008284</v>
      </c>
      <c r="CP264" s="489">
        <v>543.94548019195781</v>
      </c>
      <c r="CQ264" s="489">
        <v>69.426317720219373</v>
      </c>
      <c r="CR264" s="2"/>
      <c r="CS264" s="2"/>
      <c r="CT264" s="2"/>
      <c r="CU264" s="2"/>
      <c r="CV264" s="2"/>
      <c r="CW264" s="2"/>
      <c r="CX264" s="2"/>
      <c r="CY264" s="2"/>
      <c r="CZ264" s="4"/>
    </row>
    <row r="265" s="304" customFormat="true" ht="15" customHeight="true" x14ac:dyDescent="0.2">
      <c r="A265" s="970"/>
      <c r="B265" s="594" t="s">
        <v>90</v>
      </c>
      <c r="C265" s="473">
        <v>13.75251344390343</v>
      </c>
      <c r="D265" s="462">
        <v>13.485378244322193</v>
      </c>
      <c r="E265" s="462">
        <v>16.810960595189837</v>
      </c>
      <c r="F265" s="462">
        <v>22.932291593927324</v>
      </c>
      <c r="G265" s="480">
        <v>68.20560861778219</v>
      </c>
      <c r="H265" s="473">
        <v>29.275263573600789</v>
      </c>
      <c r="I265" s="462">
        <v>30.592008436092289</v>
      </c>
      <c r="J265" s="462">
        <v>46.1842547157609</v>
      </c>
      <c r="K265" s="462">
        <v>62.87203843917144</v>
      </c>
      <c r="L265" s="480">
        <v>84.375976027453092</v>
      </c>
      <c r="M265" s="473">
        <v>12.019339757432018</v>
      </c>
      <c r="N265" s="462">
        <v>13.314645896156765</v>
      </c>
      <c r="O265" s="462">
        <v>12.76955555342774</v>
      </c>
      <c r="P265" s="462">
        <v>14.42788824889965</v>
      </c>
      <c r="Q265" s="476">
        <v>18.882398940935978</v>
      </c>
      <c r="R265" s="473">
        <v>21.729280870064038</v>
      </c>
      <c r="S265" s="462">
        <v>30.049641619423578</v>
      </c>
      <c r="T265" s="462">
        <v>36.072454379614243</v>
      </c>
      <c r="U265" s="462">
        <v>1.9973108227622303</v>
      </c>
      <c r="V265" s="462">
        <v>23.937368741414129</v>
      </c>
      <c r="W265" s="462">
        <v>32.909022401889274</v>
      </c>
      <c r="X265" s="462">
        <v>8.1893508655305354</v>
      </c>
      <c r="Y265" s="476">
        <v>6.1167782521581344</v>
      </c>
      <c r="Z265" s="476">
        <v>19.722570162801375</v>
      </c>
      <c r="AA265" s="476">
        <v>85.066303042886886</v>
      </c>
      <c r="AB265" s="476">
        <v>61.404829592768259</v>
      </c>
      <c r="AC265" s="476">
        <v>44.313053255822815</v>
      </c>
      <c r="AD265" s="476">
        <v>32.408357108001148</v>
      </c>
      <c r="AE265" s="476">
        <v>6.8361015370196991</v>
      </c>
      <c r="AF265" s="476">
        <v>17.586954734172984</v>
      </c>
      <c r="AG265" s="476">
        <v>32.9000308168225</v>
      </c>
      <c r="AH265" s="476">
        <v>1.578373272757476</v>
      </c>
      <c r="AI265" s="476">
        <v>23.370254791575416</v>
      </c>
      <c r="AJ265" s="476">
        <v>21.903236774293706</v>
      </c>
      <c r="AK265" s="476">
        <v>9.843371633230916</v>
      </c>
      <c r="AL265" s="476">
        <v>1.0425306612073197</v>
      </c>
      <c r="AM265" s="476">
        <v>30.725529203198931</v>
      </c>
      <c r="AN265" s="476">
        <v>11.193628151093197</v>
      </c>
      <c r="AO265" s="476">
        <v>8.9924032273408336</v>
      </c>
      <c r="AP265" s="476">
        <v>27.721343489040525</v>
      </c>
      <c r="AQ265" s="476">
        <v>25.35999733133567</v>
      </c>
      <c r="AR265" s="1"/>
      <c r="AS265" s="1"/>
      <c r="AT265" s="1"/>
      <c r="AU265" s="1"/>
      <c r="AV265" s="1"/>
      <c r="AW265" s="1"/>
      <c r="AX265" s="1"/>
      <c r="AY265" s="1"/>
      <c r="AZ265" s="342"/>
      <c r="BA265" s="970"/>
      <c r="BB265" s="594" t="s">
        <v>90</v>
      </c>
      <c r="BC265" s="486">
        <v>264.15526707431491</v>
      </c>
      <c r="BD265" s="483">
        <v>302.64561191877669</v>
      </c>
      <c r="BE265" s="483">
        <v>433.65497121028289</v>
      </c>
      <c r="BF265" s="483">
        <v>694.74166333899029</v>
      </c>
      <c r="BG265" s="492">
        <v>4917.8274034671631</v>
      </c>
      <c r="BH265" s="486">
        <v>214.66766513293106</v>
      </c>
      <c r="BI265" s="483">
        <v>303.54411773092136</v>
      </c>
      <c r="BJ265" s="483">
        <v>742.39716034437185</v>
      </c>
      <c r="BK265" s="483">
        <v>1669.2494615974263</v>
      </c>
      <c r="BL265" s="492">
        <v>2505.0344716365826</v>
      </c>
      <c r="BM265" s="486">
        <v>152.75926352776779</v>
      </c>
      <c r="BN265" s="483">
        <v>191.27544613203503</v>
      </c>
      <c r="BO265" s="483">
        <v>191.73197601579395</v>
      </c>
      <c r="BP265" s="483">
        <v>254.82670639766715</v>
      </c>
      <c r="BQ265" s="492">
        <v>387.53864849407478</v>
      </c>
      <c r="BR265" s="486">
        <v>49.376359197838291</v>
      </c>
      <c r="BS265" s="483">
        <v>104.88232312971601</v>
      </c>
      <c r="BT265" s="483">
        <v>465.47238553440911</v>
      </c>
      <c r="BU265" s="483">
        <v>5.6382393128988593</v>
      </c>
      <c r="BV265" s="483">
        <v>85.6368391914326</v>
      </c>
      <c r="BW265" s="483">
        <v>188.82702324866506</v>
      </c>
      <c r="BX265" s="483">
        <v>51.63887187916351</v>
      </c>
      <c r="BY265" s="489">
        <v>29.423994215494666</v>
      </c>
      <c r="BZ265" s="489">
        <v>108.31830430145862</v>
      </c>
      <c r="CA265" s="489">
        <v>2903.9789270228944</v>
      </c>
      <c r="CB265" s="489">
        <v>759.95293323244641</v>
      </c>
      <c r="CC265" s="489">
        <v>145.60987333381007</v>
      </c>
      <c r="CD265" s="489">
        <v>323.02955184237783</v>
      </c>
      <c r="CE265" s="489">
        <v>25.345500232665163</v>
      </c>
      <c r="CF265" s="489">
        <v>64.604132921149372</v>
      </c>
      <c r="CG265" s="489">
        <v>182.80276603609056</v>
      </c>
      <c r="CH265" s="489">
        <v>2.2132041868355512</v>
      </c>
      <c r="CI265" s="489">
        <v>23.080253434529133</v>
      </c>
      <c r="CJ265" s="489">
        <v>341.08002690188238</v>
      </c>
      <c r="CK265" s="489">
        <v>10.877312859064896</v>
      </c>
      <c r="CL265" s="489">
        <v>1.6219278462657771</v>
      </c>
      <c r="CM265" s="489">
        <v>430.46701907480451</v>
      </c>
      <c r="CN265" s="489">
        <v>27.853400645016617</v>
      </c>
      <c r="CO265" s="489">
        <v>31.297646266249323</v>
      </c>
      <c r="CP265" s="489">
        <v>218.05576416861197</v>
      </c>
      <c r="CQ265" s="489">
        <v>31.940336993786836</v>
      </c>
      <c r="CR265" s="2"/>
      <c r="CS265" s="2"/>
      <c r="CT265" s="2"/>
      <c r="CU265" s="2"/>
      <c r="CV265" s="2"/>
      <c r="CW265" s="2"/>
      <c r="CX265" s="2"/>
      <c r="CY265" s="2"/>
      <c r="CZ265" s="4"/>
    </row>
    <row r="266" s="304" customFormat="true" ht="15" customHeight="true" x14ac:dyDescent="0.2">
      <c r="A266" s="970"/>
      <c r="B266" s="594" t="s">
        <v>91</v>
      </c>
      <c r="C266" s="473">
        <v>8.9908246930293387</v>
      </c>
      <c r="D266" s="462">
        <v>6.2737627719891966</v>
      </c>
      <c r="E266" s="462">
        <v>5.578170967192225</v>
      </c>
      <c r="F266" s="462">
        <v>6.0858003767150084</v>
      </c>
      <c r="G266" s="480">
        <v>3.438347764281303</v>
      </c>
      <c r="H266" s="473">
        <v>4.4683286729226737</v>
      </c>
      <c r="I266" s="462">
        <v>6.5175218796249057</v>
      </c>
      <c r="J266" s="462">
        <v>5.186177892000261</v>
      </c>
      <c r="K266" s="462">
        <v>3.6482987295725708</v>
      </c>
      <c r="L266" s="480">
        <v>2.5167228740410055</v>
      </c>
      <c r="M266" s="473">
        <v>11.297624965139168</v>
      </c>
      <c r="N266" s="462">
        <v>6.2492154296342903</v>
      </c>
      <c r="O266" s="462">
        <v>6.0458465925704497</v>
      </c>
      <c r="P266" s="462">
        <v>5.4766597719565855</v>
      </c>
      <c r="Q266" s="476">
        <v>5.6726527099503521</v>
      </c>
      <c r="R266" s="473">
        <v>0.35632791001537267</v>
      </c>
      <c r="S266" s="462">
        <v>10.113992207602987</v>
      </c>
      <c r="T266" s="462">
        <v>5.186055404912441</v>
      </c>
      <c r="U266" s="462">
        <v>5.0357110099003126</v>
      </c>
      <c r="V266" s="462">
        <v>1.6493472349431166</v>
      </c>
      <c r="W266" s="462">
        <v>4.2714625136599329</v>
      </c>
      <c r="X266" s="462">
        <v>6.56154790327495</v>
      </c>
      <c r="Y266" s="476">
        <v>2.5413631293306209</v>
      </c>
      <c r="Z266" s="476">
        <v>0.65835607297636645</v>
      </c>
      <c r="AA266" s="476">
        <v>3.9230590101609129</v>
      </c>
      <c r="AB266" s="476">
        <v>5.2636112359468328</v>
      </c>
      <c r="AC266" s="476">
        <v>13.37024585910557</v>
      </c>
      <c r="AD266" s="476">
        <v>2.4922402961558126</v>
      </c>
      <c r="AE266" s="476">
        <v>13.373099281742942</v>
      </c>
      <c r="AF266" s="476">
        <v>2.2102250890073938</v>
      </c>
      <c r="AG266" s="476">
        <v>6.3708332887069075</v>
      </c>
      <c r="AH266" s="476">
        <v>3.3874964614079226</v>
      </c>
      <c r="AI266" s="476">
        <v>19.913090587090903</v>
      </c>
      <c r="AJ266" s="476">
        <v>3.6076275568338603</v>
      </c>
      <c r="AK266" s="476">
        <v>23.257264168736995</v>
      </c>
      <c r="AL266" s="476">
        <v>2.963997593506055</v>
      </c>
      <c r="AM266" s="476">
        <v>3.5770758917929792</v>
      </c>
      <c r="AN266" s="476">
        <v>1.0730821989762591</v>
      </c>
      <c r="AO266" s="476">
        <v>31.889720442073592</v>
      </c>
      <c r="AP266" s="476">
        <v>3.1270816686055221</v>
      </c>
      <c r="AQ266" s="476">
        <v>19.516876308046875</v>
      </c>
      <c r="AR266" s="1"/>
      <c r="AS266" s="1"/>
      <c r="AT266" s="1"/>
      <c r="AU266" s="1"/>
      <c r="AV266" s="1"/>
      <c r="AW266" s="1"/>
      <c r="AX266" s="1"/>
      <c r="AY266" s="1"/>
      <c r="AZ266" s="342"/>
      <c r="BA266" s="970"/>
      <c r="BB266" s="594" t="s">
        <v>91</v>
      </c>
      <c r="BC266" s="486">
        <v>172.69379213429164</v>
      </c>
      <c r="BD266" s="483">
        <v>140.7989259746081</v>
      </c>
      <c r="BE266" s="483">
        <v>143.89430969673057</v>
      </c>
      <c r="BF266" s="483">
        <v>184.3714161382662</v>
      </c>
      <c r="BG266" s="492">
        <v>247.91510845669913</v>
      </c>
      <c r="BH266" s="486">
        <v>32.765057122416842</v>
      </c>
      <c r="BI266" s="483">
        <v>64.669027300890292</v>
      </c>
      <c r="BJ266" s="483">
        <v>83.366155062102351</v>
      </c>
      <c r="BK266" s="483">
        <v>96.862147963877035</v>
      </c>
      <c r="BL266" s="492">
        <v>74.718869657611407</v>
      </c>
      <c r="BM266" s="486">
        <v>143.58666150696371</v>
      </c>
      <c r="BN266" s="483">
        <v>89.774934955162578</v>
      </c>
      <c r="BO266" s="483">
        <v>90.77701326658368</v>
      </c>
      <c r="BP266" s="483">
        <v>96.729275114445912</v>
      </c>
      <c r="BQ266" s="492">
        <v>116.42441045054203</v>
      </c>
      <c r="BR266" s="486">
        <v>0.80969890270842593</v>
      </c>
      <c r="BS266" s="483">
        <v>35.300886855288709</v>
      </c>
      <c r="BT266" s="483">
        <v>66.919914997589487</v>
      </c>
      <c r="BU266" s="483">
        <v>14.215385738085267</v>
      </c>
      <c r="BV266" s="483">
        <v>5.9006019189272623</v>
      </c>
      <c r="BW266" s="483">
        <v>24.50900976403241</v>
      </c>
      <c r="BX266" s="483">
        <v>41.374577432305244</v>
      </c>
      <c r="BY266" s="489">
        <v>12.224908429615315</v>
      </c>
      <c r="BZ266" s="489">
        <v>3.6157566109648593</v>
      </c>
      <c r="CA266" s="489">
        <v>133.92471857194701</v>
      </c>
      <c r="CB266" s="489">
        <v>65.143032310021354</v>
      </c>
      <c r="CC266" s="489">
        <v>43.933777136659899</v>
      </c>
      <c r="CD266" s="489">
        <v>24.841347658193005</v>
      </c>
      <c r="CE266" s="489">
        <v>49.58204455000525</v>
      </c>
      <c r="CF266" s="489">
        <v>8.1190676608975458</v>
      </c>
      <c r="CG266" s="489">
        <v>35.398323898679692</v>
      </c>
      <c r="CH266" s="489">
        <v>4.749967248356092</v>
      </c>
      <c r="CI266" s="489">
        <v>19.66598916073745</v>
      </c>
      <c r="CJ266" s="489">
        <v>56.178441424739773</v>
      </c>
      <c r="CK266" s="489">
        <v>25.700191767141174</v>
      </c>
      <c r="CL266" s="489">
        <v>4.611269876326654</v>
      </c>
      <c r="CM266" s="489">
        <v>50.115107406649869</v>
      </c>
      <c r="CN266" s="489">
        <v>2.670178784722463</v>
      </c>
      <c r="CO266" s="489">
        <v>110.99070678803868</v>
      </c>
      <c r="CP266" s="489">
        <v>24.59758788873317</v>
      </c>
      <c r="CQ266" s="489">
        <v>24.581059619229833</v>
      </c>
      <c r="CR266" s="2"/>
      <c r="CS266" s="2"/>
      <c r="CT266" s="2"/>
      <c r="CU266" s="2"/>
      <c r="CV266" s="2"/>
      <c r="CW266" s="2"/>
      <c r="CX266" s="2"/>
      <c r="CY266" s="2"/>
      <c r="CZ266" s="4"/>
    </row>
    <row r="267" s="304" customFormat="true" ht="15" customHeight="true" x14ac:dyDescent="0.2">
      <c r="A267" s="970"/>
      <c r="B267" s="594" t="s">
        <v>113</v>
      </c>
      <c r="C267" s="473">
        <v>0.7778948897483704</v>
      </c>
      <c r="D267" s="462">
        <v>0.31064392998917023</v>
      </c>
      <c r="E267" s="462">
        <v>0.14296424543754344</v>
      </c>
      <c r="F267" s="462">
        <v>8.2263943246639701E-2</v>
      </c>
      <c r="G267" s="480">
        <v>0.16718760269307706</v>
      </c>
      <c r="H267" s="473">
        <v>0</v>
      </c>
      <c r="I267" s="462">
        <v>0</v>
      </c>
      <c r="J267" s="462">
        <v>0.40603293135944957</v>
      </c>
      <c r="K267" s="462">
        <v>0.15942310078801838</v>
      </c>
      <c r="L267" s="480">
        <v>4.3625607603347397E-2</v>
      </c>
      <c r="M267" s="473">
        <v>0.87071206609646656</v>
      </c>
      <c r="N267" s="462">
        <v>0.43679774563236379</v>
      </c>
      <c r="O267" s="462">
        <v>0.35102187723367362</v>
      </c>
      <c r="P267" s="462">
        <v>0.16925662289825039</v>
      </c>
      <c r="Q267" s="476">
        <v>0.12143043772879175</v>
      </c>
      <c r="R267" s="473">
        <v>0</v>
      </c>
      <c r="S267" s="462">
        <v>0</v>
      </c>
      <c r="T267" s="462">
        <v>0.42667499747908921</v>
      </c>
      <c r="U267" s="462">
        <v>0</v>
      </c>
      <c r="V267" s="462">
        <v>0</v>
      </c>
      <c r="W267" s="462">
        <v>0.1214941341715474</v>
      </c>
      <c r="X267" s="462">
        <v>0</v>
      </c>
      <c r="Y267" s="476">
        <v>0</v>
      </c>
      <c r="Z267" s="476">
        <v>0</v>
      </c>
      <c r="AA267" s="476">
        <v>9.9610040913297754E-2</v>
      </c>
      <c r="AB267" s="476">
        <v>0</v>
      </c>
      <c r="AC267" s="476">
        <v>0</v>
      </c>
      <c r="AD267" s="476">
        <v>0.2374886282764129</v>
      </c>
      <c r="AE267" s="476">
        <v>0</v>
      </c>
      <c r="AF267" s="476">
        <v>0.85710958112625091</v>
      </c>
      <c r="AG267" s="476">
        <v>0.29703122949953842</v>
      </c>
      <c r="AH267" s="476">
        <v>0.35783104941517735</v>
      </c>
      <c r="AI267" s="476">
        <v>0.25075062005015586</v>
      </c>
      <c r="AJ267" s="476">
        <v>0</v>
      </c>
      <c r="AK267" s="476">
        <v>0</v>
      </c>
      <c r="AL267" s="476">
        <v>0</v>
      </c>
      <c r="AM267" s="476">
        <v>0</v>
      </c>
      <c r="AN267" s="476">
        <v>0</v>
      </c>
      <c r="AO267" s="476">
        <v>6.5018268962601571</v>
      </c>
      <c r="AP267" s="476">
        <v>0</v>
      </c>
      <c r="AQ267" s="476">
        <v>0</v>
      </c>
      <c r="AR267" s="1"/>
      <c r="AS267" s="1"/>
      <c r="AT267" s="1"/>
      <c r="AU267" s="1"/>
      <c r="AV267" s="1"/>
      <c r="AW267" s="1"/>
      <c r="AX267" s="1"/>
      <c r="AY267" s="1"/>
      <c r="AZ267" s="342"/>
      <c r="BA267" s="970"/>
      <c r="BB267" s="594" t="s">
        <v>113</v>
      </c>
      <c r="BC267" s="486">
        <v>14.941634719747775</v>
      </c>
      <c r="BD267" s="483">
        <v>6.9716266445851893</v>
      </c>
      <c r="BE267" s="483">
        <v>3.6879008423264712</v>
      </c>
      <c r="BF267" s="483">
        <v>2.4922144622968765</v>
      </c>
      <c r="BG267" s="492">
        <v>12.05472380800126</v>
      </c>
      <c r="BH267" s="486">
        <v>0</v>
      </c>
      <c r="BI267" s="483">
        <v>0</v>
      </c>
      <c r="BJ267" s="483">
        <v>6.5268498344888872</v>
      </c>
      <c r="BK267" s="483">
        <v>4.2326753158172128</v>
      </c>
      <c r="BL267" s="492">
        <v>1.2951986576951597</v>
      </c>
      <c r="BM267" s="486">
        <v>11.066276238625548</v>
      </c>
      <c r="BN267" s="483">
        <v>6.2749459742983955</v>
      </c>
      <c r="BO267" s="483">
        <v>5.2705137516489158</v>
      </c>
      <c r="BP267" s="483">
        <v>2.9894262420865738</v>
      </c>
      <c r="BQ267" s="492">
        <v>2.4922144622968765</v>
      </c>
      <c r="BR267" s="486">
        <v>0</v>
      </c>
      <c r="BS267" s="483">
        <v>0</v>
      </c>
      <c r="BT267" s="483">
        <v>5.505736505601301</v>
      </c>
      <c r="BU267" s="483">
        <v>0</v>
      </c>
      <c r="BV267" s="483">
        <v>0</v>
      </c>
      <c r="BW267" s="483">
        <v>0.69711507736766354</v>
      </c>
      <c r="BX267" s="483">
        <v>0</v>
      </c>
      <c r="BY267" s="489">
        <v>0</v>
      </c>
      <c r="BZ267" s="489">
        <v>0</v>
      </c>
      <c r="CA267" s="489">
        <v>3.4004705668973223</v>
      </c>
      <c r="CB267" s="489">
        <v>0</v>
      </c>
      <c r="CC267" s="489">
        <v>0</v>
      </c>
      <c r="CD267" s="489">
        <v>2.3671624236962843</v>
      </c>
      <c r="CE267" s="489">
        <v>0</v>
      </c>
      <c r="CF267" s="489">
        <v>3.1485167355026373</v>
      </c>
      <c r="CG267" s="489">
        <v>1.6503975529364132</v>
      </c>
      <c r="CH267" s="489">
        <v>0.50175277953221942</v>
      </c>
      <c r="CI267" s="489">
        <v>0.24763905705081041</v>
      </c>
      <c r="CJ267" s="489">
        <v>0</v>
      </c>
      <c r="CK267" s="489">
        <v>0</v>
      </c>
      <c r="CL267" s="489">
        <v>0</v>
      </c>
      <c r="CM267" s="489">
        <v>0</v>
      </c>
      <c r="CN267" s="489">
        <v>0</v>
      </c>
      <c r="CO267" s="489">
        <v>22.629309778372921</v>
      </c>
      <c r="CP267" s="489">
        <v>0</v>
      </c>
      <c r="CQ267" s="489">
        <v>0</v>
      </c>
      <c r="CR267" s="2"/>
      <c r="CS267" s="2"/>
      <c r="CT267" s="2"/>
      <c r="CU267" s="2"/>
      <c r="CV267" s="2"/>
      <c r="CW267" s="2"/>
      <c r="CX267" s="2"/>
      <c r="CY267" s="2"/>
      <c r="CZ267" s="4"/>
    </row>
    <row r="268" s="304" customFormat="true" ht="15" customHeight="true" x14ac:dyDescent="0.2">
      <c r="A268" s="970" t="s">
        <v>116</v>
      </c>
      <c r="B268" s="594" t="s">
        <v>89</v>
      </c>
      <c r="C268" s="473">
        <v>80.746616424609215</v>
      </c>
      <c r="D268" s="462">
        <v>82.146847083537395</v>
      </c>
      <c r="E268" s="462">
        <v>78.204692217569743</v>
      </c>
      <c r="F268" s="462">
        <v>72.205679561848385</v>
      </c>
      <c r="G268" s="480">
        <v>28.984031515822018</v>
      </c>
      <c r="H268" s="473">
        <v>65.735947559204988</v>
      </c>
      <c r="I268" s="462">
        <v>64.425171907188883</v>
      </c>
      <c r="J268" s="462">
        <v>49.825045022582792</v>
      </c>
      <c r="K268" s="462">
        <v>34.279085352021546</v>
      </c>
      <c r="L268" s="480">
        <v>13.450042477272033</v>
      </c>
      <c r="M268" s="473">
        <v>81.462843830752192</v>
      </c>
      <c r="N268" s="462">
        <v>82.500754888078148</v>
      </c>
      <c r="O268" s="462">
        <v>82.894603783315858</v>
      </c>
      <c r="P268" s="462">
        <v>80.678408720325081</v>
      </c>
      <c r="Q268" s="476">
        <v>76.847359063824143</v>
      </c>
      <c r="R268" s="473">
        <v>76.920908156122152</v>
      </c>
      <c r="S268" s="462">
        <v>62.791101559046844</v>
      </c>
      <c r="T268" s="462">
        <v>59.26483021569684</v>
      </c>
      <c r="U268" s="462">
        <v>94.666157452757332</v>
      </c>
      <c r="V268" s="462">
        <v>72.843726488661602</v>
      </c>
      <c r="W268" s="462">
        <v>63.818667383297225</v>
      </c>
      <c r="X268" s="462">
        <v>87.234555509839751</v>
      </c>
      <c r="Y268" s="476">
        <v>92.62803373672611</v>
      </c>
      <c r="Z268" s="476">
        <v>79.899271060877126</v>
      </c>
      <c r="AA268" s="476">
        <v>11.260846980272065</v>
      </c>
      <c r="AB268" s="476">
        <v>33.042532514862103</v>
      </c>
      <c r="AC268" s="476">
        <v>44.864797035236776</v>
      </c>
      <c r="AD268" s="476">
        <v>62.626410116742989</v>
      </c>
      <c r="AE268" s="476">
        <v>88.655868903482073</v>
      </c>
      <c r="AF268" s="476">
        <v>80.397259047568298</v>
      </c>
      <c r="AG268" s="476">
        <v>61.029793178806713</v>
      </c>
      <c r="AH268" s="476">
        <v>95.75302859303801</v>
      </c>
      <c r="AI268" s="476">
        <v>63.675428373906804</v>
      </c>
      <c r="AJ268" s="476">
        <v>76.542430234028785</v>
      </c>
      <c r="AK268" s="476">
        <v>79.700317067437737</v>
      </c>
      <c r="AL268" s="476">
        <v>96.843858710360337</v>
      </c>
      <c r="AM268" s="476">
        <v>67.029604021705751</v>
      </c>
      <c r="AN268" s="476">
        <v>87.410075596151088</v>
      </c>
      <c r="AO268" s="476">
        <v>57.310906409234008</v>
      </c>
      <c r="AP268" s="476">
        <v>69.588668079327761</v>
      </c>
      <c r="AQ268" s="476">
        <v>59.683922651882895</v>
      </c>
      <c r="AR268" s="1"/>
      <c r="AS268" s="1"/>
      <c r="AT268" s="1"/>
      <c r="AU268" s="1"/>
      <c r="AV268" s="1"/>
      <c r="AW268" s="1"/>
      <c r="AX268" s="1"/>
      <c r="AY268" s="1"/>
      <c r="AZ268" s="342"/>
      <c r="BA268" s="970" t="s">
        <v>116</v>
      </c>
      <c r="BB268" s="594" t="s">
        <v>89</v>
      </c>
      <c r="BC268" s="486">
        <v>1346.6566559637035</v>
      </c>
      <c r="BD268" s="483">
        <v>1639.4528673923157</v>
      </c>
      <c r="BE268" s="483">
        <v>1796.5802244080139</v>
      </c>
      <c r="BF268" s="483">
        <v>1927.8537374881025</v>
      </c>
      <c r="BG268" s="492">
        <v>1939.384896004648</v>
      </c>
      <c r="BH268" s="486">
        <v>436.21278631242433</v>
      </c>
      <c r="BI268" s="483">
        <v>554.03048162372374</v>
      </c>
      <c r="BJ268" s="483">
        <v>729.47688421068415</v>
      </c>
      <c r="BK268" s="483">
        <v>853.85041561876983</v>
      </c>
      <c r="BL268" s="492">
        <v>371.43787656160208</v>
      </c>
      <c r="BM268" s="486">
        <v>893.32771900422608</v>
      </c>
      <c r="BN268" s="483">
        <v>1047.44211667422</v>
      </c>
      <c r="BO268" s="483">
        <v>1096.9848785563026</v>
      </c>
      <c r="BP268" s="483">
        <v>1269.6185005745078</v>
      </c>
      <c r="BQ268" s="492">
        <v>1397.5467221203248</v>
      </c>
      <c r="BR268" s="486">
        <v>161.03836294038913</v>
      </c>
      <c r="BS268" s="483">
        <v>193.65080523718265</v>
      </c>
      <c r="BT268" s="483">
        <v>702.26568063307991</v>
      </c>
      <c r="BU268" s="483">
        <v>217.88642530865954</v>
      </c>
      <c r="BV268" s="483">
        <v>222.93108660130366</v>
      </c>
      <c r="BW268" s="483">
        <v>350.25991281684213</v>
      </c>
      <c r="BX268" s="483">
        <v>523.99807702209671</v>
      </c>
      <c r="BY268" s="489">
        <v>434.23792091717814</v>
      </c>
      <c r="BZ268" s="489">
        <v>433.19139810789483</v>
      </c>
      <c r="CA268" s="489">
        <v>351.27391790606413</v>
      </c>
      <c r="CB268" s="489">
        <v>393.26187200629721</v>
      </c>
      <c r="CC268" s="489">
        <v>132.59542502150342</v>
      </c>
      <c r="CD268" s="489">
        <v>500.10669422037046</v>
      </c>
      <c r="CE268" s="489">
        <v>281.33358954044894</v>
      </c>
      <c r="CF268" s="489">
        <v>269.28249269511031</v>
      </c>
      <c r="CG268" s="489">
        <v>255.83179085093613</v>
      </c>
      <c r="CH268" s="489">
        <v>127.97664806647288</v>
      </c>
      <c r="CI268" s="489">
        <v>50.63565320092583</v>
      </c>
      <c r="CJ268" s="489">
        <v>1009.1324596926014</v>
      </c>
      <c r="CK268" s="489">
        <v>71.705320483391617</v>
      </c>
      <c r="CL268" s="489">
        <v>147.77487381283183</v>
      </c>
      <c r="CM268" s="489">
        <v>890.21264995795616</v>
      </c>
      <c r="CN268" s="489">
        <v>199.73587074507867</v>
      </c>
      <c r="CO268" s="489">
        <v>174.02802055477432</v>
      </c>
      <c r="CP268" s="489">
        <v>494.21803576612217</v>
      </c>
      <c r="CQ268" s="489">
        <v>61.363397151265815</v>
      </c>
      <c r="CR268" s="2"/>
      <c r="CS268" s="2"/>
      <c r="CT268" s="2"/>
      <c r="CU268" s="2"/>
      <c r="CV268" s="2"/>
      <c r="CW268" s="2"/>
      <c r="CX268" s="2"/>
      <c r="CY268" s="2"/>
      <c r="CZ268" s="4"/>
    </row>
    <row r="269" s="304" customFormat="true" ht="15" customHeight="true" x14ac:dyDescent="0.2">
      <c r="A269" s="970"/>
      <c r="B269" s="594" t="s">
        <v>90</v>
      </c>
      <c r="C269" s="473">
        <v>13.79843727329666</v>
      </c>
      <c r="D269" s="462">
        <v>13.996402208245296</v>
      </c>
      <c r="E269" s="462">
        <v>17.495933217605824</v>
      </c>
      <c r="F269" s="462">
        <v>24.223837700564967</v>
      </c>
      <c r="G269" s="480">
        <v>68.300086231330837</v>
      </c>
      <c r="H269" s="473">
        <v>30.879800877238591</v>
      </c>
      <c r="I269" s="462">
        <v>31.62889572018177</v>
      </c>
      <c r="J269" s="462">
        <v>46.152192539017769</v>
      </c>
      <c r="K269" s="462">
        <v>62.434951789507423</v>
      </c>
      <c r="L269" s="480">
        <v>84.662517589276717</v>
      </c>
      <c r="M269" s="473">
        <v>11.747095195476094</v>
      </c>
      <c r="N269" s="462">
        <v>13.866596357926102</v>
      </c>
      <c r="O269" s="462">
        <v>13.028294000410909</v>
      </c>
      <c r="P269" s="462">
        <v>15.015946125249503</v>
      </c>
      <c r="Q269" s="476">
        <v>20.281287275925468</v>
      </c>
      <c r="R269" s="473">
        <v>22.747845769810393</v>
      </c>
      <c r="S269" s="462">
        <v>30.704438671096966</v>
      </c>
      <c r="T269" s="462">
        <v>38.071999729219293</v>
      </c>
      <c r="U269" s="462">
        <v>2.3532025830224108</v>
      </c>
      <c r="V269" s="462">
        <v>25.600166612362855</v>
      </c>
      <c r="W269" s="462">
        <v>32.620740794015489</v>
      </c>
      <c r="X269" s="462">
        <v>8.2958668350207496</v>
      </c>
      <c r="Y269" s="476">
        <v>5.7078357920495755</v>
      </c>
      <c r="Z269" s="476">
        <v>19.496333553523687</v>
      </c>
      <c r="AA269" s="476">
        <v>85.584895993695611</v>
      </c>
      <c r="AB269" s="476">
        <v>61.962897074040349</v>
      </c>
      <c r="AC269" s="476">
        <v>44.635737791596242</v>
      </c>
      <c r="AD269" s="476">
        <v>35.37890321228636</v>
      </c>
      <c r="AE269" s="476">
        <v>6.0987998764746107</v>
      </c>
      <c r="AF269" s="476">
        <v>17.900823867300769</v>
      </c>
      <c r="AG269" s="476">
        <v>35.402239985637692</v>
      </c>
      <c r="AH269" s="476">
        <v>1.6559349458365342</v>
      </c>
      <c r="AI269" s="476">
        <v>27.101481171210057</v>
      </c>
      <c r="AJ269" s="476">
        <v>22.762612324690615</v>
      </c>
      <c r="AK269" s="476">
        <v>11.691362288851581</v>
      </c>
      <c r="AL269" s="476">
        <v>0.73868708434132357</v>
      </c>
      <c r="AM269" s="476">
        <v>32.021126809024182</v>
      </c>
      <c r="AN269" s="476">
        <v>12.18943721480121</v>
      </c>
      <c r="AO269" s="476">
        <v>9.9975725963952229</v>
      </c>
      <c r="AP269" s="476">
        <v>27.257805477837909</v>
      </c>
      <c r="AQ269" s="476">
        <v>27.00290655392784</v>
      </c>
      <c r="AR269" s="1"/>
      <c r="AS269" s="1"/>
      <c r="AT269" s="1"/>
      <c r="AU269" s="1"/>
      <c r="AV269" s="1"/>
      <c r="AW269" s="1"/>
      <c r="AX269" s="1"/>
      <c r="AY269" s="1"/>
      <c r="AZ269" s="342"/>
      <c r="BA269" s="970"/>
      <c r="BB269" s="594" t="s">
        <v>90</v>
      </c>
      <c r="BC269" s="486">
        <v>230.12428531085081</v>
      </c>
      <c r="BD269" s="483">
        <v>279.33441815665816</v>
      </c>
      <c r="BE269" s="483">
        <v>401.9304562808839</v>
      </c>
      <c r="BF269" s="483">
        <v>646.7637494823116</v>
      </c>
      <c r="BG269" s="492">
        <v>4570.1080458924325</v>
      </c>
      <c r="BH269" s="486">
        <v>204.91320931064706</v>
      </c>
      <c r="BI269" s="483">
        <v>271.99574033458646</v>
      </c>
      <c r="BJ269" s="483">
        <v>675.70350609005959</v>
      </c>
      <c r="BK269" s="483">
        <v>1555.1788791081294</v>
      </c>
      <c r="BL269" s="492">
        <v>2338.0495497214483</v>
      </c>
      <c r="BM269" s="486">
        <v>128.81953615199816</v>
      </c>
      <c r="BN269" s="483">
        <v>176.0524138223615</v>
      </c>
      <c r="BO269" s="483">
        <v>172.409793394936</v>
      </c>
      <c r="BP269" s="483">
        <v>236.30266519428753</v>
      </c>
      <c r="BQ269" s="492">
        <v>368.83566199470391</v>
      </c>
      <c r="BR269" s="486">
        <v>47.623928669115188</v>
      </c>
      <c r="BS269" s="483">
        <v>94.693979327982291</v>
      </c>
      <c r="BT269" s="483">
        <v>451.13870579892711</v>
      </c>
      <c r="BU269" s="483">
        <v>5.4162006004916066</v>
      </c>
      <c r="BV269" s="483">
        <v>78.34680123012096</v>
      </c>
      <c r="BW269" s="483">
        <v>179.03441571271421</v>
      </c>
      <c r="BX269" s="483">
        <v>49.831379817048905</v>
      </c>
      <c r="BY269" s="489">
        <v>26.758192388289224</v>
      </c>
      <c r="BZ269" s="489">
        <v>105.70364257258186</v>
      </c>
      <c r="CA269" s="489">
        <v>2669.758481041194</v>
      </c>
      <c r="CB269" s="489">
        <v>737.46299219983734</v>
      </c>
      <c r="CC269" s="489">
        <v>131.91845310203243</v>
      </c>
      <c r="CD269" s="489">
        <v>282.52020669325805</v>
      </c>
      <c r="CE269" s="489">
        <v>19.353453779866555</v>
      </c>
      <c r="CF269" s="489">
        <v>59.957000143883306</v>
      </c>
      <c r="CG269" s="489">
        <v>148.40323035545634</v>
      </c>
      <c r="CH269" s="489">
        <v>2.2132041868355512</v>
      </c>
      <c r="CI269" s="489">
        <v>21.551503254262538</v>
      </c>
      <c r="CJ269" s="489">
        <v>300.1014064227096</v>
      </c>
      <c r="CK269" s="489">
        <v>10.518563923656583</v>
      </c>
      <c r="CL269" s="489">
        <v>1.1271689514373913</v>
      </c>
      <c r="CM269" s="489">
        <v>425.26899222126366</v>
      </c>
      <c r="CN269" s="489">
        <v>27.853400645016617</v>
      </c>
      <c r="CO269" s="489">
        <v>30.358231588237242</v>
      </c>
      <c r="CP269" s="489">
        <v>193.5846662159916</v>
      </c>
      <c r="CQ269" s="489">
        <v>27.762754280945686</v>
      </c>
      <c r="CR269" s="2"/>
      <c r="CS269" s="2"/>
      <c r="CT269" s="2"/>
      <c r="CU269" s="2"/>
      <c r="CV269" s="2"/>
      <c r="CW269" s="2"/>
      <c r="CX269" s="2"/>
      <c r="CY269" s="2"/>
      <c r="CZ269" s="4"/>
    </row>
    <row r="270" s="304" customFormat="true" ht="15" customHeight="true" x14ac:dyDescent="0.2">
      <c r="A270" s="970"/>
      <c r="B270" s="594" t="s">
        <v>91</v>
      </c>
      <c r="C270" s="473">
        <v>5.4549463020938438</v>
      </c>
      <c r="D270" s="462">
        <v>3.8567507082172483</v>
      </c>
      <c r="E270" s="462">
        <v>4.2993745648237702</v>
      </c>
      <c r="F270" s="462">
        <v>3.5704827375854444</v>
      </c>
      <c r="G270" s="480">
        <v>2.7158822528484841</v>
      </c>
      <c r="H270" s="473">
        <v>3.3842515635563259</v>
      </c>
      <c r="I270" s="462">
        <v>3.9459323726289788</v>
      </c>
      <c r="J270" s="462">
        <v>4.0227624383999014</v>
      </c>
      <c r="K270" s="462">
        <v>3.2859628584705112</v>
      </c>
      <c r="L270" s="480">
        <v>1.8874399334512768</v>
      </c>
      <c r="M270" s="473">
        <v>6.790060973771654</v>
      </c>
      <c r="N270" s="462">
        <v>3.6326487539957473</v>
      </c>
      <c r="O270" s="462">
        <v>4.0771022162731381</v>
      </c>
      <c r="P270" s="462">
        <v>4.3056451544257106</v>
      </c>
      <c r="Q270" s="476">
        <v>2.8713536602498979</v>
      </c>
      <c r="R270" s="473">
        <v>0.33124607406757045</v>
      </c>
      <c r="S270" s="462">
        <v>6.5044597698563091</v>
      </c>
      <c r="T270" s="462">
        <v>2.6631700550841497</v>
      </c>
      <c r="U270" s="462">
        <v>2.9806399642202051</v>
      </c>
      <c r="V270" s="462">
        <v>1.5561068989757281</v>
      </c>
      <c r="W270" s="462">
        <v>3.5605918226871811</v>
      </c>
      <c r="X270" s="462">
        <v>4.4695776551393909</v>
      </c>
      <c r="Y270" s="476">
        <v>1.6641304712242975</v>
      </c>
      <c r="Z270" s="476">
        <v>0.60439538559945527</v>
      </c>
      <c r="AA270" s="476">
        <v>3.1542570260329068</v>
      </c>
      <c r="AB270" s="476">
        <v>4.9945704110971478</v>
      </c>
      <c r="AC270" s="476">
        <v>10.499465173166971</v>
      </c>
      <c r="AD270" s="476">
        <v>1.9946866709707227</v>
      </c>
      <c r="AE270" s="476">
        <v>5.2453312200431377</v>
      </c>
      <c r="AF270" s="476">
        <v>1.7019170851307615</v>
      </c>
      <c r="AG270" s="476">
        <v>3.5679668355553238</v>
      </c>
      <c r="AH270" s="476">
        <v>2.5910364611254106</v>
      </c>
      <c r="AI270" s="476">
        <v>9.2230904548834971</v>
      </c>
      <c r="AJ270" s="476">
        <v>0.69495744128067538</v>
      </c>
      <c r="AK270" s="476">
        <v>8.6083206437108419</v>
      </c>
      <c r="AL270" s="476">
        <v>2.4174542052983554</v>
      </c>
      <c r="AM270" s="476">
        <v>0.94926916926957927</v>
      </c>
      <c r="AN270" s="476">
        <v>0.40048718904760827</v>
      </c>
      <c r="AO270" s="476">
        <v>32.691520994370791</v>
      </c>
      <c r="AP270" s="476">
        <v>3.1535264428337118</v>
      </c>
      <c r="AQ270" s="476">
        <v>13.313170794189592</v>
      </c>
      <c r="AR270" s="1"/>
      <c r="AS270" s="1"/>
      <c r="AT270" s="1"/>
      <c r="AU270" s="1"/>
      <c r="AV270" s="1"/>
      <c r="AW270" s="1"/>
      <c r="AX270" s="1"/>
      <c r="AY270" s="1"/>
      <c r="AZ270" s="342"/>
      <c r="BA270" s="970"/>
      <c r="BB270" s="594" t="s">
        <v>91</v>
      </c>
      <c r="BC270" s="486">
        <v>90.975202069277515</v>
      </c>
      <c r="BD270" s="483">
        <v>76.971438733054711</v>
      </c>
      <c r="BE270" s="483">
        <v>98.768642922295854</v>
      </c>
      <c r="BF270" s="483">
        <v>95.330014647876055</v>
      </c>
      <c r="BG270" s="492">
        <v>181.72561734989006</v>
      </c>
      <c r="BH270" s="486">
        <v>22.457329040423396</v>
      </c>
      <c r="BI270" s="483">
        <v>33.933426146098228</v>
      </c>
      <c r="BJ270" s="483">
        <v>58.896328305447405</v>
      </c>
      <c r="BK270" s="483">
        <v>81.849347017289219</v>
      </c>
      <c r="BL270" s="492">
        <v>52.123752189138486</v>
      </c>
      <c r="BM270" s="486">
        <v>74.460323214363754</v>
      </c>
      <c r="BN270" s="483">
        <v>46.120660413122074</v>
      </c>
      <c r="BO270" s="483">
        <v>53.954289850652522</v>
      </c>
      <c r="BP270" s="483">
        <v>67.756997586774418</v>
      </c>
      <c r="BQ270" s="492">
        <v>52.218461959084934</v>
      </c>
      <c r="BR270" s="486">
        <v>0.6934827835106212</v>
      </c>
      <c r="BS270" s="483">
        <v>20.060069672150124</v>
      </c>
      <c r="BT270" s="483">
        <v>31.557551495017254</v>
      </c>
      <c r="BU270" s="483">
        <v>6.86032901737003</v>
      </c>
      <c r="BV270" s="483">
        <v>4.7623126736993768</v>
      </c>
      <c r="BW270" s="483">
        <v>19.541814840796498</v>
      </c>
      <c r="BX270" s="483">
        <v>26.847733477931207</v>
      </c>
      <c r="BY270" s="489">
        <v>7.8014023056267012</v>
      </c>
      <c r="BZ270" s="489">
        <v>3.2768619615853858</v>
      </c>
      <c r="CA270" s="489">
        <v>98.39475001822106</v>
      </c>
      <c r="CB270" s="489">
        <v>59.443812572534078</v>
      </c>
      <c r="CC270" s="489">
        <v>31.030588326101856</v>
      </c>
      <c r="CD270" s="489">
        <v>15.928681768043898</v>
      </c>
      <c r="CE270" s="489">
        <v>16.64512320182515</v>
      </c>
      <c r="CF270" s="489">
        <v>5.700399248353099</v>
      </c>
      <c r="CG270" s="489">
        <v>14.956618688884005</v>
      </c>
      <c r="CH270" s="489">
        <v>3.4629939771634053</v>
      </c>
      <c r="CI270" s="489">
        <v>7.3343395033307131</v>
      </c>
      <c r="CJ270" s="489">
        <v>9.1622922078251836</v>
      </c>
      <c r="CK270" s="489">
        <v>7.7447921575869092</v>
      </c>
      <c r="CL270" s="489">
        <v>3.6888140858233558</v>
      </c>
      <c r="CM270" s="489">
        <v>12.607137324356151</v>
      </c>
      <c r="CN270" s="489">
        <v>0.91513085741107891</v>
      </c>
      <c r="CO270" s="489">
        <v>99.269773312441231</v>
      </c>
      <c r="CP270" s="489">
        <v>22.396313758112942</v>
      </c>
      <c r="CQ270" s="489">
        <v>13.687796486692823</v>
      </c>
      <c r="CR270" s="2"/>
      <c r="CS270" s="2"/>
      <c r="CT270" s="2"/>
      <c r="CU270" s="2"/>
      <c r="CV270" s="2"/>
      <c r="CW270" s="2"/>
      <c r="CX270" s="2"/>
      <c r="CY270" s="2"/>
      <c r="CZ270" s="4"/>
    </row>
    <row r="271" s="304" customFormat="true" ht="15" customHeight="true" x14ac:dyDescent="0.2">
      <c r="A271" s="970" t="s">
        <v>75</v>
      </c>
      <c r="B271" s="594" t="s">
        <v>49</v>
      </c>
      <c r="C271" s="45" t="s">
        <v>35</v>
      </c>
      <c r="D271" s="38" t="s">
        <v>35</v>
      </c>
      <c r="E271" s="38" t="s">
        <v>35</v>
      </c>
      <c r="F271" s="38" t="s">
        <v>35</v>
      </c>
      <c r="G271" s="33" t="s">
        <v>35</v>
      </c>
      <c r="H271" s="45" t="s">
        <v>35</v>
      </c>
      <c r="I271" s="38" t="s">
        <v>35</v>
      </c>
      <c r="J271" s="38" t="s">
        <v>35</v>
      </c>
      <c r="K271" s="38" t="s">
        <v>35</v>
      </c>
      <c r="L271" s="33" t="s">
        <v>35</v>
      </c>
      <c r="M271" s="45" t="s">
        <v>35</v>
      </c>
      <c r="N271" s="38" t="s">
        <v>35</v>
      </c>
      <c r="O271" s="38" t="s">
        <v>35</v>
      </c>
      <c r="P271" s="38" t="s">
        <v>35</v>
      </c>
      <c r="Q271" s="28" t="s">
        <v>35</v>
      </c>
      <c r="R271" s="45" t="s">
        <v>35</v>
      </c>
      <c r="S271" s="38" t="s">
        <v>35</v>
      </c>
      <c r="T271" s="38" t="s">
        <v>35</v>
      </c>
      <c r="U271" s="38" t="s">
        <v>35</v>
      </c>
      <c r="V271" s="38" t="s">
        <v>35</v>
      </c>
      <c r="W271" s="38" t="s">
        <v>35</v>
      </c>
      <c r="X271" s="38" t="s">
        <v>35</v>
      </c>
      <c r="Y271" s="28" t="s">
        <v>35</v>
      </c>
      <c r="Z271" s="28" t="s">
        <v>35</v>
      </c>
      <c r="AA271" s="28" t="s">
        <v>35</v>
      </c>
      <c r="AB271" s="28" t="s">
        <v>35</v>
      </c>
      <c r="AC271" s="28" t="s">
        <v>35</v>
      </c>
      <c r="AD271" s="28" t="s">
        <v>35</v>
      </c>
      <c r="AE271" s="28" t="s">
        <v>35</v>
      </c>
      <c r="AF271" s="28" t="s">
        <v>35</v>
      </c>
      <c r="AG271" s="28" t="s">
        <v>35</v>
      </c>
      <c r="AH271" s="28" t="s">
        <v>35</v>
      </c>
      <c r="AI271" s="28" t="s">
        <v>35</v>
      </c>
      <c r="AJ271" s="28" t="s">
        <v>35</v>
      </c>
      <c r="AK271" s="28" t="s">
        <v>35</v>
      </c>
      <c r="AL271" s="28" t="s">
        <v>35</v>
      </c>
      <c r="AM271" s="28" t="s">
        <v>35</v>
      </c>
      <c r="AN271" s="28" t="s">
        <v>35</v>
      </c>
      <c r="AO271" s="28" t="s">
        <v>35</v>
      </c>
      <c r="AP271" s="28" t="s">
        <v>35</v>
      </c>
      <c r="AQ271" s="28" t="s">
        <v>35</v>
      </c>
      <c r="AR271" s="4"/>
      <c r="AS271" s="4"/>
      <c r="AT271" s="4"/>
      <c r="AU271" s="4"/>
      <c r="AV271" s="4"/>
      <c r="AW271" s="4"/>
      <c r="AX271" s="4"/>
      <c r="AY271" s="4"/>
      <c r="AZ271" s="342"/>
      <c r="BA271" s="970" t="s">
        <v>75</v>
      </c>
      <c r="BB271" s="594" t="s">
        <v>49</v>
      </c>
      <c r="BC271" s="45" t="s">
        <v>35</v>
      </c>
      <c r="BD271" s="38" t="s">
        <v>35</v>
      </c>
      <c r="BE271" s="38" t="s">
        <v>35</v>
      </c>
      <c r="BF271" s="38" t="s">
        <v>35</v>
      </c>
      <c r="BG271" s="33" t="s">
        <v>35</v>
      </c>
      <c r="BH271" s="45" t="s">
        <v>35</v>
      </c>
      <c r="BI271" s="38" t="s">
        <v>35</v>
      </c>
      <c r="BJ271" s="38" t="s">
        <v>35</v>
      </c>
      <c r="BK271" s="38" t="s">
        <v>35</v>
      </c>
      <c r="BL271" s="33" t="s">
        <v>35</v>
      </c>
      <c r="BM271" s="45" t="s">
        <v>35</v>
      </c>
      <c r="BN271" s="38" t="s">
        <v>35</v>
      </c>
      <c r="BO271" s="38" t="s">
        <v>35</v>
      </c>
      <c r="BP271" s="38" t="s">
        <v>35</v>
      </c>
      <c r="BQ271" s="33" t="s">
        <v>35</v>
      </c>
      <c r="BR271" s="45" t="s">
        <v>35</v>
      </c>
      <c r="BS271" s="38" t="s">
        <v>35</v>
      </c>
      <c r="BT271" s="38" t="s">
        <v>35</v>
      </c>
      <c r="BU271" s="38" t="s">
        <v>35</v>
      </c>
      <c r="BV271" s="38" t="s">
        <v>35</v>
      </c>
      <c r="BW271" s="38" t="s">
        <v>35</v>
      </c>
      <c r="BX271" s="38" t="s">
        <v>35</v>
      </c>
      <c r="BY271" s="28" t="s">
        <v>35</v>
      </c>
      <c r="BZ271" s="28" t="s">
        <v>35</v>
      </c>
      <c r="CA271" s="28" t="s">
        <v>35</v>
      </c>
      <c r="CB271" s="28" t="s">
        <v>35</v>
      </c>
      <c r="CC271" s="28" t="s">
        <v>35</v>
      </c>
      <c r="CD271" s="28" t="s">
        <v>35</v>
      </c>
      <c r="CE271" s="28" t="s">
        <v>35</v>
      </c>
      <c r="CF271" s="28" t="s">
        <v>35</v>
      </c>
      <c r="CG271" s="28" t="s">
        <v>35</v>
      </c>
      <c r="CH271" s="28" t="s">
        <v>35</v>
      </c>
      <c r="CI271" s="28" t="s">
        <v>35</v>
      </c>
      <c r="CJ271" s="28" t="s">
        <v>35</v>
      </c>
      <c r="CK271" s="28" t="s">
        <v>35</v>
      </c>
      <c r="CL271" s="28" t="s">
        <v>35</v>
      </c>
      <c r="CM271" s="28" t="s">
        <v>35</v>
      </c>
      <c r="CN271" s="28" t="s">
        <v>35</v>
      </c>
      <c r="CO271" s="28" t="s">
        <v>35</v>
      </c>
      <c r="CP271" s="28" t="s">
        <v>35</v>
      </c>
      <c r="CQ271" s="28" t="s">
        <v>35</v>
      </c>
      <c r="CR271" s="4"/>
      <c r="CS271" s="4"/>
      <c r="CT271" s="4"/>
      <c r="CU271" s="4"/>
      <c r="CV271" s="4"/>
      <c r="CW271" s="4"/>
      <c r="CX271" s="4"/>
      <c r="CY271" s="4"/>
      <c r="CZ271" s="4"/>
    </row>
    <row r="272" s="304" customFormat="true" ht="15" customHeight="true" x14ac:dyDescent="0.2">
      <c r="A272" s="970"/>
      <c r="B272" s="594" t="s">
        <v>48</v>
      </c>
      <c r="C272" s="45" t="s">
        <v>35</v>
      </c>
      <c r="D272" s="38" t="s">
        <v>35</v>
      </c>
      <c r="E272" s="38" t="s">
        <v>35</v>
      </c>
      <c r="F272" s="38" t="s">
        <v>35</v>
      </c>
      <c r="G272" s="33" t="s">
        <v>35</v>
      </c>
      <c r="H272" s="45" t="s">
        <v>35</v>
      </c>
      <c r="I272" s="38" t="s">
        <v>35</v>
      </c>
      <c r="J272" s="38" t="s">
        <v>35</v>
      </c>
      <c r="K272" s="38" t="s">
        <v>35</v>
      </c>
      <c r="L272" s="33" t="s">
        <v>35</v>
      </c>
      <c r="M272" s="45" t="s">
        <v>35</v>
      </c>
      <c r="N272" s="38" t="s">
        <v>35</v>
      </c>
      <c r="O272" s="38" t="s">
        <v>35</v>
      </c>
      <c r="P272" s="38" t="s">
        <v>35</v>
      </c>
      <c r="Q272" s="28" t="s">
        <v>35</v>
      </c>
      <c r="R272" s="45" t="s">
        <v>35</v>
      </c>
      <c r="S272" s="38" t="s">
        <v>35</v>
      </c>
      <c r="T272" s="38" t="s">
        <v>35</v>
      </c>
      <c r="U272" s="38" t="s">
        <v>35</v>
      </c>
      <c r="V272" s="38" t="s">
        <v>35</v>
      </c>
      <c r="W272" s="38" t="s">
        <v>35</v>
      </c>
      <c r="X272" s="38" t="s">
        <v>35</v>
      </c>
      <c r="Y272" s="28" t="s">
        <v>35</v>
      </c>
      <c r="Z272" s="28" t="s">
        <v>35</v>
      </c>
      <c r="AA272" s="28" t="s">
        <v>35</v>
      </c>
      <c r="AB272" s="28" t="s">
        <v>35</v>
      </c>
      <c r="AC272" s="28" t="s">
        <v>35</v>
      </c>
      <c r="AD272" s="28" t="s">
        <v>35</v>
      </c>
      <c r="AE272" s="28" t="s">
        <v>35</v>
      </c>
      <c r="AF272" s="28" t="s">
        <v>35</v>
      </c>
      <c r="AG272" s="28" t="s">
        <v>35</v>
      </c>
      <c r="AH272" s="28" t="s">
        <v>35</v>
      </c>
      <c r="AI272" s="28" t="s">
        <v>35</v>
      </c>
      <c r="AJ272" s="28" t="s">
        <v>35</v>
      </c>
      <c r="AK272" s="28" t="s">
        <v>35</v>
      </c>
      <c r="AL272" s="28" t="s">
        <v>35</v>
      </c>
      <c r="AM272" s="28" t="s">
        <v>35</v>
      </c>
      <c r="AN272" s="28" t="s">
        <v>35</v>
      </c>
      <c r="AO272" s="28" t="s">
        <v>35</v>
      </c>
      <c r="AP272" s="28" t="s">
        <v>35</v>
      </c>
      <c r="AQ272" s="28" t="s">
        <v>35</v>
      </c>
      <c r="AR272" s="4"/>
      <c r="AS272" s="4"/>
      <c r="AT272" s="4"/>
      <c r="AU272" s="4"/>
      <c r="AV272" s="4"/>
      <c r="AW272" s="4"/>
      <c r="AX272" s="4"/>
      <c r="AY272" s="4"/>
      <c r="AZ272" s="342"/>
      <c r="BA272" s="970"/>
      <c r="BB272" s="594" t="s">
        <v>48</v>
      </c>
      <c r="BC272" s="45" t="s">
        <v>35</v>
      </c>
      <c r="BD272" s="38" t="s">
        <v>35</v>
      </c>
      <c r="BE272" s="38" t="s">
        <v>35</v>
      </c>
      <c r="BF272" s="38" t="s">
        <v>35</v>
      </c>
      <c r="BG272" s="33" t="s">
        <v>35</v>
      </c>
      <c r="BH272" s="45" t="s">
        <v>35</v>
      </c>
      <c r="BI272" s="38" t="s">
        <v>35</v>
      </c>
      <c r="BJ272" s="38" t="s">
        <v>35</v>
      </c>
      <c r="BK272" s="38" t="s">
        <v>35</v>
      </c>
      <c r="BL272" s="33" t="s">
        <v>35</v>
      </c>
      <c r="BM272" s="45" t="s">
        <v>35</v>
      </c>
      <c r="BN272" s="38" t="s">
        <v>35</v>
      </c>
      <c r="BO272" s="38" t="s">
        <v>35</v>
      </c>
      <c r="BP272" s="38" t="s">
        <v>35</v>
      </c>
      <c r="BQ272" s="33" t="s">
        <v>35</v>
      </c>
      <c r="BR272" s="45" t="s">
        <v>35</v>
      </c>
      <c r="BS272" s="38" t="s">
        <v>35</v>
      </c>
      <c r="BT272" s="38" t="s">
        <v>35</v>
      </c>
      <c r="BU272" s="38" t="s">
        <v>35</v>
      </c>
      <c r="BV272" s="38" t="s">
        <v>35</v>
      </c>
      <c r="BW272" s="38" t="s">
        <v>35</v>
      </c>
      <c r="BX272" s="38" t="s">
        <v>35</v>
      </c>
      <c r="BY272" s="28" t="s">
        <v>35</v>
      </c>
      <c r="BZ272" s="28" t="s">
        <v>35</v>
      </c>
      <c r="CA272" s="28" t="s">
        <v>35</v>
      </c>
      <c r="CB272" s="28" t="s">
        <v>35</v>
      </c>
      <c r="CC272" s="28" t="s">
        <v>35</v>
      </c>
      <c r="CD272" s="28" t="s">
        <v>35</v>
      </c>
      <c r="CE272" s="28" t="s">
        <v>35</v>
      </c>
      <c r="CF272" s="28" t="s">
        <v>35</v>
      </c>
      <c r="CG272" s="28" t="s">
        <v>35</v>
      </c>
      <c r="CH272" s="28" t="s">
        <v>35</v>
      </c>
      <c r="CI272" s="28" t="s">
        <v>35</v>
      </c>
      <c r="CJ272" s="28" t="s">
        <v>35</v>
      </c>
      <c r="CK272" s="28" t="s">
        <v>35</v>
      </c>
      <c r="CL272" s="28" t="s">
        <v>35</v>
      </c>
      <c r="CM272" s="28" t="s">
        <v>35</v>
      </c>
      <c r="CN272" s="28" t="s">
        <v>35</v>
      </c>
      <c r="CO272" s="28" t="s">
        <v>35</v>
      </c>
      <c r="CP272" s="28" t="s">
        <v>35</v>
      </c>
      <c r="CQ272" s="28" t="s">
        <v>35</v>
      </c>
      <c r="CR272" s="4"/>
      <c r="CS272" s="4"/>
      <c r="CT272" s="4"/>
      <c r="CU272" s="4"/>
      <c r="CV272" s="4"/>
      <c r="CW272" s="4"/>
      <c r="CX272" s="4"/>
      <c r="CY272" s="4"/>
      <c r="CZ272" s="4"/>
    </row>
    <row r="273" s="304" customFormat="true" ht="15" customHeight="true" x14ac:dyDescent="0.2">
      <c r="A273" s="970"/>
      <c r="B273" s="594" t="s">
        <v>113</v>
      </c>
      <c r="C273" s="45" t="s">
        <v>35</v>
      </c>
      <c r="D273" s="38" t="s">
        <v>35</v>
      </c>
      <c r="E273" s="38" t="s">
        <v>35</v>
      </c>
      <c r="F273" s="38" t="s">
        <v>35</v>
      </c>
      <c r="G273" s="33" t="s">
        <v>35</v>
      </c>
      <c r="H273" s="45" t="s">
        <v>35</v>
      </c>
      <c r="I273" s="38" t="s">
        <v>35</v>
      </c>
      <c r="J273" s="38" t="s">
        <v>35</v>
      </c>
      <c r="K273" s="38" t="s">
        <v>35</v>
      </c>
      <c r="L273" s="33" t="s">
        <v>35</v>
      </c>
      <c r="M273" s="45" t="s">
        <v>35</v>
      </c>
      <c r="N273" s="38" t="s">
        <v>35</v>
      </c>
      <c r="O273" s="38" t="s">
        <v>35</v>
      </c>
      <c r="P273" s="38" t="s">
        <v>35</v>
      </c>
      <c r="Q273" s="28" t="s">
        <v>35</v>
      </c>
      <c r="R273" s="45" t="s">
        <v>35</v>
      </c>
      <c r="S273" s="38" t="s">
        <v>35</v>
      </c>
      <c r="T273" s="38" t="s">
        <v>35</v>
      </c>
      <c r="U273" s="38" t="s">
        <v>35</v>
      </c>
      <c r="V273" s="38" t="s">
        <v>35</v>
      </c>
      <c r="W273" s="38" t="s">
        <v>35</v>
      </c>
      <c r="X273" s="38" t="s">
        <v>35</v>
      </c>
      <c r="Y273" s="28" t="s">
        <v>35</v>
      </c>
      <c r="Z273" s="28" t="s">
        <v>35</v>
      </c>
      <c r="AA273" s="28" t="s">
        <v>35</v>
      </c>
      <c r="AB273" s="28" t="s">
        <v>35</v>
      </c>
      <c r="AC273" s="28" t="s">
        <v>35</v>
      </c>
      <c r="AD273" s="28" t="s">
        <v>35</v>
      </c>
      <c r="AE273" s="28" t="s">
        <v>35</v>
      </c>
      <c r="AF273" s="28" t="s">
        <v>35</v>
      </c>
      <c r="AG273" s="28" t="s">
        <v>35</v>
      </c>
      <c r="AH273" s="28" t="s">
        <v>35</v>
      </c>
      <c r="AI273" s="28" t="s">
        <v>35</v>
      </c>
      <c r="AJ273" s="28" t="s">
        <v>35</v>
      </c>
      <c r="AK273" s="28" t="s">
        <v>35</v>
      </c>
      <c r="AL273" s="28" t="s">
        <v>35</v>
      </c>
      <c r="AM273" s="28" t="s">
        <v>35</v>
      </c>
      <c r="AN273" s="28" t="s">
        <v>35</v>
      </c>
      <c r="AO273" s="28" t="s">
        <v>35</v>
      </c>
      <c r="AP273" s="28" t="s">
        <v>35</v>
      </c>
      <c r="AQ273" s="28" t="s">
        <v>35</v>
      </c>
      <c r="AR273" s="4"/>
      <c r="AS273" s="4"/>
      <c r="AT273" s="4"/>
      <c r="AU273" s="4"/>
      <c r="AV273" s="4"/>
      <c r="AW273" s="4"/>
      <c r="AX273" s="4"/>
      <c r="AY273" s="4"/>
      <c r="AZ273" s="342"/>
      <c r="BA273" s="970"/>
      <c r="BB273" s="594" t="s">
        <v>113</v>
      </c>
      <c r="BC273" s="45" t="s">
        <v>35</v>
      </c>
      <c r="BD273" s="38" t="s">
        <v>35</v>
      </c>
      <c r="BE273" s="38" t="s">
        <v>35</v>
      </c>
      <c r="BF273" s="38" t="s">
        <v>35</v>
      </c>
      <c r="BG273" s="33" t="s">
        <v>35</v>
      </c>
      <c r="BH273" s="45" t="s">
        <v>35</v>
      </c>
      <c r="BI273" s="38" t="s">
        <v>35</v>
      </c>
      <c r="BJ273" s="38" t="s">
        <v>35</v>
      </c>
      <c r="BK273" s="38" t="s">
        <v>35</v>
      </c>
      <c r="BL273" s="33" t="s">
        <v>35</v>
      </c>
      <c r="BM273" s="45" t="s">
        <v>35</v>
      </c>
      <c r="BN273" s="38" t="s">
        <v>35</v>
      </c>
      <c r="BO273" s="38" t="s">
        <v>35</v>
      </c>
      <c r="BP273" s="38" t="s">
        <v>35</v>
      </c>
      <c r="BQ273" s="33" t="s">
        <v>35</v>
      </c>
      <c r="BR273" s="45" t="s">
        <v>35</v>
      </c>
      <c r="BS273" s="38" t="s">
        <v>35</v>
      </c>
      <c r="BT273" s="38" t="s">
        <v>35</v>
      </c>
      <c r="BU273" s="38" t="s">
        <v>35</v>
      </c>
      <c r="BV273" s="38" t="s">
        <v>35</v>
      </c>
      <c r="BW273" s="38" t="s">
        <v>35</v>
      </c>
      <c r="BX273" s="38" t="s">
        <v>35</v>
      </c>
      <c r="BY273" s="28" t="s">
        <v>35</v>
      </c>
      <c r="BZ273" s="28" t="s">
        <v>35</v>
      </c>
      <c r="CA273" s="28" t="s">
        <v>35</v>
      </c>
      <c r="CB273" s="28" t="s">
        <v>35</v>
      </c>
      <c r="CC273" s="28" t="s">
        <v>35</v>
      </c>
      <c r="CD273" s="28" t="s">
        <v>35</v>
      </c>
      <c r="CE273" s="28" t="s">
        <v>35</v>
      </c>
      <c r="CF273" s="28" t="s">
        <v>35</v>
      </c>
      <c r="CG273" s="28" t="s">
        <v>35</v>
      </c>
      <c r="CH273" s="28" t="s">
        <v>35</v>
      </c>
      <c r="CI273" s="28" t="s">
        <v>35</v>
      </c>
      <c r="CJ273" s="28" t="s">
        <v>35</v>
      </c>
      <c r="CK273" s="28" t="s">
        <v>35</v>
      </c>
      <c r="CL273" s="28" t="s">
        <v>35</v>
      </c>
      <c r="CM273" s="28" t="s">
        <v>35</v>
      </c>
      <c r="CN273" s="28" t="s">
        <v>35</v>
      </c>
      <c r="CO273" s="28" t="s">
        <v>35</v>
      </c>
      <c r="CP273" s="28" t="s">
        <v>35</v>
      </c>
      <c r="CQ273" s="28" t="s">
        <v>35</v>
      </c>
      <c r="CR273" s="4"/>
      <c r="CS273" s="4"/>
      <c r="CT273" s="4"/>
      <c r="CU273" s="4"/>
      <c r="CV273" s="4"/>
      <c r="CW273" s="4"/>
      <c r="CX273" s="4"/>
      <c r="CY273" s="4"/>
      <c r="CZ273" s="4"/>
    </row>
    <row r="274" s="304" customFormat="true" ht="15" customHeight="true" x14ac:dyDescent="0.2">
      <c r="A274" s="970" t="s">
        <v>76</v>
      </c>
      <c r="B274" s="594" t="s">
        <v>49</v>
      </c>
      <c r="C274" s="473">
        <v>83.686848978113218</v>
      </c>
      <c r="D274" s="462">
        <v>84.629091107927451</v>
      </c>
      <c r="E274" s="462">
        <v>83.356469241569584</v>
      </c>
      <c r="F274" s="462">
        <v>84.168864245047828</v>
      </c>
      <c r="G274" s="480">
        <v>86.334815584185648</v>
      </c>
      <c r="H274" s="473">
        <v>81.604987761454623</v>
      </c>
      <c r="I274" s="462">
        <v>80.72181520553076</v>
      </c>
      <c r="J274" s="462">
        <v>86.080737955614921</v>
      </c>
      <c r="K274" s="462">
        <v>85.511116205505829</v>
      </c>
      <c r="L274" s="480">
        <v>87.251380067545753</v>
      </c>
      <c r="M274" s="473">
        <v>83.827184083869398</v>
      </c>
      <c r="N274" s="462">
        <v>83.184169924973148</v>
      </c>
      <c r="O274" s="462">
        <v>86.794100956533129</v>
      </c>
      <c r="P274" s="462">
        <v>83.169848122924321</v>
      </c>
      <c r="Q274" s="476">
        <v>85.538052945962818</v>
      </c>
      <c r="R274" s="473">
        <v>92.858390237027137</v>
      </c>
      <c r="S274" s="462">
        <v>90.958179822265876</v>
      </c>
      <c r="T274" s="462">
        <v>81.890661462492758</v>
      </c>
      <c r="U274" s="462">
        <v>72.242350359382513</v>
      </c>
      <c r="V274" s="462">
        <v>86.067332169651678</v>
      </c>
      <c r="W274" s="462">
        <v>88.574213159089851</v>
      </c>
      <c r="X274" s="462">
        <v>84.221156549867331</v>
      </c>
      <c r="Y274" s="476">
        <v>77.896205991321892</v>
      </c>
      <c r="Z274" s="476">
        <v>88.2039831682944</v>
      </c>
      <c r="AA274" s="476">
        <v>85.52519459951364</v>
      </c>
      <c r="AB274" s="476">
        <v>92.827424401238147</v>
      </c>
      <c r="AC274" s="476">
        <v>78.315259178839611</v>
      </c>
      <c r="AD274" s="476">
        <v>87.858328142284677</v>
      </c>
      <c r="AE274" s="476">
        <v>77.242081714515706</v>
      </c>
      <c r="AF274" s="476">
        <v>87.400320574986836</v>
      </c>
      <c r="AG274" s="476">
        <v>90.053880414347788</v>
      </c>
      <c r="AH274" s="476">
        <v>86.227508280668559</v>
      </c>
      <c r="AI274" s="476">
        <v>84.392110825732786</v>
      </c>
      <c r="AJ274" s="476">
        <v>85.707417384459688</v>
      </c>
      <c r="AK274" s="476">
        <v>71.544610401289802</v>
      </c>
      <c r="AL274" s="476">
        <v>97.951521381475175</v>
      </c>
      <c r="AM274" s="476">
        <v>80.027993333336639</v>
      </c>
      <c r="AN274" s="476">
        <v>85.989358743183601</v>
      </c>
      <c r="AO274" s="476">
        <v>68.079567644571455</v>
      </c>
      <c r="AP274" s="476">
        <v>87.089451664929015</v>
      </c>
      <c r="AQ274" s="476">
        <v>79.100707506778249</v>
      </c>
      <c r="AR274" s="1"/>
      <c r="AS274" s="1"/>
      <c r="AT274" s="1"/>
      <c r="AU274" s="1"/>
      <c r="AV274" s="1"/>
      <c r="AW274" s="1"/>
      <c r="AX274" s="1"/>
      <c r="AY274" s="1"/>
      <c r="AZ274" s="342"/>
      <c r="BA274" s="970" t="s">
        <v>76</v>
      </c>
      <c r="BB274" s="594" t="s">
        <v>49</v>
      </c>
      <c r="BC274" s="486">
        <v>1607.4386716721383</v>
      </c>
      <c r="BD274" s="483">
        <v>1899.2884441541264</v>
      </c>
      <c r="BE274" s="483">
        <v>2150.2606626468923</v>
      </c>
      <c r="BF274" s="483">
        <v>2549.9246993023175</v>
      </c>
      <c r="BG274" s="492">
        <v>6222.2789233733974</v>
      </c>
      <c r="BH274" s="486">
        <v>598.38751381045938</v>
      </c>
      <c r="BI274" s="483">
        <v>800.9487912304977</v>
      </c>
      <c r="BJ274" s="483">
        <v>1382.3652669876171</v>
      </c>
      <c r="BK274" s="483">
        <v>2268.9696729064012</v>
      </c>
      <c r="BL274" s="492">
        <v>2590.4022099365416</v>
      </c>
      <c r="BM274" s="486">
        <v>1065.397864000013</v>
      </c>
      <c r="BN274" s="483">
        <v>1195.0065617678156</v>
      </c>
      <c r="BO274" s="483">
        <v>1303.1937104845754</v>
      </c>
      <c r="BP274" s="483">
        <v>1468.9536059010829</v>
      </c>
      <c r="BQ274" s="492">
        <v>1755.5662041239486</v>
      </c>
      <c r="BR274" s="486">
        <v>211.00602722629264</v>
      </c>
      <c r="BS274" s="483">
        <v>317.47151357849378</v>
      </c>
      <c r="BT274" s="483">
        <v>1056.7021900644188</v>
      </c>
      <c r="BU274" s="483">
        <v>203.93403731181448</v>
      </c>
      <c r="BV274" s="483">
        <v>307.90912586379164</v>
      </c>
      <c r="BW274" s="483">
        <v>508.22551952997236</v>
      </c>
      <c r="BX274" s="483">
        <v>531.06596408014843</v>
      </c>
      <c r="BY274" s="489">
        <v>374.70992408282285</v>
      </c>
      <c r="BZ274" s="489">
        <v>484.42499180172723</v>
      </c>
      <c r="CA274" s="489">
        <v>2919.6444886208983</v>
      </c>
      <c r="CB274" s="489">
        <v>1148.8424269878965</v>
      </c>
      <c r="CC274" s="489">
        <v>257.33895841710944</v>
      </c>
      <c r="CD274" s="489">
        <v>875.72585894568442</v>
      </c>
      <c r="CE274" s="489">
        <v>286.38240515665382</v>
      </c>
      <c r="CF274" s="489">
        <v>318.30558439809181</v>
      </c>
      <c r="CG274" s="489">
        <v>500.36726481145627</v>
      </c>
      <c r="CH274" s="489">
        <v>120.90871382646384</v>
      </c>
      <c r="CI274" s="489">
        <v>83.344889608774324</v>
      </c>
      <c r="CJ274" s="489">
        <v>1334.6469532526444</v>
      </c>
      <c r="CK274" s="489">
        <v>79.05960881203697</v>
      </c>
      <c r="CL274" s="489">
        <v>152.38909129898386</v>
      </c>
      <c r="CM274" s="489">
        <v>1121.1983202929866</v>
      </c>
      <c r="CN274" s="489">
        <v>213.96959305353059</v>
      </c>
      <c r="CO274" s="489">
        <v>236.94780719136784</v>
      </c>
      <c r="CP274" s="489">
        <v>685.04460980865611</v>
      </c>
      <c r="CQ274" s="489">
        <v>99.625533126205383</v>
      </c>
      <c r="CR274" s="2"/>
      <c r="CS274" s="2"/>
      <c r="CT274" s="2"/>
      <c r="CU274" s="2"/>
      <c r="CV274" s="2"/>
      <c r="CW274" s="2"/>
      <c r="CX274" s="2"/>
      <c r="CY274" s="2"/>
      <c r="CZ274" s="4"/>
    </row>
    <row r="275" s="304" customFormat="true" ht="15" customHeight="true" x14ac:dyDescent="0.2">
      <c r="A275" s="970"/>
      <c r="B275" s="594" t="s">
        <v>48</v>
      </c>
      <c r="C275" s="473">
        <v>15.838330128894931</v>
      </c>
      <c r="D275" s="462">
        <v>15.005158151443382</v>
      </c>
      <c r="E275" s="462">
        <v>15.708620259566802</v>
      </c>
      <c r="F275" s="462">
        <v>15.258883854520214</v>
      </c>
      <c r="G275" s="480">
        <v>12.538899256249236</v>
      </c>
      <c r="H275" s="473">
        <v>18.149854159736446</v>
      </c>
      <c r="I275" s="462">
        <v>19.165046339291283</v>
      </c>
      <c r="J275" s="462">
        <v>13.39318999825422</v>
      </c>
      <c r="K275" s="462">
        <v>13.400024190004267</v>
      </c>
      <c r="L275" s="480">
        <v>11.272216744360158</v>
      </c>
      <c r="M275" s="473">
        <v>15.775299844263852</v>
      </c>
      <c r="N275" s="462">
        <v>16.159978270845535</v>
      </c>
      <c r="O275" s="462">
        <v>12.778600068021658</v>
      </c>
      <c r="P275" s="462">
        <v>15.768102386477874</v>
      </c>
      <c r="Q275" s="476">
        <v>13.671938975877232</v>
      </c>
      <c r="R275" s="473">
        <v>6.8458493049571185</v>
      </c>
      <c r="S275" s="462">
        <v>8.67441794399193</v>
      </c>
      <c r="T275" s="462">
        <v>9.9411070461431681</v>
      </c>
      <c r="U275" s="462">
        <v>27.75764964061765</v>
      </c>
      <c r="V275" s="462">
        <v>13.932667830348135</v>
      </c>
      <c r="W275" s="462">
        <v>11.118512170247584</v>
      </c>
      <c r="X275" s="462">
        <v>15.735333072442115</v>
      </c>
      <c r="Y275" s="476">
        <v>21.426757660783309</v>
      </c>
      <c r="Z275" s="476">
        <v>11.681044214948804</v>
      </c>
      <c r="AA275" s="476">
        <v>14.231461128923979</v>
      </c>
      <c r="AB275" s="476">
        <v>7.1450931553133774</v>
      </c>
      <c r="AC275" s="476">
        <v>21.684740821160286</v>
      </c>
      <c r="AD275" s="476">
        <v>11.389548223148052</v>
      </c>
      <c r="AE275" s="476">
        <v>22.454322723088346</v>
      </c>
      <c r="AF275" s="476">
        <v>12.59967942501318</v>
      </c>
      <c r="AG275" s="476">
        <v>9.9461195856521218</v>
      </c>
      <c r="AH275" s="476">
        <v>13.037923497711578</v>
      </c>
      <c r="AI275" s="476">
        <v>15.441793036620343</v>
      </c>
      <c r="AJ275" s="476">
        <v>14.292582615540223</v>
      </c>
      <c r="AK275" s="476">
        <v>28.353689700887724</v>
      </c>
      <c r="AL275" s="476">
        <v>1.9840731289921836</v>
      </c>
      <c r="AM275" s="476">
        <v>19.561579856915774</v>
      </c>
      <c r="AN275" s="476">
        <v>14.010641256816378</v>
      </c>
      <c r="AO275" s="476">
        <v>31.301485895124941</v>
      </c>
      <c r="AP275" s="476">
        <v>12.910548335070843</v>
      </c>
      <c r="AQ275" s="476">
        <v>20.825483162892823</v>
      </c>
      <c r="AR275" s="1"/>
      <c r="AS275" s="1"/>
      <c r="AT275" s="1"/>
      <c r="AU275" s="1"/>
      <c r="AV275" s="1"/>
      <c r="AW275" s="1"/>
      <c r="AX275" s="1"/>
      <c r="AY275" s="1"/>
      <c r="AZ275" s="342"/>
      <c r="BA275" s="970"/>
      <c r="BB275" s="594" t="s">
        <v>48</v>
      </c>
      <c r="BC275" s="486">
        <v>304.21917726349159</v>
      </c>
      <c r="BD275" s="483">
        <v>336.75327368690023</v>
      </c>
      <c r="BE275" s="483">
        <v>405.21903717773739</v>
      </c>
      <c r="BF275" s="483">
        <v>462.27313595615857</v>
      </c>
      <c r="BG275" s="492">
        <v>903.69717056247907</v>
      </c>
      <c r="BH275" s="486">
        <v>133.08801832572595</v>
      </c>
      <c r="BI275" s="483">
        <v>190.16198607833198</v>
      </c>
      <c r="BJ275" s="483">
        <v>215.08041296415161</v>
      </c>
      <c r="BK275" s="483">
        <v>355.55901796746986</v>
      </c>
      <c r="BL275" s="492">
        <v>334.66032448849927</v>
      </c>
      <c r="BM275" s="486">
        <v>200.49547103029263</v>
      </c>
      <c r="BN275" s="483">
        <v>232.15090189760002</v>
      </c>
      <c r="BO275" s="483">
        <v>191.86777734794998</v>
      </c>
      <c r="BP275" s="483">
        <v>278.49769335396655</v>
      </c>
      <c r="BQ275" s="492">
        <v>280.60019119277712</v>
      </c>
      <c r="BR275" s="486">
        <v>15.556111420213703</v>
      </c>
      <c r="BS275" s="483">
        <v>30.276337977218788</v>
      </c>
      <c r="BT275" s="483">
        <v>128.27823587840567</v>
      </c>
      <c r="BU275" s="483">
        <v>78.357494313760284</v>
      </c>
      <c r="BV275" s="483">
        <v>49.844644471340615</v>
      </c>
      <c r="BW275" s="483">
        <v>63.79635135990479</v>
      </c>
      <c r="BX275" s="483">
        <v>99.220910404986341</v>
      </c>
      <c r="BY275" s="489">
        <v>103.07072898142967</v>
      </c>
      <c r="BZ275" s="489">
        <v>64.153449139201811</v>
      </c>
      <c r="CA275" s="489">
        <v>485.83118979914872</v>
      </c>
      <c r="CB275" s="489">
        <v>88.428459741853402</v>
      </c>
      <c r="CC275" s="489">
        <v>71.254678525920511</v>
      </c>
      <c r="CD275" s="489">
        <v>113.52505916760386</v>
      </c>
      <c r="CE275" s="489">
        <v>83.251548959655892</v>
      </c>
      <c r="CF275" s="489">
        <v>45.887112269416725</v>
      </c>
      <c r="CG275" s="489">
        <v>55.263722447739127</v>
      </c>
      <c r="CH275" s="489">
        <v>18.281852189732732</v>
      </c>
      <c r="CI275" s="489">
        <v>15.250175915806496</v>
      </c>
      <c r="CJ275" s="489">
        <v>222.56593914590655</v>
      </c>
      <c r="CK275" s="489">
        <v>31.331942455998796</v>
      </c>
      <c r="CL275" s="489">
        <v>3.0867422673338059</v>
      </c>
      <c r="CM275" s="489">
        <v>274.05923307981874</v>
      </c>
      <c r="CN275" s="489">
        <v>34.863048776691187</v>
      </c>
      <c r="CO275" s="489">
        <v>108.9433834745099</v>
      </c>
      <c r="CP275" s="489">
        <v>101.55422244064957</v>
      </c>
      <c r="CQ275" s="489">
        <v>26.229220042516342</v>
      </c>
      <c r="CR275" s="2"/>
      <c r="CS275" s="2"/>
      <c r="CT275" s="2"/>
      <c r="CU275" s="2"/>
      <c r="CV275" s="2"/>
      <c r="CW275" s="2"/>
      <c r="CX275" s="2"/>
      <c r="CY275" s="2"/>
      <c r="CZ275" s="4"/>
    </row>
    <row r="276" s="304" customFormat="true" ht="15" customHeight="true" x14ac:dyDescent="0.2">
      <c r="A276" s="970"/>
      <c r="B276" s="594" t="s">
        <v>114</v>
      </c>
      <c r="C276" s="486">
        <v>0.47482089299240426</v>
      </c>
      <c r="D276" s="460">
        <v>0.36575074062902374</v>
      </c>
      <c r="E276" s="460">
        <v>0.93491049886339528</v>
      </c>
      <c r="F276" s="460">
        <v>0.57225190043212193</v>
      </c>
      <c r="G276" s="480">
        <v>1.1262851595655341</v>
      </c>
      <c r="H276" s="473">
        <v>0.2451580788087846</v>
      </c>
      <c r="I276" s="462">
        <v>0.11313845517799662</v>
      </c>
      <c r="J276" s="462">
        <v>0.52607204613101965</v>
      </c>
      <c r="K276" s="462">
        <v>1.0888596044898176</v>
      </c>
      <c r="L276" s="480">
        <v>1.4764031880939499</v>
      </c>
      <c r="M276" s="473">
        <v>0.39751607186690807</v>
      </c>
      <c r="N276" s="462">
        <v>0.65585180418090994</v>
      </c>
      <c r="O276" s="462">
        <v>0.42729897544512774</v>
      </c>
      <c r="P276" s="462">
        <v>1.0620494905979065</v>
      </c>
      <c r="Q276" s="476">
        <v>0.79000807816003382</v>
      </c>
      <c r="R276" s="473">
        <v>0.29576045801569961</v>
      </c>
      <c r="S276" s="462">
        <v>0.36740223374204717</v>
      </c>
      <c r="T276" s="462">
        <v>8.1682314913641108</v>
      </c>
      <c r="U276" s="462">
        <v>0</v>
      </c>
      <c r="V276" s="462">
        <v>0</v>
      </c>
      <c r="W276" s="462">
        <v>0.30727467066270492</v>
      </c>
      <c r="X276" s="462">
        <v>4.3510377690544853E-2</v>
      </c>
      <c r="Y276" s="476">
        <v>0.6770363478945931</v>
      </c>
      <c r="Z276" s="476">
        <v>0.11497261675682068</v>
      </c>
      <c r="AA276" s="476">
        <v>0.24334427156328917</v>
      </c>
      <c r="AB276" s="476">
        <v>2.7482443448343861E-2</v>
      </c>
      <c r="AC276" s="476">
        <v>0</v>
      </c>
      <c r="AD276" s="476">
        <v>0.75212363456715037</v>
      </c>
      <c r="AE276" s="476">
        <v>0.30359556239579288</v>
      </c>
      <c r="AF276" s="476">
        <v>0</v>
      </c>
      <c r="AG276" s="476">
        <v>0</v>
      </c>
      <c r="AH276" s="476">
        <v>0.73456822161990498</v>
      </c>
      <c r="AI276" s="476">
        <v>0.16609613764708892</v>
      </c>
      <c r="AJ276" s="476">
        <v>0</v>
      </c>
      <c r="AK276" s="476">
        <v>0.10169989782262166</v>
      </c>
      <c r="AL276" s="476">
        <v>6.4405489532686072E-2</v>
      </c>
      <c r="AM276" s="476">
        <v>0.4104268097468256</v>
      </c>
      <c r="AN276" s="476">
        <v>0</v>
      </c>
      <c r="AO276" s="476">
        <v>0.61894646030368339</v>
      </c>
      <c r="AP276" s="476">
        <v>0</v>
      </c>
      <c r="AQ276" s="476">
        <v>7.3809330329026507E-2</v>
      </c>
      <c r="AR276" s="1"/>
      <c r="AS276" s="1"/>
      <c r="AT276" s="1"/>
      <c r="AU276" s="1"/>
      <c r="AV276" s="1"/>
      <c r="AW276" s="1"/>
      <c r="AX276" s="1"/>
      <c r="AY276" s="1"/>
      <c r="AZ276" s="342"/>
      <c r="BA276" s="970"/>
      <c r="BB276" s="594" t="s">
        <v>114</v>
      </c>
      <c r="BC276" s="486">
        <v>9.120255749066402</v>
      </c>
      <c r="BD276" s="483">
        <v>8.2083612859744708</v>
      </c>
      <c r="BE276" s="483">
        <v>24.116919623546273</v>
      </c>
      <c r="BF276" s="483">
        <v>17.336568198024747</v>
      </c>
      <c r="BG276" s="492">
        <v>81.173051249982237</v>
      </c>
      <c r="BH276" s="486">
        <v>1.7976785156535429</v>
      </c>
      <c r="BI276" s="483">
        <v>1.1225975120328242</v>
      </c>
      <c r="BJ276" s="483">
        <v>8.448158575029888</v>
      </c>
      <c r="BK276" s="483">
        <v>28.892026326761719</v>
      </c>
      <c r="BL276" s="492">
        <v>43.832866348190699</v>
      </c>
      <c r="BM276" s="486">
        <v>5.0522128173714327</v>
      </c>
      <c r="BN276" s="483">
        <v>9.4218312240218065</v>
      </c>
      <c r="BO276" s="483">
        <v>6.4157970548651466</v>
      </c>
      <c r="BP276" s="483">
        <v>18.758017046675217</v>
      </c>
      <c r="BQ276" s="492">
        <v>16.213970685991924</v>
      </c>
      <c r="BR276" s="486">
        <v>0.67206893310580684</v>
      </c>
      <c r="BS276" s="483">
        <v>1.2823447376159427</v>
      </c>
      <c r="BT276" s="483">
        <v>105.40137241205366</v>
      </c>
      <c r="BU276" s="483">
        <v>0</v>
      </c>
      <c r="BV276" s="483">
        <v>0</v>
      </c>
      <c r="BW276" s="483">
        <v>1.7630958669140386</v>
      </c>
      <c r="BX276" s="483">
        <v>0.27435957450951182</v>
      </c>
      <c r="BY276" s="489">
        <v>3.2567983933538107</v>
      </c>
      <c r="BZ276" s="489">
        <v>0.63144097272317057</v>
      </c>
      <c r="CA276" s="489">
        <v>8.3072451882063856</v>
      </c>
      <c r="CB276" s="489">
        <v>0.34012574661429312</v>
      </c>
      <c r="CC276" s="489">
        <v>0</v>
      </c>
      <c r="CD276" s="489">
        <v>7.4967749767329028</v>
      </c>
      <c r="CE276" s="489">
        <v>1.1256095825477359</v>
      </c>
      <c r="CF276" s="489">
        <v>0</v>
      </c>
      <c r="CG276" s="489">
        <v>0</v>
      </c>
      <c r="CH276" s="489">
        <v>1.0300158344453432</v>
      </c>
      <c r="CI276" s="489">
        <v>0.16403505163209323</v>
      </c>
      <c r="CJ276" s="489">
        <v>0</v>
      </c>
      <c r="CK276" s="489">
        <v>0.11238238761777714</v>
      </c>
      <c r="CL276" s="489">
        <v>0.10019950569556366</v>
      </c>
      <c r="CM276" s="489">
        <v>5.750111061446054</v>
      </c>
      <c r="CN276" s="489">
        <v>0</v>
      </c>
      <c r="CO276" s="489">
        <v>2.1542147168660968</v>
      </c>
      <c r="CP276" s="489">
        <v>0</v>
      </c>
      <c r="CQ276" s="489">
        <v>9.2961164514076572E-2</v>
      </c>
      <c r="CR276" s="2"/>
      <c r="CS276" s="2"/>
      <c r="CT276" s="2"/>
      <c r="CU276" s="2"/>
      <c r="CV276" s="2"/>
      <c r="CW276" s="2"/>
      <c r="CX276" s="2"/>
      <c r="CY276" s="2"/>
      <c r="CZ276" s="4"/>
    </row>
    <row r="277" s="304" customFormat="true" ht="15" customHeight="true" x14ac:dyDescent="0.2">
      <c r="A277" s="970" t="s">
        <v>77</v>
      </c>
      <c r="B277" s="594" t="s">
        <v>78</v>
      </c>
      <c r="C277" s="45" t="s">
        <v>35</v>
      </c>
      <c r="D277" s="869" t="s">
        <v>35</v>
      </c>
      <c r="E277" s="869" t="s">
        <v>35</v>
      </c>
      <c r="F277" s="869" t="s">
        <v>35</v>
      </c>
      <c r="G277" s="871" t="s">
        <v>35</v>
      </c>
      <c r="H277" s="867" t="s">
        <v>35</v>
      </c>
      <c r="I277" s="869" t="s">
        <v>35</v>
      </c>
      <c r="J277" s="869" t="s">
        <v>35</v>
      </c>
      <c r="K277" s="869" t="s">
        <v>35</v>
      </c>
      <c r="L277" s="871" t="s">
        <v>35</v>
      </c>
      <c r="M277" s="867" t="s">
        <v>35</v>
      </c>
      <c r="N277" s="869" t="s">
        <v>35</v>
      </c>
      <c r="O277" s="869" t="s">
        <v>35</v>
      </c>
      <c r="P277" s="869" t="s">
        <v>35</v>
      </c>
      <c r="Q277" s="875" t="s">
        <v>35</v>
      </c>
      <c r="R277" s="867" t="s">
        <v>35</v>
      </c>
      <c r="S277" s="869" t="s">
        <v>35</v>
      </c>
      <c r="T277" s="869" t="s">
        <v>35</v>
      </c>
      <c r="U277" s="869" t="s">
        <v>35</v>
      </c>
      <c r="V277" s="869" t="s">
        <v>35</v>
      </c>
      <c r="W277" s="869" t="s">
        <v>35</v>
      </c>
      <c r="X277" s="869" t="s">
        <v>35</v>
      </c>
      <c r="Y277" s="875" t="s">
        <v>35</v>
      </c>
      <c r="Z277" s="875" t="s">
        <v>35</v>
      </c>
      <c r="AA277" s="875" t="s">
        <v>35</v>
      </c>
      <c r="AB277" s="875" t="s">
        <v>35</v>
      </c>
      <c r="AC277" s="875" t="s">
        <v>35</v>
      </c>
      <c r="AD277" s="875" t="s">
        <v>35</v>
      </c>
      <c r="AE277" s="875" t="s">
        <v>35</v>
      </c>
      <c r="AF277" s="875" t="s">
        <v>35</v>
      </c>
      <c r="AG277" s="875" t="s">
        <v>35</v>
      </c>
      <c r="AH277" s="875" t="s">
        <v>35</v>
      </c>
      <c r="AI277" s="875" t="s">
        <v>35</v>
      </c>
      <c r="AJ277" s="875" t="s">
        <v>35</v>
      </c>
      <c r="AK277" s="875" t="s">
        <v>35</v>
      </c>
      <c r="AL277" s="875" t="s">
        <v>35</v>
      </c>
      <c r="AM277" s="875" t="s">
        <v>35</v>
      </c>
      <c r="AN277" s="875" t="s">
        <v>35</v>
      </c>
      <c r="AO277" s="875" t="s">
        <v>35</v>
      </c>
      <c r="AP277" s="875" t="s">
        <v>35</v>
      </c>
      <c r="AQ277" s="875" t="s">
        <v>35</v>
      </c>
      <c r="AR277" s="5"/>
      <c r="AS277" s="5"/>
      <c r="AT277" s="5"/>
      <c r="AU277" s="5"/>
      <c r="AV277" s="5"/>
      <c r="AW277" s="5"/>
      <c r="AX277" s="5"/>
      <c r="AY277" s="5"/>
      <c r="AZ277" s="342"/>
      <c r="BA277" s="970" t="s">
        <v>77</v>
      </c>
      <c r="BB277" s="594" t="s">
        <v>78</v>
      </c>
      <c r="BC277" s="45" t="s">
        <v>35</v>
      </c>
      <c r="BD277" s="41" t="s">
        <v>35</v>
      </c>
      <c r="BE277" s="41" t="s">
        <v>35</v>
      </c>
      <c r="BF277" s="41" t="s">
        <v>35</v>
      </c>
      <c r="BG277" s="36" t="s">
        <v>35</v>
      </c>
      <c r="BH277" s="45" t="s">
        <v>35</v>
      </c>
      <c r="BI277" s="41" t="s">
        <v>35</v>
      </c>
      <c r="BJ277" s="41" t="s">
        <v>35</v>
      </c>
      <c r="BK277" s="41" t="s">
        <v>35</v>
      </c>
      <c r="BL277" s="36" t="s">
        <v>35</v>
      </c>
      <c r="BM277" s="45" t="s">
        <v>35</v>
      </c>
      <c r="BN277" s="41" t="s">
        <v>35</v>
      </c>
      <c r="BO277" s="41" t="s">
        <v>35</v>
      </c>
      <c r="BP277" s="41" t="s">
        <v>35</v>
      </c>
      <c r="BQ277" s="36" t="s">
        <v>35</v>
      </c>
      <c r="BR277" s="45" t="s">
        <v>35</v>
      </c>
      <c r="BS277" s="41" t="s">
        <v>35</v>
      </c>
      <c r="BT277" s="41" t="s">
        <v>35</v>
      </c>
      <c r="BU277" s="41" t="s">
        <v>35</v>
      </c>
      <c r="BV277" s="41" t="s">
        <v>35</v>
      </c>
      <c r="BW277" s="41" t="s">
        <v>35</v>
      </c>
      <c r="BX277" s="41" t="s">
        <v>35</v>
      </c>
      <c r="BY277" s="30" t="s">
        <v>35</v>
      </c>
      <c r="BZ277" s="30" t="s">
        <v>35</v>
      </c>
      <c r="CA277" s="30" t="s">
        <v>35</v>
      </c>
      <c r="CB277" s="30" t="s">
        <v>35</v>
      </c>
      <c r="CC277" s="30" t="s">
        <v>35</v>
      </c>
      <c r="CD277" s="30" t="s">
        <v>35</v>
      </c>
      <c r="CE277" s="30" t="s">
        <v>35</v>
      </c>
      <c r="CF277" s="30" t="s">
        <v>35</v>
      </c>
      <c r="CG277" s="30" t="s">
        <v>35</v>
      </c>
      <c r="CH277" s="30" t="s">
        <v>35</v>
      </c>
      <c r="CI277" s="30" t="s">
        <v>35</v>
      </c>
      <c r="CJ277" s="30" t="s">
        <v>35</v>
      </c>
      <c r="CK277" s="30" t="s">
        <v>35</v>
      </c>
      <c r="CL277" s="30" t="s">
        <v>35</v>
      </c>
      <c r="CM277" s="30" t="s">
        <v>35</v>
      </c>
      <c r="CN277" s="30" t="s">
        <v>35</v>
      </c>
      <c r="CO277" s="30" t="s">
        <v>35</v>
      </c>
      <c r="CP277" s="30" t="s">
        <v>35</v>
      </c>
      <c r="CQ277" s="30" t="s">
        <v>35</v>
      </c>
      <c r="CR277" s="4"/>
      <c r="CS277" s="4"/>
      <c r="CT277" s="4"/>
      <c r="CU277" s="4"/>
      <c r="CV277" s="4"/>
      <c r="CW277" s="4"/>
      <c r="CX277" s="4"/>
      <c r="CY277" s="4"/>
      <c r="CZ277" s="4"/>
    </row>
    <row r="278" s="304" customFormat="true" ht="15" customHeight="true" x14ac:dyDescent="0.2">
      <c r="A278" s="970"/>
      <c r="B278" s="594" t="s">
        <v>79</v>
      </c>
      <c r="C278" s="45" t="s">
        <v>35</v>
      </c>
      <c r="D278" s="869" t="s">
        <v>35</v>
      </c>
      <c r="E278" s="869" t="s">
        <v>35</v>
      </c>
      <c r="F278" s="869" t="s">
        <v>35</v>
      </c>
      <c r="G278" s="871" t="s">
        <v>35</v>
      </c>
      <c r="H278" s="867" t="s">
        <v>35</v>
      </c>
      <c r="I278" s="869" t="s">
        <v>35</v>
      </c>
      <c r="J278" s="869" t="s">
        <v>35</v>
      </c>
      <c r="K278" s="869" t="s">
        <v>35</v>
      </c>
      <c r="L278" s="871" t="s">
        <v>35</v>
      </c>
      <c r="M278" s="867" t="s">
        <v>35</v>
      </c>
      <c r="N278" s="869" t="s">
        <v>35</v>
      </c>
      <c r="O278" s="869" t="s">
        <v>35</v>
      </c>
      <c r="P278" s="869" t="s">
        <v>35</v>
      </c>
      <c r="Q278" s="875" t="s">
        <v>35</v>
      </c>
      <c r="R278" s="867" t="s">
        <v>35</v>
      </c>
      <c r="S278" s="869" t="s">
        <v>35</v>
      </c>
      <c r="T278" s="869" t="s">
        <v>35</v>
      </c>
      <c r="U278" s="869" t="s">
        <v>35</v>
      </c>
      <c r="V278" s="869" t="s">
        <v>35</v>
      </c>
      <c r="W278" s="869" t="s">
        <v>35</v>
      </c>
      <c r="X278" s="869" t="s">
        <v>35</v>
      </c>
      <c r="Y278" s="875" t="s">
        <v>35</v>
      </c>
      <c r="Z278" s="875" t="s">
        <v>35</v>
      </c>
      <c r="AA278" s="875" t="s">
        <v>35</v>
      </c>
      <c r="AB278" s="875" t="s">
        <v>35</v>
      </c>
      <c r="AC278" s="875" t="s">
        <v>35</v>
      </c>
      <c r="AD278" s="875" t="s">
        <v>35</v>
      </c>
      <c r="AE278" s="875" t="s">
        <v>35</v>
      </c>
      <c r="AF278" s="875" t="s">
        <v>35</v>
      </c>
      <c r="AG278" s="875" t="s">
        <v>35</v>
      </c>
      <c r="AH278" s="875" t="s">
        <v>35</v>
      </c>
      <c r="AI278" s="875" t="s">
        <v>35</v>
      </c>
      <c r="AJ278" s="875" t="s">
        <v>35</v>
      </c>
      <c r="AK278" s="875" t="s">
        <v>35</v>
      </c>
      <c r="AL278" s="875" t="s">
        <v>35</v>
      </c>
      <c r="AM278" s="875" t="s">
        <v>35</v>
      </c>
      <c r="AN278" s="875" t="s">
        <v>35</v>
      </c>
      <c r="AO278" s="875" t="s">
        <v>35</v>
      </c>
      <c r="AP278" s="875" t="s">
        <v>35</v>
      </c>
      <c r="AQ278" s="875" t="s">
        <v>35</v>
      </c>
      <c r="AR278" s="5"/>
      <c r="AS278" s="5"/>
      <c r="AT278" s="5"/>
      <c r="AU278" s="5"/>
      <c r="AV278" s="5"/>
      <c r="AW278" s="5"/>
      <c r="AX278" s="5"/>
      <c r="AY278" s="5"/>
      <c r="AZ278" s="342"/>
      <c r="BA278" s="970"/>
      <c r="BB278" s="594" t="s">
        <v>79</v>
      </c>
      <c r="BC278" s="45" t="s">
        <v>35</v>
      </c>
      <c r="BD278" s="41" t="s">
        <v>35</v>
      </c>
      <c r="BE278" s="41" t="s">
        <v>35</v>
      </c>
      <c r="BF278" s="41" t="s">
        <v>35</v>
      </c>
      <c r="BG278" s="36" t="s">
        <v>35</v>
      </c>
      <c r="BH278" s="45" t="s">
        <v>35</v>
      </c>
      <c r="BI278" s="41" t="s">
        <v>35</v>
      </c>
      <c r="BJ278" s="41" t="s">
        <v>35</v>
      </c>
      <c r="BK278" s="41" t="s">
        <v>35</v>
      </c>
      <c r="BL278" s="36" t="s">
        <v>35</v>
      </c>
      <c r="BM278" s="45" t="s">
        <v>35</v>
      </c>
      <c r="BN278" s="41" t="s">
        <v>35</v>
      </c>
      <c r="BO278" s="41" t="s">
        <v>35</v>
      </c>
      <c r="BP278" s="41" t="s">
        <v>35</v>
      </c>
      <c r="BQ278" s="36" t="s">
        <v>35</v>
      </c>
      <c r="BR278" s="45" t="s">
        <v>35</v>
      </c>
      <c r="BS278" s="41" t="s">
        <v>35</v>
      </c>
      <c r="BT278" s="41" t="s">
        <v>35</v>
      </c>
      <c r="BU278" s="41" t="s">
        <v>35</v>
      </c>
      <c r="BV278" s="41" t="s">
        <v>35</v>
      </c>
      <c r="BW278" s="41" t="s">
        <v>35</v>
      </c>
      <c r="BX278" s="41" t="s">
        <v>35</v>
      </c>
      <c r="BY278" s="30" t="s">
        <v>35</v>
      </c>
      <c r="BZ278" s="30" t="s">
        <v>35</v>
      </c>
      <c r="CA278" s="30" t="s">
        <v>35</v>
      </c>
      <c r="CB278" s="30" t="s">
        <v>35</v>
      </c>
      <c r="CC278" s="30" t="s">
        <v>35</v>
      </c>
      <c r="CD278" s="30" t="s">
        <v>35</v>
      </c>
      <c r="CE278" s="30" t="s">
        <v>35</v>
      </c>
      <c r="CF278" s="30" t="s">
        <v>35</v>
      </c>
      <c r="CG278" s="30" t="s">
        <v>35</v>
      </c>
      <c r="CH278" s="30" t="s">
        <v>35</v>
      </c>
      <c r="CI278" s="30" t="s">
        <v>35</v>
      </c>
      <c r="CJ278" s="30" t="s">
        <v>35</v>
      </c>
      <c r="CK278" s="30" t="s">
        <v>35</v>
      </c>
      <c r="CL278" s="30" t="s">
        <v>35</v>
      </c>
      <c r="CM278" s="30" t="s">
        <v>35</v>
      </c>
      <c r="CN278" s="30" t="s">
        <v>35</v>
      </c>
      <c r="CO278" s="30" t="s">
        <v>35</v>
      </c>
      <c r="CP278" s="30" t="s">
        <v>35</v>
      </c>
      <c r="CQ278" s="30" t="s">
        <v>35</v>
      </c>
      <c r="CR278" s="4"/>
      <c r="CS278" s="4"/>
      <c r="CT278" s="4"/>
      <c r="CU278" s="4"/>
      <c r="CV278" s="4"/>
      <c r="CW278" s="4"/>
      <c r="CX278" s="4"/>
      <c r="CY278" s="4"/>
      <c r="CZ278" s="4"/>
    </row>
    <row r="279" s="304" customFormat="true" ht="15" customHeight="true" x14ac:dyDescent="0.2">
      <c r="A279" s="970"/>
      <c r="B279" s="594" t="s">
        <v>80</v>
      </c>
      <c r="C279" s="45" t="s">
        <v>35</v>
      </c>
      <c r="D279" s="38" t="s">
        <v>35</v>
      </c>
      <c r="E279" s="38" t="s">
        <v>35</v>
      </c>
      <c r="F279" s="38" t="s">
        <v>35</v>
      </c>
      <c r="G279" s="33" t="s">
        <v>35</v>
      </c>
      <c r="H279" s="45" t="s">
        <v>35</v>
      </c>
      <c r="I279" s="38" t="s">
        <v>35</v>
      </c>
      <c r="J279" s="38" t="s">
        <v>35</v>
      </c>
      <c r="K279" s="38" t="s">
        <v>35</v>
      </c>
      <c r="L279" s="33" t="s">
        <v>35</v>
      </c>
      <c r="M279" s="45" t="s">
        <v>35</v>
      </c>
      <c r="N279" s="38" t="s">
        <v>35</v>
      </c>
      <c r="O279" s="38" t="s">
        <v>35</v>
      </c>
      <c r="P279" s="38" t="s">
        <v>35</v>
      </c>
      <c r="Q279" s="28" t="s">
        <v>35</v>
      </c>
      <c r="R279" s="45" t="s">
        <v>35</v>
      </c>
      <c r="S279" s="38" t="s">
        <v>35</v>
      </c>
      <c r="T279" s="38" t="s">
        <v>35</v>
      </c>
      <c r="U279" s="38" t="s">
        <v>35</v>
      </c>
      <c r="V279" s="38" t="s">
        <v>35</v>
      </c>
      <c r="W279" s="38" t="s">
        <v>35</v>
      </c>
      <c r="X279" s="38" t="s">
        <v>35</v>
      </c>
      <c r="Y279" s="28" t="s">
        <v>35</v>
      </c>
      <c r="Z279" s="28" t="s">
        <v>35</v>
      </c>
      <c r="AA279" s="28" t="s">
        <v>35</v>
      </c>
      <c r="AB279" s="28" t="s">
        <v>35</v>
      </c>
      <c r="AC279" s="28" t="s">
        <v>35</v>
      </c>
      <c r="AD279" s="28" t="s">
        <v>35</v>
      </c>
      <c r="AE279" s="28" t="s">
        <v>35</v>
      </c>
      <c r="AF279" s="28" t="s">
        <v>35</v>
      </c>
      <c r="AG279" s="28" t="s">
        <v>35</v>
      </c>
      <c r="AH279" s="28" t="s">
        <v>35</v>
      </c>
      <c r="AI279" s="28" t="s">
        <v>35</v>
      </c>
      <c r="AJ279" s="28" t="s">
        <v>35</v>
      </c>
      <c r="AK279" s="28" t="s">
        <v>35</v>
      </c>
      <c r="AL279" s="28" t="s">
        <v>35</v>
      </c>
      <c r="AM279" s="28" t="s">
        <v>35</v>
      </c>
      <c r="AN279" s="28" t="s">
        <v>35</v>
      </c>
      <c r="AO279" s="28" t="s">
        <v>35</v>
      </c>
      <c r="AP279" s="28" t="s">
        <v>35</v>
      </c>
      <c r="AQ279" s="28" t="s">
        <v>35</v>
      </c>
      <c r="AR279" s="4"/>
      <c r="AS279" s="4"/>
      <c r="AT279" s="4"/>
      <c r="AU279" s="4"/>
      <c r="AV279" s="4"/>
      <c r="AW279" s="4"/>
      <c r="AX279" s="4"/>
      <c r="AY279" s="4"/>
      <c r="AZ279" s="342"/>
      <c r="BA279" s="970"/>
      <c r="BB279" s="594" t="s">
        <v>80</v>
      </c>
      <c r="BC279" s="45" t="s">
        <v>35</v>
      </c>
      <c r="BD279" s="38" t="s">
        <v>35</v>
      </c>
      <c r="BE279" s="38" t="s">
        <v>35</v>
      </c>
      <c r="BF279" s="38" t="s">
        <v>35</v>
      </c>
      <c r="BG279" s="33" t="s">
        <v>35</v>
      </c>
      <c r="BH279" s="45" t="s">
        <v>35</v>
      </c>
      <c r="BI279" s="38" t="s">
        <v>35</v>
      </c>
      <c r="BJ279" s="38" t="s">
        <v>35</v>
      </c>
      <c r="BK279" s="38" t="s">
        <v>35</v>
      </c>
      <c r="BL279" s="33" t="s">
        <v>35</v>
      </c>
      <c r="BM279" s="45" t="s">
        <v>35</v>
      </c>
      <c r="BN279" s="38" t="s">
        <v>35</v>
      </c>
      <c r="BO279" s="38" t="s">
        <v>35</v>
      </c>
      <c r="BP279" s="38" t="s">
        <v>35</v>
      </c>
      <c r="BQ279" s="33" t="s">
        <v>35</v>
      </c>
      <c r="BR279" s="45" t="s">
        <v>35</v>
      </c>
      <c r="BS279" s="38" t="s">
        <v>35</v>
      </c>
      <c r="BT279" s="38" t="s">
        <v>35</v>
      </c>
      <c r="BU279" s="38" t="s">
        <v>35</v>
      </c>
      <c r="BV279" s="38" t="s">
        <v>35</v>
      </c>
      <c r="BW279" s="38" t="s">
        <v>35</v>
      </c>
      <c r="BX279" s="38" t="s">
        <v>35</v>
      </c>
      <c r="BY279" s="28" t="s">
        <v>35</v>
      </c>
      <c r="BZ279" s="28" t="s">
        <v>35</v>
      </c>
      <c r="CA279" s="28" t="s">
        <v>35</v>
      </c>
      <c r="CB279" s="28" t="s">
        <v>35</v>
      </c>
      <c r="CC279" s="28" t="s">
        <v>35</v>
      </c>
      <c r="CD279" s="28" t="s">
        <v>35</v>
      </c>
      <c r="CE279" s="28" t="s">
        <v>35</v>
      </c>
      <c r="CF279" s="28" t="s">
        <v>35</v>
      </c>
      <c r="CG279" s="28" t="s">
        <v>35</v>
      </c>
      <c r="CH279" s="28" t="s">
        <v>35</v>
      </c>
      <c r="CI279" s="28" t="s">
        <v>35</v>
      </c>
      <c r="CJ279" s="28" t="s">
        <v>35</v>
      </c>
      <c r="CK279" s="28" t="s">
        <v>35</v>
      </c>
      <c r="CL279" s="28" t="s">
        <v>35</v>
      </c>
      <c r="CM279" s="28" t="s">
        <v>35</v>
      </c>
      <c r="CN279" s="28" t="s">
        <v>35</v>
      </c>
      <c r="CO279" s="28" t="s">
        <v>35</v>
      </c>
      <c r="CP279" s="28" t="s">
        <v>35</v>
      </c>
      <c r="CQ279" s="28" t="s">
        <v>35</v>
      </c>
      <c r="CR279" s="4"/>
      <c r="CS279" s="4"/>
      <c r="CT279" s="4"/>
      <c r="CU279" s="4"/>
      <c r="CV279" s="4"/>
      <c r="CW279" s="4"/>
      <c r="CX279" s="4"/>
      <c r="CY279" s="4"/>
      <c r="CZ279" s="4"/>
    </row>
    <row r="280" s="304" customFormat="true" ht="15" customHeight="true" x14ac:dyDescent="0.2">
      <c r="A280" s="970"/>
      <c r="B280" s="594" t="s">
        <v>81</v>
      </c>
      <c r="C280" s="45" t="s">
        <v>35</v>
      </c>
      <c r="D280" s="38" t="s">
        <v>35</v>
      </c>
      <c r="E280" s="38" t="s">
        <v>35</v>
      </c>
      <c r="F280" s="38" t="s">
        <v>35</v>
      </c>
      <c r="G280" s="33" t="s">
        <v>35</v>
      </c>
      <c r="H280" s="45" t="s">
        <v>35</v>
      </c>
      <c r="I280" s="38" t="s">
        <v>35</v>
      </c>
      <c r="J280" s="38" t="s">
        <v>35</v>
      </c>
      <c r="K280" s="38" t="s">
        <v>35</v>
      </c>
      <c r="L280" s="33" t="s">
        <v>35</v>
      </c>
      <c r="M280" s="45" t="s">
        <v>35</v>
      </c>
      <c r="N280" s="38" t="s">
        <v>35</v>
      </c>
      <c r="O280" s="38" t="s">
        <v>35</v>
      </c>
      <c r="P280" s="38" t="s">
        <v>35</v>
      </c>
      <c r="Q280" s="28" t="s">
        <v>35</v>
      </c>
      <c r="R280" s="45" t="s">
        <v>35</v>
      </c>
      <c r="S280" s="38" t="s">
        <v>35</v>
      </c>
      <c r="T280" s="38" t="s">
        <v>35</v>
      </c>
      <c r="U280" s="38" t="s">
        <v>35</v>
      </c>
      <c r="V280" s="38" t="s">
        <v>35</v>
      </c>
      <c r="W280" s="38" t="s">
        <v>35</v>
      </c>
      <c r="X280" s="38" t="s">
        <v>35</v>
      </c>
      <c r="Y280" s="28" t="s">
        <v>35</v>
      </c>
      <c r="Z280" s="28" t="s">
        <v>35</v>
      </c>
      <c r="AA280" s="28" t="s">
        <v>35</v>
      </c>
      <c r="AB280" s="28" t="s">
        <v>35</v>
      </c>
      <c r="AC280" s="28" t="s">
        <v>35</v>
      </c>
      <c r="AD280" s="28" t="s">
        <v>35</v>
      </c>
      <c r="AE280" s="28" t="s">
        <v>35</v>
      </c>
      <c r="AF280" s="28" t="s">
        <v>35</v>
      </c>
      <c r="AG280" s="28" t="s">
        <v>35</v>
      </c>
      <c r="AH280" s="28" t="s">
        <v>35</v>
      </c>
      <c r="AI280" s="28" t="s">
        <v>35</v>
      </c>
      <c r="AJ280" s="28" t="s">
        <v>35</v>
      </c>
      <c r="AK280" s="28" t="s">
        <v>35</v>
      </c>
      <c r="AL280" s="28" t="s">
        <v>35</v>
      </c>
      <c r="AM280" s="28" t="s">
        <v>35</v>
      </c>
      <c r="AN280" s="28" t="s">
        <v>35</v>
      </c>
      <c r="AO280" s="28" t="s">
        <v>35</v>
      </c>
      <c r="AP280" s="28" t="s">
        <v>35</v>
      </c>
      <c r="AQ280" s="28" t="s">
        <v>35</v>
      </c>
      <c r="AR280" s="4"/>
      <c r="AS280" s="4"/>
      <c r="AT280" s="4"/>
      <c r="AU280" s="4"/>
      <c r="AV280" s="4"/>
      <c r="AW280" s="4"/>
      <c r="AX280" s="4"/>
      <c r="AY280" s="4"/>
      <c r="AZ280" s="342"/>
      <c r="BA280" s="970"/>
      <c r="BB280" s="594" t="s">
        <v>81</v>
      </c>
      <c r="BC280" s="45" t="s">
        <v>35</v>
      </c>
      <c r="BD280" s="38" t="s">
        <v>35</v>
      </c>
      <c r="BE280" s="38" t="s">
        <v>35</v>
      </c>
      <c r="BF280" s="38" t="s">
        <v>35</v>
      </c>
      <c r="BG280" s="33" t="s">
        <v>35</v>
      </c>
      <c r="BH280" s="45" t="s">
        <v>35</v>
      </c>
      <c r="BI280" s="38" t="s">
        <v>35</v>
      </c>
      <c r="BJ280" s="38" t="s">
        <v>35</v>
      </c>
      <c r="BK280" s="38" t="s">
        <v>35</v>
      </c>
      <c r="BL280" s="33" t="s">
        <v>35</v>
      </c>
      <c r="BM280" s="45" t="s">
        <v>35</v>
      </c>
      <c r="BN280" s="38" t="s">
        <v>35</v>
      </c>
      <c r="BO280" s="38" t="s">
        <v>35</v>
      </c>
      <c r="BP280" s="38" t="s">
        <v>35</v>
      </c>
      <c r="BQ280" s="33" t="s">
        <v>35</v>
      </c>
      <c r="BR280" s="45" t="s">
        <v>35</v>
      </c>
      <c r="BS280" s="38" t="s">
        <v>35</v>
      </c>
      <c r="BT280" s="38" t="s">
        <v>35</v>
      </c>
      <c r="BU280" s="38" t="s">
        <v>35</v>
      </c>
      <c r="BV280" s="38" t="s">
        <v>35</v>
      </c>
      <c r="BW280" s="38" t="s">
        <v>35</v>
      </c>
      <c r="BX280" s="38" t="s">
        <v>35</v>
      </c>
      <c r="BY280" s="28" t="s">
        <v>35</v>
      </c>
      <c r="BZ280" s="28" t="s">
        <v>35</v>
      </c>
      <c r="CA280" s="28" t="s">
        <v>35</v>
      </c>
      <c r="CB280" s="28" t="s">
        <v>35</v>
      </c>
      <c r="CC280" s="28" t="s">
        <v>35</v>
      </c>
      <c r="CD280" s="28" t="s">
        <v>35</v>
      </c>
      <c r="CE280" s="28" t="s">
        <v>35</v>
      </c>
      <c r="CF280" s="28" t="s">
        <v>35</v>
      </c>
      <c r="CG280" s="28" t="s">
        <v>35</v>
      </c>
      <c r="CH280" s="28" t="s">
        <v>35</v>
      </c>
      <c r="CI280" s="28" t="s">
        <v>35</v>
      </c>
      <c r="CJ280" s="28" t="s">
        <v>35</v>
      </c>
      <c r="CK280" s="28" t="s">
        <v>35</v>
      </c>
      <c r="CL280" s="28" t="s">
        <v>35</v>
      </c>
      <c r="CM280" s="28" t="s">
        <v>35</v>
      </c>
      <c r="CN280" s="28" t="s">
        <v>35</v>
      </c>
      <c r="CO280" s="28" t="s">
        <v>35</v>
      </c>
      <c r="CP280" s="28" t="s">
        <v>35</v>
      </c>
      <c r="CQ280" s="28" t="s">
        <v>35</v>
      </c>
      <c r="CR280" s="4"/>
      <c r="CS280" s="4"/>
      <c r="CT280" s="4"/>
      <c r="CU280" s="4"/>
      <c r="CV280" s="4"/>
      <c r="CW280" s="4"/>
      <c r="CX280" s="4"/>
      <c r="CY280" s="4"/>
      <c r="CZ280" s="4"/>
    </row>
    <row r="281" s="304" customFormat="true" ht="15" customHeight="true" x14ac:dyDescent="0.2">
      <c r="A281" s="970"/>
      <c r="B281" s="594" t="s">
        <v>82</v>
      </c>
      <c r="C281" s="45" t="s">
        <v>35</v>
      </c>
      <c r="D281" s="38" t="s">
        <v>35</v>
      </c>
      <c r="E281" s="38" t="s">
        <v>35</v>
      </c>
      <c r="F281" s="38" t="s">
        <v>35</v>
      </c>
      <c r="G281" s="33" t="s">
        <v>35</v>
      </c>
      <c r="H281" s="45" t="s">
        <v>35</v>
      </c>
      <c r="I281" s="38" t="s">
        <v>35</v>
      </c>
      <c r="J281" s="38" t="s">
        <v>35</v>
      </c>
      <c r="K281" s="38" t="s">
        <v>35</v>
      </c>
      <c r="L281" s="33" t="s">
        <v>35</v>
      </c>
      <c r="M281" s="45" t="s">
        <v>35</v>
      </c>
      <c r="N281" s="38" t="s">
        <v>35</v>
      </c>
      <c r="O281" s="38" t="s">
        <v>35</v>
      </c>
      <c r="P281" s="38" t="s">
        <v>35</v>
      </c>
      <c r="Q281" s="28" t="s">
        <v>35</v>
      </c>
      <c r="R281" s="45" t="s">
        <v>35</v>
      </c>
      <c r="S281" s="38" t="s">
        <v>35</v>
      </c>
      <c r="T281" s="38" t="s">
        <v>35</v>
      </c>
      <c r="U281" s="38" t="s">
        <v>35</v>
      </c>
      <c r="V281" s="38" t="s">
        <v>35</v>
      </c>
      <c r="W281" s="38" t="s">
        <v>35</v>
      </c>
      <c r="X281" s="38" t="s">
        <v>35</v>
      </c>
      <c r="Y281" s="28" t="s">
        <v>35</v>
      </c>
      <c r="Z281" s="28" t="s">
        <v>35</v>
      </c>
      <c r="AA281" s="28" t="s">
        <v>35</v>
      </c>
      <c r="AB281" s="28" t="s">
        <v>35</v>
      </c>
      <c r="AC281" s="28" t="s">
        <v>35</v>
      </c>
      <c r="AD281" s="28" t="s">
        <v>35</v>
      </c>
      <c r="AE281" s="28" t="s">
        <v>35</v>
      </c>
      <c r="AF281" s="28" t="s">
        <v>35</v>
      </c>
      <c r="AG281" s="28" t="s">
        <v>35</v>
      </c>
      <c r="AH281" s="28" t="s">
        <v>35</v>
      </c>
      <c r="AI281" s="28" t="s">
        <v>35</v>
      </c>
      <c r="AJ281" s="28" t="s">
        <v>35</v>
      </c>
      <c r="AK281" s="28" t="s">
        <v>35</v>
      </c>
      <c r="AL281" s="28" t="s">
        <v>35</v>
      </c>
      <c r="AM281" s="28" t="s">
        <v>35</v>
      </c>
      <c r="AN281" s="28" t="s">
        <v>35</v>
      </c>
      <c r="AO281" s="28" t="s">
        <v>35</v>
      </c>
      <c r="AP281" s="28" t="s">
        <v>35</v>
      </c>
      <c r="AQ281" s="28" t="s">
        <v>35</v>
      </c>
      <c r="AR281" s="4"/>
      <c r="AS281" s="4"/>
      <c r="AT281" s="4"/>
      <c r="AU281" s="4"/>
      <c r="AV281" s="4"/>
      <c r="AW281" s="4"/>
      <c r="AX281" s="4"/>
      <c r="AY281" s="4"/>
      <c r="AZ281" s="342"/>
      <c r="BA281" s="970"/>
      <c r="BB281" s="594" t="s">
        <v>82</v>
      </c>
      <c r="BC281" s="45" t="s">
        <v>35</v>
      </c>
      <c r="BD281" s="38" t="s">
        <v>35</v>
      </c>
      <c r="BE281" s="38" t="s">
        <v>35</v>
      </c>
      <c r="BF281" s="38" t="s">
        <v>35</v>
      </c>
      <c r="BG281" s="33" t="s">
        <v>35</v>
      </c>
      <c r="BH281" s="45" t="s">
        <v>35</v>
      </c>
      <c r="BI281" s="38" t="s">
        <v>35</v>
      </c>
      <c r="BJ281" s="38" t="s">
        <v>35</v>
      </c>
      <c r="BK281" s="38" t="s">
        <v>35</v>
      </c>
      <c r="BL281" s="33" t="s">
        <v>35</v>
      </c>
      <c r="BM281" s="45" t="s">
        <v>35</v>
      </c>
      <c r="BN281" s="38" t="s">
        <v>35</v>
      </c>
      <c r="BO281" s="38" t="s">
        <v>35</v>
      </c>
      <c r="BP281" s="38" t="s">
        <v>35</v>
      </c>
      <c r="BQ281" s="33" t="s">
        <v>35</v>
      </c>
      <c r="BR281" s="45" t="s">
        <v>35</v>
      </c>
      <c r="BS281" s="38" t="s">
        <v>35</v>
      </c>
      <c r="BT281" s="38" t="s">
        <v>35</v>
      </c>
      <c r="BU281" s="38" t="s">
        <v>35</v>
      </c>
      <c r="BV281" s="38" t="s">
        <v>35</v>
      </c>
      <c r="BW281" s="38" t="s">
        <v>35</v>
      </c>
      <c r="BX281" s="38" t="s">
        <v>35</v>
      </c>
      <c r="BY281" s="28" t="s">
        <v>35</v>
      </c>
      <c r="BZ281" s="28" t="s">
        <v>35</v>
      </c>
      <c r="CA281" s="28" t="s">
        <v>35</v>
      </c>
      <c r="CB281" s="28" t="s">
        <v>35</v>
      </c>
      <c r="CC281" s="28" t="s">
        <v>35</v>
      </c>
      <c r="CD281" s="28" t="s">
        <v>35</v>
      </c>
      <c r="CE281" s="28" t="s">
        <v>35</v>
      </c>
      <c r="CF281" s="28" t="s">
        <v>35</v>
      </c>
      <c r="CG281" s="28" t="s">
        <v>35</v>
      </c>
      <c r="CH281" s="28" t="s">
        <v>35</v>
      </c>
      <c r="CI281" s="28" t="s">
        <v>35</v>
      </c>
      <c r="CJ281" s="28" t="s">
        <v>35</v>
      </c>
      <c r="CK281" s="28" t="s">
        <v>35</v>
      </c>
      <c r="CL281" s="28" t="s">
        <v>35</v>
      </c>
      <c r="CM281" s="28" t="s">
        <v>35</v>
      </c>
      <c r="CN281" s="28" t="s">
        <v>35</v>
      </c>
      <c r="CO281" s="28" t="s">
        <v>35</v>
      </c>
      <c r="CP281" s="28" t="s">
        <v>35</v>
      </c>
      <c r="CQ281" s="28" t="s">
        <v>35</v>
      </c>
      <c r="CR281" s="4"/>
      <c r="CS281" s="4"/>
      <c r="CT281" s="4"/>
      <c r="CU281" s="4"/>
      <c r="CV281" s="4"/>
      <c r="CW281" s="4"/>
      <c r="CX281" s="4"/>
      <c r="CY281" s="4"/>
      <c r="CZ281" s="4"/>
    </row>
    <row r="282" s="304" customFormat="true" ht="15" customHeight="true" x14ac:dyDescent="0.2">
      <c r="A282" s="970"/>
      <c r="B282" s="594" t="s">
        <v>83</v>
      </c>
      <c r="C282" s="45" t="s">
        <v>35</v>
      </c>
      <c r="D282" s="38" t="s">
        <v>35</v>
      </c>
      <c r="E282" s="38" t="s">
        <v>35</v>
      </c>
      <c r="F282" s="38" t="s">
        <v>35</v>
      </c>
      <c r="G282" s="33" t="s">
        <v>35</v>
      </c>
      <c r="H282" s="45" t="s">
        <v>35</v>
      </c>
      <c r="I282" s="38" t="s">
        <v>35</v>
      </c>
      <c r="J282" s="38" t="s">
        <v>35</v>
      </c>
      <c r="K282" s="38" t="s">
        <v>35</v>
      </c>
      <c r="L282" s="33" t="s">
        <v>35</v>
      </c>
      <c r="M282" s="45" t="s">
        <v>35</v>
      </c>
      <c r="N282" s="38" t="s">
        <v>35</v>
      </c>
      <c r="O282" s="38" t="s">
        <v>35</v>
      </c>
      <c r="P282" s="38" t="s">
        <v>35</v>
      </c>
      <c r="Q282" s="28" t="s">
        <v>35</v>
      </c>
      <c r="R282" s="45" t="s">
        <v>35</v>
      </c>
      <c r="S282" s="38" t="s">
        <v>35</v>
      </c>
      <c r="T282" s="38" t="s">
        <v>35</v>
      </c>
      <c r="U282" s="38" t="s">
        <v>35</v>
      </c>
      <c r="V282" s="38" t="s">
        <v>35</v>
      </c>
      <c r="W282" s="38" t="s">
        <v>35</v>
      </c>
      <c r="X282" s="38" t="s">
        <v>35</v>
      </c>
      <c r="Y282" s="28" t="s">
        <v>35</v>
      </c>
      <c r="Z282" s="28" t="s">
        <v>35</v>
      </c>
      <c r="AA282" s="28" t="s">
        <v>35</v>
      </c>
      <c r="AB282" s="28" t="s">
        <v>35</v>
      </c>
      <c r="AC282" s="28" t="s">
        <v>35</v>
      </c>
      <c r="AD282" s="28" t="s">
        <v>35</v>
      </c>
      <c r="AE282" s="28" t="s">
        <v>35</v>
      </c>
      <c r="AF282" s="28" t="s">
        <v>35</v>
      </c>
      <c r="AG282" s="28" t="s">
        <v>35</v>
      </c>
      <c r="AH282" s="28" t="s">
        <v>35</v>
      </c>
      <c r="AI282" s="28" t="s">
        <v>35</v>
      </c>
      <c r="AJ282" s="28" t="s">
        <v>35</v>
      </c>
      <c r="AK282" s="28" t="s">
        <v>35</v>
      </c>
      <c r="AL282" s="28" t="s">
        <v>35</v>
      </c>
      <c r="AM282" s="28" t="s">
        <v>35</v>
      </c>
      <c r="AN282" s="28" t="s">
        <v>35</v>
      </c>
      <c r="AO282" s="28" t="s">
        <v>35</v>
      </c>
      <c r="AP282" s="28" t="s">
        <v>35</v>
      </c>
      <c r="AQ282" s="28" t="s">
        <v>35</v>
      </c>
      <c r="AR282" s="4"/>
      <c r="AS282" s="4"/>
      <c r="AT282" s="4"/>
      <c r="AU282" s="4"/>
      <c r="AV282" s="4"/>
      <c r="AW282" s="4"/>
      <c r="AX282" s="4"/>
      <c r="AY282" s="4"/>
      <c r="AZ282" s="342"/>
      <c r="BA282" s="970"/>
      <c r="BB282" s="594" t="s">
        <v>83</v>
      </c>
      <c r="BC282" s="45" t="s">
        <v>35</v>
      </c>
      <c r="BD282" s="38" t="s">
        <v>35</v>
      </c>
      <c r="BE282" s="38" t="s">
        <v>35</v>
      </c>
      <c r="BF282" s="38" t="s">
        <v>35</v>
      </c>
      <c r="BG282" s="33" t="s">
        <v>35</v>
      </c>
      <c r="BH282" s="45" t="s">
        <v>35</v>
      </c>
      <c r="BI282" s="38" t="s">
        <v>35</v>
      </c>
      <c r="BJ282" s="38" t="s">
        <v>35</v>
      </c>
      <c r="BK282" s="38" t="s">
        <v>35</v>
      </c>
      <c r="BL282" s="33" t="s">
        <v>35</v>
      </c>
      <c r="BM282" s="45" t="s">
        <v>35</v>
      </c>
      <c r="BN282" s="38" t="s">
        <v>35</v>
      </c>
      <c r="BO282" s="38" t="s">
        <v>35</v>
      </c>
      <c r="BP282" s="38" t="s">
        <v>35</v>
      </c>
      <c r="BQ282" s="33" t="s">
        <v>35</v>
      </c>
      <c r="BR282" s="45" t="s">
        <v>35</v>
      </c>
      <c r="BS282" s="38" t="s">
        <v>35</v>
      </c>
      <c r="BT282" s="38" t="s">
        <v>35</v>
      </c>
      <c r="BU282" s="38" t="s">
        <v>35</v>
      </c>
      <c r="BV282" s="38" t="s">
        <v>35</v>
      </c>
      <c r="BW282" s="38" t="s">
        <v>35</v>
      </c>
      <c r="BX282" s="38" t="s">
        <v>35</v>
      </c>
      <c r="BY282" s="28" t="s">
        <v>35</v>
      </c>
      <c r="BZ282" s="28" t="s">
        <v>35</v>
      </c>
      <c r="CA282" s="28" t="s">
        <v>35</v>
      </c>
      <c r="CB282" s="28" t="s">
        <v>35</v>
      </c>
      <c r="CC282" s="28" t="s">
        <v>35</v>
      </c>
      <c r="CD282" s="28" t="s">
        <v>35</v>
      </c>
      <c r="CE282" s="28" t="s">
        <v>35</v>
      </c>
      <c r="CF282" s="28" t="s">
        <v>35</v>
      </c>
      <c r="CG282" s="28" t="s">
        <v>35</v>
      </c>
      <c r="CH282" s="28" t="s">
        <v>35</v>
      </c>
      <c r="CI282" s="28" t="s">
        <v>35</v>
      </c>
      <c r="CJ282" s="28" t="s">
        <v>35</v>
      </c>
      <c r="CK282" s="28" t="s">
        <v>35</v>
      </c>
      <c r="CL282" s="28" t="s">
        <v>35</v>
      </c>
      <c r="CM282" s="28" t="s">
        <v>35</v>
      </c>
      <c r="CN282" s="28" t="s">
        <v>35</v>
      </c>
      <c r="CO282" s="28" t="s">
        <v>35</v>
      </c>
      <c r="CP282" s="28" t="s">
        <v>35</v>
      </c>
      <c r="CQ282" s="28" t="s">
        <v>35</v>
      </c>
      <c r="CR282" s="4"/>
      <c r="CS282" s="4"/>
      <c r="CT282" s="4"/>
      <c r="CU282" s="4"/>
      <c r="CV282" s="4"/>
      <c r="CW282" s="4"/>
      <c r="CX282" s="4"/>
      <c r="CY282" s="4"/>
      <c r="CZ282" s="4"/>
    </row>
    <row r="283" s="304" customFormat="true" ht="15" customHeight="true" x14ac:dyDescent="0.2">
      <c r="A283" s="970"/>
      <c r="B283" s="594" t="s">
        <v>84</v>
      </c>
      <c r="C283" s="45" t="s">
        <v>35</v>
      </c>
      <c r="D283" s="38" t="s">
        <v>35</v>
      </c>
      <c r="E283" s="38" t="s">
        <v>35</v>
      </c>
      <c r="F283" s="38" t="s">
        <v>35</v>
      </c>
      <c r="G283" s="33" t="s">
        <v>35</v>
      </c>
      <c r="H283" s="45" t="s">
        <v>35</v>
      </c>
      <c r="I283" s="38" t="s">
        <v>35</v>
      </c>
      <c r="J283" s="38" t="s">
        <v>35</v>
      </c>
      <c r="K283" s="38" t="s">
        <v>35</v>
      </c>
      <c r="L283" s="33" t="s">
        <v>35</v>
      </c>
      <c r="M283" s="45" t="s">
        <v>35</v>
      </c>
      <c r="N283" s="38" t="s">
        <v>35</v>
      </c>
      <c r="O283" s="38" t="s">
        <v>35</v>
      </c>
      <c r="P283" s="38" t="s">
        <v>35</v>
      </c>
      <c r="Q283" s="28" t="s">
        <v>35</v>
      </c>
      <c r="R283" s="45" t="s">
        <v>35</v>
      </c>
      <c r="S283" s="38" t="s">
        <v>35</v>
      </c>
      <c r="T283" s="38" t="s">
        <v>35</v>
      </c>
      <c r="U283" s="38" t="s">
        <v>35</v>
      </c>
      <c r="V283" s="38" t="s">
        <v>35</v>
      </c>
      <c r="W283" s="38" t="s">
        <v>35</v>
      </c>
      <c r="X283" s="38" t="s">
        <v>35</v>
      </c>
      <c r="Y283" s="28" t="s">
        <v>35</v>
      </c>
      <c r="Z283" s="28" t="s">
        <v>35</v>
      </c>
      <c r="AA283" s="28" t="s">
        <v>35</v>
      </c>
      <c r="AB283" s="28" t="s">
        <v>35</v>
      </c>
      <c r="AC283" s="28" t="s">
        <v>35</v>
      </c>
      <c r="AD283" s="28" t="s">
        <v>35</v>
      </c>
      <c r="AE283" s="28" t="s">
        <v>35</v>
      </c>
      <c r="AF283" s="28" t="s">
        <v>35</v>
      </c>
      <c r="AG283" s="28" t="s">
        <v>35</v>
      </c>
      <c r="AH283" s="28" t="s">
        <v>35</v>
      </c>
      <c r="AI283" s="28" t="s">
        <v>35</v>
      </c>
      <c r="AJ283" s="28" t="s">
        <v>35</v>
      </c>
      <c r="AK283" s="28" t="s">
        <v>35</v>
      </c>
      <c r="AL283" s="28" t="s">
        <v>35</v>
      </c>
      <c r="AM283" s="28" t="s">
        <v>35</v>
      </c>
      <c r="AN283" s="28" t="s">
        <v>35</v>
      </c>
      <c r="AO283" s="28" t="s">
        <v>35</v>
      </c>
      <c r="AP283" s="28" t="s">
        <v>35</v>
      </c>
      <c r="AQ283" s="28" t="s">
        <v>35</v>
      </c>
      <c r="AR283" s="4"/>
      <c r="AS283" s="4"/>
      <c r="AT283" s="4"/>
      <c r="AU283" s="4"/>
      <c r="AV283" s="4"/>
      <c r="AW283" s="4"/>
      <c r="AX283" s="4"/>
      <c r="AY283" s="4"/>
      <c r="AZ283" s="342"/>
      <c r="BA283" s="970"/>
      <c r="BB283" s="594" t="s">
        <v>84</v>
      </c>
      <c r="BC283" s="45" t="s">
        <v>35</v>
      </c>
      <c r="BD283" s="38" t="s">
        <v>35</v>
      </c>
      <c r="BE283" s="38" t="s">
        <v>35</v>
      </c>
      <c r="BF283" s="38" t="s">
        <v>35</v>
      </c>
      <c r="BG283" s="33" t="s">
        <v>35</v>
      </c>
      <c r="BH283" s="45" t="s">
        <v>35</v>
      </c>
      <c r="BI283" s="38" t="s">
        <v>35</v>
      </c>
      <c r="BJ283" s="38" t="s">
        <v>35</v>
      </c>
      <c r="BK283" s="38" t="s">
        <v>35</v>
      </c>
      <c r="BL283" s="33" t="s">
        <v>35</v>
      </c>
      <c r="BM283" s="45" t="s">
        <v>35</v>
      </c>
      <c r="BN283" s="38" t="s">
        <v>35</v>
      </c>
      <c r="BO283" s="38" t="s">
        <v>35</v>
      </c>
      <c r="BP283" s="38" t="s">
        <v>35</v>
      </c>
      <c r="BQ283" s="33" t="s">
        <v>35</v>
      </c>
      <c r="BR283" s="45" t="s">
        <v>35</v>
      </c>
      <c r="BS283" s="38" t="s">
        <v>35</v>
      </c>
      <c r="BT283" s="38" t="s">
        <v>35</v>
      </c>
      <c r="BU283" s="38" t="s">
        <v>35</v>
      </c>
      <c r="BV283" s="38" t="s">
        <v>35</v>
      </c>
      <c r="BW283" s="38" t="s">
        <v>35</v>
      </c>
      <c r="BX283" s="38" t="s">
        <v>35</v>
      </c>
      <c r="BY283" s="28" t="s">
        <v>35</v>
      </c>
      <c r="BZ283" s="28" t="s">
        <v>35</v>
      </c>
      <c r="CA283" s="28" t="s">
        <v>35</v>
      </c>
      <c r="CB283" s="28" t="s">
        <v>35</v>
      </c>
      <c r="CC283" s="28" t="s">
        <v>35</v>
      </c>
      <c r="CD283" s="28" t="s">
        <v>35</v>
      </c>
      <c r="CE283" s="28" t="s">
        <v>35</v>
      </c>
      <c r="CF283" s="28" t="s">
        <v>35</v>
      </c>
      <c r="CG283" s="28" t="s">
        <v>35</v>
      </c>
      <c r="CH283" s="28" t="s">
        <v>35</v>
      </c>
      <c r="CI283" s="28" t="s">
        <v>35</v>
      </c>
      <c r="CJ283" s="28" t="s">
        <v>35</v>
      </c>
      <c r="CK283" s="28" t="s">
        <v>35</v>
      </c>
      <c r="CL283" s="28" t="s">
        <v>35</v>
      </c>
      <c r="CM283" s="28" t="s">
        <v>35</v>
      </c>
      <c r="CN283" s="28" t="s">
        <v>35</v>
      </c>
      <c r="CO283" s="28" t="s">
        <v>35</v>
      </c>
      <c r="CP283" s="28" t="s">
        <v>35</v>
      </c>
      <c r="CQ283" s="28" t="s">
        <v>35</v>
      </c>
      <c r="CR283" s="4"/>
      <c r="CS283" s="4"/>
      <c r="CT283" s="4"/>
      <c r="CU283" s="4"/>
      <c r="CV283" s="4"/>
      <c r="CW283" s="4"/>
      <c r="CX283" s="4"/>
      <c r="CY283" s="4"/>
      <c r="CZ283" s="4"/>
    </row>
    <row r="284" s="304" customFormat="true" ht="15" customHeight="true" x14ac:dyDescent="0.2">
      <c r="A284" s="972"/>
      <c r="B284" s="597" t="s">
        <v>114</v>
      </c>
      <c r="C284" s="868" t="s">
        <v>35</v>
      </c>
      <c r="D284" s="870" t="s">
        <v>35</v>
      </c>
      <c r="E284" s="870" t="s">
        <v>35</v>
      </c>
      <c r="F284" s="870" t="s">
        <v>35</v>
      </c>
      <c r="G284" s="872" t="s">
        <v>35</v>
      </c>
      <c r="H284" s="868" t="s">
        <v>35</v>
      </c>
      <c r="I284" s="870" t="s">
        <v>35</v>
      </c>
      <c r="J284" s="870" t="s">
        <v>35</v>
      </c>
      <c r="K284" s="870" t="s">
        <v>35</v>
      </c>
      <c r="L284" s="872" t="s">
        <v>35</v>
      </c>
      <c r="M284" s="868" t="s">
        <v>35</v>
      </c>
      <c r="N284" s="870" t="s">
        <v>35</v>
      </c>
      <c r="O284" s="870" t="s">
        <v>35</v>
      </c>
      <c r="P284" s="870" t="s">
        <v>35</v>
      </c>
      <c r="Q284" s="876" t="s">
        <v>35</v>
      </c>
      <c r="R284" s="868" t="s">
        <v>35</v>
      </c>
      <c r="S284" s="870" t="s">
        <v>35</v>
      </c>
      <c r="T284" s="870" t="s">
        <v>35</v>
      </c>
      <c r="U284" s="870" t="s">
        <v>35</v>
      </c>
      <c r="V284" s="870" t="s">
        <v>35</v>
      </c>
      <c r="W284" s="870" t="s">
        <v>35</v>
      </c>
      <c r="X284" s="870" t="s">
        <v>35</v>
      </c>
      <c r="Y284" s="876" t="s">
        <v>35</v>
      </c>
      <c r="Z284" s="876" t="s">
        <v>35</v>
      </c>
      <c r="AA284" s="876" t="s">
        <v>35</v>
      </c>
      <c r="AB284" s="876" t="s">
        <v>35</v>
      </c>
      <c r="AC284" s="876" t="s">
        <v>35</v>
      </c>
      <c r="AD284" s="876" t="s">
        <v>35</v>
      </c>
      <c r="AE284" s="876" t="s">
        <v>35</v>
      </c>
      <c r="AF284" s="876" t="s">
        <v>35</v>
      </c>
      <c r="AG284" s="876" t="s">
        <v>35</v>
      </c>
      <c r="AH284" s="876" t="s">
        <v>35</v>
      </c>
      <c r="AI284" s="876" t="s">
        <v>35</v>
      </c>
      <c r="AJ284" s="876" t="s">
        <v>35</v>
      </c>
      <c r="AK284" s="876" t="s">
        <v>35</v>
      </c>
      <c r="AL284" s="876" t="s">
        <v>35</v>
      </c>
      <c r="AM284" s="876" t="s">
        <v>35</v>
      </c>
      <c r="AN284" s="876" t="s">
        <v>35</v>
      </c>
      <c r="AO284" s="876" t="s">
        <v>35</v>
      </c>
      <c r="AP284" s="876" t="s">
        <v>35</v>
      </c>
      <c r="AQ284" s="876" t="s">
        <v>35</v>
      </c>
      <c r="AR284" s="5"/>
      <c r="AS284" s="5"/>
      <c r="AT284" s="5"/>
      <c r="AU284" s="5"/>
      <c r="AV284" s="5"/>
      <c r="AW284" s="5"/>
      <c r="AX284" s="5"/>
      <c r="AY284" s="5"/>
      <c r="AZ284" s="342"/>
      <c r="BA284" s="972"/>
      <c r="BB284" s="597" t="s">
        <v>114</v>
      </c>
      <c r="BC284" s="44" t="s">
        <v>35</v>
      </c>
      <c r="BD284" s="40" t="s">
        <v>35</v>
      </c>
      <c r="BE284" s="40" t="s">
        <v>35</v>
      </c>
      <c r="BF284" s="40" t="s">
        <v>35</v>
      </c>
      <c r="BG284" s="35" t="s">
        <v>35</v>
      </c>
      <c r="BH284" s="44" t="s">
        <v>35</v>
      </c>
      <c r="BI284" s="40" t="s">
        <v>35</v>
      </c>
      <c r="BJ284" s="40" t="s">
        <v>35</v>
      </c>
      <c r="BK284" s="40" t="s">
        <v>35</v>
      </c>
      <c r="BL284" s="35" t="s">
        <v>35</v>
      </c>
      <c r="BM284" s="44" t="s">
        <v>35</v>
      </c>
      <c r="BN284" s="40" t="s">
        <v>35</v>
      </c>
      <c r="BO284" s="40" t="s">
        <v>35</v>
      </c>
      <c r="BP284" s="40" t="s">
        <v>35</v>
      </c>
      <c r="BQ284" s="35" t="s">
        <v>35</v>
      </c>
      <c r="BR284" s="44" t="s">
        <v>35</v>
      </c>
      <c r="BS284" s="40" t="s">
        <v>35</v>
      </c>
      <c r="BT284" s="40" t="s">
        <v>35</v>
      </c>
      <c r="BU284" s="40" t="s">
        <v>35</v>
      </c>
      <c r="BV284" s="40" t="s">
        <v>35</v>
      </c>
      <c r="BW284" s="40" t="s">
        <v>35</v>
      </c>
      <c r="BX284" s="40" t="s">
        <v>35</v>
      </c>
      <c r="BY284" s="29" t="s">
        <v>35</v>
      </c>
      <c r="BZ284" s="29" t="s">
        <v>35</v>
      </c>
      <c r="CA284" s="29" t="s">
        <v>35</v>
      </c>
      <c r="CB284" s="29" t="s">
        <v>35</v>
      </c>
      <c r="CC284" s="29" t="s">
        <v>35</v>
      </c>
      <c r="CD284" s="29" t="s">
        <v>35</v>
      </c>
      <c r="CE284" s="29" t="s">
        <v>35</v>
      </c>
      <c r="CF284" s="29" t="s">
        <v>35</v>
      </c>
      <c r="CG284" s="29" t="s">
        <v>35</v>
      </c>
      <c r="CH284" s="29" t="s">
        <v>35</v>
      </c>
      <c r="CI284" s="29" t="s">
        <v>35</v>
      </c>
      <c r="CJ284" s="29" t="s">
        <v>35</v>
      </c>
      <c r="CK284" s="29" t="s">
        <v>35</v>
      </c>
      <c r="CL284" s="29" t="s">
        <v>35</v>
      </c>
      <c r="CM284" s="29" t="s">
        <v>35</v>
      </c>
      <c r="CN284" s="29" t="s">
        <v>35</v>
      </c>
      <c r="CO284" s="29" t="s">
        <v>35</v>
      </c>
      <c r="CP284" s="29" t="s">
        <v>35</v>
      </c>
      <c r="CQ284" s="29" t="s">
        <v>35</v>
      </c>
      <c r="CR284" s="4"/>
      <c r="CS284" s="4"/>
      <c r="CT284" s="4"/>
      <c r="CU284" s="4"/>
      <c r="CV284" s="4"/>
      <c r="CW284" s="4"/>
      <c r="CX284" s="4"/>
      <c r="CY284" s="4"/>
      <c r="CZ284" s="4"/>
    </row>
    <row r="285" s="304" customFormat="true" ht="15" customHeight="true" x14ac:dyDescent="0.2">
      <c r="Y285" s="306"/>
      <c r="Z285" s="342"/>
      <c r="AA285" s="342"/>
      <c r="AB285" s="342"/>
      <c r="AC285" s="342"/>
      <c r="AD285" s="342"/>
      <c r="AE285" s="342"/>
      <c r="AF285" s="342"/>
      <c r="AG285" s="342"/>
      <c r="AH285" s="342"/>
      <c r="AI285" s="342"/>
      <c r="AJ285" s="342"/>
      <c r="AK285" s="342"/>
      <c r="AL285" s="342"/>
      <c r="AM285" s="342"/>
      <c r="AN285" s="342"/>
      <c r="AO285" s="342"/>
      <c r="AP285" s="342"/>
      <c r="AQ285" s="342"/>
      <c r="AR285" s="342"/>
      <c r="AS285" s="342"/>
      <c r="AT285" s="342"/>
      <c r="AU285" s="342"/>
      <c r="AV285" s="342"/>
      <c r="AW285" s="342"/>
      <c r="AX285" s="342"/>
      <c r="AY285" s="342"/>
      <c r="AZ285" s="342"/>
      <c r="BA285" s="306"/>
      <c r="BY285" s="306"/>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304" customFormat="true" ht="15" customHeight="true" x14ac:dyDescent="0.2">
      <c r="Y286" s="306"/>
      <c r="Z286" s="342"/>
      <c r="AA286" s="342"/>
      <c r="AB286" s="342"/>
      <c r="AC286" s="342"/>
      <c r="AD286" s="342"/>
      <c r="AE286" s="342"/>
      <c r="AF286" s="342"/>
      <c r="AG286" s="342"/>
      <c r="AH286" s="342"/>
      <c r="AI286" s="342"/>
      <c r="AJ286" s="342"/>
      <c r="AK286" s="342"/>
      <c r="AL286" s="342"/>
      <c r="AM286" s="342"/>
      <c r="AN286" s="342"/>
      <c r="AO286" s="342"/>
      <c r="AP286" s="342"/>
      <c r="AQ286" s="342"/>
      <c r="AR286" s="342"/>
      <c r="AS286" s="342"/>
      <c r="AT286" s="342"/>
      <c r="AU286" s="342"/>
      <c r="AV286" s="342"/>
      <c r="AW286" s="342"/>
      <c r="AX286" s="342"/>
      <c r="AY286" s="342"/>
      <c r="AZ286" s="342"/>
      <c r="BA286" s="306"/>
      <c r="BY286" s="306"/>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304" customFormat="true" ht="15" customHeight="true" x14ac:dyDescent="0.2">
      <c r="Y287" s="306"/>
      <c r="Z287" s="342"/>
      <c r="AA287" s="342"/>
      <c r="AB287" s="342"/>
      <c r="AC287" s="342"/>
      <c r="AD287" s="342"/>
      <c r="AE287" s="342"/>
      <c r="AF287" s="342"/>
      <c r="AG287" s="342"/>
      <c r="AH287" s="342"/>
      <c r="AI287" s="342"/>
      <c r="AJ287" s="342"/>
      <c r="AK287" s="342"/>
      <c r="AL287" s="342"/>
      <c r="AM287" s="342"/>
      <c r="AN287" s="342"/>
      <c r="AO287" s="342"/>
      <c r="AP287" s="342"/>
      <c r="AQ287" s="342"/>
      <c r="AR287" s="342"/>
      <c r="AS287" s="342"/>
      <c r="AT287" s="342"/>
      <c r="AU287" s="342"/>
      <c r="AV287" s="342"/>
      <c r="AW287" s="342"/>
      <c r="AX287" s="342"/>
      <c r="AY287" s="342"/>
      <c r="AZ287" s="342"/>
      <c r="BA287" s="306"/>
      <c r="BY287" s="306"/>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304" customFormat="true" ht="15" customHeight="true" x14ac:dyDescent="0.2">
      <c r="Y288" s="306"/>
      <c r="Z288" s="342"/>
      <c r="AA288" s="342"/>
      <c r="AB288" s="342"/>
      <c r="AC288" s="342"/>
      <c r="AD288" s="342"/>
      <c r="AE288" s="342"/>
      <c r="AF288" s="342"/>
      <c r="AG288" s="342"/>
      <c r="AH288" s="342"/>
      <c r="AI288" s="342"/>
      <c r="AJ288" s="342"/>
      <c r="AK288" s="342"/>
      <c r="AL288" s="342"/>
      <c r="AM288" s="342"/>
      <c r="AN288" s="342"/>
      <c r="AO288" s="342"/>
      <c r="AP288" s="342"/>
      <c r="AQ288" s="342"/>
      <c r="AR288" s="342"/>
      <c r="AS288" s="342"/>
      <c r="AT288" s="342"/>
      <c r="AU288" s="342"/>
      <c r="AV288" s="342"/>
      <c r="AW288" s="342"/>
      <c r="AX288" s="342"/>
      <c r="AY288" s="342"/>
      <c r="AZ288" s="342"/>
      <c r="BA288" s="306"/>
      <c r="BY288" s="306"/>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304" customFormat="true" ht="15" customHeight="true" x14ac:dyDescent="0.2">
      <c r="Y289" s="306"/>
      <c r="Z289" s="342"/>
      <c r="AA289" s="342"/>
      <c r="AB289" s="342"/>
      <c r="AC289" s="342"/>
      <c r="AD289" s="342"/>
      <c r="AE289" s="342"/>
      <c r="AF289" s="342"/>
      <c r="AG289" s="342"/>
      <c r="AH289" s="342"/>
      <c r="AI289" s="342"/>
      <c r="AJ289" s="342"/>
      <c r="AK289" s="342"/>
      <c r="AL289" s="342"/>
      <c r="AM289" s="342"/>
      <c r="AN289" s="342"/>
      <c r="AO289" s="342"/>
      <c r="AP289" s="342"/>
      <c r="AQ289" s="342"/>
      <c r="AR289" s="342"/>
      <c r="AS289" s="342"/>
      <c r="AT289" s="342"/>
      <c r="AU289" s="342"/>
      <c r="AV289" s="342"/>
      <c r="AW289" s="342"/>
      <c r="AX289" s="342"/>
      <c r="AY289" s="342"/>
      <c r="AZ289" s="342"/>
      <c r="BA289" s="306"/>
      <c r="BY289" s="306"/>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304" customFormat="true" ht="15" customHeight="true" x14ac:dyDescent="0.2">
      <c r="Y290" s="306"/>
      <c r="Z290" s="342"/>
      <c r="AA290" s="342"/>
      <c r="AB290" s="342"/>
      <c r="AC290" s="342"/>
      <c r="AD290" s="342"/>
      <c r="AE290" s="342"/>
      <c r="AF290" s="342"/>
      <c r="AG290" s="342"/>
      <c r="AH290" s="342"/>
      <c r="AI290" s="342"/>
      <c r="AJ290" s="342"/>
      <c r="AK290" s="342"/>
      <c r="AL290" s="342"/>
      <c r="AM290" s="342"/>
      <c r="AN290" s="342"/>
      <c r="AO290" s="342"/>
      <c r="AP290" s="342"/>
      <c r="AQ290" s="342"/>
      <c r="AR290" s="342"/>
      <c r="AS290" s="342"/>
      <c r="AT290" s="342"/>
      <c r="AU290" s="342"/>
      <c r="AV290" s="342"/>
      <c r="AW290" s="342"/>
      <c r="AX290" s="342"/>
      <c r="AY290" s="342"/>
      <c r="AZ290" s="342"/>
      <c r="BA290" s="306"/>
      <c r="BY290" s="306"/>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304" customFormat="true" ht="15" customHeight="true" x14ac:dyDescent="0.2">
      <c r="Y291" s="306"/>
      <c r="Z291" s="342"/>
      <c r="AA291" s="342"/>
      <c r="AB291" s="342"/>
      <c r="AC291" s="342"/>
      <c r="AD291" s="342"/>
      <c r="AE291" s="342"/>
      <c r="AF291" s="342"/>
      <c r="AG291" s="342"/>
      <c r="AH291" s="342"/>
      <c r="AI291" s="342"/>
      <c r="AJ291" s="342"/>
      <c r="AK291" s="342"/>
      <c r="AL291" s="342"/>
      <c r="AM291" s="342"/>
      <c r="AN291" s="342"/>
      <c r="AO291" s="342"/>
      <c r="AP291" s="342"/>
      <c r="AQ291" s="342"/>
      <c r="AR291" s="342"/>
      <c r="AS291" s="342"/>
      <c r="AT291" s="342"/>
      <c r="AU291" s="342"/>
      <c r="AV291" s="342"/>
      <c r="AW291" s="342"/>
      <c r="AX291" s="342"/>
      <c r="AY291" s="342"/>
      <c r="AZ291" s="342"/>
      <c r="BA291" s="306"/>
      <c r="BY291" s="306"/>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304" customFormat="true" ht="15" customHeight="true" x14ac:dyDescent="0.2">
      <c r="Y292" s="306"/>
      <c r="Z292" s="342"/>
      <c r="AA292" s="342"/>
      <c r="AB292" s="342"/>
      <c r="AC292" s="342"/>
      <c r="AD292" s="342"/>
      <c r="AE292" s="342"/>
      <c r="AF292" s="342"/>
      <c r="AG292" s="342"/>
      <c r="AH292" s="342"/>
      <c r="AI292" s="342"/>
      <c r="AJ292" s="342"/>
      <c r="AK292" s="342"/>
      <c r="AL292" s="342"/>
      <c r="AM292" s="342"/>
      <c r="AN292" s="342"/>
      <c r="AO292" s="342"/>
      <c r="AP292" s="342"/>
      <c r="AQ292" s="342"/>
      <c r="AR292" s="342"/>
      <c r="AS292" s="342"/>
      <c r="AT292" s="342"/>
      <c r="AU292" s="342"/>
      <c r="AV292" s="342"/>
      <c r="AW292" s="342"/>
      <c r="AX292" s="342"/>
      <c r="AY292" s="342"/>
      <c r="AZ292" s="342"/>
      <c r="BA292" s="306"/>
      <c r="BY292" s="306"/>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304" customFormat="true" ht="15" customHeight="true" x14ac:dyDescent="0.2">
      <c r="Y293" s="306"/>
      <c r="Z293" s="342"/>
      <c r="AA293" s="342"/>
      <c r="AB293" s="342"/>
      <c r="AC293" s="342"/>
      <c r="AD293" s="342"/>
      <c r="AE293" s="342"/>
      <c r="AF293" s="342"/>
      <c r="AG293" s="342"/>
      <c r="AH293" s="342"/>
      <c r="AI293" s="342"/>
      <c r="AJ293" s="342"/>
      <c r="AK293" s="342"/>
      <c r="AL293" s="342"/>
      <c r="AM293" s="342"/>
      <c r="AN293" s="342"/>
      <c r="AO293" s="342"/>
      <c r="AP293" s="342"/>
      <c r="AQ293" s="342"/>
      <c r="AR293" s="342"/>
      <c r="AS293" s="342"/>
      <c r="AT293" s="342"/>
      <c r="AU293" s="342"/>
      <c r="AV293" s="342"/>
      <c r="AW293" s="342"/>
      <c r="AX293" s="342"/>
      <c r="AY293" s="342"/>
      <c r="AZ293" s="342"/>
      <c r="BA293" s="306"/>
      <c r="BY293" s="306"/>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304" customFormat="true" ht="15" customHeight="true" x14ac:dyDescent="0.2">
      <c r="Y294" s="306"/>
      <c r="Z294" s="342"/>
      <c r="AA294" s="342"/>
      <c r="AB294" s="342"/>
      <c r="AC294" s="342"/>
      <c r="AD294" s="342"/>
      <c r="AE294" s="342"/>
      <c r="AF294" s="342"/>
      <c r="AG294" s="342"/>
      <c r="AH294" s="342"/>
      <c r="AI294" s="342"/>
      <c r="AJ294" s="342"/>
      <c r="AK294" s="342"/>
      <c r="AL294" s="342"/>
      <c r="AM294" s="342"/>
      <c r="AN294" s="342"/>
      <c r="AO294" s="342"/>
      <c r="AP294" s="342"/>
      <c r="AQ294" s="342"/>
      <c r="AR294" s="342"/>
      <c r="AS294" s="342"/>
      <c r="AT294" s="342"/>
      <c r="AU294" s="342"/>
      <c r="AV294" s="342"/>
      <c r="AW294" s="342"/>
      <c r="AX294" s="342"/>
      <c r="AY294" s="342"/>
      <c r="AZ294" s="342"/>
      <c r="BA294" s="306"/>
      <c r="BY294" s="306"/>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304" customFormat="true" ht="15" customHeight="true" x14ac:dyDescent="0.2">
      <c r="Y295" s="306"/>
      <c r="Z295" s="342"/>
      <c r="AA295" s="342"/>
      <c r="AB295" s="342"/>
      <c r="AC295" s="342"/>
      <c r="AD295" s="342"/>
      <c r="AE295" s="342"/>
      <c r="AF295" s="342"/>
      <c r="AG295" s="342"/>
      <c r="AH295" s="342"/>
      <c r="AI295" s="342"/>
      <c r="AJ295" s="342"/>
      <c r="AK295" s="342"/>
      <c r="AL295" s="342"/>
      <c r="AM295" s="342"/>
      <c r="AN295" s="342"/>
      <c r="AO295" s="342"/>
      <c r="AP295" s="342"/>
      <c r="AQ295" s="342"/>
      <c r="AR295" s="342"/>
      <c r="AS295" s="342"/>
      <c r="AT295" s="342"/>
      <c r="AU295" s="342"/>
      <c r="AV295" s="342"/>
      <c r="AW295" s="342"/>
      <c r="AX295" s="342"/>
      <c r="AY295" s="342"/>
      <c r="AZ295" s="342"/>
      <c r="BA295" s="306"/>
      <c r="BY295" s="306"/>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304" customFormat="true" ht="15" customHeight="true" x14ac:dyDescent="0.2">
      <c r="Y296" s="306"/>
      <c r="Z296" s="342"/>
      <c r="AA296" s="342"/>
      <c r="AB296" s="342"/>
      <c r="AC296" s="342"/>
      <c r="AD296" s="342"/>
      <c r="AE296" s="342"/>
      <c r="AF296" s="342"/>
      <c r="AG296" s="342"/>
      <c r="AH296" s="342"/>
      <c r="AI296" s="342"/>
      <c r="AJ296" s="342"/>
      <c r="AK296" s="342"/>
      <c r="AL296" s="342"/>
      <c r="AM296" s="342"/>
      <c r="AN296" s="342"/>
      <c r="AO296" s="342"/>
      <c r="AP296" s="342"/>
      <c r="AQ296" s="342"/>
      <c r="AR296" s="342"/>
      <c r="AS296" s="342"/>
      <c r="AT296" s="342"/>
      <c r="AU296" s="342"/>
      <c r="AV296" s="342"/>
      <c r="AW296" s="342"/>
      <c r="AX296" s="342"/>
      <c r="AY296" s="342"/>
      <c r="AZ296" s="342"/>
      <c r="BA296" s="306"/>
      <c r="BY296" s="306"/>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304" customFormat="true" ht="15" customHeight="true" x14ac:dyDescent="0.2">
      <c r="Y297" s="306"/>
      <c r="Z297" s="342"/>
      <c r="AA297" s="342"/>
      <c r="AB297" s="342"/>
      <c r="AC297" s="342"/>
      <c r="AD297" s="342"/>
      <c r="AE297" s="342"/>
      <c r="AF297" s="342"/>
      <c r="AG297" s="342"/>
      <c r="AH297" s="342"/>
      <c r="AI297" s="342"/>
      <c r="AJ297" s="342"/>
      <c r="AK297" s="342"/>
      <c r="AL297" s="342"/>
      <c r="AM297" s="342"/>
      <c r="AN297" s="342"/>
      <c r="AO297" s="342"/>
      <c r="AP297" s="342"/>
      <c r="AQ297" s="342"/>
      <c r="AR297" s="342"/>
      <c r="AS297" s="342"/>
      <c r="AT297" s="342"/>
      <c r="AU297" s="342"/>
      <c r="AV297" s="342"/>
      <c r="AW297" s="342"/>
      <c r="AX297" s="342"/>
      <c r="AY297" s="342"/>
      <c r="AZ297" s="342"/>
      <c r="BA297" s="306"/>
      <c r="BY297" s="306"/>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304" customFormat="true" ht="15" customHeight="true" x14ac:dyDescent="0.2">
      <c r="Y298" s="306"/>
      <c r="Z298" s="342"/>
      <c r="AA298" s="342"/>
      <c r="AB298" s="342"/>
      <c r="AC298" s="342"/>
      <c r="AD298" s="342"/>
      <c r="AE298" s="342"/>
      <c r="AF298" s="342"/>
      <c r="AG298" s="342"/>
      <c r="AH298" s="342"/>
      <c r="AI298" s="342"/>
      <c r="AJ298" s="342"/>
      <c r="AK298" s="342"/>
      <c r="AL298" s="342"/>
      <c r="AM298" s="342"/>
      <c r="AN298" s="342"/>
      <c r="AO298" s="342"/>
      <c r="AP298" s="342"/>
      <c r="AQ298" s="342"/>
      <c r="AR298" s="342"/>
      <c r="AS298" s="342"/>
      <c r="AT298" s="342"/>
      <c r="AU298" s="342"/>
      <c r="AV298" s="342"/>
      <c r="AW298" s="342"/>
      <c r="AX298" s="342"/>
      <c r="AY298" s="342"/>
      <c r="AZ298" s="342"/>
      <c r="BA298" s="306"/>
      <c r="BY298" s="306"/>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304" customFormat="true" ht="15" customHeight="true" x14ac:dyDescent="0.2">
      <c r="Y299" s="306"/>
      <c r="Z299" s="342"/>
      <c r="AA299" s="342"/>
      <c r="AB299" s="342"/>
      <c r="AC299" s="342"/>
      <c r="AD299" s="342"/>
      <c r="AE299" s="342"/>
      <c r="AF299" s="342"/>
      <c r="AG299" s="342"/>
      <c r="AH299" s="342"/>
      <c r="AI299" s="342"/>
      <c r="AJ299" s="342"/>
      <c r="AK299" s="342"/>
      <c r="AL299" s="342"/>
      <c r="AM299" s="342"/>
      <c r="AN299" s="342"/>
      <c r="AO299" s="342"/>
      <c r="AP299" s="342"/>
      <c r="AQ299" s="342"/>
      <c r="AR299" s="342"/>
      <c r="AS299" s="342"/>
      <c r="AT299" s="342"/>
      <c r="AU299" s="342"/>
      <c r="AV299" s="342"/>
      <c r="AW299" s="342"/>
      <c r="AX299" s="342"/>
      <c r="AY299" s="342"/>
      <c r="AZ299" s="342"/>
      <c r="BA299" s="306"/>
      <c r="BY299" s="306"/>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304" customFormat="true" ht="15" customHeight="true" x14ac:dyDescent="0.2">
      <c r="Y300" s="306"/>
      <c r="Z300" s="342"/>
      <c r="AA300" s="342"/>
      <c r="AB300" s="342"/>
      <c r="AC300" s="342"/>
      <c r="AD300" s="342"/>
      <c r="AE300" s="342"/>
      <c r="AF300" s="342"/>
      <c r="AG300" s="342"/>
      <c r="AH300" s="342"/>
      <c r="AI300" s="342"/>
      <c r="AJ300" s="342"/>
      <c r="AK300" s="342"/>
      <c r="AL300" s="342"/>
      <c r="AM300" s="342"/>
      <c r="AN300" s="342"/>
      <c r="AO300" s="342"/>
      <c r="AP300" s="342"/>
      <c r="AQ300" s="342"/>
      <c r="AR300" s="342"/>
      <c r="AS300" s="342"/>
      <c r="AT300" s="342"/>
      <c r="AU300" s="342"/>
      <c r="AV300" s="342"/>
      <c r="AW300" s="342"/>
      <c r="AX300" s="342"/>
      <c r="AY300" s="342"/>
      <c r="AZ300" s="342"/>
      <c r="BA300" s="306"/>
      <c r="BY300" s="306"/>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304" customFormat="true" ht="15" customHeight="true" x14ac:dyDescent="0.2">
      <c r="Y301" s="306"/>
      <c r="Z301" s="342"/>
      <c r="AA301" s="342"/>
      <c r="AB301" s="342"/>
      <c r="AC301" s="342"/>
      <c r="AD301" s="342"/>
      <c r="AE301" s="342"/>
      <c r="AF301" s="342"/>
      <c r="AG301" s="342"/>
      <c r="AH301" s="342"/>
      <c r="AI301" s="342"/>
      <c r="AJ301" s="342"/>
      <c r="AK301" s="342"/>
      <c r="AL301" s="342"/>
      <c r="AM301" s="342"/>
      <c r="AN301" s="342"/>
      <c r="AO301" s="342"/>
      <c r="AP301" s="342"/>
      <c r="AQ301" s="342"/>
      <c r="AR301" s="342"/>
      <c r="AS301" s="342"/>
      <c r="AT301" s="342"/>
      <c r="AU301" s="342"/>
      <c r="AV301" s="342"/>
      <c r="AW301" s="342"/>
      <c r="AX301" s="342"/>
      <c r="AY301" s="342"/>
      <c r="AZ301" s="342"/>
      <c r="BA301" s="306"/>
      <c r="BY301" s="306"/>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304" customFormat="true" ht="15" customHeight="true" x14ac:dyDescent="0.2">
      <c r="Y302" s="306"/>
      <c r="Z302" s="342"/>
      <c r="AA302" s="342"/>
      <c r="AB302" s="342"/>
      <c r="AC302" s="342"/>
      <c r="AD302" s="342"/>
      <c r="AE302" s="342"/>
      <c r="AF302" s="342"/>
      <c r="AG302" s="342"/>
      <c r="AH302" s="342"/>
      <c r="AI302" s="342"/>
      <c r="AJ302" s="342"/>
      <c r="AK302" s="342"/>
      <c r="AL302" s="342"/>
      <c r="AM302" s="342"/>
      <c r="AN302" s="342"/>
      <c r="AO302" s="342"/>
      <c r="AP302" s="342"/>
      <c r="AQ302" s="342"/>
      <c r="AR302" s="342"/>
      <c r="AS302" s="342"/>
      <c r="AT302" s="342"/>
      <c r="AU302" s="342"/>
      <c r="AV302" s="342"/>
      <c r="AW302" s="342"/>
      <c r="AX302" s="342"/>
      <c r="AY302" s="342"/>
      <c r="AZ302" s="342"/>
      <c r="BA302" s="306"/>
      <c r="BY302" s="306"/>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304" customFormat="true" ht="15" customHeight="true" x14ac:dyDescent="0.2">
      <c r="Y303" s="306"/>
      <c r="Z303" s="342"/>
      <c r="AA303" s="342"/>
      <c r="AB303" s="342"/>
      <c r="AC303" s="342"/>
      <c r="AD303" s="342"/>
      <c r="AE303" s="342"/>
      <c r="AF303" s="342"/>
      <c r="AG303" s="342"/>
      <c r="AH303" s="342"/>
      <c r="AI303" s="342"/>
      <c r="AJ303" s="342"/>
      <c r="AK303" s="342"/>
      <c r="AL303" s="342"/>
      <c r="AM303" s="342"/>
      <c r="AN303" s="342"/>
      <c r="AO303" s="342"/>
      <c r="AP303" s="342"/>
      <c r="AQ303" s="342"/>
      <c r="AR303" s="342"/>
      <c r="AS303" s="342"/>
      <c r="AT303" s="342"/>
      <c r="AU303" s="342"/>
      <c r="AV303" s="342"/>
      <c r="AW303" s="342"/>
      <c r="AX303" s="342"/>
      <c r="AY303" s="342"/>
      <c r="AZ303" s="342"/>
      <c r="BA303" s="306"/>
      <c r="BY303" s="306"/>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304" customFormat="true" ht="15" customHeight="true" x14ac:dyDescent="0.2">
      <c r="Y304" s="306"/>
      <c r="Z304" s="342"/>
      <c r="AA304" s="342"/>
      <c r="AB304" s="342"/>
      <c r="AC304" s="342"/>
      <c r="AD304" s="342"/>
      <c r="AE304" s="342"/>
      <c r="AF304" s="342"/>
      <c r="AG304" s="342"/>
      <c r="AH304" s="342"/>
      <c r="AI304" s="342"/>
      <c r="AJ304" s="342"/>
      <c r="AK304" s="342"/>
      <c r="AL304" s="342"/>
      <c r="AM304" s="342"/>
      <c r="AN304" s="342"/>
      <c r="AO304" s="342"/>
      <c r="AP304" s="342"/>
      <c r="AQ304" s="342"/>
      <c r="AR304" s="342"/>
      <c r="AS304" s="342"/>
      <c r="AT304" s="342"/>
      <c r="AU304" s="342"/>
      <c r="AV304" s="342"/>
      <c r="AW304" s="342"/>
      <c r="AX304" s="342"/>
      <c r="AY304" s="342"/>
      <c r="AZ304" s="342"/>
      <c r="BA304" s="306"/>
      <c r="BY304" s="306"/>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304" customFormat="true" ht="15" customHeight="true" x14ac:dyDescent="0.2">
      <c r="Y305" s="306"/>
      <c r="Z305" s="342"/>
      <c r="AA305" s="342"/>
      <c r="AB305" s="342"/>
      <c r="AC305" s="342"/>
      <c r="AD305" s="342"/>
      <c r="AE305" s="342"/>
      <c r="AF305" s="342"/>
      <c r="AG305" s="342"/>
      <c r="AH305" s="342"/>
      <c r="AI305" s="342"/>
      <c r="AJ305" s="342"/>
      <c r="AK305" s="342"/>
      <c r="AL305" s="342"/>
      <c r="AM305" s="342"/>
      <c r="AN305" s="342"/>
      <c r="AO305" s="342"/>
      <c r="AP305" s="342"/>
      <c r="AQ305" s="342"/>
      <c r="AR305" s="342"/>
      <c r="AS305" s="342"/>
      <c r="AT305" s="342"/>
      <c r="AU305" s="342"/>
      <c r="AV305" s="342"/>
      <c r="AW305" s="342"/>
      <c r="AX305" s="342"/>
      <c r="AY305" s="342"/>
      <c r="AZ305" s="342"/>
      <c r="BA305" s="306"/>
      <c r="BY305" s="306"/>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304" customFormat="true" ht="15" customHeight="true" x14ac:dyDescent="0.2">
      <c r="Y306" s="306"/>
      <c r="Z306" s="342"/>
      <c r="AA306" s="342"/>
      <c r="AB306" s="342"/>
      <c r="AC306" s="342"/>
      <c r="AD306" s="342"/>
      <c r="AE306" s="342"/>
      <c r="AF306" s="342"/>
      <c r="AG306" s="342"/>
      <c r="AH306" s="342"/>
      <c r="AI306" s="342"/>
      <c r="AJ306" s="342"/>
      <c r="AK306" s="342"/>
      <c r="AL306" s="342"/>
      <c r="AM306" s="342"/>
      <c r="AN306" s="342"/>
      <c r="AO306" s="342"/>
      <c r="AP306" s="342"/>
      <c r="AQ306" s="342"/>
      <c r="AR306" s="342"/>
      <c r="AS306" s="342"/>
      <c r="AT306" s="342"/>
      <c r="AU306" s="342"/>
      <c r="AV306" s="342"/>
      <c r="AW306" s="342"/>
      <c r="AX306" s="342"/>
      <c r="AY306" s="342"/>
      <c r="AZ306" s="342"/>
      <c r="BA306" s="306"/>
      <c r="BY306" s="306"/>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304" customFormat="true" ht="15" customHeight="true" x14ac:dyDescent="0.2">
      <c r="Y307" s="306"/>
      <c r="Z307" s="342"/>
      <c r="AA307" s="342"/>
      <c r="AB307" s="342"/>
      <c r="AC307" s="342"/>
      <c r="AD307" s="342"/>
      <c r="AE307" s="342"/>
      <c r="AF307" s="342"/>
      <c r="AG307" s="342"/>
      <c r="AH307" s="342"/>
      <c r="AI307" s="342"/>
      <c r="AJ307" s="342"/>
      <c r="AK307" s="342"/>
      <c r="AL307" s="342"/>
      <c r="AM307" s="342"/>
      <c r="AN307" s="342"/>
      <c r="AO307" s="342"/>
      <c r="AP307" s="342"/>
      <c r="AQ307" s="342"/>
      <c r="AR307" s="342"/>
      <c r="AS307" s="342"/>
      <c r="AT307" s="342"/>
      <c r="AU307" s="342"/>
      <c r="AV307" s="342"/>
      <c r="AW307" s="342"/>
      <c r="AX307" s="342"/>
      <c r="AY307" s="342"/>
      <c r="AZ307" s="342"/>
      <c r="BA307" s="306"/>
      <c r="BY307" s="306"/>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304" customFormat="true" ht="15" customHeight="true" x14ac:dyDescent="0.2">
      <c r="Y308" s="306"/>
      <c r="Z308" s="342"/>
      <c r="AA308" s="342"/>
      <c r="AB308" s="342"/>
      <c r="AC308" s="342"/>
      <c r="AD308" s="342"/>
      <c r="AE308" s="342"/>
      <c r="AF308" s="342"/>
      <c r="AG308" s="342"/>
      <c r="AH308" s="342"/>
      <c r="AI308" s="342"/>
      <c r="AJ308" s="342"/>
      <c r="AK308" s="342"/>
      <c r="AL308" s="342"/>
      <c r="AM308" s="342"/>
      <c r="AN308" s="342"/>
      <c r="AO308" s="342"/>
      <c r="AP308" s="342"/>
      <c r="AQ308" s="342"/>
      <c r="AR308" s="342"/>
      <c r="AS308" s="342"/>
      <c r="AT308" s="342"/>
      <c r="AU308" s="342"/>
      <c r="AV308" s="342"/>
      <c r="AW308" s="342"/>
      <c r="AX308" s="342"/>
      <c r="AY308" s="342"/>
      <c r="AZ308" s="342"/>
      <c r="BA308" s="306"/>
      <c r="BY308" s="306"/>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304" customFormat="true" ht="15" customHeight="true" x14ac:dyDescent="0.2">
      <c r="Y309" s="306"/>
      <c r="Z309" s="342"/>
      <c r="AA309" s="342"/>
      <c r="AB309" s="342"/>
      <c r="AC309" s="342"/>
      <c r="AD309" s="342"/>
      <c r="AE309" s="342"/>
      <c r="AF309" s="342"/>
      <c r="AG309" s="342"/>
      <c r="AH309" s="342"/>
      <c r="AI309" s="342"/>
      <c r="AJ309" s="342"/>
      <c r="AK309" s="342"/>
      <c r="AL309" s="342"/>
      <c r="AM309" s="342"/>
      <c r="AN309" s="342"/>
      <c r="AO309" s="342"/>
      <c r="AP309" s="342"/>
      <c r="AQ309" s="342"/>
      <c r="AR309" s="342"/>
      <c r="AS309" s="342"/>
      <c r="AT309" s="342"/>
      <c r="AU309" s="342"/>
      <c r="AV309" s="342"/>
      <c r="AW309" s="342"/>
      <c r="AX309" s="342"/>
      <c r="AY309" s="342"/>
      <c r="AZ309" s="342"/>
      <c r="BA309" s="306"/>
      <c r="BY309" s="306"/>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304" customFormat="true" ht="15" customHeight="true" x14ac:dyDescent="0.2">
      <c r="Y310" s="306"/>
      <c r="Z310" s="342"/>
      <c r="AA310" s="342"/>
      <c r="AB310" s="342"/>
      <c r="AC310" s="342"/>
      <c r="AD310" s="342"/>
      <c r="AE310" s="342"/>
      <c r="AF310" s="342"/>
      <c r="AG310" s="342"/>
      <c r="AH310" s="342"/>
      <c r="AI310" s="342"/>
      <c r="AJ310" s="342"/>
      <c r="AK310" s="342"/>
      <c r="AL310" s="342"/>
      <c r="AM310" s="342"/>
      <c r="AN310" s="342"/>
      <c r="AO310" s="342"/>
      <c r="AP310" s="342"/>
      <c r="AQ310" s="342"/>
      <c r="AR310" s="342"/>
      <c r="AS310" s="342"/>
      <c r="AT310" s="342"/>
      <c r="AU310" s="342"/>
      <c r="AV310" s="342"/>
      <c r="AW310" s="342"/>
      <c r="AX310" s="342"/>
      <c r="AY310" s="342"/>
      <c r="AZ310" s="342"/>
      <c r="BA310" s="306"/>
      <c r="BY310" s="306"/>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304" customFormat="true" ht="15" customHeight="true" x14ac:dyDescent="0.2">
      <c r="Y311" s="306"/>
      <c r="Z311" s="342"/>
      <c r="AA311" s="342"/>
      <c r="AB311" s="342"/>
      <c r="AC311" s="342"/>
      <c r="AD311" s="342"/>
      <c r="AE311" s="342"/>
      <c r="AF311" s="342"/>
      <c r="AG311" s="342"/>
      <c r="AH311" s="342"/>
      <c r="AI311" s="342"/>
      <c r="AJ311" s="342"/>
      <c r="AK311" s="342"/>
      <c r="AL311" s="342"/>
      <c r="AM311" s="342"/>
      <c r="AN311" s="342"/>
      <c r="AO311" s="342"/>
      <c r="AP311" s="342"/>
      <c r="AQ311" s="342"/>
      <c r="AR311" s="342"/>
      <c r="AS311" s="342"/>
      <c r="AT311" s="342"/>
      <c r="AU311" s="342"/>
      <c r="AV311" s="342"/>
      <c r="AW311" s="342"/>
      <c r="AX311" s="342"/>
      <c r="AY311" s="342"/>
      <c r="AZ311" s="342"/>
      <c r="BA311" s="306"/>
      <c r="BY311" s="306"/>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304" customFormat="true" ht="15" customHeight="true" x14ac:dyDescent="0.2">
      <c r="Y312" s="306"/>
      <c r="Z312" s="342"/>
      <c r="AA312" s="342"/>
      <c r="AB312" s="342"/>
      <c r="AC312" s="342"/>
      <c r="AD312" s="342"/>
      <c r="AE312" s="342"/>
      <c r="AF312" s="342"/>
      <c r="AG312" s="342"/>
      <c r="AH312" s="342"/>
      <c r="AI312" s="342"/>
      <c r="AJ312" s="342"/>
      <c r="AK312" s="342"/>
      <c r="AL312" s="342"/>
      <c r="AM312" s="342"/>
      <c r="AN312" s="342"/>
      <c r="AO312" s="342"/>
      <c r="AP312" s="342"/>
      <c r="AQ312" s="342"/>
      <c r="AR312" s="342"/>
      <c r="AS312" s="342"/>
      <c r="AT312" s="342"/>
      <c r="AU312" s="342"/>
      <c r="AV312" s="342"/>
      <c r="AW312" s="342"/>
      <c r="AX312" s="342"/>
      <c r="AY312" s="342"/>
      <c r="AZ312" s="342"/>
      <c r="BA312" s="306"/>
      <c r="BY312" s="306"/>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304" customFormat="true" ht="15" customHeight="true" x14ac:dyDescent="0.2">
      <c r="Y313" s="306"/>
      <c r="Z313" s="342"/>
      <c r="AA313" s="342"/>
      <c r="AB313" s="342"/>
      <c r="AC313" s="342"/>
      <c r="AD313" s="342"/>
      <c r="AE313" s="342"/>
      <c r="AF313" s="342"/>
      <c r="AG313" s="342"/>
      <c r="AH313" s="342"/>
      <c r="AI313" s="342"/>
      <c r="AJ313" s="342"/>
      <c r="AK313" s="342"/>
      <c r="AL313" s="342"/>
      <c r="AM313" s="342"/>
      <c r="AN313" s="342"/>
      <c r="AO313" s="342"/>
      <c r="AP313" s="342"/>
      <c r="AQ313" s="342"/>
      <c r="AR313" s="342"/>
      <c r="AS313" s="342"/>
      <c r="AT313" s="342"/>
      <c r="AU313" s="342"/>
      <c r="AV313" s="342"/>
      <c r="AW313" s="342"/>
      <c r="AX313" s="342"/>
      <c r="AY313" s="342"/>
      <c r="AZ313" s="342"/>
      <c r="BA313" s="306"/>
      <c r="BY313" s="306"/>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304" customFormat="true" ht="15" customHeight="true" x14ac:dyDescent="0.2">
      <c r="Y314" s="306"/>
      <c r="Z314" s="342"/>
      <c r="AA314" s="342"/>
      <c r="AB314" s="342"/>
      <c r="AC314" s="342"/>
      <c r="AD314" s="342"/>
      <c r="AE314" s="342"/>
      <c r="AF314" s="342"/>
      <c r="AG314" s="342"/>
      <c r="AH314" s="342"/>
      <c r="AI314" s="342"/>
      <c r="AJ314" s="342"/>
      <c r="AK314" s="342"/>
      <c r="AL314" s="342"/>
      <c r="AM314" s="342"/>
      <c r="AN314" s="342"/>
      <c r="AO314" s="342"/>
      <c r="AP314" s="342"/>
      <c r="AQ314" s="342"/>
      <c r="AR314" s="342"/>
      <c r="AS314" s="342"/>
      <c r="AT314" s="342"/>
      <c r="AU314" s="342"/>
      <c r="AV314" s="342"/>
      <c r="AW314" s="342"/>
      <c r="AX314" s="342"/>
      <c r="AY314" s="342"/>
      <c r="AZ314" s="342"/>
      <c r="BA314" s="306"/>
      <c r="BY314" s="306"/>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304" customFormat="true" ht="15" customHeight="true" x14ac:dyDescent="0.2">
      <c r="Y315" s="306"/>
      <c r="Z315" s="342"/>
      <c r="AA315" s="342"/>
      <c r="AB315" s="342"/>
      <c r="AC315" s="342"/>
      <c r="AD315" s="342"/>
      <c r="AE315" s="342"/>
      <c r="AF315" s="342"/>
      <c r="AG315" s="342"/>
      <c r="AH315" s="342"/>
      <c r="AI315" s="342"/>
      <c r="AJ315" s="342"/>
      <c r="AK315" s="342"/>
      <c r="AL315" s="342"/>
      <c r="AM315" s="342"/>
      <c r="AN315" s="342"/>
      <c r="AO315" s="342"/>
      <c r="AP315" s="342"/>
      <c r="AQ315" s="342"/>
      <c r="AR315" s="342"/>
      <c r="AS315" s="342"/>
      <c r="AT315" s="342"/>
      <c r="AU315" s="342"/>
      <c r="AV315" s="342"/>
      <c r="AW315" s="342"/>
      <c r="AX315" s="342"/>
      <c r="AY315" s="342"/>
      <c r="AZ315" s="342"/>
      <c r="BA315" s="306"/>
      <c r="BY315" s="306"/>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304" customFormat="true" ht="15" customHeight="true" x14ac:dyDescent="0.2">
      <c r="Y316" s="306"/>
      <c r="Z316" s="342"/>
      <c r="AA316" s="342"/>
      <c r="AB316" s="342"/>
      <c r="AC316" s="342"/>
      <c r="AD316" s="342"/>
      <c r="AE316" s="342"/>
      <c r="AF316" s="342"/>
      <c r="AG316" s="342"/>
      <c r="AH316" s="342"/>
      <c r="AI316" s="342"/>
      <c r="AJ316" s="342"/>
      <c r="AK316" s="342"/>
      <c r="AL316" s="342"/>
      <c r="AM316" s="342"/>
      <c r="AN316" s="342"/>
      <c r="AO316" s="342"/>
      <c r="AP316" s="342"/>
      <c r="AQ316" s="342"/>
      <c r="AR316" s="342"/>
      <c r="AS316" s="342"/>
      <c r="AT316" s="342"/>
      <c r="AU316" s="342"/>
      <c r="AV316" s="342"/>
      <c r="AW316" s="342"/>
      <c r="AX316" s="342"/>
      <c r="AY316" s="342"/>
      <c r="AZ316" s="342"/>
      <c r="BA316" s="306"/>
      <c r="BY316" s="306"/>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304" customFormat="true" ht="15" customHeight="true" x14ac:dyDescent="0.2">
      <c r="Y317" s="306"/>
      <c r="Z317" s="342"/>
      <c r="AA317" s="342"/>
      <c r="AB317" s="342"/>
      <c r="AC317" s="342"/>
      <c r="AD317" s="342"/>
      <c r="AE317" s="342"/>
      <c r="AF317" s="342"/>
      <c r="AG317" s="342"/>
      <c r="AH317" s="342"/>
      <c r="AI317" s="342"/>
      <c r="AJ317" s="342"/>
      <c r="AK317" s="342"/>
      <c r="AL317" s="342"/>
      <c r="AM317" s="342"/>
      <c r="AN317" s="342"/>
      <c r="AO317" s="342"/>
      <c r="AP317" s="342"/>
      <c r="AQ317" s="342"/>
      <c r="AR317" s="342"/>
      <c r="AS317" s="342"/>
      <c r="AT317" s="342"/>
      <c r="AU317" s="342"/>
      <c r="AV317" s="342"/>
      <c r="AW317" s="342"/>
      <c r="AX317" s="342"/>
      <c r="AY317" s="342"/>
      <c r="AZ317" s="342"/>
      <c r="BA317" s="306"/>
      <c r="BY317" s="306"/>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304" customFormat="true" ht="15" customHeight="true" x14ac:dyDescent="0.2">
      <c r="Y318" s="306"/>
      <c r="Z318" s="342"/>
      <c r="AA318" s="342"/>
      <c r="AB318" s="342"/>
      <c r="AC318" s="342"/>
      <c r="AD318" s="342"/>
      <c r="AE318" s="342"/>
      <c r="AF318" s="342"/>
      <c r="AG318" s="342"/>
      <c r="AH318" s="342"/>
      <c r="AI318" s="342"/>
      <c r="AJ318" s="342"/>
      <c r="AK318" s="342"/>
      <c r="AL318" s="342"/>
      <c r="AM318" s="342"/>
      <c r="AN318" s="342"/>
      <c r="AO318" s="342"/>
      <c r="AP318" s="342"/>
      <c r="AQ318" s="342"/>
      <c r="AR318" s="342"/>
      <c r="AS318" s="342"/>
      <c r="AT318" s="342"/>
      <c r="AU318" s="342"/>
      <c r="AV318" s="342"/>
      <c r="AW318" s="342"/>
      <c r="AX318" s="342"/>
      <c r="AY318" s="342"/>
      <c r="AZ318" s="342"/>
      <c r="BA318" s="306"/>
      <c r="BY318" s="306"/>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304" customFormat="true" ht="15" customHeight="true" x14ac:dyDescent="0.2">
      <c r="Y319" s="306"/>
      <c r="Z319" s="342"/>
      <c r="AA319" s="342"/>
      <c r="AB319" s="342"/>
      <c r="AC319" s="342"/>
      <c r="AD319" s="342"/>
      <c r="AE319" s="342"/>
      <c r="AF319" s="342"/>
      <c r="AG319" s="342"/>
      <c r="AH319" s="342"/>
      <c r="AI319" s="342"/>
      <c r="AJ319" s="342"/>
      <c r="AK319" s="342"/>
      <c r="AL319" s="342"/>
      <c r="AM319" s="342"/>
      <c r="AN319" s="342"/>
      <c r="AO319" s="342"/>
      <c r="AP319" s="342"/>
      <c r="AQ319" s="342"/>
      <c r="AR319" s="342"/>
      <c r="AS319" s="342"/>
      <c r="AT319" s="342"/>
      <c r="AU319" s="342"/>
      <c r="AV319" s="342"/>
      <c r="AW319" s="342"/>
      <c r="AX319" s="342"/>
      <c r="AY319" s="342"/>
      <c r="AZ319" s="342"/>
      <c r="BA319" s="306"/>
      <c r="BY319" s="306"/>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304" customFormat="true" ht="15" customHeight="true" x14ac:dyDescent="0.2">
      <c r="Y320" s="306"/>
      <c r="Z320" s="342"/>
      <c r="AA320" s="342"/>
      <c r="AB320" s="342"/>
      <c r="AC320" s="342"/>
      <c r="AD320" s="342"/>
      <c r="AE320" s="342"/>
      <c r="AF320" s="342"/>
      <c r="AG320" s="342"/>
      <c r="AH320" s="342"/>
      <c r="AI320" s="342"/>
      <c r="AJ320" s="342"/>
      <c r="AK320" s="342"/>
      <c r="AL320" s="342"/>
      <c r="AM320" s="342"/>
      <c r="AN320" s="342"/>
      <c r="AO320" s="342"/>
      <c r="AP320" s="342"/>
      <c r="AQ320" s="342"/>
      <c r="AR320" s="342"/>
      <c r="AS320" s="342"/>
      <c r="AT320" s="342"/>
      <c r="AU320" s="342"/>
      <c r="AV320" s="342"/>
      <c r="AW320" s="342"/>
      <c r="AX320" s="342"/>
      <c r="AY320" s="342"/>
      <c r="AZ320" s="342"/>
      <c r="BA320" s="306"/>
      <c r="BY320" s="306"/>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304" customFormat="true" ht="15" customHeight="true" x14ac:dyDescent="0.2">
      <c r="Y321" s="306"/>
      <c r="Z321" s="342"/>
      <c r="AA321" s="342"/>
      <c r="AB321" s="342"/>
      <c r="AC321" s="342"/>
      <c r="AD321" s="342"/>
      <c r="AE321" s="342"/>
      <c r="AF321" s="342"/>
      <c r="AG321" s="342"/>
      <c r="AH321" s="342"/>
      <c r="AI321" s="342"/>
      <c r="AJ321" s="342"/>
      <c r="AK321" s="342"/>
      <c r="AL321" s="342"/>
      <c r="AM321" s="342"/>
      <c r="AN321" s="342"/>
      <c r="AO321" s="342"/>
      <c r="AP321" s="342"/>
      <c r="AQ321" s="342"/>
      <c r="AR321" s="342"/>
      <c r="AS321" s="342"/>
      <c r="AT321" s="342"/>
      <c r="AU321" s="342"/>
      <c r="AV321" s="342"/>
      <c r="AW321" s="342"/>
      <c r="AX321" s="342"/>
      <c r="AY321" s="342"/>
      <c r="AZ321" s="342"/>
      <c r="BA321" s="306"/>
      <c r="BY321" s="306"/>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304" customFormat="true" ht="15" customHeight="true" x14ac:dyDescent="0.2">
      <c r="Y322" s="306"/>
      <c r="Z322" s="342"/>
      <c r="AA322" s="342"/>
      <c r="AB322" s="342"/>
      <c r="AC322" s="342"/>
      <c r="AD322" s="342"/>
      <c r="AE322" s="342"/>
      <c r="AF322" s="342"/>
      <c r="AG322" s="342"/>
      <c r="AH322" s="342"/>
      <c r="AI322" s="342"/>
      <c r="AJ322" s="342"/>
      <c r="AK322" s="342"/>
      <c r="AL322" s="342"/>
      <c r="AM322" s="342"/>
      <c r="AN322" s="342"/>
      <c r="AO322" s="342"/>
      <c r="AP322" s="342"/>
      <c r="AQ322" s="342"/>
      <c r="AR322" s="342"/>
      <c r="AS322" s="342"/>
      <c r="AT322" s="342"/>
      <c r="AU322" s="342"/>
      <c r="AV322" s="342"/>
      <c r="AW322" s="342"/>
      <c r="AX322" s="342"/>
      <c r="AY322" s="342"/>
      <c r="AZ322" s="342"/>
      <c r="BA322" s="306"/>
      <c r="BY322" s="306"/>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304" customFormat="true" ht="15" customHeight="true" x14ac:dyDescent="0.2">
      <c r="Y323" s="306"/>
      <c r="Z323" s="342"/>
      <c r="AA323" s="342"/>
      <c r="AB323" s="342"/>
      <c r="AC323" s="342"/>
      <c r="AD323" s="342"/>
      <c r="AE323" s="342"/>
      <c r="AF323" s="342"/>
      <c r="AG323" s="342"/>
      <c r="AH323" s="342"/>
      <c r="AI323" s="342"/>
      <c r="AJ323" s="342"/>
      <c r="AK323" s="342"/>
      <c r="AL323" s="342"/>
      <c r="AM323" s="342"/>
      <c r="AN323" s="342"/>
      <c r="AO323" s="342"/>
      <c r="AP323" s="342"/>
      <c r="AQ323" s="342"/>
      <c r="AR323" s="342"/>
      <c r="AS323" s="342"/>
      <c r="AT323" s="342"/>
      <c r="AU323" s="342"/>
      <c r="AV323" s="342"/>
      <c r="AW323" s="342"/>
      <c r="AX323" s="342"/>
      <c r="AY323" s="342"/>
      <c r="AZ323" s="342"/>
      <c r="BA323" s="306"/>
      <c r="BY323" s="306"/>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304" customFormat="true" ht="15" customHeight="true" x14ac:dyDescent="0.2">
      <c r="Y324" s="306"/>
      <c r="Z324" s="342"/>
      <c r="AA324" s="342"/>
      <c r="AB324" s="342"/>
      <c r="AC324" s="342"/>
      <c r="AD324" s="342"/>
      <c r="AE324" s="342"/>
      <c r="AF324" s="342"/>
      <c r="AG324" s="342"/>
      <c r="AH324" s="342"/>
      <c r="AI324" s="342"/>
      <c r="AJ324" s="342"/>
      <c r="AK324" s="342"/>
      <c r="AL324" s="342"/>
      <c r="AM324" s="342"/>
      <c r="AN324" s="342"/>
      <c r="AO324" s="342"/>
      <c r="AP324" s="342"/>
      <c r="AQ324" s="342"/>
      <c r="AR324" s="342"/>
      <c r="AS324" s="342"/>
      <c r="AT324" s="342"/>
      <c r="AU324" s="342"/>
      <c r="AV324" s="342"/>
      <c r="AW324" s="342"/>
      <c r="AX324" s="342"/>
      <c r="AY324" s="342"/>
      <c r="AZ324" s="342"/>
      <c r="BA324" s="306"/>
      <c r="BY324" s="306"/>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304" customFormat="true" ht="15" customHeight="true" x14ac:dyDescent="0.2">
      <c r="Y325" s="306"/>
      <c r="Z325" s="342"/>
      <c r="AA325" s="342"/>
      <c r="AB325" s="342"/>
      <c r="AC325" s="342"/>
      <c r="AD325" s="342"/>
      <c r="AE325" s="342"/>
      <c r="AF325" s="342"/>
      <c r="AG325" s="342"/>
      <c r="AH325" s="342"/>
      <c r="AI325" s="342"/>
      <c r="AJ325" s="342"/>
      <c r="AK325" s="342"/>
      <c r="AL325" s="342"/>
      <c r="AM325" s="342"/>
      <c r="AN325" s="342"/>
      <c r="AO325" s="342"/>
      <c r="AP325" s="342"/>
      <c r="AQ325" s="342"/>
      <c r="AR325" s="342"/>
      <c r="AS325" s="342"/>
      <c r="AT325" s="342"/>
      <c r="AU325" s="342"/>
      <c r="AV325" s="342"/>
      <c r="AW325" s="342"/>
      <c r="AX325" s="342"/>
      <c r="AY325" s="342"/>
      <c r="AZ325" s="342"/>
      <c r="BA325" s="306"/>
      <c r="BY325" s="306"/>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304" customFormat="true" ht="15" customHeight="true" x14ac:dyDescent="0.2">
      <c r="Y326" s="306"/>
      <c r="Z326" s="342"/>
      <c r="AA326" s="342"/>
      <c r="AB326" s="342"/>
      <c r="AC326" s="342"/>
      <c r="AD326" s="342"/>
      <c r="AE326" s="342"/>
      <c r="AF326" s="342"/>
      <c r="AG326" s="342"/>
      <c r="AH326" s="342"/>
      <c r="AI326" s="342"/>
      <c r="AJ326" s="342"/>
      <c r="AK326" s="342"/>
      <c r="AL326" s="342"/>
      <c r="AM326" s="342"/>
      <c r="AN326" s="342"/>
      <c r="AO326" s="342"/>
      <c r="AP326" s="342"/>
      <c r="AQ326" s="342"/>
      <c r="AR326" s="342"/>
      <c r="AS326" s="342"/>
      <c r="AT326" s="342"/>
      <c r="AU326" s="342"/>
      <c r="AV326" s="342"/>
      <c r="AW326" s="342"/>
      <c r="AX326" s="342"/>
      <c r="AY326" s="342"/>
      <c r="AZ326" s="342"/>
      <c r="BA326" s="306"/>
      <c r="BY326" s="306"/>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304" customFormat="true" ht="15" customHeight="true" x14ac:dyDescent="0.2">
      <c r="Y327" s="306"/>
      <c r="Z327" s="342"/>
      <c r="AA327" s="342"/>
      <c r="AB327" s="342"/>
      <c r="AC327" s="342"/>
      <c r="AD327" s="342"/>
      <c r="AE327" s="342"/>
      <c r="AF327" s="342"/>
      <c r="AG327" s="342"/>
      <c r="AH327" s="342"/>
      <c r="AI327" s="342"/>
      <c r="AJ327" s="342"/>
      <c r="AK327" s="342"/>
      <c r="AL327" s="342"/>
      <c r="AM327" s="342"/>
      <c r="AN327" s="342"/>
      <c r="AO327" s="342"/>
      <c r="AP327" s="342"/>
      <c r="AQ327" s="342"/>
      <c r="AR327" s="342"/>
      <c r="AS327" s="342"/>
      <c r="AT327" s="342"/>
      <c r="AU327" s="342"/>
      <c r="AV327" s="342"/>
      <c r="AW327" s="342"/>
      <c r="AX327" s="342"/>
      <c r="AY327" s="342"/>
      <c r="AZ327" s="342"/>
      <c r="BA327" s="306"/>
      <c r="BY327" s="306"/>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304" customFormat="true" ht="15" customHeight="true" x14ac:dyDescent="0.2">
      <c r="Y328" s="306"/>
      <c r="Z328" s="342"/>
      <c r="AA328" s="342"/>
      <c r="AB328" s="342"/>
      <c r="AC328" s="342"/>
      <c r="AD328" s="342"/>
      <c r="AE328" s="342"/>
      <c r="AF328" s="342"/>
      <c r="AG328" s="342"/>
      <c r="AH328" s="342"/>
      <c r="AI328" s="342"/>
      <c r="AJ328" s="342"/>
      <c r="AK328" s="342"/>
      <c r="AL328" s="342"/>
      <c r="AM328" s="342"/>
      <c r="AN328" s="342"/>
      <c r="AO328" s="342"/>
      <c r="AP328" s="342"/>
      <c r="AQ328" s="342"/>
      <c r="AR328" s="342"/>
      <c r="AS328" s="342"/>
      <c r="AT328" s="342"/>
      <c r="AU328" s="342"/>
      <c r="AV328" s="342"/>
      <c r="AW328" s="342"/>
      <c r="AX328" s="342"/>
      <c r="AY328" s="342"/>
      <c r="AZ328" s="342"/>
      <c r="BA328" s="306"/>
      <c r="BY328" s="306"/>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304" customFormat="true" ht="250.15" customHeight="true" x14ac:dyDescent="0.2">
      <c r="Y329" s="306"/>
      <c r="Z329" s="342"/>
      <c r="AA329" s="342"/>
      <c r="AB329" s="342"/>
      <c r="AC329" s="342"/>
      <c r="AD329" s="342"/>
      <c r="AE329" s="342"/>
      <c r="AF329" s="342"/>
      <c r="AG329" s="342"/>
      <c r="AH329" s="342"/>
      <c r="AI329" s="342"/>
      <c r="AJ329" s="342"/>
      <c r="AK329" s="342"/>
      <c r="AL329" s="342"/>
      <c r="AM329" s="342"/>
      <c r="AN329" s="342"/>
      <c r="AO329" s="342"/>
      <c r="AP329" s="342"/>
      <c r="AQ329" s="342"/>
      <c r="AR329" s="342"/>
      <c r="AS329" s="342"/>
      <c r="AT329" s="342"/>
      <c r="AU329" s="342"/>
      <c r="AV329" s="342"/>
      <c r="AW329" s="342"/>
      <c r="AX329" s="342"/>
      <c r="AY329" s="342"/>
      <c r="AZ329" s="342"/>
      <c r="BA329" s="306"/>
      <c r="BY329" s="306"/>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ht="19.15" customHeight="true" x14ac:dyDescent="0.2">
      <c r="A330" s="309"/>
      <c r="B330" s="309"/>
      <c r="BA330" s="309"/>
      <c r="BB330" s="309"/>
    </row>
    <row r="331" ht="22.5" customHeight="true" x14ac:dyDescent="0.2">
      <c r="A331" s="320" t="str">
        <f>A1026</f>
        <v>Congo_DR</v>
      </c>
      <c r="B331" s="321"/>
      <c r="BA331" s="309"/>
      <c r="BB331" s="309"/>
    </row>
    <row r="332" ht="22.5" customHeight="true" x14ac:dyDescent="0.2">
      <c r="A332" s="318" t="str">
        <f>A1034</f>
        <v>2018</v>
      </c>
      <c r="B332" s="319"/>
      <c r="BA332" s="309"/>
      <c r="BB332" s="309"/>
    </row>
    <row r="333" ht="22.5" customHeight="true" x14ac:dyDescent="0.2">
      <c r="A333" s="322" t="s">
        <v>128</v>
      </c>
      <c r="B333" s="323"/>
      <c r="BA333" s="309"/>
      <c r="BB333" s="309"/>
    </row>
    <row r="334" ht="22.5" customHeight="true" x14ac:dyDescent="0.2">
      <c r="A334" s="322" t="s">
        <v>97</v>
      </c>
      <c r="B334" s="323"/>
      <c r="BA334" s="309"/>
      <c r="BB334" s="309"/>
    </row>
    <row r="335" ht="15" customHeight="true" x14ac:dyDescent="0.2">
      <c r="A335" s="324" t="s">
        <v>98</v>
      </c>
      <c r="B335" s="325"/>
      <c r="BA335" s="309"/>
      <c r="BB335" s="309"/>
    </row>
    <row r="336" ht="15" customHeight="true" x14ac:dyDescent="0.2">
      <c r="A336" s="326" t="s">
        <v>40</v>
      </c>
      <c r="B336" s="325"/>
      <c r="BA336" s="309"/>
      <c r="BB336" s="309"/>
    </row>
    <row r="337" ht="18" customHeight="true" x14ac:dyDescent="0.2">
      <c r="A337" s="324" t="s">
        <v>39</v>
      </c>
      <c r="B337" s="327"/>
      <c r="BA337" s="309"/>
      <c r="BB337" s="309"/>
    </row>
    <row r="338" ht="18" customHeight="true" x14ac:dyDescent="0.2">
      <c r="A338" s="348" t="s">
        <v>136</v>
      </c>
      <c r="B338" s="349" t="str">
        <f>A1025</f>
        <v>MICS18</v>
      </c>
      <c r="BA338" s="309"/>
      <c r="BB338" s="309"/>
    </row>
    <row r="339" s="304" customFormat="true" ht="15" customHeight="true" x14ac:dyDescent="0.2">
      <c r="A339" s="291" t="s">
        <v>130</v>
      </c>
      <c r="B339" s="331"/>
      <c r="C339" s="984" t="s">
        <v>115</v>
      </c>
      <c r="D339" s="985"/>
      <c r="E339" s="985"/>
      <c r="F339" s="985"/>
      <c r="G339" s="986"/>
      <c r="H339" s="973" t="s">
        <v>38</v>
      </c>
      <c r="I339" s="974"/>
      <c r="J339" s="974"/>
      <c r="K339" s="974"/>
      <c r="L339" s="975"/>
      <c r="M339" s="973" t="s">
        <v>37</v>
      </c>
      <c r="N339" s="974"/>
      <c r="O339" s="974"/>
      <c r="P339" s="974"/>
      <c r="Q339" s="975"/>
      <c r="R339" s="501" t="s">
        <v>142</v>
      </c>
      <c r="S339" s="456"/>
      <c r="T339" s="456"/>
      <c r="U339" s="456"/>
      <c r="V339" s="456"/>
      <c r="W339" s="456"/>
      <c r="X339" s="456"/>
      <c r="Y339" s="456"/>
      <c r="Z339" s="440"/>
      <c r="AA339" s="440"/>
      <c r="AB339" s="440"/>
      <c r="AC339" s="440"/>
      <c r="AD339" s="440"/>
      <c r="AE339" s="440"/>
      <c r="AF339" s="440"/>
      <c r="AG339" s="440"/>
      <c r="AH339" s="440"/>
      <c r="AI339" s="440"/>
      <c r="AJ339" s="440"/>
      <c r="AK339" s="440"/>
      <c r="AL339" s="440"/>
      <c r="AM339" s="440"/>
      <c r="AN339" s="440"/>
      <c r="AO339" s="440"/>
      <c r="AP339" s="440"/>
      <c r="AQ339" s="440"/>
      <c r="AR339" s="342"/>
      <c r="AS339" s="342"/>
      <c r="AT339" s="342"/>
      <c r="AU339" s="342"/>
      <c r="AV339" s="342"/>
      <c r="AW339" s="342"/>
      <c r="AX339" s="342"/>
      <c r="AY339" s="342"/>
      <c r="AZ339" s="342"/>
      <c r="BA339" s="344" t="s">
        <v>131</v>
      </c>
      <c r="BB339" s="291" t="s">
        <v>130</v>
      </c>
      <c r="BC339" s="973" t="s">
        <v>115</v>
      </c>
      <c r="BD339" s="974"/>
      <c r="BE339" s="974"/>
      <c r="BF339" s="974"/>
      <c r="BG339" s="975"/>
      <c r="BH339" s="973" t="s">
        <v>38</v>
      </c>
      <c r="BI339" s="974"/>
      <c r="BJ339" s="974"/>
      <c r="BK339" s="974"/>
      <c r="BL339" s="975"/>
      <c r="BM339" s="973" t="s">
        <v>37</v>
      </c>
      <c r="BN339" s="974"/>
      <c r="BO339" s="974"/>
      <c r="BP339" s="974"/>
      <c r="BQ339" s="975"/>
      <c r="BR339" s="501" t="s">
        <v>142</v>
      </c>
      <c r="BS339" s="456"/>
      <c r="BT339" s="456"/>
      <c r="BU339" s="456"/>
      <c r="BV339" s="456"/>
      <c r="BW339" s="456"/>
      <c r="BX339" s="456"/>
      <c r="BY339" s="456"/>
      <c r="BZ339" s="440"/>
      <c r="CA339" s="440"/>
      <c r="CB339" s="440"/>
      <c r="CC339" s="440"/>
      <c r="CD339" s="440"/>
      <c r="CE339" s="440"/>
      <c r="CF339" s="440"/>
      <c r="CG339" s="440"/>
      <c r="CH339" s="440"/>
      <c r="CI339" s="440"/>
      <c r="CJ339" s="440"/>
      <c r="CK339" s="440"/>
      <c r="CL339" s="440"/>
      <c r="CM339" s="440"/>
      <c r="CN339" s="440"/>
      <c r="CO339" s="440"/>
      <c r="CP339" s="440"/>
      <c r="CQ339" s="440"/>
      <c r="CR339" s="342"/>
      <c r="CS339" s="342"/>
      <c r="CT339" s="342"/>
      <c r="CU339" s="342"/>
      <c r="CV339" s="342"/>
      <c r="CW339" s="342"/>
      <c r="CX339" s="342"/>
      <c r="CY339" s="342"/>
      <c r="CZ339" s="342"/>
    </row>
    <row r="340" s="304" customFormat="true" ht="12.75" x14ac:dyDescent="0.2">
      <c r="A340" s="329" t="s">
        <v>69</v>
      </c>
      <c r="B340" s="328"/>
      <c r="C340" s="438" t="s">
        <v>0</v>
      </c>
      <c r="D340" s="418" t="s">
        <v>1</v>
      </c>
      <c r="E340" s="418" t="s">
        <v>2</v>
      </c>
      <c r="F340" s="418" t="s">
        <v>3</v>
      </c>
      <c r="G340" s="439" t="s">
        <v>4</v>
      </c>
      <c r="H340" s="457" t="s">
        <v>0</v>
      </c>
      <c r="I340" s="563" t="s">
        <v>1</v>
      </c>
      <c r="J340" s="563" t="s">
        <v>2</v>
      </c>
      <c r="K340" s="563" t="s">
        <v>3</v>
      </c>
      <c r="L340" s="458" t="s">
        <v>4</v>
      </c>
      <c r="M340" s="457" t="s">
        <v>0</v>
      </c>
      <c r="N340" s="563" t="s">
        <v>1</v>
      </c>
      <c r="O340" s="563" t="s">
        <v>2</v>
      </c>
      <c r="P340" s="563" t="s">
        <v>3</v>
      </c>
      <c r="Q340" s="458" t="s">
        <v>4</v>
      </c>
      <c r="R340" s="457" t="s">
        <v>523</v>
      </c>
      <c r="S340" s="563" t="s">
        <v>262</v>
      </c>
      <c r="T340" s="563" t="s">
        <v>524</v>
      </c>
      <c r="U340" s="563" t="s">
        <v>525</v>
      </c>
      <c r="V340" s="563" t="s">
        <v>526</v>
      </c>
      <c r="W340" s="563" t="s">
        <v>527</v>
      </c>
      <c r="X340" s="563" t="s">
        <v>528</v>
      </c>
      <c r="Y340" s="564" t="s">
        <v>529</v>
      </c>
      <c r="Z340" s="564" t="s">
        <v>328</v>
      </c>
      <c r="AA340" s="564" t="s">
        <v>266</v>
      </c>
      <c r="AB340" s="564" t="s">
        <v>530</v>
      </c>
      <c r="AC340" s="564" t="s">
        <v>531</v>
      </c>
      <c r="AD340" s="564" t="s">
        <v>532</v>
      </c>
      <c r="AE340" s="564" t="s">
        <v>533</v>
      </c>
      <c r="AF340" s="564" t="s">
        <v>534</v>
      </c>
      <c r="AG340" s="564" t="s">
        <v>535</v>
      </c>
      <c r="AH340" s="564" t="s">
        <v>267</v>
      </c>
      <c r="AI340" s="564" t="s">
        <v>536</v>
      </c>
      <c r="AJ340" s="564" t="s">
        <v>329</v>
      </c>
      <c r="AK340" s="564" t="s">
        <v>537</v>
      </c>
      <c r="AL340" s="564" t="s">
        <v>538</v>
      </c>
      <c r="AM340" s="564" t="s">
        <v>331</v>
      </c>
      <c r="AN340" s="564" t="s">
        <v>539</v>
      </c>
      <c r="AO340" s="564" t="s">
        <v>540</v>
      </c>
      <c r="AP340" s="564" t="s">
        <v>541</v>
      </c>
      <c r="AQ340" s="564" t="s">
        <v>542</v>
      </c>
      <c r="AR340" s="173"/>
      <c r="AS340" s="173"/>
      <c r="AT340" s="173"/>
      <c r="AU340" s="173"/>
      <c r="AV340" s="173"/>
      <c r="AW340" s="173"/>
      <c r="AX340" s="173"/>
      <c r="AY340" s="173"/>
      <c r="AZ340" s="342"/>
      <c r="BA340" s="329" t="s">
        <v>127</v>
      </c>
      <c r="BB340" s="328"/>
      <c r="BC340" s="457" t="s">
        <v>0</v>
      </c>
      <c r="BD340" s="563" t="s">
        <v>1</v>
      </c>
      <c r="BE340" s="563" t="s">
        <v>2</v>
      </c>
      <c r="BF340" s="563" t="s">
        <v>3</v>
      </c>
      <c r="BG340" s="458" t="s">
        <v>4</v>
      </c>
      <c r="BH340" s="457" t="s">
        <v>0</v>
      </c>
      <c r="BI340" s="563" t="s">
        <v>1</v>
      </c>
      <c r="BJ340" s="563" t="s">
        <v>2</v>
      </c>
      <c r="BK340" s="563" t="s">
        <v>3</v>
      </c>
      <c r="BL340" s="458" t="s">
        <v>4</v>
      </c>
      <c r="BM340" s="457" t="s">
        <v>0</v>
      </c>
      <c r="BN340" s="563" t="s">
        <v>1</v>
      </c>
      <c r="BO340" s="563" t="s">
        <v>2</v>
      </c>
      <c r="BP340" s="563" t="s">
        <v>3</v>
      </c>
      <c r="BQ340" s="458" t="s">
        <v>4</v>
      </c>
      <c r="BR340" s="457" t="s">
        <v>523</v>
      </c>
      <c r="BS340" s="563" t="s">
        <v>262</v>
      </c>
      <c r="BT340" s="563" t="s">
        <v>524</v>
      </c>
      <c r="BU340" s="563" t="s">
        <v>525</v>
      </c>
      <c r="BV340" s="563" t="s">
        <v>526</v>
      </c>
      <c r="BW340" s="563" t="s">
        <v>527</v>
      </c>
      <c r="BX340" s="563" t="s">
        <v>528</v>
      </c>
      <c r="BY340" s="564" t="s">
        <v>529</v>
      </c>
      <c r="BZ340" s="564" t="s">
        <v>328</v>
      </c>
      <c r="CA340" s="564" t="s">
        <v>266</v>
      </c>
      <c r="CB340" s="564" t="s">
        <v>530</v>
      </c>
      <c r="CC340" s="564" t="s">
        <v>531</v>
      </c>
      <c r="CD340" s="564" t="s">
        <v>532</v>
      </c>
      <c r="CE340" s="564" t="s">
        <v>533</v>
      </c>
      <c r="CF340" s="564" t="s">
        <v>534</v>
      </c>
      <c r="CG340" s="564" t="s">
        <v>535</v>
      </c>
      <c r="CH340" s="564" t="s">
        <v>267</v>
      </c>
      <c r="CI340" s="564" t="s">
        <v>536</v>
      </c>
      <c r="CJ340" s="564" t="s">
        <v>329</v>
      </c>
      <c r="CK340" s="564" t="s">
        <v>537</v>
      </c>
      <c r="CL340" s="564" t="s">
        <v>538</v>
      </c>
      <c r="CM340" s="564" t="s">
        <v>331</v>
      </c>
      <c r="CN340" s="564" t="s">
        <v>539</v>
      </c>
      <c r="CO340" s="564" t="s">
        <v>540</v>
      </c>
      <c r="CP340" s="564" t="s">
        <v>541</v>
      </c>
      <c r="CQ340" s="564" t="s">
        <v>542</v>
      </c>
      <c r="CR340" s="173"/>
      <c r="CS340" s="173"/>
      <c r="CT340" s="173"/>
      <c r="CU340" s="173"/>
      <c r="CV340" s="173"/>
      <c r="CW340" s="173"/>
      <c r="CX340" s="173"/>
      <c r="CY340" s="173"/>
      <c r="CZ340" s="173"/>
    </row>
    <row r="341" s="304" customFormat="true" ht="15" customHeight="true" x14ac:dyDescent="0.2">
      <c r="A341" s="1029" t="s">
        <v>149</v>
      </c>
      <c r="B341" s="596" t="s">
        <v>49</v>
      </c>
      <c r="C341" s="469">
        <v>0.13293943870014771</v>
      </c>
      <c r="D341" s="461">
        <v>0.11459129106187931</v>
      </c>
      <c r="E341" s="461">
        <v>0.34530386740331492</v>
      </c>
      <c r="F341" s="461">
        <v>1.30098452883263</v>
      </c>
      <c r="G341" s="479">
        <v>12.460864120225423</v>
      </c>
      <c r="H341" s="469">
        <v>0.68085106382978722</v>
      </c>
      <c r="I341" s="461">
        <v>0.69337442218798151</v>
      </c>
      <c r="J341" s="461">
        <v>3.755868544600939</v>
      </c>
      <c r="K341" s="461">
        <v>6.4327485380116958</v>
      </c>
      <c r="L341" s="479">
        <v>20.704225352112676</v>
      </c>
      <c r="M341" s="469">
        <v>5.0981391791995928E-2</v>
      </c>
      <c r="N341" s="461">
        <v>5.8343057176196027E-2</v>
      </c>
      <c r="O341" s="461">
        <v>0.13508949679162446</v>
      </c>
      <c r="P341" s="461">
        <v>7.8616352201257872E-2</v>
      </c>
      <c r="Q341" s="479">
        <v>0.39196472317491426</v>
      </c>
      <c r="R341" s="469">
        <v>1.4102564102564104</v>
      </c>
      <c r="S341" s="461">
        <v>0.88050314465408808</v>
      </c>
      <c r="T341" s="461">
        <v>2.2781774580335732</v>
      </c>
      <c r="U341" s="461">
        <v>0.48367593712212814</v>
      </c>
      <c r="V341" s="461">
        <v>0</v>
      </c>
      <c r="W341" s="461">
        <v>1.2345679012345678</v>
      </c>
      <c r="X341" s="461">
        <v>0</v>
      </c>
      <c r="Y341" s="475">
        <v>0</v>
      </c>
      <c r="Z341" s="475">
        <v>2.1091811414392061</v>
      </c>
      <c r="AA341" s="475">
        <v>12.570145903479238</v>
      </c>
      <c r="AB341" s="475">
        <v>0.75757575757575757</v>
      </c>
      <c r="AC341" s="475">
        <v>0.48899755501222492</v>
      </c>
      <c r="AD341" s="475">
        <v>0.12836970474967907</v>
      </c>
      <c r="AE341" s="475">
        <v>0.12970168612191957</v>
      </c>
      <c r="AF341" s="475">
        <v>2.0969855832241153</v>
      </c>
      <c r="AG341" s="475">
        <v>0</v>
      </c>
      <c r="AH341" s="475">
        <v>0</v>
      </c>
      <c r="AI341" s="475">
        <v>0.24420024420024419</v>
      </c>
      <c r="AJ341" s="475">
        <v>3.7179487179487181</v>
      </c>
      <c r="AK341" s="475">
        <v>0.12285012285012285</v>
      </c>
      <c r="AL341" s="475">
        <v>0</v>
      </c>
      <c r="AM341" s="475">
        <v>0.83333333333333337</v>
      </c>
      <c r="AN341" s="475">
        <v>0.59808612440191389</v>
      </c>
      <c r="AO341" s="475">
        <v>0.3048780487804878</v>
      </c>
      <c r="AP341" s="475">
        <v>1.4138817480719794</v>
      </c>
      <c r="AQ341" s="475">
        <v>0.11933174224343676</v>
      </c>
      <c r="AR341" s="1"/>
      <c r="AS341" s="1"/>
      <c r="AT341" s="1"/>
      <c r="AU341" s="1"/>
      <c r="AV341" s="1"/>
      <c r="AW341" s="1"/>
      <c r="AX341" s="1"/>
      <c r="AY341" s="1"/>
      <c r="AZ341" s="342"/>
      <c r="BA341" s="969" t="s">
        <v>155</v>
      </c>
      <c r="BB341" s="596" t="s">
        <v>49</v>
      </c>
      <c r="BC341" s="485">
        <v>9</v>
      </c>
      <c r="BD341" s="482">
        <v>6</v>
      </c>
      <c r="BE341" s="482">
        <v>15</v>
      </c>
      <c r="BF341" s="482">
        <v>37</v>
      </c>
      <c r="BG341" s="491">
        <v>199</v>
      </c>
      <c r="BH341" s="485">
        <v>16</v>
      </c>
      <c r="BI341" s="482">
        <v>9</v>
      </c>
      <c r="BJ341" s="482">
        <v>32</v>
      </c>
      <c r="BK341" s="482">
        <v>44</v>
      </c>
      <c r="BL341" s="491">
        <v>147</v>
      </c>
      <c r="BM341" s="485">
        <v>2</v>
      </c>
      <c r="BN341" s="482">
        <v>2</v>
      </c>
      <c r="BO341" s="482">
        <v>4</v>
      </c>
      <c r="BP341" s="482">
        <v>2</v>
      </c>
      <c r="BQ341" s="491">
        <v>8</v>
      </c>
      <c r="BR341" s="485">
        <v>11</v>
      </c>
      <c r="BS341" s="482">
        <v>7</v>
      </c>
      <c r="BT341" s="482">
        <v>19</v>
      </c>
      <c r="BU341" s="482">
        <v>4</v>
      </c>
      <c r="BV341" s="482">
        <v>0</v>
      </c>
      <c r="BW341" s="482">
        <v>10</v>
      </c>
      <c r="BX341" s="482">
        <v>0</v>
      </c>
      <c r="BY341" s="488">
        <v>0</v>
      </c>
      <c r="BZ341" s="488">
        <v>17</v>
      </c>
      <c r="CA341" s="488">
        <v>112</v>
      </c>
      <c r="CB341" s="488">
        <v>6</v>
      </c>
      <c r="CC341" s="488">
        <v>4</v>
      </c>
      <c r="CD341" s="488">
        <v>1</v>
      </c>
      <c r="CE341" s="488">
        <v>1</v>
      </c>
      <c r="CF341" s="488">
        <v>16</v>
      </c>
      <c r="CG341" s="488">
        <v>0</v>
      </c>
      <c r="CH341" s="488">
        <v>0</v>
      </c>
      <c r="CI341" s="488">
        <v>2</v>
      </c>
      <c r="CJ341" s="488">
        <v>29</v>
      </c>
      <c r="CK341" s="488">
        <v>1</v>
      </c>
      <c r="CL341" s="488">
        <v>0</v>
      </c>
      <c r="CM341" s="488">
        <v>7</v>
      </c>
      <c r="CN341" s="488">
        <v>5</v>
      </c>
      <c r="CO341" s="488">
        <v>2</v>
      </c>
      <c r="CP341" s="488">
        <v>11</v>
      </c>
      <c r="CQ341" s="488">
        <v>1</v>
      </c>
      <c r="CR341" s="2"/>
      <c r="CS341" s="2"/>
      <c r="CT341" s="2"/>
      <c r="CU341" s="2"/>
      <c r="CV341" s="2"/>
      <c r="CW341" s="2"/>
      <c r="CX341" s="2"/>
      <c r="CY341" s="2"/>
      <c r="CZ341" s="4"/>
    </row>
    <row r="342" s="304" customFormat="true" ht="15" customHeight="true" x14ac:dyDescent="0.2">
      <c r="A342" s="1027"/>
      <c r="B342" s="594" t="s">
        <v>48</v>
      </c>
      <c r="C342" s="473">
        <v>99.867060561299851</v>
      </c>
      <c r="D342" s="462">
        <v>99.885408708938115</v>
      </c>
      <c r="E342" s="462">
        <v>99.654696132596683</v>
      </c>
      <c r="F342" s="462">
        <v>98.699015471167371</v>
      </c>
      <c r="G342" s="480">
        <v>87.539135879774577</v>
      </c>
      <c r="H342" s="473">
        <v>99.319148936170208</v>
      </c>
      <c r="I342" s="462">
        <v>99.306625577812014</v>
      </c>
      <c r="J342" s="462">
        <v>96.244131455399057</v>
      </c>
      <c r="K342" s="462">
        <v>93.567251461988292</v>
      </c>
      <c r="L342" s="480">
        <v>79.295774647887328</v>
      </c>
      <c r="M342" s="473">
        <v>99.949018608208007</v>
      </c>
      <c r="N342" s="462">
        <v>99.941656942823812</v>
      </c>
      <c r="O342" s="462">
        <v>99.864910503208364</v>
      </c>
      <c r="P342" s="462">
        <v>99.921383647798748</v>
      </c>
      <c r="Q342" s="480">
        <v>99.608035276825092</v>
      </c>
      <c r="R342" s="473">
        <v>98.589743589743591</v>
      </c>
      <c r="S342" s="462">
        <v>99.119496855345915</v>
      </c>
      <c r="T342" s="462">
        <v>97.721822541966432</v>
      </c>
      <c r="U342" s="462">
        <v>99.516324062877871</v>
      </c>
      <c r="V342" s="462">
        <v>100</v>
      </c>
      <c r="W342" s="462">
        <v>98.76543209876543</v>
      </c>
      <c r="X342" s="462">
        <v>100</v>
      </c>
      <c r="Y342" s="476">
        <v>100</v>
      </c>
      <c r="Z342" s="476">
        <v>97.890818858560792</v>
      </c>
      <c r="AA342" s="476">
        <v>87.429854096520771</v>
      </c>
      <c r="AB342" s="476">
        <v>99.242424242424249</v>
      </c>
      <c r="AC342" s="476">
        <v>99.511002444987767</v>
      </c>
      <c r="AD342" s="476">
        <v>99.871630295250327</v>
      </c>
      <c r="AE342" s="476">
        <v>99.870298313878081</v>
      </c>
      <c r="AF342" s="476">
        <v>97.903014416775875</v>
      </c>
      <c r="AG342" s="476">
        <v>100</v>
      </c>
      <c r="AH342" s="476">
        <v>100</v>
      </c>
      <c r="AI342" s="476">
        <v>99.755799755799757</v>
      </c>
      <c r="AJ342" s="476">
        <v>96.282051282051285</v>
      </c>
      <c r="AK342" s="476">
        <v>99.877149877149876</v>
      </c>
      <c r="AL342" s="476">
        <v>100</v>
      </c>
      <c r="AM342" s="476">
        <v>99.166666666666671</v>
      </c>
      <c r="AN342" s="476">
        <v>99.401913875598098</v>
      </c>
      <c r="AO342" s="476">
        <v>99.695121951219505</v>
      </c>
      <c r="AP342" s="476">
        <v>98.586118251928028</v>
      </c>
      <c r="AQ342" s="476">
        <v>99.880668257756568</v>
      </c>
      <c r="AR342" s="1"/>
      <c r="AS342" s="1"/>
      <c r="AT342" s="1"/>
      <c r="AU342" s="1"/>
      <c r="AV342" s="1"/>
      <c r="AW342" s="1"/>
      <c r="AX342" s="1"/>
      <c r="AY342" s="1"/>
      <c r="AZ342" s="342"/>
      <c r="BA342" s="970"/>
      <c r="BB342" s="594" t="s">
        <v>48</v>
      </c>
      <c r="BC342" s="486">
        <v>6761</v>
      </c>
      <c r="BD342" s="483">
        <v>5230</v>
      </c>
      <c r="BE342" s="483">
        <v>4329</v>
      </c>
      <c r="BF342" s="483">
        <v>2807</v>
      </c>
      <c r="BG342" s="492">
        <v>1398</v>
      </c>
      <c r="BH342" s="486">
        <v>2334</v>
      </c>
      <c r="BI342" s="483">
        <v>1289</v>
      </c>
      <c r="BJ342" s="483">
        <v>820</v>
      </c>
      <c r="BK342" s="483">
        <v>640</v>
      </c>
      <c r="BL342" s="492">
        <v>563</v>
      </c>
      <c r="BM342" s="486">
        <v>3921</v>
      </c>
      <c r="BN342" s="483">
        <v>3426</v>
      </c>
      <c r="BO342" s="483">
        <v>2957</v>
      </c>
      <c r="BP342" s="483">
        <v>2542</v>
      </c>
      <c r="BQ342" s="492">
        <v>2033</v>
      </c>
      <c r="BR342" s="486">
        <v>769</v>
      </c>
      <c r="BS342" s="483">
        <v>788</v>
      </c>
      <c r="BT342" s="483">
        <v>815</v>
      </c>
      <c r="BU342" s="483">
        <v>823</v>
      </c>
      <c r="BV342" s="483">
        <v>750</v>
      </c>
      <c r="BW342" s="483">
        <v>800</v>
      </c>
      <c r="BX342" s="483">
        <v>840</v>
      </c>
      <c r="BY342" s="489">
        <v>839</v>
      </c>
      <c r="BZ342" s="489">
        <v>789</v>
      </c>
      <c r="CA342" s="489">
        <v>779</v>
      </c>
      <c r="CB342" s="489">
        <v>786</v>
      </c>
      <c r="CC342" s="489">
        <v>814</v>
      </c>
      <c r="CD342" s="489">
        <v>778</v>
      </c>
      <c r="CE342" s="489">
        <v>770</v>
      </c>
      <c r="CF342" s="489">
        <v>747</v>
      </c>
      <c r="CG342" s="489">
        <v>776</v>
      </c>
      <c r="CH342" s="489">
        <v>719</v>
      </c>
      <c r="CI342" s="489">
        <v>817</v>
      </c>
      <c r="CJ342" s="489">
        <v>751</v>
      </c>
      <c r="CK342" s="489">
        <v>813</v>
      </c>
      <c r="CL342" s="489">
        <v>840</v>
      </c>
      <c r="CM342" s="489">
        <v>833</v>
      </c>
      <c r="CN342" s="489">
        <v>831</v>
      </c>
      <c r="CO342" s="489">
        <v>654</v>
      </c>
      <c r="CP342" s="489">
        <v>767</v>
      </c>
      <c r="CQ342" s="489">
        <v>837</v>
      </c>
      <c r="CR342" s="2"/>
      <c r="CS342" s="2"/>
      <c r="CT342" s="2"/>
      <c r="CU342" s="2"/>
      <c r="CV342" s="2"/>
      <c r="CW342" s="2"/>
      <c r="CX342" s="2"/>
      <c r="CY342" s="2"/>
      <c r="CZ342" s="4"/>
    </row>
    <row r="343" s="304" customFormat="true" ht="15" customHeight="true" x14ac:dyDescent="0.2">
      <c r="A343" s="1027" t="s">
        <v>144</v>
      </c>
      <c r="B343" s="594" t="s">
        <v>49</v>
      </c>
      <c r="C343" s="473">
        <v>1.3737075332348596</v>
      </c>
      <c r="D343" s="462">
        <v>1.5278838808250574</v>
      </c>
      <c r="E343" s="462">
        <v>2.785451197053407</v>
      </c>
      <c r="F343" s="462">
        <v>4.8874824191279886</v>
      </c>
      <c r="G343" s="480">
        <v>20.78897933625548</v>
      </c>
      <c r="H343" s="473">
        <v>3.7021276595744683</v>
      </c>
      <c r="I343" s="462">
        <v>4.1602465331278893</v>
      </c>
      <c r="J343" s="462">
        <v>7.511737089201878</v>
      </c>
      <c r="K343" s="462">
        <v>13.304093567251464</v>
      </c>
      <c r="L343" s="480">
        <v>31.690140845070424</v>
      </c>
      <c r="M343" s="473">
        <v>1.1725720112159062</v>
      </c>
      <c r="N343" s="462">
        <v>0.99183197199533257</v>
      </c>
      <c r="O343" s="462">
        <v>1.5535292131036813</v>
      </c>
      <c r="P343" s="462">
        <v>1.8867924528301887</v>
      </c>
      <c r="Q343" s="480">
        <v>3.4296913277805001</v>
      </c>
      <c r="R343" s="473">
        <v>2.4358974358974361</v>
      </c>
      <c r="S343" s="462">
        <v>5.1572327044025164</v>
      </c>
      <c r="T343" s="462">
        <v>5.755395683453238</v>
      </c>
      <c r="U343" s="462">
        <v>2.7811366384522369</v>
      </c>
      <c r="V343" s="462">
        <v>2.8000000000000003</v>
      </c>
      <c r="W343" s="462">
        <v>15.308641975308642</v>
      </c>
      <c r="X343" s="462">
        <v>0.35714285714285715</v>
      </c>
      <c r="Y343" s="476">
        <v>2.264600715137068</v>
      </c>
      <c r="Z343" s="476">
        <v>3.3498759305210917</v>
      </c>
      <c r="AA343" s="476">
        <v>21.773288439955106</v>
      </c>
      <c r="AB343" s="476">
        <v>3.2828282828282833</v>
      </c>
      <c r="AC343" s="476">
        <v>0.61124694376528121</v>
      </c>
      <c r="AD343" s="476">
        <v>0.12836970474967907</v>
      </c>
      <c r="AE343" s="476">
        <v>0.9079118028534372</v>
      </c>
      <c r="AF343" s="476">
        <v>3.800786369593709</v>
      </c>
      <c r="AG343" s="476">
        <v>0</v>
      </c>
      <c r="AH343" s="476">
        <v>0.41724617524339358</v>
      </c>
      <c r="AI343" s="476">
        <v>1.4652014652014651</v>
      </c>
      <c r="AJ343" s="476">
        <v>5.8974358974358969</v>
      </c>
      <c r="AK343" s="476">
        <v>1.1056511056511056</v>
      </c>
      <c r="AL343" s="476">
        <v>0.23809523809523811</v>
      </c>
      <c r="AM343" s="476">
        <v>2.2619047619047619</v>
      </c>
      <c r="AN343" s="476">
        <v>2.9904306220095696</v>
      </c>
      <c r="AO343" s="476">
        <v>1.6768292682926831</v>
      </c>
      <c r="AP343" s="476">
        <v>5.9125964010282779</v>
      </c>
      <c r="AQ343" s="476">
        <v>0.59665871121718372</v>
      </c>
      <c r="AR343" s="1"/>
      <c r="AS343" s="1"/>
      <c r="AT343" s="1"/>
      <c r="AU343" s="1"/>
      <c r="AV343" s="1"/>
      <c r="AW343" s="1"/>
      <c r="AX343" s="1"/>
      <c r="AY343" s="1"/>
      <c r="AZ343" s="342"/>
      <c r="BA343" s="971" t="s">
        <v>150</v>
      </c>
      <c r="BB343" s="594" t="s">
        <v>49</v>
      </c>
      <c r="BC343" s="486">
        <v>93</v>
      </c>
      <c r="BD343" s="483">
        <v>80</v>
      </c>
      <c r="BE343" s="483">
        <v>121</v>
      </c>
      <c r="BF343" s="483">
        <v>139</v>
      </c>
      <c r="BG343" s="492">
        <v>332</v>
      </c>
      <c r="BH343" s="486">
        <v>87</v>
      </c>
      <c r="BI343" s="483">
        <v>54</v>
      </c>
      <c r="BJ343" s="483">
        <v>64</v>
      </c>
      <c r="BK343" s="483">
        <v>91</v>
      </c>
      <c r="BL343" s="492">
        <v>225</v>
      </c>
      <c r="BM343" s="486">
        <v>46</v>
      </c>
      <c r="BN343" s="483">
        <v>34</v>
      </c>
      <c r="BO343" s="483">
        <v>46</v>
      </c>
      <c r="BP343" s="483">
        <v>48</v>
      </c>
      <c r="BQ343" s="492">
        <v>70</v>
      </c>
      <c r="BR343" s="486">
        <v>19</v>
      </c>
      <c r="BS343" s="483">
        <v>41</v>
      </c>
      <c r="BT343" s="483">
        <v>48</v>
      </c>
      <c r="BU343" s="483">
        <v>23</v>
      </c>
      <c r="BV343" s="483">
        <v>21</v>
      </c>
      <c r="BW343" s="483">
        <v>124</v>
      </c>
      <c r="BX343" s="483">
        <v>3</v>
      </c>
      <c r="BY343" s="489">
        <v>19</v>
      </c>
      <c r="BZ343" s="489">
        <v>27</v>
      </c>
      <c r="CA343" s="489">
        <v>194</v>
      </c>
      <c r="CB343" s="489">
        <v>26</v>
      </c>
      <c r="CC343" s="489">
        <v>5</v>
      </c>
      <c r="CD343" s="489">
        <v>1</v>
      </c>
      <c r="CE343" s="489">
        <v>7</v>
      </c>
      <c r="CF343" s="489">
        <v>29</v>
      </c>
      <c r="CG343" s="489">
        <v>0</v>
      </c>
      <c r="CH343" s="489">
        <v>3</v>
      </c>
      <c r="CI343" s="489">
        <v>12</v>
      </c>
      <c r="CJ343" s="489">
        <v>46</v>
      </c>
      <c r="CK343" s="489">
        <v>9</v>
      </c>
      <c r="CL343" s="489">
        <v>2</v>
      </c>
      <c r="CM343" s="489">
        <v>19</v>
      </c>
      <c r="CN343" s="489">
        <v>25</v>
      </c>
      <c r="CO343" s="489">
        <v>11</v>
      </c>
      <c r="CP343" s="489">
        <v>46</v>
      </c>
      <c r="CQ343" s="489">
        <v>5</v>
      </c>
      <c r="CR343" s="2"/>
      <c r="CS343" s="2"/>
      <c r="CT343" s="2"/>
      <c r="CU343" s="2"/>
      <c r="CV343" s="2"/>
      <c r="CW343" s="2"/>
      <c r="CX343" s="2"/>
      <c r="CY343" s="2"/>
      <c r="CZ343" s="4"/>
    </row>
    <row r="344" s="304" customFormat="true" ht="15" customHeight="true" x14ac:dyDescent="0.2">
      <c r="A344" s="1027"/>
      <c r="B344" s="594" t="s">
        <v>48</v>
      </c>
      <c r="C344" s="473">
        <v>98.626292466765136</v>
      </c>
      <c r="D344" s="462">
        <v>98.472116119174942</v>
      </c>
      <c r="E344" s="462">
        <v>97.214548802946581</v>
      </c>
      <c r="F344" s="462">
        <v>95.112517580872009</v>
      </c>
      <c r="G344" s="480">
        <v>79.21102066374452</v>
      </c>
      <c r="H344" s="473">
        <v>96.297872340425528</v>
      </c>
      <c r="I344" s="462">
        <v>95.839753466872111</v>
      </c>
      <c r="J344" s="462">
        <v>92.488262910798127</v>
      </c>
      <c r="K344" s="462">
        <v>86.695906432748544</v>
      </c>
      <c r="L344" s="480">
        <v>68.309859154929569</v>
      </c>
      <c r="M344" s="473">
        <v>98.827427988784095</v>
      </c>
      <c r="N344" s="462">
        <v>99.008168028004675</v>
      </c>
      <c r="O344" s="462">
        <v>98.446470786896327</v>
      </c>
      <c r="P344" s="462">
        <v>98.113207547169807</v>
      </c>
      <c r="Q344" s="480">
        <v>96.570308672219497</v>
      </c>
      <c r="R344" s="473">
        <v>97.564102564102555</v>
      </c>
      <c r="S344" s="462">
        <v>94.842767295597483</v>
      </c>
      <c r="T344" s="462">
        <v>94.24460431654677</v>
      </c>
      <c r="U344" s="462">
        <v>97.218863361547761</v>
      </c>
      <c r="V344" s="462">
        <v>97.2</v>
      </c>
      <c r="W344" s="462">
        <v>84.691358024691354</v>
      </c>
      <c r="X344" s="462">
        <v>99.642857142857139</v>
      </c>
      <c r="Y344" s="476">
        <v>97.735399284862936</v>
      </c>
      <c r="Z344" s="476">
        <v>96.650124069478906</v>
      </c>
      <c r="AA344" s="476">
        <v>78.22671156004489</v>
      </c>
      <c r="AB344" s="476">
        <v>96.717171717171709</v>
      </c>
      <c r="AC344" s="476">
        <v>99.388753056234719</v>
      </c>
      <c r="AD344" s="476">
        <v>99.871630295250327</v>
      </c>
      <c r="AE344" s="476">
        <v>99.092088197146566</v>
      </c>
      <c r="AF344" s="476">
        <v>96.199213630406291</v>
      </c>
      <c r="AG344" s="476">
        <v>100</v>
      </c>
      <c r="AH344" s="476">
        <v>99.582753824756608</v>
      </c>
      <c r="AI344" s="476">
        <v>98.53479853479854</v>
      </c>
      <c r="AJ344" s="476">
        <v>94.102564102564102</v>
      </c>
      <c r="AK344" s="476">
        <v>98.894348894348894</v>
      </c>
      <c r="AL344" s="476">
        <v>99.761904761904759</v>
      </c>
      <c r="AM344" s="476">
        <v>97.738095238095241</v>
      </c>
      <c r="AN344" s="476">
        <v>97.009569377990431</v>
      </c>
      <c r="AO344" s="476">
        <v>98.323170731707322</v>
      </c>
      <c r="AP344" s="476">
        <v>94.087403598971719</v>
      </c>
      <c r="AQ344" s="476">
        <v>99.403341288782826</v>
      </c>
      <c r="AR344" s="1"/>
      <c r="AS344" s="1"/>
      <c r="AT344" s="1"/>
      <c r="AU344" s="1"/>
      <c r="AV344" s="1"/>
      <c r="AW344" s="1"/>
      <c r="AX344" s="1"/>
      <c r="AY344" s="1"/>
      <c r="AZ344" s="342"/>
      <c r="BA344" s="970"/>
      <c r="BB344" s="594" t="s">
        <v>48</v>
      </c>
      <c r="BC344" s="486">
        <v>6677</v>
      </c>
      <c r="BD344" s="483">
        <v>5156</v>
      </c>
      <c r="BE344" s="483">
        <v>4223</v>
      </c>
      <c r="BF344" s="483">
        <v>2705</v>
      </c>
      <c r="BG344" s="492">
        <v>1265</v>
      </c>
      <c r="BH344" s="486">
        <v>2263</v>
      </c>
      <c r="BI344" s="483">
        <v>1244</v>
      </c>
      <c r="BJ344" s="483">
        <v>788</v>
      </c>
      <c r="BK344" s="483">
        <v>593</v>
      </c>
      <c r="BL344" s="492">
        <v>485</v>
      </c>
      <c r="BM344" s="486">
        <v>3877</v>
      </c>
      <c r="BN344" s="483">
        <v>3394</v>
      </c>
      <c r="BO344" s="483">
        <v>2915</v>
      </c>
      <c r="BP344" s="483">
        <v>2496</v>
      </c>
      <c r="BQ344" s="492">
        <v>1971</v>
      </c>
      <c r="BR344" s="486">
        <v>761</v>
      </c>
      <c r="BS344" s="483">
        <v>754</v>
      </c>
      <c r="BT344" s="483">
        <v>786</v>
      </c>
      <c r="BU344" s="483">
        <v>804</v>
      </c>
      <c r="BV344" s="483">
        <v>729</v>
      </c>
      <c r="BW344" s="483">
        <v>686</v>
      </c>
      <c r="BX344" s="483">
        <v>837</v>
      </c>
      <c r="BY344" s="489">
        <v>820</v>
      </c>
      <c r="BZ344" s="489">
        <v>779</v>
      </c>
      <c r="CA344" s="489">
        <v>697</v>
      </c>
      <c r="CB344" s="489">
        <v>766</v>
      </c>
      <c r="CC344" s="489">
        <v>813</v>
      </c>
      <c r="CD344" s="489">
        <v>778</v>
      </c>
      <c r="CE344" s="489">
        <v>764</v>
      </c>
      <c r="CF344" s="489">
        <v>734</v>
      </c>
      <c r="CG344" s="489">
        <v>776</v>
      </c>
      <c r="CH344" s="489">
        <v>716</v>
      </c>
      <c r="CI344" s="489">
        <v>807</v>
      </c>
      <c r="CJ344" s="489">
        <v>734</v>
      </c>
      <c r="CK344" s="489">
        <v>805</v>
      </c>
      <c r="CL344" s="489">
        <v>838</v>
      </c>
      <c r="CM344" s="489">
        <v>821</v>
      </c>
      <c r="CN344" s="489">
        <v>811</v>
      </c>
      <c r="CO344" s="489">
        <v>645</v>
      </c>
      <c r="CP344" s="489">
        <v>732</v>
      </c>
      <c r="CQ344" s="489">
        <v>833</v>
      </c>
      <c r="CR344" s="2"/>
      <c r="CS344" s="2"/>
      <c r="CT344" s="2"/>
      <c r="CU344" s="2"/>
      <c r="CV344" s="2"/>
      <c r="CW344" s="2"/>
      <c r="CX344" s="2"/>
      <c r="CY344" s="2"/>
      <c r="CZ344" s="4"/>
    </row>
    <row r="345" s="304" customFormat="true" ht="15" customHeight="true" x14ac:dyDescent="0.2">
      <c r="A345" s="1027" t="s">
        <v>145</v>
      </c>
      <c r="B345" s="594" t="s">
        <v>49</v>
      </c>
      <c r="C345" s="473">
        <v>1.1225997045790252</v>
      </c>
      <c r="D345" s="462">
        <v>1.2796027501909855</v>
      </c>
      <c r="E345" s="462">
        <v>2.5322283609576428</v>
      </c>
      <c r="F345" s="462">
        <v>8.7904360056258781</v>
      </c>
      <c r="G345" s="480">
        <v>25.98622417031935</v>
      </c>
      <c r="H345" s="473">
        <v>2.8936170212765959</v>
      </c>
      <c r="I345" s="462">
        <v>7.3959938366718037</v>
      </c>
      <c r="J345" s="462">
        <v>14.319248826291082</v>
      </c>
      <c r="K345" s="462">
        <v>17.251461988304094</v>
      </c>
      <c r="L345" s="480">
        <v>37.887323943661968</v>
      </c>
      <c r="M345" s="473">
        <v>0.91766505225592665</v>
      </c>
      <c r="N345" s="462">
        <v>1.1376896149358227</v>
      </c>
      <c r="O345" s="462">
        <v>1.2495778453225261</v>
      </c>
      <c r="P345" s="462">
        <v>1.8474842767295596</v>
      </c>
      <c r="Q345" s="480">
        <v>4.2136207741303284</v>
      </c>
      <c r="R345" s="473">
        <v>2.5641025641025639</v>
      </c>
      <c r="S345" s="462">
        <v>3.1446540880503147</v>
      </c>
      <c r="T345" s="462">
        <v>8.5131894484412474</v>
      </c>
      <c r="U345" s="462">
        <v>1.5719467956469164</v>
      </c>
      <c r="V345" s="462">
        <v>0.66666666666666674</v>
      </c>
      <c r="W345" s="462">
        <v>2.2222222222222223</v>
      </c>
      <c r="X345" s="462">
        <v>0.59523809523809523</v>
      </c>
      <c r="Y345" s="476">
        <v>1.1918951132300357</v>
      </c>
      <c r="Z345" s="476">
        <v>10.049627791563276</v>
      </c>
      <c r="AA345" s="476">
        <v>30.303030303030305</v>
      </c>
      <c r="AB345" s="476">
        <v>3.1565656565656566</v>
      </c>
      <c r="AC345" s="476">
        <v>2.4449877750611249</v>
      </c>
      <c r="AD345" s="476">
        <v>2.6957637997432604</v>
      </c>
      <c r="AE345" s="476">
        <v>0.9079118028534372</v>
      </c>
      <c r="AF345" s="476">
        <v>3.2765399737876804</v>
      </c>
      <c r="AG345" s="476">
        <v>4.3814432989690717</v>
      </c>
      <c r="AH345" s="476">
        <v>0.27816411682892905</v>
      </c>
      <c r="AI345" s="476">
        <v>0.36630036630036628</v>
      </c>
      <c r="AJ345" s="476">
        <v>20.384615384615383</v>
      </c>
      <c r="AK345" s="476">
        <v>0.36855036855036855</v>
      </c>
      <c r="AL345" s="476">
        <v>0.11904761904761905</v>
      </c>
      <c r="AM345" s="476">
        <v>5.833333333333333</v>
      </c>
      <c r="AN345" s="476">
        <v>0.83732057416267947</v>
      </c>
      <c r="AO345" s="476">
        <v>3.6585365853658534</v>
      </c>
      <c r="AP345" s="476">
        <v>1.7994858611825193</v>
      </c>
      <c r="AQ345" s="476">
        <v>0.71599045346062051</v>
      </c>
      <c r="AR345" s="1"/>
      <c r="AS345" s="1"/>
      <c r="AT345" s="1"/>
      <c r="AU345" s="1"/>
      <c r="AV345" s="1"/>
      <c r="AW345" s="1"/>
      <c r="AX345" s="1"/>
      <c r="AY345" s="1"/>
      <c r="AZ345" s="342"/>
      <c r="BA345" s="971" t="s">
        <v>151</v>
      </c>
      <c r="BB345" s="594" t="s">
        <v>49</v>
      </c>
      <c r="BC345" s="486">
        <v>76</v>
      </c>
      <c r="BD345" s="483">
        <v>67</v>
      </c>
      <c r="BE345" s="483">
        <v>110</v>
      </c>
      <c r="BF345" s="483">
        <v>250</v>
      </c>
      <c r="BG345" s="492">
        <v>415</v>
      </c>
      <c r="BH345" s="486">
        <v>68</v>
      </c>
      <c r="BI345" s="483">
        <v>96</v>
      </c>
      <c r="BJ345" s="483">
        <v>122</v>
      </c>
      <c r="BK345" s="483">
        <v>118</v>
      </c>
      <c r="BL345" s="492">
        <v>269</v>
      </c>
      <c r="BM345" s="486">
        <v>36</v>
      </c>
      <c r="BN345" s="483">
        <v>39</v>
      </c>
      <c r="BO345" s="483">
        <v>37</v>
      </c>
      <c r="BP345" s="483">
        <v>47</v>
      </c>
      <c r="BQ345" s="492">
        <v>86</v>
      </c>
      <c r="BR345" s="486">
        <v>20</v>
      </c>
      <c r="BS345" s="483">
        <v>25</v>
      </c>
      <c r="BT345" s="483">
        <v>71</v>
      </c>
      <c r="BU345" s="483">
        <v>13</v>
      </c>
      <c r="BV345" s="483">
        <v>5</v>
      </c>
      <c r="BW345" s="483">
        <v>18</v>
      </c>
      <c r="BX345" s="483">
        <v>5</v>
      </c>
      <c r="BY345" s="489">
        <v>10</v>
      </c>
      <c r="BZ345" s="489">
        <v>81</v>
      </c>
      <c r="CA345" s="489">
        <v>270</v>
      </c>
      <c r="CB345" s="489">
        <v>25</v>
      </c>
      <c r="CC345" s="489">
        <v>20</v>
      </c>
      <c r="CD345" s="489">
        <v>21</v>
      </c>
      <c r="CE345" s="489">
        <v>7</v>
      </c>
      <c r="CF345" s="489">
        <v>25</v>
      </c>
      <c r="CG345" s="489">
        <v>34</v>
      </c>
      <c r="CH345" s="489">
        <v>2</v>
      </c>
      <c r="CI345" s="489">
        <v>3</v>
      </c>
      <c r="CJ345" s="489">
        <v>159</v>
      </c>
      <c r="CK345" s="489">
        <v>3</v>
      </c>
      <c r="CL345" s="489">
        <v>1</v>
      </c>
      <c r="CM345" s="489">
        <v>49</v>
      </c>
      <c r="CN345" s="489">
        <v>7</v>
      </c>
      <c r="CO345" s="489">
        <v>24</v>
      </c>
      <c r="CP345" s="489">
        <v>14</v>
      </c>
      <c r="CQ345" s="489">
        <v>6</v>
      </c>
      <c r="CR345" s="2"/>
      <c r="CS345" s="2"/>
      <c r="CT345" s="2"/>
      <c r="CU345" s="2"/>
      <c r="CV345" s="2"/>
      <c r="CW345" s="2"/>
      <c r="CX345" s="2"/>
      <c r="CY345" s="2"/>
      <c r="CZ345" s="4"/>
    </row>
    <row r="346" s="304" customFormat="true" ht="15" customHeight="true" x14ac:dyDescent="0.2">
      <c r="A346" s="1027"/>
      <c r="B346" s="594" t="s">
        <v>48</v>
      </c>
      <c r="C346" s="473">
        <v>98.877400295420969</v>
      </c>
      <c r="D346" s="462">
        <v>98.720397249809011</v>
      </c>
      <c r="E346" s="462">
        <v>97.467771639042354</v>
      </c>
      <c r="F346" s="462">
        <v>91.209563994374122</v>
      </c>
      <c r="G346" s="480">
        <v>74.013775829680654</v>
      </c>
      <c r="H346" s="473">
        <v>97.106382978723403</v>
      </c>
      <c r="I346" s="462">
        <v>92.604006163328194</v>
      </c>
      <c r="J346" s="462">
        <v>85.680751173708927</v>
      </c>
      <c r="K346" s="462">
        <v>82.748538011695899</v>
      </c>
      <c r="L346" s="480">
        <v>62.112676056338024</v>
      </c>
      <c r="M346" s="473">
        <v>99.082334947744073</v>
      </c>
      <c r="N346" s="462">
        <v>98.862310385064177</v>
      </c>
      <c r="O346" s="462">
        <v>98.75042215467748</v>
      </c>
      <c r="P346" s="462">
        <v>98.15251572327044</v>
      </c>
      <c r="Q346" s="480">
        <v>95.786379225869666</v>
      </c>
      <c r="R346" s="473">
        <v>97.435897435897431</v>
      </c>
      <c r="S346" s="462">
        <v>96.855345911949684</v>
      </c>
      <c r="T346" s="462">
        <v>91.486810551558747</v>
      </c>
      <c r="U346" s="462">
        <v>98.428053204353077</v>
      </c>
      <c r="V346" s="462">
        <v>99.333333333333329</v>
      </c>
      <c r="W346" s="462">
        <v>97.777777777777771</v>
      </c>
      <c r="X346" s="462">
        <v>99.404761904761912</v>
      </c>
      <c r="Y346" s="476">
        <v>98.808104886769968</v>
      </c>
      <c r="Z346" s="476">
        <v>89.950372208436718</v>
      </c>
      <c r="AA346" s="476">
        <v>69.696969696969703</v>
      </c>
      <c r="AB346" s="476">
        <v>96.843434343434339</v>
      </c>
      <c r="AC346" s="476">
        <v>97.555012224938878</v>
      </c>
      <c r="AD346" s="476">
        <v>97.304236200256739</v>
      </c>
      <c r="AE346" s="476">
        <v>99.092088197146566</v>
      </c>
      <c r="AF346" s="476">
        <v>96.723460026212322</v>
      </c>
      <c r="AG346" s="476">
        <v>95.618556701030926</v>
      </c>
      <c r="AH346" s="476">
        <v>99.721835883171067</v>
      </c>
      <c r="AI346" s="476">
        <v>99.633699633699635</v>
      </c>
      <c r="AJ346" s="476">
        <v>79.615384615384613</v>
      </c>
      <c r="AK346" s="476">
        <v>99.631449631449627</v>
      </c>
      <c r="AL346" s="476">
        <v>99.88095238095238</v>
      </c>
      <c r="AM346" s="476">
        <v>94.166666666666671</v>
      </c>
      <c r="AN346" s="476">
        <v>99.162679425837325</v>
      </c>
      <c r="AO346" s="476">
        <v>96.341463414634148</v>
      </c>
      <c r="AP346" s="476">
        <v>98.200514138817482</v>
      </c>
      <c r="AQ346" s="476">
        <v>99.28400954653938</v>
      </c>
      <c r="AR346" s="1"/>
      <c r="AS346" s="1"/>
      <c r="AT346" s="1"/>
      <c r="AU346" s="1"/>
      <c r="AV346" s="1"/>
      <c r="AW346" s="1"/>
      <c r="AX346" s="1"/>
      <c r="AY346" s="1"/>
      <c r="AZ346" s="342"/>
      <c r="BA346" s="970"/>
      <c r="BB346" s="594" t="s">
        <v>48</v>
      </c>
      <c r="BC346" s="486">
        <v>6694</v>
      </c>
      <c r="BD346" s="483">
        <v>5169</v>
      </c>
      <c r="BE346" s="483">
        <v>4234</v>
      </c>
      <c r="BF346" s="483">
        <v>2594</v>
      </c>
      <c r="BG346" s="492">
        <v>1182</v>
      </c>
      <c r="BH346" s="486">
        <v>2282</v>
      </c>
      <c r="BI346" s="483">
        <v>1202</v>
      </c>
      <c r="BJ346" s="483">
        <v>730</v>
      </c>
      <c r="BK346" s="483">
        <v>566</v>
      </c>
      <c r="BL346" s="492">
        <v>441</v>
      </c>
      <c r="BM346" s="486">
        <v>3887</v>
      </c>
      <c r="BN346" s="483">
        <v>3389</v>
      </c>
      <c r="BO346" s="483">
        <v>2924</v>
      </c>
      <c r="BP346" s="483">
        <v>2497</v>
      </c>
      <c r="BQ346" s="492">
        <v>1955</v>
      </c>
      <c r="BR346" s="486">
        <v>760</v>
      </c>
      <c r="BS346" s="483">
        <v>770</v>
      </c>
      <c r="BT346" s="483">
        <v>763</v>
      </c>
      <c r="BU346" s="483">
        <v>814</v>
      </c>
      <c r="BV346" s="483">
        <v>745</v>
      </c>
      <c r="BW346" s="483">
        <v>792</v>
      </c>
      <c r="BX346" s="483">
        <v>835</v>
      </c>
      <c r="BY346" s="489">
        <v>829</v>
      </c>
      <c r="BZ346" s="489">
        <v>725</v>
      </c>
      <c r="CA346" s="489">
        <v>621</v>
      </c>
      <c r="CB346" s="489">
        <v>767</v>
      </c>
      <c r="CC346" s="489">
        <v>798</v>
      </c>
      <c r="CD346" s="489">
        <v>758</v>
      </c>
      <c r="CE346" s="489">
        <v>764</v>
      </c>
      <c r="CF346" s="489">
        <v>738</v>
      </c>
      <c r="CG346" s="489">
        <v>742</v>
      </c>
      <c r="CH346" s="489">
        <v>717</v>
      </c>
      <c r="CI346" s="489">
        <v>816</v>
      </c>
      <c r="CJ346" s="489">
        <v>621</v>
      </c>
      <c r="CK346" s="489">
        <v>811</v>
      </c>
      <c r="CL346" s="489">
        <v>839</v>
      </c>
      <c r="CM346" s="489">
        <v>791</v>
      </c>
      <c r="CN346" s="489">
        <v>829</v>
      </c>
      <c r="CO346" s="489">
        <v>632</v>
      </c>
      <c r="CP346" s="489">
        <v>764</v>
      </c>
      <c r="CQ346" s="489">
        <v>832</v>
      </c>
      <c r="CR346" s="2"/>
      <c r="CS346" s="2"/>
      <c r="CT346" s="2"/>
      <c r="CU346" s="2"/>
      <c r="CV346" s="2"/>
      <c r="CW346" s="2"/>
      <c r="CX346" s="2"/>
      <c r="CY346" s="2"/>
      <c r="CZ346" s="4"/>
    </row>
    <row r="347" s="304" customFormat="true" ht="15" customHeight="true" x14ac:dyDescent="0.2">
      <c r="A347" s="1027" t="s">
        <v>146</v>
      </c>
      <c r="B347" s="594" t="s">
        <v>49</v>
      </c>
      <c r="C347" s="473">
        <v>0.41358936484490399</v>
      </c>
      <c r="D347" s="462">
        <v>0.61115355233002289</v>
      </c>
      <c r="E347" s="462">
        <v>0.87476979742173111</v>
      </c>
      <c r="F347" s="462">
        <v>2.7074542897327709</v>
      </c>
      <c r="G347" s="480">
        <v>16.28052598622417</v>
      </c>
      <c r="H347" s="473">
        <v>1.3191489361702127</v>
      </c>
      <c r="I347" s="462">
        <v>1.1556240369799691</v>
      </c>
      <c r="J347" s="462">
        <v>6.3380281690140841</v>
      </c>
      <c r="K347" s="462">
        <v>9.9415204678362574</v>
      </c>
      <c r="L347" s="480">
        <v>25.492957746478872</v>
      </c>
      <c r="M347" s="473">
        <v>0.33137904664797352</v>
      </c>
      <c r="N347" s="462">
        <v>0.4375729288214702</v>
      </c>
      <c r="O347" s="462">
        <v>0.57413036136440387</v>
      </c>
      <c r="P347" s="462">
        <v>0.62893081761006298</v>
      </c>
      <c r="Q347" s="480">
        <v>1.2248897599216071</v>
      </c>
      <c r="R347" s="473">
        <v>6.7948717948717947</v>
      </c>
      <c r="S347" s="462">
        <v>1.7610062893081762</v>
      </c>
      <c r="T347" s="462">
        <v>4.6762589928057556</v>
      </c>
      <c r="U347" s="462">
        <v>0.84643288996372434</v>
      </c>
      <c r="V347" s="462">
        <v>0.13333333333333333</v>
      </c>
      <c r="W347" s="462">
        <v>2.5925925925925926</v>
      </c>
      <c r="X347" s="462">
        <v>0</v>
      </c>
      <c r="Y347" s="476">
        <v>0.11918951132300357</v>
      </c>
      <c r="Z347" s="476">
        <v>6.0794044665012406</v>
      </c>
      <c r="AA347" s="476">
        <v>14.029180695847362</v>
      </c>
      <c r="AB347" s="476">
        <v>1.2626262626262625</v>
      </c>
      <c r="AC347" s="476">
        <v>0.61124694376528121</v>
      </c>
      <c r="AD347" s="476">
        <v>0.25673940949935814</v>
      </c>
      <c r="AE347" s="476">
        <v>0.38910505836575876</v>
      </c>
      <c r="AF347" s="476">
        <v>3.800786369593709</v>
      </c>
      <c r="AG347" s="476">
        <v>0</v>
      </c>
      <c r="AH347" s="476">
        <v>0</v>
      </c>
      <c r="AI347" s="476">
        <v>0.36630036630036628</v>
      </c>
      <c r="AJ347" s="476">
        <v>4.7435897435897436</v>
      </c>
      <c r="AK347" s="476">
        <v>0.73710073710073709</v>
      </c>
      <c r="AL347" s="476">
        <v>0.11904761904761905</v>
      </c>
      <c r="AM347" s="476">
        <v>0.95238095238095244</v>
      </c>
      <c r="AN347" s="476">
        <v>0.71770334928229662</v>
      </c>
      <c r="AO347" s="476">
        <v>0.3048780487804878</v>
      </c>
      <c r="AP347" s="476">
        <v>1.4138817480719794</v>
      </c>
      <c r="AQ347" s="476">
        <v>0.23866348448687352</v>
      </c>
      <c r="AR347" s="1"/>
      <c r="AS347" s="1"/>
      <c r="AT347" s="1"/>
      <c r="AU347" s="1"/>
      <c r="AV347" s="1"/>
      <c r="AW347" s="1"/>
      <c r="AX347" s="1"/>
      <c r="AY347" s="1"/>
      <c r="AZ347" s="342"/>
      <c r="BA347" s="971" t="s">
        <v>152</v>
      </c>
      <c r="BB347" s="594" t="s">
        <v>49</v>
      </c>
      <c r="BC347" s="486">
        <v>28</v>
      </c>
      <c r="BD347" s="483">
        <v>32</v>
      </c>
      <c r="BE347" s="483">
        <v>38</v>
      </c>
      <c r="BF347" s="483">
        <v>77</v>
      </c>
      <c r="BG347" s="492">
        <v>260</v>
      </c>
      <c r="BH347" s="486">
        <v>31</v>
      </c>
      <c r="BI347" s="483">
        <v>15</v>
      </c>
      <c r="BJ347" s="483">
        <v>54</v>
      </c>
      <c r="BK347" s="483">
        <v>68</v>
      </c>
      <c r="BL347" s="492">
        <v>181</v>
      </c>
      <c r="BM347" s="486">
        <v>13</v>
      </c>
      <c r="BN347" s="483">
        <v>15</v>
      </c>
      <c r="BO347" s="483">
        <v>17</v>
      </c>
      <c r="BP347" s="483">
        <v>16</v>
      </c>
      <c r="BQ347" s="492">
        <v>25</v>
      </c>
      <c r="BR347" s="486">
        <v>53</v>
      </c>
      <c r="BS347" s="483">
        <v>14</v>
      </c>
      <c r="BT347" s="483">
        <v>39</v>
      </c>
      <c r="BU347" s="483">
        <v>7</v>
      </c>
      <c r="BV347" s="483">
        <v>1</v>
      </c>
      <c r="BW347" s="483">
        <v>21</v>
      </c>
      <c r="BX347" s="483">
        <v>0</v>
      </c>
      <c r="BY347" s="489">
        <v>1</v>
      </c>
      <c r="BZ347" s="489">
        <v>49</v>
      </c>
      <c r="CA347" s="489">
        <v>125</v>
      </c>
      <c r="CB347" s="489">
        <v>10</v>
      </c>
      <c r="CC347" s="489">
        <v>5</v>
      </c>
      <c r="CD347" s="489">
        <v>2</v>
      </c>
      <c r="CE347" s="489">
        <v>3</v>
      </c>
      <c r="CF347" s="489">
        <v>29</v>
      </c>
      <c r="CG347" s="489">
        <v>0</v>
      </c>
      <c r="CH347" s="489">
        <v>0</v>
      </c>
      <c r="CI347" s="489">
        <v>3</v>
      </c>
      <c r="CJ347" s="489">
        <v>37</v>
      </c>
      <c r="CK347" s="489">
        <v>6</v>
      </c>
      <c r="CL347" s="489">
        <v>1</v>
      </c>
      <c r="CM347" s="489">
        <v>8</v>
      </c>
      <c r="CN347" s="489">
        <v>6</v>
      </c>
      <c r="CO347" s="489">
        <v>2</v>
      </c>
      <c r="CP347" s="489">
        <v>11</v>
      </c>
      <c r="CQ347" s="489">
        <v>2</v>
      </c>
      <c r="CR347" s="2"/>
      <c r="CS347" s="2"/>
      <c r="CT347" s="2"/>
      <c r="CU347" s="2"/>
      <c r="CV347" s="2"/>
      <c r="CW347" s="2"/>
      <c r="CX347" s="2"/>
      <c r="CY347" s="2"/>
      <c r="CZ347" s="4"/>
    </row>
    <row r="348" s="304" customFormat="true" ht="15" customHeight="true" x14ac:dyDescent="0.2">
      <c r="A348" s="1027"/>
      <c r="B348" s="594" t="s">
        <v>48</v>
      </c>
      <c r="C348" s="473">
        <v>99.586410635155104</v>
      </c>
      <c r="D348" s="462">
        <v>99.388846447669977</v>
      </c>
      <c r="E348" s="462">
        <v>99.12523020257828</v>
      </c>
      <c r="F348" s="462">
        <v>97.292545710267234</v>
      </c>
      <c r="G348" s="480">
        <v>83.719474013775823</v>
      </c>
      <c r="H348" s="473">
        <v>98.680851063829792</v>
      </c>
      <c r="I348" s="462">
        <v>98.844375963020028</v>
      </c>
      <c r="J348" s="462">
        <v>93.661971830985919</v>
      </c>
      <c r="K348" s="462">
        <v>90.058479532163744</v>
      </c>
      <c r="L348" s="480">
        <v>74.507042253521121</v>
      </c>
      <c r="M348" s="473">
        <v>99.668620953352033</v>
      </c>
      <c r="N348" s="462">
        <v>99.562427071178533</v>
      </c>
      <c r="O348" s="462">
        <v>99.425869638635604</v>
      </c>
      <c r="P348" s="462">
        <v>99.371069182389931</v>
      </c>
      <c r="Q348" s="480">
        <v>98.775110240078391</v>
      </c>
      <c r="R348" s="473">
        <v>93.205128205128204</v>
      </c>
      <c r="S348" s="462">
        <v>98.23899371069183</v>
      </c>
      <c r="T348" s="462">
        <v>95.323741007194243</v>
      </c>
      <c r="U348" s="462">
        <v>99.153567110036278</v>
      </c>
      <c r="V348" s="462">
        <v>99.866666666666674</v>
      </c>
      <c r="W348" s="462">
        <v>97.407407407407405</v>
      </c>
      <c r="X348" s="462">
        <v>100</v>
      </c>
      <c r="Y348" s="476">
        <v>99.880810488677</v>
      </c>
      <c r="Z348" s="476">
        <v>93.920595533498769</v>
      </c>
      <c r="AA348" s="476">
        <v>85.970819304152641</v>
      </c>
      <c r="AB348" s="476">
        <v>98.73737373737373</v>
      </c>
      <c r="AC348" s="476">
        <v>99.388753056234719</v>
      </c>
      <c r="AD348" s="476">
        <v>99.74326059050064</v>
      </c>
      <c r="AE348" s="476">
        <v>99.610894941634243</v>
      </c>
      <c r="AF348" s="476">
        <v>96.199213630406291</v>
      </c>
      <c r="AG348" s="476">
        <v>100</v>
      </c>
      <c r="AH348" s="476">
        <v>100</v>
      </c>
      <c r="AI348" s="476">
        <v>99.633699633699635</v>
      </c>
      <c r="AJ348" s="476">
        <v>95.256410256410248</v>
      </c>
      <c r="AK348" s="476">
        <v>99.262899262899268</v>
      </c>
      <c r="AL348" s="476">
        <v>99.88095238095238</v>
      </c>
      <c r="AM348" s="476">
        <v>99.047619047619051</v>
      </c>
      <c r="AN348" s="476">
        <v>99.282296650717711</v>
      </c>
      <c r="AO348" s="476">
        <v>99.695121951219505</v>
      </c>
      <c r="AP348" s="476">
        <v>98.586118251928028</v>
      </c>
      <c r="AQ348" s="476">
        <v>99.761336515513122</v>
      </c>
      <c r="AR348" s="1"/>
      <c r="AS348" s="1"/>
      <c r="AT348" s="1"/>
      <c r="AU348" s="1"/>
      <c r="AV348" s="1"/>
      <c r="AW348" s="1"/>
      <c r="AX348" s="1"/>
      <c r="AY348" s="1"/>
      <c r="AZ348" s="342"/>
      <c r="BA348" s="970"/>
      <c r="BB348" s="594" t="s">
        <v>48</v>
      </c>
      <c r="BC348" s="486">
        <v>6742</v>
      </c>
      <c r="BD348" s="483">
        <v>5204</v>
      </c>
      <c r="BE348" s="483">
        <v>4306</v>
      </c>
      <c r="BF348" s="483">
        <v>2767</v>
      </c>
      <c r="BG348" s="492">
        <v>1337</v>
      </c>
      <c r="BH348" s="486">
        <v>2319</v>
      </c>
      <c r="BI348" s="483">
        <v>1283</v>
      </c>
      <c r="BJ348" s="483">
        <v>798</v>
      </c>
      <c r="BK348" s="483">
        <v>616</v>
      </c>
      <c r="BL348" s="492">
        <v>529</v>
      </c>
      <c r="BM348" s="486">
        <v>3910</v>
      </c>
      <c r="BN348" s="483">
        <v>3413</v>
      </c>
      <c r="BO348" s="483">
        <v>2944</v>
      </c>
      <c r="BP348" s="483">
        <v>2528</v>
      </c>
      <c r="BQ348" s="492">
        <v>2016</v>
      </c>
      <c r="BR348" s="486">
        <v>727</v>
      </c>
      <c r="BS348" s="483">
        <v>781</v>
      </c>
      <c r="BT348" s="483">
        <v>795</v>
      </c>
      <c r="BU348" s="483">
        <v>820</v>
      </c>
      <c r="BV348" s="483">
        <v>749</v>
      </c>
      <c r="BW348" s="483">
        <v>789</v>
      </c>
      <c r="BX348" s="483">
        <v>840</v>
      </c>
      <c r="BY348" s="489">
        <v>838</v>
      </c>
      <c r="BZ348" s="489">
        <v>757</v>
      </c>
      <c r="CA348" s="489">
        <v>766</v>
      </c>
      <c r="CB348" s="489">
        <v>782</v>
      </c>
      <c r="CC348" s="489">
        <v>813</v>
      </c>
      <c r="CD348" s="489">
        <v>777</v>
      </c>
      <c r="CE348" s="489">
        <v>768</v>
      </c>
      <c r="CF348" s="489">
        <v>734</v>
      </c>
      <c r="CG348" s="489">
        <v>776</v>
      </c>
      <c r="CH348" s="489">
        <v>719</v>
      </c>
      <c r="CI348" s="489">
        <v>816</v>
      </c>
      <c r="CJ348" s="489">
        <v>743</v>
      </c>
      <c r="CK348" s="489">
        <v>808</v>
      </c>
      <c r="CL348" s="489">
        <v>839</v>
      </c>
      <c r="CM348" s="489">
        <v>832</v>
      </c>
      <c r="CN348" s="489">
        <v>830</v>
      </c>
      <c r="CO348" s="489">
        <v>654</v>
      </c>
      <c r="CP348" s="489">
        <v>767</v>
      </c>
      <c r="CQ348" s="489">
        <v>836</v>
      </c>
      <c r="CR348" s="2"/>
      <c r="CS348" s="2"/>
      <c r="CT348" s="2"/>
      <c r="CU348" s="2"/>
      <c r="CV348" s="2"/>
      <c r="CW348" s="2"/>
      <c r="CX348" s="2"/>
      <c r="CY348" s="2"/>
      <c r="CZ348" s="4"/>
    </row>
    <row r="349" s="304" customFormat="true" ht="15" customHeight="true" x14ac:dyDescent="0.2">
      <c r="A349" s="1027" t="s">
        <v>147</v>
      </c>
      <c r="B349" s="594" t="s">
        <v>49</v>
      </c>
      <c r="C349" s="473">
        <v>11.935007385524372</v>
      </c>
      <c r="D349" s="462">
        <v>12.624140565317035</v>
      </c>
      <c r="E349" s="462">
        <v>20.46500920810313</v>
      </c>
      <c r="F349" s="462">
        <v>38.080168776371309</v>
      </c>
      <c r="G349" s="480">
        <v>62.492172824045092</v>
      </c>
      <c r="H349" s="473">
        <v>30.893617021276597</v>
      </c>
      <c r="I349" s="462">
        <v>39.522342064714941</v>
      </c>
      <c r="J349" s="462">
        <v>46.5962441314554</v>
      </c>
      <c r="K349" s="462">
        <v>52.923976608187139</v>
      </c>
      <c r="L349" s="480">
        <v>75.070422535211264</v>
      </c>
      <c r="M349" s="473">
        <v>10.119806270711191</v>
      </c>
      <c r="N349" s="462">
        <v>10.326721120186697</v>
      </c>
      <c r="O349" s="462">
        <v>11.38129010469436</v>
      </c>
      <c r="P349" s="462">
        <v>15.212264150943398</v>
      </c>
      <c r="Q349" s="480">
        <v>21.215090641842234</v>
      </c>
      <c r="R349" s="473">
        <v>13.333333333333334</v>
      </c>
      <c r="S349" s="462">
        <v>23.647798742138367</v>
      </c>
      <c r="T349" s="462">
        <v>35.851318944844124</v>
      </c>
      <c r="U349" s="462">
        <v>16.807738814993954</v>
      </c>
      <c r="V349" s="462">
        <v>27.333333333333332</v>
      </c>
      <c r="W349" s="462">
        <v>41.851851851851848</v>
      </c>
      <c r="X349" s="462">
        <v>13.80952380952381</v>
      </c>
      <c r="Y349" s="476">
        <v>13.230035756853397</v>
      </c>
      <c r="Z349" s="476">
        <v>21.712158808933001</v>
      </c>
      <c r="AA349" s="476">
        <v>76.879910213243548</v>
      </c>
      <c r="AB349" s="476">
        <v>25.126262626262623</v>
      </c>
      <c r="AC349" s="476">
        <v>8.9242053789731042</v>
      </c>
      <c r="AD349" s="476">
        <v>11.296534017971759</v>
      </c>
      <c r="AE349" s="476">
        <v>29.05317769130999</v>
      </c>
      <c r="AF349" s="476">
        <v>16.775884665792923</v>
      </c>
      <c r="AG349" s="476">
        <v>26.288659793814436</v>
      </c>
      <c r="AH349" s="476">
        <v>8.3449235048678716</v>
      </c>
      <c r="AI349" s="476">
        <v>3.296703296703297</v>
      </c>
      <c r="AJ349" s="476">
        <v>34.871794871794869</v>
      </c>
      <c r="AK349" s="476">
        <v>6.8796068796068797</v>
      </c>
      <c r="AL349" s="476">
        <v>4.6428571428571432</v>
      </c>
      <c r="AM349" s="476">
        <v>32.61904761904762</v>
      </c>
      <c r="AN349" s="476">
        <v>10.76555023923445</v>
      </c>
      <c r="AO349" s="476">
        <v>24.390243902439025</v>
      </c>
      <c r="AP349" s="476">
        <v>17.480719794344473</v>
      </c>
      <c r="AQ349" s="476">
        <v>5.7279236276849641</v>
      </c>
      <c r="AR349" s="1"/>
      <c r="AS349" s="1"/>
      <c r="AT349" s="1"/>
      <c r="AU349" s="1"/>
      <c r="AV349" s="1"/>
      <c r="AW349" s="1"/>
      <c r="AX349" s="1"/>
      <c r="AY349" s="1"/>
      <c r="AZ349" s="342"/>
      <c r="BA349" s="971" t="s">
        <v>153</v>
      </c>
      <c r="BB349" s="594" t="s">
        <v>49</v>
      </c>
      <c r="BC349" s="486">
        <v>808</v>
      </c>
      <c r="BD349" s="483">
        <v>661</v>
      </c>
      <c r="BE349" s="483">
        <v>889</v>
      </c>
      <c r="BF349" s="483">
        <v>1083</v>
      </c>
      <c r="BG349" s="492">
        <v>998</v>
      </c>
      <c r="BH349" s="486">
        <v>726</v>
      </c>
      <c r="BI349" s="483">
        <v>513</v>
      </c>
      <c r="BJ349" s="483">
        <v>397</v>
      </c>
      <c r="BK349" s="483">
        <v>362</v>
      </c>
      <c r="BL349" s="492">
        <v>533</v>
      </c>
      <c r="BM349" s="486">
        <v>397</v>
      </c>
      <c r="BN349" s="483">
        <v>354</v>
      </c>
      <c r="BO349" s="483">
        <v>337</v>
      </c>
      <c r="BP349" s="483">
        <v>387</v>
      </c>
      <c r="BQ349" s="492">
        <v>433</v>
      </c>
      <c r="BR349" s="486">
        <v>104</v>
      </c>
      <c r="BS349" s="483">
        <v>188</v>
      </c>
      <c r="BT349" s="483">
        <v>299</v>
      </c>
      <c r="BU349" s="483">
        <v>139</v>
      </c>
      <c r="BV349" s="483">
        <v>205</v>
      </c>
      <c r="BW349" s="483">
        <v>339</v>
      </c>
      <c r="BX349" s="483">
        <v>116</v>
      </c>
      <c r="BY349" s="489">
        <v>111</v>
      </c>
      <c r="BZ349" s="489">
        <v>175</v>
      </c>
      <c r="CA349" s="489">
        <v>685</v>
      </c>
      <c r="CB349" s="489">
        <v>199</v>
      </c>
      <c r="CC349" s="489">
        <v>73</v>
      </c>
      <c r="CD349" s="489">
        <v>88</v>
      </c>
      <c r="CE349" s="489">
        <v>224</v>
      </c>
      <c r="CF349" s="489">
        <v>128</v>
      </c>
      <c r="CG349" s="489">
        <v>204</v>
      </c>
      <c r="CH349" s="489">
        <v>60</v>
      </c>
      <c r="CI349" s="489">
        <v>27</v>
      </c>
      <c r="CJ349" s="489">
        <v>272</v>
      </c>
      <c r="CK349" s="489">
        <v>56</v>
      </c>
      <c r="CL349" s="489">
        <v>39</v>
      </c>
      <c r="CM349" s="489">
        <v>274</v>
      </c>
      <c r="CN349" s="489">
        <v>90</v>
      </c>
      <c r="CO349" s="489">
        <v>160</v>
      </c>
      <c r="CP349" s="489">
        <v>136</v>
      </c>
      <c r="CQ349" s="489">
        <v>48</v>
      </c>
      <c r="CR349" s="2"/>
      <c r="CS349" s="2"/>
      <c r="CT349" s="2"/>
      <c r="CU349" s="2"/>
      <c r="CV349" s="2"/>
      <c r="CW349" s="2"/>
      <c r="CX349" s="2"/>
      <c r="CY349" s="2"/>
      <c r="CZ349" s="4"/>
    </row>
    <row r="350" s="304" customFormat="true" ht="15" customHeight="true" x14ac:dyDescent="0.2">
      <c r="A350" s="1027"/>
      <c r="B350" s="594" t="s">
        <v>48</v>
      </c>
      <c r="C350" s="473">
        <v>88.064992614475628</v>
      </c>
      <c r="D350" s="462">
        <v>87.375859434682965</v>
      </c>
      <c r="E350" s="462">
        <v>79.53499079189686</v>
      </c>
      <c r="F350" s="462">
        <v>61.919831223628698</v>
      </c>
      <c r="G350" s="480">
        <v>37.507827175954915</v>
      </c>
      <c r="H350" s="473">
        <v>69.106382978723403</v>
      </c>
      <c r="I350" s="462">
        <v>60.477657935285059</v>
      </c>
      <c r="J350" s="462">
        <v>53.4037558685446</v>
      </c>
      <c r="K350" s="462">
        <v>47.076023391812868</v>
      </c>
      <c r="L350" s="480">
        <v>24.929577464788732</v>
      </c>
      <c r="M350" s="473">
        <v>89.880193729288806</v>
      </c>
      <c r="N350" s="462">
        <v>89.673278879813296</v>
      </c>
      <c r="O350" s="462">
        <v>88.618709895305642</v>
      </c>
      <c r="P350" s="462">
        <v>84.787735849056602</v>
      </c>
      <c r="Q350" s="480">
        <v>78.784909358157762</v>
      </c>
      <c r="R350" s="473">
        <v>86.666666666666671</v>
      </c>
      <c r="S350" s="462">
        <v>76.352201257861637</v>
      </c>
      <c r="T350" s="462">
        <v>64.148681055155876</v>
      </c>
      <c r="U350" s="462">
        <v>83.192261185006046</v>
      </c>
      <c r="V350" s="462">
        <v>72.666666666666671</v>
      </c>
      <c r="W350" s="462">
        <v>58.148148148148152</v>
      </c>
      <c r="X350" s="462">
        <v>86.19047619047619</v>
      </c>
      <c r="Y350" s="476">
        <v>86.769964243146603</v>
      </c>
      <c r="Z350" s="476">
        <v>78.287841191067002</v>
      </c>
      <c r="AA350" s="476">
        <v>23.120089786756452</v>
      </c>
      <c r="AB350" s="476">
        <v>74.87373737373737</v>
      </c>
      <c r="AC350" s="476">
        <v>91.075794621026901</v>
      </c>
      <c r="AD350" s="476">
        <v>88.703465982028234</v>
      </c>
      <c r="AE350" s="476">
        <v>70.946822308690017</v>
      </c>
      <c r="AF350" s="476">
        <v>83.224115334207085</v>
      </c>
      <c r="AG350" s="476">
        <v>73.711340206185568</v>
      </c>
      <c r="AH350" s="476">
        <v>91.655076495132121</v>
      </c>
      <c r="AI350" s="476">
        <v>96.703296703296701</v>
      </c>
      <c r="AJ350" s="476">
        <v>65.128205128205124</v>
      </c>
      <c r="AK350" s="476">
        <v>93.120393120393118</v>
      </c>
      <c r="AL350" s="476">
        <v>95.357142857142861</v>
      </c>
      <c r="AM350" s="476">
        <v>67.38095238095238</v>
      </c>
      <c r="AN350" s="476">
        <v>89.234449760765557</v>
      </c>
      <c r="AO350" s="476">
        <v>75.609756097560975</v>
      </c>
      <c r="AP350" s="476">
        <v>82.519280205655534</v>
      </c>
      <c r="AQ350" s="476">
        <v>94.272076372315041</v>
      </c>
      <c r="AR350" s="1"/>
      <c r="AS350" s="1"/>
      <c r="AT350" s="1"/>
      <c r="AU350" s="1"/>
      <c r="AV350" s="1"/>
      <c r="AW350" s="1"/>
      <c r="AX350" s="1"/>
      <c r="AY350" s="1"/>
      <c r="AZ350" s="342"/>
      <c r="BA350" s="970"/>
      <c r="BB350" s="594" t="s">
        <v>48</v>
      </c>
      <c r="BC350" s="486">
        <v>5962</v>
      </c>
      <c r="BD350" s="483">
        <v>4575</v>
      </c>
      <c r="BE350" s="483">
        <v>3455</v>
      </c>
      <c r="BF350" s="483">
        <v>1761</v>
      </c>
      <c r="BG350" s="492">
        <v>599</v>
      </c>
      <c r="BH350" s="486">
        <v>1624</v>
      </c>
      <c r="BI350" s="483">
        <v>785</v>
      </c>
      <c r="BJ350" s="483">
        <v>455</v>
      </c>
      <c r="BK350" s="483">
        <v>322</v>
      </c>
      <c r="BL350" s="492">
        <v>177</v>
      </c>
      <c r="BM350" s="486">
        <v>3526</v>
      </c>
      <c r="BN350" s="483">
        <v>3074</v>
      </c>
      <c r="BO350" s="483">
        <v>2624</v>
      </c>
      <c r="BP350" s="483">
        <v>2157</v>
      </c>
      <c r="BQ350" s="492">
        <v>1608</v>
      </c>
      <c r="BR350" s="486">
        <v>676</v>
      </c>
      <c r="BS350" s="483">
        <v>607</v>
      </c>
      <c r="BT350" s="483">
        <v>535</v>
      </c>
      <c r="BU350" s="483">
        <v>688</v>
      </c>
      <c r="BV350" s="483">
        <v>545</v>
      </c>
      <c r="BW350" s="483">
        <v>471</v>
      </c>
      <c r="BX350" s="483">
        <v>724</v>
      </c>
      <c r="BY350" s="489">
        <v>728</v>
      </c>
      <c r="BZ350" s="489">
        <v>631</v>
      </c>
      <c r="CA350" s="489">
        <v>206</v>
      </c>
      <c r="CB350" s="489">
        <v>593</v>
      </c>
      <c r="CC350" s="489">
        <v>745</v>
      </c>
      <c r="CD350" s="489">
        <v>691</v>
      </c>
      <c r="CE350" s="489">
        <v>547</v>
      </c>
      <c r="CF350" s="489">
        <v>635</v>
      </c>
      <c r="CG350" s="489">
        <v>572</v>
      </c>
      <c r="CH350" s="489">
        <v>659</v>
      </c>
      <c r="CI350" s="489">
        <v>792</v>
      </c>
      <c r="CJ350" s="489">
        <v>508</v>
      </c>
      <c r="CK350" s="489">
        <v>758</v>
      </c>
      <c r="CL350" s="489">
        <v>801</v>
      </c>
      <c r="CM350" s="489">
        <v>566</v>
      </c>
      <c r="CN350" s="489">
        <v>746</v>
      </c>
      <c r="CO350" s="489">
        <v>496</v>
      </c>
      <c r="CP350" s="489">
        <v>642</v>
      </c>
      <c r="CQ350" s="489">
        <v>790</v>
      </c>
      <c r="CR350" s="2"/>
      <c r="CS350" s="2"/>
      <c r="CT350" s="2"/>
      <c r="CU350" s="2"/>
      <c r="CV350" s="2"/>
      <c r="CW350" s="2"/>
      <c r="CX350" s="2"/>
      <c r="CY350" s="2"/>
      <c r="CZ350" s="4"/>
    </row>
    <row r="351" s="304" customFormat="true" ht="15" customHeight="true" x14ac:dyDescent="0.2">
      <c r="A351" s="1027" t="s">
        <v>148</v>
      </c>
      <c r="B351" s="594" t="s">
        <v>49</v>
      </c>
      <c r="C351" s="473">
        <v>8.1831610044313141</v>
      </c>
      <c r="D351" s="462">
        <v>10.75248281130634</v>
      </c>
      <c r="E351" s="462">
        <v>11.924493554327809</v>
      </c>
      <c r="F351" s="462">
        <v>12.79887482419128</v>
      </c>
      <c r="G351" s="480">
        <v>29.993738259236068</v>
      </c>
      <c r="H351" s="473">
        <v>10.808510638297872</v>
      </c>
      <c r="I351" s="462">
        <v>9.5531587057010778</v>
      </c>
      <c r="J351" s="462">
        <v>16.197183098591552</v>
      </c>
      <c r="K351" s="462">
        <v>24.12280701754386</v>
      </c>
      <c r="L351" s="480">
        <v>39.577464788732392</v>
      </c>
      <c r="M351" s="473">
        <v>7.5452459852153959</v>
      </c>
      <c r="N351" s="462">
        <v>9.5099183197199544</v>
      </c>
      <c r="O351" s="462">
        <v>10.570753123944614</v>
      </c>
      <c r="P351" s="462">
        <v>11.124213836477988</v>
      </c>
      <c r="Q351" s="480">
        <v>14.600685938265556</v>
      </c>
      <c r="R351" s="473">
        <v>13.333333333333334</v>
      </c>
      <c r="S351" s="462">
        <v>21.0062893081761</v>
      </c>
      <c r="T351" s="462">
        <v>15.467625899280577</v>
      </c>
      <c r="U351" s="462">
        <v>14.873035066505441</v>
      </c>
      <c r="V351" s="462">
        <v>19.066666666666666</v>
      </c>
      <c r="W351" s="462">
        <v>36.049382716049379</v>
      </c>
      <c r="X351" s="462">
        <v>1.0714285714285714</v>
      </c>
      <c r="Y351" s="476">
        <v>6.3170441001191904</v>
      </c>
      <c r="Z351" s="476">
        <v>12.779156327543426</v>
      </c>
      <c r="AA351" s="476">
        <v>25.589225589225588</v>
      </c>
      <c r="AB351" s="476">
        <v>6.3131313131313131</v>
      </c>
      <c r="AC351" s="476">
        <v>0.85574572127139359</v>
      </c>
      <c r="AD351" s="476">
        <v>0.25673940949935814</v>
      </c>
      <c r="AE351" s="476">
        <v>3.2425421530479901</v>
      </c>
      <c r="AF351" s="476">
        <v>10.35386631716907</v>
      </c>
      <c r="AG351" s="476">
        <v>0.25773195876288657</v>
      </c>
      <c r="AH351" s="476">
        <v>2.0862308762169679</v>
      </c>
      <c r="AI351" s="476">
        <v>29.670329670329672</v>
      </c>
      <c r="AJ351" s="476">
        <v>7.3076923076923084</v>
      </c>
      <c r="AK351" s="476">
        <v>12.162162162162163</v>
      </c>
      <c r="AL351" s="476">
        <v>11.190476190476192</v>
      </c>
      <c r="AM351" s="476">
        <v>4.2857142857142856</v>
      </c>
      <c r="AN351" s="476">
        <v>23.684210526315788</v>
      </c>
      <c r="AO351" s="476">
        <v>4.5731707317073171</v>
      </c>
      <c r="AP351" s="476">
        <v>18.894601542416453</v>
      </c>
      <c r="AQ351" s="476">
        <v>5.1312649164677797</v>
      </c>
      <c r="AR351" s="1"/>
      <c r="AS351" s="1"/>
      <c r="AT351" s="1"/>
      <c r="AU351" s="1"/>
      <c r="AV351" s="1"/>
      <c r="AW351" s="1"/>
      <c r="AX351" s="1"/>
      <c r="AY351" s="1"/>
      <c r="AZ351" s="342"/>
      <c r="BA351" s="971" t="s">
        <v>154</v>
      </c>
      <c r="BB351" s="594" t="s">
        <v>49</v>
      </c>
      <c r="BC351" s="486">
        <v>554</v>
      </c>
      <c r="BD351" s="483">
        <v>563</v>
      </c>
      <c r="BE351" s="483">
        <v>518</v>
      </c>
      <c r="BF351" s="483">
        <v>364</v>
      </c>
      <c r="BG351" s="492">
        <v>479</v>
      </c>
      <c r="BH351" s="486">
        <v>254</v>
      </c>
      <c r="BI351" s="483">
        <v>124</v>
      </c>
      <c r="BJ351" s="483">
        <v>138</v>
      </c>
      <c r="BK351" s="483">
        <v>165</v>
      </c>
      <c r="BL351" s="492">
        <v>281</v>
      </c>
      <c r="BM351" s="486">
        <v>296</v>
      </c>
      <c r="BN351" s="483">
        <v>326</v>
      </c>
      <c r="BO351" s="483">
        <v>313</v>
      </c>
      <c r="BP351" s="483">
        <v>283</v>
      </c>
      <c r="BQ351" s="492">
        <v>298</v>
      </c>
      <c r="BR351" s="486">
        <v>104</v>
      </c>
      <c r="BS351" s="483">
        <v>167</v>
      </c>
      <c r="BT351" s="483">
        <v>129</v>
      </c>
      <c r="BU351" s="483">
        <v>123</v>
      </c>
      <c r="BV351" s="483">
        <v>143</v>
      </c>
      <c r="BW351" s="483">
        <v>292</v>
      </c>
      <c r="BX351" s="483">
        <v>9</v>
      </c>
      <c r="BY351" s="489">
        <v>53</v>
      </c>
      <c r="BZ351" s="489">
        <v>103</v>
      </c>
      <c r="CA351" s="489">
        <v>228</v>
      </c>
      <c r="CB351" s="489">
        <v>50</v>
      </c>
      <c r="CC351" s="489">
        <v>7</v>
      </c>
      <c r="CD351" s="489">
        <v>2</v>
      </c>
      <c r="CE351" s="489">
        <v>25</v>
      </c>
      <c r="CF351" s="489">
        <v>79</v>
      </c>
      <c r="CG351" s="489">
        <v>2</v>
      </c>
      <c r="CH351" s="489">
        <v>15</v>
      </c>
      <c r="CI351" s="489">
        <v>243</v>
      </c>
      <c r="CJ351" s="489">
        <v>57</v>
      </c>
      <c r="CK351" s="489">
        <v>99</v>
      </c>
      <c r="CL351" s="489">
        <v>94</v>
      </c>
      <c r="CM351" s="489">
        <v>36</v>
      </c>
      <c r="CN351" s="489">
        <v>198</v>
      </c>
      <c r="CO351" s="489">
        <v>30</v>
      </c>
      <c r="CP351" s="489">
        <v>147</v>
      </c>
      <c r="CQ351" s="489">
        <v>43</v>
      </c>
      <c r="CR351" s="2"/>
      <c r="CS351" s="2"/>
      <c r="CT351" s="2"/>
      <c r="CU351" s="2"/>
      <c r="CV351" s="2"/>
      <c r="CW351" s="2"/>
      <c r="CX351" s="2"/>
      <c r="CY351" s="2"/>
      <c r="CZ351" s="4"/>
    </row>
    <row r="352" s="304" customFormat="true" ht="15" customHeight="true" x14ac:dyDescent="0.2">
      <c r="A352" s="1027"/>
      <c r="B352" s="594" t="s">
        <v>48</v>
      </c>
      <c r="C352" s="473">
        <v>91.816838995568688</v>
      </c>
      <c r="D352" s="462">
        <v>89.247517188693664</v>
      </c>
      <c r="E352" s="462">
        <v>88.07550644567219</v>
      </c>
      <c r="F352" s="462">
        <v>87.201125175808727</v>
      </c>
      <c r="G352" s="480">
        <v>70.006261740763932</v>
      </c>
      <c r="H352" s="473">
        <v>89.191489361702125</v>
      </c>
      <c r="I352" s="462">
        <v>90.44684129429892</v>
      </c>
      <c r="J352" s="462">
        <v>83.802816901408448</v>
      </c>
      <c r="K352" s="462">
        <v>75.877192982456137</v>
      </c>
      <c r="L352" s="480">
        <v>60.422535211267601</v>
      </c>
      <c r="M352" s="473">
        <v>92.454754014784598</v>
      </c>
      <c r="N352" s="462">
        <v>90.490081680280042</v>
      </c>
      <c r="O352" s="462">
        <v>89.429246876055387</v>
      </c>
      <c r="P352" s="462">
        <v>88.875786163522008</v>
      </c>
      <c r="Q352" s="480">
        <v>85.399314061734444</v>
      </c>
      <c r="R352" s="473">
        <v>86.666666666666671</v>
      </c>
      <c r="S352" s="462">
        <v>78.993710691823907</v>
      </c>
      <c r="T352" s="462">
        <v>84.532374100719423</v>
      </c>
      <c r="U352" s="462">
        <v>85.126964933494548</v>
      </c>
      <c r="V352" s="462">
        <v>80.933333333333337</v>
      </c>
      <c r="W352" s="462">
        <v>63.950617283950621</v>
      </c>
      <c r="X352" s="462">
        <v>98.928571428571431</v>
      </c>
      <c r="Y352" s="476">
        <v>93.68295589988081</v>
      </c>
      <c r="Z352" s="476">
        <v>87.220843672456567</v>
      </c>
      <c r="AA352" s="476">
        <v>74.410774410774422</v>
      </c>
      <c r="AB352" s="476">
        <v>93.686868686868678</v>
      </c>
      <c r="AC352" s="476">
        <v>99.14425427872861</v>
      </c>
      <c r="AD352" s="476">
        <v>99.74326059050064</v>
      </c>
      <c r="AE352" s="476">
        <v>96.757457846952008</v>
      </c>
      <c r="AF352" s="476">
        <v>89.646133682830936</v>
      </c>
      <c r="AG352" s="476">
        <v>99.742268041237111</v>
      </c>
      <c r="AH352" s="476">
        <v>97.913769123783041</v>
      </c>
      <c r="AI352" s="476">
        <v>70.329670329670336</v>
      </c>
      <c r="AJ352" s="476">
        <v>92.692307692307693</v>
      </c>
      <c r="AK352" s="476">
        <v>87.837837837837839</v>
      </c>
      <c r="AL352" s="476">
        <v>88.80952380952381</v>
      </c>
      <c r="AM352" s="476">
        <v>95.714285714285722</v>
      </c>
      <c r="AN352" s="476">
        <v>76.31578947368422</v>
      </c>
      <c r="AO352" s="476">
        <v>95.426829268292678</v>
      </c>
      <c r="AP352" s="476">
        <v>81.105398457583547</v>
      </c>
      <c r="AQ352" s="476">
        <v>94.868735083532215</v>
      </c>
      <c r="AR352" s="1"/>
      <c r="AS352" s="1"/>
      <c r="AT352" s="1"/>
      <c r="AU352" s="1"/>
      <c r="AV352" s="1"/>
      <c r="AW352" s="1"/>
      <c r="AX352" s="1"/>
      <c r="AY352" s="1"/>
      <c r="AZ352" s="342"/>
      <c r="BA352" s="970"/>
      <c r="BB352" s="594" t="s">
        <v>48</v>
      </c>
      <c r="BC352" s="486">
        <v>6216</v>
      </c>
      <c r="BD352" s="483">
        <v>4673</v>
      </c>
      <c r="BE352" s="483">
        <v>3826</v>
      </c>
      <c r="BF352" s="483">
        <v>2480</v>
      </c>
      <c r="BG352" s="492">
        <v>1118</v>
      </c>
      <c r="BH352" s="486">
        <v>2096</v>
      </c>
      <c r="BI352" s="483">
        <v>1174</v>
      </c>
      <c r="BJ352" s="483">
        <v>714</v>
      </c>
      <c r="BK352" s="483">
        <v>519</v>
      </c>
      <c r="BL352" s="492">
        <v>429</v>
      </c>
      <c r="BM352" s="486">
        <v>3627</v>
      </c>
      <c r="BN352" s="483">
        <v>3102</v>
      </c>
      <c r="BO352" s="483">
        <v>2648</v>
      </c>
      <c r="BP352" s="483">
        <v>2261</v>
      </c>
      <c r="BQ352" s="492">
        <v>1743</v>
      </c>
      <c r="BR352" s="486">
        <v>676</v>
      </c>
      <c r="BS352" s="483">
        <v>628</v>
      </c>
      <c r="BT352" s="483">
        <v>705</v>
      </c>
      <c r="BU352" s="483">
        <v>704</v>
      </c>
      <c r="BV352" s="483">
        <v>607</v>
      </c>
      <c r="BW352" s="483">
        <v>518</v>
      </c>
      <c r="BX352" s="483">
        <v>831</v>
      </c>
      <c r="BY352" s="489">
        <v>786</v>
      </c>
      <c r="BZ352" s="489">
        <v>703</v>
      </c>
      <c r="CA352" s="489">
        <v>663</v>
      </c>
      <c r="CB352" s="489">
        <v>742</v>
      </c>
      <c r="CC352" s="489">
        <v>811</v>
      </c>
      <c r="CD352" s="489">
        <v>777</v>
      </c>
      <c r="CE352" s="489">
        <v>746</v>
      </c>
      <c r="CF352" s="489">
        <v>684</v>
      </c>
      <c r="CG352" s="489">
        <v>774</v>
      </c>
      <c r="CH352" s="489">
        <v>704</v>
      </c>
      <c r="CI352" s="489">
        <v>576</v>
      </c>
      <c r="CJ352" s="489">
        <v>723</v>
      </c>
      <c r="CK352" s="489">
        <v>715</v>
      </c>
      <c r="CL352" s="489">
        <v>746</v>
      </c>
      <c r="CM352" s="489">
        <v>804</v>
      </c>
      <c r="CN352" s="489">
        <v>638</v>
      </c>
      <c r="CO352" s="489">
        <v>626</v>
      </c>
      <c r="CP352" s="489">
        <v>631</v>
      </c>
      <c r="CQ352" s="489">
        <v>795</v>
      </c>
      <c r="CR352" s="2"/>
      <c r="CS352" s="2"/>
      <c r="CT352" s="2"/>
      <c r="CU352" s="2"/>
      <c r="CV352" s="2"/>
      <c r="CW352" s="2"/>
      <c r="CX352" s="2"/>
      <c r="CY352" s="2"/>
      <c r="CZ352" s="4"/>
    </row>
    <row r="353" s="304" customFormat="true" ht="15" customHeight="true" x14ac:dyDescent="0.2">
      <c r="A353" s="1027" t="s">
        <v>137</v>
      </c>
      <c r="B353" s="594" t="s">
        <v>49</v>
      </c>
      <c r="C353" s="473">
        <v>4.0620384047267359</v>
      </c>
      <c r="D353" s="462">
        <v>6.1497326203208562</v>
      </c>
      <c r="E353" s="462">
        <v>10.612338858195212</v>
      </c>
      <c r="F353" s="462">
        <v>21.870604781997187</v>
      </c>
      <c r="G353" s="480">
        <v>37.445209768315593</v>
      </c>
      <c r="H353" s="473">
        <v>9.1489361702127656</v>
      </c>
      <c r="I353" s="462">
        <v>19.491525423728813</v>
      </c>
      <c r="J353" s="462">
        <v>29.225352112676056</v>
      </c>
      <c r="K353" s="462">
        <v>29.82456140350877</v>
      </c>
      <c r="L353" s="480">
        <v>48.309859154929583</v>
      </c>
      <c r="M353" s="473">
        <v>3.5941881213357125</v>
      </c>
      <c r="N353" s="462">
        <v>4.8133022170361732</v>
      </c>
      <c r="O353" s="462">
        <v>6.2478892266126307</v>
      </c>
      <c r="P353" s="462">
        <v>8.4119496855345908</v>
      </c>
      <c r="Q353" s="480">
        <v>15.139637432631064</v>
      </c>
      <c r="R353" s="473">
        <v>9.3589743589743595</v>
      </c>
      <c r="S353" s="462">
        <v>7.5471698113207548</v>
      </c>
      <c r="T353" s="462">
        <v>19.904076738609113</v>
      </c>
      <c r="U353" s="462">
        <v>3.8694074969770251</v>
      </c>
      <c r="V353" s="462">
        <v>1.0666666666666667</v>
      </c>
      <c r="W353" s="462">
        <v>7.4074074074074066</v>
      </c>
      <c r="X353" s="462">
        <v>0.95238095238095244</v>
      </c>
      <c r="Y353" s="476">
        <v>5.3635280095351607</v>
      </c>
      <c r="Z353" s="476">
        <v>38.83374689826303</v>
      </c>
      <c r="AA353" s="476">
        <v>35.353535353535356</v>
      </c>
      <c r="AB353" s="476">
        <v>8.8383838383838391</v>
      </c>
      <c r="AC353" s="476">
        <v>15.770171149144256</v>
      </c>
      <c r="AD353" s="476">
        <v>16.688061617458281</v>
      </c>
      <c r="AE353" s="476">
        <v>3.5019455252918288</v>
      </c>
      <c r="AF353" s="476">
        <v>7.3394495412844041</v>
      </c>
      <c r="AG353" s="476">
        <v>9.2783505154639183</v>
      </c>
      <c r="AH353" s="476">
        <v>0.69541029207232274</v>
      </c>
      <c r="AI353" s="476">
        <v>1.3431013431013432</v>
      </c>
      <c r="AJ353" s="476">
        <v>40.769230769230766</v>
      </c>
      <c r="AK353" s="476">
        <v>1.4742014742014742</v>
      </c>
      <c r="AL353" s="476">
        <v>1.3095238095238095</v>
      </c>
      <c r="AM353" s="476">
        <v>31.071428571428573</v>
      </c>
      <c r="AN353" s="476">
        <v>1.1961722488038278</v>
      </c>
      <c r="AO353" s="476">
        <v>7.4695121951219505</v>
      </c>
      <c r="AP353" s="476">
        <v>2.6992287917737787</v>
      </c>
      <c r="AQ353" s="476">
        <v>1.9093078758949882</v>
      </c>
      <c r="AR353" s="1"/>
      <c r="AS353" s="1"/>
      <c r="AT353" s="1"/>
      <c r="AU353" s="1"/>
      <c r="AV353" s="1"/>
      <c r="AW353" s="1"/>
      <c r="AX353" s="1"/>
      <c r="AY353" s="1"/>
      <c r="AZ353" s="342"/>
      <c r="BA353" s="971" t="s">
        <v>143</v>
      </c>
      <c r="BB353" s="594" t="s">
        <v>49</v>
      </c>
      <c r="BC353" s="486">
        <v>275</v>
      </c>
      <c r="BD353" s="483">
        <v>322</v>
      </c>
      <c r="BE353" s="483">
        <v>461</v>
      </c>
      <c r="BF353" s="483">
        <v>622</v>
      </c>
      <c r="BG353" s="492">
        <v>598</v>
      </c>
      <c r="BH353" s="486">
        <v>215</v>
      </c>
      <c r="BI353" s="483">
        <v>253</v>
      </c>
      <c r="BJ353" s="483">
        <v>249</v>
      </c>
      <c r="BK353" s="483">
        <v>204</v>
      </c>
      <c r="BL353" s="492">
        <v>343</v>
      </c>
      <c r="BM353" s="486">
        <v>141</v>
      </c>
      <c r="BN353" s="483">
        <v>165</v>
      </c>
      <c r="BO353" s="483">
        <v>185</v>
      </c>
      <c r="BP353" s="483">
        <v>214</v>
      </c>
      <c r="BQ353" s="492">
        <v>309</v>
      </c>
      <c r="BR353" s="486">
        <v>73</v>
      </c>
      <c r="BS353" s="483">
        <v>60</v>
      </c>
      <c r="BT353" s="483">
        <v>166</v>
      </c>
      <c r="BU353" s="483">
        <v>32</v>
      </c>
      <c r="BV353" s="483">
        <v>8</v>
      </c>
      <c r="BW353" s="483">
        <v>60</v>
      </c>
      <c r="BX353" s="483">
        <v>8</v>
      </c>
      <c r="BY353" s="489">
        <v>45</v>
      </c>
      <c r="BZ353" s="489">
        <v>313</v>
      </c>
      <c r="CA353" s="489">
        <v>315</v>
      </c>
      <c r="CB353" s="489">
        <v>70</v>
      </c>
      <c r="CC353" s="489">
        <v>129</v>
      </c>
      <c r="CD353" s="489">
        <v>130</v>
      </c>
      <c r="CE353" s="489">
        <v>27</v>
      </c>
      <c r="CF353" s="489">
        <v>56</v>
      </c>
      <c r="CG353" s="489">
        <v>72</v>
      </c>
      <c r="CH353" s="489">
        <v>5</v>
      </c>
      <c r="CI353" s="489">
        <v>11</v>
      </c>
      <c r="CJ353" s="489">
        <v>318</v>
      </c>
      <c r="CK353" s="489">
        <v>12</v>
      </c>
      <c r="CL353" s="489">
        <v>11</v>
      </c>
      <c r="CM353" s="489">
        <v>261</v>
      </c>
      <c r="CN353" s="489">
        <v>10</v>
      </c>
      <c r="CO353" s="489">
        <v>49</v>
      </c>
      <c r="CP353" s="489">
        <v>21</v>
      </c>
      <c r="CQ353" s="489">
        <v>16</v>
      </c>
      <c r="CR353" s="2"/>
      <c r="CS353" s="2"/>
      <c r="CT353" s="2"/>
      <c r="CU353" s="2"/>
      <c r="CV353" s="2"/>
      <c r="CW353" s="2"/>
      <c r="CX353" s="2"/>
      <c r="CY353" s="2"/>
      <c r="CZ353" s="4"/>
    </row>
    <row r="354" s="304" customFormat="true" ht="15" customHeight="true" x14ac:dyDescent="0.2">
      <c r="A354" s="1028"/>
      <c r="B354" s="597" t="s">
        <v>48</v>
      </c>
      <c r="C354" s="471">
        <v>95.937961595273265</v>
      </c>
      <c r="D354" s="463">
        <v>93.850267379679138</v>
      </c>
      <c r="E354" s="463">
        <v>89.387661141804784</v>
      </c>
      <c r="F354" s="463">
        <v>78.129395218002813</v>
      </c>
      <c r="G354" s="481">
        <v>62.554790231684407</v>
      </c>
      <c r="H354" s="471">
        <v>90.851063829787236</v>
      </c>
      <c r="I354" s="463">
        <v>80.508474576271183</v>
      </c>
      <c r="J354" s="463">
        <v>70.774647887323937</v>
      </c>
      <c r="K354" s="463">
        <v>70.175438596491219</v>
      </c>
      <c r="L354" s="481">
        <v>51.690140845070417</v>
      </c>
      <c r="M354" s="471">
        <v>96.405811878664281</v>
      </c>
      <c r="N354" s="463">
        <v>95.186697782963819</v>
      </c>
      <c r="O354" s="463">
        <v>93.752110773387358</v>
      </c>
      <c r="P354" s="463">
        <v>91.588050314465406</v>
      </c>
      <c r="Q354" s="481">
        <v>84.860362567368938</v>
      </c>
      <c r="R354" s="471">
        <v>90.641025641025635</v>
      </c>
      <c r="S354" s="463">
        <v>92.452830188679243</v>
      </c>
      <c r="T354" s="463">
        <v>80.095923261390894</v>
      </c>
      <c r="U354" s="463">
        <v>96.130592503022967</v>
      </c>
      <c r="V354" s="463">
        <v>98.933333333333323</v>
      </c>
      <c r="W354" s="463">
        <v>92.592592592592595</v>
      </c>
      <c r="X354" s="463">
        <v>99.047619047619051</v>
      </c>
      <c r="Y354" s="477">
        <v>94.636471990464841</v>
      </c>
      <c r="Z354" s="477">
        <v>61.166253101736977</v>
      </c>
      <c r="AA354" s="477">
        <v>64.646464646464651</v>
      </c>
      <c r="AB354" s="477">
        <v>91.161616161616166</v>
      </c>
      <c r="AC354" s="477">
        <v>84.229828850855753</v>
      </c>
      <c r="AD354" s="477">
        <v>83.311938382541712</v>
      </c>
      <c r="AE354" s="477">
        <v>96.498054474708169</v>
      </c>
      <c r="AF354" s="477">
        <v>92.660550458715591</v>
      </c>
      <c r="AG354" s="477">
        <v>90.721649484536087</v>
      </c>
      <c r="AH354" s="477">
        <v>99.304589707927676</v>
      </c>
      <c r="AI354" s="477">
        <v>98.656898656898662</v>
      </c>
      <c r="AJ354" s="477">
        <v>59.230769230769234</v>
      </c>
      <c r="AK354" s="477">
        <v>98.525798525798521</v>
      </c>
      <c r="AL354" s="477">
        <v>98.69047619047619</v>
      </c>
      <c r="AM354" s="477">
        <v>68.928571428571431</v>
      </c>
      <c r="AN354" s="477">
        <v>98.803827751196167</v>
      </c>
      <c r="AO354" s="477">
        <v>92.530487804878049</v>
      </c>
      <c r="AP354" s="477">
        <v>97.300771208226223</v>
      </c>
      <c r="AQ354" s="477">
        <v>98.090692124105018</v>
      </c>
      <c r="AR354" s="1"/>
      <c r="AS354" s="1"/>
      <c r="AT354" s="1"/>
      <c r="AU354" s="1"/>
      <c r="AV354" s="1"/>
      <c r="AW354" s="1"/>
      <c r="AX354" s="1"/>
      <c r="AY354" s="1"/>
      <c r="AZ354" s="342"/>
      <c r="BA354" s="972"/>
      <c r="BB354" s="597" t="s">
        <v>48</v>
      </c>
      <c r="BC354" s="487">
        <v>6495</v>
      </c>
      <c r="BD354" s="484">
        <v>4914</v>
      </c>
      <c r="BE354" s="484">
        <v>3883</v>
      </c>
      <c r="BF354" s="484">
        <v>2222</v>
      </c>
      <c r="BG354" s="493">
        <v>999</v>
      </c>
      <c r="BH354" s="487">
        <v>2135</v>
      </c>
      <c r="BI354" s="484">
        <v>1045</v>
      </c>
      <c r="BJ354" s="484">
        <v>603</v>
      </c>
      <c r="BK354" s="484">
        <v>480</v>
      </c>
      <c r="BL354" s="493">
        <v>367</v>
      </c>
      <c r="BM354" s="487">
        <v>3782</v>
      </c>
      <c r="BN354" s="484">
        <v>3263</v>
      </c>
      <c r="BO354" s="484">
        <v>2776</v>
      </c>
      <c r="BP354" s="484">
        <v>2330</v>
      </c>
      <c r="BQ354" s="493">
        <v>1732</v>
      </c>
      <c r="BR354" s="487">
        <v>707</v>
      </c>
      <c r="BS354" s="484">
        <v>735</v>
      </c>
      <c r="BT354" s="484">
        <v>668</v>
      </c>
      <c r="BU354" s="484">
        <v>795</v>
      </c>
      <c r="BV354" s="484">
        <v>742</v>
      </c>
      <c r="BW354" s="484">
        <v>750</v>
      </c>
      <c r="BX354" s="484">
        <v>832</v>
      </c>
      <c r="BY354" s="490">
        <v>794</v>
      </c>
      <c r="BZ354" s="490">
        <v>493</v>
      </c>
      <c r="CA354" s="490">
        <v>576</v>
      </c>
      <c r="CB354" s="490">
        <v>722</v>
      </c>
      <c r="CC354" s="490">
        <v>689</v>
      </c>
      <c r="CD354" s="490">
        <v>649</v>
      </c>
      <c r="CE354" s="490">
        <v>744</v>
      </c>
      <c r="CF354" s="490">
        <v>707</v>
      </c>
      <c r="CG354" s="490">
        <v>704</v>
      </c>
      <c r="CH354" s="490">
        <v>714</v>
      </c>
      <c r="CI354" s="490">
        <v>808</v>
      </c>
      <c r="CJ354" s="490">
        <v>462</v>
      </c>
      <c r="CK354" s="490">
        <v>802</v>
      </c>
      <c r="CL354" s="490">
        <v>829</v>
      </c>
      <c r="CM354" s="490">
        <v>579</v>
      </c>
      <c r="CN354" s="490">
        <v>826</v>
      </c>
      <c r="CO354" s="490">
        <v>607</v>
      </c>
      <c r="CP354" s="490">
        <v>757</v>
      </c>
      <c r="CQ354" s="490">
        <v>822</v>
      </c>
      <c r="CR354" s="2"/>
      <c r="CS354" s="2"/>
      <c r="CT354" s="2"/>
      <c r="CU354" s="2"/>
      <c r="CV354" s="2"/>
      <c r="CW354" s="2"/>
      <c r="CX354" s="2"/>
      <c r="CY354" s="2"/>
      <c r="CZ354" s="4"/>
    </row>
    <row r="355" s="370" customFormat="true" ht="15" customHeight="true" x14ac:dyDescent="0.2">
      <c r="A355" s="309"/>
      <c r="B355" s="309"/>
      <c r="C355" s="309"/>
      <c r="D355" s="309"/>
      <c r="E355" s="309"/>
      <c r="F355" s="309"/>
      <c r="G355" s="309"/>
      <c r="Z355" s="343"/>
      <c r="AA355" s="343"/>
      <c r="AB355" s="3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B355" s="309"/>
      <c r="BC355" s="436"/>
      <c r="BD355" s="436"/>
      <c r="BE355" s="436"/>
      <c r="BF355" s="436"/>
      <c r="BG355" s="436"/>
      <c r="BH355" s="436"/>
      <c r="BI355" s="436"/>
      <c r="BJ355" s="436"/>
      <c r="BK355" s="436"/>
      <c r="BL355" s="436"/>
      <c r="BM355" s="436"/>
      <c r="BN355" s="436"/>
      <c r="BO355" s="436"/>
      <c r="BP355" s="436"/>
      <c r="BQ355" s="436"/>
      <c r="BR355" s="436"/>
      <c r="BS355" s="436"/>
      <c r="BT355" s="436"/>
      <c r="BU355" s="436"/>
      <c r="BV355" s="436"/>
      <c r="BW355" s="436"/>
      <c r="BX355" s="436"/>
      <c r="BY355" s="436"/>
      <c r="BZ355" s="437"/>
      <c r="CA355" s="437"/>
      <c r="CB355" s="437"/>
      <c r="CC355" s="437"/>
      <c r="CD355" s="437"/>
      <c r="CE355" s="437"/>
      <c r="CF355" s="437"/>
      <c r="CG355" s="437"/>
      <c r="CH355" s="437"/>
      <c r="CI355" s="437"/>
      <c r="CJ355" s="437"/>
      <c r="CK355" s="437"/>
      <c r="CL355" s="437"/>
      <c r="CM355" s="437"/>
      <c r="CN355" s="437"/>
      <c r="CO355" s="437"/>
      <c r="CP355" s="437"/>
      <c r="CQ355" s="437"/>
      <c r="CR355" s="437"/>
      <c r="CS355" s="437"/>
      <c r="CT355" s="437"/>
      <c r="CU355" s="437"/>
      <c r="CV355" s="437"/>
      <c r="CW355" s="437"/>
      <c r="CX355" s="437"/>
      <c r="CY355" s="437"/>
      <c r="CZ355" s="437"/>
    </row>
    <row r="356" s="370" customFormat="true" ht="15" customHeight="true" x14ac:dyDescent="0.2">
      <c r="A356" s="309"/>
      <c r="B356" s="309"/>
      <c r="C356" s="309"/>
      <c r="D356" s="309"/>
      <c r="E356" s="309"/>
      <c r="F356" s="309"/>
      <c r="G356" s="309"/>
      <c r="Z356" s="343"/>
      <c r="AA356" s="343"/>
      <c r="AB356" s="3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B356" s="309"/>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70" customFormat="true" ht="15" customHeight="true" x14ac:dyDescent="0.2">
      <c r="A357" s="309"/>
      <c r="B357" s="309"/>
      <c r="C357" s="309"/>
      <c r="D357" s="309"/>
      <c r="E357" s="309"/>
      <c r="F357" s="309"/>
      <c r="G357" s="309"/>
      <c r="Z357" s="343"/>
      <c r="AA357" s="343"/>
      <c r="AB357" s="343"/>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B357" s="309"/>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70" customFormat="true" ht="15" customHeight="true" x14ac:dyDescent="0.2">
      <c r="A358" s="309"/>
      <c r="B358" s="309"/>
      <c r="C358" s="309"/>
      <c r="D358" s="309"/>
      <c r="E358" s="309"/>
      <c r="F358" s="309"/>
      <c r="G358" s="309"/>
      <c r="Z358" s="343"/>
      <c r="AA358" s="343"/>
      <c r="AB358" s="343"/>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B358" s="309"/>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70" customFormat="true" ht="15" customHeight="true" x14ac:dyDescent="0.2">
      <c r="A359" s="309"/>
      <c r="B359" s="309"/>
      <c r="C359" s="309"/>
      <c r="D359" s="309"/>
      <c r="E359" s="309"/>
      <c r="F359" s="309"/>
      <c r="G359" s="309"/>
      <c r="Z359" s="343"/>
      <c r="AA359" s="343"/>
      <c r="AB359" s="343"/>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B359" s="309"/>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70" customFormat="true" ht="15" customHeight="true" x14ac:dyDescent="0.2">
      <c r="A360" s="309"/>
      <c r="B360" s="309"/>
      <c r="C360" s="309"/>
      <c r="D360" s="309"/>
      <c r="E360" s="309"/>
      <c r="F360" s="309"/>
      <c r="G360" s="309"/>
      <c r="Z360" s="343"/>
      <c r="AA360" s="343"/>
      <c r="AB360" s="343"/>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B360" s="309"/>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70" customFormat="true" ht="15" customHeight="true" x14ac:dyDescent="0.2">
      <c r="A361" s="309"/>
      <c r="B361" s="309"/>
      <c r="C361" s="309"/>
      <c r="D361" s="309"/>
      <c r="E361" s="309"/>
      <c r="F361" s="309"/>
      <c r="G361" s="309"/>
      <c r="Z361" s="343"/>
      <c r="AA361" s="343"/>
      <c r="AB361" s="343"/>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B361" s="309"/>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70" customFormat="true" ht="15" customHeight="true" x14ac:dyDescent="0.2">
      <c r="A362" s="309"/>
      <c r="B362" s="309"/>
      <c r="C362" s="309"/>
      <c r="D362" s="309"/>
      <c r="E362" s="309"/>
      <c r="F362" s="309"/>
      <c r="G362" s="309"/>
      <c r="Z362" s="343"/>
      <c r="AA362" s="343"/>
      <c r="AB362" s="343"/>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B362" s="309"/>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70" customFormat="true" ht="15" customHeight="true" x14ac:dyDescent="0.2">
      <c r="A363" s="309"/>
      <c r="B363" s="309"/>
      <c r="C363" s="309"/>
      <c r="D363" s="309"/>
      <c r="E363" s="309"/>
      <c r="F363" s="309"/>
      <c r="G363" s="309"/>
      <c r="Z363" s="343"/>
      <c r="AA363" s="343"/>
      <c r="AB363" s="343"/>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B363" s="309"/>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70" customFormat="true" ht="15" customHeight="true" x14ac:dyDescent="0.2">
      <c r="A364" s="309"/>
      <c r="B364" s="309"/>
      <c r="C364" s="309"/>
      <c r="D364" s="309"/>
      <c r="E364" s="309"/>
      <c r="F364" s="309"/>
      <c r="G364" s="309"/>
      <c r="Z364" s="343"/>
      <c r="AA364" s="343"/>
      <c r="AB364" s="343"/>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B364" s="309"/>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70" customFormat="true" ht="15" customHeight="true" x14ac:dyDescent="0.2">
      <c r="A365" s="309"/>
      <c r="B365" s="309"/>
      <c r="C365" s="309"/>
      <c r="D365" s="309"/>
      <c r="E365" s="309"/>
      <c r="F365" s="309"/>
      <c r="G365" s="309"/>
      <c r="Z365" s="343"/>
      <c r="AA365" s="343"/>
      <c r="AB365" s="343"/>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B365" s="309"/>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70" customFormat="true" ht="15" customHeight="true" x14ac:dyDescent="0.2">
      <c r="A366" s="309"/>
      <c r="B366" s="309"/>
      <c r="C366" s="309"/>
      <c r="D366" s="309"/>
      <c r="E366" s="309"/>
      <c r="F366" s="309"/>
      <c r="G366" s="309"/>
      <c r="Z366" s="343"/>
      <c r="AA366" s="343"/>
      <c r="AB366" s="343"/>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B366" s="309"/>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70" customFormat="true" ht="15" customHeight="true" x14ac:dyDescent="0.2">
      <c r="A367" s="309"/>
      <c r="B367" s="309"/>
      <c r="C367" s="309"/>
      <c r="D367" s="309"/>
      <c r="E367" s="309"/>
      <c r="F367" s="309"/>
      <c r="G367" s="309"/>
      <c r="Z367" s="343"/>
      <c r="AA367" s="343"/>
      <c r="AB367" s="343"/>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B367" s="309"/>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70" customFormat="true" ht="15" customHeight="true" x14ac:dyDescent="0.2">
      <c r="A368" s="309"/>
      <c r="B368" s="309"/>
      <c r="C368" s="309"/>
      <c r="D368" s="309"/>
      <c r="E368" s="309"/>
      <c r="F368" s="309"/>
      <c r="G368" s="309"/>
      <c r="Z368" s="343"/>
      <c r="AA368" s="343"/>
      <c r="AB368" s="343"/>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B368" s="309"/>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70" customFormat="true" ht="15" customHeight="true" x14ac:dyDescent="0.2">
      <c r="A369" s="309"/>
      <c r="B369" s="309"/>
      <c r="C369" s="309"/>
      <c r="D369" s="309"/>
      <c r="E369" s="309"/>
      <c r="F369" s="309"/>
      <c r="G369" s="309"/>
      <c r="Z369" s="343"/>
      <c r="AA369" s="343"/>
      <c r="AB369" s="343"/>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B369" s="309"/>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70" customFormat="true" ht="15" customHeight="true" x14ac:dyDescent="0.2">
      <c r="A370" s="309"/>
      <c r="B370" s="309"/>
      <c r="C370" s="309"/>
      <c r="D370" s="309"/>
      <c r="E370" s="309"/>
      <c r="F370" s="309"/>
      <c r="G370" s="309"/>
      <c r="Z370" s="343"/>
      <c r="AA370" s="343"/>
      <c r="AB370" s="343"/>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B370" s="309"/>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70" customFormat="true" ht="15" customHeight="true" x14ac:dyDescent="0.2">
      <c r="A371" s="309"/>
      <c r="B371" s="309"/>
      <c r="C371" s="309"/>
      <c r="D371" s="309"/>
      <c r="E371" s="309"/>
      <c r="F371" s="309"/>
      <c r="G371" s="309"/>
      <c r="Z371" s="343"/>
      <c r="AA371" s="343"/>
      <c r="AB371" s="343"/>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B371" s="309"/>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70" customFormat="true" ht="15" customHeight="true" x14ac:dyDescent="0.2">
      <c r="A372" s="309"/>
      <c r="B372" s="309"/>
      <c r="C372" s="309"/>
      <c r="D372" s="309"/>
      <c r="E372" s="309"/>
      <c r="F372" s="309"/>
      <c r="G372" s="309"/>
      <c r="Z372" s="343"/>
      <c r="AA372" s="343"/>
      <c r="AB372" s="343"/>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B372" s="309"/>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70" customFormat="true" ht="15" customHeight="true" x14ac:dyDescent="0.2">
      <c r="A373" s="309"/>
      <c r="B373" s="309"/>
      <c r="C373" s="309"/>
      <c r="D373" s="309"/>
      <c r="E373" s="309"/>
      <c r="F373" s="309"/>
      <c r="G373" s="309"/>
      <c r="Z373" s="343"/>
      <c r="AA373" s="343"/>
      <c r="AB373" s="343"/>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B373" s="309"/>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70" customFormat="true" ht="15" customHeight="true" x14ac:dyDescent="0.2">
      <c r="A374" s="309"/>
      <c r="B374" s="309"/>
      <c r="C374" s="309"/>
      <c r="D374" s="309"/>
      <c r="E374" s="309"/>
      <c r="F374" s="309"/>
      <c r="G374" s="309"/>
      <c r="Z374" s="343"/>
      <c r="AA374" s="343"/>
      <c r="AB374" s="343"/>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B374" s="309"/>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04" customFormat="true" ht="15" customHeight="true" x14ac:dyDescent="0.2">
      <c r="Y375" s="306"/>
      <c r="Z375" s="342"/>
      <c r="AA375" s="342"/>
      <c r="AB375" s="342"/>
      <c r="AC375" s="342"/>
      <c r="AD375" s="342"/>
      <c r="AE375" s="342"/>
      <c r="AF375" s="342"/>
      <c r="AG375" s="342"/>
      <c r="AH375" s="342"/>
      <c r="AI375" s="342"/>
      <c r="AJ375" s="342"/>
      <c r="AK375" s="342"/>
      <c r="AL375" s="342"/>
      <c r="AM375" s="342"/>
      <c r="AN375" s="342"/>
      <c r="AO375" s="342"/>
      <c r="AP375" s="342"/>
      <c r="AQ375" s="342"/>
      <c r="AR375" s="342"/>
      <c r="AS375" s="342"/>
      <c r="AT375" s="342"/>
      <c r="AU375" s="342"/>
      <c r="AV375" s="342"/>
      <c r="AW375" s="342"/>
      <c r="AX375" s="342"/>
      <c r="AY375" s="342"/>
      <c r="AZ375" s="342"/>
      <c r="BA375" s="306"/>
      <c r="BY375" s="306"/>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04" customFormat="true" ht="15" customHeight="true" x14ac:dyDescent="0.2">
      <c r="Y376" s="306"/>
      <c r="Z376" s="342"/>
      <c r="AA376" s="342"/>
      <c r="AB376" s="342"/>
      <c r="AC376" s="342"/>
      <c r="AD376" s="342"/>
      <c r="AE376" s="342"/>
      <c r="AF376" s="342"/>
      <c r="AG376" s="342"/>
      <c r="AH376" s="342"/>
      <c r="AI376" s="342"/>
      <c r="AJ376" s="342"/>
      <c r="AK376" s="342"/>
      <c r="AL376" s="342"/>
      <c r="AM376" s="342"/>
      <c r="AN376" s="342"/>
      <c r="AO376" s="342"/>
      <c r="AP376" s="342"/>
      <c r="AQ376" s="342"/>
      <c r="AR376" s="342"/>
      <c r="AS376" s="342"/>
      <c r="AT376" s="342"/>
      <c r="AU376" s="342"/>
      <c r="AV376" s="342"/>
      <c r="AW376" s="342"/>
      <c r="AX376" s="342"/>
      <c r="AY376" s="342"/>
      <c r="AZ376" s="342"/>
      <c r="BA376" s="306"/>
      <c r="BY376" s="306"/>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04" customFormat="true" ht="15" customHeight="true" x14ac:dyDescent="0.2">
      <c r="Y377" s="306"/>
      <c r="Z377" s="342"/>
      <c r="AA377" s="342"/>
      <c r="AB377" s="342"/>
      <c r="AC377" s="342"/>
      <c r="AD377" s="342"/>
      <c r="AE377" s="342"/>
      <c r="AF377" s="342"/>
      <c r="AG377" s="342"/>
      <c r="AH377" s="342"/>
      <c r="AI377" s="342"/>
      <c r="AJ377" s="342"/>
      <c r="AK377" s="342"/>
      <c r="AL377" s="342"/>
      <c r="AM377" s="342"/>
      <c r="AN377" s="342"/>
      <c r="AO377" s="342"/>
      <c r="AP377" s="342"/>
      <c r="AQ377" s="342"/>
      <c r="AR377" s="342"/>
      <c r="AS377" s="342"/>
      <c r="AT377" s="342"/>
      <c r="AU377" s="342"/>
      <c r="AV377" s="342"/>
      <c r="AW377" s="342"/>
      <c r="AX377" s="342"/>
      <c r="AY377" s="342"/>
      <c r="AZ377" s="342"/>
      <c r="BA377" s="306"/>
      <c r="BY377" s="306"/>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04" customFormat="true" ht="15" customHeight="true" x14ac:dyDescent="0.2">
      <c r="Y378" s="306"/>
      <c r="Z378" s="342"/>
      <c r="AA378" s="342"/>
      <c r="AB378" s="342"/>
      <c r="AC378" s="342"/>
      <c r="AD378" s="342"/>
      <c r="AE378" s="342"/>
      <c r="AF378" s="342"/>
      <c r="AG378" s="342"/>
      <c r="AH378" s="342"/>
      <c r="AI378" s="342"/>
      <c r="AJ378" s="342"/>
      <c r="AK378" s="342"/>
      <c r="AL378" s="342"/>
      <c r="AM378" s="342"/>
      <c r="AN378" s="342"/>
      <c r="AO378" s="342"/>
      <c r="AP378" s="342"/>
      <c r="AQ378" s="342"/>
      <c r="AR378" s="342"/>
      <c r="AS378" s="342"/>
      <c r="AT378" s="342"/>
      <c r="AU378" s="342"/>
      <c r="AV378" s="342"/>
      <c r="AW378" s="342"/>
      <c r="AX378" s="342"/>
      <c r="AY378" s="342"/>
      <c r="AZ378" s="342"/>
      <c r="BA378" s="306"/>
      <c r="BY378" s="306"/>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04" customFormat="true" ht="15" customHeight="true" x14ac:dyDescent="0.2">
      <c r="Y379" s="306"/>
      <c r="Z379" s="342"/>
      <c r="AA379" s="342"/>
      <c r="AB379" s="342"/>
      <c r="AC379" s="342"/>
      <c r="AD379" s="342"/>
      <c r="AE379" s="342"/>
      <c r="AF379" s="342"/>
      <c r="AG379" s="342"/>
      <c r="AH379" s="342"/>
      <c r="AI379" s="342"/>
      <c r="AJ379" s="342"/>
      <c r="AK379" s="342"/>
      <c r="AL379" s="342"/>
      <c r="AM379" s="342"/>
      <c r="AN379" s="342"/>
      <c r="AO379" s="342"/>
      <c r="AP379" s="342"/>
      <c r="AQ379" s="342"/>
      <c r="AR379" s="342"/>
      <c r="AS379" s="342"/>
      <c r="AT379" s="342"/>
      <c r="AU379" s="342"/>
      <c r="AV379" s="342"/>
      <c r="AW379" s="342"/>
      <c r="AX379" s="342"/>
      <c r="AY379" s="342"/>
      <c r="AZ379" s="342"/>
      <c r="BA379" s="306"/>
      <c r="BY379" s="306"/>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04" customFormat="true" ht="15" customHeight="true" x14ac:dyDescent="0.2">
      <c r="Y380" s="306"/>
      <c r="Z380" s="342"/>
      <c r="AA380" s="342"/>
      <c r="AB380" s="342"/>
      <c r="AC380" s="342"/>
      <c r="AD380" s="342"/>
      <c r="AE380" s="342"/>
      <c r="AF380" s="342"/>
      <c r="AG380" s="342"/>
      <c r="AH380" s="342"/>
      <c r="AI380" s="342"/>
      <c r="AJ380" s="342"/>
      <c r="AK380" s="342"/>
      <c r="AL380" s="342"/>
      <c r="AM380" s="342"/>
      <c r="AN380" s="342"/>
      <c r="AO380" s="342"/>
      <c r="AP380" s="342"/>
      <c r="AQ380" s="342"/>
      <c r="AR380" s="342"/>
      <c r="AS380" s="342"/>
      <c r="AT380" s="342"/>
      <c r="AU380" s="342"/>
      <c r="AV380" s="342"/>
      <c r="AW380" s="342"/>
      <c r="AX380" s="342"/>
      <c r="AY380" s="342"/>
      <c r="AZ380" s="342"/>
      <c r="BA380" s="306"/>
      <c r="BY380" s="306"/>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04" customFormat="true" ht="15" customHeight="true" x14ac:dyDescent="0.2">
      <c r="Y381" s="306"/>
      <c r="Z381" s="342"/>
      <c r="AA381" s="342"/>
      <c r="AB381" s="342"/>
      <c r="AC381" s="342"/>
      <c r="AD381" s="342"/>
      <c r="AE381" s="342"/>
      <c r="AF381" s="342"/>
      <c r="AG381" s="342"/>
      <c r="AH381" s="342"/>
      <c r="AI381" s="342"/>
      <c r="AJ381" s="342"/>
      <c r="AK381" s="342"/>
      <c r="AL381" s="342"/>
      <c r="AM381" s="342"/>
      <c r="AN381" s="342"/>
      <c r="AO381" s="342"/>
      <c r="AP381" s="342"/>
      <c r="AQ381" s="342"/>
      <c r="AR381" s="342"/>
      <c r="AS381" s="342"/>
      <c r="AT381" s="342"/>
      <c r="AU381" s="342"/>
      <c r="AV381" s="342"/>
      <c r="AW381" s="342"/>
      <c r="AX381" s="342"/>
      <c r="AY381" s="342"/>
      <c r="AZ381" s="342"/>
      <c r="BA381" s="306"/>
      <c r="BY381" s="306"/>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04" customFormat="true" ht="15" customHeight="true" x14ac:dyDescent="0.2">
      <c r="Y382" s="306"/>
      <c r="Z382" s="342"/>
      <c r="AA382" s="342"/>
      <c r="AB382" s="342"/>
      <c r="AC382" s="342"/>
      <c r="AD382" s="342"/>
      <c r="AE382" s="342"/>
      <c r="AF382" s="342"/>
      <c r="AG382" s="342"/>
      <c r="AH382" s="342"/>
      <c r="AI382" s="342"/>
      <c r="AJ382" s="342"/>
      <c r="AK382" s="342"/>
      <c r="AL382" s="342"/>
      <c r="AM382" s="342"/>
      <c r="AN382" s="342"/>
      <c r="AO382" s="342"/>
      <c r="AP382" s="342"/>
      <c r="AQ382" s="342"/>
      <c r="AR382" s="342"/>
      <c r="AS382" s="342"/>
      <c r="AT382" s="342"/>
      <c r="AU382" s="342"/>
      <c r="AV382" s="342"/>
      <c r="AW382" s="342"/>
      <c r="AX382" s="342"/>
      <c r="AY382" s="342"/>
      <c r="AZ382" s="342"/>
      <c r="BA382" s="306"/>
      <c r="BY382" s="306"/>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04" customFormat="true" ht="15" customHeight="true" x14ac:dyDescent="0.2">
      <c r="Y383" s="306"/>
      <c r="Z383" s="342"/>
      <c r="AA383" s="342"/>
      <c r="AB383" s="342"/>
      <c r="AC383" s="342"/>
      <c r="AD383" s="342"/>
      <c r="AE383" s="342"/>
      <c r="AF383" s="342"/>
      <c r="AG383" s="342"/>
      <c r="AH383" s="342"/>
      <c r="AI383" s="342"/>
      <c r="AJ383" s="342"/>
      <c r="AK383" s="342"/>
      <c r="AL383" s="342"/>
      <c r="AM383" s="342"/>
      <c r="AN383" s="342"/>
      <c r="AO383" s="342"/>
      <c r="AP383" s="342"/>
      <c r="AQ383" s="342"/>
      <c r="AR383" s="342"/>
      <c r="AS383" s="342"/>
      <c r="AT383" s="342"/>
      <c r="AU383" s="342"/>
      <c r="AV383" s="342"/>
      <c r="AW383" s="342"/>
      <c r="AX383" s="342"/>
      <c r="AY383" s="342"/>
      <c r="AZ383" s="342"/>
      <c r="BA383" s="306"/>
      <c r="BY383" s="306"/>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04" customFormat="true" ht="15" customHeight="true" x14ac:dyDescent="0.2">
      <c r="Y384" s="306"/>
      <c r="Z384" s="342"/>
      <c r="AA384" s="342"/>
      <c r="AB384" s="342"/>
      <c r="AC384" s="342"/>
      <c r="AD384" s="342"/>
      <c r="AE384" s="342"/>
      <c r="AF384" s="342"/>
      <c r="AG384" s="342"/>
      <c r="AH384" s="342"/>
      <c r="AI384" s="342"/>
      <c r="AJ384" s="342"/>
      <c r="AK384" s="342"/>
      <c r="AL384" s="342"/>
      <c r="AM384" s="342"/>
      <c r="AN384" s="342"/>
      <c r="AO384" s="342"/>
      <c r="AP384" s="342"/>
      <c r="AQ384" s="342"/>
      <c r="AR384" s="342"/>
      <c r="AS384" s="342"/>
      <c r="AT384" s="342"/>
      <c r="AU384" s="342"/>
      <c r="AV384" s="342"/>
      <c r="AW384" s="342"/>
      <c r="AX384" s="342"/>
      <c r="AY384" s="342"/>
      <c r="AZ384" s="342"/>
      <c r="BA384" s="306"/>
      <c r="BY384" s="306"/>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04" customFormat="true" ht="15" customHeight="true" x14ac:dyDescent="0.2">
      <c r="Y385" s="306"/>
      <c r="Z385" s="342"/>
      <c r="AA385" s="342"/>
      <c r="AB385" s="342"/>
      <c r="AC385" s="342"/>
      <c r="AD385" s="342"/>
      <c r="AE385" s="342"/>
      <c r="AF385" s="342"/>
      <c r="AG385" s="342"/>
      <c r="AH385" s="342"/>
      <c r="AI385" s="342"/>
      <c r="AJ385" s="342"/>
      <c r="AK385" s="342"/>
      <c r="AL385" s="342"/>
      <c r="AM385" s="342"/>
      <c r="AN385" s="342"/>
      <c r="AO385" s="342"/>
      <c r="AP385" s="342"/>
      <c r="AQ385" s="342"/>
      <c r="AR385" s="342"/>
      <c r="AS385" s="342"/>
      <c r="AT385" s="342"/>
      <c r="AU385" s="342"/>
      <c r="AV385" s="342"/>
      <c r="AW385" s="342"/>
      <c r="AX385" s="342"/>
      <c r="AY385" s="342"/>
      <c r="AZ385" s="342"/>
      <c r="BA385" s="306"/>
      <c r="BY385" s="306"/>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04" customFormat="true" ht="15" customHeight="true" x14ac:dyDescent="0.2">
      <c r="Y386" s="306"/>
      <c r="Z386" s="342"/>
      <c r="AA386" s="342"/>
      <c r="AB386" s="342"/>
      <c r="AC386" s="342"/>
      <c r="AD386" s="342"/>
      <c r="AE386" s="342"/>
      <c r="AF386" s="342"/>
      <c r="AG386" s="342"/>
      <c r="AH386" s="342"/>
      <c r="AI386" s="342"/>
      <c r="AJ386" s="342"/>
      <c r="AK386" s="342"/>
      <c r="AL386" s="342"/>
      <c r="AM386" s="342"/>
      <c r="AN386" s="342"/>
      <c r="AO386" s="342"/>
      <c r="AP386" s="342"/>
      <c r="AQ386" s="342"/>
      <c r="AR386" s="342"/>
      <c r="AS386" s="342"/>
      <c r="AT386" s="342"/>
      <c r="AU386" s="342"/>
      <c r="AV386" s="342"/>
      <c r="AW386" s="342"/>
      <c r="AX386" s="342"/>
      <c r="AY386" s="342"/>
      <c r="AZ386" s="342"/>
      <c r="BA386" s="306"/>
      <c r="BY386" s="306"/>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04" customFormat="true" ht="15" customHeight="true" x14ac:dyDescent="0.2">
      <c r="Y387" s="306"/>
      <c r="Z387" s="342"/>
      <c r="AA387" s="342"/>
      <c r="AB387" s="342"/>
      <c r="AC387" s="342"/>
      <c r="AD387" s="342"/>
      <c r="AE387" s="342"/>
      <c r="AF387" s="342"/>
      <c r="AG387" s="342"/>
      <c r="AH387" s="342"/>
      <c r="AI387" s="342"/>
      <c r="AJ387" s="342"/>
      <c r="AK387" s="342"/>
      <c r="AL387" s="342"/>
      <c r="AM387" s="342"/>
      <c r="AN387" s="342"/>
      <c r="AO387" s="342"/>
      <c r="AP387" s="342"/>
      <c r="AQ387" s="342"/>
      <c r="AR387" s="342"/>
      <c r="AS387" s="342"/>
      <c r="AT387" s="342"/>
      <c r="AU387" s="342"/>
      <c r="AV387" s="342"/>
      <c r="AW387" s="342"/>
      <c r="AX387" s="342"/>
      <c r="AY387" s="342"/>
      <c r="AZ387" s="342"/>
      <c r="BA387" s="306"/>
      <c r="BY387" s="306"/>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04" customFormat="true" ht="15" customHeight="true" x14ac:dyDescent="0.2">
      <c r="Y388" s="306"/>
      <c r="Z388" s="342"/>
      <c r="AA388" s="342"/>
      <c r="AB388" s="342"/>
      <c r="AC388" s="342"/>
      <c r="AD388" s="342"/>
      <c r="AE388" s="342"/>
      <c r="AF388" s="342"/>
      <c r="AG388" s="342"/>
      <c r="AH388" s="342"/>
      <c r="AI388" s="342"/>
      <c r="AJ388" s="342"/>
      <c r="AK388" s="342"/>
      <c r="AL388" s="342"/>
      <c r="AM388" s="342"/>
      <c r="AN388" s="342"/>
      <c r="AO388" s="342"/>
      <c r="AP388" s="342"/>
      <c r="AQ388" s="342"/>
      <c r="AR388" s="342"/>
      <c r="AS388" s="342"/>
      <c r="AT388" s="342"/>
      <c r="AU388" s="342"/>
      <c r="AV388" s="342"/>
      <c r="AW388" s="342"/>
      <c r="AX388" s="342"/>
      <c r="AY388" s="342"/>
      <c r="AZ388" s="342"/>
      <c r="BA388" s="306"/>
      <c r="BY388" s="306"/>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04" customFormat="true" ht="15" customHeight="true" x14ac:dyDescent="0.2">
      <c r="Y389" s="306"/>
      <c r="Z389" s="342"/>
      <c r="AA389" s="342"/>
      <c r="AB389" s="342"/>
      <c r="AC389" s="342"/>
      <c r="AD389" s="342"/>
      <c r="AE389" s="342"/>
      <c r="AF389" s="342"/>
      <c r="AG389" s="342"/>
      <c r="AH389" s="342"/>
      <c r="AI389" s="342"/>
      <c r="AJ389" s="342"/>
      <c r="AK389" s="342"/>
      <c r="AL389" s="342"/>
      <c r="AM389" s="342"/>
      <c r="AN389" s="342"/>
      <c r="AO389" s="342"/>
      <c r="AP389" s="342"/>
      <c r="AQ389" s="342"/>
      <c r="AR389" s="342"/>
      <c r="AS389" s="342"/>
      <c r="AT389" s="342"/>
      <c r="AU389" s="342"/>
      <c r="AV389" s="342"/>
      <c r="AW389" s="342"/>
      <c r="AX389" s="342"/>
      <c r="AY389" s="342"/>
      <c r="AZ389" s="342"/>
      <c r="BA389" s="306"/>
      <c r="BY389" s="306"/>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304" customFormat="true" ht="15" customHeight="true" x14ac:dyDescent="0.2">
      <c r="Y390" s="306"/>
      <c r="Z390" s="342"/>
      <c r="AA390" s="342"/>
      <c r="AB390" s="342"/>
      <c r="AC390" s="342"/>
      <c r="AD390" s="342"/>
      <c r="AE390" s="342"/>
      <c r="AF390" s="342"/>
      <c r="AG390" s="342"/>
      <c r="AH390" s="342"/>
      <c r="AI390" s="342"/>
      <c r="AJ390" s="342"/>
      <c r="AK390" s="342"/>
      <c r="AL390" s="342"/>
      <c r="AM390" s="342"/>
      <c r="AN390" s="342"/>
      <c r="AO390" s="342"/>
      <c r="AP390" s="342"/>
      <c r="AQ390" s="342"/>
      <c r="AR390" s="342"/>
      <c r="AS390" s="342"/>
      <c r="AT390" s="342"/>
      <c r="AU390" s="342"/>
      <c r="AV390" s="342"/>
      <c r="AW390" s="342"/>
      <c r="AX390" s="342"/>
      <c r="AY390" s="342"/>
      <c r="AZ390" s="342"/>
      <c r="BA390" s="306"/>
      <c r="BY390" s="306"/>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304" customFormat="true" ht="15" customHeight="true" x14ac:dyDescent="0.2">
      <c r="Y391" s="306"/>
      <c r="Z391" s="342"/>
      <c r="AA391" s="342"/>
      <c r="AB391" s="342"/>
      <c r="AC391" s="342"/>
      <c r="AD391" s="342"/>
      <c r="AE391" s="342"/>
      <c r="AF391" s="342"/>
      <c r="AG391" s="342"/>
      <c r="AH391" s="342"/>
      <c r="AI391" s="342"/>
      <c r="AJ391" s="342"/>
      <c r="AK391" s="342"/>
      <c r="AL391" s="342"/>
      <c r="AM391" s="342"/>
      <c r="AN391" s="342"/>
      <c r="AO391" s="342"/>
      <c r="AP391" s="342"/>
      <c r="AQ391" s="342"/>
      <c r="AR391" s="342"/>
      <c r="AS391" s="342"/>
      <c r="AT391" s="342"/>
      <c r="AU391" s="342"/>
      <c r="AV391" s="342"/>
      <c r="AW391" s="342"/>
      <c r="AX391" s="342"/>
      <c r="AY391" s="342"/>
      <c r="AZ391" s="342"/>
      <c r="BA391" s="306"/>
      <c r="BY391" s="306"/>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304" customFormat="true" ht="15" customHeight="true" x14ac:dyDescent="0.2">
      <c r="Y392" s="306"/>
      <c r="Z392" s="342"/>
      <c r="AA392" s="342"/>
      <c r="AB392" s="342"/>
      <c r="AC392" s="342"/>
      <c r="AD392" s="342"/>
      <c r="AE392" s="342"/>
      <c r="AF392" s="342"/>
      <c r="AG392" s="342"/>
      <c r="AH392" s="342"/>
      <c r="AI392" s="342"/>
      <c r="AJ392" s="342"/>
      <c r="AK392" s="342"/>
      <c r="AL392" s="342"/>
      <c r="AM392" s="342"/>
      <c r="AN392" s="342"/>
      <c r="AO392" s="342"/>
      <c r="AP392" s="342"/>
      <c r="AQ392" s="342"/>
      <c r="AR392" s="342"/>
      <c r="AS392" s="342"/>
      <c r="AT392" s="342"/>
      <c r="AU392" s="342"/>
      <c r="AV392" s="342"/>
      <c r="AW392" s="342"/>
      <c r="AX392" s="342"/>
      <c r="AY392" s="342"/>
      <c r="AZ392" s="342"/>
      <c r="BA392" s="306"/>
      <c r="BY392" s="306"/>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304" customFormat="true" ht="15" customHeight="true" x14ac:dyDescent="0.2">
      <c r="Y393" s="306"/>
      <c r="Z393" s="342"/>
      <c r="AA393" s="342"/>
      <c r="AB393" s="342"/>
      <c r="AC393" s="342"/>
      <c r="AD393" s="342"/>
      <c r="AE393" s="342"/>
      <c r="AF393" s="342"/>
      <c r="AG393" s="342"/>
      <c r="AH393" s="342"/>
      <c r="AI393" s="342"/>
      <c r="AJ393" s="342"/>
      <c r="AK393" s="342"/>
      <c r="AL393" s="342"/>
      <c r="AM393" s="342"/>
      <c r="AN393" s="342"/>
      <c r="AO393" s="342"/>
      <c r="AP393" s="342"/>
      <c r="AQ393" s="342"/>
      <c r="AR393" s="342"/>
      <c r="AS393" s="342"/>
      <c r="AT393" s="342"/>
      <c r="AU393" s="342"/>
      <c r="AV393" s="342"/>
      <c r="AW393" s="342"/>
      <c r="AX393" s="342"/>
      <c r="AY393" s="342"/>
      <c r="AZ393" s="342"/>
      <c r="BA393" s="306"/>
      <c r="BY393" s="306"/>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304" customFormat="true" ht="15" customHeight="true" x14ac:dyDescent="0.2">
      <c r="Y394" s="306"/>
      <c r="Z394" s="342"/>
      <c r="AA394" s="342"/>
      <c r="AB394" s="342"/>
      <c r="AC394" s="342"/>
      <c r="AD394" s="342"/>
      <c r="AE394" s="342"/>
      <c r="AF394" s="342"/>
      <c r="AG394" s="342"/>
      <c r="AH394" s="342"/>
      <c r="AI394" s="342"/>
      <c r="AJ394" s="342"/>
      <c r="AK394" s="342"/>
      <c r="AL394" s="342"/>
      <c r="AM394" s="342"/>
      <c r="AN394" s="342"/>
      <c r="AO394" s="342"/>
      <c r="AP394" s="342"/>
      <c r="AQ394" s="342"/>
      <c r="AR394" s="342"/>
      <c r="AS394" s="342"/>
      <c r="AT394" s="342"/>
      <c r="AU394" s="342"/>
      <c r="AV394" s="342"/>
      <c r="AW394" s="342"/>
      <c r="AX394" s="342"/>
      <c r="AY394" s="342"/>
      <c r="AZ394" s="342"/>
      <c r="BA394" s="306"/>
      <c r="BY394" s="306"/>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304" customFormat="true" ht="15" customHeight="true" x14ac:dyDescent="0.2">
      <c r="Y395" s="306"/>
      <c r="Z395" s="342"/>
      <c r="AA395" s="342"/>
      <c r="AB395" s="342"/>
      <c r="AC395" s="342"/>
      <c r="AD395" s="342"/>
      <c r="AE395" s="342"/>
      <c r="AF395" s="342"/>
      <c r="AG395" s="342"/>
      <c r="AH395" s="342"/>
      <c r="AI395" s="342"/>
      <c r="AJ395" s="342"/>
      <c r="AK395" s="342"/>
      <c r="AL395" s="342"/>
      <c r="AM395" s="342"/>
      <c r="AN395" s="342"/>
      <c r="AO395" s="342"/>
      <c r="AP395" s="342"/>
      <c r="AQ395" s="342"/>
      <c r="AR395" s="342"/>
      <c r="AS395" s="342"/>
      <c r="AT395" s="342"/>
      <c r="AU395" s="342"/>
      <c r="AV395" s="342"/>
      <c r="AW395" s="342"/>
      <c r="AX395" s="342"/>
      <c r="AY395" s="342"/>
      <c r="AZ395" s="342"/>
      <c r="BA395" s="306"/>
      <c r="BY395" s="306"/>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304" customFormat="true" ht="15" customHeight="true" x14ac:dyDescent="0.2">
      <c r="Y396" s="306"/>
      <c r="Z396" s="342"/>
      <c r="AA396" s="342"/>
      <c r="AB396" s="342"/>
      <c r="AC396" s="342"/>
      <c r="AD396" s="342"/>
      <c r="AE396" s="342"/>
      <c r="AF396" s="342"/>
      <c r="AG396" s="342"/>
      <c r="AH396" s="342"/>
      <c r="AI396" s="342"/>
      <c r="AJ396" s="342"/>
      <c r="AK396" s="342"/>
      <c r="AL396" s="342"/>
      <c r="AM396" s="342"/>
      <c r="AN396" s="342"/>
      <c r="AO396" s="342"/>
      <c r="AP396" s="342"/>
      <c r="AQ396" s="342"/>
      <c r="AR396" s="342"/>
      <c r="AS396" s="342"/>
      <c r="AT396" s="342"/>
      <c r="AU396" s="342"/>
      <c r="AV396" s="342"/>
      <c r="AW396" s="342"/>
      <c r="AX396" s="342"/>
      <c r="AY396" s="342"/>
      <c r="AZ396" s="342"/>
      <c r="BA396" s="306"/>
      <c r="BY396" s="306"/>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304" customFormat="true" ht="15" customHeight="true" x14ac:dyDescent="0.2">
      <c r="Y397" s="306"/>
      <c r="Z397" s="342"/>
      <c r="AA397" s="342"/>
      <c r="AB397" s="342"/>
      <c r="AC397" s="342"/>
      <c r="AD397" s="342"/>
      <c r="AE397" s="342"/>
      <c r="AF397" s="342"/>
      <c r="AG397" s="342"/>
      <c r="AH397" s="342"/>
      <c r="AI397" s="342"/>
      <c r="AJ397" s="342"/>
      <c r="AK397" s="342"/>
      <c r="AL397" s="342"/>
      <c r="AM397" s="342"/>
      <c r="AN397" s="342"/>
      <c r="AO397" s="342"/>
      <c r="AP397" s="342"/>
      <c r="AQ397" s="342"/>
      <c r="AR397" s="342"/>
      <c r="AS397" s="342"/>
      <c r="AT397" s="342"/>
      <c r="AU397" s="342"/>
      <c r="AV397" s="342"/>
      <c r="AW397" s="342"/>
      <c r="AX397" s="342"/>
      <c r="AY397" s="342"/>
      <c r="AZ397" s="342"/>
      <c r="BA397" s="306"/>
      <c r="BY397" s="306"/>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304" customFormat="true" ht="15" customHeight="true" x14ac:dyDescent="0.2">
      <c r="Y398" s="306"/>
      <c r="Z398" s="342"/>
      <c r="AA398" s="342"/>
      <c r="AB398" s="342"/>
      <c r="AC398" s="342"/>
      <c r="AD398" s="342"/>
      <c r="AE398" s="342"/>
      <c r="AF398" s="342"/>
      <c r="AG398" s="342"/>
      <c r="AH398" s="342"/>
      <c r="AI398" s="342"/>
      <c r="AJ398" s="342"/>
      <c r="AK398" s="342"/>
      <c r="AL398" s="342"/>
      <c r="AM398" s="342"/>
      <c r="AN398" s="342"/>
      <c r="AO398" s="342"/>
      <c r="AP398" s="342"/>
      <c r="AQ398" s="342"/>
      <c r="AR398" s="342"/>
      <c r="AS398" s="342"/>
      <c r="AT398" s="342"/>
      <c r="AU398" s="342"/>
      <c r="AV398" s="342"/>
      <c r="AW398" s="342"/>
      <c r="AX398" s="342"/>
      <c r="AY398" s="342"/>
      <c r="AZ398" s="342"/>
      <c r="BA398" s="306"/>
      <c r="BY398" s="306"/>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519" customFormat="true" ht="15" customHeight="true" x14ac:dyDescent="0.25">
      <c r="A399" s="310"/>
      <c r="B399" s="310"/>
      <c r="C399" s="1002" t="s">
        <v>132</v>
      </c>
      <c r="D399" s="1003"/>
      <c r="E399" s="1003"/>
      <c r="F399" s="1003"/>
      <c r="G399" s="310"/>
      <c r="H399" s="1007" t="s">
        <v>133</v>
      </c>
      <c r="I399" s="1008"/>
      <c r="J399" s="1008"/>
      <c r="K399" s="1008"/>
      <c r="M399" s="1007" t="s">
        <v>134</v>
      </c>
      <c r="N399" s="1008"/>
      <c r="O399" s="1008"/>
      <c r="P399" s="1008"/>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10"/>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519" customFormat="true" ht="15" customHeight="true" x14ac:dyDescent="0.2">
      <c r="A400" s="310"/>
      <c r="B400" s="310"/>
      <c r="C400" s="1026" t="s">
        <v>206</v>
      </c>
      <c r="D400" s="1022"/>
      <c r="E400" s="1022"/>
      <c r="F400"/>
      <c r="G400"/>
      <c r="H400" s="1022" t="s">
        <v>206</v>
      </c>
      <c r="I400" s="1022"/>
      <c r="J400" s="1022"/>
      <c r="K400"/>
      <c r="L400"/>
      <c r="M400" s="1022" t="s">
        <v>206</v>
      </c>
      <c r="N400" s="1022"/>
      <c r="O400" s="1022"/>
      <c r="P400"/>
      <c r="Q400"/>
      <c r="R400" s="338"/>
      <c r="Z400" s="338"/>
      <c r="AA400" s="338"/>
      <c r="AB400" s="338"/>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B400" s="310"/>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519" customFormat="true" ht="25.15" customHeight="true" x14ac:dyDescent="0.2">
      <c r="A401" s="310"/>
      <c r="B401" s="310"/>
      <c r="C401" s="1020" t="s">
        <v>195</v>
      </c>
      <c r="D401" s="1021"/>
      <c r="E401" s="827" t="s">
        <v>207</v>
      </c>
      <c r="F401" s="828"/>
      <c r="G401" s="828"/>
      <c r="H401" s="1021" t="s">
        <v>195</v>
      </c>
      <c r="I401" s="1021"/>
      <c r="J401" s="829" t="s">
        <v>207</v>
      </c>
      <c r="K401" s="828"/>
      <c r="L401" s="828"/>
      <c r="M401" s="1021" t="s">
        <v>195</v>
      </c>
      <c r="N401" s="1021"/>
      <c r="O401" s="830" t="s">
        <v>207</v>
      </c>
      <c r="P401" s="828"/>
      <c r="Q401" s="828"/>
      <c r="R401" s="338"/>
      <c r="Z401" s="338"/>
      <c r="AA401" s="338"/>
      <c r="AB401" s="338"/>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B401" s="310"/>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519" customFormat="true" ht="25.15" customHeight="true" x14ac:dyDescent="0.2">
      <c r="A402" s="310"/>
      <c r="B402" s="1004" t="s">
        <v>140</v>
      </c>
      <c r="C402" s="1021"/>
      <c r="D402" s="1021"/>
      <c r="E402" s="831" t="s">
        <v>208</v>
      </c>
      <c r="F402" s="828"/>
      <c r="G402" s="828"/>
      <c r="H402" s="1021"/>
      <c r="I402" s="1021"/>
      <c r="J402" s="832" t="s">
        <v>208</v>
      </c>
      <c r="K402" s="828"/>
      <c r="L402" s="828"/>
      <c r="M402" s="1021"/>
      <c r="N402" s="1021"/>
      <c r="O402" s="833" t="s">
        <v>208</v>
      </c>
      <c r="P402" s="828"/>
      <c r="Q402" s="828"/>
      <c r="R402" s="338"/>
      <c r="Z402" s="338"/>
      <c r="AA402" s="338"/>
      <c r="AB402" s="338"/>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B402" s="310"/>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0" customFormat="true" ht="25.15" customHeight="true" x14ac:dyDescent="0.2">
      <c r="A403" s="419"/>
      <c r="B403" s="887"/>
      <c r="C403" s="1020" t="s">
        <v>582</v>
      </c>
      <c r="D403" s="1021"/>
      <c r="E403" s="834">
        <v>0.85961227642737947</v>
      </c>
      <c r="F403" s="828"/>
      <c r="G403" s="828"/>
      <c r="H403" s="1021" t="s">
        <v>582</v>
      </c>
      <c r="I403" s="1021"/>
      <c r="J403" s="835">
        <v>0.84685399646329806</v>
      </c>
      <c r="K403" s="828"/>
      <c r="L403" s="828"/>
      <c r="M403" s="1021" t="s">
        <v>583</v>
      </c>
      <c r="N403" s="1021"/>
      <c r="O403" s="836">
        <v>0.50288148254834042</v>
      </c>
      <c r="P403" s="828"/>
      <c r="Q403" s="828"/>
      <c r="R403" s="341"/>
      <c r="Z403" s="341"/>
      <c r="AA403" s="341"/>
      <c r="AB403" s="341"/>
      <c r="AC403" s="341"/>
      <c r="AD403" s="341"/>
      <c r="AE403" s="341"/>
      <c r="AF403" s="341"/>
      <c r="AG403" s="341"/>
      <c r="AH403" s="341"/>
      <c r="AI403" s="341"/>
      <c r="AJ403" s="341"/>
      <c r="AK403" s="341"/>
      <c r="AL403" s="341"/>
      <c r="AM403" s="341"/>
      <c r="AN403" s="341"/>
      <c r="AO403" s="341"/>
      <c r="AP403" s="341"/>
      <c r="AQ403" s="341"/>
      <c r="AR403" s="341"/>
      <c r="AS403" s="341"/>
      <c r="AT403" s="341"/>
      <c r="AU403" s="341"/>
      <c r="AV403" s="341"/>
      <c r="AW403" s="341"/>
      <c r="AX403" s="341"/>
      <c r="AY403" s="341"/>
      <c r="AZ403" s="341"/>
      <c r="BB403" s="419"/>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0" customFormat="true" ht="25.15" customHeight="true" x14ac:dyDescent="0.2">
      <c r="A404" s="419"/>
      <c r="B404" s="887"/>
      <c r="C404" s="1020" t="s">
        <v>584</v>
      </c>
      <c r="D404" s="1021"/>
      <c r="E404" s="837">
        <v>0.84855590985940976</v>
      </c>
      <c r="F404" s="828"/>
      <c r="G404" s="828"/>
      <c r="H404" s="1021" t="s">
        <v>584</v>
      </c>
      <c r="I404" s="1021"/>
      <c r="J404" s="838">
        <v>0.83536433543153688</v>
      </c>
      <c r="K404" s="828"/>
      <c r="L404" s="828"/>
      <c r="M404" s="1021" t="s">
        <v>585</v>
      </c>
      <c r="N404" s="1021"/>
      <c r="O404" s="839">
        <v>-0.4859019847652648</v>
      </c>
      <c r="P404" s="828"/>
      <c r="Q404" s="828"/>
      <c r="R404" s="341"/>
      <c r="Z404" s="341"/>
      <c r="AA404" s="341"/>
      <c r="AB404" s="341"/>
      <c r="AC404" s="341"/>
      <c r="AD404" s="341"/>
      <c r="AE404" s="341"/>
      <c r="AF404" s="341"/>
      <c r="AG404" s="341"/>
      <c r="AH404" s="341"/>
      <c r="AI404" s="341"/>
      <c r="AJ404" s="341"/>
      <c r="AK404" s="341"/>
      <c r="AL404" s="341"/>
      <c r="AM404" s="341"/>
      <c r="AN404" s="341"/>
      <c r="AO404" s="341"/>
      <c r="AP404" s="341"/>
      <c r="AQ404" s="341"/>
      <c r="AR404" s="341"/>
      <c r="AS404" s="341"/>
      <c r="AT404" s="341"/>
      <c r="AU404" s="341"/>
      <c r="AV404" s="341"/>
      <c r="AW404" s="341"/>
      <c r="AX404" s="341"/>
      <c r="AY404" s="341"/>
      <c r="AZ404" s="341"/>
      <c r="BB404" s="419"/>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0" customFormat="true" ht="25.15" customHeight="true" x14ac:dyDescent="0.2">
      <c r="A405" s="419"/>
      <c r="B405" s="887"/>
      <c r="C405" s="1020" t="s">
        <v>585</v>
      </c>
      <c r="D405" s="1021"/>
      <c r="E405" s="837">
        <v>-0.79440968498155329</v>
      </c>
      <c r="F405" s="828"/>
      <c r="G405" s="828"/>
      <c r="H405" s="1021" t="s">
        <v>586</v>
      </c>
      <c r="I405" s="1021"/>
      <c r="J405" s="838">
        <v>-0.82186420538023996</v>
      </c>
      <c r="K405" s="828"/>
      <c r="L405" s="828"/>
      <c r="M405" s="1021" t="s">
        <v>587</v>
      </c>
      <c r="N405" s="1021"/>
      <c r="O405" s="839">
        <v>0.46851995295619964</v>
      </c>
      <c r="P405" s="828"/>
      <c r="Q405" s="828"/>
      <c r="R405" s="341"/>
      <c r="Z405" s="341"/>
      <c r="AA405" s="341"/>
      <c r="AB405" s="341"/>
      <c r="AC405" s="341"/>
      <c r="AD405" s="341"/>
      <c r="AE405" s="341"/>
      <c r="AF405" s="341"/>
      <c r="AG405" s="341"/>
      <c r="AH405" s="341"/>
      <c r="AI405" s="341"/>
      <c r="AJ405" s="341"/>
      <c r="AK405" s="341"/>
      <c r="AL405" s="341"/>
      <c r="AM405" s="341"/>
      <c r="AN405" s="341"/>
      <c r="AO405" s="341"/>
      <c r="AP405" s="341"/>
      <c r="AQ405" s="341"/>
      <c r="AR405" s="341"/>
      <c r="AS405" s="341"/>
      <c r="AT405" s="341"/>
      <c r="AU405" s="341"/>
      <c r="AV405" s="341"/>
      <c r="AW405" s="341"/>
      <c r="AX405" s="341"/>
      <c r="AY405" s="341"/>
      <c r="AZ405" s="341"/>
      <c r="BB405" s="419"/>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0" customFormat="true" ht="25.15" customHeight="true" x14ac:dyDescent="0.2">
      <c r="A406" s="419"/>
      <c r="B406" s="887"/>
      <c r="C406" s="1020" t="s">
        <v>588</v>
      </c>
      <c r="D406" s="1021"/>
      <c r="E406" s="837">
        <v>0.7895870122974904</v>
      </c>
      <c r="F406" s="828"/>
      <c r="G406" s="828"/>
      <c r="H406" s="1021" t="s">
        <v>585</v>
      </c>
      <c r="I406" s="1021"/>
      <c r="J406" s="838">
        <v>-0.78690263611202904</v>
      </c>
      <c r="K406" s="828"/>
      <c r="L406" s="828"/>
      <c r="M406" s="1021" t="s">
        <v>589</v>
      </c>
      <c r="N406" s="1021"/>
      <c r="O406" s="839">
        <v>-0.43950869085353106</v>
      </c>
      <c r="P406" s="828"/>
      <c r="Q406" s="828"/>
      <c r="R406" s="341"/>
      <c r="Z406" s="341"/>
      <c r="AA406" s="341"/>
      <c r="AB406" s="341"/>
      <c r="AC406" s="341"/>
      <c r="AD406" s="341"/>
      <c r="AE406" s="341"/>
      <c r="AF406" s="341"/>
      <c r="AG406" s="341"/>
      <c r="AH406" s="341"/>
      <c r="AI406" s="341"/>
      <c r="AJ406" s="341"/>
      <c r="AK406" s="341"/>
      <c r="AL406" s="341"/>
      <c r="AM406" s="341"/>
      <c r="AN406" s="341"/>
      <c r="AO406" s="341"/>
      <c r="AP406" s="341"/>
      <c r="AQ406" s="341"/>
      <c r="AR406" s="341"/>
      <c r="AS406" s="341"/>
      <c r="AT406" s="341"/>
      <c r="AU406" s="341"/>
      <c r="AV406" s="341"/>
      <c r="AW406" s="341"/>
      <c r="AX406" s="341"/>
      <c r="AY406" s="341"/>
      <c r="AZ406" s="341"/>
      <c r="BB406" s="419"/>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0" customFormat="true" ht="25.15" customHeight="true" x14ac:dyDescent="0.2">
      <c r="A407" s="419"/>
      <c r="B407" s="887"/>
      <c r="C407" s="1020" t="s">
        <v>586</v>
      </c>
      <c r="D407" s="1021"/>
      <c r="E407" s="837">
        <v>-0.78526191124321565</v>
      </c>
      <c r="F407" s="828"/>
      <c r="G407" s="828"/>
      <c r="H407" s="1021" t="s">
        <v>588</v>
      </c>
      <c r="I407" s="1021"/>
      <c r="J407" s="838">
        <v>0.77291089856343365</v>
      </c>
      <c r="K407" s="828"/>
      <c r="L407" s="828"/>
      <c r="M407" s="1021" t="s">
        <v>582</v>
      </c>
      <c r="N407" s="1021"/>
      <c r="O407" s="839">
        <v>0.42731509954950753</v>
      </c>
      <c r="P407" s="828"/>
      <c r="Q407" s="828"/>
      <c r="R407" s="341"/>
      <c r="Z407" s="341"/>
      <c r="AA407" s="341"/>
      <c r="AB407" s="341"/>
      <c r="AC407" s="341"/>
      <c r="AD407" s="341"/>
      <c r="AE407" s="341"/>
      <c r="AF407" s="341"/>
      <c r="AG407" s="341"/>
      <c r="AH407" s="341"/>
      <c r="AI407" s="341"/>
      <c r="AJ407" s="341"/>
      <c r="AK407" s="341"/>
      <c r="AL407" s="341"/>
      <c r="AM407" s="341"/>
      <c r="AN407" s="341"/>
      <c r="AO407" s="341"/>
      <c r="AP407" s="341"/>
      <c r="AQ407" s="341"/>
      <c r="AR407" s="341"/>
      <c r="AS407" s="341"/>
      <c r="AT407" s="341"/>
      <c r="AU407" s="341"/>
      <c r="AV407" s="341"/>
      <c r="AW407" s="341"/>
      <c r="AX407" s="341"/>
      <c r="AY407" s="341"/>
      <c r="AZ407" s="341"/>
      <c r="BB407" s="419"/>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0" customFormat="true" ht="25.15" customHeight="true" x14ac:dyDescent="0.2">
      <c r="A408" s="419"/>
      <c r="B408" s="887"/>
      <c r="C408" s="1020" t="s">
        <v>590</v>
      </c>
      <c r="D408" s="1021"/>
      <c r="E408" s="837">
        <v>0.77905836230806147</v>
      </c>
      <c r="F408" s="828"/>
      <c r="G408" s="828"/>
      <c r="H408" s="1021" t="s">
        <v>590</v>
      </c>
      <c r="I408" s="1021"/>
      <c r="J408" s="838">
        <v>0.75300083319423616</v>
      </c>
      <c r="K408" s="828"/>
      <c r="L408" s="828"/>
      <c r="M408" s="1021" t="s">
        <v>591</v>
      </c>
      <c r="N408" s="1021"/>
      <c r="O408" s="839">
        <v>0.42192441660298741</v>
      </c>
      <c r="P408" s="828"/>
      <c r="Q408" s="828"/>
      <c r="R408" s="341"/>
      <c r="Z408" s="341"/>
      <c r="AA408" s="341"/>
      <c r="AB408" s="341"/>
      <c r="AC408" s="341"/>
      <c r="AD408" s="341"/>
      <c r="AE408" s="341"/>
      <c r="AF408" s="341"/>
      <c r="AG408" s="341"/>
      <c r="AH408" s="341"/>
      <c r="AI408" s="341"/>
      <c r="AJ408" s="341"/>
      <c r="AK408" s="341"/>
      <c r="AL408" s="341"/>
      <c r="AM408" s="341"/>
      <c r="AN408" s="341"/>
      <c r="AO408" s="341"/>
      <c r="AP408" s="341"/>
      <c r="AQ408" s="341"/>
      <c r="AR408" s="341"/>
      <c r="AS408" s="341"/>
      <c r="AT408" s="341"/>
      <c r="AU408" s="341"/>
      <c r="AV408" s="341"/>
      <c r="AW408" s="341"/>
      <c r="AX408" s="341"/>
      <c r="AY408" s="341"/>
      <c r="AZ408" s="341"/>
      <c r="BB408" s="419"/>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0" customFormat="true" ht="25.15" customHeight="true" x14ac:dyDescent="0.2">
      <c r="A409" s="419"/>
      <c r="B409" s="887"/>
      <c r="C409" s="1020" t="s">
        <v>592</v>
      </c>
      <c r="D409" s="1021"/>
      <c r="E409" s="837">
        <v>0.74631322943756806</v>
      </c>
      <c r="F409" s="828"/>
      <c r="G409" s="828"/>
      <c r="H409" s="1021" t="s">
        <v>592</v>
      </c>
      <c r="I409" s="1021"/>
      <c r="J409" s="838">
        <v>0.71721069000595428</v>
      </c>
      <c r="K409" s="828"/>
      <c r="L409" s="828"/>
      <c r="M409" s="1021" t="s">
        <v>593</v>
      </c>
      <c r="N409" s="1021"/>
      <c r="O409" s="839">
        <v>0.420032371316784</v>
      </c>
      <c r="P409" s="828"/>
      <c r="Q409" s="828"/>
      <c r="R409" s="341"/>
      <c r="Z409" s="341"/>
      <c r="AA409" s="341"/>
      <c r="AB409" s="341"/>
      <c r="AC409" s="341"/>
      <c r="AD409" s="341"/>
      <c r="AE409" s="341"/>
      <c r="AF409" s="341"/>
      <c r="AG409" s="341"/>
      <c r="AH409" s="341"/>
      <c r="AI409" s="341"/>
      <c r="AJ409" s="341"/>
      <c r="AK409" s="341"/>
      <c r="AL409" s="341"/>
      <c r="AM409" s="341"/>
      <c r="AN409" s="341"/>
      <c r="AO409" s="341"/>
      <c r="AP409" s="341"/>
      <c r="AQ409" s="341"/>
      <c r="AR409" s="341"/>
      <c r="AS409" s="341"/>
      <c r="AT409" s="341"/>
      <c r="AU409" s="341"/>
      <c r="AV409" s="341"/>
      <c r="AW409" s="341"/>
      <c r="AX409" s="341"/>
      <c r="AY409" s="341"/>
      <c r="AZ409" s="341"/>
      <c r="BB409" s="419"/>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0" customFormat="true" ht="25.15" customHeight="true" x14ac:dyDescent="0.2">
      <c r="A410" s="419"/>
      <c r="B410" s="887"/>
      <c r="C410" s="1020" t="s">
        <v>583</v>
      </c>
      <c r="D410" s="1021"/>
      <c r="E410" s="837">
        <v>0.73614716376741773</v>
      </c>
      <c r="F410" s="828"/>
      <c r="G410" s="828"/>
      <c r="H410" s="1021" t="s">
        <v>583</v>
      </c>
      <c r="I410" s="1021"/>
      <c r="J410" s="838">
        <v>0.66972889134719948</v>
      </c>
      <c r="K410" s="828"/>
      <c r="L410" s="828"/>
      <c r="M410" s="1021" t="s">
        <v>594</v>
      </c>
      <c r="N410" s="1021"/>
      <c r="O410" s="839">
        <v>-0.40347766277838526</v>
      </c>
      <c r="P410" s="828"/>
      <c r="Q410" s="828"/>
      <c r="R410" s="341"/>
      <c r="Z410" s="341"/>
      <c r="AA410" s="341"/>
      <c r="AB410" s="341"/>
      <c r="AC410" s="341"/>
      <c r="AD410" s="341"/>
      <c r="AE410" s="341"/>
      <c r="AF410" s="341"/>
      <c r="AG410" s="341"/>
      <c r="AH410" s="341"/>
      <c r="AI410" s="341"/>
      <c r="AJ410" s="341"/>
      <c r="AK410" s="341"/>
      <c r="AL410" s="341"/>
      <c r="AM410" s="341"/>
      <c r="AN410" s="341"/>
      <c r="AO410" s="341"/>
      <c r="AP410" s="341"/>
      <c r="AQ410" s="341"/>
      <c r="AR410" s="341"/>
      <c r="AS410" s="341"/>
      <c r="AT410" s="341"/>
      <c r="AU410" s="341"/>
      <c r="AV410" s="341"/>
      <c r="AW410" s="341"/>
      <c r="AX410" s="341"/>
      <c r="AY410" s="341"/>
      <c r="AZ410" s="341"/>
      <c r="BB410" s="419"/>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0" customFormat="true" ht="25.15" customHeight="true" x14ac:dyDescent="0.2">
      <c r="A411" s="419"/>
      <c r="B411" s="887"/>
      <c r="C411" s="1020" t="s">
        <v>595</v>
      </c>
      <c r="D411" s="1021"/>
      <c r="E411" s="837">
        <v>-0.70313089117375249</v>
      </c>
      <c r="F411" s="828"/>
      <c r="G411" s="828"/>
      <c r="H411" s="1021" t="s">
        <v>595</v>
      </c>
      <c r="I411" s="1021"/>
      <c r="J411" s="838">
        <v>-0.6679232319453805</v>
      </c>
      <c r="K411" s="828"/>
      <c r="L411" s="828"/>
      <c r="M411" s="1021" t="s">
        <v>586</v>
      </c>
      <c r="N411" s="1021"/>
      <c r="O411" s="839">
        <v>-0.39880031263568633</v>
      </c>
      <c r="P411" s="828"/>
      <c r="Q411" s="828"/>
      <c r="R411" s="341"/>
      <c r="Z411" s="341"/>
      <c r="AA411" s="341"/>
      <c r="AB411" s="341"/>
      <c r="AC411" s="341"/>
      <c r="AD411" s="341"/>
      <c r="AE411" s="341"/>
      <c r="AF411" s="341"/>
      <c r="AG411" s="341"/>
      <c r="AH411" s="341"/>
      <c r="AI411" s="341"/>
      <c r="AJ411" s="341"/>
      <c r="AK411" s="341"/>
      <c r="AL411" s="341"/>
      <c r="AM411" s="341"/>
      <c r="AN411" s="341"/>
      <c r="AO411" s="341"/>
      <c r="AP411" s="341"/>
      <c r="AQ411" s="341"/>
      <c r="AR411" s="341"/>
      <c r="AS411" s="341"/>
      <c r="AT411" s="341"/>
      <c r="AU411" s="341"/>
      <c r="AV411" s="341"/>
      <c r="AW411" s="341"/>
      <c r="AX411" s="341"/>
      <c r="AY411" s="341"/>
      <c r="AZ411" s="341"/>
      <c r="BB411" s="419"/>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0" customFormat="true" ht="25.15" customHeight="true" x14ac:dyDescent="0.2">
      <c r="A412" s="419"/>
      <c r="B412" s="887"/>
      <c r="C412" s="1020" t="s">
        <v>596</v>
      </c>
      <c r="D412" s="1021"/>
      <c r="E412" s="837">
        <v>0.66233139847172195</v>
      </c>
      <c r="F412" s="828"/>
      <c r="G412" s="828"/>
      <c r="H412" s="1021" t="s">
        <v>596</v>
      </c>
      <c r="I412" s="1021"/>
      <c r="J412" s="838">
        <v>0.6416516985934998</v>
      </c>
      <c r="K412" s="828"/>
      <c r="L412" s="828"/>
      <c r="M412" s="1021" t="s">
        <v>592</v>
      </c>
      <c r="N412" s="1021"/>
      <c r="O412" s="839">
        <v>0.38875032630976675</v>
      </c>
      <c r="P412" s="828"/>
      <c r="Q412" s="828"/>
      <c r="R412" s="341"/>
      <c r="Z412" s="341"/>
      <c r="AA412" s="341"/>
      <c r="AB412" s="341"/>
      <c r="AC412" s="341"/>
      <c r="AD412" s="341"/>
      <c r="AE412" s="341"/>
      <c r="AF412" s="341"/>
      <c r="AG412" s="341"/>
      <c r="AH412" s="341"/>
      <c r="AI412" s="341"/>
      <c r="AJ412" s="341"/>
      <c r="AK412" s="341"/>
      <c r="AL412" s="341"/>
      <c r="AM412" s="341"/>
      <c r="AN412" s="341"/>
      <c r="AO412" s="341"/>
      <c r="AP412" s="341"/>
      <c r="AQ412" s="341"/>
      <c r="AR412" s="341"/>
      <c r="AS412" s="341"/>
      <c r="AT412" s="341"/>
      <c r="AU412" s="341"/>
      <c r="AV412" s="341"/>
      <c r="AW412" s="341"/>
      <c r="AX412" s="341"/>
      <c r="AY412" s="341"/>
      <c r="AZ412" s="341"/>
      <c r="BB412" s="419"/>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0" customFormat="true" ht="25.15" customHeight="true" x14ac:dyDescent="0.2">
      <c r="A413" s="419"/>
      <c r="B413" s="887"/>
      <c r="C413" s="1020" t="s">
        <v>597</v>
      </c>
      <c r="D413" s="1021"/>
      <c r="E413" s="837">
        <v>0.66077411908593875</v>
      </c>
      <c r="F413" s="828"/>
      <c r="G413" s="828"/>
      <c r="H413" s="1021" t="s">
        <v>597</v>
      </c>
      <c r="I413" s="1021"/>
      <c r="J413" s="838">
        <v>0.63138475150157591</v>
      </c>
      <c r="K413" s="828"/>
      <c r="L413" s="828"/>
      <c r="M413" s="1021" t="s">
        <v>598</v>
      </c>
      <c r="N413" s="1021"/>
      <c r="O413" s="839">
        <v>0.38648591833554563</v>
      </c>
      <c r="P413" s="828"/>
      <c r="Q413" s="828"/>
      <c r="R413" s="341"/>
      <c r="Z413" s="341"/>
      <c r="AA413" s="341"/>
      <c r="AB413" s="341"/>
      <c r="AC413" s="341"/>
      <c r="AD413" s="341"/>
      <c r="AE413" s="341"/>
      <c r="AF413" s="341"/>
      <c r="AG413" s="341"/>
      <c r="AH413" s="341"/>
      <c r="AI413" s="341"/>
      <c r="AJ413" s="341"/>
      <c r="AK413" s="341"/>
      <c r="AL413" s="341"/>
      <c r="AM413" s="341"/>
      <c r="AN413" s="341"/>
      <c r="AO413" s="341"/>
      <c r="AP413" s="341"/>
      <c r="AQ413" s="341"/>
      <c r="AR413" s="341"/>
      <c r="AS413" s="341"/>
      <c r="AT413" s="341"/>
      <c r="AU413" s="341"/>
      <c r="AV413" s="341"/>
      <c r="AW413" s="341"/>
      <c r="AX413" s="341"/>
      <c r="AY413" s="341"/>
      <c r="AZ413" s="341"/>
      <c r="BB413" s="419"/>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0" customFormat="true" ht="25.15" customHeight="true" x14ac:dyDescent="0.2">
      <c r="A414" s="419"/>
      <c r="B414" s="887"/>
      <c r="C414" s="1020" t="s">
        <v>587</v>
      </c>
      <c r="D414" s="1021"/>
      <c r="E414" s="837">
        <v>0.64328649804467208</v>
      </c>
      <c r="F414" s="828"/>
      <c r="G414" s="828"/>
      <c r="H414" s="1021" t="s">
        <v>599</v>
      </c>
      <c r="I414" s="1021"/>
      <c r="J414" s="838">
        <v>0.61638816392003515</v>
      </c>
      <c r="K414" s="828"/>
      <c r="L414" s="828"/>
      <c r="M414" s="1021" t="s">
        <v>600</v>
      </c>
      <c r="N414" s="1021"/>
      <c r="O414" s="839">
        <v>0.37285738261341866</v>
      </c>
      <c r="P414" s="828"/>
      <c r="Q414" s="828"/>
      <c r="R414" s="341"/>
      <c r="Z414" s="341"/>
      <c r="AA414" s="341"/>
      <c r="AB414" s="341"/>
      <c r="AC414" s="341"/>
      <c r="AD414" s="341"/>
      <c r="AE414" s="341"/>
      <c r="AF414" s="341"/>
      <c r="AG414" s="341"/>
      <c r="AH414" s="341"/>
      <c r="AI414" s="341"/>
      <c r="AJ414" s="341"/>
      <c r="AK414" s="341"/>
      <c r="AL414" s="341"/>
      <c r="AM414" s="341"/>
      <c r="AN414" s="341"/>
      <c r="AO414" s="341"/>
      <c r="AP414" s="341"/>
      <c r="AQ414" s="341"/>
      <c r="AR414" s="341"/>
      <c r="AS414" s="341"/>
      <c r="AT414" s="341"/>
      <c r="AU414" s="341"/>
      <c r="AV414" s="341"/>
      <c r="AW414" s="341"/>
      <c r="AX414" s="341"/>
      <c r="AY414" s="341"/>
      <c r="AZ414" s="341"/>
      <c r="BB414" s="419"/>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0" customFormat="true" ht="25.15" customHeight="true" x14ac:dyDescent="0.2">
      <c r="A415" s="419"/>
      <c r="B415" s="887"/>
      <c r="C415" s="1020" t="s">
        <v>601</v>
      </c>
      <c r="D415" s="1021"/>
      <c r="E415" s="837">
        <v>0.62785610449956508</v>
      </c>
      <c r="F415" s="828"/>
      <c r="G415" s="828"/>
      <c r="H415" s="1021" t="s">
        <v>601</v>
      </c>
      <c r="I415" s="1021"/>
      <c r="J415" s="838">
        <v>0.60235078300430045</v>
      </c>
      <c r="K415" s="828"/>
      <c r="L415" s="828"/>
      <c r="M415" s="1021" t="s">
        <v>602</v>
      </c>
      <c r="N415" s="1021"/>
      <c r="O415" s="839">
        <v>-0.37073098477024408</v>
      </c>
      <c r="P415" s="828"/>
      <c r="Q415" s="828"/>
      <c r="R415" s="341"/>
      <c r="Z415" s="341"/>
      <c r="AA415" s="341"/>
      <c r="AB415" s="341"/>
      <c r="AC415" s="341"/>
      <c r="AD415" s="341"/>
      <c r="AE415" s="341"/>
      <c r="AF415" s="341"/>
      <c r="AG415" s="341"/>
      <c r="AH415" s="341"/>
      <c r="AI415" s="341"/>
      <c r="AJ415" s="341"/>
      <c r="AK415" s="341"/>
      <c r="AL415" s="341"/>
      <c r="AM415" s="341"/>
      <c r="AN415" s="341"/>
      <c r="AO415" s="341"/>
      <c r="AP415" s="341"/>
      <c r="AQ415" s="341"/>
      <c r="AR415" s="341"/>
      <c r="AS415" s="341"/>
      <c r="AT415" s="341"/>
      <c r="AU415" s="341"/>
      <c r="AV415" s="341"/>
      <c r="AW415" s="341"/>
      <c r="AX415" s="341"/>
      <c r="AY415" s="341"/>
      <c r="AZ415" s="341"/>
      <c r="BB415" s="419"/>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0" customFormat="true" ht="25.15" customHeight="true" x14ac:dyDescent="0.2">
      <c r="A416" s="419"/>
      <c r="B416" s="887"/>
      <c r="C416" s="1020" t="s">
        <v>599</v>
      </c>
      <c r="D416" s="1021"/>
      <c r="E416" s="837">
        <v>0.62131080333012934</v>
      </c>
      <c r="F416" s="828"/>
      <c r="G416" s="828"/>
      <c r="H416" s="1021" t="s">
        <v>603</v>
      </c>
      <c r="I416" s="1021"/>
      <c r="J416" s="838">
        <v>-0.59269131574580514</v>
      </c>
      <c r="K416" s="828"/>
      <c r="L416" s="828"/>
      <c r="M416" s="1021" t="s">
        <v>604</v>
      </c>
      <c r="N416" s="1021"/>
      <c r="O416" s="839">
        <v>0.3644807259072399</v>
      </c>
      <c r="P416" s="828"/>
      <c r="Q416" s="828"/>
      <c r="R416" s="341"/>
      <c r="Z416" s="341"/>
      <c r="AA416" s="341"/>
      <c r="AB416" s="341"/>
      <c r="AC416" s="341"/>
      <c r="AD416" s="341"/>
      <c r="AE416" s="341"/>
      <c r="AF416" s="341"/>
      <c r="AG416" s="341"/>
      <c r="AH416" s="341"/>
      <c r="AI416" s="341"/>
      <c r="AJ416" s="341"/>
      <c r="AK416" s="341"/>
      <c r="AL416" s="341"/>
      <c r="AM416" s="341"/>
      <c r="AN416" s="341"/>
      <c r="AO416" s="341"/>
      <c r="AP416" s="341"/>
      <c r="AQ416" s="341"/>
      <c r="AR416" s="341"/>
      <c r="AS416" s="341"/>
      <c r="AT416" s="341"/>
      <c r="AU416" s="341"/>
      <c r="AV416" s="341"/>
      <c r="AW416" s="341"/>
      <c r="AX416" s="341"/>
      <c r="AY416" s="341"/>
      <c r="AZ416" s="341"/>
      <c r="BB416" s="419"/>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0" customFormat="true" ht="25.15" customHeight="true" x14ac:dyDescent="0.2">
      <c r="A417" s="419"/>
      <c r="B417" s="887"/>
      <c r="C417" s="1020" t="s">
        <v>603</v>
      </c>
      <c r="D417" s="1021"/>
      <c r="E417" s="837">
        <v>-0.59274615577867262</v>
      </c>
      <c r="F417" s="828"/>
      <c r="G417" s="828"/>
      <c r="H417" s="1021" t="s">
        <v>594</v>
      </c>
      <c r="I417" s="1021"/>
      <c r="J417" s="838">
        <v>-0.58080412066919984</v>
      </c>
      <c r="K417" s="828"/>
      <c r="L417" s="828"/>
      <c r="M417" s="1021" t="s">
        <v>605</v>
      </c>
      <c r="N417" s="1021"/>
      <c r="O417" s="839">
        <v>0.35624808189028145</v>
      </c>
      <c r="P417" s="828"/>
      <c r="Q417" s="828"/>
      <c r="R417" s="341"/>
      <c r="Z417" s="341"/>
      <c r="AA417" s="341"/>
      <c r="AB417" s="341"/>
      <c r="AC417" s="341"/>
      <c r="AD417" s="341"/>
      <c r="AE417" s="341"/>
      <c r="AF417" s="341"/>
      <c r="AG417" s="341"/>
      <c r="AH417" s="341"/>
      <c r="AI417" s="341"/>
      <c r="AJ417" s="341"/>
      <c r="AK417" s="341"/>
      <c r="AL417" s="341"/>
      <c r="AM417" s="341"/>
      <c r="AN417" s="341"/>
      <c r="AO417" s="341"/>
      <c r="AP417" s="341"/>
      <c r="AQ417" s="341"/>
      <c r="AR417" s="341"/>
      <c r="AS417" s="341"/>
      <c r="AT417" s="341"/>
      <c r="AU417" s="341"/>
      <c r="AV417" s="341"/>
      <c r="AW417" s="341"/>
      <c r="AX417" s="341"/>
      <c r="AY417" s="341"/>
      <c r="AZ417" s="341"/>
      <c r="BB417" s="419"/>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0" customFormat="true" ht="25.15" customHeight="true" x14ac:dyDescent="0.2">
      <c r="A418" s="419"/>
      <c r="B418" s="887"/>
      <c r="C418" s="1020" t="s">
        <v>606</v>
      </c>
      <c r="D418" s="1021"/>
      <c r="E418" s="837">
        <v>0.58816903897161921</v>
      </c>
      <c r="F418" s="828"/>
      <c r="G418" s="828"/>
      <c r="H418" s="1021" t="s">
        <v>587</v>
      </c>
      <c r="I418" s="1021"/>
      <c r="J418" s="838">
        <v>0.56444569184040749</v>
      </c>
      <c r="K418" s="828"/>
      <c r="L418" s="828"/>
      <c r="M418" s="1021" t="s">
        <v>607</v>
      </c>
      <c r="N418" s="1021"/>
      <c r="O418" s="839">
        <v>0.35303896704752802</v>
      </c>
      <c r="P418" s="828"/>
      <c r="Q418" s="828"/>
      <c r="R418" s="341"/>
      <c r="Z418" s="341"/>
      <c r="AA418" s="341"/>
      <c r="AB418" s="341"/>
      <c r="AC418" s="341"/>
      <c r="AD418" s="341"/>
      <c r="AE418" s="341"/>
      <c r="AF418" s="341"/>
      <c r="AG418" s="341"/>
      <c r="AH418" s="341"/>
      <c r="AI418" s="341"/>
      <c r="AJ418" s="341"/>
      <c r="AK418" s="341"/>
      <c r="AL418" s="341"/>
      <c r="AM418" s="341"/>
      <c r="AN418" s="341"/>
      <c r="AO418" s="341"/>
      <c r="AP418" s="341"/>
      <c r="AQ418" s="341"/>
      <c r="AR418" s="341"/>
      <c r="AS418" s="341"/>
      <c r="AT418" s="341"/>
      <c r="AU418" s="341"/>
      <c r="AV418" s="341"/>
      <c r="AW418" s="341"/>
      <c r="AX418" s="341"/>
      <c r="AY418" s="341"/>
      <c r="AZ418" s="341"/>
      <c r="BB418" s="419"/>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0" customFormat="true" ht="25.15" customHeight="true" x14ac:dyDescent="0.2">
      <c r="A419" s="419"/>
      <c r="B419" s="887"/>
      <c r="C419" s="1020" t="s">
        <v>594</v>
      </c>
      <c r="D419" s="1021"/>
      <c r="E419" s="837">
        <v>-0.58716938942817676</v>
      </c>
      <c r="F419" s="828"/>
      <c r="G419" s="828"/>
      <c r="H419" s="1021" t="s">
        <v>583</v>
      </c>
      <c r="I419" s="1021"/>
      <c r="J419" s="838">
        <v>0.52931572395944937</v>
      </c>
      <c r="K419" s="828"/>
      <c r="L419" s="828"/>
      <c r="M419" s="1021" t="s">
        <v>599</v>
      </c>
      <c r="N419" s="1021"/>
      <c r="O419" s="839">
        <v>0.3464532880758634</v>
      </c>
      <c r="P419" s="828"/>
      <c r="Q419" s="828"/>
      <c r="R419" s="341"/>
      <c r="Z419" s="341"/>
      <c r="AA419" s="341"/>
      <c r="AB419" s="341"/>
      <c r="AC419" s="341"/>
      <c r="AD419" s="341"/>
      <c r="AE419" s="341"/>
      <c r="AF419" s="341"/>
      <c r="AG419" s="341"/>
      <c r="AH419" s="341"/>
      <c r="AI419" s="341"/>
      <c r="AJ419" s="341"/>
      <c r="AK419" s="341"/>
      <c r="AL419" s="341"/>
      <c r="AM419" s="341"/>
      <c r="AN419" s="341"/>
      <c r="AO419" s="341"/>
      <c r="AP419" s="341"/>
      <c r="AQ419" s="341"/>
      <c r="AR419" s="341"/>
      <c r="AS419" s="341"/>
      <c r="AT419" s="341"/>
      <c r="AU419" s="341"/>
      <c r="AV419" s="341"/>
      <c r="AW419" s="341"/>
      <c r="AX419" s="341"/>
      <c r="AY419" s="341"/>
      <c r="AZ419" s="341"/>
      <c r="BB419" s="419"/>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0" customFormat="true" ht="25.15" customHeight="true" x14ac:dyDescent="0.2">
      <c r="A420" s="419"/>
      <c r="B420" s="887"/>
      <c r="C420" s="1020" t="s">
        <v>583</v>
      </c>
      <c r="D420" s="1021"/>
      <c r="E420" s="837">
        <v>0.58490954146414764</v>
      </c>
      <c r="F420" s="828"/>
      <c r="G420" s="828"/>
      <c r="H420" s="1021" t="s">
        <v>605</v>
      </c>
      <c r="I420" s="1021"/>
      <c r="J420" s="838">
        <v>0.48866294276876515</v>
      </c>
      <c r="K420" s="828"/>
      <c r="L420" s="828"/>
      <c r="M420" s="1021" t="s">
        <v>608</v>
      </c>
      <c r="N420" s="1021"/>
      <c r="O420" s="839">
        <v>-0.33855523089484157</v>
      </c>
      <c r="P420" s="828"/>
      <c r="Q420" s="828"/>
      <c r="R420" s="341"/>
      <c r="Z420" s="341"/>
      <c r="AA420" s="341"/>
      <c r="AB420" s="341"/>
      <c r="AC420" s="341"/>
      <c r="AD420" s="341"/>
      <c r="AE420" s="341"/>
      <c r="AF420" s="341"/>
      <c r="AG420" s="341"/>
      <c r="AH420" s="341"/>
      <c r="AI420" s="341"/>
      <c r="AJ420" s="341"/>
      <c r="AK420" s="341"/>
      <c r="AL420" s="341"/>
      <c r="AM420" s="341"/>
      <c r="AN420" s="341"/>
      <c r="AO420" s="341"/>
      <c r="AP420" s="341"/>
      <c r="AQ420" s="341"/>
      <c r="AR420" s="341"/>
      <c r="AS420" s="341"/>
      <c r="AT420" s="341"/>
      <c r="AU420" s="341"/>
      <c r="AV420" s="341"/>
      <c r="AW420" s="341"/>
      <c r="AX420" s="341"/>
      <c r="AY420" s="341"/>
      <c r="AZ420" s="341"/>
      <c r="BB420" s="419"/>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0" customFormat="true" ht="25.15" customHeight="true" x14ac:dyDescent="0.2">
      <c r="A421" s="419"/>
      <c r="B421" s="887"/>
      <c r="C421" s="1020" t="s">
        <v>593</v>
      </c>
      <c r="D421" s="1021"/>
      <c r="E421" s="837">
        <v>0.51958893381103644</v>
      </c>
      <c r="F421" s="828"/>
      <c r="G421" s="828"/>
      <c r="H421" s="1021" t="s">
        <v>609</v>
      </c>
      <c r="I421" s="1021"/>
      <c r="J421" s="838">
        <v>0.45649202528793947</v>
      </c>
      <c r="K421" s="828"/>
      <c r="L421" s="828"/>
      <c r="M421" s="1021" t="s">
        <v>610</v>
      </c>
      <c r="N421" s="1021"/>
      <c r="O421" s="839">
        <v>0.32754525361526166</v>
      </c>
      <c r="P421" s="828"/>
      <c r="Q421" s="828"/>
      <c r="R421" s="341"/>
      <c r="Z421" s="341"/>
      <c r="AA421" s="341"/>
      <c r="AB421" s="341"/>
      <c r="AC421" s="341"/>
      <c r="AD421" s="341"/>
      <c r="AE421" s="341"/>
      <c r="AF421" s="341"/>
      <c r="AG421" s="341"/>
      <c r="AH421" s="341"/>
      <c r="AI421" s="341"/>
      <c r="AJ421" s="341"/>
      <c r="AK421" s="341"/>
      <c r="AL421" s="341"/>
      <c r="AM421" s="341"/>
      <c r="AN421" s="341"/>
      <c r="AO421" s="341"/>
      <c r="AP421" s="341"/>
      <c r="AQ421" s="341"/>
      <c r="AR421" s="341"/>
      <c r="AS421" s="341"/>
      <c r="AT421" s="341"/>
      <c r="AU421" s="341"/>
      <c r="AV421" s="341"/>
      <c r="AW421" s="341"/>
      <c r="AX421" s="341"/>
      <c r="AY421" s="341"/>
      <c r="AZ421" s="341"/>
      <c r="BB421" s="419"/>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0" customFormat="true" ht="25.15" customHeight="true" x14ac:dyDescent="0.2">
      <c r="A422" s="419"/>
      <c r="B422" s="887"/>
      <c r="C422" s="1020" t="s">
        <v>611</v>
      </c>
      <c r="D422" s="1021"/>
      <c r="E422" s="837">
        <v>0.48791787200097109</v>
      </c>
      <c r="F422" s="828"/>
      <c r="G422" s="828"/>
      <c r="H422" s="1021" t="s">
        <v>611</v>
      </c>
      <c r="I422" s="1021"/>
      <c r="J422" s="838">
        <v>0.44215554339035201</v>
      </c>
      <c r="K422" s="828"/>
      <c r="L422" s="828"/>
      <c r="M422" s="1021" t="s">
        <v>612</v>
      </c>
      <c r="N422" s="1021"/>
      <c r="O422" s="839">
        <v>-0.32230371967249372</v>
      </c>
      <c r="P422" s="828"/>
      <c r="Q422" s="828"/>
      <c r="R422" s="341"/>
      <c r="Z422" s="341"/>
      <c r="AA422" s="341"/>
      <c r="AB422" s="341"/>
      <c r="AC422" s="341"/>
      <c r="AD422" s="341"/>
      <c r="AE422" s="341"/>
      <c r="AF422" s="341"/>
      <c r="AG422" s="341"/>
      <c r="AH422" s="341"/>
      <c r="AI422" s="341"/>
      <c r="AJ422" s="341"/>
      <c r="AK422" s="341"/>
      <c r="AL422" s="341"/>
      <c r="AM422" s="341"/>
      <c r="AN422" s="341"/>
      <c r="AO422" s="341"/>
      <c r="AP422" s="341"/>
      <c r="AQ422" s="341"/>
      <c r="AR422" s="341"/>
      <c r="AS422" s="341"/>
      <c r="AT422" s="341"/>
      <c r="AU422" s="341"/>
      <c r="AV422" s="341"/>
      <c r="AW422" s="341"/>
      <c r="AX422" s="341"/>
      <c r="AY422" s="341"/>
      <c r="AZ422" s="341"/>
      <c r="BB422" s="419"/>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0" customFormat="true" ht="25.15" customHeight="true" x14ac:dyDescent="0.2">
      <c r="A423" s="419"/>
      <c r="B423" s="887"/>
      <c r="C423" s="1020" t="s">
        <v>609</v>
      </c>
      <c r="D423" s="1021"/>
      <c r="E423" s="837">
        <v>0.47426912930270732</v>
      </c>
      <c r="F423" s="828"/>
      <c r="G423" s="828"/>
      <c r="H423" s="1021" t="s">
        <v>606</v>
      </c>
      <c r="I423" s="1021"/>
      <c r="J423" s="838">
        <v>0.42725573643512998</v>
      </c>
      <c r="K423" s="828"/>
      <c r="L423" s="828"/>
      <c r="M423" s="1021" t="s">
        <v>588</v>
      </c>
      <c r="N423" s="1021"/>
      <c r="O423" s="839">
        <v>0.31641855249473294</v>
      </c>
      <c r="P423" s="828"/>
      <c r="Q423" s="828"/>
      <c r="R423" s="341"/>
      <c r="Z423" s="341"/>
      <c r="AA423" s="341"/>
      <c r="AB423" s="341"/>
      <c r="AC423" s="341"/>
      <c r="AD423" s="341"/>
      <c r="AE423" s="341"/>
      <c r="AF423" s="341"/>
      <c r="AG423" s="341"/>
      <c r="AH423" s="341"/>
      <c r="AI423" s="341"/>
      <c r="AJ423" s="341"/>
      <c r="AK423" s="341"/>
      <c r="AL423" s="341"/>
      <c r="AM423" s="341"/>
      <c r="AN423" s="341"/>
      <c r="AO423" s="341"/>
      <c r="AP423" s="341"/>
      <c r="AQ423" s="341"/>
      <c r="AR423" s="341"/>
      <c r="AS423" s="341"/>
      <c r="AT423" s="341"/>
      <c r="AU423" s="341"/>
      <c r="AV423" s="341"/>
      <c r="AW423" s="341"/>
      <c r="AX423" s="341"/>
      <c r="AY423" s="341"/>
      <c r="AZ423" s="341"/>
      <c r="BB423" s="419"/>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0" customFormat="true" ht="25.15" customHeight="true" x14ac:dyDescent="0.2">
      <c r="A424" s="419"/>
      <c r="B424" s="887"/>
      <c r="C424" s="1020" t="s">
        <v>605</v>
      </c>
      <c r="D424" s="1021"/>
      <c r="E424" s="837">
        <v>0.46886838235330486</v>
      </c>
      <c r="F424" s="828"/>
      <c r="G424" s="828"/>
      <c r="H424" s="1021" t="s">
        <v>593</v>
      </c>
      <c r="I424" s="1021"/>
      <c r="J424" s="838">
        <v>0.40278047403616418</v>
      </c>
      <c r="K424" s="828"/>
      <c r="L424" s="828"/>
      <c r="M424" s="1021" t="s">
        <v>613</v>
      </c>
      <c r="N424" s="1021"/>
      <c r="O424" s="839">
        <v>0.31462359986522742</v>
      </c>
      <c r="P424" s="828"/>
      <c r="Q424" s="828"/>
      <c r="R424" s="341"/>
      <c r="Z424" s="341"/>
      <c r="AA424" s="341"/>
      <c r="AB424" s="341"/>
      <c r="AC424" s="341"/>
      <c r="AD424" s="341"/>
      <c r="AE424" s="341"/>
      <c r="AF424" s="341"/>
      <c r="AG424" s="341"/>
      <c r="AH424" s="341"/>
      <c r="AI424" s="341"/>
      <c r="AJ424" s="341"/>
      <c r="AK424" s="341"/>
      <c r="AL424" s="341"/>
      <c r="AM424" s="341"/>
      <c r="AN424" s="341"/>
      <c r="AO424" s="341"/>
      <c r="AP424" s="341"/>
      <c r="AQ424" s="341"/>
      <c r="AR424" s="341"/>
      <c r="AS424" s="341"/>
      <c r="AT424" s="341"/>
      <c r="AU424" s="341"/>
      <c r="AV424" s="341"/>
      <c r="AW424" s="341"/>
      <c r="AX424" s="341"/>
      <c r="AY424" s="341"/>
      <c r="AZ424" s="341"/>
      <c r="BB424" s="419"/>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0" customFormat="true" ht="25.15" customHeight="true" x14ac:dyDescent="0.2">
      <c r="A425" s="419"/>
      <c r="B425" s="887"/>
      <c r="C425" s="1020" t="s">
        <v>614</v>
      </c>
      <c r="D425" s="1021"/>
      <c r="E425" s="837">
        <v>0.46658193143264687</v>
      </c>
      <c r="F425" s="828"/>
      <c r="G425" s="828"/>
      <c r="H425" s="1021" t="s">
        <v>615</v>
      </c>
      <c r="I425" s="1021"/>
      <c r="J425" s="838">
        <v>0.36511371215834743</v>
      </c>
      <c r="K425" s="828"/>
      <c r="L425" s="828"/>
      <c r="M425" s="1021" t="s">
        <v>616</v>
      </c>
      <c r="N425" s="1021"/>
      <c r="O425" s="839">
        <v>-0.28649621049827806</v>
      </c>
      <c r="P425" s="828"/>
      <c r="Q425" s="828"/>
      <c r="R425" s="341"/>
      <c r="Z425" s="341"/>
      <c r="AA425" s="341"/>
      <c r="AB425" s="341"/>
      <c r="AC425" s="341"/>
      <c r="AD425" s="341"/>
      <c r="AE425" s="341"/>
      <c r="AF425" s="341"/>
      <c r="AG425" s="341"/>
      <c r="AH425" s="341"/>
      <c r="AI425" s="341"/>
      <c r="AJ425" s="341"/>
      <c r="AK425" s="341"/>
      <c r="AL425" s="341"/>
      <c r="AM425" s="341"/>
      <c r="AN425" s="341"/>
      <c r="AO425" s="341"/>
      <c r="AP425" s="341"/>
      <c r="AQ425" s="341"/>
      <c r="AR425" s="341"/>
      <c r="AS425" s="341"/>
      <c r="AT425" s="341"/>
      <c r="AU425" s="341"/>
      <c r="AV425" s="341"/>
      <c r="AW425" s="341"/>
      <c r="AX425" s="341"/>
      <c r="AY425" s="341"/>
      <c r="AZ425" s="341"/>
      <c r="BB425" s="419"/>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0" customFormat="true" ht="25.15" customHeight="true" x14ac:dyDescent="0.2">
      <c r="A426" s="419"/>
      <c r="B426" s="887"/>
      <c r="C426" s="1020" t="s">
        <v>615</v>
      </c>
      <c r="D426" s="1021"/>
      <c r="E426" s="837">
        <v>0.39272434660275218</v>
      </c>
      <c r="F426" s="828"/>
      <c r="G426" s="828"/>
      <c r="H426" s="1021" t="s">
        <v>591</v>
      </c>
      <c r="I426" s="1021"/>
      <c r="J426" s="838">
        <v>0.35289374117650374</v>
      </c>
      <c r="K426" s="828"/>
      <c r="L426" s="828"/>
      <c r="M426" s="1021" t="s">
        <v>617</v>
      </c>
      <c r="N426" s="1021"/>
      <c r="O426" s="839">
        <v>0.26333844309735915</v>
      </c>
      <c r="P426" s="828"/>
      <c r="Q426" s="828"/>
      <c r="R426" s="341"/>
      <c r="Z426" s="341"/>
      <c r="AA426" s="341"/>
      <c r="AB426" s="341"/>
      <c r="AC426" s="341"/>
      <c r="AD426" s="341"/>
      <c r="AE426" s="341"/>
      <c r="AF426" s="341"/>
      <c r="AG426" s="341"/>
      <c r="AH426" s="341"/>
      <c r="AI426" s="341"/>
      <c r="AJ426" s="341"/>
      <c r="AK426" s="341"/>
      <c r="AL426" s="341"/>
      <c r="AM426" s="341"/>
      <c r="AN426" s="341"/>
      <c r="AO426" s="341"/>
      <c r="AP426" s="341"/>
      <c r="AQ426" s="341"/>
      <c r="AR426" s="341"/>
      <c r="AS426" s="341"/>
      <c r="AT426" s="341"/>
      <c r="AU426" s="341"/>
      <c r="AV426" s="341"/>
      <c r="AW426" s="341"/>
      <c r="AX426" s="341"/>
      <c r="AY426" s="341"/>
      <c r="AZ426" s="341"/>
      <c r="BB426" s="419"/>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0" customFormat="true" ht="25.15" customHeight="true" x14ac:dyDescent="0.2">
      <c r="A427" s="419"/>
      <c r="B427" s="887"/>
      <c r="C427" s="1020" t="s">
        <v>591</v>
      </c>
      <c r="D427" s="1021"/>
      <c r="E427" s="837">
        <v>0.36823047963065059</v>
      </c>
      <c r="F427" s="828"/>
      <c r="G427" s="828"/>
      <c r="H427" s="1021" t="s">
        <v>618</v>
      </c>
      <c r="I427" s="1021"/>
      <c r="J427" s="838">
        <v>-0.3478548015114869</v>
      </c>
      <c r="K427" s="828"/>
      <c r="L427" s="828"/>
      <c r="M427" s="1021" t="s">
        <v>619</v>
      </c>
      <c r="N427" s="1021"/>
      <c r="O427" s="839">
        <v>0.26249090704626232</v>
      </c>
      <c r="P427" s="828"/>
      <c r="Q427" s="828"/>
      <c r="R427" s="341"/>
      <c r="Z427" s="341"/>
      <c r="AA427" s="341"/>
      <c r="AB427" s="341"/>
      <c r="AC427" s="341"/>
      <c r="AD427" s="341"/>
      <c r="AE427" s="341"/>
      <c r="AF427" s="341"/>
      <c r="AG427" s="341"/>
      <c r="AH427" s="341"/>
      <c r="AI427" s="341"/>
      <c r="AJ427" s="341"/>
      <c r="AK427" s="341"/>
      <c r="AL427" s="341"/>
      <c r="AM427" s="341"/>
      <c r="AN427" s="341"/>
      <c r="AO427" s="341"/>
      <c r="AP427" s="341"/>
      <c r="AQ427" s="341"/>
      <c r="AR427" s="341"/>
      <c r="AS427" s="341"/>
      <c r="AT427" s="341"/>
      <c r="AU427" s="341"/>
      <c r="AV427" s="341"/>
      <c r="AW427" s="341"/>
      <c r="AX427" s="341"/>
      <c r="AY427" s="341"/>
      <c r="AZ427" s="341"/>
      <c r="BB427" s="419"/>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0" customFormat="true" ht="25.15" customHeight="true" x14ac:dyDescent="0.2">
      <c r="A428" s="419"/>
      <c r="B428" s="887"/>
      <c r="C428" s="1020" t="s">
        <v>620</v>
      </c>
      <c r="D428" s="1021"/>
      <c r="E428" s="837">
        <v>0.35549063103938761</v>
      </c>
      <c r="F428" s="828"/>
      <c r="G428" s="828"/>
      <c r="H428" s="1021" t="s">
        <v>614</v>
      </c>
      <c r="I428" s="1021"/>
      <c r="J428" s="838">
        <v>0.34065788634356919</v>
      </c>
      <c r="K428" s="828"/>
      <c r="L428" s="828"/>
      <c r="M428" s="1021" t="s">
        <v>601</v>
      </c>
      <c r="N428" s="1021"/>
      <c r="O428" s="839">
        <v>0.25703368686233719</v>
      </c>
      <c r="P428" s="828"/>
      <c r="Q428" s="828"/>
      <c r="R428" s="341"/>
      <c r="Z428" s="341"/>
      <c r="AA428" s="341"/>
      <c r="AB428" s="341"/>
      <c r="AC428" s="341"/>
      <c r="AD428" s="341"/>
      <c r="AE428" s="341"/>
      <c r="AF428" s="341"/>
      <c r="AG428" s="341"/>
      <c r="AH428" s="341"/>
      <c r="AI428" s="341"/>
      <c r="AJ428" s="341"/>
      <c r="AK428" s="341"/>
      <c r="AL428" s="341"/>
      <c r="AM428" s="341"/>
      <c r="AN428" s="341"/>
      <c r="AO428" s="341"/>
      <c r="AP428" s="341"/>
      <c r="AQ428" s="341"/>
      <c r="AR428" s="341"/>
      <c r="AS428" s="341"/>
      <c r="AT428" s="341"/>
      <c r="AU428" s="341"/>
      <c r="AV428" s="341"/>
      <c r="AW428" s="341"/>
      <c r="AX428" s="341"/>
      <c r="AY428" s="341"/>
      <c r="AZ428" s="341"/>
      <c r="BB428" s="419"/>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0" customFormat="true" ht="25.15" customHeight="true" x14ac:dyDescent="0.2">
      <c r="A429" s="419"/>
      <c r="B429" s="887"/>
      <c r="C429" s="1020" t="s">
        <v>598</v>
      </c>
      <c r="D429" s="1021"/>
      <c r="E429" s="837">
        <v>0.33540322438670844</v>
      </c>
      <c r="F429" s="828"/>
      <c r="G429" s="828"/>
      <c r="H429" s="1021" t="s">
        <v>621</v>
      </c>
      <c r="I429" s="1021"/>
      <c r="J429" s="838">
        <v>-0.33630704645172582</v>
      </c>
      <c r="K429" s="828"/>
      <c r="L429" s="828"/>
      <c r="M429" s="1021" t="s">
        <v>622</v>
      </c>
      <c r="N429" s="1021"/>
      <c r="O429" s="839">
        <v>0.25089930060654908</v>
      </c>
      <c r="P429" s="828"/>
      <c r="Q429" s="828"/>
      <c r="R429" s="341"/>
      <c r="Z429" s="341"/>
      <c r="AA429" s="341"/>
      <c r="AB429" s="341"/>
      <c r="AC429" s="341"/>
      <c r="AD429" s="341"/>
      <c r="AE429" s="341"/>
      <c r="AF429" s="341"/>
      <c r="AG429" s="341"/>
      <c r="AH429" s="341"/>
      <c r="AI429" s="341"/>
      <c r="AJ429" s="341"/>
      <c r="AK429" s="341"/>
      <c r="AL429" s="341"/>
      <c r="AM429" s="341"/>
      <c r="AN429" s="341"/>
      <c r="AO429" s="341"/>
      <c r="AP429" s="341"/>
      <c r="AQ429" s="341"/>
      <c r="AR429" s="341"/>
      <c r="AS429" s="341"/>
      <c r="AT429" s="341"/>
      <c r="AU429" s="341"/>
      <c r="AV429" s="341"/>
      <c r="AW429" s="341"/>
      <c r="AX429" s="341"/>
      <c r="AY429" s="341"/>
      <c r="AZ429" s="341"/>
      <c r="BB429" s="419"/>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0" customFormat="true" ht="25.15" customHeight="true" x14ac:dyDescent="0.2">
      <c r="A430" s="419"/>
      <c r="B430" s="887"/>
      <c r="C430" s="1020" t="s">
        <v>618</v>
      </c>
      <c r="D430" s="1021"/>
      <c r="E430" s="837">
        <v>-0.31612744133158538</v>
      </c>
      <c r="F430" s="828"/>
      <c r="G430" s="828"/>
      <c r="H430" s="1021" t="s">
        <v>620</v>
      </c>
      <c r="I430" s="1021"/>
      <c r="J430" s="838">
        <v>0.33414425826686145</v>
      </c>
      <c r="K430" s="828"/>
      <c r="L430" s="828"/>
      <c r="M430" s="1021" t="s">
        <v>623</v>
      </c>
      <c r="N430" s="1021"/>
      <c r="O430" s="839">
        <v>-0.25055691617958653</v>
      </c>
      <c r="P430" s="828"/>
      <c r="Q430" s="828"/>
      <c r="R430" s="341"/>
      <c r="Z430" s="341"/>
      <c r="AA430" s="341"/>
      <c r="AB430" s="341"/>
      <c r="AC430" s="341"/>
      <c r="AD430" s="341"/>
      <c r="AE430" s="341"/>
      <c r="AF430" s="341"/>
      <c r="AG430" s="341"/>
      <c r="AH430" s="341"/>
      <c r="AI430" s="341"/>
      <c r="AJ430" s="341"/>
      <c r="AK430" s="341"/>
      <c r="AL430" s="341"/>
      <c r="AM430" s="341"/>
      <c r="AN430" s="341"/>
      <c r="AO430" s="341"/>
      <c r="AP430" s="341"/>
      <c r="AQ430" s="341"/>
      <c r="AR430" s="341"/>
      <c r="AS430" s="341"/>
      <c r="AT430" s="341"/>
      <c r="AU430" s="341"/>
      <c r="AV430" s="341"/>
      <c r="AW430" s="341"/>
      <c r="AX430" s="341"/>
      <c r="AY430" s="341"/>
      <c r="AZ430" s="341"/>
      <c r="BB430" s="419"/>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0" customFormat="true" ht="25.15" customHeight="true" x14ac:dyDescent="0.2">
      <c r="A431" s="419"/>
      <c r="B431" s="887"/>
      <c r="C431" s="1020" t="s">
        <v>624</v>
      </c>
      <c r="D431" s="1021"/>
      <c r="E431" s="837">
        <v>0.306270250775939</v>
      </c>
      <c r="F431" s="828"/>
      <c r="G431" s="828"/>
      <c r="H431" s="1021" t="s">
        <v>624</v>
      </c>
      <c r="I431" s="1021"/>
      <c r="J431" s="838">
        <v>0.31923391813787777</v>
      </c>
      <c r="K431" s="828"/>
      <c r="L431" s="828"/>
      <c r="M431" s="1021" t="s">
        <v>625</v>
      </c>
      <c r="N431" s="1021"/>
      <c r="O431" s="839">
        <v>0.2494320393932942</v>
      </c>
      <c r="P431" s="828"/>
      <c r="Q431" s="828"/>
      <c r="R431" s="341"/>
      <c r="Z431" s="341"/>
      <c r="AA431" s="341"/>
      <c r="AB431" s="341"/>
      <c r="AC431" s="341"/>
      <c r="AD431" s="341"/>
      <c r="AE431" s="341"/>
      <c r="AF431" s="341"/>
      <c r="AG431" s="341"/>
      <c r="AH431" s="341"/>
      <c r="AI431" s="341"/>
      <c r="AJ431" s="341"/>
      <c r="AK431" s="341"/>
      <c r="AL431" s="341"/>
      <c r="AM431" s="341"/>
      <c r="AN431" s="341"/>
      <c r="AO431" s="341"/>
      <c r="AP431" s="341"/>
      <c r="AQ431" s="341"/>
      <c r="AR431" s="341"/>
      <c r="AS431" s="341"/>
      <c r="AT431" s="341"/>
      <c r="AU431" s="341"/>
      <c r="AV431" s="341"/>
      <c r="AW431" s="341"/>
      <c r="AX431" s="341"/>
      <c r="AY431" s="341"/>
      <c r="AZ431" s="341"/>
      <c r="BB431" s="419"/>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0" customFormat="true" ht="25.15" customHeight="true" x14ac:dyDescent="0.2">
      <c r="A432" s="419"/>
      <c r="B432" s="887"/>
      <c r="C432" s="1020" t="s">
        <v>619</v>
      </c>
      <c r="D432" s="1021"/>
      <c r="E432" s="837">
        <v>0.2413189874866582</v>
      </c>
      <c r="F432" s="828"/>
      <c r="G432" s="828"/>
      <c r="H432" s="1021" t="s">
        <v>598</v>
      </c>
      <c r="I432" s="1021"/>
      <c r="J432" s="838">
        <v>0.31323968853884793</v>
      </c>
      <c r="K432" s="828"/>
      <c r="L432" s="828"/>
      <c r="M432" s="1021" t="s">
        <v>583</v>
      </c>
      <c r="N432" s="1021"/>
      <c r="O432" s="839">
        <v>0.24717628098771774</v>
      </c>
      <c r="P432" s="828"/>
      <c r="Q432" s="828"/>
      <c r="R432" s="341"/>
      <c r="Z432" s="341"/>
      <c r="AA432" s="341"/>
      <c r="AB432" s="341"/>
      <c r="AC432" s="341"/>
      <c r="AD432" s="341"/>
      <c r="AE432" s="341"/>
      <c r="AF432" s="341"/>
      <c r="AG432" s="341"/>
      <c r="AH432" s="341"/>
      <c r="AI432" s="341"/>
      <c r="AJ432" s="341"/>
      <c r="AK432" s="341"/>
      <c r="AL432" s="341"/>
      <c r="AM432" s="341"/>
      <c r="AN432" s="341"/>
      <c r="AO432" s="341"/>
      <c r="AP432" s="341"/>
      <c r="AQ432" s="341"/>
      <c r="AR432" s="341"/>
      <c r="AS432" s="341"/>
      <c r="AT432" s="341"/>
      <c r="AU432" s="341"/>
      <c r="AV432" s="341"/>
      <c r="AW432" s="341"/>
      <c r="AX432" s="341"/>
      <c r="AY432" s="341"/>
      <c r="AZ432" s="341"/>
      <c r="BB432" s="419"/>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0" customFormat="true" ht="25.15" customHeight="true" x14ac:dyDescent="0.2">
      <c r="A433" s="419"/>
      <c r="B433" s="887"/>
      <c r="C433" s="1020" t="s">
        <v>626</v>
      </c>
      <c r="D433" s="1021"/>
      <c r="E433" s="837">
        <v>0.23943388223691392</v>
      </c>
      <c r="F433" s="828"/>
      <c r="G433" s="828"/>
      <c r="H433" s="1021" t="s">
        <v>627</v>
      </c>
      <c r="I433" s="1021"/>
      <c r="J433" s="838">
        <v>0.29704065101108984</v>
      </c>
      <c r="K433" s="828"/>
      <c r="L433" s="828"/>
      <c r="M433" s="1021" t="s">
        <v>628</v>
      </c>
      <c r="N433" s="1021"/>
      <c r="O433" s="839">
        <v>0.2456509298447945</v>
      </c>
      <c r="P433" s="828"/>
      <c r="Q433" s="828"/>
      <c r="R433" s="341"/>
      <c r="Z433" s="341"/>
      <c r="AA433" s="341"/>
      <c r="AB433" s="341"/>
      <c r="AC433" s="341"/>
      <c r="AD433" s="341"/>
      <c r="AE433" s="341"/>
      <c r="AF433" s="341"/>
      <c r="AG433" s="341"/>
      <c r="AH433" s="341"/>
      <c r="AI433" s="341"/>
      <c r="AJ433" s="341"/>
      <c r="AK433" s="341"/>
      <c r="AL433" s="341"/>
      <c r="AM433" s="341"/>
      <c r="AN433" s="341"/>
      <c r="AO433" s="341"/>
      <c r="AP433" s="341"/>
      <c r="AQ433" s="341"/>
      <c r="AR433" s="341"/>
      <c r="AS433" s="341"/>
      <c r="AT433" s="341"/>
      <c r="AU433" s="341"/>
      <c r="AV433" s="341"/>
      <c r="AW433" s="341"/>
      <c r="AX433" s="341"/>
      <c r="AY433" s="341"/>
      <c r="AZ433" s="341"/>
      <c r="BB433" s="419"/>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0" customFormat="true" ht="25.15" customHeight="true" x14ac:dyDescent="0.2">
      <c r="A434" s="419"/>
      <c r="B434" s="887"/>
      <c r="C434" s="1020" t="s">
        <v>629</v>
      </c>
      <c r="D434" s="1021"/>
      <c r="E434" s="837">
        <v>0.23464989560714139</v>
      </c>
      <c r="F434" s="828"/>
      <c r="G434" s="828"/>
      <c r="H434" s="1021" t="s">
        <v>630</v>
      </c>
      <c r="I434" s="1021"/>
      <c r="J434" s="838">
        <v>-0.29144589652758524</v>
      </c>
      <c r="K434" s="828"/>
      <c r="L434" s="828"/>
      <c r="M434" s="1021" t="s">
        <v>584</v>
      </c>
      <c r="N434" s="1021"/>
      <c r="O434" s="839">
        <v>0.24537187241210434</v>
      </c>
      <c r="P434" s="828"/>
      <c r="Q434" s="828"/>
      <c r="R434" s="341"/>
      <c r="Z434" s="341"/>
      <c r="AA434" s="341"/>
      <c r="AB434" s="341"/>
      <c r="AC434" s="341"/>
      <c r="AD434" s="341"/>
      <c r="AE434" s="341"/>
      <c r="AF434" s="341"/>
      <c r="AG434" s="341"/>
      <c r="AH434" s="341"/>
      <c r="AI434" s="341"/>
      <c r="AJ434" s="341"/>
      <c r="AK434" s="341"/>
      <c r="AL434" s="341"/>
      <c r="AM434" s="341"/>
      <c r="AN434" s="341"/>
      <c r="AO434" s="341"/>
      <c r="AP434" s="341"/>
      <c r="AQ434" s="341"/>
      <c r="AR434" s="341"/>
      <c r="AS434" s="341"/>
      <c r="AT434" s="341"/>
      <c r="AU434" s="341"/>
      <c r="AV434" s="341"/>
      <c r="AW434" s="341"/>
      <c r="AX434" s="341"/>
      <c r="AY434" s="341"/>
      <c r="AZ434" s="341"/>
      <c r="BB434" s="419"/>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0" customFormat="true" ht="25.15" customHeight="true" x14ac:dyDescent="0.2">
      <c r="A435" s="419"/>
      <c r="B435" s="887"/>
      <c r="C435" s="1020" t="s">
        <v>631</v>
      </c>
      <c r="D435" s="1021"/>
      <c r="E435" s="837">
        <v>0.22856236358660201</v>
      </c>
      <c r="F435" s="828"/>
      <c r="G435" s="828"/>
      <c r="H435" s="1021" t="s">
        <v>632</v>
      </c>
      <c r="I435" s="1021"/>
      <c r="J435" s="838">
        <v>-0.2903102212296873</v>
      </c>
      <c r="K435" s="828"/>
      <c r="L435" s="828"/>
      <c r="M435" s="1021" t="s">
        <v>633</v>
      </c>
      <c r="N435" s="1021"/>
      <c r="O435" s="839">
        <v>-0.24407265902395395</v>
      </c>
      <c r="P435" s="828"/>
      <c r="Q435" s="828"/>
      <c r="R435" s="341"/>
      <c r="Z435" s="341"/>
      <c r="AA435" s="341"/>
      <c r="AB435" s="341"/>
      <c r="AC435" s="341"/>
      <c r="AD435" s="341"/>
      <c r="AE435" s="341"/>
      <c r="AF435" s="341"/>
      <c r="AG435" s="341"/>
      <c r="AH435" s="341"/>
      <c r="AI435" s="341"/>
      <c r="AJ435" s="341"/>
      <c r="AK435" s="341"/>
      <c r="AL435" s="341"/>
      <c r="AM435" s="341"/>
      <c r="AN435" s="341"/>
      <c r="AO435" s="341"/>
      <c r="AP435" s="341"/>
      <c r="AQ435" s="341"/>
      <c r="AR435" s="341"/>
      <c r="AS435" s="341"/>
      <c r="AT435" s="341"/>
      <c r="AU435" s="341"/>
      <c r="AV435" s="341"/>
      <c r="AW435" s="341"/>
      <c r="AX435" s="341"/>
      <c r="AY435" s="341"/>
      <c r="AZ435" s="341"/>
      <c r="BB435" s="419"/>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0" customFormat="true" ht="25.15" customHeight="true" x14ac:dyDescent="0.2">
      <c r="A436" s="419"/>
      <c r="B436" s="887"/>
      <c r="C436" s="1020" t="s">
        <v>634</v>
      </c>
      <c r="D436" s="1021"/>
      <c r="E436" s="837">
        <v>0.2185840928173515</v>
      </c>
      <c r="F436" s="828"/>
      <c r="G436" s="828"/>
      <c r="H436" s="1021" t="s">
        <v>608</v>
      </c>
      <c r="I436" s="1021"/>
      <c r="J436" s="838">
        <v>0.27110010069764651</v>
      </c>
      <c r="K436" s="828"/>
      <c r="L436" s="828"/>
      <c r="M436" s="1021" t="s">
        <v>590</v>
      </c>
      <c r="N436" s="1021"/>
      <c r="O436" s="839">
        <v>0.24138863741078637</v>
      </c>
      <c r="P436" s="828"/>
      <c r="Q436" s="828"/>
      <c r="R436" s="341"/>
      <c r="Z436" s="341"/>
      <c r="AA436" s="341"/>
      <c r="AB436" s="341"/>
      <c r="AC436" s="341"/>
      <c r="AD436" s="341"/>
      <c r="AE436" s="341"/>
      <c r="AF436" s="341"/>
      <c r="AG436" s="341"/>
      <c r="AH436" s="341"/>
      <c r="AI436" s="341"/>
      <c r="AJ436" s="341"/>
      <c r="AK436" s="341"/>
      <c r="AL436" s="341"/>
      <c r="AM436" s="341"/>
      <c r="AN436" s="341"/>
      <c r="AO436" s="341"/>
      <c r="AP436" s="341"/>
      <c r="AQ436" s="341"/>
      <c r="AR436" s="341"/>
      <c r="AS436" s="341"/>
      <c r="AT436" s="341"/>
      <c r="AU436" s="341"/>
      <c r="AV436" s="341"/>
      <c r="AW436" s="341"/>
      <c r="AX436" s="341"/>
      <c r="AY436" s="341"/>
      <c r="AZ436" s="341"/>
      <c r="BB436" s="419"/>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0" customFormat="true" ht="25.15" customHeight="true" x14ac:dyDescent="0.2">
      <c r="A437" s="419"/>
      <c r="B437" s="887"/>
      <c r="C437" s="1020" t="s">
        <v>595</v>
      </c>
      <c r="D437" s="1021"/>
      <c r="E437" s="837">
        <v>-0.21744785213616996</v>
      </c>
      <c r="F437" s="828"/>
      <c r="G437" s="828"/>
      <c r="H437" s="1021" t="s">
        <v>635</v>
      </c>
      <c r="I437" s="1021"/>
      <c r="J437" s="838">
        <v>-0.25571038090329345</v>
      </c>
      <c r="K437" s="828"/>
      <c r="L437" s="828"/>
      <c r="M437" s="1021" t="s">
        <v>597</v>
      </c>
      <c r="N437" s="1021"/>
      <c r="O437" s="839">
        <v>0.2397989374923897</v>
      </c>
      <c r="P437" s="828"/>
      <c r="Q437" s="828"/>
      <c r="R437" s="341"/>
      <c r="Z437" s="341"/>
      <c r="AA437" s="341"/>
      <c r="AB437" s="341"/>
      <c r="AC437" s="341"/>
      <c r="AD437" s="341"/>
      <c r="AE437" s="341"/>
      <c r="AF437" s="341"/>
      <c r="AG437" s="341"/>
      <c r="AH437" s="341"/>
      <c r="AI437" s="341"/>
      <c r="AJ437" s="341"/>
      <c r="AK437" s="341"/>
      <c r="AL437" s="341"/>
      <c r="AM437" s="341"/>
      <c r="AN437" s="341"/>
      <c r="AO437" s="341"/>
      <c r="AP437" s="341"/>
      <c r="AQ437" s="341"/>
      <c r="AR437" s="341"/>
      <c r="AS437" s="341"/>
      <c r="AT437" s="341"/>
      <c r="AU437" s="341"/>
      <c r="AV437" s="341"/>
      <c r="AW437" s="341"/>
      <c r="AX437" s="341"/>
      <c r="AY437" s="341"/>
      <c r="AZ437" s="341"/>
      <c r="BB437" s="419"/>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0" customFormat="true" ht="25.15" customHeight="true" x14ac:dyDescent="0.2">
      <c r="A438" s="419"/>
      <c r="B438" s="887"/>
      <c r="C438" s="1020" t="s">
        <v>636</v>
      </c>
      <c r="D438" s="1021"/>
      <c r="E438" s="837">
        <v>-0.21008061759687668</v>
      </c>
      <c r="F438" s="828"/>
      <c r="G438" s="828"/>
      <c r="H438" s="1021" t="s">
        <v>595</v>
      </c>
      <c r="I438" s="1021"/>
      <c r="J438" s="838">
        <v>-0.25147956872856575</v>
      </c>
      <c r="K438" s="828"/>
      <c r="L438" s="828"/>
      <c r="M438" s="1021" t="s">
        <v>637</v>
      </c>
      <c r="N438" s="1021"/>
      <c r="O438" s="839">
        <v>0.22292268564977352</v>
      </c>
      <c r="P438" s="828"/>
      <c r="Q438" s="828"/>
      <c r="R438" s="341"/>
      <c r="Z438" s="341"/>
      <c r="AA438" s="341"/>
      <c r="AB438" s="341"/>
      <c r="AC438" s="341"/>
      <c r="AD438" s="341"/>
      <c r="AE438" s="341"/>
      <c r="AF438" s="341"/>
      <c r="AG438" s="341"/>
      <c r="AH438" s="341"/>
      <c r="AI438" s="341"/>
      <c r="AJ438" s="341"/>
      <c r="AK438" s="341"/>
      <c r="AL438" s="341"/>
      <c r="AM438" s="341"/>
      <c r="AN438" s="341"/>
      <c r="AO438" s="341"/>
      <c r="AP438" s="341"/>
      <c r="AQ438" s="341"/>
      <c r="AR438" s="341"/>
      <c r="AS438" s="341"/>
      <c r="AT438" s="341"/>
      <c r="AU438" s="341"/>
      <c r="AV438" s="341"/>
      <c r="AW438" s="341"/>
      <c r="AX438" s="341"/>
      <c r="AY438" s="341"/>
      <c r="AZ438" s="341"/>
      <c r="BB438" s="419"/>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0" customFormat="true" ht="25.15" customHeight="true" x14ac:dyDescent="0.2">
      <c r="A439" s="419"/>
      <c r="B439" s="887"/>
      <c r="C439" s="1020" t="s">
        <v>638</v>
      </c>
      <c r="D439" s="1021"/>
      <c r="E439" s="837">
        <v>0.18101669575568641</v>
      </c>
      <c r="F439" s="828"/>
      <c r="G439" s="828"/>
      <c r="H439" s="1021" t="s">
        <v>619</v>
      </c>
      <c r="I439" s="1021"/>
      <c r="J439" s="838">
        <v>0.23546479654100647</v>
      </c>
      <c r="K439" s="828"/>
      <c r="L439" s="828"/>
      <c r="M439" s="1021" t="s">
        <v>639</v>
      </c>
      <c r="N439" s="1021"/>
      <c r="O439" s="839">
        <v>-0.22038879208996467</v>
      </c>
      <c r="P439" s="828"/>
      <c r="Q439" s="828"/>
      <c r="R439" s="341"/>
      <c r="Z439" s="341"/>
      <c r="AA439" s="341"/>
      <c r="AB439" s="341"/>
      <c r="AC439" s="341"/>
      <c r="AD439" s="341"/>
      <c r="AE439" s="341"/>
      <c r="AF439" s="341"/>
      <c r="AG439" s="341"/>
      <c r="AH439" s="341"/>
      <c r="AI439" s="341"/>
      <c r="AJ439" s="341"/>
      <c r="AK439" s="341"/>
      <c r="AL439" s="341"/>
      <c r="AM439" s="341"/>
      <c r="AN439" s="341"/>
      <c r="AO439" s="341"/>
      <c r="AP439" s="341"/>
      <c r="AQ439" s="341"/>
      <c r="AR439" s="341"/>
      <c r="AS439" s="341"/>
      <c r="AT439" s="341"/>
      <c r="AU439" s="341"/>
      <c r="AV439" s="341"/>
      <c r="AW439" s="341"/>
      <c r="AX439" s="341"/>
      <c r="AY439" s="341"/>
      <c r="AZ439" s="341"/>
      <c r="BB439" s="419"/>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0" customFormat="true" ht="25.15" customHeight="true" x14ac:dyDescent="0.2">
      <c r="A440" s="419"/>
      <c r="B440" s="887"/>
      <c r="C440" s="1020" t="s">
        <v>640</v>
      </c>
      <c r="D440" s="1021"/>
      <c r="E440" s="837">
        <v>0.17337320155318217</v>
      </c>
      <c r="F440" s="828"/>
      <c r="G440" s="828"/>
      <c r="H440" s="1021" t="s">
        <v>617</v>
      </c>
      <c r="I440" s="1021"/>
      <c r="J440" s="838">
        <v>-0.2353421364171473</v>
      </c>
      <c r="K440" s="828"/>
      <c r="L440" s="828"/>
      <c r="M440" s="1021" t="s">
        <v>606</v>
      </c>
      <c r="N440" s="1021"/>
      <c r="O440" s="839">
        <v>0.21067125668906037</v>
      </c>
      <c r="P440" s="828"/>
      <c r="Q440" s="828"/>
      <c r="R440" s="341"/>
      <c r="Z440" s="341"/>
      <c r="AA440" s="341"/>
      <c r="AB440" s="341"/>
      <c r="AC440" s="341"/>
      <c r="AD440" s="341"/>
      <c r="AE440" s="341"/>
      <c r="AF440" s="341"/>
      <c r="AG440" s="341"/>
      <c r="AH440" s="341"/>
      <c r="AI440" s="341"/>
      <c r="AJ440" s="341"/>
      <c r="AK440" s="341"/>
      <c r="AL440" s="341"/>
      <c r="AM440" s="341"/>
      <c r="AN440" s="341"/>
      <c r="AO440" s="341"/>
      <c r="AP440" s="341"/>
      <c r="AQ440" s="341"/>
      <c r="AR440" s="341"/>
      <c r="AS440" s="341"/>
      <c r="AT440" s="341"/>
      <c r="AU440" s="341"/>
      <c r="AV440" s="341"/>
      <c r="AW440" s="341"/>
      <c r="AX440" s="341"/>
      <c r="AY440" s="341"/>
      <c r="AZ440" s="341"/>
      <c r="BB440" s="419"/>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0" customFormat="true" ht="25.15" customHeight="true" x14ac:dyDescent="0.2">
      <c r="A441" s="419"/>
      <c r="B441" s="887"/>
      <c r="C441" s="1020" t="s">
        <v>630</v>
      </c>
      <c r="D441" s="1021"/>
      <c r="E441" s="837">
        <v>-0.16440290681133191</v>
      </c>
      <c r="F441" s="828"/>
      <c r="G441" s="828"/>
      <c r="H441" s="1021" t="s">
        <v>626</v>
      </c>
      <c r="I441" s="1021"/>
      <c r="J441" s="838">
        <v>0.23409472669681058</v>
      </c>
      <c r="K441" s="828"/>
      <c r="L441" s="828"/>
      <c r="M441" s="1021" t="s">
        <v>641</v>
      </c>
      <c r="N441" s="1021"/>
      <c r="O441" s="839">
        <v>0.20464980348365208</v>
      </c>
      <c r="P441" s="828"/>
      <c r="Q441" s="828"/>
      <c r="R441" s="341"/>
      <c r="Z441" s="341"/>
      <c r="AA441" s="341"/>
      <c r="AB441" s="341"/>
      <c r="AC441" s="341"/>
      <c r="AD441" s="341"/>
      <c r="AE441" s="341"/>
      <c r="AF441" s="341"/>
      <c r="AG441" s="341"/>
      <c r="AH441" s="341"/>
      <c r="AI441" s="341"/>
      <c r="AJ441" s="341"/>
      <c r="AK441" s="341"/>
      <c r="AL441" s="341"/>
      <c r="AM441" s="341"/>
      <c r="AN441" s="341"/>
      <c r="AO441" s="341"/>
      <c r="AP441" s="341"/>
      <c r="AQ441" s="341"/>
      <c r="AR441" s="341"/>
      <c r="AS441" s="341"/>
      <c r="AT441" s="341"/>
      <c r="AU441" s="341"/>
      <c r="AV441" s="341"/>
      <c r="AW441" s="341"/>
      <c r="AX441" s="341"/>
      <c r="AY441" s="341"/>
      <c r="AZ441" s="341"/>
      <c r="BB441" s="419"/>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0" customFormat="true" ht="25.15" customHeight="true" x14ac:dyDescent="0.2">
      <c r="A442" s="419"/>
      <c r="B442" s="887"/>
      <c r="C442" s="1020" t="s">
        <v>606</v>
      </c>
      <c r="D442" s="1021"/>
      <c r="E442" s="837">
        <v>0.16119257586343549</v>
      </c>
      <c r="F442" s="828"/>
      <c r="G442" s="828"/>
      <c r="H442" s="1021" t="s">
        <v>636</v>
      </c>
      <c r="I442" s="1021"/>
      <c r="J442" s="838">
        <v>-0.23108565698615494</v>
      </c>
      <c r="K442" s="828"/>
      <c r="L442" s="828"/>
      <c r="M442" s="1021" t="s">
        <v>603</v>
      </c>
      <c r="N442" s="1021"/>
      <c r="O442" s="839">
        <v>-0.20244407030525111</v>
      </c>
      <c r="P442" s="828"/>
      <c r="Q442" s="828"/>
      <c r="R442" s="341"/>
      <c r="Z442" s="341"/>
      <c r="AA442" s="341"/>
      <c r="AB442" s="341"/>
      <c r="AC442" s="341"/>
      <c r="AD442" s="341"/>
      <c r="AE442" s="341"/>
      <c r="AF442" s="341"/>
      <c r="AG442" s="341"/>
      <c r="AH442" s="341"/>
      <c r="AI442" s="341"/>
      <c r="AJ442" s="341"/>
      <c r="AK442" s="341"/>
      <c r="AL442" s="341"/>
      <c r="AM442" s="341"/>
      <c r="AN442" s="341"/>
      <c r="AO442" s="341"/>
      <c r="AP442" s="341"/>
      <c r="AQ442" s="341"/>
      <c r="AR442" s="341"/>
      <c r="AS442" s="341"/>
      <c r="AT442" s="341"/>
      <c r="AU442" s="341"/>
      <c r="AV442" s="341"/>
      <c r="AW442" s="341"/>
      <c r="AX442" s="341"/>
      <c r="AY442" s="341"/>
      <c r="AZ442" s="341"/>
      <c r="BB442" s="419"/>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0" customFormat="true" ht="25.15" customHeight="true" x14ac:dyDescent="0.2">
      <c r="A443" s="419"/>
      <c r="B443" s="887"/>
      <c r="C443" s="1020" t="s">
        <v>604</v>
      </c>
      <c r="D443" s="1021"/>
      <c r="E443" s="837">
        <v>0.15867237104935539</v>
      </c>
      <c r="F443" s="828"/>
      <c r="G443" s="828"/>
      <c r="H443" s="1021" t="s">
        <v>631</v>
      </c>
      <c r="I443" s="1021"/>
      <c r="J443" s="838">
        <v>0.22641957311145175</v>
      </c>
      <c r="K443" s="828"/>
      <c r="L443" s="828"/>
      <c r="M443" s="1021" t="s">
        <v>642</v>
      </c>
      <c r="N443" s="1021"/>
      <c r="O443" s="839">
        <v>0.20129880848573159</v>
      </c>
      <c r="P443" s="828"/>
      <c r="Q443" s="828"/>
      <c r="R443" s="341"/>
      <c r="Z443" s="341"/>
      <c r="AA443" s="341"/>
      <c r="AB443" s="341"/>
      <c r="AC443" s="341"/>
      <c r="AD443" s="341"/>
      <c r="AE443" s="341"/>
      <c r="AF443" s="341"/>
      <c r="AG443" s="341"/>
      <c r="AH443" s="341"/>
      <c r="AI443" s="341"/>
      <c r="AJ443" s="341"/>
      <c r="AK443" s="341"/>
      <c r="AL443" s="341"/>
      <c r="AM443" s="341"/>
      <c r="AN443" s="341"/>
      <c r="AO443" s="341"/>
      <c r="AP443" s="341"/>
      <c r="AQ443" s="341"/>
      <c r="AR443" s="341"/>
      <c r="AS443" s="341"/>
      <c r="AT443" s="341"/>
      <c r="AU443" s="341"/>
      <c r="AV443" s="341"/>
      <c r="AW443" s="341"/>
      <c r="AX443" s="341"/>
      <c r="AY443" s="341"/>
      <c r="AZ443" s="341"/>
      <c r="BB443" s="419"/>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0" customFormat="true" ht="25.15" customHeight="true" x14ac:dyDescent="0.2">
      <c r="A444" s="419"/>
      <c r="B444" s="887"/>
      <c r="C444" s="1020" t="s">
        <v>621</v>
      </c>
      <c r="D444" s="1021"/>
      <c r="E444" s="837">
        <v>-0.14853850827573245</v>
      </c>
      <c r="F444" s="828"/>
      <c r="G444" s="828"/>
      <c r="H444" s="1021" t="s">
        <v>643</v>
      </c>
      <c r="I444" s="1021"/>
      <c r="J444" s="838">
        <v>-0.21728214418360417</v>
      </c>
      <c r="K444" s="828"/>
      <c r="L444" s="828"/>
      <c r="M444" s="1021" t="s">
        <v>614</v>
      </c>
      <c r="N444" s="1021"/>
      <c r="O444" s="839">
        <v>0.20083953538829549</v>
      </c>
      <c r="P444" s="828"/>
      <c r="Q444" s="828"/>
      <c r="R444" s="341"/>
      <c r="Z444" s="341"/>
      <c r="AA444" s="341"/>
      <c r="AB444" s="341"/>
      <c r="AC444" s="341"/>
      <c r="AD444" s="341"/>
      <c r="AE444" s="341"/>
      <c r="AF444" s="341"/>
      <c r="AG444" s="341"/>
      <c r="AH444" s="341"/>
      <c r="AI444" s="341"/>
      <c r="AJ444" s="341"/>
      <c r="AK444" s="341"/>
      <c r="AL444" s="341"/>
      <c r="AM444" s="341"/>
      <c r="AN444" s="341"/>
      <c r="AO444" s="341"/>
      <c r="AP444" s="341"/>
      <c r="AQ444" s="341"/>
      <c r="AR444" s="341"/>
      <c r="AS444" s="341"/>
      <c r="AT444" s="341"/>
      <c r="AU444" s="341"/>
      <c r="AV444" s="341"/>
      <c r="AW444" s="341"/>
      <c r="AX444" s="341"/>
      <c r="AY444" s="341"/>
      <c r="AZ444" s="341"/>
      <c r="BB444" s="419"/>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0" customFormat="true" ht="25.15" customHeight="true" x14ac:dyDescent="0.2">
      <c r="A445" s="419"/>
      <c r="B445" s="887"/>
      <c r="C445" s="1020" t="s">
        <v>595</v>
      </c>
      <c r="D445" s="1021"/>
      <c r="E445" s="837">
        <v>-0.14076831241732621</v>
      </c>
      <c r="F445" s="828"/>
      <c r="G445" s="828"/>
      <c r="H445" s="1021" t="s">
        <v>600</v>
      </c>
      <c r="I445" s="1021"/>
      <c r="J445" s="838">
        <v>-0.19767291664341702</v>
      </c>
      <c r="K445" s="828"/>
      <c r="L445" s="828"/>
      <c r="M445" s="1021" t="s">
        <v>644</v>
      </c>
      <c r="N445" s="1021"/>
      <c r="O445" s="839">
        <v>0.19343559232524768</v>
      </c>
      <c r="P445" s="828"/>
      <c r="Q445" s="828"/>
      <c r="R445" s="341"/>
      <c r="Z445" s="341"/>
      <c r="AA445" s="341"/>
      <c r="AB445" s="341"/>
      <c r="AC445" s="341"/>
      <c r="AD445" s="341"/>
      <c r="AE445" s="341"/>
      <c r="AF445" s="341"/>
      <c r="AG445" s="341"/>
      <c r="AH445" s="341"/>
      <c r="AI445" s="341"/>
      <c r="AJ445" s="341"/>
      <c r="AK445" s="341"/>
      <c r="AL445" s="341"/>
      <c r="AM445" s="341"/>
      <c r="AN445" s="341"/>
      <c r="AO445" s="341"/>
      <c r="AP445" s="341"/>
      <c r="AQ445" s="341"/>
      <c r="AR445" s="341"/>
      <c r="AS445" s="341"/>
      <c r="AT445" s="341"/>
      <c r="AU445" s="341"/>
      <c r="AV445" s="341"/>
      <c r="AW445" s="341"/>
      <c r="AX445" s="341"/>
      <c r="AY445" s="341"/>
      <c r="AZ445" s="341"/>
      <c r="BB445" s="419"/>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0" customFormat="true" ht="25.15" customHeight="true" x14ac:dyDescent="0.2">
      <c r="A446" s="419"/>
      <c r="B446" s="419"/>
      <c r="C446" s="1020" t="s">
        <v>645</v>
      </c>
      <c r="D446" s="1021"/>
      <c r="E446" s="837">
        <v>-0.1365266892966272</v>
      </c>
      <c r="F446" s="828"/>
      <c r="G446" s="828"/>
      <c r="H446" s="1021" t="s">
        <v>589</v>
      </c>
      <c r="I446" s="1021"/>
      <c r="J446" s="838">
        <v>0.19409069990146796</v>
      </c>
      <c r="K446" s="828"/>
      <c r="L446" s="828"/>
      <c r="M446" s="1021" t="s">
        <v>646</v>
      </c>
      <c r="N446" s="1021"/>
      <c r="O446" s="839">
        <v>0.18596499197873267</v>
      </c>
      <c r="P446" s="828"/>
      <c r="Q446" s="828"/>
      <c r="R446" s="341"/>
      <c r="Z446" s="341"/>
      <c r="AA446" s="341"/>
      <c r="AB446" s="341"/>
      <c r="AC446" s="341"/>
      <c r="AD446" s="341"/>
      <c r="AE446" s="341"/>
      <c r="AF446" s="341"/>
      <c r="AG446" s="341"/>
      <c r="AH446" s="341"/>
      <c r="AI446" s="341"/>
      <c r="AJ446" s="341"/>
      <c r="AK446" s="341"/>
      <c r="AL446" s="341"/>
      <c r="AM446" s="341"/>
      <c r="AN446" s="341"/>
      <c r="AO446" s="341"/>
      <c r="AP446" s="341"/>
      <c r="AQ446" s="341"/>
      <c r="AR446" s="341"/>
      <c r="AS446" s="341"/>
      <c r="AT446" s="341"/>
      <c r="AU446" s="341"/>
      <c r="AV446" s="341"/>
      <c r="AW446" s="341"/>
      <c r="AX446" s="341"/>
      <c r="AY446" s="341"/>
      <c r="AZ446" s="341"/>
      <c r="BB446" s="419"/>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0" customFormat="true" ht="25.15" customHeight="true" x14ac:dyDescent="0.2">
      <c r="A447" s="419"/>
      <c r="B447" s="419"/>
      <c r="C447" s="1020" t="s">
        <v>607</v>
      </c>
      <c r="D447" s="1021"/>
      <c r="E447" s="837">
        <v>0.1304558560055134</v>
      </c>
      <c r="F447" s="828"/>
      <c r="G447" s="828"/>
      <c r="H447" s="1021" t="s">
        <v>645</v>
      </c>
      <c r="I447" s="1021"/>
      <c r="J447" s="838">
        <v>-0.17668980397641657</v>
      </c>
      <c r="K447" s="828"/>
      <c r="L447" s="828"/>
      <c r="M447" s="1021" t="s">
        <v>611</v>
      </c>
      <c r="N447" s="1021"/>
      <c r="O447" s="839">
        <v>0.18456171979625755</v>
      </c>
      <c r="P447" s="828"/>
      <c r="Q447" s="828"/>
      <c r="R447" s="341"/>
      <c r="Z447" s="341"/>
      <c r="AA447" s="341"/>
      <c r="AB447" s="341"/>
      <c r="AC447" s="341"/>
      <c r="AD447" s="341"/>
      <c r="AE447" s="341"/>
      <c r="AF447" s="341"/>
      <c r="AG447" s="341"/>
      <c r="AH447" s="341"/>
      <c r="AI447" s="341"/>
      <c r="AJ447" s="341"/>
      <c r="AK447" s="341"/>
      <c r="AL447" s="341"/>
      <c r="AM447" s="341"/>
      <c r="AN447" s="341"/>
      <c r="AO447" s="341"/>
      <c r="AP447" s="341"/>
      <c r="AQ447" s="341"/>
      <c r="AR447" s="341"/>
      <c r="AS447" s="341"/>
      <c r="AT447" s="341"/>
      <c r="AU447" s="341"/>
      <c r="AV447" s="341"/>
      <c r="AW447" s="341"/>
      <c r="AX447" s="341"/>
      <c r="AY447" s="341"/>
      <c r="AZ447" s="341"/>
      <c r="BB447" s="419"/>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0" customFormat="true" ht="25.15" customHeight="true" x14ac:dyDescent="0.2">
      <c r="A448" s="419"/>
      <c r="B448" s="419"/>
      <c r="C448" s="1020" t="s">
        <v>647</v>
      </c>
      <c r="D448" s="1021"/>
      <c r="E448" s="837">
        <v>0.12995223734186204</v>
      </c>
      <c r="F448" s="828"/>
      <c r="G448" s="828"/>
      <c r="H448" s="1021" t="s">
        <v>634</v>
      </c>
      <c r="I448" s="1021"/>
      <c r="J448" s="838">
        <v>0.17386290236838131</v>
      </c>
      <c r="K448" s="828"/>
      <c r="L448" s="828"/>
      <c r="M448" s="1021" t="s">
        <v>648</v>
      </c>
      <c r="N448" s="1021"/>
      <c r="O448" s="839">
        <v>-0.18376713722890739</v>
      </c>
      <c r="P448" s="828"/>
      <c r="Q448" s="828"/>
      <c r="R448" s="341"/>
      <c r="Z448" s="341"/>
      <c r="AA448" s="341"/>
      <c r="AB448" s="341"/>
      <c r="AC448" s="341"/>
      <c r="AD448" s="341"/>
      <c r="AE448" s="341"/>
      <c r="AF448" s="341"/>
      <c r="AG448" s="341"/>
      <c r="AH448" s="341"/>
      <c r="AI448" s="341"/>
      <c r="AJ448" s="341"/>
      <c r="AK448" s="341"/>
      <c r="AL448" s="341"/>
      <c r="AM448" s="341"/>
      <c r="AN448" s="341"/>
      <c r="AO448" s="341"/>
      <c r="AP448" s="341"/>
      <c r="AQ448" s="341"/>
      <c r="AR448" s="341"/>
      <c r="AS448" s="341"/>
      <c r="AT448" s="341"/>
      <c r="AU448" s="341"/>
      <c r="AV448" s="341"/>
      <c r="AW448" s="341"/>
      <c r="AX448" s="341"/>
      <c r="AY448" s="341"/>
      <c r="AZ448" s="341"/>
      <c r="BB448" s="419"/>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0" customFormat="true" ht="25.15" customHeight="true" x14ac:dyDescent="0.2">
      <c r="A449" s="419"/>
      <c r="B449" s="419"/>
      <c r="C449" s="1020" t="s">
        <v>643</v>
      </c>
      <c r="D449" s="1021"/>
      <c r="E449" s="837">
        <v>-0.12835699903977585</v>
      </c>
      <c r="F449" s="828"/>
      <c r="G449" s="828"/>
      <c r="H449" s="1021" t="s">
        <v>629</v>
      </c>
      <c r="I449" s="1021"/>
      <c r="J449" s="838">
        <v>0.16514985469587892</v>
      </c>
      <c r="K449" s="828"/>
      <c r="L449" s="828"/>
      <c r="M449" s="1021" t="s">
        <v>595</v>
      </c>
      <c r="N449" s="1021"/>
      <c r="O449" s="839">
        <v>-0.18157926483864617</v>
      </c>
      <c r="P449" s="828"/>
      <c r="Q449" s="828"/>
      <c r="R449" s="341"/>
      <c r="Z449" s="341"/>
      <c r="AA449" s="341"/>
      <c r="AB449" s="341"/>
      <c r="AC449" s="341"/>
      <c r="AD449" s="341"/>
      <c r="AE449" s="341"/>
      <c r="AF449" s="341"/>
      <c r="AG449" s="341"/>
      <c r="AH449" s="341"/>
      <c r="AI449" s="341"/>
      <c r="AJ449" s="341"/>
      <c r="AK449" s="341"/>
      <c r="AL449" s="341"/>
      <c r="AM449" s="341"/>
      <c r="AN449" s="341"/>
      <c r="AO449" s="341"/>
      <c r="AP449" s="341"/>
      <c r="AQ449" s="341"/>
      <c r="AR449" s="341"/>
      <c r="AS449" s="341"/>
      <c r="AT449" s="341"/>
      <c r="AU449" s="341"/>
      <c r="AV449" s="341"/>
      <c r="AW449" s="341"/>
      <c r="AX449" s="341"/>
      <c r="AY449" s="341"/>
      <c r="AZ449" s="341"/>
      <c r="BB449" s="419"/>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0" customFormat="true" ht="25.15" customHeight="true" x14ac:dyDescent="0.2">
      <c r="A450" s="419"/>
      <c r="B450" s="419"/>
      <c r="C450" s="1020" t="s">
        <v>632</v>
      </c>
      <c r="D450" s="1021"/>
      <c r="E450" s="837">
        <v>-0.12495558931823036</v>
      </c>
      <c r="F450" s="828"/>
      <c r="G450" s="828"/>
      <c r="H450" s="1021" t="s">
        <v>616</v>
      </c>
      <c r="I450" s="1021"/>
      <c r="J450" s="838">
        <v>0.13789907652335717</v>
      </c>
      <c r="K450" s="828"/>
      <c r="L450" s="828"/>
      <c r="M450" s="1021" t="s">
        <v>635</v>
      </c>
      <c r="N450" s="1021"/>
      <c r="O450" s="839">
        <v>0.17532086309761266</v>
      </c>
      <c r="P450" s="828"/>
      <c r="Q450" s="828"/>
      <c r="R450" s="341"/>
      <c r="Z450" s="341"/>
      <c r="AA450" s="341"/>
      <c r="AB450" s="341"/>
      <c r="AC450" s="341"/>
      <c r="AD450" s="341"/>
      <c r="AE450" s="341"/>
      <c r="AF450" s="341"/>
      <c r="AG450" s="341"/>
      <c r="AH450" s="341"/>
      <c r="AI450" s="341"/>
      <c r="AJ450" s="341"/>
      <c r="AK450" s="341"/>
      <c r="AL450" s="341"/>
      <c r="AM450" s="341"/>
      <c r="AN450" s="341"/>
      <c r="AO450" s="341"/>
      <c r="AP450" s="341"/>
      <c r="AQ450" s="341"/>
      <c r="AR450" s="341"/>
      <c r="AS450" s="341"/>
      <c r="AT450" s="341"/>
      <c r="AU450" s="341"/>
      <c r="AV450" s="341"/>
      <c r="AW450" s="341"/>
      <c r="AX450" s="341"/>
      <c r="AY450" s="341"/>
      <c r="AZ450" s="341"/>
      <c r="BB450" s="419"/>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0" customFormat="true" ht="25.15" customHeight="true" x14ac:dyDescent="0.2">
      <c r="A451" s="419"/>
      <c r="B451" s="419"/>
      <c r="C451" s="1020" t="s">
        <v>617</v>
      </c>
      <c r="D451" s="1021"/>
      <c r="E451" s="837">
        <v>-0.12379814444313016</v>
      </c>
      <c r="F451" s="828"/>
      <c r="G451" s="828"/>
      <c r="H451" s="1021" t="s">
        <v>628</v>
      </c>
      <c r="I451" s="1021"/>
      <c r="J451" s="838">
        <v>-0.1369417557945341</v>
      </c>
      <c r="K451" s="828"/>
      <c r="L451" s="828"/>
      <c r="M451" s="1021" t="s">
        <v>649</v>
      </c>
      <c r="N451" s="1021"/>
      <c r="O451" s="839">
        <v>0.17264759484213207</v>
      </c>
      <c r="P451" s="828"/>
      <c r="Q451" s="828"/>
      <c r="R451" s="341"/>
      <c r="Z451" s="341"/>
      <c r="AA451" s="341"/>
      <c r="AB451" s="341"/>
      <c r="AC451" s="341"/>
      <c r="AD451" s="341"/>
      <c r="AE451" s="341"/>
      <c r="AF451" s="341"/>
      <c r="AG451" s="341"/>
      <c r="AH451" s="341"/>
      <c r="AI451" s="341"/>
      <c r="AJ451" s="341"/>
      <c r="AK451" s="341"/>
      <c r="AL451" s="341"/>
      <c r="AM451" s="341"/>
      <c r="AN451" s="341"/>
      <c r="AO451" s="341"/>
      <c r="AP451" s="341"/>
      <c r="AQ451" s="341"/>
      <c r="AR451" s="341"/>
      <c r="AS451" s="341"/>
      <c r="AT451" s="341"/>
      <c r="AU451" s="341"/>
      <c r="AV451" s="341"/>
      <c r="AW451" s="341"/>
      <c r="AX451" s="341"/>
      <c r="AY451" s="341"/>
      <c r="AZ451" s="341"/>
      <c r="BB451" s="419"/>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0" customFormat="true" ht="25.15" customHeight="true" x14ac:dyDescent="0.2">
      <c r="A452" s="419"/>
      <c r="B452" s="419"/>
      <c r="C452" s="1020" t="s">
        <v>650</v>
      </c>
      <c r="D452" s="1021"/>
      <c r="E452" s="837">
        <v>0.12130718488220869</v>
      </c>
      <c r="F452" s="828"/>
      <c r="G452" s="828"/>
      <c r="H452" s="1021" t="s">
        <v>638</v>
      </c>
      <c r="I452" s="1021"/>
      <c r="J452" s="838">
        <v>0.13533523513656343</v>
      </c>
      <c r="K452" s="828"/>
      <c r="L452" s="828"/>
      <c r="M452" s="1021" t="s">
        <v>618</v>
      </c>
      <c r="N452" s="1021"/>
      <c r="O452" s="839">
        <v>-0.17147469994137643</v>
      </c>
      <c r="P452" s="828"/>
      <c r="Q452" s="828"/>
      <c r="R452" s="341"/>
      <c r="Z452" s="341"/>
      <c r="AA452" s="341"/>
      <c r="AB452" s="341"/>
      <c r="AC452" s="341"/>
      <c r="AD452" s="341"/>
      <c r="AE452" s="341"/>
      <c r="AF452" s="341"/>
      <c r="AG452" s="341"/>
      <c r="AH452" s="341"/>
      <c r="AI452" s="341"/>
      <c r="AJ452" s="341"/>
      <c r="AK452" s="341"/>
      <c r="AL452" s="341"/>
      <c r="AM452" s="341"/>
      <c r="AN452" s="341"/>
      <c r="AO452" s="341"/>
      <c r="AP452" s="341"/>
      <c r="AQ452" s="341"/>
      <c r="AR452" s="341"/>
      <c r="AS452" s="341"/>
      <c r="AT452" s="341"/>
      <c r="AU452" s="341"/>
      <c r="AV452" s="341"/>
      <c r="AW452" s="341"/>
      <c r="AX452" s="341"/>
      <c r="AY452" s="341"/>
      <c r="AZ452" s="341"/>
      <c r="BB452" s="419"/>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0" customFormat="true" ht="25.15" customHeight="true" x14ac:dyDescent="0.2">
      <c r="A453" s="419"/>
      <c r="B453" s="419"/>
      <c r="C453" s="1020" t="s">
        <v>651</v>
      </c>
      <c r="D453" s="1021"/>
      <c r="E453" s="837">
        <v>0.11579174221746677</v>
      </c>
      <c r="F453" s="828"/>
      <c r="G453" s="828"/>
      <c r="H453" s="1021" t="s">
        <v>652</v>
      </c>
      <c r="I453" s="1021"/>
      <c r="J453" s="838">
        <v>-0.13257703884919114</v>
      </c>
      <c r="K453" s="828"/>
      <c r="L453" s="828"/>
      <c r="M453" s="1021" t="s">
        <v>595</v>
      </c>
      <c r="N453" s="1021"/>
      <c r="O453" s="839">
        <v>-0.169199686826949</v>
      </c>
      <c r="P453" s="828"/>
      <c r="Q453" s="828"/>
      <c r="R453" s="341"/>
      <c r="Z453" s="341"/>
      <c r="AA453" s="341"/>
      <c r="AB453" s="341"/>
      <c r="AC453" s="341"/>
      <c r="AD453" s="341"/>
      <c r="AE453" s="341"/>
      <c r="AF453" s="341"/>
      <c r="AG453" s="341"/>
      <c r="AH453" s="341"/>
      <c r="AI453" s="341"/>
      <c r="AJ453" s="341"/>
      <c r="AK453" s="341"/>
      <c r="AL453" s="341"/>
      <c r="AM453" s="341"/>
      <c r="AN453" s="341"/>
      <c r="AO453" s="341"/>
      <c r="AP453" s="341"/>
      <c r="AQ453" s="341"/>
      <c r="AR453" s="341"/>
      <c r="AS453" s="341"/>
      <c r="AT453" s="341"/>
      <c r="AU453" s="341"/>
      <c r="AV453" s="341"/>
      <c r="AW453" s="341"/>
      <c r="AX453" s="341"/>
      <c r="AY453" s="341"/>
      <c r="AZ453" s="341"/>
      <c r="BB453" s="419"/>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0" customFormat="true" ht="25.15" customHeight="true" x14ac:dyDescent="0.2">
      <c r="A454" s="419"/>
      <c r="B454" s="419"/>
      <c r="C454" s="1020" t="s">
        <v>583</v>
      </c>
      <c r="D454" s="1021"/>
      <c r="E454" s="837">
        <v>0.11086799321699518</v>
      </c>
      <c r="F454" s="828"/>
      <c r="G454" s="828"/>
      <c r="H454" s="1021" t="s">
        <v>640</v>
      </c>
      <c r="I454" s="1021"/>
      <c r="J454" s="838">
        <v>0.12417953903416357</v>
      </c>
      <c r="K454" s="828"/>
      <c r="L454" s="828"/>
      <c r="M454" s="1021" t="s">
        <v>653</v>
      </c>
      <c r="N454" s="1021"/>
      <c r="O454" s="839">
        <v>0.1685124037411998</v>
      </c>
      <c r="P454" s="828"/>
      <c r="Q454" s="828"/>
      <c r="R454" s="341"/>
      <c r="Z454" s="341"/>
      <c r="AA454" s="341"/>
      <c r="AB454" s="341"/>
      <c r="AC454" s="341"/>
      <c r="AD454" s="341"/>
      <c r="AE454" s="341"/>
      <c r="AF454" s="341"/>
      <c r="AG454" s="341"/>
      <c r="AH454" s="341"/>
      <c r="AI454" s="341"/>
      <c r="AJ454" s="341"/>
      <c r="AK454" s="341"/>
      <c r="AL454" s="341"/>
      <c r="AM454" s="341"/>
      <c r="AN454" s="341"/>
      <c r="AO454" s="341"/>
      <c r="AP454" s="341"/>
      <c r="AQ454" s="341"/>
      <c r="AR454" s="341"/>
      <c r="AS454" s="341"/>
      <c r="AT454" s="341"/>
      <c r="AU454" s="341"/>
      <c r="AV454" s="341"/>
      <c r="AW454" s="341"/>
      <c r="AX454" s="341"/>
      <c r="AY454" s="341"/>
      <c r="AZ454" s="341"/>
      <c r="BB454" s="419"/>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0" customFormat="true" ht="25.15" customHeight="true" x14ac:dyDescent="0.2">
      <c r="A455" s="419"/>
      <c r="B455" s="419"/>
      <c r="C455" s="1020" t="s">
        <v>610</v>
      </c>
      <c r="D455" s="1021"/>
      <c r="E455" s="837">
        <v>9.7204874384696716E-2</v>
      </c>
      <c r="F455" s="828"/>
      <c r="G455" s="828"/>
      <c r="H455" s="1021" t="s">
        <v>654</v>
      </c>
      <c r="I455" s="1021"/>
      <c r="J455" s="838">
        <v>0.11615898143342489</v>
      </c>
      <c r="K455" s="828"/>
      <c r="L455" s="828"/>
      <c r="M455" s="1021" t="s">
        <v>640</v>
      </c>
      <c r="N455" s="1021"/>
      <c r="O455" s="839">
        <v>0.16759400343212977</v>
      </c>
      <c r="P455" s="828"/>
      <c r="Q455" s="828"/>
      <c r="R455" s="341"/>
      <c r="Z455" s="341"/>
      <c r="AA455" s="341"/>
      <c r="AB455" s="341"/>
      <c r="AC455" s="341"/>
      <c r="AD455" s="341"/>
      <c r="AE455" s="341"/>
      <c r="AF455" s="341"/>
      <c r="AG455" s="341"/>
      <c r="AH455" s="341"/>
      <c r="AI455" s="341"/>
      <c r="AJ455" s="341"/>
      <c r="AK455" s="341"/>
      <c r="AL455" s="341"/>
      <c r="AM455" s="341"/>
      <c r="AN455" s="341"/>
      <c r="AO455" s="341"/>
      <c r="AP455" s="341"/>
      <c r="AQ455" s="341"/>
      <c r="AR455" s="341"/>
      <c r="AS455" s="341"/>
      <c r="AT455" s="341"/>
      <c r="AU455" s="341"/>
      <c r="AV455" s="341"/>
      <c r="AW455" s="341"/>
      <c r="AX455" s="341"/>
      <c r="AY455" s="341"/>
      <c r="AZ455" s="341"/>
      <c r="BB455" s="419"/>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0" customFormat="true" ht="25.15" customHeight="true" x14ac:dyDescent="0.2">
      <c r="A456" s="419"/>
      <c r="B456" s="419"/>
      <c r="C456" s="1020" t="s">
        <v>641</v>
      </c>
      <c r="D456" s="1021"/>
      <c r="E456" s="837">
        <v>9.6424046207378628E-2</v>
      </c>
      <c r="F456" s="828"/>
      <c r="G456" s="828"/>
      <c r="H456" s="1021" t="s">
        <v>595</v>
      </c>
      <c r="I456" s="1021"/>
      <c r="J456" s="838">
        <v>-0.11404722087078838</v>
      </c>
      <c r="K456" s="828"/>
      <c r="L456" s="828"/>
      <c r="M456" s="1021" t="s">
        <v>655</v>
      </c>
      <c r="N456" s="1021"/>
      <c r="O456" s="839">
        <v>0.1653717478006046</v>
      </c>
      <c r="P456" s="828"/>
      <c r="Q456" s="828"/>
      <c r="R456" s="341"/>
      <c r="Z456" s="341"/>
      <c r="AA456" s="341"/>
      <c r="AB456" s="341"/>
      <c r="AC456" s="341"/>
      <c r="AD456" s="341"/>
      <c r="AE456" s="341"/>
      <c r="AF456" s="341"/>
      <c r="AG456" s="341"/>
      <c r="AH456" s="341"/>
      <c r="AI456" s="341"/>
      <c r="AJ456" s="341"/>
      <c r="AK456" s="341"/>
      <c r="AL456" s="341"/>
      <c r="AM456" s="341"/>
      <c r="AN456" s="341"/>
      <c r="AO456" s="341"/>
      <c r="AP456" s="341"/>
      <c r="AQ456" s="341"/>
      <c r="AR456" s="341"/>
      <c r="AS456" s="341"/>
      <c r="AT456" s="341"/>
      <c r="AU456" s="341"/>
      <c r="AV456" s="341"/>
      <c r="AW456" s="341"/>
      <c r="AX456" s="341"/>
      <c r="AY456" s="341"/>
      <c r="AZ456" s="341"/>
      <c r="BB456" s="419"/>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0" customFormat="true" ht="25.15" customHeight="true" x14ac:dyDescent="0.2">
      <c r="A457" s="419"/>
      <c r="B457" s="419"/>
      <c r="C457" s="1020" t="s">
        <v>652</v>
      </c>
      <c r="D457" s="1021"/>
      <c r="E457" s="837">
        <v>-9.4323168482174022E-2</v>
      </c>
      <c r="F457" s="828"/>
      <c r="G457" s="828"/>
      <c r="H457" s="1021" t="s">
        <v>613</v>
      </c>
      <c r="I457" s="1021"/>
      <c r="J457" s="838">
        <v>-0.10205687833556618</v>
      </c>
      <c r="K457" s="828"/>
      <c r="L457" s="828"/>
      <c r="M457" s="1021" t="s">
        <v>636</v>
      </c>
      <c r="N457" s="1021"/>
      <c r="O457" s="839">
        <v>-0.16254842174224163</v>
      </c>
      <c r="P457" s="828"/>
      <c r="Q457" s="828"/>
      <c r="R457" s="341"/>
      <c r="Z457" s="341"/>
      <c r="AA457" s="341"/>
      <c r="AB457" s="341"/>
      <c r="AC457" s="341"/>
      <c r="AD457" s="341"/>
      <c r="AE457" s="341"/>
      <c r="AF457" s="341"/>
      <c r="AG457" s="341"/>
      <c r="AH457" s="341"/>
      <c r="AI457" s="341"/>
      <c r="AJ457" s="341"/>
      <c r="AK457" s="341"/>
      <c r="AL457" s="341"/>
      <c r="AM457" s="341"/>
      <c r="AN457" s="341"/>
      <c r="AO457" s="341"/>
      <c r="AP457" s="341"/>
      <c r="AQ457" s="341"/>
      <c r="AR457" s="341"/>
      <c r="AS457" s="341"/>
      <c r="AT457" s="341"/>
      <c r="AU457" s="341"/>
      <c r="AV457" s="341"/>
      <c r="AW457" s="341"/>
      <c r="AX457" s="341"/>
      <c r="AY457" s="341"/>
      <c r="AZ457" s="341"/>
      <c r="BB457" s="419"/>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0" customFormat="true" ht="25.15" customHeight="true" x14ac:dyDescent="0.2">
      <c r="A458" s="419"/>
      <c r="B458" s="419"/>
      <c r="C458" s="1020" t="s">
        <v>656</v>
      </c>
      <c r="D458" s="1021"/>
      <c r="E458" s="837">
        <v>9.2359157075376494E-2</v>
      </c>
      <c r="F458" s="828"/>
      <c r="G458" s="828"/>
      <c r="H458" s="1021" t="s">
        <v>602</v>
      </c>
      <c r="I458" s="1021"/>
      <c r="J458" s="838">
        <v>0.1013276256489621</v>
      </c>
      <c r="K458" s="828"/>
      <c r="L458" s="828"/>
      <c r="M458" s="1021" t="s">
        <v>657</v>
      </c>
      <c r="N458" s="1021"/>
      <c r="O458" s="839">
        <v>-0.16192036700976611</v>
      </c>
      <c r="P458" s="828"/>
      <c r="Q458" s="828"/>
      <c r="R458" s="341"/>
      <c r="Z458" s="341"/>
      <c r="AA458" s="341"/>
      <c r="AB458" s="341"/>
      <c r="AC458" s="341"/>
      <c r="AD458" s="341"/>
      <c r="AE458" s="341"/>
      <c r="AF458" s="341"/>
      <c r="AG458" s="341"/>
      <c r="AH458" s="341"/>
      <c r="AI458" s="341"/>
      <c r="AJ458" s="341"/>
      <c r="AK458" s="341"/>
      <c r="AL458" s="341"/>
      <c r="AM458" s="341"/>
      <c r="AN458" s="341"/>
      <c r="AO458" s="341"/>
      <c r="AP458" s="341"/>
      <c r="AQ458" s="341"/>
      <c r="AR458" s="341"/>
      <c r="AS458" s="341"/>
      <c r="AT458" s="341"/>
      <c r="AU458" s="341"/>
      <c r="AV458" s="341"/>
      <c r="AW458" s="341"/>
      <c r="AX458" s="341"/>
      <c r="AY458" s="341"/>
      <c r="AZ458" s="341"/>
      <c r="BB458" s="419"/>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0" customFormat="true" ht="25.15" customHeight="true" x14ac:dyDescent="0.2">
      <c r="A459" s="419"/>
      <c r="B459" s="419"/>
      <c r="C459" s="1020" t="s">
        <v>658</v>
      </c>
      <c r="D459" s="1021"/>
      <c r="E459" s="837">
        <v>8.4768279287496112E-2</v>
      </c>
      <c r="F459" s="828"/>
      <c r="G459" s="828"/>
      <c r="H459" s="1021" t="s">
        <v>651</v>
      </c>
      <c r="I459" s="1021"/>
      <c r="J459" s="838">
        <v>0.10033791639395323</v>
      </c>
      <c r="K459" s="828"/>
      <c r="L459" s="828"/>
      <c r="M459" s="1021" t="s">
        <v>659</v>
      </c>
      <c r="N459" s="1021"/>
      <c r="O459" s="839">
        <v>0.16003132135152795</v>
      </c>
      <c r="P459" s="828"/>
      <c r="Q459" s="828"/>
      <c r="R459" s="341"/>
      <c r="Z459" s="341"/>
      <c r="AA459" s="341"/>
      <c r="AB459" s="341"/>
      <c r="AC459" s="341"/>
      <c r="AD459" s="341"/>
      <c r="AE459" s="341"/>
      <c r="AF459" s="341"/>
      <c r="AG459" s="341"/>
      <c r="AH459" s="341"/>
      <c r="AI459" s="341"/>
      <c r="AJ459" s="341"/>
      <c r="AK459" s="341"/>
      <c r="AL459" s="341"/>
      <c r="AM459" s="341"/>
      <c r="AN459" s="341"/>
      <c r="AO459" s="341"/>
      <c r="AP459" s="341"/>
      <c r="AQ459" s="341"/>
      <c r="AR459" s="341"/>
      <c r="AS459" s="341"/>
      <c r="AT459" s="341"/>
      <c r="AU459" s="341"/>
      <c r="AV459" s="341"/>
      <c r="AW459" s="341"/>
      <c r="AX459" s="341"/>
      <c r="AY459" s="341"/>
      <c r="AZ459" s="341"/>
      <c r="BB459" s="419"/>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0" customFormat="true" ht="25.15" customHeight="true" x14ac:dyDescent="0.2">
      <c r="A460" s="419"/>
      <c r="B460" s="419"/>
      <c r="C460" s="1020" t="s">
        <v>660</v>
      </c>
      <c r="D460" s="1021"/>
      <c r="E460" s="837">
        <v>8.2985946475925262E-2</v>
      </c>
      <c r="F460" s="828"/>
      <c r="G460" s="828"/>
      <c r="H460" s="1021" t="s">
        <v>606</v>
      </c>
      <c r="I460" s="1021"/>
      <c r="J460" s="838">
        <v>9.542126353940833E-2</v>
      </c>
      <c r="K460" s="828"/>
      <c r="L460" s="828"/>
      <c r="M460" s="1021" t="s">
        <v>596</v>
      </c>
      <c r="N460" s="1021"/>
      <c r="O460" s="839">
        <v>0.15570226493510039</v>
      </c>
      <c r="P460" s="828"/>
      <c r="Q460" s="828"/>
      <c r="R460" s="341"/>
      <c r="Z460" s="341"/>
      <c r="AA460" s="341"/>
      <c r="AB460" s="341"/>
      <c r="AC460" s="341"/>
      <c r="AD460" s="341"/>
      <c r="AE460" s="341"/>
      <c r="AF460" s="341"/>
      <c r="AG460" s="341"/>
      <c r="AH460" s="341"/>
      <c r="AI460" s="341"/>
      <c r="AJ460" s="341"/>
      <c r="AK460" s="341"/>
      <c r="AL460" s="341"/>
      <c r="AM460" s="341"/>
      <c r="AN460" s="341"/>
      <c r="AO460" s="341"/>
      <c r="AP460" s="341"/>
      <c r="AQ460" s="341"/>
      <c r="AR460" s="341"/>
      <c r="AS460" s="341"/>
      <c r="AT460" s="341"/>
      <c r="AU460" s="341"/>
      <c r="AV460" s="341"/>
      <c r="AW460" s="341"/>
      <c r="AX460" s="341"/>
      <c r="AY460" s="341"/>
      <c r="AZ460" s="341"/>
      <c r="BB460" s="419"/>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0" customFormat="true" ht="25.15" customHeight="true" x14ac:dyDescent="0.2">
      <c r="A461" s="419"/>
      <c r="B461" s="419"/>
      <c r="C461" s="1020" t="s">
        <v>661</v>
      </c>
      <c r="D461" s="1021"/>
      <c r="E461" s="837">
        <v>6.488953334183846E-2</v>
      </c>
      <c r="F461" s="828"/>
      <c r="G461" s="828"/>
      <c r="H461" s="1021" t="s">
        <v>657</v>
      </c>
      <c r="I461" s="1021"/>
      <c r="J461" s="838">
        <v>9.3940908431311115E-2</v>
      </c>
      <c r="K461" s="828"/>
      <c r="L461" s="828"/>
      <c r="M461" s="1021" t="s">
        <v>595</v>
      </c>
      <c r="N461" s="1021"/>
      <c r="O461" s="839">
        <v>-0.15229518508791701</v>
      </c>
      <c r="P461" s="828"/>
      <c r="Q461" s="828"/>
      <c r="R461" s="341"/>
      <c r="Z461" s="341"/>
      <c r="AA461" s="341"/>
      <c r="AB461" s="341"/>
      <c r="AC461" s="341"/>
      <c r="AD461" s="341"/>
      <c r="AE461" s="341"/>
      <c r="AF461" s="341"/>
      <c r="AG461" s="341"/>
      <c r="AH461" s="341"/>
      <c r="AI461" s="341"/>
      <c r="AJ461" s="341"/>
      <c r="AK461" s="341"/>
      <c r="AL461" s="341"/>
      <c r="AM461" s="341"/>
      <c r="AN461" s="341"/>
      <c r="AO461" s="341"/>
      <c r="AP461" s="341"/>
      <c r="AQ461" s="341"/>
      <c r="AR461" s="341"/>
      <c r="AS461" s="341"/>
      <c r="AT461" s="341"/>
      <c r="AU461" s="341"/>
      <c r="AV461" s="341"/>
      <c r="AW461" s="341"/>
      <c r="AX461" s="341"/>
      <c r="AY461" s="341"/>
      <c r="AZ461" s="341"/>
      <c r="BB461" s="419"/>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0" customFormat="true" ht="25.15" customHeight="true" x14ac:dyDescent="0.2">
      <c r="A462" s="419"/>
      <c r="B462" s="419"/>
      <c r="C462" s="1020" t="s">
        <v>662</v>
      </c>
      <c r="D462" s="1021"/>
      <c r="E462" s="837">
        <v>-6.3804472633354301E-2</v>
      </c>
      <c r="F462" s="828"/>
      <c r="G462" s="828"/>
      <c r="H462" s="1021" t="s">
        <v>583</v>
      </c>
      <c r="I462" s="1021"/>
      <c r="J462" s="838">
        <v>9.2823310541720591E-2</v>
      </c>
      <c r="K462" s="828"/>
      <c r="L462" s="828"/>
      <c r="M462" s="1021" t="s">
        <v>663</v>
      </c>
      <c r="N462" s="1021"/>
      <c r="O462" s="839">
        <v>0.14532457547677693</v>
      </c>
      <c r="P462" s="828"/>
      <c r="Q462" s="828"/>
      <c r="R462" s="341"/>
      <c r="Z462" s="341"/>
      <c r="AA462" s="341"/>
      <c r="AB462" s="341"/>
      <c r="AC462" s="341"/>
      <c r="AD462" s="341"/>
      <c r="AE462" s="341"/>
      <c r="AF462" s="341"/>
      <c r="AG462" s="341"/>
      <c r="AH462" s="341"/>
      <c r="AI462" s="341"/>
      <c r="AJ462" s="341"/>
      <c r="AK462" s="341"/>
      <c r="AL462" s="341"/>
      <c r="AM462" s="341"/>
      <c r="AN462" s="341"/>
      <c r="AO462" s="341"/>
      <c r="AP462" s="341"/>
      <c r="AQ462" s="341"/>
      <c r="AR462" s="341"/>
      <c r="AS462" s="341"/>
      <c r="AT462" s="341"/>
      <c r="AU462" s="341"/>
      <c r="AV462" s="341"/>
      <c r="AW462" s="341"/>
      <c r="AX462" s="341"/>
      <c r="AY462" s="341"/>
      <c r="AZ462" s="341"/>
      <c r="BB462" s="419"/>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0" customFormat="true" ht="25.15" customHeight="true" x14ac:dyDescent="0.2">
      <c r="A463" s="419"/>
      <c r="B463" s="419"/>
      <c r="C463" s="1020" t="s">
        <v>664</v>
      </c>
      <c r="D463" s="1021"/>
      <c r="E463" s="837">
        <v>-6.3643992422150714E-2</v>
      </c>
      <c r="F463" s="828"/>
      <c r="G463" s="828"/>
      <c r="H463" s="1021" t="s">
        <v>665</v>
      </c>
      <c r="I463" s="1021"/>
      <c r="J463" s="838">
        <v>9.1872297286126808E-2</v>
      </c>
      <c r="K463" s="828"/>
      <c r="L463" s="828"/>
      <c r="M463" s="1021" t="s">
        <v>666</v>
      </c>
      <c r="N463" s="1021"/>
      <c r="O463" s="839">
        <v>0.14335621064985538</v>
      </c>
      <c r="P463" s="828"/>
      <c r="Q463" s="828"/>
      <c r="R463" s="341"/>
      <c r="Z463" s="341"/>
      <c r="AA463" s="341"/>
      <c r="AB463" s="341"/>
      <c r="AC463" s="341"/>
      <c r="AD463" s="341"/>
      <c r="AE463" s="341"/>
      <c r="AF463" s="341"/>
      <c r="AG463" s="341"/>
      <c r="AH463" s="341"/>
      <c r="AI463" s="341"/>
      <c r="AJ463" s="341"/>
      <c r="AK463" s="341"/>
      <c r="AL463" s="341"/>
      <c r="AM463" s="341"/>
      <c r="AN463" s="341"/>
      <c r="AO463" s="341"/>
      <c r="AP463" s="341"/>
      <c r="AQ463" s="341"/>
      <c r="AR463" s="341"/>
      <c r="AS463" s="341"/>
      <c r="AT463" s="341"/>
      <c r="AU463" s="341"/>
      <c r="AV463" s="341"/>
      <c r="AW463" s="341"/>
      <c r="AX463" s="341"/>
      <c r="AY463" s="341"/>
      <c r="AZ463" s="341"/>
      <c r="BB463" s="419"/>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0" customFormat="true" ht="25.15" customHeight="true" x14ac:dyDescent="0.2">
      <c r="A464" s="419"/>
      <c r="B464" s="419"/>
      <c r="C464" s="1020" t="s">
        <v>667</v>
      </c>
      <c r="D464" s="1021"/>
      <c r="E464" s="837">
        <v>-5.6410491770259981E-2</v>
      </c>
      <c r="F464" s="828"/>
      <c r="G464" s="828"/>
      <c r="H464" s="1021" t="s">
        <v>668</v>
      </c>
      <c r="I464" s="1021"/>
      <c r="J464" s="838">
        <v>-8.9095708066484577E-2</v>
      </c>
      <c r="K464" s="828"/>
      <c r="L464" s="828"/>
      <c r="M464" s="1021" t="s">
        <v>629</v>
      </c>
      <c r="N464" s="1021"/>
      <c r="O464" s="839">
        <v>0.14326753107630624</v>
      </c>
      <c r="P464" s="828"/>
      <c r="Q464" s="828"/>
      <c r="R464" s="341"/>
      <c r="Z464" s="341"/>
      <c r="AA464" s="341"/>
      <c r="AB464" s="341"/>
      <c r="AC464" s="341"/>
      <c r="AD464" s="341"/>
      <c r="AE464" s="341"/>
      <c r="AF464" s="341"/>
      <c r="AG464" s="341"/>
      <c r="AH464" s="341"/>
      <c r="AI464" s="341"/>
      <c r="AJ464" s="341"/>
      <c r="AK464" s="341"/>
      <c r="AL464" s="341"/>
      <c r="AM464" s="341"/>
      <c r="AN464" s="341"/>
      <c r="AO464" s="341"/>
      <c r="AP464" s="341"/>
      <c r="AQ464" s="341"/>
      <c r="AR464" s="341"/>
      <c r="AS464" s="341"/>
      <c r="AT464" s="341"/>
      <c r="AU464" s="341"/>
      <c r="AV464" s="341"/>
      <c r="AW464" s="341"/>
      <c r="AX464" s="341"/>
      <c r="AY464" s="341"/>
      <c r="AZ464" s="341"/>
      <c r="BB464" s="419"/>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0" customFormat="true" ht="25.15" customHeight="true" x14ac:dyDescent="0.2">
      <c r="A465" s="419"/>
      <c r="B465" s="419"/>
      <c r="C465" s="1020" t="s">
        <v>654</v>
      </c>
      <c r="D465" s="1021"/>
      <c r="E465" s="837">
        <v>5.4803686905217489E-2</v>
      </c>
      <c r="F465" s="828"/>
      <c r="G465" s="828"/>
      <c r="H465" s="1021" t="s">
        <v>622</v>
      </c>
      <c r="I465" s="1021"/>
      <c r="J465" s="838">
        <v>-8.71980471460089E-2</v>
      </c>
      <c r="K465" s="828"/>
      <c r="L465" s="828"/>
      <c r="M465" s="1021" t="s">
        <v>669</v>
      </c>
      <c r="N465" s="1021"/>
      <c r="O465" s="839">
        <v>0.1346338306668147</v>
      </c>
      <c r="P465" s="828"/>
      <c r="Q465" s="828"/>
      <c r="R465" s="341"/>
      <c r="Z465" s="341"/>
      <c r="AA465" s="341"/>
      <c r="AB465" s="341"/>
      <c r="AC465" s="341"/>
      <c r="AD465" s="341"/>
      <c r="AE465" s="341"/>
      <c r="AF465" s="341"/>
      <c r="AG465" s="341"/>
      <c r="AH465" s="341"/>
      <c r="AI465" s="341"/>
      <c r="AJ465" s="341"/>
      <c r="AK465" s="341"/>
      <c r="AL465" s="341"/>
      <c r="AM465" s="341"/>
      <c r="AN465" s="341"/>
      <c r="AO465" s="341"/>
      <c r="AP465" s="341"/>
      <c r="AQ465" s="341"/>
      <c r="AR465" s="341"/>
      <c r="AS465" s="341"/>
      <c r="AT465" s="341"/>
      <c r="AU465" s="341"/>
      <c r="AV465" s="341"/>
      <c r="AW465" s="341"/>
      <c r="AX465" s="341"/>
      <c r="AY465" s="341"/>
      <c r="AZ465" s="341"/>
      <c r="BB465" s="419"/>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0" customFormat="true" ht="25.15" customHeight="true" x14ac:dyDescent="0.2">
      <c r="A466" s="419"/>
      <c r="B466" s="419"/>
      <c r="C466" s="1020" t="s">
        <v>670</v>
      </c>
      <c r="D466" s="1021"/>
      <c r="E466" s="837">
        <v>5.1307745931775152E-2</v>
      </c>
      <c r="F466" s="828"/>
      <c r="G466" s="828"/>
      <c r="H466" s="1021" t="s">
        <v>650</v>
      </c>
      <c r="I466" s="1021"/>
      <c r="J466" s="838">
        <v>8.2636746837907712E-2</v>
      </c>
      <c r="K466" s="828"/>
      <c r="L466" s="828"/>
      <c r="M466" s="1021" t="s">
        <v>671</v>
      </c>
      <c r="N466" s="1021"/>
      <c r="O466" s="839">
        <v>0.13439662374588524</v>
      </c>
      <c r="P466" s="828"/>
      <c r="Q466" s="828"/>
      <c r="R466" s="341"/>
      <c r="Z466" s="341"/>
      <c r="AA466" s="341"/>
      <c r="AB466" s="341"/>
      <c r="AC466" s="341"/>
      <c r="AD466" s="341"/>
      <c r="AE466" s="341"/>
      <c r="AF466" s="341"/>
      <c r="AG466" s="341"/>
      <c r="AH466" s="341"/>
      <c r="AI466" s="341"/>
      <c r="AJ466" s="341"/>
      <c r="AK466" s="341"/>
      <c r="AL466" s="341"/>
      <c r="AM466" s="341"/>
      <c r="AN466" s="341"/>
      <c r="AO466" s="341"/>
      <c r="AP466" s="341"/>
      <c r="AQ466" s="341"/>
      <c r="AR466" s="341"/>
      <c r="AS466" s="341"/>
      <c r="AT466" s="341"/>
      <c r="AU466" s="341"/>
      <c r="AV466" s="341"/>
      <c r="AW466" s="341"/>
      <c r="AX466" s="341"/>
      <c r="AY466" s="341"/>
      <c r="AZ466" s="341"/>
      <c r="BB466" s="419"/>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0" customFormat="true" ht="25.15" customHeight="true" x14ac:dyDescent="0.2">
      <c r="A467" s="419"/>
      <c r="B467" s="419"/>
      <c r="C467" s="1020" t="s">
        <v>590</v>
      </c>
      <c r="D467" s="1021"/>
      <c r="E467" s="837">
        <v>5.0524598707504212E-2</v>
      </c>
      <c r="F467" s="828"/>
      <c r="G467" s="828"/>
      <c r="H467" s="1021" t="s">
        <v>647</v>
      </c>
      <c r="I467" s="1021"/>
      <c r="J467" s="838">
        <v>7.9363147562445821E-2</v>
      </c>
      <c r="K467" s="828"/>
      <c r="L467" s="828"/>
      <c r="M467" s="1021" t="s">
        <v>668</v>
      </c>
      <c r="N467" s="1021"/>
      <c r="O467" s="839">
        <v>0.13115714391132732</v>
      </c>
      <c r="P467" s="828"/>
      <c r="Q467" s="828"/>
      <c r="R467" s="341"/>
      <c r="Z467" s="341"/>
      <c r="AA467" s="341"/>
      <c r="AB467" s="341"/>
      <c r="AC467" s="341"/>
      <c r="AD467" s="341"/>
      <c r="AE467" s="341"/>
      <c r="AF467" s="341"/>
      <c r="AG467" s="341"/>
      <c r="AH467" s="341"/>
      <c r="AI467" s="341"/>
      <c r="AJ467" s="341"/>
      <c r="AK467" s="341"/>
      <c r="AL467" s="341"/>
      <c r="AM467" s="341"/>
      <c r="AN467" s="341"/>
      <c r="AO467" s="341"/>
      <c r="AP467" s="341"/>
      <c r="AQ467" s="341"/>
      <c r="AR467" s="341"/>
      <c r="AS467" s="341"/>
      <c r="AT467" s="341"/>
      <c r="AU467" s="341"/>
      <c r="AV467" s="341"/>
      <c r="AW467" s="341"/>
      <c r="AX467" s="341"/>
      <c r="AY467" s="341"/>
      <c r="AZ467" s="341"/>
      <c r="BB467" s="419"/>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0" customFormat="true" ht="25.15" customHeight="true" x14ac:dyDescent="0.2">
      <c r="A468" s="419"/>
      <c r="B468" s="419"/>
      <c r="C468" s="1020" t="s">
        <v>672</v>
      </c>
      <c r="D468" s="1021"/>
      <c r="E468" s="837">
        <v>4.7974154528327442E-2</v>
      </c>
      <c r="F468" s="828"/>
      <c r="G468" s="828"/>
      <c r="H468" s="1021" t="s">
        <v>648</v>
      </c>
      <c r="I468" s="1021"/>
      <c r="J468" s="838">
        <v>7.7606745509755187E-2</v>
      </c>
      <c r="K468" s="828"/>
      <c r="L468" s="828"/>
      <c r="M468" s="1021" t="s">
        <v>673</v>
      </c>
      <c r="N468" s="1021"/>
      <c r="O468" s="839">
        <v>0.13058353032957498</v>
      </c>
      <c r="P468" s="828"/>
      <c r="Q468" s="828"/>
      <c r="R468" s="341"/>
      <c r="Z468" s="341"/>
      <c r="AA468" s="341"/>
      <c r="AB468" s="341"/>
      <c r="AC468" s="341"/>
      <c r="AD468" s="341"/>
      <c r="AE468" s="341"/>
      <c r="AF468" s="341"/>
      <c r="AG468" s="341"/>
      <c r="AH468" s="341"/>
      <c r="AI468" s="341"/>
      <c r="AJ468" s="341"/>
      <c r="AK468" s="341"/>
      <c r="AL468" s="341"/>
      <c r="AM468" s="341"/>
      <c r="AN468" s="341"/>
      <c r="AO468" s="341"/>
      <c r="AP468" s="341"/>
      <c r="AQ468" s="341"/>
      <c r="AR468" s="341"/>
      <c r="AS468" s="341"/>
      <c r="AT468" s="341"/>
      <c r="AU468" s="341"/>
      <c r="AV468" s="341"/>
      <c r="AW468" s="341"/>
      <c r="AX468" s="341"/>
      <c r="AY468" s="341"/>
      <c r="AZ468" s="341"/>
      <c r="BB468" s="419"/>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0" customFormat="true" ht="25.15" customHeight="true" x14ac:dyDescent="0.2">
      <c r="A469" s="419"/>
      <c r="B469" s="419"/>
      <c r="C469" s="1020" t="s">
        <v>639</v>
      </c>
      <c r="D469" s="1021"/>
      <c r="E469" s="837">
        <v>-4.1095351132887731E-2</v>
      </c>
      <c r="F469" s="828"/>
      <c r="G469" s="828"/>
      <c r="H469" s="1021" t="s">
        <v>656</v>
      </c>
      <c r="I469" s="1021"/>
      <c r="J469" s="838">
        <v>7.6693766329200538E-2</v>
      </c>
      <c r="K469" s="828"/>
      <c r="L469" s="828"/>
      <c r="M469" s="1021" t="s">
        <v>658</v>
      </c>
      <c r="N469" s="1021"/>
      <c r="O469" s="839">
        <v>0.12757327400764182</v>
      </c>
      <c r="P469" s="828"/>
      <c r="Q469" s="828"/>
      <c r="R469" s="341"/>
      <c r="Z469" s="341"/>
      <c r="AA469" s="341"/>
      <c r="AB469" s="341"/>
      <c r="AC469" s="341"/>
      <c r="AD469" s="341"/>
      <c r="AE469" s="341"/>
      <c r="AF469" s="341"/>
      <c r="AG469" s="341"/>
      <c r="AH469" s="341"/>
      <c r="AI469" s="341"/>
      <c r="AJ469" s="341"/>
      <c r="AK469" s="341"/>
      <c r="AL469" s="341"/>
      <c r="AM469" s="341"/>
      <c r="AN469" s="341"/>
      <c r="AO469" s="341"/>
      <c r="AP469" s="341"/>
      <c r="AQ469" s="341"/>
      <c r="AR469" s="341"/>
      <c r="AS469" s="341"/>
      <c r="AT469" s="341"/>
      <c r="AU469" s="341"/>
      <c r="AV469" s="341"/>
      <c r="AW469" s="341"/>
      <c r="AX469" s="341"/>
      <c r="AY469" s="341"/>
      <c r="AZ469" s="341"/>
      <c r="BB469" s="419"/>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0" customFormat="true" ht="25.15" customHeight="true" x14ac:dyDescent="0.2">
      <c r="A470" s="419"/>
      <c r="B470" s="419"/>
      <c r="C470" s="1020" t="s">
        <v>674</v>
      </c>
      <c r="D470" s="1021"/>
      <c r="E470" s="837">
        <v>3.91114608811595E-2</v>
      </c>
      <c r="F470" s="828"/>
      <c r="G470" s="828"/>
      <c r="H470" s="1021" t="s">
        <v>675</v>
      </c>
      <c r="I470" s="1021"/>
      <c r="J470" s="838">
        <v>-7.4186474145807757E-2</v>
      </c>
      <c r="K470" s="828"/>
      <c r="L470" s="828"/>
      <c r="M470" s="1021" t="s">
        <v>615</v>
      </c>
      <c r="N470" s="1021"/>
      <c r="O470" s="839">
        <v>0.12363052065021386</v>
      </c>
      <c r="P470" s="828"/>
      <c r="Q470" s="828"/>
      <c r="R470" s="341"/>
      <c r="Z470" s="341"/>
      <c r="AA470" s="341"/>
      <c r="AB470" s="341"/>
      <c r="AC470" s="341"/>
      <c r="AD470" s="341"/>
      <c r="AE470" s="341"/>
      <c r="AF470" s="341"/>
      <c r="AG470" s="341"/>
      <c r="AH470" s="341"/>
      <c r="AI470" s="341"/>
      <c r="AJ470" s="341"/>
      <c r="AK470" s="341"/>
      <c r="AL470" s="341"/>
      <c r="AM470" s="341"/>
      <c r="AN470" s="341"/>
      <c r="AO470" s="341"/>
      <c r="AP470" s="341"/>
      <c r="AQ470" s="341"/>
      <c r="AR470" s="341"/>
      <c r="AS470" s="341"/>
      <c r="AT470" s="341"/>
      <c r="AU470" s="341"/>
      <c r="AV470" s="341"/>
      <c r="AW470" s="341"/>
      <c r="AX470" s="341"/>
      <c r="AY470" s="341"/>
      <c r="AZ470" s="341"/>
      <c r="BB470" s="419"/>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0" customFormat="true" ht="25.15" customHeight="true" x14ac:dyDescent="0.2">
      <c r="A471" s="419"/>
      <c r="B471" s="419"/>
      <c r="C471" s="1020" t="s">
        <v>676</v>
      </c>
      <c r="D471" s="1021"/>
      <c r="E471" s="837">
        <v>3.4700338789103204E-2</v>
      </c>
      <c r="F471" s="828"/>
      <c r="G471" s="828"/>
      <c r="H471" s="1021" t="s">
        <v>677</v>
      </c>
      <c r="I471" s="1021"/>
      <c r="J471" s="838">
        <v>-7.2024247932020127E-2</v>
      </c>
      <c r="K471" s="828"/>
      <c r="L471" s="828"/>
      <c r="M471" s="1021" t="s">
        <v>678</v>
      </c>
      <c r="N471" s="1021"/>
      <c r="O471" s="839">
        <v>0.1207349185405735</v>
      </c>
      <c r="P471" s="828"/>
      <c r="Q471" s="828"/>
      <c r="R471" s="341"/>
      <c r="Z471" s="341"/>
      <c r="AA471" s="341"/>
      <c r="AB471" s="341"/>
      <c r="AC471" s="341"/>
      <c r="AD471" s="341"/>
      <c r="AE471" s="341"/>
      <c r="AF471" s="341"/>
      <c r="AG471" s="341"/>
      <c r="AH471" s="341"/>
      <c r="AI471" s="341"/>
      <c r="AJ471" s="341"/>
      <c r="AK471" s="341"/>
      <c r="AL471" s="341"/>
      <c r="AM471" s="341"/>
      <c r="AN471" s="341"/>
      <c r="AO471" s="341"/>
      <c r="AP471" s="341"/>
      <c r="AQ471" s="341"/>
      <c r="AR471" s="341"/>
      <c r="AS471" s="341"/>
      <c r="AT471" s="341"/>
      <c r="AU471" s="341"/>
      <c r="AV471" s="341"/>
      <c r="AW471" s="341"/>
      <c r="AX471" s="341"/>
      <c r="AY471" s="341"/>
      <c r="AZ471" s="341"/>
      <c r="BB471" s="419"/>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0" customFormat="true" ht="25.15" customHeight="true" x14ac:dyDescent="0.2">
      <c r="A472" s="419"/>
      <c r="B472" s="419"/>
      <c r="C472" s="1020" t="s">
        <v>679</v>
      </c>
      <c r="D472" s="1021"/>
      <c r="E472" s="837">
        <v>-2.8470476712331935E-2</v>
      </c>
      <c r="F472" s="828"/>
      <c r="G472" s="828"/>
      <c r="H472" s="1021" t="s">
        <v>667</v>
      </c>
      <c r="I472" s="1021"/>
      <c r="J472" s="838">
        <v>-6.7852374806733742E-2</v>
      </c>
      <c r="K472" s="828"/>
      <c r="L472" s="828"/>
      <c r="M472" s="1021" t="s">
        <v>650</v>
      </c>
      <c r="N472" s="1021"/>
      <c r="O472" s="839">
        <v>0.12071490653797484</v>
      </c>
      <c r="P472" s="828"/>
      <c r="Q472" s="828"/>
      <c r="R472" s="341"/>
      <c r="Z472" s="341"/>
      <c r="AA472" s="341"/>
      <c r="AB472" s="341"/>
      <c r="AC472" s="341"/>
      <c r="AD472" s="341"/>
      <c r="AE472" s="341"/>
      <c r="AF472" s="341"/>
      <c r="AG472" s="341"/>
      <c r="AH472" s="341"/>
      <c r="AI472" s="341"/>
      <c r="AJ472" s="341"/>
      <c r="AK472" s="341"/>
      <c r="AL472" s="341"/>
      <c r="AM472" s="341"/>
      <c r="AN472" s="341"/>
      <c r="AO472" s="341"/>
      <c r="AP472" s="341"/>
      <c r="AQ472" s="341"/>
      <c r="AR472" s="341"/>
      <c r="AS472" s="341"/>
      <c r="AT472" s="341"/>
      <c r="AU472" s="341"/>
      <c r="AV472" s="341"/>
      <c r="AW472" s="341"/>
      <c r="AX472" s="341"/>
      <c r="AY472" s="341"/>
      <c r="AZ472" s="341"/>
      <c r="BB472" s="419"/>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0" customFormat="true" ht="25.15" customHeight="true" x14ac:dyDescent="0.2">
      <c r="A473" s="419"/>
      <c r="B473" s="419"/>
      <c r="C473" s="1020" t="s">
        <v>680</v>
      </c>
      <c r="D473" s="1021"/>
      <c r="E473" s="837">
        <v>2.6091948484842493E-2</v>
      </c>
      <c r="F473" s="828"/>
      <c r="G473" s="828"/>
      <c r="H473" s="1021" t="s">
        <v>658</v>
      </c>
      <c r="I473" s="1021"/>
      <c r="J473" s="838">
        <v>6.7607449723421142E-2</v>
      </c>
      <c r="K473" s="828"/>
      <c r="L473" s="828"/>
      <c r="M473" s="1021" t="s">
        <v>681</v>
      </c>
      <c r="N473" s="1021"/>
      <c r="O473" s="839">
        <v>0.11951021048895033</v>
      </c>
      <c r="P473" s="828"/>
      <c r="Q473" s="828"/>
      <c r="R473" s="341"/>
      <c r="Z473" s="341"/>
      <c r="AA473" s="341"/>
      <c r="AB473" s="341"/>
      <c r="AC473" s="341"/>
      <c r="AD473" s="341"/>
      <c r="AE473" s="341"/>
      <c r="AF473" s="341"/>
      <c r="AG473" s="341"/>
      <c r="AH473" s="341"/>
      <c r="AI473" s="341"/>
      <c r="AJ473" s="341"/>
      <c r="AK473" s="341"/>
      <c r="AL473" s="341"/>
      <c r="AM473" s="341"/>
      <c r="AN473" s="341"/>
      <c r="AO473" s="341"/>
      <c r="AP473" s="341"/>
      <c r="AQ473" s="341"/>
      <c r="AR473" s="341"/>
      <c r="AS473" s="341"/>
      <c r="AT473" s="341"/>
      <c r="AU473" s="341"/>
      <c r="AV473" s="341"/>
      <c r="AW473" s="341"/>
      <c r="AX473" s="341"/>
      <c r="AY473" s="341"/>
      <c r="AZ473" s="341"/>
      <c r="BB473" s="419"/>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0" customFormat="true" ht="25.15" customHeight="true" x14ac:dyDescent="0.2">
      <c r="A474" s="419"/>
      <c r="B474" s="419"/>
      <c r="C474" s="1020" t="s">
        <v>677</v>
      </c>
      <c r="D474" s="1021"/>
      <c r="E474" s="837">
        <v>-2.5894120157795419E-2</v>
      </c>
      <c r="F474" s="828"/>
      <c r="G474" s="828"/>
      <c r="H474" s="1021" t="s">
        <v>682</v>
      </c>
      <c r="I474" s="1021"/>
      <c r="J474" s="838">
        <v>-6.7528788422196423E-2</v>
      </c>
      <c r="K474" s="828"/>
      <c r="L474" s="828"/>
      <c r="M474" s="1021" t="s">
        <v>645</v>
      </c>
      <c r="N474" s="1021"/>
      <c r="O474" s="839">
        <v>-0.11714714001764395</v>
      </c>
      <c r="P474" s="828"/>
      <c r="Q474" s="828"/>
      <c r="R474" s="341"/>
      <c r="Z474" s="341"/>
      <c r="AA474" s="341"/>
      <c r="AB474" s="341"/>
      <c r="AC474" s="341"/>
      <c r="AD474" s="341"/>
      <c r="AE474" s="341"/>
      <c r="AF474" s="341"/>
      <c r="AG474" s="341"/>
      <c r="AH474" s="341"/>
      <c r="AI474" s="341"/>
      <c r="AJ474" s="341"/>
      <c r="AK474" s="341"/>
      <c r="AL474" s="341"/>
      <c r="AM474" s="341"/>
      <c r="AN474" s="341"/>
      <c r="AO474" s="341"/>
      <c r="AP474" s="341"/>
      <c r="AQ474" s="341"/>
      <c r="AR474" s="341"/>
      <c r="AS474" s="341"/>
      <c r="AT474" s="341"/>
      <c r="AU474" s="341"/>
      <c r="AV474" s="341"/>
      <c r="AW474" s="341"/>
      <c r="AX474" s="341"/>
      <c r="AY474" s="341"/>
      <c r="AZ474" s="341"/>
      <c r="BB474" s="419"/>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0" customFormat="true" ht="25.15" customHeight="true" x14ac:dyDescent="0.2">
      <c r="A475" s="419"/>
      <c r="B475" s="419"/>
      <c r="C475" s="1020" t="s">
        <v>677</v>
      </c>
      <c r="D475" s="1021"/>
      <c r="E475" s="837">
        <v>-2.4923265520936259E-2</v>
      </c>
      <c r="F475" s="828"/>
      <c r="G475" s="828"/>
      <c r="H475" s="1021" t="s">
        <v>604</v>
      </c>
      <c r="I475" s="1021"/>
      <c r="J475" s="838">
        <v>6.5454311156849548E-2</v>
      </c>
      <c r="K475" s="828"/>
      <c r="L475" s="828"/>
      <c r="M475" s="1021" t="s">
        <v>683</v>
      </c>
      <c r="N475" s="1021"/>
      <c r="O475" s="839">
        <v>0.11684179245337367</v>
      </c>
      <c r="P475" s="828"/>
      <c r="Q475" s="828"/>
      <c r="R475" s="341"/>
      <c r="Z475" s="341"/>
      <c r="AA475" s="341"/>
      <c r="AB475" s="341"/>
      <c r="AC475" s="341"/>
      <c r="AD475" s="341"/>
      <c r="AE475" s="341"/>
      <c r="AF475" s="341"/>
      <c r="AG475" s="341"/>
      <c r="AH475" s="341"/>
      <c r="AI475" s="341"/>
      <c r="AJ475" s="341"/>
      <c r="AK475" s="341"/>
      <c r="AL475" s="341"/>
      <c r="AM475" s="341"/>
      <c r="AN475" s="341"/>
      <c r="AO475" s="341"/>
      <c r="AP475" s="341"/>
      <c r="AQ475" s="341"/>
      <c r="AR475" s="341"/>
      <c r="AS475" s="341"/>
      <c r="AT475" s="341"/>
      <c r="AU475" s="341"/>
      <c r="AV475" s="341"/>
      <c r="AW475" s="341"/>
      <c r="AX475" s="341"/>
      <c r="AY475" s="341"/>
      <c r="AZ475" s="341"/>
      <c r="BB475" s="419"/>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0" customFormat="true" ht="25.15" customHeight="true" x14ac:dyDescent="0.2">
      <c r="A476" s="419"/>
      <c r="B476" s="419"/>
      <c r="C476" s="1020" t="s">
        <v>684</v>
      </c>
      <c r="D476" s="1021"/>
      <c r="E476" s="837">
        <v>2.3732393346900603E-2</v>
      </c>
      <c r="F476" s="828"/>
      <c r="G476" s="828"/>
      <c r="H476" s="1021" t="s">
        <v>641</v>
      </c>
      <c r="I476" s="1021"/>
      <c r="J476" s="838">
        <v>6.4362848101347056E-2</v>
      </c>
      <c r="K476" s="828"/>
      <c r="L476" s="828"/>
      <c r="M476" s="1021" t="s">
        <v>685</v>
      </c>
      <c r="N476" s="1021"/>
      <c r="O476" s="839">
        <v>0.11443808158955505</v>
      </c>
      <c r="P476" s="828"/>
      <c r="Q476" s="828"/>
      <c r="R476" s="341"/>
      <c r="Z476" s="341"/>
      <c r="AA476" s="341"/>
      <c r="AB476" s="341"/>
      <c r="AC476" s="341"/>
      <c r="AD476" s="341"/>
      <c r="AE476" s="341"/>
      <c r="AF476" s="341"/>
      <c r="AG476" s="341"/>
      <c r="AH476" s="341"/>
      <c r="AI476" s="341"/>
      <c r="AJ476" s="341"/>
      <c r="AK476" s="341"/>
      <c r="AL476" s="341"/>
      <c r="AM476" s="341"/>
      <c r="AN476" s="341"/>
      <c r="AO476" s="341"/>
      <c r="AP476" s="341"/>
      <c r="AQ476" s="341"/>
      <c r="AR476" s="341"/>
      <c r="AS476" s="341"/>
      <c r="AT476" s="341"/>
      <c r="AU476" s="341"/>
      <c r="AV476" s="341"/>
      <c r="AW476" s="341"/>
      <c r="AX476" s="341"/>
      <c r="AY476" s="341"/>
      <c r="AZ476" s="341"/>
      <c r="BB476" s="419"/>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0" customFormat="true" ht="25.15" customHeight="true" x14ac:dyDescent="0.2">
      <c r="A477" s="419"/>
      <c r="B477" s="419"/>
      <c r="C477" s="1020" t="s">
        <v>686</v>
      </c>
      <c r="D477" s="1021"/>
      <c r="E477" s="837">
        <v>-2.2830643067005232E-2</v>
      </c>
      <c r="F477" s="828"/>
      <c r="G477" s="828"/>
      <c r="H477" s="1021" t="s">
        <v>687</v>
      </c>
      <c r="I477" s="1021"/>
      <c r="J477" s="838">
        <v>6.3441381365671068E-2</v>
      </c>
      <c r="K477" s="828"/>
      <c r="L477" s="828"/>
      <c r="M477" s="1021" t="s">
        <v>651</v>
      </c>
      <c r="N477" s="1021"/>
      <c r="O477" s="839">
        <v>0.10608454888742813</v>
      </c>
      <c r="P477" s="828"/>
      <c r="Q477" s="828"/>
      <c r="R477" s="341"/>
      <c r="Z477" s="341"/>
      <c r="AA477" s="341"/>
      <c r="AB477" s="341"/>
      <c r="AC477" s="341"/>
      <c r="AD477" s="341"/>
      <c r="AE477" s="341"/>
      <c r="AF477" s="341"/>
      <c r="AG477" s="341"/>
      <c r="AH477" s="341"/>
      <c r="AI477" s="341"/>
      <c r="AJ477" s="341"/>
      <c r="AK477" s="341"/>
      <c r="AL477" s="341"/>
      <c r="AM477" s="341"/>
      <c r="AN477" s="341"/>
      <c r="AO477" s="341"/>
      <c r="AP477" s="341"/>
      <c r="AQ477" s="341"/>
      <c r="AR477" s="341"/>
      <c r="AS477" s="341"/>
      <c r="AT477" s="341"/>
      <c r="AU477" s="341"/>
      <c r="AV477" s="341"/>
      <c r="AW477" s="341"/>
      <c r="AX477" s="341"/>
      <c r="AY477" s="341"/>
      <c r="AZ477" s="341"/>
      <c r="BB477" s="419"/>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0" customFormat="true" ht="25.15" customHeight="true" x14ac:dyDescent="0.2">
      <c r="A478" s="419"/>
      <c r="B478" s="419"/>
      <c r="C478" s="1020" t="s">
        <v>688</v>
      </c>
      <c r="D478" s="1021"/>
      <c r="E478" s="837">
        <v>1.9450797148455785E-2</v>
      </c>
      <c r="F478" s="828"/>
      <c r="G478" s="828"/>
      <c r="H478" s="1021" t="s">
        <v>689</v>
      </c>
      <c r="I478" s="1021"/>
      <c r="J478" s="838">
        <v>5.9458089025005004E-2</v>
      </c>
      <c r="K478" s="828"/>
      <c r="L478" s="828"/>
      <c r="M478" s="1021" t="s">
        <v>624</v>
      </c>
      <c r="N478" s="1021"/>
      <c r="O478" s="839">
        <v>0.10520189737613299</v>
      </c>
      <c r="P478" s="828"/>
      <c r="Q478" s="828"/>
      <c r="R478" s="341"/>
      <c r="Z478" s="341"/>
      <c r="AA478" s="341"/>
      <c r="AB478" s="341"/>
      <c r="AC478" s="341"/>
      <c r="AD478" s="341"/>
      <c r="AE478" s="341"/>
      <c r="AF478" s="341"/>
      <c r="AG478" s="341"/>
      <c r="AH478" s="341"/>
      <c r="AI478" s="341"/>
      <c r="AJ478" s="341"/>
      <c r="AK478" s="341"/>
      <c r="AL478" s="341"/>
      <c r="AM478" s="341"/>
      <c r="AN478" s="341"/>
      <c r="AO478" s="341"/>
      <c r="AP478" s="341"/>
      <c r="AQ478" s="341"/>
      <c r="AR478" s="341"/>
      <c r="AS478" s="341"/>
      <c r="AT478" s="341"/>
      <c r="AU478" s="341"/>
      <c r="AV478" s="341"/>
      <c r="AW478" s="341"/>
      <c r="AX478" s="341"/>
      <c r="AY478" s="341"/>
      <c r="AZ478" s="341"/>
      <c r="BB478" s="419"/>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0" customFormat="true" ht="25.15" customHeight="true" x14ac:dyDescent="0.2">
      <c r="A479" s="419"/>
      <c r="B479" s="419"/>
      <c r="C479" s="1020" t="s">
        <v>690</v>
      </c>
      <c r="D479" s="1021"/>
      <c r="E479" s="837">
        <v>1.7556097165892855E-2</v>
      </c>
      <c r="F479" s="828"/>
      <c r="G479" s="828"/>
      <c r="H479" s="1021" t="s">
        <v>639</v>
      </c>
      <c r="I479" s="1021"/>
      <c r="J479" s="838">
        <v>5.4465459621156141E-2</v>
      </c>
      <c r="K479" s="828"/>
      <c r="L479" s="828"/>
      <c r="M479" s="1021" t="s">
        <v>682</v>
      </c>
      <c r="N479" s="1021"/>
      <c r="O479" s="839">
        <v>0.10372734572802798</v>
      </c>
      <c r="P479" s="828"/>
      <c r="Q479" s="828"/>
      <c r="R479" s="341"/>
      <c r="Z479" s="341"/>
      <c r="AA479" s="341"/>
      <c r="AB479" s="341"/>
      <c r="AC479" s="341"/>
      <c r="AD479" s="341"/>
      <c r="AE479" s="341"/>
      <c r="AF479" s="341"/>
      <c r="AG479" s="341"/>
      <c r="AH479" s="341"/>
      <c r="AI479" s="341"/>
      <c r="AJ479" s="341"/>
      <c r="AK479" s="341"/>
      <c r="AL479" s="341"/>
      <c r="AM479" s="341"/>
      <c r="AN479" s="341"/>
      <c r="AO479" s="341"/>
      <c r="AP479" s="341"/>
      <c r="AQ479" s="341"/>
      <c r="AR479" s="341"/>
      <c r="AS479" s="341"/>
      <c r="AT479" s="341"/>
      <c r="AU479" s="341"/>
      <c r="AV479" s="341"/>
      <c r="AW479" s="341"/>
      <c r="AX479" s="341"/>
      <c r="AY479" s="341"/>
      <c r="AZ479" s="341"/>
      <c r="BB479" s="419"/>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0" customFormat="true" ht="25.15" customHeight="true" x14ac:dyDescent="0.2">
      <c r="A480" s="419"/>
      <c r="B480" s="419"/>
      <c r="C480" s="1020" t="s">
        <v>691</v>
      </c>
      <c r="D480" s="1021"/>
      <c r="E480" s="837">
        <v>-1.6910867941384584E-2</v>
      </c>
      <c r="F480" s="828"/>
      <c r="G480" s="828"/>
      <c r="H480" s="1021" t="s">
        <v>679</v>
      </c>
      <c r="I480" s="1021"/>
      <c r="J480" s="838">
        <v>-5.3077094873941563E-2</v>
      </c>
      <c r="K480" s="828"/>
      <c r="L480" s="828"/>
      <c r="M480" s="1021" t="s">
        <v>692</v>
      </c>
      <c r="N480" s="1021"/>
      <c r="O480" s="839">
        <v>0.10268499543848071</v>
      </c>
      <c r="P480" s="828"/>
      <c r="Q480" s="828"/>
      <c r="R480" s="341"/>
      <c r="Z480" s="341"/>
      <c r="AA480" s="341"/>
      <c r="AB480" s="341"/>
      <c r="AC480" s="341"/>
      <c r="AD480" s="341"/>
      <c r="AE480" s="341"/>
      <c r="AF480" s="341"/>
      <c r="AG480" s="341"/>
      <c r="AH480" s="341"/>
      <c r="AI480" s="341"/>
      <c r="AJ480" s="341"/>
      <c r="AK480" s="341"/>
      <c r="AL480" s="341"/>
      <c r="AM480" s="341"/>
      <c r="AN480" s="341"/>
      <c r="AO480" s="341"/>
      <c r="AP480" s="341"/>
      <c r="AQ480" s="341"/>
      <c r="AR480" s="341"/>
      <c r="AS480" s="341"/>
      <c r="AT480" s="341"/>
      <c r="AU480" s="341"/>
      <c r="AV480" s="341"/>
      <c r="AW480" s="341"/>
      <c r="AX480" s="341"/>
      <c r="AY480" s="341"/>
      <c r="AZ480" s="341"/>
      <c r="BB480" s="419"/>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0" customFormat="true" ht="25.15" customHeight="true" x14ac:dyDescent="0.2">
      <c r="A481" s="419"/>
      <c r="B481" s="419"/>
      <c r="C481" s="1020" t="s">
        <v>693</v>
      </c>
      <c r="D481" s="1021"/>
      <c r="E481" s="837">
        <v>1.513746285379095E-2</v>
      </c>
      <c r="F481" s="828"/>
      <c r="G481" s="828"/>
      <c r="H481" s="1021" t="s">
        <v>590</v>
      </c>
      <c r="I481" s="1021"/>
      <c r="J481" s="838">
        <v>5.1217816613199227E-2</v>
      </c>
      <c r="K481" s="828"/>
      <c r="L481" s="828"/>
      <c r="M481" s="1021" t="s">
        <v>609</v>
      </c>
      <c r="N481" s="1021"/>
      <c r="O481" s="839">
        <v>9.7582526139120024E-2</v>
      </c>
      <c r="P481" s="828"/>
      <c r="Q481" s="828"/>
      <c r="R481" s="341"/>
      <c r="Z481" s="341"/>
      <c r="AA481" s="341"/>
      <c r="AB481" s="341"/>
      <c r="AC481" s="341"/>
      <c r="AD481" s="341"/>
      <c r="AE481" s="341"/>
      <c r="AF481" s="341"/>
      <c r="AG481" s="341"/>
      <c r="AH481" s="341"/>
      <c r="AI481" s="341"/>
      <c r="AJ481" s="341"/>
      <c r="AK481" s="341"/>
      <c r="AL481" s="341"/>
      <c r="AM481" s="341"/>
      <c r="AN481" s="341"/>
      <c r="AO481" s="341"/>
      <c r="AP481" s="341"/>
      <c r="AQ481" s="341"/>
      <c r="AR481" s="341"/>
      <c r="AS481" s="341"/>
      <c r="AT481" s="341"/>
      <c r="AU481" s="341"/>
      <c r="AV481" s="341"/>
      <c r="AW481" s="341"/>
      <c r="AX481" s="341"/>
      <c r="AY481" s="341"/>
      <c r="AZ481" s="341"/>
      <c r="BB481" s="419"/>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0" customFormat="true" ht="25.15" customHeight="true" x14ac:dyDescent="0.2">
      <c r="A482" s="419"/>
      <c r="B482" s="419"/>
      <c r="C482" s="1020" t="s">
        <v>694</v>
      </c>
      <c r="D482" s="1021"/>
      <c r="E482" s="837">
        <v>-1.49984551313301E-2</v>
      </c>
      <c r="F482" s="828"/>
      <c r="G482" s="828"/>
      <c r="H482" s="1021" t="s">
        <v>686</v>
      </c>
      <c r="I482" s="1021"/>
      <c r="J482" s="838">
        <v>-5.1077556530671697E-2</v>
      </c>
      <c r="K482" s="828"/>
      <c r="L482" s="828"/>
      <c r="M482" s="1021" t="s">
        <v>695</v>
      </c>
      <c r="N482" s="1021"/>
      <c r="O482" s="839">
        <v>9.7172389004890558E-2</v>
      </c>
      <c r="P482" s="828"/>
      <c r="Q482" s="828"/>
      <c r="R482" s="341"/>
      <c r="Z482" s="341"/>
      <c r="AA482" s="341"/>
      <c r="AB482" s="341"/>
      <c r="AC482" s="341"/>
      <c r="AD482" s="341"/>
      <c r="AE482" s="341"/>
      <c r="AF482" s="341"/>
      <c r="AG482" s="341"/>
      <c r="AH482" s="341"/>
      <c r="AI482" s="341"/>
      <c r="AJ482" s="341"/>
      <c r="AK482" s="341"/>
      <c r="AL482" s="341"/>
      <c r="AM482" s="341"/>
      <c r="AN482" s="341"/>
      <c r="AO482" s="341"/>
      <c r="AP482" s="341"/>
      <c r="AQ482" s="341"/>
      <c r="AR482" s="341"/>
      <c r="AS482" s="341"/>
      <c r="AT482" s="341"/>
      <c r="AU482" s="341"/>
      <c r="AV482" s="341"/>
      <c r="AW482" s="341"/>
      <c r="AX482" s="341"/>
      <c r="AY482" s="341"/>
      <c r="AZ482" s="341"/>
      <c r="BB482" s="419"/>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0" customFormat="true" ht="25.15" customHeight="true" x14ac:dyDescent="0.2">
      <c r="A483" s="419"/>
      <c r="B483" s="419"/>
      <c r="C483" s="1020" t="s">
        <v>696</v>
      </c>
      <c r="D483" s="1021"/>
      <c r="E483" s="837">
        <v>1.4849337740995013E-2</v>
      </c>
      <c r="F483" s="828"/>
      <c r="G483" s="828"/>
      <c r="H483" s="1021" t="s">
        <v>612</v>
      </c>
      <c r="I483" s="1021"/>
      <c r="J483" s="838">
        <v>4.8972810759110599E-2</v>
      </c>
      <c r="K483" s="828"/>
      <c r="L483" s="828"/>
      <c r="M483" s="1021" t="s">
        <v>606</v>
      </c>
      <c r="N483" s="1021"/>
      <c r="O483" s="839">
        <v>8.8053896837273646E-2</v>
      </c>
      <c r="P483" s="828"/>
      <c r="Q483" s="828"/>
      <c r="R483" s="341"/>
      <c r="Z483" s="341"/>
      <c r="AA483" s="341"/>
      <c r="AB483" s="341"/>
      <c r="AC483" s="341"/>
      <c r="AD483" s="341"/>
      <c r="AE483" s="341"/>
      <c r="AF483" s="341"/>
      <c r="AG483" s="341"/>
      <c r="AH483" s="341"/>
      <c r="AI483" s="341"/>
      <c r="AJ483" s="341"/>
      <c r="AK483" s="341"/>
      <c r="AL483" s="341"/>
      <c r="AM483" s="341"/>
      <c r="AN483" s="341"/>
      <c r="AO483" s="341"/>
      <c r="AP483" s="341"/>
      <c r="AQ483" s="341"/>
      <c r="AR483" s="341"/>
      <c r="AS483" s="341"/>
      <c r="AT483" s="341"/>
      <c r="AU483" s="341"/>
      <c r="AV483" s="341"/>
      <c r="AW483" s="341"/>
      <c r="AX483" s="341"/>
      <c r="AY483" s="341"/>
      <c r="AZ483" s="341"/>
      <c r="BB483" s="419"/>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0" customFormat="true" ht="25.15" customHeight="true" x14ac:dyDescent="0.2">
      <c r="A484" s="419"/>
      <c r="B484" s="419"/>
      <c r="C484" s="1020" t="s">
        <v>697</v>
      </c>
      <c r="D484" s="1021"/>
      <c r="E484" s="837">
        <v>1.4781765678072543E-2</v>
      </c>
      <c r="F484" s="828"/>
      <c r="G484" s="828"/>
      <c r="H484" s="1021" t="s">
        <v>607</v>
      </c>
      <c r="I484" s="1021"/>
      <c r="J484" s="838">
        <v>4.714123585213649E-2</v>
      </c>
      <c r="K484" s="828"/>
      <c r="L484" s="828"/>
      <c r="M484" s="1021" t="s">
        <v>664</v>
      </c>
      <c r="N484" s="1021"/>
      <c r="O484" s="839">
        <v>-8.730661913860191E-2</v>
      </c>
      <c r="P484" s="828"/>
      <c r="Q484" s="828"/>
      <c r="R484" s="341"/>
      <c r="Z484" s="341"/>
      <c r="AA484" s="341"/>
      <c r="AB484" s="341"/>
      <c r="AC484" s="341"/>
      <c r="AD484" s="341"/>
      <c r="AE484" s="341"/>
      <c r="AF484" s="341"/>
      <c r="AG484" s="341"/>
      <c r="AH484" s="341"/>
      <c r="AI484" s="341"/>
      <c r="AJ484" s="341"/>
      <c r="AK484" s="341"/>
      <c r="AL484" s="341"/>
      <c r="AM484" s="341"/>
      <c r="AN484" s="341"/>
      <c r="AO484" s="341"/>
      <c r="AP484" s="341"/>
      <c r="AQ484" s="341"/>
      <c r="AR484" s="341"/>
      <c r="AS484" s="341"/>
      <c r="AT484" s="341"/>
      <c r="AU484" s="341"/>
      <c r="AV484" s="341"/>
      <c r="AW484" s="341"/>
      <c r="AX484" s="341"/>
      <c r="AY484" s="341"/>
      <c r="AZ484" s="341"/>
      <c r="BB484" s="419"/>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0" customFormat="true" ht="25.15" customHeight="true" x14ac:dyDescent="0.2">
      <c r="A485" s="419"/>
      <c r="B485" s="419"/>
      <c r="C485" s="1020" t="s">
        <v>698</v>
      </c>
      <c r="D485" s="1021"/>
      <c r="E485" s="837">
        <v>1.353990549577109E-2</v>
      </c>
      <c r="F485" s="828"/>
      <c r="G485" s="828"/>
      <c r="H485" s="1021" t="s">
        <v>633</v>
      </c>
      <c r="I485" s="1021"/>
      <c r="J485" s="838">
        <v>4.4955939057168465E-2</v>
      </c>
      <c r="K485" s="828"/>
      <c r="L485" s="828"/>
      <c r="M485" s="1021" t="s">
        <v>634</v>
      </c>
      <c r="N485" s="1021"/>
      <c r="O485" s="839">
        <v>7.8742419475947151E-2</v>
      </c>
      <c r="P485" s="828"/>
      <c r="Q485" s="828"/>
      <c r="R485" s="341"/>
      <c r="Z485" s="341"/>
      <c r="AA485" s="341"/>
      <c r="AB485" s="341"/>
      <c r="AC485" s="341"/>
      <c r="AD485" s="341"/>
      <c r="AE485" s="341"/>
      <c r="AF485" s="341"/>
      <c r="AG485" s="341"/>
      <c r="AH485" s="341"/>
      <c r="AI485" s="341"/>
      <c r="AJ485" s="341"/>
      <c r="AK485" s="341"/>
      <c r="AL485" s="341"/>
      <c r="AM485" s="341"/>
      <c r="AN485" s="341"/>
      <c r="AO485" s="341"/>
      <c r="AP485" s="341"/>
      <c r="AQ485" s="341"/>
      <c r="AR485" s="341"/>
      <c r="AS485" s="341"/>
      <c r="AT485" s="341"/>
      <c r="AU485" s="341"/>
      <c r="AV485" s="341"/>
      <c r="AW485" s="341"/>
      <c r="AX485" s="341"/>
      <c r="AY485" s="341"/>
      <c r="AZ485" s="341"/>
      <c r="BB485" s="419"/>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0" customFormat="true" ht="25.15" customHeight="true" x14ac:dyDescent="0.2">
      <c r="A486" s="419"/>
      <c r="B486" s="419"/>
      <c r="C486" s="1020" t="s">
        <v>699</v>
      </c>
      <c r="D486" s="1021"/>
      <c r="E486" s="837">
        <v>1.1866493816686445E-2</v>
      </c>
      <c r="F486" s="828"/>
      <c r="G486" s="828"/>
      <c r="H486" s="1021" t="s">
        <v>691</v>
      </c>
      <c r="I486" s="1021"/>
      <c r="J486" s="838">
        <v>-4.3679192274301448E-2</v>
      </c>
      <c r="K486" s="828"/>
      <c r="L486" s="828"/>
      <c r="M486" s="1021" t="s">
        <v>647</v>
      </c>
      <c r="N486" s="1021"/>
      <c r="O486" s="839">
        <v>7.8679360500289744E-2</v>
      </c>
      <c r="P486" s="828"/>
      <c r="Q486" s="828"/>
      <c r="R486" s="341"/>
      <c r="Z486" s="341"/>
      <c r="AA486" s="341"/>
      <c r="AB486" s="341"/>
      <c r="AC486" s="341"/>
      <c r="AD486" s="341"/>
      <c r="AE486" s="341"/>
      <c r="AF486" s="341"/>
      <c r="AG486" s="341"/>
      <c r="AH486" s="341"/>
      <c r="AI486" s="341"/>
      <c r="AJ486" s="341"/>
      <c r="AK486" s="341"/>
      <c r="AL486" s="341"/>
      <c r="AM486" s="341"/>
      <c r="AN486" s="341"/>
      <c r="AO486" s="341"/>
      <c r="AP486" s="341"/>
      <c r="AQ486" s="341"/>
      <c r="AR486" s="341"/>
      <c r="AS486" s="341"/>
      <c r="AT486" s="341"/>
      <c r="AU486" s="341"/>
      <c r="AV486" s="341"/>
      <c r="AW486" s="341"/>
      <c r="AX486" s="341"/>
      <c r="AY486" s="341"/>
      <c r="AZ486" s="341"/>
      <c r="BB486" s="419"/>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0" customFormat="true" ht="25.15" customHeight="true" x14ac:dyDescent="0.2">
      <c r="A487" s="419"/>
      <c r="B487" s="419"/>
      <c r="C487" s="1020" t="s">
        <v>700</v>
      </c>
      <c r="D487" s="1021"/>
      <c r="E487" s="837">
        <v>1.0112801116810836E-2</v>
      </c>
      <c r="F487" s="828"/>
      <c r="G487" s="828"/>
      <c r="H487" s="1021" t="s">
        <v>697</v>
      </c>
      <c r="I487" s="1021"/>
      <c r="J487" s="838">
        <v>4.1219337229144212E-2</v>
      </c>
      <c r="K487" s="828"/>
      <c r="L487" s="828"/>
      <c r="M487" s="1021" t="s">
        <v>701</v>
      </c>
      <c r="N487" s="1021"/>
      <c r="O487" s="839">
        <v>7.5830495994158087E-2</v>
      </c>
      <c r="P487" s="828"/>
      <c r="Q487" s="828"/>
      <c r="R487" s="341"/>
      <c r="Z487" s="341"/>
      <c r="AA487" s="341"/>
      <c r="AB487" s="341"/>
      <c r="AC487" s="341"/>
      <c r="AD487" s="341"/>
      <c r="AE487" s="341"/>
      <c r="AF487" s="341"/>
      <c r="AG487" s="341"/>
      <c r="AH487" s="341"/>
      <c r="AI487" s="341"/>
      <c r="AJ487" s="341"/>
      <c r="AK487" s="341"/>
      <c r="AL487" s="341"/>
      <c r="AM487" s="341"/>
      <c r="AN487" s="341"/>
      <c r="AO487" s="341"/>
      <c r="AP487" s="341"/>
      <c r="AQ487" s="341"/>
      <c r="AR487" s="341"/>
      <c r="AS487" s="341"/>
      <c r="AT487" s="341"/>
      <c r="AU487" s="341"/>
      <c r="AV487" s="341"/>
      <c r="AW487" s="341"/>
      <c r="AX487" s="341"/>
      <c r="AY487" s="341"/>
      <c r="AZ487" s="341"/>
      <c r="BB487" s="419"/>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0" customFormat="true" ht="25.15" customHeight="true" x14ac:dyDescent="0.2">
      <c r="A488" s="419"/>
      <c r="B488" s="419"/>
      <c r="C488" s="1020" t="s">
        <v>702</v>
      </c>
      <c r="D488" s="1021"/>
      <c r="E488" s="840">
        <v>-9.6710761400988932E-3</v>
      </c>
      <c r="F488" s="828"/>
      <c r="G488" s="828"/>
      <c r="H488" s="1021" t="s">
        <v>664</v>
      </c>
      <c r="I488" s="1021"/>
      <c r="J488" s="838">
        <v>-4.0940010413176853E-2</v>
      </c>
      <c r="K488" s="828"/>
      <c r="L488" s="828"/>
      <c r="M488" s="1021" t="s">
        <v>703</v>
      </c>
      <c r="N488" s="1021"/>
      <c r="O488" s="839">
        <v>7.5033706158193408E-2</v>
      </c>
      <c r="P488" s="828"/>
      <c r="Q488" s="828"/>
      <c r="R488" s="341"/>
      <c r="Z488" s="341"/>
      <c r="AA488" s="341"/>
      <c r="AB488" s="341"/>
      <c r="AC488" s="341"/>
      <c r="AD488" s="341"/>
      <c r="AE488" s="341"/>
      <c r="AF488" s="341"/>
      <c r="AG488" s="341"/>
      <c r="AH488" s="341"/>
      <c r="AI488" s="341"/>
      <c r="AJ488" s="341"/>
      <c r="AK488" s="341"/>
      <c r="AL488" s="341"/>
      <c r="AM488" s="341"/>
      <c r="AN488" s="341"/>
      <c r="AO488" s="341"/>
      <c r="AP488" s="341"/>
      <c r="AQ488" s="341"/>
      <c r="AR488" s="341"/>
      <c r="AS488" s="341"/>
      <c r="AT488" s="341"/>
      <c r="AU488" s="341"/>
      <c r="AV488" s="341"/>
      <c r="AW488" s="341"/>
      <c r="AX488" s="341"/>
      <c r="AY488" s="341"/>
      <c r="AZ488" s="341"/>
      <c r="BB488" s="419"/>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0" customFormat="true" ht="25.15" customHeight="true" x14ac:dyDescent="0.2">
      <c r="A489" s="419"/>
      <c r="B489" s="419"/>
      <c r="C489" s="1020"/>
      <c r="D489" s="1019"/>
      <c r="E489" s="828"/>
      <c r="F489" s="828"/>
      <c r="G489" s="828"/>
      <c r="H489" s="1021" t="s">
        <v>637</v>
      </c>
      <c r="I489" s="1021"/>
      <c r="J489" s="838">
        <v>-3.846955517316121E-2</v>
      </c>
      <c r="K489" s="828"/>
      <c r="L489" s="828"/>
      <c r="M489" s="1021" t="s">
        <v>667</v>
      </c>
      <c r="N489" s="1021"/>
      <c r="O489" s="839">
        <v>-7.493959833331218E-2</v>
      </c>
      <c r="P489" s="828"/>
      <c r="Q489" s="828"/>
      <c r="R489" s="341"/>
      <c r="Z489" s="341"/>
      <c r="AA489" s="341"/>
      <c r="AB489" s="341"/>
      <c r="AC489" s="341"/>
      <c r="AD489" s="341"/>
      <c r="AE489" s="341"/>
      <c r="AF489" s="341"/>
      <c r="AG489" s="341"/>
      <c r="AH489" s="341"/>
      <c r="AI489" s="341"/>
      <c r="AJ489" s="341"/>
      <c r="AK489" s="341"/>
      <c r="AL489" s="341"/>
      <c r="AM489" s="341"/>
      <c r="AN489" s="341"/>
      <c r="AO489" s="341"/>
      <c r="AP489" s="341"/>
      <c r="AQ489" s="341"/>
      <c r="AR489" s="341"/>
      <c r="AS489" s="341"/>
      <c r="AT489" s="341"/>
      <c r="AU489" s="341"/>
      <c r="AV489" s="341"/>
      <c r="AW489" s="341"/>
      <c r="AX489" s="341"/>
      <c r="AY489" s="341"/>
      <c r="AZ489" s="341"/>
      <c r="BB489" s="419"/>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0" customFormat="true" ht="25.15" customHeight="true" x14ac:dyDescent="0.2">
      <c r="A490" s="419"/>
      <c r="B490" s="419"/>
      <c r="C490" s="1020"/>
      <c r="D490" s="1019"/>
      <c r="E490" s="828"/>
      <c r="F490" s="828"/>
      <c r="G490" s="828"/>
      <c r="H490" s="1021" t="s">
        <v>703</v>
      </c>
      <c r="I490" s="1021"/>
      <c r="J490" s="838">
        <v>-3.8207566686890487E-2</v>
      </c>
      <c r="K490" s="828"/>
      <c r="L490" s="828"/>
      <c r="M490" s="1021" t="s">
        <v>241</v>
      </c>
      <c r="N490" s="1021"/>
      <c r="O490" s="839">
        <v>-7.3784511674856307E-2</v>
      </c>
      <c r="P490" s="828"/>
      <c r="Q490" s="828"/>
      <c r="R490" s="341"/>
      <c r="Z490" s="341"/>
      <c r="AA490" s="341"/>
      <c r="AB490" s="341"/>
      <c r="AC490" s="341"/>
      <c r="AD490" s="341"/>
      <c r="AE490" s="341"/>
      <c r="AF490" s="341"/>
      <c r="AG490" s="341"/>
      <c r="AH490" s="341"/>
      <c r="AI490" s="341"/>
      <c r="AJ490" s="341"/>
      <c r="AK490" s="341"/>
      <c r="AL490" s="341"/>
      <c r="AM490" s="341"/>
      <c r="AN490" s="341"/>
      <c r="AO490" s="341"/>
      <c r="AP490" s="341"/>
      <c r="AQ490" s="341"/>
      <c r="AR490" s="341"/>
      <c r="AS490" s="341"/>
      <c r="AT490" s="341"/>
      <c r="AU490" s="341"/>
      <c r="AV490" s="341"/>
      <c r="AW490" s="341"/>
      <c r="AX490" s="341"/>
      <c r="AY490" s="341"/>
      <c r="AZ490" s="341"/>
      <c r="BB490" s="419"/>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0" customFormat="true" ht="25.15" customHeight="true" x14ac:dyDescent="0.2">
      <c r="A491" s="419"/>
      <c r="B491" s="419"/>
      <c r="C491" s="1020"/>
      <c r="D491" s="1019"/>
      <c r="E491" s="828"/>
      <c r="F491" s="828"/>
      <c r="G491" s="828"/>
      <c r="H491" s="1021" t="s">
        <v>695</v>
      </c>
      <c r="I491" s="1021"/>
      <c r="J491" s="838">
        <v>-3.7576053740592572E-2</v>
      </c>
      <c r="K491" s="828"/>
      <c r="L491" s="828"/>
      <c r="M491" s="1021" t="s">
        <v>656</v>
      </c>
      <c r="N491" s="1021"/>
      <c r="O491" s="839">
        <v>6.7636532242221312E-2</v>
      </c>
      <c r="P491" s="828"/>
      <c r="Q491" s="828"/>
      <c r="R491" s="341"/>
      <c r="Z491" s="341"/>
      <c r="AA491" s="341"/>
      <c r="AB491" s="341"/>
      <c r="AC491" s="341"/>
      <c r="AD491" s="341"/>
      <c r="AE491" s="341"/>
      <c r="AF491" s="341"/>
      <c r="AG491" s="341"/>
      <c r="AH491" s="341"/>
      <c r="AI491" s="341"/>
      <c r="AJ491" s="341"/>
      <c r="AK491" s="341"/>
      <c r="AL491" s="341"/>
      <c r="AM491" s="341"/>
      <c r="AN491" s="341"/>
      <c r="AO491" s="341"/>
      <c r="AP491" s="341"/>
      <c r="AQ491" s="341"/>
      <c r="AR491" s="341"/>
      <c r="AS491" s="341"/>
      <c r="AT491" s="341"/>
      <c r="AU491" s="341"/>
      <c r="AV491" s="341"/>
      <c r="AW491" s="341"/>
      <c r="AX491" s="341"/>
      <c r="AY491" s="341"/>
      <c r="AZ491" s="341"/>
      <c r="BB491" s="419"/>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0" customFormat="true" ht="25.15" customHeight="true" x14ac:dyDescent="0.2">
      <c r="A492" s="419"/>
      <c r="B492" s="419"/>
      <c r="C492" s="1020" t="s">
        <v>252</v>
      </c>
      <c r="D492" s="1021"/>
      <c r="E492" s="1021"/>
      <c r="F492" s="828"/>
      <c r="G492" s="828"/>
      <c r="H492" s="1021" t="s">
        <v>670</v>
      </c>
      <c r="I492" s="1021"/>
      <c r="J492" s="838">
        <v>3.6987039093994409E-2</v>
      </c>
      <c r="K492" s="828"/>
      <c r="L492" s="828"/>
      <c r="M492" s="1021" t="s">
        <v>631</v>
      </c>
      <c r="N492" s="1021"/>
      <c r="O492" s="839">
        <v>6.5851446461207511E-2</v>
      </c>
      <c r="P492" s="828"/>
      <c r="Q492" s="828"/>
      <c r="R492" s="341"/>
      <c r="Z492" s="341"/>
      <c r="AA492" s="341"/>
      <c r="AB492" s="341"/>
      <c r="AC492" s="341"/>
      <c r="AD492" s="341"/>
      <c r="AE492" s="341"/>
      <c r="AF492" s="341"/>
      <c r="AG492" s="341"/>
      <c r="AH492" s="341"/>
      <c r="AI492" s="341"/>
      <c r="AJ492" s="341"/>
      <c r="AK492" s="341"/>
      <c r="AL492" s="341"/>
      <c r="AM492" s="341"/>
      <c r="AN492" s="341"/>
      <c r="AO492" s="341"/>
      <c r="AP492" s="341"/>
      <c r="AQ492" s="341"/>
      <c r="AR492" s="341"/>
      <c r="AS492" s="341"/>
      <c r="AT492" s="341"/>
      <c r="AU492" s="341"/>
      <c r="AV492" s="341"/>
      <c r="AW492" s="341"/>
      <c r="AX492" s="341"/>
      <c r="AY492" s="341"/>
      <c r="AZ492" s="341"/>
      <c r="BB492" s="419"/>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0" customFormat="true" ht="25.15" customHeight="true" x14ac:dyDescent="0.2">
      <c r="A493" s="419"/>
      <c r="B493" s="419"/>
      <c r="C493" s="1020" t="s">
        <v>195</v>
      </c>
      <c r="D493" s="1021"/>
      <c r="E493" s="841" t="s">
        <v>253</v>
      </c>
      <c r="F493" s="828"/>
      <c r="G493" s="828"/>
      <c r="H493" s="1021" t="s">
        <v>661</v>
      </c>
      <c r="I493" s="1021"/>
      <c r="J493" s="838">
        <v>3.4854103402412198E-2</v>
      </c>
      <c r="K493" s="828"/>
      <c r="L493" s="828"/>
      <c r="M493" s="1021" t="s">
        <v>660</v>
      </c>
      <c r="N493" s="1021"/>
      <c r="O493" s="839">
        <v>-6.4204000243991227E-2</v>
      </c>
      <c r="P493" s="828"/>
      <c r="Q493" s="828"/>
      <c r="R493" s="341"/>
      <c r="Z493" s="341"/>
      <c r="AA493" s="341"/>
      <c r="AB493" s="341"/>
      <c r="AC493" s="341"/>
      <c r="AD493" s="341"/>
      <c r="AE493" s="341"/>
      <c r="AF493" s="341"/>
      <c r="AG493" s="341"/>
      <c r="AH493" s="341"/>
      <c r="AI493" s="341"/>
      <c r="AJ493" s="341"/>
      <c r="AK493" s="341"/>
      <c r="AL493" s="341"/>
      <c r="AM493" s="341"/>
      <c r="AN493" s="341"/>
      <c r="AO493" s="341"/>
      <c r="AP493" s="341"/>
      <c r="AQ493" s="341"/>
      <c r="AR493" s="341"/>
      <c r="AS493" s="341"/>
      <c r="AT493" s="341"/>
      <c r="AU493" s="341"/>
      <c r="AV493" s="341"/>
      <c r="AW493" s="341"/>
      <c r="AX493" s="341"/>
      <c r="AY493" s="341"/>
      <c r="AZ493" s="341"/>
      <c r="BB493" s="419"/>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0" customFormat="true" ht="25.15" customHeight="true" x14ac:dyDescent="0.2">
      <c r="A494" s="419"/>
      <c r="B494" s="419"/>
      <c r="C494" s="1020" t="s">
        <v>585</v>
      </c>
      <c r="D494" s="1021"/>
      <c r="E494" s="834">
        <v>0.63108674759249073</v>
      </c>
      <c r="F494" s="828"/>
      <c r="G494" s="828"/>
      <c r="H494" s="1021" t="s">
        <v>649</v>
      </c>
      <c r="I494" s="1021"/>
      <c r="J494" s="838">
        <v>-3.4384396079780159E-2</v>
      </c>
      <c r="K494" s="828"/>
      <c r="L494" s="828"/>
      <c r="M494" s="1021" t="s">
        <v>620</v>
      </c>
      <c r="N494" s="1021"/>
      <c r="O494" s="839">
        <v>6.1688199649091155E-2</v>
      </c>
      <c r="P494" s="828"/>
      <c r="Q494" s="828"/>
      <c r="R494" s="341"/>
      <c r="Z494" s="341"/>
      <c r="AA494" s="341"/>
      <c r="AB494" s="341"/>
      <c r="AC494" s="341"/>
      <c r="AD494" s="341"/>
      <c r="AE494" s="341"/>
      <c r="AF494" s="341"/>
      <c r="AG494" s="341"/>
      <c r="AH494" s="341"/>
      <c r="AI494" s="341"/>
      <c r="AJ494" s="341"/>
      <c r="AK494" s="341"/>
      <c r="AL494" s="341"/>
      <c r="AM494" s="341"/>
      <c r="AN494" s="341"/>
      <c r="AO494" s="341"/>
      <c r="AP494" s="341"/>
      <c r="AQ494" s="341"/>
      <c r="AR494" s="341"/>
      <c r="AS494" s="341"/>
      <c r="AT494" s="341"/>
      <c r="AU494" s="341"/>
      <c r="AV494" s="341"/>
      <c r="AW494" s="341"/>
      <c r="AX494" s="341"/>
      <c r="AY494" s="341"/>
      <c r="AZ494" s="341"/>
      <c r="BB494" s="419"/>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0" customFormat="true" ht="25.15" customHeight="true" x14ac:dyDescent="0.2">
      <c r="A495" s="419"/>
      <c r="B495" s="419"/>
      <c r="C495" s="1020" t="s">
        <v>694</v>
      </c>
      <c r="D495" s="1021"/>
      <c r="E495" s="837">
        <v>2.2495365632652222E-4</v>
      </c>
      <c r="F495" s="828"/>
      <c r="G495" s="828"/>
      <c r="H495" s="1021" t="s">
        <v>704</v>
      </c>
      <c r="I495" s="1021"/>
      <c r="J495" s="838">
        <v>3.3805769730988366E-2</v>
      </c>
      <c r="K495" s="828"/>
      <c r="L495" s="828"/>
      <c r="M495" s="1021" t="s">
        <v>675</v>
      </c>
      <c r="N495" s="1021"/>
      <c r="O495" s="839">
        <v>5.3507708378497547E-2</v>
      </c>
      <c r="P495" s="828"/>
      <c r="Q495" s="828"/>
      <c r="R495" s="341"/>
      <c r="Z495" s="341"/>
      <c r="AA495" s="341"/>
      <c r="AB495" s="341"/>
      <c r="AC495" s="341"/>
      <c r="AD495" s="341"/>
      <c r="AE495" s="341"/>
      <c r="AF495" s="341"/>
      <c r="AG495" s="341"/>
      <c r="AH495" s="341"/>
      <c r="AI495" s="341"/>
      <c r="AJ495" s="341"/>
      <c r="AK495" s="341"/>
      <c r="AL495" s="341"/>
      <c r="AM495" s="341"/>
      <c r="AN495" s="341"/>
      <c r="AO495" s="341"/>
      <c r="AP495" s="341"/>
      <c r="AQ495" s="341"/>
      <c r="AR495" s="341"/>
      <c r="AS495" s="341"/>
      <c r="AT495" s="341"/>
      <c r="AU495" s="341"/>
      <c r="AV495" s="341"/>
      <c r="AW495" s="341"/>
      <c r="AX495" s="341"/>
      <c r="AY495" s="341"/>
      <c r="AZ495" s="341"/>
      <c r="BB495" s="419"/>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0" customFormat="true" ht="25.15" customHeight="true" x14ac:dyDescent="0.2">
      <c r="A496" s="419"/>
      <c r="B496" s="419"/>
      <c r="C496" s="1020" t="s">
        <v>620</v>
      </c>
      <c r="D496" s="1021"/>
      <c r="E496" s="837">
        <v>0.12637358875678201</v>
      </c>
      <c r="F496" s="828"/>
      <c r="G496" s="828"/>
      <c r="H496" s="1021" t="s">
        <v>662</v>
      </c>
      <c r="I496" s="1021"/>
      <c r="J496" s="838">
        <v>-3.3766821325744364E-2</v>
      </c>
      <c r="K496" s="828"/>
      <c r="L496" s="828"/>
      <c r="M496" s="1021" t="s">
        <v>638</v>
      </c>
      <c r="N496" s="1021"/>
      <c r="O496" s="839">
        <v>5.2587315654402798E-2</v>
      </c>
      <c r="P496" s="828"/>
      <c r="Q496" s="828"/>
      <c r="R496" s="341"/>
      <c r="Z496" s="341"/>
      <c r="AA496" s="341"/>
      <c r="AB496" s="341"/>
      <c r="AC496" s="341"/>
      <c r="AD496" s="341"/>
      <c r="AE496" s="341"/>
      <c r="AF496" s="341"/>
      <c r="AG496" s="341"/>
      <c r="AH496" s="341"/>
      <c r="AI496" s="341"/>
      <c r="AJ496" s="341"/>
      <c r="AK496" s="341"/>
      <c r="AL496" s="341"/>
      <c r="AM496" s="341"/>
      <c r="AN496" s="341"/>
      <c r="AO496" s="341"/>
      <c r="AP496" s="341"/>
      <c r="AQ496" s="341"/>
      <c r="AR496" s="341"/>
      <c r="AS496" s="341"/>
      <c r="AT496" s="341"/>
      <c r="AU496" s="341"/>
      <c r="AV496" s="341"/>
      <c r="AW496" s="341"/>
      <c r="AX496" s="341"/>
      <c r="AY496" s="341"/>
      <c r="AZ496" s="341"/>
      <c r="BB496" s="419"/>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0" customFormat="true" ht="25.15" customHeight="true" x14ac:dyDescent="0.2">
      <c r="A497" s="419"/>
      <c r="B497" s="419"/>
      <c r="C497" s="1020" t="s">
        <v>583</v>
      </c>
      <c r="D497" s="1021"/>
      <c r="E497" s="837">
        <v>0.54191264672281336</v>
      </c>
      <c r="F497" s="828"/>
      <c r="G497" s="828"/>
      <c r="H497" s="1021" t="s">
        <v>660</v>
      </c>
      <c r="I497" s="1021"/>
      <c r="J497" s="838">
        <v>3.3085647612005102E-2</v>
      </c>
      <c r="K497" s="828"/>
      <c r="L497" s="828"/>
      <c r="M497" s="1021" t="s">
        <v>705</v>
      </c>
      <c r="N497" s="1021"/>
      <c r="O497" s="839">
        <v>4.5146617633668555E-2</v>
      </c>
      <c r="P497" s="828"/>
      <c r="Q497" s="828"/>
      <c r="R497" s="341"/>
      <c r="Z497" s="341"/>
      <c r="AA497" s="341"/>
      <c r="AB497" s="341"/>
      <c r="AC497" s="341"/>
      <c r="AD497" s="341"/>
      <c r="AE497" s="341"/>
      <c r="AF497" s="341"/>
      <c r="AG497" s="341"/>
      <c r="AH497" s="341"/>
      <c r="AI497" s="341"/>
      <c r="AJ497" s="341"/>
      <c r="AK497" s="341"/>
      <c r="AL497" s="341"/>
      <c r="AM497" s="341"/>
      <c r="AN497" s="341"/>
      <c r="AO497" s="341"/>
      <c r="AP497" s="341"/>
      <c r="AQ497" s="341"/>
      <c r="AR497" s="341"/>
      <c r="AS497" s="341"/>
      <c r="AT497" s="341"/>
      <c r="AU497" s="341"/>
      <c r="AV497" s="341"/>
      <c r="AW497" s="341"/>
      <c r="AX497" s="341"/>
      <c r="AY497" s="341"/>
      <c r="AZ497" s="341"/>
      <c r="BB497" s="419"/>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0" customFormat="true" ht="25.15" customHeight="true" x14ac:dyDescent="0.2">
      <c r="A498" s="419"/>
      <c r="B498" s="419"/>
      <c r="C498" s="1020" t="s">
        <v>594</v>
      </c>
      <c r="D498" s="1021"/>
      <c r="E498" s="837">
        <v>0.3447678918814579</v>
      </c>
      <c r="F498" s="828"/>
      <c r="G498" s="828"/>
      <c r="H498" s="1021" t="s">
        <v>705</v>
      </c>
      <c r="I498" s="1021"/>
      <c r="J498" s="838">
        <v>-3.2685478697406643E-2</v>
      </c>
      <c r="K498" s="828"/>
      <c r="L498" s="828"/>
      <c r="M498" s="1021" t="s">
        <v>583</v>
      </c>
      <c r="N498" s="1021"/>
      <c r="O498" s="839">
        <v>4.4797278714596378E-2</v>
      </c>
      <c r="P498" s="828"/>
      <c r="Q498" s="828"/>
      <c r="R498" s="341"/>
      <c r="Z498" s="341"/>
      <c r="AA498" s="341"/>
      <c r="AB498" s="341"/>
      <c r="AC498" s="341"/>
      <c r="AD498" s="341"/>
      <c r="AE498" s="341"/>
      <c r="AF498" s="341"/>
      <c r="AG498" s="341"/>
      <c r="AH498" s="341"/>
      <c r="AI498" s="341"/>
      <c r="AJ498" s="341"/>
      <c r="AK498" s="341"/>
      <c r="AL498" s="341"/>
      <c r="AM498" s="341"/>
      <c r="AN498" s="341"/>
      <c r="AO498" s="341"/>
      <c r="AP498" s="341"/>
      <c r="AQ498" s="341"/>
      <c r="AR498" s="341"/>
      <c r="AS498" s="341"/>
      <c r="AT498" s="341"/>
      <c r="AU498" s="341"/>
      <c r="AV498" s="341"/>
      <c r="AW498" s="341"/>
      <c r="AX498" s="341"/>
      <c r="AY498" s="341"/>
      <c r="AZ498" s="341"/>
      <c r="BB498" s="419"/>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0" customFormat="true" ht="25.15" customHeight="true" x14ac:dyDescent="0.2">
      <c r="A499" s="419"/>
      <c r="B499" s="419"/>
      <c r="C499" s="1020" t="s">
        <v>652</v>
      </c>
      <c r="D499" s="1021"/>
      <c r="E499" s="837">
        <v>8.8968601125165876E-3</v>
      </c>
      <c r="F499" s="828"/>
      <c r="G499" s="828"/>
      <c r="H499" s="1021" t="s">
        <v>684</v>
      </c>
      <c r="I499" s="1021"/>
      <c r="J499" s="838">
        <v>3.1637620776931691E-2</v>
      </c>
      <c r="K499" s="828"/>
      <c r="L499" s="828"/>
      <c r="M499" s="1021" t="s">
        <v>662</v>
      </c>
      <c r="N499" s="1021"/>
      <c r="O499" s="839">
        <v>-4.3670309669537097E-2</v>
      </c>
      <c r="P499" s="828"/>
      <c r="Q499" s="828"/>
      <c r="R499" s="341"/>
      <c r="Z499" s="341"/>
      <c r="AA499" s="341"/>
      <c r="AB499" s="341"/>
      <c r="AC499" s="341"/>
      <c r="AD499" s="341"/>
      <c r="AE499" s="341"/>
      <c r="AF499" s="341"/>
      <c r="AG499" s="341"/>
      <c r="AH499" s="341"/>
      <c r="AI499" s="341"/>
      <c r="AJ499" s="341"/>
      <c r="AK499" s="341"/>
      <c r="AL499" s="341"/>
      <c r="AM499" s="341"/>
      <c r="AN499" s="341"/>
      <c r="AO499" s="341"/>
      <c r="AP499" s="341"/>
      <c r="AQ499" s="341"/>
      <c r="AR499" s="341"/>
      <c r="AS499" s="341"/>
      <c r="AT499" s="341"/>
      <c r="AU499" s="341"/>
      <c r="AV499" s="341"/>
      <c r="AW499" s="341"/>
      <c r="AX499" s="341"/>
      <c r="AY499" s="341"/>
      <c r="AZ499" s="341"/>
      <c r="BB499" s="419"/>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0" customFormat="true" ht="25.15" customHeight="true" x14ac:dyDescent="0.2">
      <c r="A500" s="419"/>
      <c r="B500" s="419"/>
      <c r="C500" s="1020" t="s">
        <v>686</v>
      </c>
      <c r="D500" s="1021"/>
      <c r="E500" s="837">
        <v>5.2123826285299408E-4</v>
      </c>
      <c r="F500" s="828"/>
      <c r="G500" s="828"/>
      <c r="H500" s="1021" t="s">
        <v>644</v>
      </c>
      <c r="I500" s="1021"/>
      <c r="J500" s="838">
        <v>-3.0299491575488044E-2</v>
      </c>
      <c r="K500" s="828"/>
      <c r="L500" s="828"/>
      <c r="M500" s="1021" t="s">
        <v>632</v>
      </c>
      <c r="N500" s="1021"/>
      <c r="O500" s="839">
        <v>4.2771163177629655E-2</v>
      </c>
      <c r="P500" s="828"/>
      <c r="Q500" s="828"/>
      <c r="R500" s="341"/>
      <c r="Z500" s="341"/>
      <c r="AA500" s="341"/>
      <c r="AB500" s="341"/>
      <c r="AC500" s="341"/>
      <c r="AD500" s="341"/>
      <c r="AE500" s="341"/>
      <c r="AF500" s="341"/>
      <c r="AG500" s="341"/>
      <c r="AH500" s="341"/>
      <c r="AI500" s="341"/>
      <c r="AJ500" s="341"/>
      <c r="AK500" s="341"/>
      <c r="AL500" s="341"/>
      <c r="AM500" s="341"/>
      <c r="AN500" s="341"/>
      <c r="AO500" s="341"/>
      <c r="AP500" s="341"/>
      <c r="AQ500" s="341"/>
      <c r="AR500" s="341"/>
      <c r="AS500" s="341"/>
      <c r="AT500" s="341"/>
      <c r="AU500" s="341"/>
      <c r="AV500" s="341"/>
      <c r="AW500" s="341"/>
      <c r="AX500" s="341"/>
      <c r="AY500" s="341"/>
      <c r="AZ500" s="341"/>
      <c r="BB500" s="419"/>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0" customFormat="true" ht="25.15" customHeight="true" x14ac:dyDescent="0.2">
      <c r="A501" s="419"/>
      <c r="B501" s="419"/>
      <c r="C501" s="1020" t="s">
        <v>587</v>
      </c>
      <c r="D501" s="1021"/>
      <c r="E501" s="837">
        <v>0.41381751856657789</v>
      </c>
      <c r="F501" s="828"/>
      <c r="G501" s="828"/>
      <c r="H501" s="1021" t="s">
        <v>659</v>
      </c>
      <c r="I501" s="1021"/>
      <c r="J501" s="838">
        <v>-3.0290688199449481E-2</v>
      </c>
      <c r="K501" s="828"/>
      <c r="L501" s="828"/>
      <c r="M501" s="1021" t="s">
        <v>690</v>
      </c>
      <c r="N501" s="1021"/>
      <c r="O501" s="839">
        <v>4.2218890463810145E-2</v>
      </c>
      <c r="P501" s="828"/>
      <c r="Q501" s="828"/>
      <c r="R501" s="341"/>
      <c r="Z501" s="341"/>
      <c r="AA501" s="341"/>
      <c r="AB501" s="341"/>
      <c r="AC501" s="341"/>
      <c r="AD501" s="341"/>
      <c r="AE501" s="341"/>
      <c r="AF501" s="341"/>
      <c r="AG501" s="341"/>
      <c r="AH501" s="341"/>
      <c r="AI501" s="341"/>
      <c r="AJ501" s="341"/>
      <c r="AK501" s="341"/>
      <c r="AL501" s="341"/>
      <c r="AM501" s="341"/>
      <c r="AN501" s="341"/>
      <c r="AO501" s="341"/>
      <c r="AP501" s="341"/>
      <c r="AQ501" s="341"/>
      <c r="AR501" s="341"/>
      <c r="AS501" s="341"/>
      <c r="AT501" s="341"/>
      <c r="AU501" s="341"/>
      <c r="AV501" s="341"/>
      <c r="AW501" s="341"/>
      <c r="AX501" s="341"/>
      <c r="AY501" s="341"/>
      <c r="AZ501" s="341"/>
      <c r="BB501" s="419"/>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0" customFormat="true" ht="25.15" customHeight="true" x14ac:dyDescent="0.2">
      <c r="A502" s="419"/>
      <c r="B502" s="419"/>
      <c r="C502" s="1020" t="s">
        <v>670</v>
      </c>
      <c r="D502" s="1021"/>
      <c r="E502" s="837">
        <v>2.6324847925995897E-3</v>
      </c>
      <c r="F502" s="828"/>
      <c r="G502" s="828"/>
      <c r="H502" s="1021" t="s">
        <v>673</v>
      </c>
      <c r="I502" s="1021"/>
      <c r="J502" s="838">
        <v>-3.0197659299392512E-2</v>
      </c>
      <c r="K502" s="828"/>
      <c r="L502" s="828"/>
      <c r="M502" s="1021" t="s">
        <v>700</v>
      </c>
      <c r="N502" s="1021"/>
      <c r="O502" s="839">
        <v>4.0435346792636669E-2</v>
      </c>
      <c r="P502" s="828"/>
      <c r="Q502" s="828"/>
      <c r="R502" s="341"/>
      <c r="Z502" s="341"/>
      <c r="AA502" s="341"/>
      <c r="AB502" s="341"/>
      <c r="AC502" s="341"/>
      <c r="AD502" s="341"/>
      <c r="AE502" s="341"/>
      <c r="AF502" s="341"/>
      <c r="AG502" s="341"/>
      <c r="AH502" s="341"/>
      <c r="AI502" s="341"/>
      <c r="AJ502" s="341"/>
      <c r="AK502" s="341"/>
      <c r="AL502" s="341"/>
      <c r="AM502" s="341"/>
      <c r="AN502" s="341"/>
      <c r="AO502" s="341"/>
      <c r="AP502" s="341"/>
      <c r="AQ502" s="341"/>
      <c r="AR502" s="341"/>
      <c r="AS502" s="341"/>
      <c r="AT502" s="341"/>
      <c r="AU502" s="341"/>
      <c r="AV502" s="341"/>
      <c r="AW502" s="341"/>
      <c r="AX502" s="341"/>
      <c r="AY502" s="341"/>
      <c r="AZ502" s="341"/>
      <c r="BB502" s="419"/>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0" customFormat="true" ht="25.15" customHeight="true" x14ac:dyDescent="0.2">
      <c r="A503" s="419"/>
      <c r="B503" s="419"/>
      <c r="C503" s="1020" t="s">
        <v>651</v>
      </c>
      <c r="D503" s="1021"/>
      <c r="E503" s="837">
        <v>1.3407727565756276E-2</v>
      </c>
      <c r="F503" s="828"/>
      <c r="G503" s="828"/>
      <c r="H503" s="1021" t="s">
        <v>676</v>
      </c>
      <c r="I503" s="1021"/>
      <c r="J503" s="838">
        <v>2.9891148153731152E-2</v>
      </c>
      <c r="K503" s="828"/>
      <c r="L503" s="828"/>
      <c r="M503" s="1021" t="s">
        <v>595</v>
      </c>
      <c r="N503" s="1021"/>
      <c r="O503" s="839">
        <v>3.7370249813340847E-2</v>
      </c>
      <c r="P503" s="828"/>
      <c r="Q503" s="828"/>
      <c r="R503" s="341"/>
      <c r="Z503" s="341"/>
      <c r="AA503" s="341"/>
      <c r="AB503" s="341"/>
      <c r="AC503" s="341"/>
      <c r="AD503" s="341"/>
      <c r="AE503" s="341"/>
      <c r="AF503" s="341"/>
      <c r="AG503" s="341"/>
      <c r="AH503" s="341"/>
      <c r="AI503" s="341"/>
      <c r="AJ503" s="341"/>
      <c r="AK503" s="341"/>
      <c r="AL503" s="341"/>
      <c r="AM503" s="341"/>
      <c r="AN503" s="341"/>
      <c r="AO503" s="341"/>
      <c r="AP503" s="341"/>
      <c r="AQ503" s="341"/>
      <c r="AR503" s="341"/>
      <c r="AS503" s="341"/>
      <c r="AT503" s="341"/>
      <c r="AU503" s="341"/>
      <c r="AV503" s="341"/>
      <c r="AW503" s="341"/>
      <c r="AX503" s="341"/>
      <c r="AY503" s="341"/>
      <c r="AZ503" s="341"/>
      <c r="BB503" s="419"/>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0" customFormat="true" ht="25.15" customHeight="true" x14ac:dyDescent="0.2">
      <c r="A504" s="419"/>
      <c r="B504" s="419"/>
      <c r="C504" s="1020" t="s">
        <v>583</v>
      </c>
      <c r="D504" s="1021"/>
      <c r="E504" s="837">
        <v>1.2291711919963691E-2</v>
      </c>
      <c r="F504" s="828"/>
      <c r="G504" s="828"/>
      <c r="H504" s="1021" t="s">
        <v>623</v>
      </c>
      <c r="I504" s="1021"/>
      <c r="J504" s="838">
        <v>2.9426097808322074E-2</v>
      </c>
      <c r="K504" s="828"/>
      <c r="L504" s="828"/>
      <c r="M504" s="1021" t="s">
        <v>677</v>
      </c>
      <c r="N504" s="1021"/>
      <c r="O504" s="839">
        <v>-3.5579945158939141E-2</v>
      </c>
      <c r="P504" s="828"/>
      <c r="Q504" s="828"/>
      <c r="R504" s="341"/>
      <c r="Z504" s="341"/>
      <c r="AA504" s="341"/>
      <c r="AB504" s="341"/>
      <c r="AC504" s="341"/>
      <c r="AD504" s="341"/>
      <c r="AE504" s="341"/>
      <c r="AF504" s="341"/>
      <c r="AG504" s="341"/>
      <c r="AH504" s="341"/>
      <c r="AI504" s="341"/>
      <c r="AJ504" s="341"/>
      <c r="AK504" s="341"/>
      <c r="AL504" s="341"/>
      <c r="AM504" s="341"/>
      <c r="AN504" s="341"/>
      <c r="AO504" s="341"/>
      <c r="AP504" s="341"/>
      <c r="AQ504" s="341"/>
      <c r="AR504" s="341"/>
      <c r="AS504" s="341"/>
      <c r="AT504" s="341"/>
      <c r="AU504" s="341"/>
      <c r="AV504" s="341"/>
      <c r="AW504" s="341"/>
      <c r="AX504" s="341"/>
      <c r="AY504" s="341"/>
      <c r="AZ504" s="341"/>
      <c r="BB504" s="419"/>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0" customFormat="true" ht="25.15" customHeight="true" x14ac:dyDescent="0.2">
      <c r="A505" s="419"/>
      <c r="B505" s="419"/>
      <c r="C505" s="1020" t="s">
        <v>697</v>
      </c>
      <c r="D505" s="1021"/>
      <c r="E505" s="837">
        <v>2.1850059656144342E-4</v>
      </c>
      <c r="F505" s="828"/>
      <c r="G505" s="828"/>
      <c r="H505" s="1021" t="s">
        <v>688</v>
      </c>
      <c r="I505" s="1021"/>
      <c r="J505" s="838">
        <v>2.5749590670097747E-2</v>
      </c>
      <c r="K505" s="828"/>
      <c r="L505" s="828"/>
      <c r="M505" s="1021" t="s">
        <v>694</v>
      </c>
      <c r="N505" s="1021"/>
      <c r="O505" s="839">
        <v>3.5199629543960449E-2</v>
      </c>
      <c r="P505" s="828"/>
      <c r="Q505" s="828"/>
      <c r="R505" s="341"/>
      <c r="Z505" s="341"/>
      <c r="AA505" s="341"/>
      <c r="AB505" s="341"/>
      <c r="AC505" s="341"/>
      <c r="AD505" s="341"/>
      <c r="AE505" s="341"/>
      <c r="AF505" s="341"/>
      <c r="AG505" s="341"/>
      <c r="AH505" s="341"/>
      <c r="AI505" s="341"/>
      <c r="AJ505" s="341"/>
      <c r="AK505" s="341"/>
      <c r="AL505" s="341"/>
      <c r="AM505" s="341"/>
      <c r="AN505" s="341"/>
      <c r="AO505" s="341"/>
      <c r="AP505" s="341"/>
      <c r="AQ505" s="341"/>
      <c r="AR505" s="341"/>
      <c r="AS505" s="341"/>
      <c r="AT505" s="341"/>
      <c r="AU505" s="341"/>
      <c r="AV505" s="341"/>
      <c r="AW505" s="341"/>
      <c r="AX505" s="341"/>
      <c r="AY505" s="341"/>
      <c r="AZ505" s="341"/>
      <c r="BB505" s="419"/>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0" customFormat="true" ht="25.15" customHeight="true" x14ac:dyDescent="0.2">
      <c r="A506" s="419"/>
      <c r="B506" s="419"/>
      <c r="C506" s="1020" t="s">
        <v>662</v>
      </c>
      <c r="D506" s="1021"/>
      <c r="E506" s="837">
        <v>4.0710107280204581E-3</v>
      </c>
      <c r="F506" s="828"/>
      <c r="G506" s="828"/>
      <c r="H506" s="1021" t="s">
        <v>696</v>
      </c>
      <c r="I506" s="1021"/>
      <c r="J506" s="838">
        <v>2.5441937774835898E-2</v>
      </c>
      <c r="K506" s="828"/>
      <c r="L506" s="828"/>
      <c r="M506" s="1021" t="s">
        <v>643</v>
      </c>
      <c r="N506" s="1021"/>
      <c r="O506" s="839">
        <v>-3.471847620020916E-2</v>
      </c>
      <c r="P506" s="828"/>
      <c r="Q506" s="828"/>
      <c r="R506" s="341"/>
      <c r="Z506" s="341"/>
      <c r="AA506" s="341"/>
      <c r="AB506" s="341"/>
      <c r="AC506" s="341"/>
      <c r="AD506" s="341"/>
      <c r="AE506" s="341"/>
      <c r="AF506" s="341"/>
      <c r="AG506" s="341"/>
      <c r="AH506" s="341"/>
      <c r="AI506" s="341"/>
      <c r="AJ506" s="341"/>
      <c r="AK506" s="341"/>
      <c r="AL506" s="341"/>
      <c r="AM506" s="341"/>
      <c r="AN506" s="341"/>
      <c r="AO506" s="341"/>
      <c r="AP506" s="341"/>
      <c r="AQ506" s="341"/>
      <c r="AR506" s="341"/>
      <c r="AS506" s="341"/>
      <c r="AT506" s="341"/>
      <c r="AU506" s="341"/>
      <c r="AV506" s="341"/>
      <c r="AW506" s="341"/>
      <c r="AX506" s="341"/>
      <c r="AY506" s="341"/>
      <c r="AZ506" s="341"/>
      <c r="BB506" s="419"/>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0" customFormat="true" ht="25.15" customHeight="true" x14ac:dyDescent="0.2">
      <c r="A507" s="419"/>
      <c r="B507" s="419"/>
      <c r="C507" s="1020" t="s">
        <v>643</v>
      </c>
      <c r="D507" s="1021"/>
      <c r="E507" s="837">
        <v>1.6475519202497017E-2</v>
      </c>
      <c r="F507" s="828"/>
      <c r="G507" s="828"/>
      <c r="H507" s="1021" t="s">
        <v>690</v>
      </c>
      <c r="I507" s="1021"/>
      <c r="J507" s="838">
        <v>-2.5316871378138772E-2</v>
      </c>
      <c r="K507" s="828"/>
      <c r="L507" s="828"/>
      <c r="M507" s="1021" t="s">
        <v>626</v>
      </c>
      <c r="N507" s="1021"/>
      <c r="O507" s="839">
        <v>3.4493152070375933E-2</v>
      </c>
      <c r="P507" s="828"/>
      <c r="Q507" s="828"/>
      <c r="R507" s="341"/>
      <c r="Z507" s="341"/>
      <c r="AA507" s="341"/>
      <c r="AB507" s="341"/>
      <c r="AC507" s="341"/>
      <c r="AD507" s="341"/>
      <c r="AE507" s="341"/>
      <c r="AF507" s="341"/>
      <c r="AG507" s="341"/>
      <c r="AH507" s="341"/>
      <c r="AI507" s="341"/>
      <c r="AJ507" s="341"/>
      <c r="AK507" s="341"/>
      <c r="AL507" s="341"/>
      <c r="AM507" s="341"/>
      <c r="AN507" s="341"/>
      <c r="AO507" s="341"/>
      <c r="AP507" s="341"/>
      <c r="AQ507" s="341"/>
      <c r="AR507" s="341"/>
      <c r="AS507" s="341"/>
      <c r="AT507" s="341"/>
      <c r="AU507" s="341"/>
      <c r="AV507" s="341"/>
      <c r="AW507" s="341"/>
      <c r="AX507" s="341"/>
      <c r="AY507" s="341"/>
      <c r="AZ507" s="341"/>
      <c r="BB507" s="419"/>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0" customFormat="true" ht="25.15" customHeight="true" x14ac:dyDescent="0.2">
      <c r="A508" s="419"/>
      <c r="B508" s="419"/>
      <c r="C508" s="1020" t="s">
        <v>618</v>
      </c>
      <c r="D508" s="1021"/>
      <c r="E508" s="837">
        <v>9.993655916285496E-2</v>
      </c>
      <c r="F508" s="828"/>
      <c r="G508" s="828"/>
      <c r="H508" s="1021" t="s">
        <v>674</v>
      </c>
      <c r="I508" s="1021"/>
      <c r="J508" s="838">
        <v>2.526680907396071E-2</v>
      </c>
      <c r="K508" s="828"/>
      <c r="L508" s="828"/>
      <c r="M508" s="1021" t="s">
        <v>691</v>
      </c>
      <c r="N508" s="1021"/>
      <c r="O508" s="839">
        <v>3.4002048520970177E-2</v>
      </c>
      <c r="P508" s="828"/>
      <c r="Q508" s="828"/>
      <c r="R508" s="341"/>
      <c r="Z508" s="341"/>
      <c r="AA508" s="341"/>
      <c r="AB508" s="341"/>
      <c r="AC508" s="341"/>
      <c r="AD508" s="341"/>
      <c r="AE508" s="341"/>
      <c r="AF508" s="341"/>
      <c r="AG508" s="341"/>
      <c r="AH508" s="341"/>
      <c r="AI508" s="341"/>
      <c r="AJ508" s="341"/>
      <c r="AK508" s="341"/>
      <c r="AL508" s="341"/>
      <c r="AM508" s="341"/>
      <c r="AN508" s="341"/>
      <c r="AO508" s="341"/>
      <c r="AP508" s="341"/>
      <c r="AQ508" s="341"/>
      <c r="AR508" s="341"/>
      <c r="AS508" s="341"/>
      <c r="AT508" s="341"/>
      <c r="AU508" s="341"/>
      <c r="AV508" s="341"/>
      <c r="AW508" s="341"/>
      <c r="AX508" s="341"/>
      <c r="AY508" s="341"/>
      <c r="AZ508" s="341"/>
      <c r="BB508" s="419"/>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0" customFormat="true" ht="25.15" customHeight="true" x14ac:dyDescent="0.2">
      <c r="A509" s="419"/>
      <c r="B509" s="419"/>
      <c r="C509" s="1020" t="s">
        <v>679</v>
      </c>
      <c r="D509" s="1021"/>
      <c r="E509" s="837">
        <v>8.1056804422743498E-4</v>
      </c>
      <c r="F509" s="828"/>
      <c r="G509" s="828"/>
      <c r="H509" s="1021" t="s">
        <v>706</v>
      </c>
      <c r="I509" s="1021"/>
      <c r="J509" s="838">
        <v>-2.4375191128019585E-2</v>
      </c>
      <c r="K509" s="828"/>
      <c r="L509" s="828"/>
      <c r="M509" s="1021" t="s">
        <v>677</v>
      </c>
      <c r="N509" s="1021"/>
      <c r="O509" s="839">
        <v>-2.7898358166295462E-2</v>
      </c>
      <c r="P509" s="828"/>
      <c r="Q509" s="828"/>
      <c r="R509" s="341"/>
      <c r="Z509" s="341"/>
      <c r="AA509" s="341"/>
      <c r="AB509" s="341"/>
      <c r="AC509" s="341"/>
      <c r="AD509" s="341"/>
      <c r="AE509" s="341"/>
      <c r="AF509" s="341"/>
      <c r="AG509" s="341"/>
      <c r="AH509" s="341"/>
      <c r="AI509" s="341"/>
      <c r="AJ509" s="341"/>
      <c r="AK509" s="341"/>
      <c r="AL509" s="341"/>
      <c r="AM509" s="341"/>
      <c r="AN509" s="341"/>
      <c r="AO509" s="341"/>
      <c r="AP509" s="341"/>
      <c r="AQ509" s="341"/>
      <c r="AR509" s="341"/>
      <c r="AS509" s="341"/>
      <c r="AT509" s="341"/>
      <c r="AU509" s="341"/>
      <c r="AV509" s="341"/>
      <c r="AW509" s="341"/>
      <c r="AX509" s="341"/>
      <c r="AY509" s="341"/>
      <c r="AZ509" s="341"/>
      <c r="BB509" s="419"/>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0" customFormat="true" ht="25.15" customHeight="true" x14ac:dyDescent="0.2">
      <c r="A510" s="419"/>
      <c r="B510" s="419"/>
      <c r="C510" s="1020" t="s">
        <v>621</v>
      </c>
      <c r="D510" s="1021"/>
      <c r="E510" s="837">
        <v>2.2063688440779838E-2</v>
      </c>
      <c r="F510" s="828"/>
      <c r="G510" s="828"/>
      <c r="H510" s="1021" t="s">
        <v>677</v>
      </c>
      <c r="I510" s="1021"/>
      <c r="J510" s="838">
        <v>-2.394893046559354E-2</v>
      </c>
      <c r="K510" s="828"/>
      <c r="L510" s="828"/>
      <c r="M510" s="1021" t="s">
        <v>684</v>
      </c>
      <c r="N510" s="1021"/>
      <c r="O510" s="839">
        <v>2.5993051639723708E-2</v>
      </c>
      <c r="P510" s="828"/>
      <c r="Q510" s="828"/>
      <c r="R510" s="341"/>
      <c r="Z510" s="341"/>
      <c r="AA510" s="341"/>
      <c r="AB510" s="341"/>
      <c r="AC510" s="341"/>
      <c r="AD510" s="341"/>
      <c r="AE510" s="341"/>
      <c r="AF510" s="341"/>
      <c r="AG510" s="341"/>
      <c r="AH510" s="341"/>
      <c r="AI510" s="341"/>
      <c r="AJ510" s="341"/>
      <c r="AK510" s="341"/>
      <c r="AL510" s="341"/>
      <c r="AM510" s="341"/>
      <c r="AN510" s="341"/>
      <c r="AO510" s="341"/>
      <c r="AP510" s="341"/>
      <c r="AQ510" s="341"/>
      <c r="AR510" s="341"/>
      <c r="AS510" s="341"/>
      <c r="AT510" s="341"/>
      <c r="AU510" s="341"/>
      <c r="AV510" s="341"/>
      <c r="AW510" s="341"/>
      <c r="AX510" s="341"/>
      <c r="AY510" s="341"/>
      <c r="AZ510" s="341"/>
      <c r="BB510" s="419"/>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0" customFormat="true" ht="25.15" customHeight="true" x14ac:dyDescent="0.2">
      <c r="A511" s="419"/>
      <c r="B511" s="419"/>
      <c r="C511" s="1020" t="s">
        <v>696</v>
      </c>
      <c r="D511" s="1021"/>
      <c r="E511" s="837">
        <v>2.2050283134613887E-4</v>
      </c>
      <c r="F511" s="828"/>
      <c r="G511" s="828"/>
      <c r="H511" s="1021" t="s">
        <v>707</v>
      </c>
      <c r="I511" s="1021"/>
      <c r="J511" s="838">
        <v>-2.3808636253989827E-2</v>
      </c>
      <c r="K511" s="828"/>
      <c r="L511" s="828"/>
      <c r="M511" s="1021" t="s">
        <v>590</v>
      </c>
      <c r="N511" s="1021"/>
      <c r="O511" s="839">
        <v>2.5980840723870087E-2</v>
      </c>
      <c r="P511" s="828"/>
      <c r="Q511" s="828"/>
      <c r="R511" s="341"/>
      <c r="Z511" s="341"/>
      <c r="AA511" s="341"/>
      <c r="AB511" s="341"/>
      <c r="AC511" s="341"/>
      <c r="AD511" s="341"/>
      <c r="AE511" s="341"/>
      <c r="AF511" s="341"/>
      <c r="AG511" s="341"/>
      <c r="AH511" s="341"/>
      <c r="AI511" s="341"/>
      <c r="AJ511" s="341"/>
      <c r="AK511" s="341"/>
      <c r="AL511" s="341"/>
      <c r="AM511" s="341"/>
      <c r="AN511" s="341"/>
      <c r="AO511" s="341"/>
      <c r="AP511" s="341"/>
      <c r="AQ511" s="341"/>
      <c r="AR511" s="341"/>
      <c r="AS511" s="341"/>
      <c r="AT511" s="341"/>
      <c r="AU511" s="341"/>
      <c r="AV511" s="341"/>
      <c r="AW511" s="341"/>
      <c r="AX511" s="341"/>
      <c r="AY511" s="341"/>
      <c r="AZ511" s="341"/>
      <c r="BB511" s="419"/>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0" customFormat="true" ht="25.15" customHeight="true" x14ac:dyDescent="0.2">
      <c r="A512" s="419"/>
      <c r="B512" s="419"/>
      <c r="C512" s="1020" t="s">
        <v>661</v>
      </c>
      <c r="D512" s="1021"/>
      <c r="E512" s="837">
        <v>4.210651537321565E-3</v>
      </c>
      <c r="F512" s="828"/>
      <c r="G512" s="828"/>
      <c r="H512" s="1021" t="s">
        <v>699</v>
      </c>
      <c r="I512" s="1021"/>
      <c r="J512" s="838">
        <v>-2.3781559265896986E-2</v>
      </c>
      <c r="K512" s="828"/>
      <c r="L512" s="828"/>
      <c r="M512" s="1021" t="s">
        <v>674</v>
      </c>
      <c r="N512" s="1021"/>
      <c r="O512" s="839">
        <v>2.3649981809235179E-2</v>
      </c>
      <c r="P512" s="828"/>
      <c r="Q512" s="828"/>
      <c r="R512" s="341"/>
      <c r="Z512" s="341"/>
      <c r="AA512" s="341"/>
      <c r="AB512" s="341"/>
      <c r="AC512" s="341"/>
      <c r="AD512" s="341"/>
      <c r="AE512" s="341"/>
      <c r="AF512" s="341"/>
      <c r="AG512" s="341"/>
      <c r="AH512" s="341"/>
      <c r="AI512" s="341"/>
      <c r="AJ512" s="341"/>
      <c r="AK512" s="341"/>
      <c r="AL512" s="341"/>
      <c r="AM512" s="341"/>
      <c r="AN512" s="341"/>
      <c r="AO512" s="341"/>
      <c r="AP512" s="341"/>
      <c r="AQ512" s="341"/>
      <c r="AR512" s="341"/>
      <c r="AS512" s="341"/>
      <c r="AT512" s="341"/>
      <c r="AU512" s="341"/>
      <c r="AV512" s="341"/>
      <c r="AW512" s="341"/>
      <c r="AX512" s="341"/>
      <c r="AY512" s="341"/>
      <c r="AZ512" s="341"/>
      <c r="BB512" s="419"/>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0" customFormat="true" ht="25.15" customHeight="true" x14ac:dyDescent="0.2">
      <c r="A513" s="419"/>
      <c r="B513" s="419"/>
      <c r="C513" s="1020" t="s">
        <v>583</v>
      </c>
      <c r="D513" s="1021"/>
      <c r="E513" s="837">
        <v>0.34211917169579947</v>
      </c>
      <c r="F513" s="828"/>
      <c r="G513" s="828"/>
      <c r="H513" s="1021" t="s">
        <v>685</v>
      </c>
      <c r="I513" s="1021"/>
      <c r="J513" s="838">
        <v>-2.3747828419264969E-2</v>
      </c>
      <c r="K513" s="828"/>
      <c r="L513" s="828"/>
      <c r="M513" s="1021" t="s">
        <v>708</v>
      </c>
      <c r="N513" s="1021"/>
      <c r="O513" s="839">
        <v>-2.2666528042207146E-2</v>
      </c>
      <c r="P513" s="828"/>
      <c r="Q513" s="828"/>
      <c r="R513" s="341"/>
      <c r="Z513" s="341"/>
      <c r="AA513" s="341"/>
      <c r="AB513" s="341"/>
      <c r="AC513" s="341"/>
      <c r="AD513" s="341"/>
      <c r="AE513" s="341"/>
      <c r="AF513" s="341"/>
      <c r="AG513" s="341"/>
      <c r="AH513" s="341"/>
      <c r="AI513" s="341"/>
      <c r="AJ513" s="341"/>
      <c r="AK513" s="341"/>
      <c r="AL513" s="341"/>
      <c r="AM513" s="341"/>
      <c r="AN513" s="341"/>
      <c r="AO513" s="341"/>
      <c r="AP513" s="341"/>
      <c r="AQ513" s="341"/>
      <c r="AR513" s="341"/>
      <c r="AS513" s="341"/>
      <c r="AT513" s="341"/>
      <c r="AU513" s="341"/>
      <c r="AV513" s="341"/>
      <c r="AW513" s="341"/>
      <c r="AX513" s="341"/>
      <c r="AY513" s="341"/>
      <c r="AZ513" s="341"/>
      <c r="BB513" s="419"/>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0" customFormat="true" ht="25.15" customHeight="true" x14ac:dyDescent="0.2">
      <c r="A514" s="419"/>
      <c r="B514" s="419"/>
      <c r="C514" s="1020" t="s">
        <v>634</v>
      </c>
      <c r="D514" s="1021"/>
      <c r="E514" s="837">
        <v>4.7779005632784532E-2</v>
      </c>
      <c r="F514" s="828"/>
      <c r="G514" s="828"/>
      <c r="H514" s="1021" t="s">
        <v>681</v>
      </c>
      <c r="I514" s="1021"/>
      <c r="J514" s="838">
        <v>-2.2703870999305268E-2</v>
      </c>
      <c r="K514" s="828"/>
      <c r="L514" s="828"/>
      <c r="M514" s="1021" t="s">
        <v>706</v>
      </c>
      <c r="N514" s="1021"/>
      <c r="O514" s="839">
        <v>2.0580727410517131E-2</v>
      </c>
      <c r="P514" s="828"/>
      <c r="Q514" s="828"/>
      <c r="R514" s="341"/>
      <c r="Z514" s="341"/>
      <c r="AA514" s="341"/>
      <c r="AB514" s="341"/>
      <c r="AC514" s="341"/>
      <c r="AD514" s="341"/>
      <c r="AE514" s="341"/>
      <c r="AF514" s="341"/>
      <c r="AG514" s="341"/>
      <c r="AH514" s="341"/>
      <c r="AI514" s="341"/>
      <c r="AJ514" s="341"/>
      <c r="AK514" s="341"/>
      <c r="AL514" s="341"/>
      <c r="AM514" s="341"/>
      <c r="AN514" s="341"/>
      <c r="AO514" s="341"/>
      <c r="AP514" s="341"/>
      <c r="AQ514" s="341"/>
      <c r="AR514" s="341"/>
      <c r="AS514" s="341"/>
      <c r="AT514" s="341"/>
      <c r="AU514" s="341"/>
      <c r="AV514" s="341"/>
      <c r="AW514" s="341"/>
      <c r="AX514" s="341"/>
      <c r="AY514" s="341"/>
      <c r="AZ514" s="341"/>
      <c r="BB514" s="419"/>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0" customFormat="true" ht="25.15" customHeight="true" x14ac:dyDescent="0.2">
      <c r="A515" s="419"/>
      <c r="B515" s="419"/>
      <c r="C515" s="1020" t="s">
        <v>640</v>
      </c>
      <c r="D515" s="1021"/>
      <c r="E515" s="837">
        <v>3.0058267016800328E-2</v>
      </c>
      <c r="F515" s="828"/>
      <c r="G515" s="828"/>
      <c r="H515" s="1021" t="s">
        <v>709</v>
      </c>
      <c r="I515" s="1021"/>
      <c r="J515" s="838">
        <v>-2.0900876308095794E-2</v>
      </c>
      <c r="K515" s="828"/>
      <c r="L515" s="828"/>
      <c r="M515" s="1021" t="s">
        <v>630</v>
      </c>
      <c r="N515" s="1021"/>
      <c r="O515" s="839">
        <v>-1.8769547690688424E-2</v>
      </c>
      <c r="P515" s="828"/>
      <c r="Q515" s="828"/>
      <c r="R515" s="341"/>
      <c r="Z515" s="341"/>
      <c r="AA515" s="341"/>
      <c r="AB515" s="341"/>
      <c r="AC515" s="341"/>
      <c r="AD515" s="341"/>
      <c r="AE515" s="341"/>
      <c r="AF515" s="341"/>
      <c r="AG515" s="341"/>
      <c r="AH515" s="341"/>
      <c r="AI515" s="341"/>
      <c r="AJ515" s="341"/>
      <c r="AK515" s="341"/>
      <c r="AL515" s="341"/>
      <c r="AM515" s="341"/>
      <c r="AN515" s="341"/>
      <c r="AO515" s="341"/>
      <c r="AP515" s="341"/>
      <c r="AQ515" s="341"/>
      <c r="AR515" s="341"/>
      <c r="AS515" s="341"/>
      <c r="AT515" s="341"/>
      <c r="AU515" s="341"/>
      <c r="AV515" s="341"/>
      <c r="AW515" s="341"/>
      <c r="AX515" s="341"/>
      <c r="AY515" s="341"/>
      <c r="AZ515" s="341"/>
      <c r="BB515" s="419"/>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0" customFormat="true" ht="25.15" customHeight="true" x14ac:dyDescent="0.2">
      <c r="A516" s="419"/>
      <c r="B516" s="419"/>
      <c r="C516" s="1020" t="s">
        <v>629</v>
      </c>
      <c r="D516" s="1021"/>
      <c r="E516" s="837">
        <v>5.5060573508442352E-2</v>
      </c>
      <c r="F516" s="828"/>
      <c r="G516" s="828"/>
      <c r="H516" s="1021" t="s">
        <v>694</v>
      </c>
      <c r="I516" s="1021"/>
      <c r="J516" s="838">
        <v>-2.0333847468825071E-2</v>
      </c>
      <c r="K516" s="828"/>
      <c r="L516" s="828"/>
      <c r="M516" s="1021" t="s">
        <v>670</v>
      </c>
      <c r="N516" s="1021"/>
      <c r="O516" s="839">
        <v>1.7869828268394266E-2</v>
      </c>
      <c r="P516" s="828"/>
      <c r="Q516" s="828"/>
      <c r="R516" s="341"/>
      <c r="Z516" s="341"/>
      <c r="AA516" s="341"/>
      <c r="AB516" s="341"/>
      <c r="AC516" s="341"/>
      <c r="AD516" s="341"/>
      <c r="AE516" s="341"/>
      <c r="AF516" s="341"/>
      <c r="AG516" s="341"/>
      <c r="AH516" s="341"/>
      <c r="AI516" s="341"/>
      <c r="AJ516" s="341"/>
      <c r="AK516" s="341"/>
      <c r="AL516" s="341"/>
      <c r="AM516" s="341"/>
      <c r="AN516" s="341"/>
      <c r="AO516" s="341"/>
      <c r="AP516" s="341"/>
      <c r="AQ516" s="341"/>
      <c r="AR516" s="341"/>
      <c r="AS516" s="341"/>
      <c r="AT516" s="341"/>
      <c r="AU516" s="341"/>
      <c r="AV516" s="341"/>
      <c r="AW516" s="341"/>
      <c r="AX516" s="341"/>
      <c r="AY516" s="341"/>
      <c r="AZ516" s="341"/>
      <c r="BB516" s="419"/>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0" customFormat="true" ht="25.15" customHeight="true" x14ac:dyDescent="0.2">
      <c r="A517" s="419"/>
      <c r="B517" s="419"/>
      <c r="C517" s="1020" t="s">
        <v>658</v>
      </c>
      <c r="D517" s="1021"/>
      <c r="E517" s="837">
        <v>7.1856611733629424E-3</v>
      </c>
      <c r="F517" s="828"/>
      <c r="G517" s="828"/>
      <c r="H517" s="1021" t="s">
        <v>642</v>
      </c>
      <c r="I517" s="1021"/>
      <c r="J517" s="838">
        <v>-1.8427334961344754E-2</v>
      </c>
      <c r="K517" s="828"/>
      <c r="L517" s="828"/>
      <c r="M517" s="1021" t="s">
        <v>652</v>
      </c>
      <c r="N517" s="1021"/>
      <c r="O517" s="839">
        <v>-1.6295980635290558E-2</v>
      </c>
      <c r="P517" s="828"/>
      <c r="Q517" s="828"/>
      <c r="R517" s="341"/>
      <c r="Z517" s="341"/>
      <c r="AA517" s="341"/>
      <c r="AB517" s="341"/>
      <c r="AC517" s="341"/>
      <c r="AD517" s="341"/>
      <c r="AE517" s="341"/>
      <c r="AF517" s="341"/>
      <c r="AG517" s="341"/>
      <c r="AH517" s="341"/>
      <c r="AI517" s="341"/>
      <c r="AJ517" s="341"/>
      <c r="AK517" s="341"/>
      <c r="AL517" s="341"/>
      <c r="AM517" s="341"/>
      <c r="AN517" s="341"/>
      <c r="AO517" s="341"/>
      <c r="AP517" s="341"/>
      <c r="AQ517" s="341"/>
      <c r="AR517" s="341"/>
      <c r="AS517" s="341"/>
      <c r="AT517" s="341"/>
      <c r="AU517" s="341"/>
      <c r="AV517" s="341"/>
      <c r="AW517" s="341"/>
      <c r="AX517" s="341"/>
      <c r="AY517" s="341"/>
      <c r="AZ517" s="341"/>
      <c r="BB517" s="419"/>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0" customFormat="true" ht="25.15" customHeight="true" x14ac:dyDescent="0.2">
      <c r="A518" s="419"/>
      <c r="B518" s="419"/>
      <c r="C518" s="1020" t="s">
        <v>591</v>
      </c>
      <c r="D518" s="1021"/>
      <c r="E518" s="837">
        <v>0.13559368612901898</v>
      </c>
      <c r="F518" s="828"/>
      <c r="G518" s="828"/>
      <c r="H518" s="1021" t="s">
        <v>646</v>
      </c>
      <c r="I518" s="1021"/>
      <c r="J518" s="838">
        <v>-1.8388064562738959E-2</v>
      </c>
      <c r="K518" s="828"/>
      <c r="L518" s="828"/>
      <c r="M518" s="1021" t="s">
        <v>676</v>
      </c>
      <c r="N518" s="1021"/>
      <c r="O518" s="839">
        <v>1.6032418609963989E-2</v>
      </c>
      <c r="P518" s="828"/>
      <c r="Q518" s="828"/>
      <c r="R518" s="341"/>
      <c r="Z518" s="341"/>
      <c r="AA518" s="341"/>
      <c r="AB518" s="341"/>
      <c r="AC518" s="341"/>
      <c r="AD518" s="341"/>
      <c r="AE518" s="341"/>
      <c r="AF518" s="341"/>
      <c r="AG518" s="341"/>
      <c r="AH518" s="341"/>
      <c r="AI518" s="341"/>
      <c r="AJ518" s="341"/>
      <c r="AK518" s="341"/>
      <c r="AL518" s="341"/>
      <c r="AM518" s="341"/>
      <c r="AN518" s="341"/>
      <c r="AO518" s="341"/>
      <c r="AP518" s="341"/>
      <c r="AQ518" s="341"/>
      <c r="AR518" s="341"/>
      <c r="AS518" s="341"/>
      <c r="AT518" s="341"/>
      <c r="AU518" s="341"/>
      <c r="AV518" s="341"/>
      <c r="AW518" s="341"/>
      <c r="AX518" s="341"/>
      <c r="AY518" s="341"/>
      <c r="AZ518" s="341"/>
      <c r="BB518" s="419"/>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0" customFormat="true" ht="25.15" customHeight="true" x14ac:dyDescent="0.2">
      <c r="A519" s="419"/>
      <c r="B519" s="419"/>
      <c r="C519" s="1020" t="s">
        <v>641</v>
      </c>
      <c r="D519" s="1021"/>
      <c r="E519" s="837">
        <v>9.2975966870026891E-3</v>
      </c>
      <c r="F519" s="828"/>
      <c r="G519" s="828"/>
      <c r="H519" s="1021" t="s">
        <v>680</v>
      </c>
      <c r="I519" s="1021"/>
      <c r="J519" s="838">
        <v>1.755234083430848E-2</v>
      </c>
      <c r="K519" s="828"/>
      <c r="L519" s="828"/>
      <c r="M519" s="1021" t="s">
        <v>710</v>
      </c>
      <c r="N519" s="1021"/>
      <c r="O519" s="839">
        <v>-1.436756823120647E-2</v>
      </c>
      <c r="P519" s="828"/>
      <c r="Q519" s="828"/>
      <c r="R519" s="341"/>
      <c r="Z519" s="341"/>
      <c r="AA519" s="341"/>
      <c r="AB519" s="341"/>
      <c r="AC519" s="341"/>
      <c r="AD519" s="341"/>
      <c r="AE519" s="341"/>
      <c r="AF519" s="341"/>
      <c r="AG519" s="341"/>
      <c r="AH519" s="341"/>
      <c r="AI519" s="341"/>
      <c r="AJ519" s="341"/>
      <c r="AK519" s="341"/>
      <c r="AL519" s="341"/>
      <c r="AM519" s="341"/>
      <c r="AN519" s="341"/>
      <c r="AO519" s="341"/>
      <c r="AP519" s="341"/>
      <c r="AQ519" s="341"/>
      <c r="AR519" s="341"/>
      <c r="AS519" s="341"/>
      <c r="AT519" s="341"/>
      <c r="AU519" s="341"/>
      <c r="AV519" s="341"/>
      <c r="AW519" s="341"/>
      <c r="AX519" s="341"/>
      <c r="AY519" s="341"/>
      <c r="AZ519" s="341"/>
      <c r="BB519" s="419"/>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0" customFormat="true" ht="25.15" customHeight="true" x14ac:dyDescent="0.2">
      <c r="A520" s="419"/>
      <c r="B520" s="419"/>
      <c r="C520" s="1020" t="s">
        <v>599</v>
      </c>
      <c r="D520" s="1021"/>
      <c r="E520" s="837">
        <v>0.38602711433473064</v>
      </c>
      <c r="F520" s="828"/>
      <c r="G520" s="828"/>
      <c r="H520" s="1021" t="s">
        <v>711</v>
      </c>
      <c r="I520" s="1021"/>
      <c r="J520" s="838">
        <v>1.7494473644899689E-2</v>
      </c>
      <c r="K520" s="828"/>
      <c r="L520" s="828"/>
      <c r="M520" s="1021" t="s">
        <v>680</v>
      </c>
      <c r="N520" s="1021"/>
      <c r="O520" s="839">
        <v>-1.3518589840454662E-2</v>
      </c>
      <c r="P520" s="828"/>
      <c r="Q520" s="828"/>
      <c r="R520" s="341"/>
      <c r="Z520" s="341"/>
      <c r="AA520" s="341"/>
      <c r="AB520" s="341"/>
      <c r="AC520" s="341"/>
      <c r="AD520" s="341"/>
      <c r="AE520" s="341"/>
      <c r="AF520" s="341"/>
      <c r="AG520" s="341"/>
      <c r="AH520" s="341"/>
      <c r="AI520" s="341"/>
      <c r="AJ520" s="341"/>
      <c r="AK520" s="341"/>
      <c r="AL520" s="341"/>
      <c r="AM520" s="341"/>
      <c r="AN520" s="341"/>
      <c r="AO520" s="341"/>
      <c r="AP520" s="341"/>
      <c r="AQ520" s="341"/>
      <c r="AR520" s="341"/>
      <c r="AS520" s="341"/>
      <c r="AT520" s="341"/>
      <c r="AU520" s="341"/>
      <c r="AV520" s="341"/>
      <c r="AW520" s="341"/>
      <c r="AX520" s="341"/>
      <c r="AY520" s="341"/>
      <c r="AZ520" s="341"/>
      <c r="BB520" s="419"/>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0" customFormat="true" ht="25.15" customHeight="true" x14ac:dyDescent="0.2">
      <c r="A521" s="419"/>
      <c r="B521" s="419"/>
      <c r="C521" s="1020" t="s">
        <v>619</v>
      </c>
      <c r="D521" s="1021"/>
      <c r="E521" s="837">
        <v>5.8234853721585898E-2</v>
      </c>
      <c r="F521" s="828"/>
      <c r="G521" s="828"/>
      <c r="H521" s="1021" t="s">
        <v>683</v>
      </c>
      <c r="I521" s="1021"/>
      <c r="J521" s="838">
        <v>-1.7072461005598769E-2</v>
      </c>
      <c r="K521" s="828"/>
      <c r="L521" s="828"/>
      <c r="M521" s="1021" t="s">
        <v>702</v>
      </c>
      <c r="N521" s="1021"/>
      <c r="O521" s="839">
        <v>-1.3149274829752715E-2</v>
      </c>
      <c r="P521" s="828"/>
      <c r="Q521" s="828"/>
      <c r="R521" s="341"/>
      <c r="Z521" s="341"/>
      <c r="AA521" s="341"/>
      <c r="AB521" s="341"/>
      <c r="AC521" s="341"/>
      <c r="AD521" s="341"/>
      <c r="AE521" s="341"/>
      <c r="AF521" s="341"/>
      <c r="AG521" s="341"/>
      <c r="AH521" s="341"/>
      <c r="AI521" s="341"/>
      <c r="AJ521" s="341"/>
      <c r="AK521" s="341"/>
      <c r="AL521" s="341"/>
      <c r="AM521" s="341"/>
      <c r="AN521" s="341"/>
      <c r="AO521" s="341"/>
      <c r="AP521" s="341"/>
      <c r="AQ521" s="341"/>
      <c r="AR521" s="341"/>
      <c r="AS521" s="341"/>
      <c r="AT521" s="341"/>
      <c r="AU521" s="341"/>
      <c r="AV521" s="341"/>
      <c r="AW521" s="341"/>
      <c r="AX521" s="341"/>
      <c r="AY521" s="341"/>
      <c r="AZ521" s="341"/>
      <c r="BB521" s="419"/>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0" customFormat="true" ht="25.15" customHeight="true" x14ac:dyDescent="0.2">
      <c r="A522" s="419"/>
      <c r="B522" s="419"/>
      <c r="C522" s="1020" t="s">
        <v>598</v>
      </c>
      <c r="D522" s="1021"/>
      <c r="E522" s="837">
        <v>0.11249532292900069</v>
      </c>
      <c r="F522" s="828"/>
      <c r="G522" s="828"/>
      <c r="H522" s="1021" t="s">
        <v>701</v>
      </c>
      <c r="I522" s="1021"/>
      <c r="J522" s="838">
        <v>-1.6315825405913031E-2</v>
      </c>
      <c r="K522" s="828"/>
      <c r="L522" s="828"/>
      <c r="M522" s="1021" t="s">
        <v>712</v>
      </c>
      <c r="N522" s="1021"/>
      <c r="O522" s="839">
        <v>1.2732090955666849E-2</v>
      </c>
      <c r="P522" s="828"/>
      <c r="Q522" s="828"/>
      <c r="R522" s="341"/>
      <c r="Z522" s="341"/>
      <c r="AA522" s="341"/>
      <c r="AB522" s="341"/>
      <c r="AC522" s="341"/>
      <c r="AD522" s="341"/>
      <c r="AE522" s="341"/>
      <c r="AF522" s="341"/>
      <c r="AG522" s="341"/>
      <c r="AH522" s="341"/>
      <c r="AI522" s="341"/>
      <c r="AJ522" s="341"/>
      <c r="AK522" s="341"/>
      <c r="AL522" s="341"/>
      <c r="AM522" s="341"/>
      <c r="AN522" s="341"/>
      <c r="AO522" s="341"/>
      <c r="AP522" s="341"/>
      <c r="AQ522" s="341"/>
      <c r="AR522" s="341"/>
      <c r="AS522" s="341"/>
      <c r="AT522" s="341"/>
      <c r="AU522" s="341"/>
      <c r="AV522" s="341"/>
      <c r="AW522" s="341"/>
      <c r="AX522" s="341"/>
      <c r="AY522" s="341"/>
      <c r="AZ522" s="341"/>
      <c r="BB522" s="419"/>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0" customFormat="true" ht="25.15" customHeight="true" x14ac:dyDescent="0.2">
      <c r="A523" s="419"/>
      <c r="B523" s="419"/>
      <c r="C523" s="1020" t="s">
        <v>584</v>
      </c>
      <c r="D523" s="1021"/>
      <c r="E523" s="837">
        <v>0.72004713215733074</v>
      </c>
      <c r="F523" s="828"/>
      <c r="G523" s="828"/>
      <c r="H523" s="1021" t="s">
        <v>669</v>
      </c>
      <c r="I523" s="1021"/>
      <c r="J523" s="838">
        <v>-1.5379088790837422E-2</v>
      </c>
      <c r="K523" s="828"/>
      <c r="L523" s="828"/>
      <c r="M523" s="1021" t="s">
        <v>713</v>
      </c>
      <c r="N523" s="1021"/>
      <c r="O523" s="839">
        <v>-1.2587358021760586E-2</v>
      </c>
      <c r="P523" s="828"/>
      <c r="Q523" s="828"/>
      <c r="R523" s="341"/>
      <c r="Z523" s="341"/>
      <c r="AA523" s="341"/>
      <c r="AB523" s="341"/>
      <c r="AC523" s="341"/>
      <c r="AD523" s="341"/>
      <c r="AE523" s="341"/>
      <c r="AF523" s="341"/>
      <c r="AG523" s="341"/>
      <c r="AH523" s="341"/>
      <c r="AI523" s="341"/>
      <c r="AJ523" s="341"/>
      <c r="AK523" s="341"/>
      <c r="AL523" s="341"/>
      <c r="AM523" s="341"/>
      <c r="AN523" s="341"/>
      <c r="AO523" s="341"/>
      <c r="AP523" s="341"/>
      <c r="AQ523" s="341"/>
      <c r="AR523" s="341"/>
      <c r="AS523" s="341"/>
      <c r="AT523" s="341"/>
      <c r="AU523" s="341"/>
      <c r="AV523" s="341"/>
      <c r="AW523" s="341"/>
      <c r="AX523" s="341"/>
      <c r="AY523" s="341"/>
      <c r="AZ523" s="341"/>
      <c r="BB523" s="419"/>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0" customFormat="true" ht="25.15" customHeight="true" x14ac:dyDescent="0.2">
      <c r="A524" s="419"/>
      <c r="B524" s="419"/>
      <c r="C524" s="1020" t="s">
        <v>607</v>
      </c>
      <c r="D524" s="1021"/>
      <c r="E524" s="837">
        <v>1.7018730366131246E-2</v>
      </c>
      <c r="F524" s="828"/>
      <c r="G524" s="828"/>
      <c r="H524" s="1021" t="s">
        <v>655</v>
      </c>
      <c r="I524" s="1021"/>
      <c r="J524" s="838">
        <v>-1.412922293708976E-2</v>
      </c>
      <c r="K524" s="828"/>
      <c r="L524" s="828"/>
      <c r="M524" s="1021" t="s">
        <v>679</v>
      </c>
      <c r="N524" s="1021"/>
      <c r="O524" s="839">
        <v>-1.205435956056498E-2</v>
      </c>
      <c r="P524" s="828"/>
      <c r="Q524" s="828"/>
      <c r="R524" s="341"/>
      <c r="Z524" s="341"/>
      <c r="AA524" s="341"/>
      <c r="AB524" s="341"/>
      <c r="AC524" s="341"/>
      <c r="AD524" s="341"/>
      <c r="AE524" s="341"/>
      <c r="AF524" s="341"/>
      <c r="AG524" s="341"/>
      <c r="AH524" s="341"/>
      <c r="AI524" s="341"/>
      <c r="AJ524" s="341"/>
      <c r="AK524" s="341"/>
      <c r="AL524" s="341"/>
      <c r="AM524" s="341"/>
      <c r="AN524" s="341"/>
      <c r="AO524" s="341"/>
      <c r="AP524" s="341"/>
      <c r="AQ524" s="341"/>
      <c r="AR524" s="341"/>
      <c r="AS524" s="341"/>
      <c r="AT524" s="341"/>
      <c r="AU524" s="341"/>
      <c r="AV524" s="341"/>
      <c r="AW524" s="341"/>
      <c r="AX524" s="341"/>
      <c r="AY524" s="341"/>
      <c r="AZ524" s="341"/>
      <c r="BB524" s="419"/>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0" customFormat="true" ht="25.15" customHeight="true" x14ac:dyDescent="0.2">
      <c r="A525" s="419"/>
      <c r="B525" s="419"/>
      <c r="C525" s="1020" t="s">
        <v>586</v>
      </c>
      <c r="D525" s="1021"/>
      <c r="E525" s="837">
        <v>0.61663626924934789</v>
      </c>
      <c r="F525" s="828"/>
      <c r="G525" s="828"/>
      <c r="H525" s="1021" t="s">
        <v>702</v>
      </c>
      <c r="I525" s="1021"/>
      <c r="J525" s="838">
        <v>-1.3500694613497207E-2</v>
      </c>
      <c r="K525" s="828"/>
      <c r="L525" s="828"/>
      <c r="M525" s="1021" t="s">
        <v>714</v>
      </c>
      <c r="N525" s="1021"/>
      <c r="O525" s="839">
        <v>1.1609802841542803E-2</v>
      </c>
      <c r="P525" s="828"/>
      <c r="Q525" s="828"/>
      <c r="R525" s="341"/>
      <c r="Z525" s="341"/>
      <c r="AA525" s="341"/>
      <c r="AB525" s="341"/>
      <c r="AC525" s="341"/>
      <c r="AD525" s="341"/>
      <c r="AE525" s="341"/>
      <c r="AF525" s="341"/>
      <c r="AG525" s="341"/>
      <c r="AH525" s="341"/>
      <c r="AI525" s="341"/>
      <c r="AJ525" s="341"/>
      <c r="AK525" s="341"/>
      <c r="AL525" s="341"/>
      <c r="AM525" s="341"/>
      <c r="AN525" s="341"/>
      <c r="AO525" s="341"/>
      <c r="AP525" s="341"/>
      <c r="AQ525" s="341"/>
      <c r="AR525" s="341"/>
      <c r="AS525" s="341"/>
      <c r="AT525" s="341"/>
      <c r="AU525" s="341"/>
      <c r="AV525" s="341"/>
      <c r="AW525" s="341"/>
      <c r="AX525" s="341"/>
      <c r="AY525" s="341"/>
      <c r="AZ525" s="341"/>
      <c r="BB525" s="419"/>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0" customFormat="true" ht="25.15" customHeight="true" x14ac:dyDescent="0.2">
      <c r="A526" s="419"/>
      <c r="B526" s="419"/>
      <c r="C526" s="1020" t="s">
        <v>582</v>
      </c>
      <c r="D526" s="1021"/>
      <c r="E526" s="837">
        <v>0.73893326578466145</v>
      </c>
      <c r="F526" s="828"/>
      <c r="G526" s="828"/>
      <c r="H526" s="1021" t="s">
        <v>692</v>
      </c>
      <c r="I526" s="1021"/>
      <c r="J526" s="838">
        <v>-1.3391469506235414E-2</v>
      </c>
      <c r="K526" s="828"/>
      <c r="L526" s="828"/>
      <c r="M526" s="1021" t="s">
        <v>672</v>
      </c>
      <c r="N526" s="1021"/>
      <c r="O526" s="839">
        <v>-9.7386760119933628E-3</v>
      </c>
      <c r="P526" s="828"/>
      <c r="Q526" s="828"/>
      <c r="R526" s="341"/>
      <c r="Z526" s="341"/>
      <c r="AA526" s="341"/>
      <c r="AB526" s="341"/>
      <c r="AC526" s="341"/>
      <c r="AD526" s="341"/>
      <c r="AE526" s="341"/>
      <c r="AF526" s="341"/>
      <c r="AG526" s="341"/>
      <c r="AH526" s="341"/>
      <c r="AI526" s="341"/>
      <c r="AJ526" s="341"/>
      <c r="AK526" s="341"/>
      <c r="AL526" s="341"/>
      <c r="AM526" s="341"/>
      <c r="AN526" s="341"/>
      <c r="AO526" s="341"/>
      <c r="AP526" s="341"/>
      <c r="AQ526" s="341"/>
      <c r="AR526" s="341"/>
      <c r="AS526" s="341"/>
      <c r="AT526" s="341"/>
      <c r="AU526" s="341"/>
      <c r="AV526" s="341"/>
      <c r="AW526" s="341"/>
      <c r="AX526" s="341"/>
      <c r="AY526" s="341"/>
      <c r="AZ526" s="341"/>
      <c r="BB526" s="419"/>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0" customFormat="true" ht="25.15" customHeight="true" x14ac:dyDescent="0.2">
      <c r="A527" s="419"/>
      <c r="B527" s="419"/>
      <c r="C527" s="1020" t="s">
        <v>601</v>
      </c>
      <c r="D527" s="1021"/>
      <c r="E527" s="837">
        <v>0.39420328795736881</v>
      </c>
      <c r="F527" s="828"/>
      <c r="G527" s="828"/>
      <c r="H527" s="1021" t="s">
        <v>715</v>
      </c>
      <c r="I527" s="1021"/>
      <c r="J527" s="838">
        <v>-1.3373990111815811E-2</v>
      </c>
      <c r="K527" s="828"/>
      <c r="L527" s="828"/>
      <c r="M527" s="1021" t="s">
        <v>716</v>
      </c>
      <c r="N527" s="1021"/>
      <c r="O527" s="839">
        <v>8.5436803853542534E-3</v>
      </c>
      <c r="P527" s="828"/>
      <c r="Q527" s="828"/>
      <c r="R527" s="341"/>
      <c r="Z527" s="341"/>
      <c r="AA527" s="341"/>
      <c r="AB527" s="341"/>
      <c r="AC527" s="341"/>
      <c r="AD527" s="341"/>
      <c r="AE527" s="341"/>
      <c r="AF527" s="341"/>
      <c r="AG527" s="341"/>
      <c r="AH527" s="341"/>
      <c r="AI527" s="341"/>
      <c r="AJ527" s="341"/>
      <c r="AK527" s="341"/>
      <c r="AL527" s="341"/>
      <c r="AM527" s="341"/>
      <c r="AN527" s="341"/>
      <c r="AO527" s="341"/>
      <c r="AP527" s="341"/>
      <c r="AQ527" s="341"/>
      <c r="AR527" s="341"/>
      <c r="AS527" s="341"/>
      <c r="AT527" s="341"/>
      <c r="AU527" s="341"/>
      <c r="AV527" s="341"/>
      <c r="AW527" s="341"/>
      <c r="AX527" s="341"/>
      <c r="AY527" s="341"/>
      <c r="AZ527" s="341"/>
      <c r="BB527" s="419"/>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0" customFormat="true" ht="25.15" customHeight="true" x14ac:dyDescent="0.2">
      <c r="A528" s="419"/>
      <c r="B528" s="419"/>
      <c r="C528" s="1020" t="s">
        <v>596</v>
      </c>
      <c r="D528" s="1021"/>
      <c r="E528" s="837">
        <v>0.43868288140150691</v>
      </c>
      <c r="F528" s="828"/>
      <c r="G528" s="828"/>
      <c r="H528" s="1021" t="s">
        <v>672</v>
      </c>
      <c r="I528" s="1021"/>
      <c r="J528" s="838">
        <v>1.1743859081844417E-2</v>
      </c>
      <c r="K528" s="828"/>
      <c r="L528" s="828"/>
      <c r="M528" s="1021" t="s">
        <v>674</v>
      </c>
      <c r="N528" s="1021"/>
      <c r="O528" s="839">
        <v>-7.9203345168139885E-3</v>
      </c>
      <c r="P528" s="828"/>
      <c r="Q528" s="828"/>
      <c r="R528" s="341"/>
      <c r="Z528" s="341"/>
      <c r="AA528" s="341"/>
      <c r="AB528" s="341"/>
      <c r="AC528" s="341"/>
      <c r="AD528" s="341"/>
      <c r="AE528" s="341"/>
      <c r="AF528" s="341"/>
      <c r="AG528" s="341"/>
      <c r="AH528" s="341"/>
      <c r="AI528" s="341"/>
      <c r="AJ528" s="341"/>
      <c r="AK528" s="341"/>
      <c r="AL528" s="341"/>
      <c r="AM528" s="341"/>
      <c r="AN528" s="341"/>
      <c r="AO528" s="341"/>
      <c r="AP528" s="341"/>
      <c r="AQ528" s="341"/>
      <c r="AR528" s="341"/>
      <c r="AS528" s="341"/>
      <c r="AT528" s="341"/>
      <c r="AU528" s="341"/>
      <c r="AV528" s="341"/>
      <c r="AW528" s="341"/>
      <c r="AX528" s="341"/>
      <c r="AY528" s="341"/>
      <c r="AZ528" s="341"/>
      <c r="BB528" s="419"/>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0" customFormat="true" ht="25.15" customHeight="true" x14ac:dyDescent="0.2">
      <c r="A529" s="419"/>
      <c r="B529" s="419"/>
      <c r="C529" s="1020" t="s">
        <v>588</v>
      </c>
      <c r="D529" s="1021"/>
      <c r="E529" s="837">
        <v>0.62344764998887725</v>
      </c>
      <c r="F529" s="828"/>
      <c r="G529" s="828"/>
      <c r="H529" s="1021" t="s">
        <v>653</v>
      </c>
      <c r="I529" s="1021"/>
      <c r="J529" s="838">
        <v>-1.1450711331354934E-2</v>
      </c>
      <c r="K529" s="828"/>
      <c r="L529" s="828"/>
      <c r="M529" s="1021" t="s">
        <v>621</v>
      </c>
      <c r="N529" s="1021"/>
      <c r="O529" s="839">
        <v>-7.7705868983988903E-3</v>
      </c>
      <c r="P529" s="828"/>
      <c r="Q529" s="828"/>
      <c r="R529" s="341"/>
      <c r="Z529" s="341"/>
      <c r="AA529" s="341"/>
      <c r="AB529" s="341"/>
      <c r="AC529" s="341"/>
      <c r="AD529" s="341"/>
      <c r="AE529" s="341"/>
      <c r="AF529" s="341"/>
      <c r="AG529" s="341"/>
      <c r="AH529" s="341"/>
      <c r="AI529" s="341"/>
      <c r="AJ529" s="341"/>
      <c r="AK529" s="341"/>
      <c r="AL529" s="341"/>
      <c r="AM529" s="341"/>
      <c r="AN529" s="341"/>
      <c r="AO529" s="341"/>
      <c r="AP529" s="341"/>
      <c r="AQ529" s="341"/>
      <c r="AR529" s="341"/>
      <c r="AS529" s="341"/>
      <c r="AT529" s="341"/>
      <c r="AU529" s="341"/>
      <c r="AV529" s="341"/>
      <c r="AW529" s="341"/>
      <c r="AX529" s="341"/>
      <c r="AY529" s="341"/>
      <c r="AZ529" s="341"/>
      <c r="BB529" s="419"/>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0" customFormat="true" ht="25.15" customHeight="true" x14ac:dyDescent="0.2">
      <c r="A530" s="419"/>
      <c r="B530" s="419"/>
      <c r="C530" s="1020" t="s">
        <v>597</v>
      </c>
      <c r="D530" s="1021"/>
      <c r="E530" s="837">
        <v>0.43662243645379839</v>
      </c>
      <c r="F530" s="828"/>
      <c r="G530" s="828"/>
      <c r="H530" s="1021" t="s">
        <v>666</v>
      </c>
      <c r="I530" s="1021"/>
      <c r="J530" s="838">
        <v>-1.1259957509554424E-2</v>
      </c>
      <c r="K530" s="828"/>
      <c r="L530" s="828"/>
      <c r="M530" s="1021" t="s">
        <v>707</v>
      </c>
      <c r="N530" s="1021"/>
      <c r="O530" s="839">
        <v>7.7386777844124979E-3</v>
      </c>
      <c r="P530" s="828"/>
      <c r="Q530" s="828"/>
      <c r="R530" s="341"/>
      <c r="Z530" s="341"/>
      <c r="AA530" s="341"/>
      <c r="AB530" s="341"/>
      <c r="AC530" s="341"/>
      <c r="AD530" s="341"/>
      <c r="AE530" s="341"/>
      <c r="AF530" s="341"/>
      <c r="AG530" s="341"/>
      <c r="AH530" s="341"/>
      <c r="AI530" s="341"/>
      <c r="AJ530" s="341"/>
      <c r="AK530" s="341"/>
      <c r="AL530" s="341"/>
      <c r="AM530" s="341"/>
      <c r="AN530" s="341"/>
      <c r="AO530" s="341"/>
      <c r="AP530" s="341"/>
      <c r="AQ530" s="341"/>
      <c r="AR530" s="341"/>
      <c r="AS530" s="341"/>
      <c r="AT530" s="341"/>
      <c r="AU530" s="341"/>
      <c r="AV530" s="341"/>
      <c r="AW530" s="341"/>
      <c r="AX530" s="341"/>
      <c r="AY530" s="341"/>
      <c r="AZ530" s="341"/>
      <c r="BB530" s="419"/>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0" customFormat="true" ht="25.15" customHeight="true" x14ac:dyDescent="0.2">
      <c r="A531" s="419"/>
      <c r="B531" s="419"/>
      <c r="C531" s="1020" t="s">
        <v>615</v>
      </c>
      <c r="D531" s="1021"/>
      <c r="E531" s="837">
        <v>0.15423241241455862</v>
      </c>
      <c r="F531" s="828"/>
      <c r="G531" s="828"/>
      <c r="H531" s="1021" t="s">
        <v>714</v>
      </c>
      <c r="I531" s="1021"/>
      <c r="J531" s="838">
        <v>8.5912892479029692E-3</v>
      </c>
      <c r="K531" s="828"/>
      <c r="L531" s="828"/>
      <c r="M531" s="1021" t="s">
        <v>686</v>
      </c>
      <c r="N531" s="1021"/>
      <c r="O531" s="839">
        <v>5.5718784688099376E-3</v>
      </c>
      <c r="P531" s="828"/>
      <c r="Q531" s="828"/>
      <c r="R531" s="341"/>
      <c r="Z531" s="341"/>
      <c r="AA531" s="341"/>
      <c r="AB531" s="341"/>
      <c r="AC531" s="341"/>
      <c r="AD531" s="341"/>
      <c r="AE531" s="341"/>
      <c r="AF531" s="341"/>
      <c r="AG531" s="341"/>
      <c r="AH531" s="341"/>
      <c r="AI531" s="341"/>
      <c r="AJ531" s="341"/>
      <c r="AK531" s="341"/>
      <c r="AL531" s="341"/>
      <c r="AM531" s="341"/>
      <c r="AN531" s="341"/>
      <c r="AO531" s="341"/>
      <c r="AP531" s="341"/>
      <c r="AQ531" s="341"/>
      <c r="AR531" s="341"/>
      <c r="AS531" s="341"/>
      <c r="AT531" s="341"/>
      <c r="AU531" s="341"/>
      <c r="AV531" s="341"/>
      <c r="AW531" s="341"/>
      <c r="AX531" s="341"/>
      <c r="AY531" s="341"/>
      <c r="AZ531" s="341"/>
      <c r="BB531" s="419"/>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0" customFormat="true" ht="25.15" customHeight="true" x14ac:dyDescent="0.2">
      <c r="A532" s="419"/>
      <c r="B532" s="419"/>
      <c r="C532" s="1020" t="s">
        <v>626</v>
      </c>
      <c r="D532" s="1021"/>
      <c r="E532" s="837">
        <v>5.7328583963040365E-2</v>
      </c>
      <c r="F532" s="828"/>
      <c r="G532" s="828"/>
      <c r="H532" s="1021" t="s">
        <v>700</v>
      </c>
      <c r="I532" s="1021"/>
      <c r="J532" s="838">
        <v>8.0214168103728591E-3</v>
      </c>
      <c r="K532" s="828"/>
      <c r="L532" s="828"/>
      <c r="M532" s="1021" t="s">
        <v>661</v>
      </c>
      <c r="N532" s="1021"/>
      <c r="O532" s="839">
        <v>-5.2494877690013051E-3</v>
      </c>
      <c r="P532" s="828"/>
      <c r="Q532" s="828"/>
      <c r="R532" s="341"/>
      <c r="Z532" s="341"/>
      <c r="AA532" s="341"/>
      <c r="AB532" s="341"/>
      <c r="AC532" s="341"/>
      <c r="AD532" s="341"/>
      <c r="AE532" s="341"/>
      <c r="AF532" s="341"/>
      <c r="AG532" s="341"/>
      <c r="AH532" s="341"/>
      <c r="AI532" s="341"/>
      <c r="AJ532" s="341"/>
      <c r="AK532" s="341"/>
      <c r="AL532" s="341"/>
      <c r="AM532" s="341"/>
      <c r="AN532" s="341"/>
      <c r="AO532" s="341"/>
      <c r="AP532" s="341"/>
      <c r="AQ532" s="341"/>
      <c r="AR532" s="341"/>
      <c r="AS532" s="341"/>
      <c r="AT532" s="341"/>
      <c r="AU532" s="341"/>
      <c r="AV532" s="341"/>
      <c r="AW532" s="341"/>
      <c r="AX532" s="341"/>
      <c r="AY532" s="341"/>
      <c r="AZ532" s="341"/>
      <c r="BB532" s="419"/>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0" customFormat="true" ht="25.15" customHeight="true" x14ac:dyDescent="0.2">
      <c r="A533" s="419"/>
      <c r="B533" s="419"/>
      <c r="C533" s="1020" t="s">
        <v>592</v>
      </c>
      <c r="D533" s="1021"/>
      <c r="E533" s="837">
        <v>0.5569834364335321</v>
      </c>
      <c r="F533" s="828"/>
      <c r="G533" s="828"/>
      <c r="H533" s="1021" t="s">
        <v>610</v>
      </c>
      <c r="I533" s="1021"/>
      <c r="J533" s="838">
        <v>-7.4094780323015483E-3</v>
      </c>
      <c r="K533" s="828"/>
      <c r="L533" s="828"/>
      <c r="M533" s="1021" t="s">
        <v>698</v>
      </c>
      <c r="N533" s="1021"/>
      <c r="O533" s="839">
        <v>4.6128556486861741E-3</v>
      </c>
      <c r="P533" s="828"/>
      <c r="Q533" s="828"/>
      <c r="R533" s="341"/>
      <c r="Z533" s="341"/>
      <c r="AA533" s="341"/>
      <c r="AB533" s="341"/>
      <c r="AC533" s="341"/>
      <c r="AD533" s="341"/>
      <c r="AE533" s="341"/>
      <c r="AF533" s="341"/>
      <c r="AG533" s="341"/>
      <c r="AH533" s="341"/>
      <c r="AI533" s="341"/>
      <c r="AJ533" s="341"/>
      <c r="AK533" s="341"/>
      <c r="AL533" s="341"/>
      <c r="AM533" s="341"/>
      <c r="AN533" s="341"/>
      <c r="AO533" s="341"/>
      <c r="AP533" s="341"/>
      <c r="AQ533" s="341"/>
      <c r="AR533" s="341"/>
      <c r="AS533" s="341"/>
      <c r="AT533" s="341"/>
      <c r="AU533" s="341"/>
      <c r="AV533" s="341"/>
      <c r="AW533" s="341"/>
      <c r="AX533" s="341"/>
      <c r="AY533" s="341"/>
      <c r="AZ533" s="341"/>
      <c r="BB533" s="419"/>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0" customFormat="true" ht="25.15" customHeight="true" x14ac:dyDescent="0.2">
      <c r="A534" s="419"/>
      <c r="B534" s="419"/>
      <c r="C534" s="1020" t="s">
        <v>631</v>
      </c>
      <c r="D534" s="1021"/>
      <c r="E534" s="837">
        <v>5.224075404829405E-2</v>
      </c>
      <c r="F534" s="828"/>
      <c r="G534" s="828"/>
      <c r="H534" s="1021" t="s">
        <v>693</v>
      </c>
      <c r="I534" s="1021"/>
      <c r="J534" s="842">
        <v>-3.9659060924424555E-3</v>
      </c>
      <c r="K534" s="828"/>
      <c r="L534" s="828"/>
      <c r="M534" s="1021" t="s">
        <v>696</v>
      </c>
      <c r="N534" s="1021"/>
      <c r="O534" s="839">
        <v>4.1513750778401203E-3</v>
      </c>
      <c r="P534" s="828"/>
      <c r="Q534" s="828"/>
      <c r="R534" s="341"/>
      <c r="Z534" s="341"/>
      <c r="AA534" s="341"/>
      <c r="AB534" s="341"/>
      <c r="AC534" s="341"/>
      <c r="AD534" s="341"/>
      <c r="AE534" s="341"/>
      <c r="AF534" s="341"/>
      <c r="AG534" s="341"/>
      <c r="AH534" s="341"/>
      <c r="AI534" s="341"/>
      <c r="AJ534" s="341"/>
      <c r="AK534" s="341"/>
      <c r="AL534" s="341"/>
      <c r="AM534" s="341"/>
      <c r="AN534" s="341"/>
      <c r="AO534" s="341"/>
      <c r="AP534" s="341"/>
      <c r="AQ534" s="341"/>
      <c r="AR534" s="341"/>
      <c r="AS534" s="341"/>
      <c r="AT534" s="341"/>
      <c r="AU534" s="341"/>
      <c r="AV534" s="341"/>
      <c r="AW534" s="341"/>
      <c r="AX534" s="341"/>
      <c r="AY534" s="341"/>
      <c r="AZ534" s="341"/>
      <c r="BB534" s="419"/>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0" customFormat="true" ht="25.15" customHeight="true" x14ac:dyDescent="0.2">
      <c r="A535" s="419"/>
      <c r="B535" s="419"/>
      <c r="C535" s="1020" t="s">
        <v>605</v>
      </c>
      <c r="D535" s="1021"/>
      <c r="E535" s="837">
        <v>0.21983755997060489</v>
      </c>
      <c r="F535" s="828"/>
      <c r="G535" s="828"/>
      <c r="H535" s="1019"/>
      <c r="I535" s="1019"/>
      <c r="J535" s="828"/>
      <c r="K535" s="828"/>
      <c r="L535" s="828"/>
      <c r="M535" s="1021" t="s">
        <v>688</v>
      </c>
      <c r="N535" s="1021"/>
      <c r="O535" s="839">
        <v>4.1216778321530737E-3</v>
      </c>
      <c r="P535" s="828"/>
      <c r="Q535" s="828"/>
      <c r="R535" s="341"/>
      <c r="Z535" s="341"/>
      <c r="AA535" s="341"/>
      <c r="AB535" s="341"/>
      <c r="AC535" s="341"/>
      <c r="AD535" s="341"/>
      <c r="AE535" s="341"/>
      <c r="AF535" s="341"/>
      <c r="AG535" s="341"/>
      <c r="AH535" s="341"/>
      <c r="AI535" s="341"/>
      <c r="AJ535" s="341"/>
      <c r="AK535" s="341"/>
      <c r="AL535" s="341"/>
      <c r="AM535" s="341"/>
      <c r="AN535" s="341"/>
      <c r="AO535" s="341"/>
      <c r="AP535" s="341"/>
      <c r="AQ535" s="341"/>
      <c r="AR535" s="341"/>
      <c r="AS535" s="341"/>
      <c r="AT535" s="341"/>
      <c r="AU535" s="341"/>
      <c r="AV535" s="341"/>
      <c r="AW535" s="341"/>
      <c r="AX535" s="341"/>
      <c r="AY535" s="341"/>
      <c r="AZ535" s="341"/>
      <c r="BB535" s="419"/>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0" customFormat="true" ht="25.15" customHeight="true" x14ac:dyDescent="0.2">
      <c r="A536" s="419"/>
      <c r="B536" s="419"/>
      <c r="C536" s="1020" t="s">
        <v>604</v>
      </c>
      <c r="D536" s="1021"/>
      <c r="E536" s="837">
        <v>2.5176921334424313E-2</v>
      </c>
      <c r="F536" s="828"/>
      <c r="G536" s="828"/>
      <c r="H536" s="1019"/>
      <c r="I536" s="1019"/>
      <c r="J536" s="828"/>
      <c r="K536" s="828"/>
      <c r="L536" s="828"/>
      <c r="M536" s="1021" t="s">
        <v>654</v>
      </c>
      <c r="N536" s="1021"/>
      <c r="O536" s="839">
        <v>3.753827741134422E-3</v>
      </c>
      <c r="P536" s="828"/>
      <c r="Q536" s="828"/>
      <c r="R536" s="341"/>
      <c r="Z536" s="341"/>
      <c r="AA536" s="341"/>
      <c r="AB536" s="341"/>
      <c r="AC536" s="341"/>
      <c r="AD536" s="341"/>
      <c r="AE536" s="341"/>
      <c r="AF536" s="341"/>
      <c r="AG536" s="341"/>
      <c r="AH536" s="341"/>
      <c r="AI536" s="341"/>
      <c r="AJ536" s="341"/>
      <c r="AK536" s="341"/>
      <c r="AL536" s="341"/>
      <c r="AM536" s="341"/>
      <c r="AN536" s="341"/>
      <c r="AO536" s="341"/>
      <c r="AP536" s="341"/>
      <c r="AQ536" s="341"/>
      <c r="AR536" s="341"/>
      <c r="AS536" s="341"/>
      <c r="AT536" s="341"/>
      <c r="AU536" s="341"/>
      <c r="AV536" s="341"/>
      <c r="AW536" s="341"/>
      <c r="AX536" s="341"/>
      <c r="AY536" s="341"/>
      <c r="AZ536" s="341"/>
      <c r="BB536" s="419"/>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0" customFormat="true" ht="25.15" customHeight="true" x14ac:dyDescent="0.2">
      <c r="A537" s="419"/>
      <c r="B537" s="419"/>
      <c r="C537" s="1020" t="s">
        <v>700</v>
      </c>
      <c r="D537" s="1021"/>
      <c r="E537" s="837">
        <v>1.022687464281705E-4</v>
      </c>
      <c r="F537" s="828"/>
      <c r="G537" s="828"/>
      <c r="H537" s="1019"/>
      <c r="I537" s="1019"/>
      <c r="J537" s="828"/>
      <c r="K537" s="828"/>
      <c r="L537" s="828"/>
      <c r="M537" s="1021" t="s">
        <v>693</v>
      </c>
      <c r="N537" s="1021"/>
      <c r="O537" s="839">
        <v>-3.3014146582431066E-3</v>
      </c>
      <c r="P537" s="828"/>
      <c r="Q537" s="828"/>
      <c r="R537" s="341"/>
      <c r="Z537" s="341"/>
      <c r="AA537" s="341"/>
      <c r="AB537" s="341"/>
      <c r="AC537" s="341"/>
      <c r="AD537" s="341"/>
      <c r="AE537" s="341"/>
      <c r="AF537" s="341"/>
      <c r="AG537" s="341"/>
      <c r="AH537" s="341"/>
      <c r="AI537" s="341"/>
      <c r="AJ537" s="341"/>
      <c r="AK537" s="341"/>
      <c r="AL537" s="341"/>
      <c r="AM537" s="341"/>
      <c r="AN537" s="341"/>
      <c r="AO537" s="341"/>
      <c r="AP537" s="341"/>
      <c r="AQ537" s="341"/>
      <c r="AR537" s="341"/>
      <c r="AS537" s="341"/>
      <c r="AT537" s="341"/>
      <c r="AU537" s="341"/>
      <c r="AV537" s="341"/>
      <c r="AW537" s="341"/>
      <c r="AX537" s="341"/>
      <c r="AY537" s="341"/>
      <c r="AZ537" s="341"/>
      <c r="BB537" s="419"/>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0" customFormat="true" ht="25.15" customHeight="true" x14ac:dyDescent="0.2">
      <c r="A538" s="419"/>
      <c r="B538" s="419"/>
      <c r="C538" s="1020" t="s">
        <v>624</v>
      </c>
      <c r="D538" s="1021"/>
      <c r="E538" s="837">
        <v>9.3801466510356563E-2</v>
      </c>
      <c r="F538" s="828"/>
      <c r="G538" s="828"/>
      <c r="H538" s="1021" t="s">
        <v>252</v>
      </c>
      <c r="I538" s="1021"/>
      <c r="J538" s="1021"/>
      <c r="K538" s="828"/>
      <c r="L538" s="828"/>
      <c r="M538" s="1021" t="s">
        <v>699</v>
      </c>
      <c r="N538" s="1021"/>
      <c r="O538" s="839">
        <v>2.7501021724735644E-3</v>
      </c>
      <c r="P538" s="828"/>
      <c r="Q538" s="828"/>
      <c r="R538" s="341"/>
      <c r="Z538" s="341"/>
      <c r="AA538" s="341"/>
      <c r="AB538" s="341"/>
      <c r="AC538" s="341"/>
      <c r="AD538" s="341"/>
      <c r="AE538" s="341"/>
      <c r="AF538" s="341"/>
      <c r="AG538" s="341"/>
      <c r="AH538" s="341"/>
      <c r="AI538" s="341"/>
      <c r="AJ538" s="341"/>
      <c r="AK538" s="341"/>
      <c r="AL538" s="341"/>
      <c r="AM538" s="341"/>
      <c r="AN538" s="341"/>
      <c r="AO538" s="341"/>
      <c r="AP538" s="341"/>
      <c r="AQ538" s="341"/>
      <c r="AR538" s="341"/>
      <c r="AS538" s="341"/>
      <c r="AT538" s="341"/>
      <c r="AU538" s="341"/>
      <c r="AV538" s="341"/>
      <c r="AW538" s="341"/>
      <c r="AX538" s="341"/>
      <c r="AY538" s="341"/>
      <c r="AZ538" s="341"/>
      <c r="BB538" s="419"/>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0" customFormat="true" ht="25.15" customHeight="true" x14ac:dyDescent="0.2">
      <c r="A539" s="419"/>
      <c r="B539" s="419"/>
      <c r="C539" s="1020" t="s">
        <v>684</v>
      </c>
      <c r="D539" s="1021"/>
      <c r="E539" s="837">
        <v>5.6322649397201195E-4</v>
      </c>
      <c r="F539" s="828"/>
      <c r="G539" s="828"/>
      <c r="H539" s="1021" t="s">
        <v>195</v>
      </c>
      <c r="I539" s="1021"/>
      <c r="J539" s="843" t="s">
        <v>253</v>
      </c>
      <c r="K539" s="828"/>
      <c r="L539" s="828"/>
      <c r="M539" s="1021" t="s">
        <v>717</v>
      </c>
      <c r="N539" s="1021"/>
      <c r="O539" s="844">
        <v>-2.7452817200377222E-3</v>
      </c>
      <c r="P539" s="828"/>
      <c r="Q539" s="828"/>
      <c r="R539" s="341"/>
      <c r="Z539" s="341"/>
      <c r="AA539" s="341"/>
      <c r="AB539" s="341"/>
      <c r="AC539" s="341"/>
      <c r="AD539" s="341"/>
      <c r="AE539" s="341"/>
      <c r="AF539" s="341"/>
      <c r="AG539" s="341"/>
      <c r="AH539" s="341"/>
      <c r="AI539" s="341"/>
      <c r="AJ539" s="341"/>
      <c r="AK539" s="341"/>
      <c r="AL539" s="341"/>
      <c r="AM539" s="341"/>
      <c r="AN539" s="341"/>
      <c r="AO539" s="341"/>
      <c r="AP539" s="341"/>
      <c r="AQ539" s="341"/>
      <c r="AR539" s="341"/>
      <c r="AS539" s="341"/>
      <c r="AT539" s="341"/>
      <c r="AU539" s="341"/>
      <c r="AV539" s="341"/>
      <c r="AW539" s="341"/>
      <c r="AX539" s="341"/>
      <c r="AY539" s="341"/>
      <c r="AZ539" s="341"/>
      <c r="BB539" s="419"/>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0" customFormat="true" ht="25.15" customHeight="true" x14ac:dyDescent="0.2">
      <c r="A540" s="419"/>
      <c r="B540" s="419"/>
      <c r="C540" s="1020" t="s">
        <v>611</v>
      </c>
      <c r="D540" s="1021"/>
      <c r="E540" s="837">
        <v>0.238063849817956</v>
      </c>
      <c r="F540" s="828"/>
      <c r="G540" s="828"/>
      <c r="H540" s="1021" t="s">
        <v>585</v>
      </c>
      <c r="I540" s="1021"/>
      <c r="J540" s="835">
        <v>0.61921575872006041</v>
      </c>
      <c r="K540" s="828"/>
      <c r="L540" s="828"/>
      <c r="M540" s="1019"/>
      <c r="N540" s="1019"/>
      <c r="O540" s="828"/>
      <c r="P540" s="828"/>
      <c r="Q540" s="828"/>
      <c r="R540" s="341"/>
      <c r="Z540" s="341"/>
      <c r="AA540" s="341"/>
      <c r="AB540" s="341"/>
      <c r="AC540" s="341"/>
      <c r="AD540" s="341"/>
      <c r="AE540" s="341"/>
      <c r="AF540" s="341"/>
      <c r="AG540" s="341"/>
      <c r="AH540" s="341"/>
      <c r="AI540" s="341"/>
      <c r="AJ540" s="341"/>
      <c r="AK540" s="341"/>
      <c r="AL540" s="341"/>
      <c r="AM540" s="341"/>
      <c r="AN540" s="341"/>
      <c r="AO540" s="341"/>
      <c r="AP540" s="341"/>
      <c r="AQ540" s="341"/>
      <c r="AR540" s="341"/>
      <c r="AS540" s="341"/>
      <c r="AT540" s="341"/>
      <c r="AU540" s="341"/>
      <c r="AV540" s="341"/>
      <c r="AW540" s="341"/>
      <c r="AX540" s="341"/>
      <c r="AY540" s="341"/>
      <c r="AZ540" s="341"/>
      <c r="BB540" s="419"/>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0" customFormat="true" ht="25.15" customHeight="true" x14ac:dyDescent="0.2">
      <c r="A541" s="419"/>
      <c r="B541" s="419"/>
      <c r="C541" s="1020" t="s">
        <v>593</v>
      </c>
      <c r="D541" s="1021"/>
      <c r="E541" s="837">
        <v>0.2699726601388896</v>
      </c>
      <c r="F541" s="828"/>
      <c r="G541" s="828"/>
      <c r="H541" s="1021" t="s">
        <v>714</v>
      </c>
      <c r="I541" s="1021"/>
      <c r="J541" s="845">
        <v>7.3810250941133161E-5</v>
      </c>
      <c r="K541" s="828"/>
      <c r="L541" s="828"/>
      <c r="M541" s="1019"/>
      <c r="N541" s="1019"/>
      <c r="O541" s="828"/>
      <c r="P541" s="828"/>
      <c r="Q541" s="828"/>
      <c r="R541" s="341"/>
      <c r="Z541" s="341"/>
      <c r="AA541" s="341"/>
      <c r="AB541" s="341"/>
      <c r="AC541" s="341"/>
      <c r="AD541" s="341"/>
      <c r="AE541" s="341"/>
      <c r="AF541" s="341"/>
      <c r="AG541" s="341"/>
      <c r="AH541" s="341"/>
      <c r="AI541" s="341"/>
      <c r="AJ541" s="341"/>
      <c r="AK541" s="341"/>
      <c r="AL541" s="341"/>
      <c r="AM541" s="341"/>
      <c r="AN541" s="341"/>
      <c r="AO541" s="341"/>
      <c r="AP541" s="341"/>
      <c r="AQ541" s="341"/>
      <c r="AR541" s="341"/>
      <c r="AS541" s="341"/>
      <c r="AT541" s="341"/>
      <c r="AU541" s="341"/>
      <c r="AV541" s="341"/>
      <c r="AW541" s="341"/>
      <c r="AX541" s="341"/>
      <c r="AY541" s="341"/>
      <c r="AZ541" s="341"/>
      <c r="BB541" s="419"/>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0" customFormat="true" ht="25.15" customHeight="true" x14ac:dyDescent="0.2">
      <c r="A542" s="419"/>
      <c r="B542" s="419"/>
      <c r="C542" s="1020" t="s">
        <v>647</v>
      </c>
      <c r="D542" s="1021"/>
      <c r="E542" s="837">
        <v>1.6887583990155643E-2</v>
      </c>
      <c r="F542" s="828"/>
      <c r="G542" s="828"/>
      <c r="H542" s="1021" t="s">
        <v>694</v>
      </c>
      <c r="I542" s="1021"/>
      <c r="J542" s="838">
        <v>4.1346535288544375E-4</v>
      </c>
      <c r="K542" s="828"/>
      <c r="L542" s="828"/>
      <c r="M542" s="1019"/>
      <c r="N542" s="1019"/>
      <c r="O542" s="828"/>
      <c r="P542" s="828"/>
      <c r="Q542" s="828"/>
      <c r="R542" s="341"/>
      <c r="Z542" s="341"/>
      <c r="AA542" s="341"/>
      <c r="AB542" s="341"/>
      <c r="AC542" s="341"/>
      <c r="AD542" s="341"/>
      <c r="AE542" s="341"/>
      <c r="AF542" s="341"/>
      <c r="AG542" s="341"/>
      <c r="AH542" s="341"/>
      <c r="AI542" s="341"/>
      <c r="AJ542" s="341"/>
      <c r="AK542" s="341"/>
      <c r="AL542" s="341"/>
      <c r="AM542" s="341"/>
      <c r="AN542" s="341"/>
      <c r="AO542" s="341"/>
      <c r="AP542" s="341"/>
      <c r="AQ542" s="341"/>
      <c r="AR542" s="341"/>
      <c r="AS542" s="341"/>
      <c r="AT542" s="341"/>
      <c r="AU542" s="341"/>
      <c r="AV542" s="341"/>
      <c r="AW542" s="341"/>
      <c r="AX542" s="341"/>
      <c r="AY542" s="341"/>
      <c r="AZ542" s="341"/>
      <c r="BB542" s="419"/>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0" customFormat="true" ht="25.15" customHeight="true" x14ac:dyDescent="0.2">
      <c r="A543" s="419"/>
      <c r="B543" s="419"/>
      <c r="C543" s="1020" t="s">
        <v>609</v>
      </c>
      <c r="D543" s="1021"/>
      <c r="E543" s="837">
        <v>0.22493120700954811</v>
      </c>
      <c r="F543" s="828"/>
      <c r="G543" s="828"/>
      <c r="H543" s="1021" t="s">
        <v>620</v>
      </c>
      <c r="I543" s="1021"/>
      <c r="J543" s="838">
        <v>0.111652385332711</v>
      </c>
      <c r="K543" s="828"/>
      <c r="L543" s="828"/>
      <c r="M543" s="1021" t="s">
        <v>252</v>
      </c>
      <c r="N543" s="1021"/>
      <c r="O543" s="1021"/>
      <c r="P543" s="828"/>
      <c r="Q543" s="828"/>
      <c r="R543" s="341"/>
      <c r="Z543" s="341"/>
      <c r="AA543" s="341"/>
      <c r="AB543" s="341"/>
      <c r="AC543" s="341"/>
      <c r="AD543" s="341"/>
      <c r="AE543" s="341"/>
      <c r="AF543" s="341"/>
      <c r="AG543" s="341"/>
      <c r="AH543" s="341"/>
      <c r="AI543" s="341"/>
      <c r="AJ543" s="341"/>
      <c r="AK543" s="341"/>
      <c r="AL543" s="341"/>
      <c r="AM543" s="341"/>
      <c r="AN543" s="341"/>
      <c r="AO543" s="341"/>
      <c r="AP543" s="341"/>
      <c r="AQ543" s="341"/>
      <c r="AR543" s="341"/>
      <c r="AS543" s="341"/>
      <c r="AT543" s="341"/>
      <c r="AU543" s="341"/>
      <c r="AV543" s="341"/>
      <c r="AW543" s="341"/>
      <c r="AX543" s="341"/>
      <c r="AY543" s="341"/>
      <c r="AZ543" s="341"/>
      <c r="BB543" s="419"/>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0" customFormat="true" ht="25.15" customHeight="true" x14ac:dyDescent="0.2">
      <c r="A544" s="419"/>
      <c r="B544" s="419"/>
      <c r="C544" s="1020" t="s">
        <v>676</v>
      </c>
      <c r="D544" s="1021"/>
      <c r="E544" s="837">
        <v>1.2041135120785403E-3</v>
      </c>
      <c r="F544" s="828"/>
      <c r="G544" s="828"/>
      <c r="H544" s="1021" t="s">
        <v>583</v>
      </c>
      <c r="I544" s="1021"/>
      <c r="J544" s="838">
        <v>0.44853678790514895</v>
      </c>
      <c r="K544" s="828"/>
      <c r="L544" s="828"/>
      <c r="M544" s="1021" t="s">
        <v>195</v>
      </c>
      <c r="N544" s="1021"/>
      <c r="O544" s="846" t="s">
        <v>253</v>
      </c>
      <c r="P544" s="828"/>
      <c r="Q544" s="828"/>
      <c r="R544" s="341"/>
      <c r="Z544" s="341"/>
      <c r="AA544" s="341"/>
      <c r="AB544" s="341"/>
      <c r="AC544" s="341"/>
      <c r="AD544" s="341"/>
      <c r="AE544" s="341"/>
      <c r="AF544" s="341"/>
      <c r="AG544" s="341"/>
      <c r="AH544" s="341"/>
      <c r="AI544" s="341"/>
      <c r="AJ544" s="341"/>
      <c r="AK544" s="341"/>
      <c r="AL544" s="341"/>
      <c r="AM544" s="341"/>
      <c r="AN544" s="341"/>
      <c r="AO544" s="341"/>
      <c r="AP544" s="341"/>
      <c r="AQ544" s="341"/>
      <c r="AR544" s="341"/>
      <c r="AS544" s="341"/>
      <c r="AT544" s="341"/>
      <c r="AU544" s="341"/>
      <c r="AV544" s="341"/>
      <c r="AW544" s="341"/>
      <c r="AX544" s="341"/>
      <c r="AY544" s="341"/>
      <c r="AZ544" s="341"/>
      <c r="BB544" s="419"/>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0" customFormat="true" ht="25.15" customHeight="true" x14ac:dyDescent="0.2">
      <c r="A545" s="419"/>
      <c r="B545" s="419"/>
      <c r="C545" s="1020" t="s">
        <v>680</v>
      </c>
      <c r="D545" s="1021"/>
      <c r="E545" s="837">
        <v>6.8078977573567448E-4</v>
      </c>
      <c r="F545" s="828"/>
      <c r="G545" s="828"/>
      <c r="H545" s="1021" t="s">
        <v>687</v>
      </c>
      <c r="I545" s="1021"/>
      <c r="J545" s="838">
        <v>4.0248088695845159E-3</v>
      </c>
      <c r="K545" s="828"/>
      <c r="L545" s="828"/>
      <c r="M545" s="1021" t="s">
        <v>241</v>
      </c>
      <c r="N545" s="1021"/>
      <c r="O545" s="836">
        <v>5.4441541630970069E-3</v>
      </c>
      <c r="P545" s="828"/>
      <c r="Q545" s="828"/>
      <c r="R545" s="341"/>
      <c r="Z545" s="341"/>
      <c r="AA545" s="341"/>
      <c r="AB545" s="341"/>
      <c r="AC545" s="341"/>
      <c r="AD545" s="341"/>
      <c r="AE545" s="341"/>
      <c r="AF545" s="341"/>
      <c r="AG545" s="341"/>
      <c r="AH545" s="341"/>
      <c r="AI545" s="341"/>
      <c r="AJ545" s="341"/>
      <c r="AK545" s="341"/>
      <c r="AL545" s="341"/>
      <c r="AM545" s="341"/>
      <c r="AN545" s="341"/>
      <c r="AO545" s="341"/>
      <c r="AP545" s="341"/>
      <c r="AQ545" s="341"/>
      <c r="AR545" s="341"/>
      <c r="AS545" s="341"/>
      <c r="AT545" s="341"/>
      <c r="AU545" s="341"/>
      <c r="AV545" s="341"/>
      <c r="AW545" s="341"/>
      <c r="AX545" s="341"/>
      <c r="AY545" s="341"/>
      <c r="AZ545" s="341"/>
      <c r="BB545" s="419"/>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0" customFormat="true" ht="25.15" customHeight="true" x14ac:dyDescent="0.2">
      <c r="A546" s="419"/>
      <c r="B546" s="419"/>
      <c r="C546" s="1020" t="s">
        <v>698</v>
      </c>
      <c r="D546" s="1021"/>
      <c r="E546" s="837">
        <v>1.8332904083441219E-4</v>
      </c>
      <c r="F546" s="828"/>
      <c r="G546" s="828"/>
      <c r="H546" s="1021" t="s">
        <v>594</v>
      </c>
      <c r="I546" s="1021"/>
      <c r="J546" s="838">
        <v>0.33733342658632243</v>
      </c>
      <c r="K546" s="828"/>
      <c r="L546" s="828"/>
      <c r="M546" s="1021" t="s">
        <v>585</v>
      </c>
      <c r="N546" s="1021"/>
      <c r="O546" s="839">
        <v>0.23610073879882362</v>
      </c>
      <c r="P546" s="828"/>
      <c r="Q546" s="828"/>
      <c r="R546" s="341"/>
      <c r="Z546" s="341"/>
      <c r="AA546" s="341"/>
      <c r="AB546" s="341"/>
      <c r="AC546" s="341"/>
      <c r="AD546" s="341"/>
      <c r="AE546" s="341"/>
      <c r="AF546" s="341"/>
      <c r="AG546" s="341"/>
      <c r="AH546" s="341"/>
      <c r="AI546" s="341"/>
      <c r="AJ546" s="341"/>
      <c r="AK546" s="341"/>
      <c r="AL546" s="341"/>
      <c r="AM546" s="341"/>
      <c r="AN546" s="341"/>
      <c r="AO546" s="341"/>
      <c r="AP546" s="341"/>
      <c r="AQ546" s="341"/>
      <c r="AR546" s="341"/>
      <c r="AS546" s="341"/>
      <c r="AT546" s="341"/>
      <c r="AU546" s="341"/>
      <c r="AV546" s="341"/>
      <c r="AW546" s="341"/>
      <c r="AX546" s="341"/>
      <c r="AY546" s="341"/>
      <c r="AZ546" s="341"/>
      <c r="BB546" s="419"/>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0" customFormat="true" ht="25.15" customHeight="true" x14ac:dyDescent="0.2">
      <c r="A547" s="419"/>
      <c r="B547" s="419"/>
      <c r="C547" s="1020" t="s">
        <v>614</v>
      </c>
      <c r="D547" s="1021"/>
      <c r="E547" s="837">
        <v>0.21769869873941919</v>
      </c>
      <c r="F547" s="828"/>
      <c r="G547" s="828"/>
      <c r="H547" s="1021" t="s">
        <v>652</v>
      </c>
      <c r="I547" s="1021"/>
      <c r="J547" s="838">
        <v>1.7576671230019936E-2</v>
      </c>
      <c r="K547" s="828"/>
      <c r="L547" s="828"/>
      <c r="M547" s="1021" t="s">
        <v>678</v>
      </c>
      <c r="N547" s="1021"/>
      <c r="O547" s="839">
        <v>1.4576920554998919E-2</v>
      </c>
      <c r="P547" s="828"/>
      <c r="Q547" s="828"/>
      <c r="R547" s="341"/>
      <c r="Z547" s="341"/>
      <c r="AA547" s="341"/>
      <c r="AB547" s="341"/>
      <c r="AC547" s="341"/>
      <c r="AD547" s="341"/>
      <c r="AE547" s="341"/>
      <c r="AF547" s="341"/>
      <c r="AG547" s="341"/>
      <c r="AH547" s="341"/>
      <c r="AI547" s="341"/>
      <c r="AJ547" s="341"/>
      <c r="AK547" s="341"/>
      <c r="AL547" s="341"/>
      <c r="AM547" s="341"/>
      <c r="AN547" s="341"/>
      <c r="AO547" s="341"/>
      <c r="AP547" s="341"/>
      <c r="AQ547" s="341"/>
      <c r="AR547" s="341"/>
      <c r="AS547" s="341"/>
      <c r="AT547" s="341"/>
      <c r="AU547" s="341"/>
      <c r="AV547" s="341"/>
      <c r="AW547" s="341"/>
      <c r="AX547" s="341"/>
      <c r="AY547" s="341"/>
      <c r="AZ547" s="341"/>
      <c r="BB547" s="419"/>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0" customFormat="true" ht="25.15" customHeight="true" x14ac:dyDescent="0.2">
      <c r="A548" s="419"/>
      <c r="B548" s="419"/>
      <c r="C548" s="1020" t="s">
        <v>603</v>
      </c>
      <c r="D548" s="1021"/>
      <c r="E548" s="837">
        <v>0.35134800519039444</v>
      </c>
      <c r="F548" s="828"/>
      <c r="G548" s="828"/>
      <c r="H548" s="1021" t="s">
        <v>706</v>
      </c>
      <c r="I548" s="1021"/>
      <c r="J548" s="838">
        <v>5.9414994252748475E-4</v>
      </c>
      <c r="K548" s="828"/>
      <c r="L548" s="828"/>
      <c r="M548" s="1021" t="s">
        <v>714</v>
      </c>
      <c r="N548" s="1021"/>
      <c r="O548" s="839">
        <v>1.3478752201949535E-4</v>
      </c>
      <c r="P548" s="828"/>
      <c r="Q548" s="828"/>
      <c r="R548" s="341"/>
      <c r="Z548" s="341"/>
      <c r="AA548" s="341"/>
      <c r="AB548" s="341"/>
      <c r="AC548" s="341"/>
      <c r="AD548" s="341"/>
      <c r="AE548" s="341"/>
      <c r="AF548" s="341"/>
      <c r="AG548" s="341"/>
      <c r="AH548" s="341"/>
      <c r="AI548" s="341"/>
      <c r="AJ548" s="341"/>
      <c r="AK548" s="341"/>
      <c r="AL548" s="341"/>
      <c r="AM548" s="341"/>
      <c r="AN548" s="341"/>
      <c r="AO548" s="341"/>
      <c r="AP548" s="341"/>
      <c r="AQ548" s="341"/>
      <c r="AR548" s="341"/>
      <c r="AS548" s="341"/>
      <c r="AT548" s="341"/>
      <c r="AU548" s="341"/>
      <c r="AV548" s="341"/>
      <c r="AW548" s="341"/>
      <c r="AX548" s="341"/>
      <c r="AY548" s="341"/>
      <c r="AZ548" s="341"/>
      <c r="BB548" s="419"/>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0" customFormat="true" ht="25.15" customHeight="true" x14ac:dyDescent="0.2">
      <c r="A549" s="419"/>
      <c r="B549" s="419"/>
      <c r="C549" s="1020" t="s">
        <v>674</v>
      </c>
      <c r="D549" s="1021"/>
      <c r="E549" s="837">
        <v>1.52970637225847E-3</v>
      </c>
      <c r="F549" s="828"/>
      <c r="G549" s="828"/>
      <c r="H549" s="1021" t="s">
        <v>686</v>
      </c>
      <c r="I549" s="1021"/>
      <c r="J549" s="838">
        <v>2.6089167811439631E-3</v>
      </c>
      <c r="K549" s="828"/>
      <c r="L549" s="828"/>
      <c r="M549" s="1021" t="s">
        <v>694</v>
      </c>
      <c r="N549" s="1021"/>
      <c r="O549" s="839">
        <v>1.2390139200320533E-3</v>
      </c>
      <c r="P549" s="828"/>
      <c r="Q549" s="828"/>
      <c r="R549" s="341"/>
      <c r="Z549" s="341"/>
      <c r="AA549" s="341"/>
      <c r="AB549" s="341"/>
      <c r="AC549" s="341"/>
      <c r="AD549" s="341"/>
      <c r="AE549" s="341"/>
      <c r="AF549" s="341"/>
      <c r="AG549" s="341"/>
      <c r="AH549" s="341"/>
      <c r="AI549" s="341"/>
      <c r="AJ549" s="341"/>
      <c r="AK549" s="341"/>
      <c r="AL549" s="341"/>
      <c r="AM549" s="341"/>
      <c r="AN549" s="341"/>
      <c r="AO549" s="341"/>
      <c r="AP549" s="341"/>
      <c r="AQ549" s="341"/>
      <c r="AR549" s="341"/>
      <c r="AS549" s="341"/>
      <c r="AT549" s="341"/>
      <c r="AU549" s="341"/>
      <c r="AV549" s="341"/>
      <c r="AW549" s="341"/>
      <c r="AX549" s="341"/>
      <c r="AY549" s="341"/>
      <c r="AZ549" s="341"/>
      <c r="BB549" s="419"/>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0" customFormat="true" ht="25.15" customHeight="true" x14ac:dyDescent="0.2">
      <c r="A550" s="419"/>
      <c r="B550" s="419"/>
      <c r="C550" s="1020" t="s">
        <v>606</v>
      </c>
      <c r="D550" s="1021"/>
      <c r="E550" s="837">
        <v>0.34594281840479812</v>
      </c>
      <c r="F550" s="828"/>
      <c r="G550" s="828"/>
      <c r="H550" s="1021" t="s">
        <v>707</v>
      </c>
      <c r="I550" s="1021"/>
      <c r="J550" s="838">
        <v>5.6685116027479869E-4</v>
      </c>
      <c r="K550" s="828"/>
      <c r="L550" s="828"/>
      <c r="M550" s="1021" t="s">
        <v>620</v>
      </c>
      <c r="N550" s="1021"/>
      <c r="O550" s="839">
        <v>3.8054339759461299E-3</v>
      </c>
      <c r="P550" s="828"/>
      <c r="Q550" s="828"/>
      <c r="R550" s="341"/>
      <c r="Z550" s="341"/>
      <c r="AA550" s="341"/>
      <c r="AB550" s="341"/>
      <c r="AC550" s="341"/>
      <c r="AD550" s="341"/>
      <c r="AE550" s="341"/>
      <c r="AF550" s="341"/>
      <c r="AG550" s="341"/>
      <c r="AH550" s="341"/>
      <c r="AI550" s="341"/>
      <c r="AJ550" s="341"/>
      <c r="AK550" s="341"/>
      <c r="AL550" s="341"/>
      <c r="AM550" s="341"/>
      <c r="AN550" s="341"/>
      <c r="AO550" s="341"/>
      <c r="AP550" s="341"/>
      <c r="AQ550" s="341"/>
      <c r="AR550" s="341"/>
      <c r="AS550" s="341"/>
      <c r="AT550" s="341"/>
      <c r="AU550" s="341"/>
      <c r="AV550" s="341"/>
      <c r="AW550" s="341"/>
      <c r="AX550" s="341"/>
      <c r="AY550" s="341"/>
      <c r="AZ550" s="341"/>
      <c r="BB550" s="419"/>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0" customFormat="true" ht="25.15" customHeight="true" x14ac:dyDescent="0.2">
      <c r="A551" s="419"/>
      <c r="B551" s="419"/>
      <c r="C551" s="1020" t="s">
        <v>595</v>
      </c>
      <c r="D551" s="1021"/>
      <c r="E551" s="837">
        <v>0.49439305012279539</v>
      </c>
      <c r="F551" s="828"/>
      <c r="G551" s="828"/>
      <c r="H551" s="1021" t="s">
        <v>587</v>
      </c>
      <c r="I551" s="1021"/>
      <c r="J551" s="838">
        <v>0.31859893903719627</v>
      </c>
      <c r="K551" s="828"/>
      <c r="L551" s="828"/>
      <c r="M551" s="1021" t="s">
        <v>583</v>
      </c>
      <c r="N551" s="1021"/>
      <c r="O551" s="839">
        <v>0.25288978549001678</v>
      </c>
      <c r="P551" s="828"/>
      <c r="Q551" s="828"/>
      <c r="R551" s="341"/>
      <c r="Z551" s="341"/>
      <c r="AA551" s="341"/>
      <c r="AB551" s="341"/>
      <c r="AC551" s="341"/>
      <c r="AD551" s="341"/>
      <c r="AE551" s="341"/>
      <c r="AF551" s="341"/>
      <c r="AG551" s="341"/>
      <c r="AH551" s="341"/>
      <c r="AI551" s="341"/>
      <c r="AJ551" s="341"/>
      <c r="AK551" s="341"/>
      <c r="AL551" s="341"/>
      <c r="AM551" s="341"/>
      <c r="AN551" s="341"/>
      <c r="AO551" s="341"/>
      <c r="AP551" s="341"/>
      <c r="AQ551" s="341"/>
      <c r="AR551" s="341"/>
      <c r="AS551" s="341"/>
      <c r="AT551" s="341"/>
      <c r="AU551" s="341"/>
      <c r="AV551" s="341"/>
      <c r="AW551" s="341"/>
      <c r="AX551" s="341"/>
      <c r="AY551" s="341"/>
      <c r="AZ551" s="341"/>
      <c r="BB551" s="419"/>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0" customFormat="true" ht="25.15" customHeight="true" x14ac:dyDescent="0.2">
      <c r="A552" s="419"/>
      <c r="B552" s="419"/>
      <c r="C552" s="1020" t="s">
        <v>677</v>
      </c>
      <c r="D552" s="1021"/>
      <c r="E552" s="837">
        <v>6.7050545874634707E-4</v>
      </c>
      <c r="F552" s="828"/>
      <c r="G552" s="828"/>
      <c r="H552" s="1021" t="s">
        <v>670</v>
      </c>
      <c r="I552" s="1021"/>
      <c r="J552" s="838">
        <v>1.3680410609406707E-3</v>
      </c>
      <c r="K552" s="828"/>
      <c r="L552" s="828"/>
      <c r="M552" s="1021" t="s">
        <v>594</v>
      </c>
      <c r="N552" s="1021"/>
      <c r="O552" s="839">
        <v>0.16279422436110838</v>
      </c>
      <c r="P552" s="828"/>
      <c r="Q552" s="828"/>
      <c r="R552" s="341"/>
      <c r="Z552" s="341"/>
      <c r="AA552" s="341"/>
      <c r="AB552" s="341"/>
      <c r="AC552" s="341"/>
      <c r="AD552" s="341"/>
      <c r="AE552" s="341"/>
      <c r="AF552" s="341"/>
      <c r="AG552" s="341"/>
      <c r="AH552" s="341"/>
      <c r="AI552" s="341"/>
      <c r="AJ552" s="341"/>
      <c r="AK552" s="341"/>
      <c r="AL552" s="341"/>
      <c r="AM552" s="341"/>
      <c r="AN552" s="341"/>
      <c r="AO552" s="341"/>
      <c r="AP552" s="341"/>
      <c r="AQ552" s="341"/>
      <c r="AR552" s="341"/>
      <c r="AS552" s="341"/>
      <c r="AT552" s="341"/>
      <c r="AU552" s="341"/>
      <c r="AV552" s="341"/>
      <c r="AW552" s="341"/>
      <c r="AX552" s="341"/>
      <c r="AY552" s="341"/>
      <c r="AZ552" s="341"/>
      <c r="BB552" s="419"/>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0" customFormat="true" ht="25.15" customHeight="true" x14ac:dyDescent="0.2">
      <c r="A553" s="419"/>
      <c r="B553" s="419"/>
      <c r="C553" s="1020" t="s">
        <v>702</v>
      </c>
      <c r="D553" s="1021"/>
      <c r="E553" s="847">
        <v>9.3529713707590103E-5</v>
      </c>
      <c r="F553" s="828"/>
      <c r="G553" s="828"/>
      <c r="H553" s="1021" t="s">
        <v>651</v>
      </c>
      <c r="I553" s="1021"/>
      <c r="J553" s="838">
        <v>1.0067697466279949E-2</v>
      </c>
      <c r="K553" s="828"/>
      <c r="L553" s="828"/>
      <c r="M553" s="1021" t="s">
        <v>652</v>
      </c>
      <c r="N553" s="1021"/>
      <c r="O553" s="839">
        <v>2.6555898486576484E-4</v>
      </c>
      <c r="P553" s="828"/>
      <c r="Q553" s="828"/>
      <c r="R553" s="341"/>
      <c r="Z553" s="341"/>
      <c r="AA553" s="341"/>
      <c r="AB553" s="341"/>
      <c r="AC553" s="341"/>
      <c r="AD553" s="341"/>
      <c r="AE553" s="341"/>
      <c r="AF553" s="341"/>
      <c r="AG553" s="341"/>
      <c r="AH553" s="341"/>
      <c r="AI553" s="341"/>
      <c r="AJ553" s="341"/>
      <c r="AK553" s="341"/>
      <c r="AL553" s="341"/>
      <c r="AM553" s="341"/>
      <c r="AN553" s="341"/>
      <c r="AO553" s="341"/>
      <c r="AP553" s="341"/>
      <c r="AQ553" s="341"/>
      <c r="AR553" s="341"/>
      <c r="AS553" s="341"/>
      <c r="AT553" s="341"/>
      <c r="AU553" s="341"/>
      <c r="AV553" s="341"/>
      <c r="AW553" s="341"/>
      <c r="AX553" s="341"/>
      <c r="AY553" s="341"/>
      <c r="AZ553" s="341"/>
      <c r="BB553" s="419"/>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0" customFormat="true" ht="25.15" customHeight="true" x14ac:dyDescent="0.2">
      <c r="A554" s="419"/>
      <c r="B554" s="419"/>
      <c r="C554" s="1020" t="s">
        <v>639</v>
      </c>
      <c r="D554" s="1021"/>
      <c r="E554" s="837">
        <v>1.6888278847353368E-3</v>
      </c>
      <c r="F554" s="828"/>
      <c r="G554" s="828"/>
      <c r="H554" s="1021" t="s">
        <v>583</v>
      </c>
      <c r="I554" s="1021"/>
      <c r="J554" s="838">
        <v>8.6161669799246967E-3</v>
      </c>
      <c r="K554" s="828"/>
      <c r="L554" s="828"/>
      <c r="M554" s="1021" t="s">
        <v>706</v>
      </c>
      <c r="N554" s="1021"/>
      <c r="O554" s="839">
        <v>4.2356634074601116E-4</v>
      </c>
      <c r="P554" s="828"/>
      <c r="Q554" s="828"/>
      <c r="R554" s="341"/>
      <c r="Z554" s="341"/>
      <c r="AA554" s="341"/>
      <c r="AB554" s="341"/>
      <c r="AC554" s="341"/>
      <c r="AD554" s="341"/>
      <c r="AE554" s="341"/>
      <c r="AF554" s="341"/>
      <c r="AG554" s="341"/>
      <c r="AH554" s="341"/>
      <c r="AI554" s="341"/>
      <c r="AJ554" s="341"/>
      <c r="AK554" s="341"/>
      <c r="AL554" s="341"/>
      <c r="AM554" s="341"/>
      <c r="AN554" s="341"/>
      <c r="AO554" s="341"/>
      <c r="AP554" s="341"/>
      <c r="AQ554" s="341"/>
      <c r="AR554" s="341"/>
      <c r="AS554" s="341"/>
      <c r="AT554" s="341"/>
      <c r="AU554" s="341"/>
      <c r="AV554" s="341"/>
      <c r="AW554" s="341"/>
      <c r="AX554" s="341"/>
      <c r="AY554" s="341"/>
      <c r="AZ554" s="341"/>
      <c r="BB554" s="419"/>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0" customFormat="true" ht="25.15" customHeight="true" x14ac:dyDescent="0.2">
      <c r="A555" s="419"/>
      <c r="B555" s="419"/>
      <c r="C555" s="1020" t="s">
        <v>654</v>
      </c>
      <c r="D555" s="1021"/>
      <c r="E555" s="837">
        <v>3.0034440984051066E-3</v>
      </c>
      <c r="F555" s="828"/>
      <c r="G555" s="828"/>
      <c r="H555" s="1021" t="s">
        <v>697</v>
      </c>
      <c r="I555" s="1021"/>
      <c r="J555" s="838">
        <v>1.699033761609914E-3</v>
      </c>
      <c r="K555" s="828"/>
      <c r="L555" s="828"/>
      <c r="M555" s="1021" t="s">
        <v>686</v>
      </c>
      <c r="N555" s="1021"/>
      <c r="O555" s="848">
        <v>3.1045829671187775E-5</v>
      </c>
      <c r="P555" s="828"/>
      <c r="Q555" s="828"/>
      <c r="R555" s="341"/>
      <c r="Z555" s="341"/>
      <c r="AA555" s="341"/>
      <c r="AB555" s="341"/>
      <c r="AC555" s="341"/>
      <c r="AD555" s="341"/>
      <c r="AE555" s="341"/>
      <c r="AF555" s="341"/>
      <c r="AG555" s="341"/>
      <c r="AH555" s="341"/>
      <c r="AI555" s="341"/>
      <c r="AJ555" s="341"/>
      <c r="AK555" s="341"/>
      <c r="AL555" s="341"/>
      <c r="AM555" s="341"/>
      <c r="AN555" s="341"/>
      <c r="AO555" s="341"/>
      <c r="AP555" s="341"/>
      <c r="AQ555" s="341"/>
      <c r="AR555" s="341"/>
      <c r="AS555" s="341"/>
      <c r="AT555" s="341"/>
      <c r="AU555" s="341"/>
      <c r="AV555" s="341"/>
      <c r="AW555" s="341"/>
      <c r="AX555" s="341"/>
      <c r="AY555" s="341"/>
      <c r="AZ555" s="341"/>
      <c r="BB555" s="419"/>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0" customFormat="true" ht="25.15" customHeight="true" x14ac:dyDescent="0.2">
      <c r="A556" s="419"/>
      <c r="B556" s="419"/>
      <c r="C556" s="1020" t="s">
        <v>617</v>
      </c>
      <c r="D556" s="1021"/>
      <c r="E556" s="837">
        <v>1.5325980567562118E-2</v>
      </c>
      <c r="F556" s="828"/>
      <c r="G556" s="828"/>
      <c r="H556" s="1021" t="s">
        <v>662</v>
      </c>
      <c r="I556" s="1021"/>
      <c r="J556" s="838">
        <v>1.1401982224447443E-3</v>
      </c>
      <c r="K556" s="828"/>
      <c r="L556" s="828"/>
      <c r="M556" s="1021" t="s">
        <v>707</v>
      </c>
      <c r="N556" s="1021"/>
      <c r="O556" s="848">
        <v>5.9887133850959529E-5</v>
      </c>
      <c r="P556" s="828"/>
      <c r="Q556" s="828"/>
      <c r="R556" s="341"/>
      <c r="Z556" s="341"/>
      <c r="AA556" s="341"/>
      <c r="AB556" s="341"/>
      <c r="AC556" s="341"/>
      <c r="AD556" s="341"/>
      <c r="AE556" s="341"/>
      <c r="AF556" s="341"/>
      <c r="AG556" s="341"/>
      <c r="AH556" s="341"/>
      <c r="AI556" s="341"/>
      <c r="AJ556" s="341"/>
      <c r="AK556" s="341"/>
      <c r="AL556" s="341"/>
      <c r="AM556" s="341"/>
      <c r="AN556" s="341"/>
      <c r="AO556" s="341"/>
      <c r="AP556" s="341"/>
      <c r="AQ556" s="341"/>
      <c r="AR556" s="341"/>
      <c r="AS556" s="341"/>
      <c r="AT556" s="341"/>
      <c r="AU556" s="341"/>
      <c r="AV556" s="341"/>
      <c r="AW556" s="341"/>
      <c r="AX556" s="341"/>
      <c r="AY556" s="341"/>
      <c r="AZ556" s="341"/>
      <c r="BB556" s="419"/>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0" customFormat="true" ht="25.15" customHeight="true" x14ac:dyDescent="0.2">
      <c r="A557" s="419"/>
      <c r="B557" s="419"/>
      <c r="C557" s="1020" t="s">
        <v>660</v>
      </c>
      <c r="D557" s="1021"/>
      <c r="E557" s="837">
        <v>6.8866673125051328E-3</v>
      </c>
      <c r="F557" s="828"/>
      <c r="G557" s="828"/>
      <c r="H557" s="1021" t="s">
        <v>643</v>
      </c>
      <c r="I557" s="1021"/>
      <c r="J557" s="838">
        <v>4.7211530181024551E-2</v>
      </c>
      <c r="K557" s="828"/>
      <c r="L557" s="828"/>
      <c r="M557" s="1021" t="s">
        <v>587</v>
      </c>
      <c r="N557" s="1021"/>
      <c r="O557" s="839">
        <v>0.21951094631807952</v>
      </c>
      <c r="P557" s="828"/>
      <c r="Q557" s="828"/>
      <c r="R557" s="341"/>
      <c r="Z557" s="341"/>
      <c r="AA557" s="341"/>
      <c r="AB557" s="341"/>
      <c r="AC557" s="341"/>
      <c r="AD557" s="341"/>
      <c r="AE557" s="341"/>
      <c r="AF557" s="341"/>
      <c r="AG557" s="341"/>
      <c r="AH557" s="341"/>
      <c r="AI557" s="341"/>
      <c r="AJ557" s="341"/>
      <c r="AK557" s="341"/>
      <c r="AL557" s="341"/>
      <c r="AM557" s="341"/>
      <c r="AN557" s="341"/>
      <c r="AO557" s="341"/>
      <c r="AP557" s="341"/>
      <c r="AQ557" s="341"/>
      <c r="AR557" s="341"/>
      <c r="AS557" s="341"/>
      <c r="AT557" s="341"/>
      <c r="AU557" s="341"/>
      <c r="AV557" s="341"/>
      <c r="AW557" s="341"/>
      <c r="AX557" s="341"/>
      <c r="AY557" s="341"/>
      <c r="AZ557" s="341"/>
      <c r="BB557" s="419"/>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0" customFormat="true" ht="25.15" customHeight="true" x14ac:dyDescent="0.2">
      <c r="A558" s="419"/>
      <c r="B558" s="419"/>
      <c r="C558" s="1020" t="s">
        <v>672</v>
      </c>
      <c r="D558" s="1021"/>
      <c r="E558" s="837">
        <v>2.3015195027078403E-3</v>
      </c>
      <c r="F558" s="828"/>
      <c r="G558" s="828"/>
      <c r="H558" s="1021" t="s">
        <v>618</v>
      </c>
      <c r="I558" s="1021"/>
      <c r="J558" s="838">
        <v>0.12100296293459595</v>
      </c>
      <c r="K558" s="828"/>
      <c r="L558" s="828"/>
      <c r="M558" s="1021" t="s">
        <v>595</v>
      </c>
      <c r="N558" s="1021"/>
      <c r="O558" s="839">
        <v>1.3965355711115016E-3</v>
      </c>
      <c r="P558" s="828"/>
      <c r="Q558" s="828"/>
      <c r="R558" s="341"/>
      <c r="Z558" s="341"/>
      <c r="AA558" s="341"/>
      <c r="AB558" s="341"/>
      <c r="AC558" s="341"/>
      <c r="AD558" s="341"/>
      <c r="AE558" s="341"/>
      <c r="AF558" s="341"/>
      <c r="AG558" s="341"/>
      <c r="AH558" s="341"/>
      <c r="AI558" s="341"/>
      <c r="AJ558" s="341"/>
      <c r="AK558" s="341"/>
      <c r="AL558" s="341"/>
      <c r="AM558" s="341"/>
      <c r="AN558" s="341"/>
      <c r="AO558" s="341"/>
      <c r="AP558" s="341"/>
      <c r="AQ558" s="341"/>
      <c r="AR558" s="341"/>
      <c r="AS558" s="341"/>
      <c r="AT558" s="341"/>
      <c r="AU558" s="341"/>
      <c r="AV558" s="341"/>
      <c r="AW558" s="341"/>
      <c r="AX558" s="341"/>
      <c r="AY558" s="341"/>
      <c r="AZ558" s="341"/>
      <c r="BB558" s="419"/>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0" customFormat="true" ht="25.15" customHeight="true" x14ac:dyDescent="0.2">
      <c r="A559" s="419"/>
      <c r="B559" s="419"/>
      <c r="C559" s="1020" t="s">
        <v>688</v>
      </c>
      <c r="D559" s="1021"/>
      <c r="E559" s="837">
        <v>3.783335097103757E-4</v>
      </c>
      <c r="F559" s="828"/>
      <c r="G559" s="828"/>
      <c r="H559" s="1021" t="s">
        <v>679</v>
      </c>
      <c r="I559" s="1021"/>
      <c r="J559" s="838">
        <v>2.817178000257394E-3</v>
      </c>
      <c r="K559" s="828"/>
      <c r="L559" s="828"/>
      <c r="M559" s="1021" t="s">
        <v>670</v>
      </c>
      <c r="N559" s="1021"/>
      <c r="O559" s="839">
        <v>3.1933076234190281E-4</v>
      </c>
      <c r="P559" s="828"/>
      <c r="Q559" s="828"/>
      <c r="R559" s="341"/>
      <c r="Z559" s="341"/>
      <c r="AA559" s="341"/>
      <c r="AB559" s="341"/>
      <c r="AC559" s="341"/>
      <c r="AD559" s="341"/>
      <c r="AE559" s="341"/>
      <c r="AF559" s="341"/>
      <c r="AG559" s="341"/>
      <c r="AH559" s="341"/>
      <c r="AI559" s="341"/>
      <c r="AJ559" s="341"/>
      <c r="AK559" s="341"/>
      <c r="AL559" s="341"/>
      <c r="AM559" s="341"/>
      <c r="AN559" s="341"/>
      <c r="AO559" s="341"/>
      <c r="AP559" s="341"/>
      <c r="AQ559" s="341"/>
      <c r="AR559" s="341"/>
      <c r="AS559" s="341"/>
      <c r="AT559" s="341"/>
      <c r="AU559" s="341"/>
      <c r="AV559" s="341"/>
      <c r="AW559" s="341"/>
      <c r="AX559" s="341"/>
      <c r="AY559" s="341"/>
      <c r="AZ559" s="341"/>
      <c r="BB559" s="419"/>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0" customFormat="true" ht="25.15" customHeight="true" x14ac:dyDescent="0.2">
      <c r="A560" s="419"/>
      <c r="B560" s="419"/>
      <c r="C560" s="1020" t="s">
        <v>691</v>
      </c>
      <c r="D560" s="1021"/>
      <c r="E560" s="837">
        <v>2.8597745453094888E-4</v>
      </c>
      <c r="F560" s="828"/>
      <c r="G560" s="828"/>
      <c r="H560" s="1021" t="s">
        <v>621</v>
      </c>
      <c r="I560" s="1021"/>
      <c r="J560" s="838">
        <v>0.11310242949308327</v>
      </c>
      <c r="K560" s="828"/>
      <c r="L560" s="828"/>
      <c r="M560" s="1021" t="s">
        <v>651</v>
      </c>
      <c r="N560" s="1021"/>
      <c r="O560" s="839">
        <v>1.125393151264913E-2</v>
      </c>
      <c r="P560" s="828"/>
      <c r="Q560" s="828"/>
      <c r="R560" s="341"/>
      <c r="Z560" s="341"/>
      <c r="AA560" s="341"/>
      <c r="AB560" s="341"/>
      <c r="AC560" s="341"/>
      <c r="AD560" s="341"/>
      <c r="AE560" s="341"/>
      <c r="AF560" s="341"/>
      <c r="AG560" s="341"/>
      <c r="AH560" s="341"/>
      <c r="AI560" s="341"/>
      <c r="AJ560" s="341"/>
      <c r="AK560" s="341"/>
      <c r="AL560" s="341"/>
      <c r="AM560" s="341"/>
      <c r="AN560" s="341"/>
      <c r="AO560" s="341"/>
      <c r="AP560" s="341"/>
      <c r="AQ560" s="341"/>
      <c r="AR560" s="341"/>
      <c r="AS560" s="341"/>
      <c r="AT560" s="341"/>
      <c r="AU560" s="341"/>
      <c r="AV560" s="341"/>
      <c r="AW560" s="341"/>
      <c r="AX560" s="341"/>
      <c r="AY560" s="341"/>
      <c r="AZ560" s="341"/>
      <c r="BB560" s="419"/>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0" customFormat="true" ht="25.15" customHeight="true" x14ac:dyDescent="0.2">
      <c r="A561" s="419"/>
      <c r="B561" s="419"/>
      <c r="C561" s="1020" t="s">
        <v>638</v>
      </c>
      <c r="D561" s="1021"/>
      <c r="E561" s="837">
        <v>3.2767044142306738E-2</v>
      </c>
      <c r="F561" s="828"/>
      <c r="G561" s="828"/>
      <c r="H561" s="1021" t="s">
        <v>711</v>
      </c>
      <c r="I561" s="1021"/>
      <c r="J561" s="838">
        <v>3.0605660811208979E-4</v>
      </c>
      <c r="K561" s="828"/>
      <c r="L561" s="828"/>
      <c r="M561" s="1021" t="s">
        <v>583</v>
      </c>
      <c r="N561" s="1021"/>
      <c r="O561" s="839">
        <v>2.0067961802332297E-3</v>
      </c>
      <c r="P561" s="828"/>
      <c r="Q561" s="828"/>
      <c r="R561" s="341"/>
      <c r="Z561" s="341"/>
      <c r="AA561" s="341"/>
      <c r="AB561" s="341"/>
      <c r="AC561" s="341"/>
      <c r="AD561" s="341"/>
      <c r="AE561" s="341"/>
      <c r="AF561" s="341"/>
      <c r="AG561" s="341"/>
      <c r="AH561" s="341"/>
      <c r="AI561" s="341"/>
      <c r="AJ561" s="341"/>
      <c r="AK561" s="341"/>
      <c r="AL561" s="341"/>
      <c r="AM561" s="341"/>
      <c r="AN561" s="341"/>
      <c r="AO561" s="341"/>
      <c r="AP561" s="341"/>
      <c r="AQ561" s="341"/>
      <c r="AR561" s="341"/>
      <c r="AS561" s="341"/>
      <c r="AT561" s="341"/>
      <c r="AU561" s="341"/>
      <c r="AV561" s="341"/>
      <c r="AW561" s="341"/>
      <c r="AX561" s="341"/>
      <c r="AY561" s="341"/>
      <c r="AZ561" s="341"/>
      <c r="BB561" s="419"/>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0" customFormat="true" ht="25.15" customHeight="true" x14ac:dyDescent="0.2">
      <c r="A562" s="419"/>
      <c r="B562" s="419"/>
      <c r="C562" s="1020" t="s">
        <v>690</v>
      </c>
      <c r="D562" s="1021"/>
      <c r="E562" s="837">
        <v>3.0821654769827111E-4</v>
      </c>
      <c r="F562" s="828"/>
      <c r="G562" s="828"/>
      <c r="H562" s="1021" t="s">
        <v>696</v>
      </c>
      <c r="I562" s="1021"/>
      <c r="J562" s="838">
        <v>6.4729219773862186E-4</v>
      </c>
      <c r="K562" s="828"/>
      <c r="L562" s="828"/>
      <c r="M562" s="1021" t="s">
        <v>662</v>
      </c>
      <c r="N562" s="1021"/>
      <c r="O562" s="839">
        <v>1.9070959466332652E-3</v>
      </c>
      <c r="P562" s="828"/>
      <c r="Q562" s="828"/>
      <c r="R562" s="341"/>
      <c r="Z562" s="341"/>
      <c r="AA562" s="341"/>
      <c r="AB562" s="341"/>
      <c r="AC562" s="341"/>
      <c r="AD562" s="341"/>
      <c r="AE562" s="341"/>
      <c r="AF562" s="341"/>
      <c r="AG562" s="341"/>
      <c r="AH562" s="341"/>
      <c r="AI562" s="341"/>
      <c r="AJ562" s="341"/>
      <c r="AK562" s="341"/>
      <c r="AL562" s="341"/>
      <c r="AM562" s="341"/>
      <c r="AN562" s="341"/>
      <c r="AO562" s="341"/>
      <c r="AP562" s="341"/>
      <c r="AQ562" s="341"/>
      <c r="AR562" s="341"/>
      <c r="AS562" s="341"/>
      <c r="AT562" s="341"/>
      <c r="AU562" s="341"/>
      <c r="AV562" s="341"/>
      <c r="AW562" s="341"/>
      <c r="AX562" s="341"/>
      <c r="AY562" s="341"/>
      <c r="AZ562" s="341"/>
      <c r="BB562" s="419"/>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0" customFormat="true" ht="25.15" customHeight="true" x14ac:dyDescent="0.2">
      <c r="A563" s="419"/>
      <c r="B563" s="419"/>
      <c r="C563" s="1020" t="s">
        <v>636</v>
      </c>
      <c r="D563" s="1021"/>
      <c r="E563" s="837">
        <v>4.4133865889885132E-2</v>
      </c>
      <c r="F563" s="828"/>
      <c r="G563" s="828"/>
      <c r="H563" s="1021" t="s">
        <v>661</v>
      </c>
      <c r="I563" s="1021"/>
      <c r="J563" s="838">
        <v>1.2148085239860416E-3</v>
      </c>
      <c r="K563" s="828"/>
      <c r="L563" s="828"/>
      <c r="M563" s="1021" t="s">
        <v>643</v>
      </c>
      <c r="N563" s="1021"/>
      <c r="O563" s="839">
        <v>1.2053725896644899E-3</v>
      </c>
      <c r="P563" s="828"/>
      <c r="Q563" s="828"/>
      <c r="R563" s="341"/>
      <c r="Z563" s="341"/>
      <c r="AA563" s="341"/>
      <c r="AB563" s="341"/>
      <c r="AC563" s="341"/>
      <c r="AD563" s="341"/>
      <c r="AE563" s="341"/>
      <c r="AF563" s="341"/>
      <c r="AG563" s="341"/>
      <c r="AH563" s="341"/>
      <c r="AI563" s="341"/>
      <c r="AJ563" s="341"/>
      <c r="AK563" s="341"/>
      <c r="AL563" s="341"/>
      <c r="AM563" s="341"/>
      <c r="AN563" s="341"/>
      <c r="AO563" s="341"/>
      <c r="AP563" s="341"/>
      <c r="AQ563" s="341"/>
      <c r="AR563" s="341"/>
      <c r="AS563" s="341"/>
      <c r="AT563" s="341"/>
      <c r="AU563" s="341"/>
      <c r="AV563" s="341"/>
      <c r="AW563" s="341"/>
      <c r="AX563" s="341"/>
      <c r="AY563" s="341"/>
      <c r="AZ563" s="341"/>
      <c r="BB563" s="419"/>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0" customFormat="true" ht="25.15" customHeight="true" x14ac:dyDescent="0.2">
      <c r="A564" s="419"/>
      <c r="B564" s="419"/>
      <c r="C564" s="1020" t="s">
        <v>650</v>
      </c>
      <c r="D564" s="1021"/>
      <c r="E564" s="837">
        <v>1.4715433104046362E-2</v>
      </c>
      <c r="F564" s="828"/>
      <c r="G564" s="828"/>
      <c r="H564" s="1021" t="s">
        <v>583</v>
      </c>
      <c r="I564" s="1021"/>
      <c r="J564" s="838">
        <v>0.280175135630716</v>
      </c>
      <c r="K564" s="828"/>
      <c r="L564" s="828"/>
      <c r="M564" s="1021" t="s">
        <v>618</v>
      </c>
      <c r="N564" s="1021"/>
      <c r="O564" s="839">
        <v>2.9403572719985081E-2</v>
      </c>
      <c r="P564" s="828"/>
      <c r="Q564" s="828"/>
      <c r="R564" s="341"/>
      <c r="Z564" s="341"/>
      <c r="AA564" s="341"/>
      <c r="AB564" s="341"/>
      <c r="AC564" s="341"/>
      <c r="AD564" s="341"/>
      <c r="AE564" s="341"/>
      <c r="AF564" s="341"/>
      <c r="AG564" s="341"/>
      <c r="AH564" s="341"/>
      <c r="AI564" s="341"/>
      <c r="AJ564" s="341"/>
      <c r="AK564" s="341"/>
      <c r="AL564" s="341"/>
      <c r="AM564" s="341"/>
      <c r="AN564" s="341"/>
      <c r="AO564" s="341"/>
      <c r="AP564" s="341"/>
      <c r="AQ564" s="341"/>
      <c r="AR564" s="341"/>
      <c r="AS564" s="341"/>
      <c r="AT564" s="341"/>
      <c r="AU564" s="341"/>
      <c r="AV564" s="341"/>
      <c r="AW564" s="341"/>
      <c r="AX564" s="341"/>
      <c r="AY564" s="341"/>
      <c r="AZ564" s="341"/>
      <c r="BB564" s="419"/>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0" customFormat="true" ht="25.15" customHeight="true" x14ac:dyDescent="0.2">
      <c r="A565" s="419"/>
      <c r="B565" s="419"/>
      <c r="C565" s="1020" t="s">
        <v>590</v>
      </c>
      <c r="D565" s="1021"/>
      <c r="E565" s="837">
        <v>2.5527350745543362E-3</v>
      </c>
      <c r="F565" s="828"/>
      <c r="G565" s="828"/>
      <c r="H565" s="1021" t="s">
        <v>634</v>
      </c>
      <c r="I565" s="1021"/>
      <c r="J565" s="838">
        <v>3.0228308819957292E-2</v>
      </c>
      <c r="K565" s="828"/>
      <c r="L565" s="828"/>
      <c r="M565" s="1021" t="s">
        <v>679</v>
      </c>
      <c r="N565" s="1021"/>
      <c r="O565" s="839">
        <v>1.4530758441538434E-4</v>
      </c>
      <c r="P565" s="828"/>
      <c r="Q565" s="828"/>
      <c r="R565" s="341"/>
      <c r="Z565" s="341"/>
      <c r="AA565" s="341"/>
      <c r="AB565" s="341"/>
      <c r="AC565" s="341"/>
      <c r="AD565" s="341"/>
      <c r="AE565" s="341"/>
      <c r="AF565" s="341"/>
      <c r="AG565" s="341"/>
      <c r="AH565" s="341"/>
      <c r="AI565" s="341"/>
      <c r="AJ565" s="341"/>
      <c r="AK565" s="341"/>
      <c r="AL565" s="341"/>
      <c r="AM565" s="341"/>
      <c r="AN565" s="341"/>
      <c r="AO565" s="341"/>
      <c r="AP565" s="341"/>
      <c r="AQ565" s="341"/>
      <c r="AR565" s="341"/>
      <c r="AS565" s="341"/>
      <c r="AT565" s="341"/>
      <c r="AU565" s="341"/>
      <c r="AV565" s="341"/>
      <c r="AW565" s="341"/>
      <c r="AX565" s="341"/>
      <c r="AY565" s="341"/>
      <c r="AZ565" s="341"/>
      <c r="BB565" s="419"/>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0" customFormat="true" ht="25.15" customHeight="true" x14ac:dyDescent="0.2">
      <c r="A566" s="419"/>
      <c r="B566" s="419"/>
      <c r="C566" s="1020" t="s">
        <v>606</v>
      </c>
      <c r="D566" s="1021"/>
      <c r="E566" s="837">
        <v>2.5983046513489406E-2</v>
      </c>
      <c r="F566" s="828"/>
      <c r="G566" s="828"/>
      <c r="H566" s="1021" t="s">
        <v>640</v>
      </c>
      <c r="I566" s="1021"/>
      <c r="J566" s="838">
        <v>1.5420557914737353E-2</v>
      </c>
      <c r="K566" s="828"/>
      <c r="L566" s="828"/>
      <c r="M566" s="1021" t="s">
        <v>621</v>
      </c>
      <c r="N566" s="1021"/>
      <c r="O566" s="848">
        <v>6.0382020745568484E-5</v>
      </c>
      <c r="P566" s="828"/>
      <c r="Q566" s="828"/>
      <c r="R566" s="341"/>
      <c r="Z566" s="341"/>
      <c r="AA566" s="341"/>
      <c r="AB566" s="341"/>
      <c r="AC566" s="341"/>
      <c r="AD566" s="341"/>
      <c r="AE566" s="341"/>
      <c r="AF566" s="341"/>
      <c r="AG566" s="341"/>
      <c r="AH566" s="341"/>
      <c r="AI566" s="341"/>
      <c r="AJ566" s="341"/>
      <c r="AK566" s="341"/>
      <c r="AL566" s="341"/>
      <c r="AM566" s="341"/>
      <c r="AN566" s="341"/>
      <c r="AO566" s="341"/>
      <c r="AP566" s="341"/>
      <c r="AQ566" s="341"/>
      <c r="AR566" s="341"/>
      <c r="AS566" s="341"/>
      <c r="AT566" s="341"/>
      <c r="AU566" s="341"/>
      <c r="AV566" s="341"/>
      <c r="AW566" s="341"/>
      <c r="AX566" s="341"/>
      <c r="AY566" s="341"/>
      <c r="AZ566" s="341"/>
      <c r="BB566" s="419"/>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0" customFormat="true" ht="25.15" customHeight="true" x14ac:dyDescent="0.2">
      <c r="A567" s="419"/>
      <c r="B567" s="419"/>
      <c r="C567" s="1020" t="s">
        <v>595</v>
      </c>
      <c r="D567" s="1021"/>
      <c r="E567" s="837">
        <v>4.7283568398633638E-2</v>
      </c>
      <c r="F567" s="828"/>
      <c r="G567" s="828"/>
      <c r="H567" s="1021" t="s">
        <v>629</v>
      </c>
      <c r="I567" s="1021"/>
      <c r="J567" s="838">
        <v>2.7274474506069922E-2</v>
      </c>
      <c r="K567" s="828"/>
      <c r="L567" s="828"/>
      <c r="M567" s="1021" t="s">
        <v>696</v>
      </c>
      <c r="N567" s="1021"/>
      <c r="O567" s="848">
        <v>1.7233915036912065E-5</v>
      </c>
      <c r="P567" s="828"/>
      <c r="Q567" s="828"/>
      <c r="R567" s="341"/>
      <c r="Z567" s="341"/>
      <c r="AA567" s="341"/>
      <c r="AB567" s="341"/>
      <c r="AC567" s="341"/>
      <c r="AD567" s="341"/>
      <c r="AE567" s="341"/>
      <c r="AF567" s="341"/>
      <c r="AG567" s="341"/>
      <c r="AH567" s="341"/>
      <c r="AI567" s="341"/>
      <c r="AJ567" s="341"/>
      <c r="AK567" s="341"/>
      <c r="AL567" s="341"/>
      <c r="AM567" s="341"/>
      <c r="AN567" s="341"/>
      <c r="AO567" s="341"/>
      <c r="AP567" s="341"/>
      <c r="AQ567" s="341"/>
      <c r="AR567" s="341"/>
      <c r="AS567" s="341"/>
      <c r="AT567" s="341"/>
      <c r="AU567" s="341"/>
      <c r="AV567" s="341"/>
      <c r="AW567" s="341"/>
      <c r="AX567" s="341"/>
      <c r="AY567" s="341"/>
      <c r="AZ567" s="341"/>
      <c r="BB567" s="419"/>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0" customFormat="true" ht="25.15" customHeight="true" x14ac:dyDescent="0.2">
      <c r="A568" s="419"/>
      <c r="B568" s="419"/>
      <c r="C568" s="1020" t="s">
        <v>677</v>
      </c>
      <c r="D568" s="1021"/>
      <c r="E568" s="837">
        <v>6.2116916422709013E-4</v>
      </c>
      <c r="F568" s="828"/>
      <c r="G568" s="828"/>
      <c r="H568" s="1021" t="s">
        <v>658</v>
      </c>
      <c r="I568" s="1021"/>
      <c r="J568" s="838">
        <v>4.5707672581049175E-3</v>
      </c>
      <c r="K568" s="828"/>
      <c r="L568" s="828"/>
      <c r="M568" s="1021" t="s">
        <v>661</v>
      </c>
      <c r="N568" s="1021"/>
      <c r="O568" s="848">
        <v>2.75571218368943E-5</v>
      </c>
      <c r="P568" s="828"/>
      <c r="Q568" s="828"/>
      <c r="R568" s="341"/>
      <c r="Z568" s="341"/>
      <c r="AA568" s="341"/>
      <c r="AB568" s="341"/>
      <c r="AC568" s="341"/>
      <c r="AD568" s="341"/>
      <c r="AE568" s="341"/>
      <c r="AF568" s="341"/>
      <c r="AG568" s="341"/>
      <c r="AH568" s="341"/>
      <c r="AI568" s="341"/>
      <c r="AJ568" s="341"/>
      <c r="AK568" s="341"/>
      <c r="AL568" s="341"/>
      <c r="AM568" s="341"/>
      <c r="AN568" s="341"/>
      <c r="AO568" s="341"/>
      <c r="AP568" s="341"/>
      <c r="AQ568" s="341"/>
      <c r="AR568" s="341"/>
      <c r="AS568" s="341"/>
      <c r="AT568" s="341"/>
      <c r="AU568" s="341"/>
      <c r="AV568" s="341"/>
      <c r="AW568" s="341"/>
      <c r="AX568" s="341"/>
      <c r="AY568" s="341"/>
      <c r="AZ568" s="341"/>
      <c r="BB568" s="419"/>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0" customFormat="true" ht="25.15" customHeight="true" x14ac:dyDescent="0.2">
      <c r="A569" s="419"/>
      <c r="B569" s="419"/>
      <c r="C569" s="1020" t="s">
        <v>590</v>
      </c>
      <c r="D569" s="1021"/>
      <c r="E569" s="837">
        <v>0.6069319318821188</v>
      </c>
      <c r="F569" s="828"/>
      <c r="G569" s="828"/>
      <c r="H569" s="1021" t="s">
        <v>591</v>
      </c>
      <c r="I569" s="1021"/>
      <c r="J569" s="838">
        <v>0.12453399256154921</v>
      </c>
      <c r="K569" s="828"/>
      <c r="L569" s="828"/>
      <c r="M569" s="1021" t="s">
        <v>583</v>
      </c>
      <c r="N569" s="1021"/>
      <c r="O569" s="839">
        <v>6.1096113882919197E-2</v>
      </c>
      <c r="P569" s="828"/>
      <c r="Q569" s="828"/>
      <c r="R569" s="341"/>
      <c r="Z569" s="341"/>
      <c r="AA569" s="341"/>
      <c r="AB569" s="341"/>
      <c r="AC569" s="341"/>
      <c r="AD569" s="341"/>
      <c r="AE569" s="341"/>
      <c r="AF569" s="341"/>
      <c r="AG569" s="341"/>
      <c r="AH569" s="341"/>
      <c r="AI569" s="341"/>
      <c r="AJ569" s="341"/>
      <c r="AK569" s="341"/>
      <c r="AL569" s="341"/>
      <c r="AM569" s="341"/>
      <c r="AN569" s="341"/>
      <c r="AO569" s="341"/>
      <c r="AP569" s="341"/>
      <c r="AQ569" s="341"/>
      <c r="AR569" s="341"/>
      <c r="AS569" s="341"/>
      <c r="AT569" s="341"/>
      <c r="AU569" s="341"/>
      <c r="AV569" s="341"/>
      <c r="AW569" s="341"/>
      <c r="AX569" s="341"/>
      <c r="AY569" s="341"/>
      <c r="AZ569" s="341"/>
      <c r="BB569" s="419"/>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0" customFormat="true" ht="25.15" customHeight="true" x14ac:dyDescent="0.2">
      <c r="A570" s="419"/>
      <c r="B570" s="419"/>
      <c r="C570" s="1020" t="s">
        <v>610</v>
      </c>
      <c r="D570" s="1021"/>
      <c r="E570" s="837">
        <v>9.4487876041446685E-3</v>
      </c>
      <c r="F570" s="828"/>
      <c r="G570" s="828"/>
      <c r="H570" s="1021" t="s">
        <v>641</v>
      </c>
      <c r="I570" s="1021"/>
      <c r="J570" s="838">
        <v>4.1425762157170747E-3</v>
      </c>
      <c r="K570" s="828"/>
      <c r="L570" s="828"/>
      <c r="M570" s="1021" t="s">
        <v>634</v>
      </c>
      <c r="N570" s="1021"/>
      <c r="O570" s="839">
        <v>6.200368624926021E-3</v>
      </c>
      <c r="P570" s="828"/>
      <c r="Q570" s="828"/>
      <c r="R570" s="341"/>
      <c r="Z570" s="341"/>
      <c r="AA570" s="341"/>
      <c r="AB570" s="341"/>
      <c r="AC570" s="341"/>
      <c r="AD570" s="341"/>
      <c r="AE570" s="341"/>
      <c r="AF570" s="341"/>
      <c r="AG570" s="341"/>
      <c r="AH570" s="341"/>
      <c r="AI570" s="341"/>
      <c r="AJ570" s="341"/>
      <c r="AK570" s="341"/>
      <c r="AL570" s="341"/>
      <c r="AM570" s="341"/>
      <c r="AN570" s="341"/>
      <c r="AO570" s="341"/>
      <c r="AP570" s="341"/>
      <c r="AQ570" s="341"/>
      <c r="AR570" s="341"/>
      <c r="AS570" s="341"/>
      <c r="AT570" s="341"/>
      <c r="AU570" s="341"/>
      <c r="AV570" s="341"/>
      <c r="AW570" s="341"/>
      <c r="AX570" s="341"/>
      <c r="AY570" s="341"/>
      <c r="AZ570" s="341"/>
      <c r="BB570" s="419"/>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0" customFormat="true" ht="25.15" customHeight="true" x14ac:dyDescent="0.2">
      <c r="A571" s="419"/>
      <c r="B571" s="419"/>
      <c r="C571" s="1020" t="s">
        <v>630</v>
      </c>
      <c r="D571" s="1021"/>
      <c r="E571" s="837">
        <v>2.7028315768015482E-2</v>
      </c>
      <c r="F571" s="828"/>
      <c r="G571" s="828"/>
      <c r="H571" s="1021" t="s">
        <v>599</v>
      </c>
      <c r="I571" s="1021"/>
      <c r="J571" s="838">
        <v>0.37993436862071212</v>
      </c>
      <c r="K571" s="828"/>
      <c r="L571" s="828"/>
      <c r="M571" s="1021" t="s">
        <v>640</v>
      </c>
      <c r="N571" s="1021"/>
      <c r="O571" s="839">
        <v>2.8087749986408724E-2</v>
      </c>
      <c r="P571" s="828"/>
      <c r="Q571" s="828"/>
      <c r="R571" s="341"/>
      <c r="Z571" s="341"/>
      <c r="AA571" s="341"/>
      <c r="AB571" s="341"/>
      <c r="AC571" s="341"/>
      <c r="AD571" s="341"/>
      <c r="AE571" s="341"/>
      <c r="AF571" s="341"/>
      <c r="AG571" s="341"/>
      <c r="AH571" s="341"/>
      <c r="AI571" s="341"/>
      <c r="AJ571" s="341"/>
      <c r="AK571" s="341"/>
      <c r="AL571" s="341"/>
      <c r="AM571" s="341"/>
      <c r="AN571" s="341"/>
      <c r="AO571" s="341"/>
      <c r="AP571" s="341"/>
      <c r="AQ571" s="341"/>
      <c r="AR571" s="341"/>
      <c r="AS571" s="341"/>
      <c r="AT571" s="341"/>
      <c r="AU571" s="341"/>
      <c r="AV571" s="341"/>
      <c r="AW571" s="341"/>
      <c r="AX571" s="341"/>
      <c r="AY571" s="341"/>
      <c r="AZ571" s="341"/>
      <c r="BB571" s="419"/>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0" customFormat="true" ht="25.15" customHeight="true" x14ac:dyDescent="0.2">
      <c r="A572" s="419"/>
      <c r="B572" s="419"/>
      <c r="C572" s="1020" t="s">
        <v>632</v>
      </c>
      <c r="D572" s="1021"/>
      <c r="E572" s="837">
        <v>1.5613899301866246E-2</v>
      </c>
      <c r="F572" s="828"/>
      <c r="G572" s="828"/>
      <c r="H572" s="1021" t="s">
        <v>619</v>
      </c>
      <c r="I572" s="1021"/>
      <c r="J572" s="838">
        <v>5.5443670410097567E-2</v>
      </c>
      <c r="K572" s="828"/>
      <c r="L572" s="828"/>
      <c r="M572" s="1021" t="s">
        <v>629</v>
      </c>
      <c r="N572" s="1021"/>
      <c r="O572" s="839">
        <v>2.0525585460700376E-2</v>
      </c>
      <c r="P572" s="828"/>
      <c r="Q572" s="828"/>
      <c r="R572" s="341"/>
      <c r="Z572" s="341"/>
      <c r="AA572" s="341"/>
      <c r="AB572" s="341"/>
      <c r="AC572" s="341"/>
      <c r="AD572" s="341"/>
      <c r="AE572" s="341"/>
      <c r="AF572" s="341"/>
      <c r="AG572" s="341"/>
      <c r="AH572" s="341"/>
      <c r="AI572" s="341"/>
      <c r="AJ572" s="341"/>
      <c r="AK572" s="341"/>
      <c r="AL572" s="341"/>
      <c r="AM572" s="341"/>
      <c r="AN572" s="341"/>
      <c r="AO572" s="341"/>
      <c r="AP572" s="341"/>
      <c r="AQ572" s="341"/>
      <c r="AR572" s="341"/>
      <c r="AS572" s="341"/>
      <c r="AT572" s="341"/>
      <c r="AU572" s="341"/>
      <c r="AV572" s="341"/>
      <c r="AW572" s="341"/>
      <c r="AX572" s="341"/>
      <c r="AY572" s="341"/>
      <c r="AZ572" s="341"/>
      <c r="BB572" s="419"/>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0" customFormat="true" ht="25.15" customHeight="true" x14ac:dyDescent="0.2">
      <c r="A573" s="419"/>
      <c r="B573" s="419"/>
      <c r="C573" s="1020" t="s">
        <v>693</v>
      </c>
      <c r="D573" s="1021"/>
      <c r="E573" s="837">
        <v>2.2914278164990086E-4</v>
      </c>
      <c r="F573" s="828"/>
      <c r="G573" s="828"/>
      <c r="H573" s="1021" t="s">
        <v>598</v>
      </c>
      <c r="I573" s="1021"/>
      <c r="J573" s="838">
        <v>9.811910247591446E-2</v>
      </c>
      <c r="K573" s="828"/>
      <c r="L573" s="828"/>
      <c r="M573" s="1021" t="s">
        <v>658</v>
      </c>
      <c r="N573" s="1021"/>
      <c r="O573" s="839">
        <v>1.6274940241028858E-2</v>
      </c>
      <c r="P573" s="828"/>
      <c r="Q573" s="828"/>
      <c r="R573" s="341"/>
      <c r="Z573" s="341"/>
      <c r="AA573" s="341"/>
      <c r="AB573" s="341"/>
      <c r="AC573" s="341"/>
      <c r="AD573" s="341"/>
      <c r="AE573" s="341"/>
      <c r="AF573" s="341"/>
      <c r="AG573" s="341"/>
      <c r="AH573" s="341"/>
      <c r="AI573" s="341"/>
      <c r="AJ573" s="341"/>
      <c r="AK573" s="341"/>
      <c r="AL573" s="341"/>
      <c r="AM573" s="341"/>
      <c r="AN573" s="341"/>
      <c r="AO573" s="341"/>
      <c r="AP573" s="341"/>
      <c r="AQ573" s="341"/>
      <c r="AR573" s="341"/>
      <c r="AS573" s="341"/>
      <c r="AT573" s="341"/>
      <c r="AU573" s="341"/>
      <c r="AV573" s="341"/>
      <c r="AW573" s="341"/>
      <c r="AX573" s="341"/>
      <c r="AY573" s="341"/>
      <c r="AZ573" s="341"/>
      <c r="BB573" s="419"/>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0" customFormat="true" ht="25.15" customHeight="true" x14ac:dyDescent="0.2">
      <c r="A574" s="419"/>
      <c r="B574" s="419"/>
      <c r="C574" s="1020" t="s">
        <v>595</v>
      </c>
      <c r="D574" s="1021"/>
      <c r="E574" s="837">
        <v>1.9815717780821956E-2</v>
      </c>
      <c r="F574" s="828"/>
      <c r="G574" s="828"/>
      <c r="H574" s="1021" t="s">
        <v>584</v>
      </c>
      <c r="I574" s="1021"/>
      <c r="J574" s="838">
        <v>0.69783357291097325</v>
      </c>
      <c r="K574" s="828"/>
      <c r="L574" s="828"/>
      <c r="M574" s="1021" t="s">
        <v>591</v>
      </c>
      <c r="N574" s="1021"/>
      <c r="O574" s="839">
        <v>0.17802021332577128</v>
      </c>
      <c r="P574" s="828"/>
      <c r="Q574" s="828"/>
      <c r="R574" s="341"/>
      <c r="Z574" s="341"/>
      <c r="AA574" s="341"/>
      <c r="AB574" s="341"/>
      <c r="AC574" s="341"/>
      <c r="AD574" s="341"/>
      <c r="AE574" s="341"/>
      <c r="AF574" s="341"/>
      <c r="AG574" s="341"/>
      <c r="AH574" s="341"/>
      <c r="AI574" s="341"/>
      <c r="AJ574" s="341"/>
      <c r="AK574" s="341"/>
      <c r="AL574" s="341"/>
      <c r="AM574" s="341"/>
      <c r="AN574" s="341"/>
      <c r="AO574" s="341"/>
      <c r="AP574" s="341"/>
      <c r="AQ574" s="341"/>
      <c r="AR574" s="341"/>
      <c r="AS574" s="341"/>
      <c r="AT574" s="341"/>
      <c r="AU574" s="341"/>
      <c r="AV574" s="341"/>
      <c r="AW574" s="341"/>
      <c r="AX574" s="341"/>
      <c r="AY574" s="341"/>
      <c r="AZ574" s="341"/>
      <c r="BB574" s="419"/>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0" customFormat="true" ht="25.15" customHeight="true" x14ac:dyDescent="0.2">
      <c r="A575" s="419"/>
      <c r="B575" s="419"/>
      <c r="C575" s="1020" t="s">
        <v>664</v>
      </c>
      <c r="D575" s="1021"/>
      <c r="E575" s="837">
        <v>4.0505577714307775E-3</v>
      </c>
      <c r="F575" s="828"/>
      <c r="G575" s="828"/>
      <c r="H575" s="1021" t="s">
        <v>607</v>
      </c>
      <c r="I575" s="1021"/>
      <c r="J575" s="838">
        <v>2.2222961176667586E-3</v>
      </c>
      <c r="K575" s="828"/>
      <c r="L575" s="828"/>
      <c r="M575" s="1021" t="s">
        <v>641</v>
      </c>
      <c r="N575" s="1021"/>
      <c r="O575" s="839">
        <v>4.1881542065897413E-2</v>
      </c>
      <c r="P575" s="828"/>
      <c r="Q575" s="828"/>
      <c r="R575" s="341"/>
      <c r="Z575" s="341"/>
      <c r="AA575" s="341"/>
      <c r="AB575" s="341"/>
      <c r="AC575" s="341"/>
      <c r="AD575" s="341"/>
      <c r="AE575" s="341"/>
      <c r="AF575" s="341"/>
      <c r="AG575" s="341"/>
      <c r="AH575" s="341"/>
      <c r="AI575" s="341"/>
      <c r="AJ575" s="341"/>
      <c r="AK575" s="341"/>
      <c r="AL575" s="341"/>
      <c r="AM575" s="341"/>
      <c r="AN575" s="341"/>
      <c r="AO575" s="341"/>
      <c r="AP575" s="341"/>
      <c r="AQ575" s="341"/>
      <c r="AR575" s="341"/>
      <c r="AS575" s="341"/>
      <c r="AT575" s="341"/>
      <c r="AU575" s="341"/>
      <c r="AV575" s="341"/>
      <c r="AW575" s="341"/>
      <c r="AX575" s="341"/>
      <c r="AY575" s="341"/>
      <c r="AZ575" s="341"/>
      <c r="BB575" s="419"/>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0" customFormat="true" ht="25.15" customHeight="true" x14ac:dyDescent="0.2">
      <c r="A576" s="419"/>
      <c r="B576" s="419"/>
      <c r="C576" s="1020" t="s">
        <v>645</v>
      </c>
      <c r="D576" s="1021"/>
      <c r="E576" s="837">
        <v>1.8639536890297782E-2</v>
      </c>
      <c r="F576" s="828"/>
      <c r="G576" s="828"/>
      <c r="H576" s="1021" t="s">
        <v>586</v>
      </c>
      <c r="I576" s="1021"/>
      <c r="J576" s="838">
        <v>0.6754607720852932</v>
      </c>
      <c r="K576" s="828"/>
      <c r="L576" s="828"/>
      <c r="M576" s="1021" t="s">
        <v>599</v>
      </c>
      <c r="N576" s="1021"/>
      <c r="O576" s="839">
        <v>0.1200298808185772</v>
      </c>
      <c r="P576" s="828"/>
      <c r="Q576" s="828"/>
      <c r="R576" s="341"/>
      <c r="Z576" s="341"/>
      <c r="AA576" s="341"/>
      <c r="AB576" s="341"/>
      <c r="AC576" s="341"/>
      <c r="AD576" s="341"/>
      <c r="AE576" s="341"/>
      <c r="AF576" s="341"/>
      <c r="AG576" s="341"/>
      <c r="AH576" s="341"/>
      <c r="AI576" s="341"/>
      <c r="AJ576" s="341"/>
      <c r="AK576" s="341"/>
      <c r="AL576" s="341"/>
      <c r="AM576" s="341"/>
      <c r="AN576" s="341"/>
      <c r="AO576" s="341"/>
      <c r="AP576" s="341"/>
      <c r="AQ576" s="341"/>
      <c r="AR576" s="341"/>
      <c r="AS576" s="341"/>
      <c r="AT576" s="341"/>
      <c r="AU576" s="341"/>
      <c r="AV576" s="341"/>
      <c r="AW576" s="341"/>
      <c r="AX576" s="341"/>
      <c r="AY576" s="341"/>
      <c r="AZ576" s="341"/>
      <c r="BB576" s="419"/>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0" customFormat="true" ht="25.15" customHeight="true" x14ac:dyDescent="0.2">
      <c r="A577" s="419"/>
      <c r="B577" s="419"/>
      <c r="C577" s="1020" t="s">
        <v>699</v>
      </c>
      <c r="D577" s="1021"/>
      <c r="E577" s="837">
        <v>1.4081367550145763E-4</v>
      </c>
      <c r="F577" s="828"/>
      <c r="G577" s="828"/>
      <c r="H577" s="1021" t="s">
        <v>582</v>
      </c>
      <c r="I577" s="1021"/>
      <c r="J577" s="838">
        <v>0.71716169132585961</v>
      </c>
      <c r="K577" s="828"/>
      <c r="L577" s="828"/>
      <c r="M577" s="1021" t="s">
        <v>619</v>
      </c>
      <c r="N577" s="1021"/>
      <c r="O577" s="839">
        <v>6.890147628196952E-2</v>
      </c>
      <c r="P577" s="828"/>
      <c r="Q577" s="828"/>
      <c r="R577" s="341"/>
      <c r="Z577" s="341"/>
      <c r="AA577" s="341"/>
      <c r="AB577" s="341"/>
      <c r="AC577" s="341"/>
      <c r="AD577" s="341"/>
      <c r="AE577" s="341"/>
      <c r="AF577" s="341"/>
      <c r="AG577" s="341"/>
      <c r="AH577" s="341"/>
      <c r="AI577" s="341"/>
      <c r="AJ577" s="341"/>
      <c r="AK577" s="341"/>
      <c r="AL577" s="341"/>
      <c r="AM577" s="341"/>
      <c r="AN577" s="341"/>
      <c r="AO577" s="341"/>
      <c r="AP577" s="341"/>
      <c r="AQ577" s="341"/>
      <c r="AR577" s="341"/>
      <c r="AS577" s="341"/>
      <c r="AT577" s="341"/>
      <c r="AU577" s="341"/>
      <c r="AV577" s="341"/>
      <c r="AW577" s="341"/>
      <c r="AX577" s="341"/>
      <c r="AY577" s="341"/>
      <c r="AZ577" s="341"/>
      <c r="BB577" s="419"/>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0" customFormat="true" ht="25.15" customHeight="true" x14ac:dyDescent="0.2">
      <c r="A578" s="419"/>
      <c r="B578" s="419"/>
      <c r="C578" s="1020" t="s">
        <v>667</v>
      </c>
      <c r="D578" s="1021"/>
      <c r="E578" s="837">
        <v>3.1821435817625692E-3</v>
      </c>
      <c r="F578" s="828"/>
      <c r="G578" s="828"/>
      <c r="H578" s="1021" t="s">
        <v>601</v>
      </c>
      <c r="I578" s="1021"/>
      <c r="J578" s="838">
        <v>0.36282646578589384</v>
      </c>
      <c r="K578" s="828"/>
      <c r="L578" s="828"/>
      <c r="M578" s="1021" t="s">
        <v>598</v>
      </c>
      <c r="N578" s="1021"/>
      <c r="O578" s="839">
        <v>0.14937136507167004</v>
      </c>
      <c r="P578" s="828"/>
      <c r="Q578" s="828"/>
      <c r="R578" s="341"/>
      <c r="Z578" s="341"/>
      <c r="AA578" s="341"/>
      <c r="AB578" s="341"/>
      <c r="AC578" s="341"/>
      <c r="AD578" s="341"/>
      <c r="AE578" s="341"/>
      <c r="AF578" s="341"/>
      <c r="AG578" s="341"/>
      <c r="AH578" s="341"/>
      <c r="AI578" s="341"/>
      <c r="AJ578" s="341"/>
      <c r="AK578" s="341"/>
      <c r="AL578" s="341"/>
      <c r="AM578" s="341"/>
      <c r="AN578" s="341"/>
      <c r="AO578" s="341"/>
      <c r="AP578" s="341"/>
      <c r="AQ578" s="341"/>
      <c r="AR578" s="341"/>
      <c r="AS578" s="341"/>
      <c r="AT578" s="341"/>
      <c r="AU578" s="341"/>
      <c r="AV578" s="341"/>
      <c r="AW578" s="341"/>
      <c r="AX578" s="341"/>
      <c r="AY578" s="341"/>
      <c r="AZ578" s="341"/>
      <c r="BB578" s="419"/>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0" customFormat="true" ht="25.15" customHeight="true" x14ac:dyDescent="0.2">
      <c r="A579" s="419"/>
      <c r="B579" s="419"/>
      <c r="C579" s="1020" t="s">
        <v>656</v>
      </c>
      <c r="D579" s="1021"/>
      <c r="E579" s="840">
        <v>8.5302138956740679E-3</v>
      </c>
      <c r="F579" s="828"/>
      <c r="G579" s="828"/>
      <c r="H579" s="1021" t="s">
        <v>596</v>
      </c>
      <c r="I579" s="1021"/>
      <c r="J579" s="838">
        <v>0.41171690230792352</v>
      </c>
      <c r="K579" s="828"/>
      <c r="L579" s="828"/>
      <c r="M579" s="1021" t="s">
        <v>584</v>
      </c>
      <c r="N579" s="1021"/>
      <c r="O579" s="839">
        <v>6.0207355771022014E-2</v>
      </c>
      <c r="P579" s="828"/>
      <c r="Q579" s="828"/>
      <c r="R579" s="341"/>
      <c r="Z579" s="341"/>
      <c r="AA579" s="341"/>
      <c r="AB579" s="341"/>
      <c r="AC579" s="341"/>
      <c r="AD579" s="341"/>
      <c r="AE579" s="341"/>
      <c r="AF579" s="341"/>
      <c r="AG579" s="341"/>
      <c r="AH579" s="341"/>
      <c r="AI579" s="341"/>
      <c r="AJ579" s="341"/>
      <c r="AK579" s="341"/>
      <c r="AL579" s="341"/>
      <c r="AM579" s="341"/>
      <c r="AN579" s="341"/>
      <c r="AO579" s="341"/>
      <c r="AP579" s="341"/>
      <c r="AQ579" s="341"/>
      <c r="AR579" s="341"/>
      <c r="AS579" s="341"/>
      <c r="AT579" s="341"/>
      <c r="AU579" s="341"/>
      <c r="AV579" s="341"/>
      <c r="AW579" s="341"/>
      <c r="AX579" s="341"/>
      <c r="AY579" s="341"/>
      <c r="AZ579" s="341"/>
      <c r="BB579" s="419"/>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0" customFormat="true" ht="25.15" customHeight="true" x14ac:dyDescent="0.2">
      <c r="A580" s="419"/>
      <c r="B580" s="419"/>
      <c r="C580" s="1020"/>
      <c r="D580" s="1019"/>
      <c r="E580" s="828"/>
      <c r="F580" s="828"/>
      <c r="G580" s="828"/>
      <c r="H580" s="1021" t="s">
        <v>627</v>
      </c>
      <c r="I580" s="1021"/>
      <c r="J580" s="838">
        <v>8.8233148353092067E-2</v>
      </c>
      <c r="K580" s="828"/>
      <c r="L580" s="828"/>
      <c r="M580" s="1021" t="s">
        <v>607</v>
      </c>
      <c r="N580" s="1021"/>
      <c r="O580" s="839">
        <v>0.12463651225398557</v>
      </c>
      <c r="P580" s="828"/>
      <c r="Q580" s="828"/>
      <c r="R580" s="341"/>
      <c r="Z580" s="341"/>
      <c r="AA580" s="341"/>
      <c r="AB580" s="341"/>
      <c r="AC580" s="341"/>
      <c r="AD580" s="341"/>
      <c r="AE580" s="341"/>
      <c r="AF580" s="341"/>
      <c r="AG580" s="341"/>
      <c r="AH580" s="341"/>
      <c r="AI580" s="341"/>
      <c r="AJ580" s="341"/>
      <c r="AK580" s="341"/>
      <c r="AL580" s="341"/>
      <c r="AM580" s="341"/>
      <c r="AN580" s="341"/>
      <c r="AO580" s="341"/>
      <c r="AP580" s="341"/>
      <c r="AQ580" s="341"/>
      <c r="AR580" s="341"/>
      <c r="AS580" s="341"/>
      <c r="AT580" s="341"/>
      <c r="AU580" s="341"/>
      <c r="AV580" s="341"/>
      <c r="AW580" s="341"/>
      <c r="AX580" s="341"/>
      <c r="AY580" s="341"/>
      <c r="AZ580" s="341"/>
      <c r="BB580" s="419"/>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0" customFormat="true" ht="25.15" customHeight="true" x14ac:dyDescent="0.2">
      <c r="A581" s="419"/>
      <c r="B581" s="419"/>
      <c r="C581" s="1020"/>
      <c r="D581" s="1019"/>
      <c r="E581" s="828"/>
      <c r="F581" s="828"/>
      <c r="G581" s="828"/>
      <c r="H581" s="1021" t="s">
        <v>588</v>
      </c>
      <c r="I581" s="1021"/>
      <c r="J581" s="838">
        <v>0.59739125711813446</v>
      </c>
      <c r="K581" s="828"/>
      <c r="L581" s="828"/>
      <c r="M581" s="1021" t="s">
        <v>586</v>
      </c>
      <c r="N581" s="1021"/>
      <c r="O581" s="839">
        <v>0.15904168935832116</v>
      </c>
      <c r="P581" s="828"/>
      <c r="Q581" s="828"/>
      <c r="R581" s="341"/>
      <c r="Z581" s="341"/>
      <c r="AA581" s="341"/>
      <c r="AB581" s="341"/>
      <c r="AC581" s="341"/>
      <c r="AD581" s="341"/>
      <c r="AE581" s="341"/>
      <c r="AF581" s="341"/>
      <c r="AG581" s="341"/>
      <c r="AH581" s="341"/>
      <c r="AI581" s="341"/>
      <c r="AJ581" s="341"/>
      <c r="AK581" s="341"/>
      <c r="AL581" s="341"/>
      <c r="AM581" s="341"/>
      <c r="AN581" s="341"/>
      <c r="AO581" s="341"/>
      <c r="AP581" s="341"/>
      <c r="AQ581" s="341"/>
      <c r="AR581" s="341"/>
      <c r="AS581" s="341"/>
      <c r="AT581" s="341"/>
      <c r="AU581" s="341"/>
      <c r="AV581" s="341"/>
      <c r="AW581" s="341"/>
      <c r="AX581" s="341"/>
      <c r="AY581" s="341"/>
      <c r="AZ581" s="341"/>
      <c r="BB581" s="419"/>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0" customFormat="true" ht="25.15" customHeight="true" x14ac:dyDescent="0.2">
      <c r="A582" s="419"/>
      <c r="B582" s="419"/>
      <c r="C582" s="1020" t="s">
        <v>254</v>
      </c>
      <c r="D582" s="1021"/>
      <c r="E582" s="1021"/>
      <c r="F582" s="1021"/>
      <c r="G582" s="1021"/>
      <c r="H582" s="1021" t="s">
        <v>597</v>
      </c>
      <c r="I582" s="1021"/>
      <c r="J582" s="838">
        <v>0.39864670442870676</v>
      </c>
      <c r="K582" s="828"/>
      <c r="L582" s="828"/>
      <c r="M582" s="1021" t="s">
        <v>582</v>
      </c>
      <c r="N582" s="1021"/>
      <c r="O582" s="839">
        <v>0.18259819430300553</v>
      </c>
      <c r="P582" s="828"/>
      <c r="Q582" s="828"/>
      <c r="R582" s="341"/>
      <c r="Z582" s="341"/>
      <c r="AA582" s="341"/>
      <c r="AB582" s="341"/>
      <c r="AC582" s="341"/>
      <c r="AD582" s="341"/>
      <c r="AE582" s="341"/>
      <c r="AF582" s="341"/>
      <c r="AG582" s="341"/>
      <c r="AH582" s="341"/>
      <c r="AI582" s="341"/>
      <c r="AJ582" s="341"/>
      <c r="AK582" s="341"/>
      <c r="AL582" s="341"/>
      <c r="AM582" s="341"/>
      <c r="AN582" s="341"/>
      <c r="AO582" s="341"/>
      <c r="AP582" s="341"/>
      <c r="AQ582" s="341"/>
      <c r="AR582" s="341"/>
      <c r="AS582" s="341"/>
      <c r="AT582" s="341"/>
      <c r="AU582" s="341"/>
      <c r="AV582" s="341"/>
      <c r="AW582" s="341"/>
      <c r="AX582" s="341"/>
      <c r="AY582" s="341"/>
      <c r="AZ582" s="341"/>
      <c r="BB582" s="419"/>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0" customFormat="true" ht="25.15" customHeight="true" x14ac:dyDescent="0.2">
      <c r="A583" s="419"/>
      <c r="B583" s="419"/>
      <c r="C583" s="1020" t="s">
        <v>207</v>
      </c>
      <c r="D583" s="1021"/>
      <c r="E583" s="1018" t="s">
        <v>255</v>
      </c>
      <c r="F583" s="1023"/>
      <c r="G583" s="1024"/>
      <c r="H583" s="1021" t="s">
        <v>615</v>
      </c>
      <c r="I583" s="1021"/>
      <c r="J583" s="838">
        <v>0.13330802280604859</v>
      </c>
      <c r="K583" s="828"/>
      <c r="L583" s="828"/>
      <c r="M583" s="1021" t="s">
        <v>601</v>
      </c>
      <c r="N583" s="1021"/>
      <c r="O583" s="839">
        <v>6.6066316182046003E-2</v>
      </c>
      <c r="P583" s="828"/>
      <c r="Q583" s="828"/>
      <c r="R583" s="341"/>
      <c r="Z583" s="341"/>
      <c r="AA583" s="341"/>
      <c r="AB583" s="341"/>
      <c r="AC583" s="341"/>
      <c r="AD583" s="341"/>
      <c r="AE583" s="341"/>
      <c r="AF583" s="341"/>
      <c r="AG583" s="341"/>
      <c r="AH583" s="341"/>
      <c r="AI583" s="341"/>
      <c r="AJ583" s="341"/>
      <c r="AK583" s="341"/>
      <c r="AL583" s="341"/>
      <c r="AM583" s="341"/>
      <c r="AN583" s="341"/>
      <c r="AO583" s="341"/>
      <c r="AP583" s="341"/>
      <c r="AQ583" s="341"/>
      <c r="AR583" s="341"/>
      <c r="AS583" s="341"/>
      <c r="AT583" s="341"/>
      <c r="AU583" s="341"/>
      <c r="AV583" s="341"/>
      <c r="AW583" s="341"/>
      <c r="AX583" s="341"/>
      <c r="AY583" s="341"/>
      <c r="AZ583" s="341"/>
      <c r="BB583" s="419"/>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0" customFormat="true" ht="25.15" customHeight="true" x14ac:dyDescent="0.2">
      <c r="A584" s="419"/>
      <c r="B584" s="419"/>
      <c r="C584" s="1021"/>
      <c r="D584" s="1021"/>
      <c r="E584" s="849" t="s">
        <v>190</v>
      </c>
      <c r="F584" s="850" t="s">
        <v>256</v>
      </c>
      <c r="G584" s="851" t="s">
        <v>257</v>
      </c>
      <c r="H584" s="1021" t="s">
        <v>626</v>
      </c>
      <c r="I584" s="1021"/>
      <c r="J584" s="838">
        <v>5.4800341067254441E-2</v>
      </c>
      <c r="K584" s="828"/>
      <c r="L584" s="828"/>
      <c r="M584" s="1021" t="s">
        <v>596</v>
      </c>
      <c r="N584" s="1021"/>
      <c r="O584" s="839">
        <v>2.4243195305920194E-2</v>
      </c>
      <c r="P584" s="828"/>
      <c r="Q584" s="828"/>
      <c r="R584" s="341"/>
      <c r="Z584" s="341"/>
      <c r="AA584" s="341"/>
      <c r="AB584" s="341"/>
      <c r="AC584" s="341"/>
      <c r="AD584" s="341"/>
      <c r="AE584" s="341"/>
      <c r="AF584" s="341"/>
      <c r="AG584" s="341"/>
      <c r="AH584" s="341"/>
      <c r="AI584" s="341"/>
      <c r="AJ584" s="341"/>
      <c r="AK584" s="341"/>
      <c r="AL584" s="341"/>
      <c r="AM584" s="341"/>
      <c r="AN584" s="341"/>
      <c r="AO584" s="341"/>
      <c r="AP584" s="341"/>
      <c r="AQ584" s="341"/>
      <c r="AR584" s="341"/>
      <c r="AS584" s="341"/>
      <c r="AT584" s="341"/>
      <c r="AU584" s="341"/>
      <c r="AV584" s="341"/>
      <c r="AW584" s="341"/>
      <c r="AX584" s="341"/>
      <c r="AY584" s="341"/>
      <c r="AZ584" s="341"/>
      <c r="BB584" s="419"/>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0" customFormat="true" ht="25.15" customHeight="true" x14ac:dyDescent="0.2">
      <c r="A585" s="419"/>
      <c r="B585" s="419"/>
      <c r="C585" s="1020" t="s">
        <v>208</v>
      </c>
      <c r="D585" s="1021"/>
      <c r="E585" s="852">
        <v>11.64909664386211</v>
      </c>
      <c r="F585" s="853">
        <v>13.545461213793153</v>
      </c>
      <c r="G585" s="854">
        <v>13.545461213793153</v>
      </c>
      <c r="H585" s="1021" t="s">
        <v>592</v>
      </c>
      <c r="I585" s="1021"/>
      <c r="J585" s="838">
        <v>0.51439117385881705</v>
      </c>
      <c r="K585" s="828"/>
      <c r="L585" s="828"/>
      <c r="M585" s="1021" t="s">
        <v>588</v>
      </c>
      <c r="N585" s="1021"/>
      <c r="O585" s="839">
        <v>0.10012070036286207</v>
      </c>
      <c r="P585" s="828"/>
      <c r="Q585" s="828"/>
      <c r="R585" s="341"/>
      <c r="Z585" s="341"/>
      <c r="AA585" s="341"/>
      <c r="AB585" s="341"/>
      <c r="AC585" s="341"/>
      <c r="AD585" s="341"/>
      <c r="AE585" s="341"/>
      <c r="AF585" s="341"/>
      <c r="AG585" s="341"/>
      <c r="AH585" s="341"/>
      <c r="AI585" s="341"/>
      <c r="AJ585" s="341"/>
      <c r="AK585" s="341"/>
      <c r="AL585" s="341"/>
      <c r="AM585" s="341"/>
      <c r="AN585" s="341"/>
      <c r="AO585" s="341"/>
      <c r="AP585" s="341"/>
      <c r="AQ585" s="341"/>
      <c r="AR585" s="341"/>
      <c r="AS585" s="341"/>
      <c r="AT585" s="341"/>
      <c r="AU585" s="341"/>
      <c r="AV585" s="341"/>
      <c r="AW585" s="341"/>
      <c r="AX585" s="341"/>
      <c r="AY585" s="341"/>
      <c r="AZ585" s="341"/>
      <c r="BB585" s="419"/>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0" customFormat="true" ht="25.15" customHeight="true" x14ac:dyDescent="0.2">
      <c r="A586" s="419"/>
      <c r="B586" s="419"/>
      <c r="C586" s="1020"/>
      <c r="D586" s="1019"/>
      <c r="E586" s="828"/>
      <c r="F586" s="828"/>
      <c r="G586" s="828"/>
      <c r="H586" s="1021" t="s">
        <v>631</v>
      </c>
      <c r="I586" s="1021"/>
      <c r="J586" s="838">
        <v>5.1265823087972041E-2</v>
      </c>
      <c r="K586" s="828"/>
      <c r="L586" s="828"/>
      <c r="M586" s="1021" t="s">
        <v>597</v>
      </c>
      <c r="N586" s="1021"/>
      <c r="O586" s="839">
        <v>5.7503530422479021E-2</v>
      </c>
      <c r="P586" s="828"/>
      <c r="Q586" s="828"/>
      <c r="R586" s="341"/>
      <c r="Z586" s="341"/>
      <c r="AA586" s="341"/>
      <c r="AB586" s="341"/>
      <c r="AC586" s="341"/>
      <c r="AD586" s="341"/>
      <c r="AE586" s="341"/>
      <c r="AF586" s="341"/>
      <c r="AG586" s="341"/>
      <c r="AH586" s="341"/>
      <c r="AI586" s="341"/>
      <c r="AJ586" s="341"/>
      <c r="AK586" s="341"/>
      <c r="AL586" s="341"/>
      <c r="AM586" s="341"/>
      <c r="AN586" s="341"/>
      <c r="AO586" s="341"/>
      <c r="AP586" s="341"/>
      <c r="AQ586" s="341"/>
      <c r="AR586" s="341"/>
      <c r="AS586" s="341"/>
      <c r="AT586" s="341"/>
      <c r="AU586" s="341"/>
      <c r="AV586" s="341"/>
      <c r="AW586" s="341"/>
      <c r="AX586" s="341"/>
      <c r="AY586" s="341"/>
      <c r="AZ586" s="341"/>
      <c r="BB586" s="419"/>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0" customFormat="true" ht="25.15" customHeight="true" x14ac:dyDescent="0.2">
      <c r="A587" s="419"/>
      <c r="B587" s="419"/>
      <c r="C587" s="1020"/>
      <c r="D587" s="1019"/>
      <c r="E587" s="828"/>
      <c r="F587" s="828"/>
      <c r="G587" s="828"/>
      <c r="H587" s="1021" t="s">
        <v>605</v>
      </c>
      <c r="I587" s="1021"/>
      <c r="J587" s="838">
        <v>0.23879147163542944</v>
      </c>
      <c r="K587" s="828"/>
      <c r="L587" s="828"/>
      <c r="M587" s="1021" t="s">
        <v>615</v>
      </c>
      <c r="N587" s="1021"/>
      <c r="O587" s="839">
        <v>1.5284505636242956E-2</v>
      </c>
      <c r="P587" s="828"/>
      <c r="Q587" s="828"/>
      <c r="R587" s="341"/>
      <c r="Z587" s="341"/>
      <c r="AA587" s="341"/>
      <c r="AB587" s="341"/>
      <c r="AC587" s="341"/>
      <c r="AD587" s="341"/>
      <c r="AE587" s="341"/>
      <c r="AF587" s="341"/>
      <c r="AG587" s="341"/>
      <c r="AH587" s="341"/>
      <c r="AI587" s="341"/>
      <c r="AJ587" s="341"/>
      <c r="AK587" s="341"/>
      <c r="AL587" s="341"/>
      <c r="AM587" s="341"/>
      <c r="AN587" s="341"/>
      <c r="AO587" s="341"/>
      <c r="AP587" s="341"/>
      <c r="AQ587" s="341"/>
      <c r="AR587" s="341"/>
      <c r="AS587" s="341"/>
      <c r="AT587" s="341"/>
      <c r="AU587" s="341"/>
      <c r="AV587" s="341"/>
      <c r="AW587" s="341"/>
      <c r="AX587" s="341"/>
      <c r="AY587" s="341"/>
      <c r="AZ587" s="341"/>
      <c r="BB587" s="419"/>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0" customFormat="true" ht="25.15" customHeight="true" x14ac:dyDescent="0.2">
      <c r="A588" s="419"/>
      <c r="B588" s="419"/>
      <c r="C588" s="1020"/>
      <c r="D588" s="1019"/>
      <c r="E588" s="828"/>
      <c r="F588" s="828"/>
      <c r="G588" s="828"/>
      <c r="H588" s="1021" t="s">
        <v>604</v>
      </c>
      <c r="I588" s="1021"/>
      <c r="J588" s="838">
        <v>4.2842668490176792E-3</v>
      </c>
      <c r="K588" s="828"/>
      <c r="L588" s="828"/>
      <c r="M588" s="1021" t="s">
        <v>626</v>
      </c>
      <c r="N588" s="1021"/>
      <c r="O588" s="839">
        <v>1.1897775397500796E-3</v>
      </c>
      <c r="P588" s="828"/>
      <c r="Q588" s="828"/>
      <c r="R588" s="341"/>
      <c r="Z588" s="341"/>
      <c r="AA588" s="341"/>
      <c r="AB588" s="341"/>
      <c r="AC588" s="341"/>
      <c r="AD588" s="341"/>
      <c r="AE588" s="341"/>
      <c r="AF588" s="341"/>
      <c r="AG588" s="341"/>
      <c r="AH588" s="341"/>
      <c r="AI588" s="341"/>
      <c r="AJ588" s="341"/>
      <c r="AK588" s="341"/>
      <c r="AL588" s="341"/>
      <c r="AM588" s="341"/>
      <c r="AN588" s="341"/>
      <c r="AO588" s="341"/>
      <c r="AP588" s="341"/>
      <c r="AQ588" s="341"/>
      <c r="AR588" s="341"/>
      <c r="AS588" s="341"/>
      <c r="AT588" s="341"/>
      <c r="AU588" s="341"/>
      <c r="AV588" s="341"/>
      <c r="AW588" s="341"/>
      <c r="AX588" s="341"/>
      <c r="AY588" s="341"/>
      <c r="AZ588" s="341"/>
      <c r="BB588" s="419"/>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0" customFormat="true" ht="25.15" customHeight="true" x14ac:dyDescent="0.2">
      <c r="A589" s="419"/>
      <c r="B589" s="419"/>
      <c r="C589" s="1020"/>
      <c r="D589" s="1019"/>
      <c r="E589" s="828"/>
      <c r="F589" s="828"/>
      <c r="G589" s="828"/>
      <c r="H589" s="1021" t="s">
        <v>700</v>
      </c>
      <c r="I589" s="1021"/>
      <c r="J589" s="845">
        <v>6.4343127645732285E-5</v>
      </c>
      <c r="K589" s="828"/>
      <c r="L589" s="828"/>
      <c r="M589" s="1021" t="s">
        <v>592</v>
      </c>
      <c r="N589" s="1021"/>
      <c r="O589" s="839">
        <v>0.15112681620595012</v>
      </c>
      <c r="P589" s="828"/>
      <c r="Q589" s="828"/>
      <c r="R589" s="341"/>
      <c r="Z589" s="341"/>
      <c r="AA589" s="341"/>
      <c r="AB589" s="341"/>
      <c r="AC589" s="341"/>
      <c r="AD589" s="341"/>
      <c r="AE589" s="341"/>
      <c r="AF589" s="341"/>
      <c r="AG589" s="341"/>
      <c r="AH589" s="341"/>
      <c r="AI589" s="341"/>
      <c r="AJ589" s="341"/>
      <c r="AK589" s="341"/>
      <c r="AL589" s="341"/>
      <c r="AM589" s="341"/>
      <c r="AN589" s="341"/>
      <c r="AO589" s="341"/>
      <c r="AP589" s="341"/>
      <c r="AQ589" s="341"/>
      <c r="AR589" s="341"/>
      <c r="AS589" s="341"/>
      <c r="AT589" s="341"/>
      <c r="AU589" s="341"/>
      <c r="AV589" s="341"/>
      <c r="AW589" s="341"/>
      <c r="AX589" s="341"/>
      <c r="AY589" s="341"/>
      <c r="AZ589" s="341"/>
      <c r="BB589" s="419"/>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0" customFormat="true" ht="25.15" customHeight="true" x14ac:dyDescent="0.2">
      <c r="A590" s="419"/>
      <c r="B590" s="419"/>
      <c r="C590" s="1020"/>
      <c r="D590" s="1019"/>
      <c r="E590" s="828"/>
      <c r="F590" s="828"/>
      <c r="G590" s="828"/>
      <c r="H590" s="1021" t="s">
        <v>624</v>
      </c>
      <c r="I590" s="1021"/>
      <c r="J590" s="838">
        <v>0.10191029448966124</v>
      </c>
      <c r="K590" s="828"/>
      <c r="L590" s="828"/>
      <c r="M590" s="1021" t="s">
        <v>631</v>
      </c>
      <c r="N590" s="1021"/>
      <c r="O590" s="839">
        <v>4.3364130010332793E-3</v>
      </c>
      <c r="P590" s="828"/>
      <c r="Q590" s="828"/>
      <c r="R590" s="341"/>
      <c r="Z590" s="341"/>
      <c r="AA590" s="341"/>
      <c r="AB590" s="341"/>
      <c r="AC590" s="341"/>
      <c r="AD590" s="341"/>
      <c r="AE590" s="341"/>
      <c r="AF590" s="341"/>
      <c r="AG590" s="341"/>
      <c r="AH590" s="341"/>
      <c r="AI590" s="341"/>
      <c r="AJ590" s="341"/>
      <c r="AK590" s="341"/>
      <c r="AL590" s="341"/>
      <c r="AM590" s="341"/>
      <c r="AN590" s="341"/>
      <c r="AO590" s="341"/>
      <c r="AP590" s="341"/>
      <c r="AQ590" s="341"/>
      <c r="AR590" s="341"/>
      <c r="AS590" s="341"/>
      <c r="AT590" s="341"/>
      <c r="AU590" s="341"/>
      <c r="AV590" s="341"/>
      <c r="AW590" s="341"/>
      <c r="AX590" s="341"/>
      <c r="AY590" s="341"/>
      <c r="AZ590" s="341"/>
      <c r="BB590" s="419"/>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0" customFormat="true" ht="25.15" customHeight="true" x14ac:dyDescent="0.2">
      <c r="A591" s="419"/>
      <c r="B591" s="419"/>
      <c r="C591" s="1020"/>
      <c r="D591" s="1019"/>
      <c r="E591" s="828"/>
      <c r="F591" s="828"/>
      <c r="G591" s="828"/>
      <c r="H591" s="1021" t="s">
        <v>684</v>
      </c>
      <c r="I591" s="1021"/>
      <c r="J591" s="838">
        <v>1.0009390484249398E-3</v>
      </c>
      <c r="K591" s="828"/>
      <c r="L591" s="828"/>
      <c r="M591" s="1021" t="s">
        <v>605</v>
      </c>
      <c r="N591" s="1021"/>
      <c r="O591" s="839">
        <v>0.12691269585050469</v>
      </c>
      <c r="P591" s="828"/>
      <c r="Q591" s="828"/>
      <c r="R591" s="341"/>
      <c r="Z591" s="341"/>
      <c r="AA591" s="341"/>
      <c r="AB591" s="341"/>
      <c r="AC591" s="341"/>
      <c r="AD591" s="341"/>
      <c r="AE591" s="341"/>
      <c r="AF591" s="341"/>
      <c r="AG591" s="341"/>
      <c r="AH591" s="341"/>
      <c r="AI591" s="341"/>
      <c r="AJ591" s="341"/>
      <c r="AK591" s="341"/>
      <c r="AL591" s="341"/>
      <c r="AM591" s="341"/>
      <c r="AN591" s="341"/>
      <c r="AO591" s="341"/>
      <c r="AP591" s="341"/>
      <c r="AQ591" s="341"/>
      <c r="AR591" s="341"/>
      <c r="AS591" s="341"/>
      <c r="AT591" s="341"/>
      <c r="AU591" s="341"/>
      <c r="AV591" s="341"/>
      <c r="AW591" s="341"/>
      <c r="AX591" s="341"/>
      <c r="AY591" s="341"/>
      <c r="AZ591" s="341"/>
      <c r="BB591" s="419"/>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0" customFormat="true" ht="25.15" customHeight="true" x14ac:dyDescent="0.2">
      <c r="A592" s="419"/>
      <c r="B592" s="419"/>
      <c r="C592" s="1020"/>
      <c r="D592" s="1019"/>
      <c r="E592" s="828"/>
      <c r="F592" s="828"/>
      <c r="G592" s="828"/>
      <c r="H592" s="1021" t="s">
        <v>611</v>
      </c>
      <c r="I592" s="1021"/>
      <c r="J592" s="838">
        <v>0.19550152455081746</v>
      </c>
      <c r="K592" s="828"/>
      <c r="L592" s="828"/>
      <c r="M592" s="1021" t="s">
        <v>625</v>
      </c>
      <c r="N592" s="1021"/>
      <c r="O592" s="839">
        <v>6.2216342275897868E-2</v>
      </c>
      <c r="P592" s="828"/>
      <c r="Q592" s="828"/>
      <c r="R592" s="341"/>
      <c r="Z592" s="341"/>
      <c r="AA592" s="341"/>
      <c r="AB592" s="341"/>
      <c r="AC592" s="341"/>
      <c r="AD592" s="341"/>
      <c r="AE592" s="341"/>
      <c r="AF592" s="341"/>
      <c r="AG592" s="341"/>
      <c r="AH592" s="341"/>
      <c r="AI592" s="341"/>
      <c r="AJ592" s="341"/>
      <c r="AK592" s="341"/>
      <c r="AL592" s="341"/>
      <c r="AM592" s="341"/>
      <c r="AN592" s="341"/>
      <c r="AO592" s="341"/>
      <c r="AP592" s="341"/>
      <c r="AQ592" s="341"/>
      <c r="AR592" s="341"/>
      <c r="AS592" s="341"/>
      <c r="AT592" s="341"/>
      <c r="AU592" s="341"/>
      <c r="AV592" s="341"/>
      <c r="AW592" s="341"/>
      <c r="AX592" s="341"/>
      <c r="AY592" s="341"/>
      <c r="AZ592" s="341"/>
      <c r="BB592" s="419"/>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0" customFormat="true" ht="25.15" customHeight="true" x14ac:dyDescent="0.2">
      <c r="A593" s="419"/>
      <c r="B593" s="419"/>
      <c r="C593" s="1020"/>
      <c r="D593" s="1019"/>
      <c r="E593" s="828"/>
      <c r="F593" s="828"/>
      <c r="G593" s="828"/>
      <c r="H593" s="1021" t="s">
        <v>593</v>
      </c>
      <c r="I593" s="1021"/>
      <c r="J593" s="838">
        <v>0.16223211026479714</v>
      </c>
      <c r="K593" s="828"/>
      <c r="L593" s="828"/>
      <c r="M593" s="1021" t="s">
        <v>604</v>
      </c>
      <c r="N593" s="1021"/>
      <c r="O593" s="839">
        <v>0.13284619955786853</v>
      </c>
      <c r="P593" s="828"/>
      <c r="Q593" s="828"/>
      <c r="R593" s="341"/>
      <c r="Z593" s="341"/>
      <c r="AA593" s="341"/>
      <c r="AB593" s="341"/>
      <c r="AC593" s="341"/>
      <c r="AD593" s="341"/>
      <c r="AE593" s="341"/>
      <c r="AF593" s="341"/>
      <c r="AG593" s="341"/>
      <c r="AH593" s="341"/>
      <c r="AI593" s="341"/>
      <c r="AJ593" s="341"/>
      <c r="AK593" s="341"/>
      <c r="AL593" s="341"/>
      <c r="AM593" s="341"/>
      <c r="AN593" s="341"/>
      <c r="AO593" s="341"/>
      <c r="AP593" s="341"/>
      <c r="AQ593" s="341"/>
      <c r="AR593" s="341"/>
      <c r="AS593" s="341"/>
      <c r="AT593" s="341"/>
      <c r="AU593" s="341"/>
      <c r="AV593" s="341"/>
      <c r="AW593" s="341"/>
      <c r="AX593" s="341"/>
      <c r="AY593" s="341"/>
      <c r="AZ593" s="341"/>
      <c r="BB593" s="419"/>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0" customFormat="true" ht="25.15" customHeight="true" x14ac:dyDescent="0.2">
      <c r="A594" s="419"/>
      <c r="B594" s="419"/>
      <c r="C594" s="1020"/>
      <c r="D594" s="1019"/>
      <c r="E594" s="828"/>
      <c r="F594" s="828"/>
      <c r="G594" s="828"/>
      <c r="H594" s="1021" t="s">
        <v>647</v>
      </c>
      <c r="I594" s="1021"/>
      <c r="J594" s="838">
        <v>6.2985091910185498E-3</v>
      </c>
      <c r="K594" s="828"/>
      <c r="L594" s="828"/>
      <c r="M594" s="1021" t="s">
        <v>700</v>
      </c>
      <c r="N594" s="1021"/>
      <c r="O594" s="839">
        <v>1.6350172702407925E-3</v>
      </c>
      <c r="P594" s="828"/>
      <c r="Q594" s="828"/>
      <c r="R594" s="341"/>
      <c r="Z594" s="341"/>
      <c r="AA594" s="341"/>
      <c r="AB594" s="341"/>
      <c r="AC594" s="341"/>
      <c r="AD594" s="341"/>
      <c r="AE594" s="341"/>
      <c r="AF594" s="341"/>
      <c r="AG594" s="341"/>
      <c r="AH594" s="341"/>
      <c r="AI594" s="341"/>
      <c r="AJ594" s="341"/>
      <c r="AK594" s="341"/>
      <c r="AL594" s="341"/>
      <c r="AM594" s="341"/>
      <c r="AN594" s="341"/>
      <c r="AO594" s="341"/>
      <c r="AP594" s="341"/>
      <c r="AQ594" s="341"/>
      <c r="AR594" s="341"/>
      <c r="AS594" s="341"/>
      <c r="AT594" s="341"/>
      <c r="AU594" s="341"/>
      <c r="AV594" s="341"/>
      <c r="AW594" s="341"/>
      <c r="AX594" s="341"/>
      <c r="AY594" s="341"/>
      <c r="AZ594" s="341"/>
      <c r="BB594" s="419"/>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0" customFormat="true" ht="25.15" customHeight="true" x14ac:dyDescent="0.2">
      <c r="A595" s="419"/>
      <c r="B595" s="419"/>
      <c r="C595" s="1020"/>
      <c r="D595" s="1019"/>
      <c r="E595" s="828"/>
      <c r="F595" s="828"/>
      <c r="G595" s="828"/>
      <c r="H595" s="1021" t="s">
        <v>675</v>
      </c>
      <c r="I595" s="1021"/>
      <c r="J595" s="838">
        <v>5.5036329461866026E-3</v>
      </c>
      <c r="K595" s="828"/>
      <c r="L595" s="828"/>
      <c r="M595" s="1021" t="s">
        <v>624</v>
      </c>
      <c r="N595" s="1021"/>
      <c r="O595" s="839">
        <v>1.1067439211538417E-2</v>
      </c>
      <c r="P595" s="828"/>
      <c r="Q595" s="828"/>
      <c r="R595" s="341"/>
      <c r="Z595" s="341"/>
      <c r="AA595" s="341"/>
      <c r="AB595" s="341"/>
      <c r="AC595" s="341"/>
      <c r="AD595" s="341"/>
      <c r="AE595" s="341"/>
      <c r="AF595" s="341"/>
      <c r="AG595" s="341"/>
      <c r="AH595" s="341"/>
      <c r="AI595" s="341"/>
      <c r="AJ595" s="341"/>
      <c r="AK595" s="341"/>
      <c r="AL595" s="341"/>
      <c r="AM595" s="341"/>
      <c r="AN595" s="341"/>
      <c r="AO595" s="341"/>
      <c r="AP595" s="341"/>
      <c r="AQ595" s="341"/>
      <c r="AR595" s="341"/>
      <c r="AS595" s="341"/>
      <c r="AT595" s="341"/>
      <c r="AU595" s="341"/>
      <c r="AV595" s="341"/>
      <c r="AW595" s="341"/>
      <c r="AX595" s="341"/>
      <c r="AY595" s="341"/>
      <c r="AZ595" s="341"/>
      <c r="BB595" s="419"/>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0" customFormat="true" ht="25.15" customHeight="true" x14ac:dyDescent="0.2">
      <c r="A596" s="419"/>
      <c r="B596" s="419"/>
      <c r="C596" s="1020"/>
      <c r="D596" s="1019"/>
      <c r="E596" s="828"/>
      <c r="F596" s="828"/>
      <c r="G596" s="828"/>
      <c r="H596" s="1021" t="s">
        <v>612</v>
      </c>
      <c r="I596" s="1021"/>
      <c r="J596" s="838">
        <v>2.3983361936476587E-3</v>
      </c>
      <c r="K596" s="828"/>
      <c r="L596" s="828"/>
      <c r="M596" s="1021" t="s">
        <v>684</v>
      </c>
      <c r="N596" s="1021"/>
      <c r="O596" s="839">
        <v>6.7563873354534328E-4</v>
      </c>
      <c r="P596" s="828"/>
      <c r="Q596" s="828"/>
      <c r="R596" s="341"/>
      <c r="Z596" s="341"/>
      <c r="AA596" s="341"/>
      <c r="AB596" s="341"/>
      <c r="AC596" s="341"/>
      <c r="AD596" s="341"/>
      <c r="AE596" s="341"/>
      <c r="AF596" s="341"/>
      <c r="AG596" s="341"/>
      <c r="AH596" s="341"/>
      <c r="AI596" s="341"/>
      <c r="AJ596" s="341"/>
      <c r="AK596" s="341"/>
      <c r="AL596" s="341"/>
      <c r="AM596" s="341"/>
      <c r="AN596" s="341"/>
      <c r="AO596" s="341"/>
      <c r="AP596" s="341"/>
      <c r="AQ596" s="341"/>
      <c r="AR596" s="341"/>
      <c r="AS596" s="341"/>
      <c r="AT596" s="341"/>
      <c r="AU596" s="341"/>
      <c r="AV596" s="341"/>
      <c r="AW596" s="341"/>
      <c r="AX596" s="341"/>
      <c r="AY596" s="341"/>
      <c r="AZ596" s="341"/>
      <c r="BB596" s="419"/>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0" customFormat="true" ht="25.15" customHeight="true" x14ac:dyDescent="0.2">
      <c r="A597" s="419"/>
      <c r="B597" s="419"/>
      <c r="C597" s="1020"/>
      <c r="D597" s="1019"/>
      <c r="E597" s="828"/>
      <c r="F597" s="828"/>
      <c r="G597" s="828"/>
      <c r="H597" s="1021" t="s">
        <v>637</v>
      </c>
      <c r="I597" s="1021"/>
      <c r="J597" s="838">
        <v>1.4799066752208944E-3</v>
      </c>
      <c r="K597" s="828"/>
      <c r="L597" s="828"/>
      <c r="M597" s="1021" t="s">
        <v>712</v>
      </c>
      <c r="N597" s="1021"/>
      <c r="O597" s="839">
        <v>1.6210614010337359E-4</v>
      </c>
      <c r="P597" s="828"/>
      <c r="Q597" s="828"/>
      <c r="R597" s="341"/>
      <c r="Z597" s="341"/>
      <c r="AA597" s="341"/>
      <c r="AB597" s="341"/>
      <c r="AC597" s="341"/>
      <c r="AD597" s="341"/>
      <c r="AE597" s="341"/>
      <c r="AF597" s="341"/>
      <c r="AG597" s="341"/>
      <c r="AH597" s="341"/>
      <c r="AI597" s="341"/>
      <c r="AJ597" s="341"/>
      <c r="AK597" s="341"/>
      <c r="AL597" s="341"/>
      <c r="AM597" s="341"/>
      <c r="AN597" s="341"/>
      <c r="AO597" s="341"/>
      <c r="AP597" s="341"/>
      <c r="AQ597" s="341"/>
      <c r="AR597" s="341"/>
      <c r="AS597" s="341"/>
      <c r="AT597" s="341"/>
      <c r="AU597" s="341"/>
      <c r="AV597" s="341"/>
      <c r="AW597" s="341"/>
      <c r="AX597" s="341"/>
      <c r="AY597" s="341"/>
      <c r="AZ597" s="341"/>
      <c r="BB597" s="419"/>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0" customFormat="true" ht="25.15" customHeight="true" x14ac:dyDescent="0.2">
      <c r="A598" s="419"/>
      <c r="B598" s="419"/>
      <c r="C598" s="1020"/>
      <c r="D598" s="1019"/>
      <c r="E598" s="828"/>
      <c r="F598" s="828"/>
      <c r="G598" s="828"/>
      <c r="H598" s="1021" t="s">
        <v>666</v>
      </c>
      <c r="I598" s="1021"/>
      <c r="J598" s="838">
        <v>1.2678664311697107E-4</v>
      </c>
      <c r="K598" s="828"/>
      <c r="L598" s="828"/>
      <c r="M598" s="1021" t="s">
        <v>611</v>
      </c>
      <c r="N598" s="1021"/>
      <c r="O598" s="839">
        <v>3.4063028414152284E-2</v>
      </c>
      <c r="P598" s="828"/>
      <c r="Q598" s="828"/>
      <c r="R598" s="341"/>
      <c r="Z598" s="341"/>
      <c r="AA598" s="341"/>
      <c r="AB598" s="341"/>
      <c r="AC598" s="341"/>
      <c r="AD598" s="341"/>
      <c r="AE598" s="341"/>
      <c r="AF598" s="341"/>
      <c r="AG598" s="341"/>
      <c r="AH598" s="341"/>
      <c r="AI598" s="341"/>
      <c r="AJ598" s="341"/>
      <c r="AK598" s="341"/>
      <c r="AL598" s="341"/>
      <c r="AM598" s="341"/>
      <c r="AN598" s="341"/>
      <c r="AO598" s="341"/>
      <c r="AP598" s="341"/>
      <c r="AQ598" s="341"/>
      <c r="AR598" s="341"/>
      <c r="AS598" s="341"/>
      <c r="AT598" s="341"/>
      <c r="AU598" s="341"/>
      <c r="AV598" s="341"/>
      <c r="AW598" s="341"/>
      <c r="AX598" s="341"/>
      <c r="AY598" s="341"/>
      <c r="AZ598" s="341"/>
      <c r="BB598" s="419"/>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0" customFormat="true" ht="25.15" customHeight="true" x14ac:dyDescent="0.2">
      <c r="A599" s="419"/>
      <c r="B599" s="419"/>
      <c r="C599" s="1020"/>
      <c r="D599" s="1019"/>
      <c r="E599" s="828"/>
      <c r="F599" s="828"/>
      <c r="G599" s="828"/>
      <c r="H599" s="1021" t="s">
        <v>644</v>
      </c>
      <c r="I599" s="1021"/>
      <c r="J599" s="838">
        <v>9.1805918973307098E-4</v>
      </c>
      <c r="K599" s="828"/>
      <c r="L599" s="828"/>
      <c r="M599" s="1021" t="s">
        <v>593</v>
      </c>
      <c r="N599" s="1021"/>
      <c r="O599" s="839">
        <v>0.17642719295400072</v>
      </c>
      <c r="P599" s="828"/>
      <c r="Q599" s="828"/>
      <c r="R599" s="341"/>
      <c r="Z599" s="341"/>
      <c r="AA599" s="341"/>
      <c r="AB599" s="341"/>
      <c r="AC599" s="341"/>
      <c r="AD599" s="341"/>
      <c r="AE599" s="341"/>
      <c r="AF599" s="341"/>
      <c r="AG599" s="341"/>
      <c r="AH599" s="341"/>
      <c r="AI599" s="341"/>
      <c r="AJ599" s="341"/>
      <c r="AK599" s="341"/>
      <c r="AL599" s="341"/>
      <c r="AM599" s="341"/>
      <c r="AN599" s="341"/>
      <c r="AO599" s="341"/>
      <c r="AP599" s="341"/>
      <c r="AQ599" s="341"/>
      <c r="AR599" s="341"/>
      <c r="AS599" s="341"/>
      <c r="AT599" s="341"/>
      <c r="AU599" s="341"/>
      <c r="AV599" s="341"/>
      <c r="AW599" s="341"/>
      <c r="AX599" s="341"/>
      <c r="AY599" s="341"/>
      <c r="AZ599" s="341"/>
      <c r="BB599" s="419"/>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0" customFormat="true" ht="25.15" customHeight="true" x14ac:dyDescent="0.2">
      <c r="A600" s="419"/>
      <c r="B600" s="419"/>
      <c r="C600" s="1020"/>
      <c r="D600" s="1019"/>
      <c r="E600" s="828"/>
      <c r="F600" s="828"/>
      <c r="G600" s="828"/>
      <c r="H600" s="1021" t="s">
        <v>623</v>
      </c>
      <c r="I600" s="1021"/>
      <c r="J600" s="838">
        <v>8.6589523222493719E-4</v>
      </c>
      <c r="K600" s="828"/>
      <c r="L600" s="828"/>
      <c r="M600" s="1021" t="s">
        <v>647</v>
      </c>
      <c r="N600" s="1021"/>
      <c r="O600" s="839">
        <v>6.190441768734554E-3</v>
      </c>
      <c r="P600" s="828"/>
      <c r="Q600" s="828"/>
      <c r="R600" s="341"/>
      <c r="Z600" s="341"/>
      <c r="AA600" s="341"/>
      <c r="AB600" s="341"/>
      <c r="AC600" s="341"/>
      <c r="AD600" s="341"/>
      <c r="AE600" s="341"/>
      <c r="AF600" s="341"/>
      <c r="AG600" s="341"/>
      <c r="AH600" s="341"/>
      <c r="AI600" s="341"/>
      <c r="AJ600" s="341"/>
      <c r="AK600" s="341"/>
      <c r="AL600" s="341"/>
      <c r="AM600" s="341"/>
      <c r="AN600" s="341"/>
      <c r="AO600" s="341"/>
      <c r="AP600" s="341"/>
      <c r="AQ600" s="341"/>
      <c r="AR600" s="341"/>
      <c r="AS600" s="341"/>
      <c r="AT600" s="341"/>
      <c r="AU600" s="341"/>
      <c r="AV600" s="341"/>
      <c r="AW600" s="341"/>
      <c r="AX600" s="341"/>
      <c r="AY600" s="341"/>
      <c r="AZ600" s="341"/>
      <c r="BB600" s="419"/>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0" customFormat="true" ht="25.15" customHeight="true" x14ac:dyDescent="0.2">
      <c r="A601" s="419"/>
      <c r="B601" s="419"/>
      <c r="C601" s="1020"/>
      <c r="D601" s="1019"/>
      <c r="E601" s="828"/>
      <c r="F601" s="828"/>
      <c r="G601" s="828"/>
      <c r="H601" s="1021" t="s">
        <v>683</v>
      </c>
      <c r="I601" s="1021"/>
      <c r="J601" s="838">
        <v>2.9146892478769051E-4</v>
      </c>
      <c r="K601" s="828"/>
      <c r="L601" s="828"/>
      <c r="M601" s="1021" t="s">
        <v>675</v>
      </c>
      <c r="N601" s="1021"/>
      <c r="O601" s="839">
        <v>2.8630748559183364E-3</v>
      </c>
      <c r="P601" s="828"/>
      <c r="Q601" s="828"/>
      <c r="R601" s="341"/>
      <c r="Z601" s="341"/>
      <c r="AA601" s="341"/>
      <c r="AB601" s="341"/>
      <c r="AC601" s="341"/>
      <c r="AD601" s="341"/>
      <c r="AE601" s="341"/>
      <c r="AF601" s="341"/>
      <c r="AG601" s="341"/>
      <c r="AH601" s="341"/>
      <c r="AI601" s="341"/>
      <c r="AJ601" s="341"/>
      <c r="AK601" s="341"/>
      <c r="AL601" s="341"/>
      <c r="AM601" s="341"/>
      <c r="AN601" s="341"/>
      <c r="AO601" s="341"/>
      <c r="AP601" s="341"/>
      <c r="AQ601" s="341"/>
      <c r="AR601" s="341"/>
      <c r="AS601" s="341"/>
      <c r="AT601" s="341"/>
      <c r="AU601" s="341"/>
      <c r="AV601" s="341"/>
      <c r="AW601" s="341"/>
      <c r="AX601" s="341"/>
      <c r="AY601" s="341"/>
      <c r="AZ601" s="341"/>
      <c r="BB601" s="419"/>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0" customFormat="true" ht="25.15" customHeight="true" x14ac:dyDescent="0.2">
      <c r="A602" s="419"/>
      <c r="B602" s="419"/>
      <c r="C602" s="1020"/>
      <c r="D602" s="1019"/>
      <c r="E602" s="828"/>
      <c r="F602" s="828"/>
      <c r="G602" s="828"/>
      <c r="H602" s="1021" t="s">
        <v>669</v>
      </c>
      <c r="I602" s="1021"/>
      <c r="J602" s="838">
        <v>2.3651637203646125E-4</v>
      </c>
      <c r="K602" s="828"/>
      <c r="L602" s="828"/>
      <c r="M602" s="1021" t="s">
        <v>612</v>
      </c>
      <c r="N602" s="1021"/>
      <c r="O602" s="839">
        <v>0.10387968771472542</v>
      </c>
      <c r="P602" s="828"/>
      <c r="Q602" s="828"/>
      <c r="R602" s="341"/>
      <c r="Z602" s="341"/>
      <c r="AA602" s="341"/>
      <c r="AB602" s="341"/>
      <c r="AC602" s="341"/>
      <c r="AD602" s="341"/>
      <c r="AE602" s="341"/>
      <c r="AF602" s="341"/>
      <c r="AG602" s="341"/>
      <c r="AH602" s="341"/>
      <c r="AI602" s="341"/>
      <c r="AJ602" s="341"/>
      <c r="AK602" s="341"/>
      <c r="AL602" s="341"/>
      <c r="AM602" s="341"/>
      <c r="AN602" s="341"/>
      <c r="AO602" s="341"/>
      <c r="AP602" s="341"/>
      <c r="AQ602" s="341"/>
      <c r="AR602" s="341"/>
      <c r="AS602" s="341"/>
      <c r="AT602" s="341"/>
      <c r="AU602" s="341"/>
      <c r="AV602" s="341"/>
      <c r="AW602" s="341"/>
      <c r="AX602" s="341"/>
      <c r="AY602" s="341"/>
      <c r="AZ602" s="341"/>
      <c r="BB602" s="419"/>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0" customFormat="true" ht="25.15" customHeight="true" x14ac:dyDescent="0.2">
      <c r="A603" s="419"/>
      <c r="B603" s="419"/>
      <c r="C603" s="1020"/>
      <c r="D603" s="1019"/>
      <c r="E603" s="828"/>
      <c r="F603" s="828"/>
      <c r="G603" s="828"/>
      <c r="H603" s="1021" t="s">
        <v>646</v>
      </c>
      <c r="I603" s="1021"/>
      <c r="J603" s="838">
        <v>3.3812091836345627E-4</v>
      </c>
      <c r="K603" s="828"/>
      <c r="L603" s="828"/>
      <c r="M603" s="1021" t="s">
        <v>637</v>
      </c>
      <c r="N603" s="1021"/>
      <c r="O603" s="839">
        <v>4.9694523777307743E-2</v>
      </c>
      <c r="P603" s="828"/>
      <c r="Q603" s="828"/>
      <c r="R603" s="341"/>
      <c r="Z603" s="341"/>
      <c r="AA603" s="341"/>
      <c r="AB603" s="341"/>
      <c r="AC603" s="341"/>
      <c r="AD603" s="341"/>
      <c r="AE603" s="341"/>
      <c r="AF603" s="341"/>
      <c r="AG603" s="341"/>
      <c r="AH603" s="341"/>
      <c r="AI603" s="341"/>
      <c r="AJ603" s="341"/>
      <c r="AK603" s="341"/>
      <c r="AL603" s="341"/>
      <c r="AM603" s="341"/>
      <c r="AN603" s="341"/>
      <c r="AO603" s="341"/>
      <c r="AP603" s="341"/>
      <c r="AQ603" s="341"/>
      <c r="AR603" s="341"/>
      <c r="AS603" s="341"/>
      <c r="AT603" s="341"/>
      <c r="AU603" s="341"/>
      <c r="AV603" s="341"/>
      <c r="AW603" s="341"/>
      <c r="AX603" s="341"/>
      <c r="AY603" s="341"/>
      <c r="AZ603" s="341"/>
      <c r="BB603" s="419"/>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1" customFormat="true" ht="25.15" customHeight="true" x14ac:dyDescent="0.2">
      <c r="A604" s="420"/>
      <c r="B604" s="420"/>
      <c r="C604" s="1020"/>
      <c r="D604" s="1019"/>
      <c r="E604" s="828"/>
      <c r="F604" s="828"/>
      <c r="G604" s="828"/>
      <c r="H604" s="1021" t="s">
        <v>633</v>
      </c>
      <c r="I604" s="1021"/>
      <c r="J604" s="838">
        <v>2.0210364565118452E-3</v>
      </c>
      <c r="K604" s="828"/>
      <c r="L604" s="828"/>
      <c r="M604" s="1021" t="s">
        <v>666</v>
      </c>
      <c r="N604" s="1021"/>
      <c r="O604" s="839">
        <v>2.0551003131885709E-2</v>
      </c>
      <c r="P604" s="828"/>
      <c r="Q604" s="828"/>
      <c r="BB604" s="420"/>
    </row>
    <row r="605" s="341" customFormat="true" ht="25.15" customHeight="true" x14ac:dyDescent="0.2">
      <c r="A605" s="420"/>
      <c r="B605" s="420"/>
      <c r="C605" s="1020"/>
      <c r="D605" s="1019"/>
      <c r="E605" s="828"/>
      <c r="F605" s="828"/>
      <c r="G605" s="828"/>
      <c r="H605" s="1021" t="s">
        <v>659</v>
      </c>
      <c r="I605" s="1021"/>
      <c r="J605" s="838">
        <v>9.1752579159626801E-4</v>
      </c>
      <c r="K605" s="828"/>
      <c r="L605" s="828"/>
      <c r="M605" s="1021" t="s">
        <v>644</v>
      </c>
      <c r="N605" s="1021"/>
      <c r="O605" s="839">
        <v>3.7417328378219421E-2</v>
      </c>
      <c r="P605" s="828"/>
      <c r="Q605" s="828"/>
      <c r="BB605" s="420"/>
    </row>
    <row r="606" s="341" customFormat="true" ht="25.15" customHeight="true" x14ac:dyDescent="0.2">
      <c r="A606" s="420"/>
      <c r="B606" s="420"/>
      <c r="C606" s="1020"/>
      <c r="D606" s="1019"/>
      <c r="E606" s="828"/>
      <c r="F606" s="828"/>
      <c r="G606" s="828"/>
      <c r="H606" s="1021" t="s">
        <v>701</v>
      </c>
      <c r="I606" s="1021"/>
      <c r="J606" s="838">
        <v>2.6620615867623714E-4</v>
      </c>
      <c r="K606" s="828"/>
      <c r="L606" s="828"/>
      <c r="M606" s="1021" t="s">
        <v>623</v>
      </c>
      <c r="N606" s="1021"/>
      <c r="O606" s="839">
        <v>6.2778768245424346E-2</v>
      </c>
      <c r="P606" s="828"/>
      <c r="Q606" s="828"/>
      <c r="BB606" s="420"/>
    </row>
    <row r="607" s="341" customFormat="true" ht="25.15" customHeight="true" x14ac:dyDescent="0.2">
      <c r="A607" s="420"/>
      <c r="B607" s="420"/>
      <c r="C607" s="1020"/>
      <c r="D607" s="1019"/>
      <c r="E607" s="828"/>
      <c r="F607" s="828"/>
      <c r="G607" s="828"/>
      <c r="H607" s="1021" t="s">
        <v>649</v>
      </c>
      <c r="I607" s="1021"/>
      <c r="J607" s="838">
        <v>1.1822866937712011E-3</v>
      </c>
      <c r="K607" s="828"/>
      <c r="L607" s="828"/>
      <c r="M607" s="1021" t="s">
        <v>683</v>
      </c>
      <c r="N607" s="1021"/>
      <c r="O607" s="839">
        <v>1.3652004463717249E-2</v>
      </c>
      <c r="P607" s="828"/>
      <c r="Q607" s="828"/>
      <c r="BB607" s="420"/>
    </row>
    <row r="608" s="341" customFormat="true" ht="25.15" customHeight="true" x14ac:dyDescent="0.2">
      <c r="A608" s="420"/>
      <c r="B608" s="420"/>
      <c r="C608" s="1020"/>
      <c r="D608" s="1019"/>
      <c r="E608" s="828"/>
      <c r="F608" s="828"/>
      <c r="G608" s="828"/>
      <c r="H608" s="1021" t="s">
        <v>589</v>
      </c>
      <c r="I608" s="1021"/>
      <c r="J608" s="838">
        <v>3.7671199788241697E-2</v>
      </c>
      <c r="K608" s="828"/>
      <c r="L608" s="828"/>
      <c r="M608" s="1021" t="s">
        <v>669</v>
      </c>
      <c r="N608" s="1021"/>
      <c r="O608" s="839">
        <v>1.8126268360020535E-2</v>
      </c>
      <c r="P608" s="828"/>
      <c r="Q608" s="828"/>
      <c r="BB608" s="420"/>
    </row>
    <row r="609" s="341" customFormat="true" ht="25.15" customHeight="true" x14ac:dyDescent="0.2">
      <c r="A609" s="420"/>
      <c r="B609" s="420"/>
      <c r="C609" s="1020"/>
      <c r="D609" s="1019"/>
      <c r="E609" s="828"/>
      <c r="F609" s="828"/>
      <c r="G609" s="828"/>
      <c r="H609" s="1021" t="s">
        <v>600</v>
      </c>
      <c r="I609" s="1021"/>
      <c r="J609" s="838">
        <v>3.9074581974315292E-2</v>
      </c>
      <c r="K609" s="828"/>
      <c r="L609" s="828"/>
      <c r="M609" s="1021" t="s">
        <v>646</v>
      </c>
      <c r="N609" s="1021"/>
      <c r="O609" s="839">
        <v>3.458297824165011E-2</v>
      </c>
      <c r="P609" s="828"/>
      <c r="Q609" s="828"/>
      <c r="BB609" s="420"/>
    </row>
    <row r="610" s="341" customFormat="true" ht="25.15" customHeight="true" x14ac:dyDescent="0.2">
      <c r="A610" s="420"/>
      <c r="B610" s="420"/>
      <c r="C610" s="1020"/>
      <c r="D610" s="1019"/>
      <c r="E610" s="828"/>
      <c r="F610" s="828"/>
      <c r="G610" s="828"/>
      <c r="H610" s="1021" t="s">
        <v>642</v>
      </c>
      <c r="I610" s="1021"/>
      <c r="J610" s="838">
        <v>3.3956667377759868E-4</v>
      </c>
      <c r="K610" s="828"/>
      <c r="L610" s="828"/>
      <c r="M610" s="1021" t="s">
        <v>633</v>
      </c>
      <c r="N610" s="1021"/>
      <c r="O610" s="839">
        <v>5.9571462883023285E-2</v>
      </c>
      <c r="P610" s="828"/>
      <c r="Q610" s="828"/>
      <c r="BB610" s="420"/>
    </row>
    <row r="611" s="341" customFormat="true" ht="25.15" customHeight="true" x14ac:dyDescent="0.2">
      <c r="A611" s="420"/>
      <c r="B611" s="420"/>
      <c r="C611" s="1020"/>
      <c r="D611" s="1019"/>
      <c r="E611" s="828"/>
      <c r="F611" s="828"/>
      <c r="G611" s="828"/>
      <c r="H611" s="1021" t="s">
        <v>655</v>
      </c>
      <c r="I611" s="1021"/>
      <c r="J611" s="838">
        <v>1.996349408059834E-4</v>
      </c>
      <c r="K611" s="828"/>
      <c r="L611" s="828"/>
      <c r="M611" s="1021" t="s">
        <v>659</v>
      </c>
      <c r="N611" s="1021"/>
      <c r="O611" s="839">
        <v>2.5610023813516007E-2</v>
      </c>
      <c r="P611" s="828"/>
      <c r="Q611" s="828"/>
      <c r="BB611" s="420"/>
    </row>
    <row r="612" s="341" customFormat="true" ht="25.15" customHeight="true" x14ac:dyDescent="0.2">
      <c r="A612" s="420"/>
      <c r="B612" s="420"/>
      <c r="C612" s="1020"/>
      <c r="D612" s="1019"/>
      <c r="E612" s="828"/>
      <c r="F612" s="828"/>
      <c r="G612" s="828"/>
      <c r="H612" s="1021" t="s">
        <v>602</v>
      </c>
      <c r="I612" s="1021"/>
      <c r="J612" s="838">
        <v>1.0267287719656201E-2</v>
      </c>
      <c r="K612" s="828"/>
      <c r="L612" s="828"/>
      <c r="M612" s="1021" t="s">
        <v>701</v>
      </c>
      <c r="N612" s="1021"/>
      <c r="O612" s="839">
        <v>5.7502641227200257E-3</v>
      </c>
      <c r="P612" s="828"/>
      <c r="Q612" s="828"/>
      <c r="BB612" s="420"/>
    </row>
    <row r="613" s="341" customFormat="true" ht="25.15" customHeight="true" x14ac:dyDescent="0.2">
      <c r="A613" s="420"/>
      <c r="B613" s="420"/>
      <c r="C613" s="1020"/>
      <c r="D613" s="1019"/>
      <c r="E613" s="828"/>
      <c r="F613" s="828"/>
      <c r="G613" s="828"/>
      <c r="H613" s="1021" t="s">
        <v>613</v>
      </c>
      <c r="I613" s="1021"/>
      <c r="J613" s="838">
        <v>1.0415606415600557E-2</v>
      </c>
      <c r="K613" s="828"/>
      <c r="L613" s="828"/>
      <c r="M613" s="1021" t="s">
        <v>649</v>
      </c>
      <c r="N613" s="1021"/>
      <c r="O613" s="839">
        <v>2.9807192004772991E-2</v>
      </c>
      <c r="P613" s="828"/>
      <c r="Q613" s="828"/>
      <c r="BB613" s="420"/>
    </row>
    <row r="614" s="341" customFormat="true" ht="25.15" customHeight="true" x14ac:dyDescent="0.2">
      <c r="A614" s="420"/>
      <c r="B614" s="420"/>
      <c r="C614" s="1020"/>
      <c r="D614" s="1019"/>
      <c r="E614" s="828"/>
      <c r="F614" s="828"/>
      <c r="G614" s="828"/>
      <c r="H614" s="1021" t="s">
        <v>681</v>
      </c>
      <c r="I614" s="1021"/>
      <c r="J614" s="838">
        <v>5.1546575835309484E-4</v>
      </c>
      <c r="K614" s="828"/>
      <c r="L614" s="828"/>
      <c r="M614" s="1021" t="s">
        <v>589</v>
      </c>
      <c r="N614" s="1021"/>
      <c r="O614" s="839">
        <v>0.19316788933578474</v>
      </c>
      <c r="P614" s="828"/>
      <c r="Q614" s="828"/>
      <c r="BB614" s="420"/>
    </row>
    <row r="615" s="341" customFormat="true" ht="25.15" customHeight="true" x14ac:dyDescent="0.2">
      <c r="A615" s="420"/>
      <c r="B615" s="420"/>
      <c r="C615" s="1020"/>
      <c r="D615" s="1019"/>
      <c r="E615" s="828"/>
      <c r="F615" s="828"/>
      <c r="G615" s="828"/>
      <c r="H615" s="1021" t="s">
        <v>653</v>
      </c>
      <c r="I615" s="1021"/>
      <c r="J615" s="838">
        <v>1.3111878999402029E-4</v>
      </c>
      <c r="K615" s="828"/>
      <c r="L615" s="828"/>
      <c r="M615" s="1021" t="s">
        <v>600</v>
      </c>
      <c r="N615" s="1021"/>
      <c r="O615" s="839">
        <v>0.13902262776932928</v>
      </c>
      <c r="P615" s="828"/>
      <c r="Q615" s="828"/>
      <c r="BB615" s="420"/>
    </row>
    <row r="616" s="341" customFormat="true" ht="25.15" customHeight="true" x14ac:dyDescent="0.2">
      <c r="A616" s="420"/>
      <c r="B616" s="420"/>
      <c r="C616" s="1020"/>
      <c r="D616" s="1019"/>
      <c r="E616" s="828"/>
      <c r="F616" s="828"/>
      <c r="G616" s="828"/>
      <c r="H616" s="1021" t="s">
        <v>608</v>
      </c>
      <c r="I616" s="1021"/>
      <c r="J616" s="838">
        <v>7.3495264598274074E-2</v>
      </c>
      <c r="K616" s="828"/>
      <c r="L616" s="828"/>
      <c r="M616" s="1021" t="s">
        <v>642</v>
      </c>
      <c r="N616" s="1021"/>
      <c r="O616" s="839">
        <v>4.0521210297775244E-2</v>
      </c>
      <c r="P616" s="828"/>
      <c r="Q616" s="828"/>
      <c r="BB616" s="420"/>
    </row>
    <row r="617" s="341" customFormat="true" ht="25.15" customHeight="true" x14ac:dyDescent="0.2">
      <c r="A617" s="420"/>
      <c r="B617" s="420"/>
      <c r="C617" s="1020"/>
      <c r="D617" s="1019"/>
      <c r="E617" s="828"/>
      <c r="F617" s="828"/>
      <c r="G617" s="828"/>
      <c r="H617" s="1021" t="s">
        <v>635</v>
      </c>
      <c r="I617" s="1021"/>
      <c r="J617" s="838">
        <v>6.5387798901707428E-2</v>
      </c>
      <c r="K617" s="828"/>
      <c r="L617" s="828"/>
      <c r="M617" s="1021" t="s">
        <v>655</v>
      </c>
      <c r="N617" s="1021"/>
      <c r="O617" s="839">
        <v>2.7347814970626771E-2</v>
      </c>
      <c r="P617" s="828"/>
      <c r="Q617" s="828"/>
      <c r="BB617" s="420"/>
    </row>
    <row r="618" s="341" customFormat="true" ht="25.15" customHeight="true" x14ac:dyDescent="0.2">
      <c r="A618" s="420"/>
      <c r="B618" s="420"/>
      <c r="C618" s="1020"/>
      <c r="D618" s="1019"/>
      <c r="E618" s="828"/>
      <c r="F618" s="828"/>
      <c r="G618" s="828"/>
      <c r="H618" s="1021" t="s">
        <v>622</v>
      </c>
      <c r="I618" s="1021"/>
      <c r="J618" s="838">
        <v>7.6034994260775913E-3</v>
      </c>
      <c r="K618" s="828"/>
      <c r="L618" s="828"/>
      <c r="M618" s="1021" t="s">
        <v>602</v>
      </c>
      <c r="N618" s="1021"/>
      <c r="O618" s="839">
        <v>0.13744146306871494</v>
      </c>
      <c r="P618" s="828"/>
      <c r="Q618" s="828"/>
      <c r="BB618" s="420"/>
    </row>
    <row r="619" s="341" customFormat="true" ht="25.15" customHeight="true" x14ac:dyDescent="0.2">
      <c r="A619" s="420"/>
      <c r="B619" s="420"/>
      <c r="C619" s="1020"/>
      <c r="D619" s="1019"/>
      <c r="E619" s="828"/>
      <c r="F619" s="828"/>
      <c r="G619" s="828"/>
      <c r="H619" s="1021" t="s">
        <v>616</v>
      </c>
      <c r="I619" s="1021"/>
      <c r="J619" s="838">
        <v>1.9016155305994719E-2</v>
      </c>
      <c r="K619" s="828"/>
      <c r="L619" s="828"/>
      <c r="M619" s="1021" t="s">
        <v>613</v>
      </c>
      <c r="N619" s="1021"/>
      <c r="O619" s="839">
        <v>9.898800959215473E-2</v>
      </c>
      <c r="P619" s="828"/>
      <c r="Q619" s="828"/>
      <c r="BB619" s="420"/>
    </row>
    <row r="620" s="341" customFormat="true" ht="25.15" customHeight="true" x14ac:dyDescent="0.2">
      <c r="A620" s="420"/>
      <c r="B620" s="420"/>
      <c r="C620" s="1020"/>
      <c r="D620" s="1019"/>
      <c r="E620" s="828"/>
      <c r="F620" s="828"/>
      <c r="G620" s="828"/>
      <c r="H620" s="1021" t="s">
        <v>628</v>
      </c>
      <c r="I620" s="1021"/>
      <c r="J620" s="838">
        <v>1.8753044480089815E-2</v>
      </c>
      <c r="K620" s="828"/>
      <c r="L620" s="828"/>
      <c r="M620" s="1021" t="s">
        <v>681</v>
      </c>
      <c r="N620" s="1021"/>
      <c r="O620" s="839">
        <v>1.4282690411113214E-2</v>
      </c>
      <c r="P620" s="828"/>
      <c r="Q620" s="828"/>
      <c r="BB620" s="420"/>
    </row>
    <row r="621" s="341" customFormat="true" ht="25.15" customHeight="true" x14ac:dyDescent="0.2">
      <c r="A621" s="420"/>
      <c r="B621" s="420"/>
      <c r="C621" s="1020"/>
      <c r="D621" s="1019"/>
      <c r="E621" s="828"/>
      <c r="F621" s="828"/>
      <c r="G621" s="828"/>
      <c r="H621" s="1021" t="s">
        <v>695</v>
      </c>
      <c r="I621" s="1021"/>
      <c r="J621" s="838">
        <v>1.411959814715901E-3</v>
      </c>
      <c r="K621" s="828"/>
      <c r="L621" s="828"/>
      <c r="M621" s="1021" t="s">
        <v>653</v>
      </c>
      <c r="N621" s="1021"/>
      <c r="O621" s="839">
        <v>2.8396430214637128E-2</v>
      </c>
      <c r="P621" s="828"/>
      <c r="Q621" s="828"/>
      <c r="BB621" s="420"/>
    </row>
    <row r="622" s="341" customFormat="true" ht="25.15" customHeight="true" x14ac:dyDescent="0.2">
      <c r="A622" s="420"/>
      <c r="B622" s="420"/>
      <c r="C622" s="1020"/>
      <c r="D622" s="1019"/>
      <c r="E622" s="828"/>
      <c r="F622" s="828"/>
      <c r="G622" s="828"/>
      <c r="H622" s="1021" t="s">
        <v>657</v>
      </c>
      <c r="I622" s="1021"/>
      <c r="J622" s="838">
        <v>8.8248942768999802E-3</v>
      </c>
      <c r="K622" s="828"/>
      <c r="L622" s="828"/>
      <c r="M622" s="1021" t="s">
        <v>608</v>
      </c>
      <c r="N622" s="1021"/>
      <c r="O622" s="839">
        <v>0.11461964436625949</v>
      </c>
      <c r="P622" s="828"/>
      <c r="Q622" s="828"/>
      <c r="BB622" s="420"/>
    </row>
    <row r="623" s="341" customFormat="true" ht="25.15" customHeight="true" x14ac:dyDescent="0.2">
      <c r="A623" s="420"/>
      <c r="B623" s="420"/>
      <c r="C623" s="1020"/>
      <c r="D623" s="1019"/>
      <c r="E623" s="828"/>
      <c r="F623" s="828"/>
      <c r="G623" s="828"/>
      <c r="H623" s="1021" t="s">
        <v>668</v>
      </c>
      <c r="I623" s="1021"/>
      <c r="J623" s="838">
        <v>7.9380451958682447E-3</v>
      </c>
      <c r="K623" s="828"/>
      <c r="L623" s="828"/>
      <c r="M623" s="1021" t="s">
        <v>635</v>
      </c>
      <c r="N623" s="1021"/>
      <c r="O623" s="839">
        <v>3.0737405037291842E-2</v>
      </c>
      <c r="P623" s="828"/>
      <c r="Q623" s="828"/>
      <c r="BB623" s="420"/>
    </row>
    <row r="624" s="341" customFormat="true" ht="25.15" customHeight="true" x14ac:dyDescent="0.2">
      <c r="A624" s="420"/>
      <c r="B624" s="420"/>
      <c r="C624" s="1020"/>
      <c r="D624" s="1019"/>
      <c r="E624" s="828"/>
      <c r="F624" s="828"/>
      <c r="G624" s="828"/>
      <c r="H624" s="1021" t="s">
        <v>705</v>
      </c>
      <c r="I624" s="1021"/>
      <c r="J624" s="838">
        <v>1.0683405176786236E-3</v>
      </c>
      <c r="K624" s="828"/>
      <c r="L624" s="828"/>
      <c r="M624" s="1021" t="s">
        <v>622</v>
      </c>
      <c r="N624" s="1021"/>
      <c r="O624" s="839">
        <v>6.2950459044855481E-2</v>
      </c>
      <c r="P624" s="828"/>
      <c r="Q624" s="828"/>
      <c r="BB624" s="420"/>
    </row>
    <row r="625" s="341" customFormat="true" ht="25.15" customHeight="true" x14ac:dyDescent="0.2">
      <c r="A625" s="420"/>
      <c r="B625" s="420"/>
      <c r="C625" s="1020"/>
      <c r="D625" s="1019"/>
      <c r="E625" s="828"/>
      <c r="F625" s="828"/>
      <c r="G625" s="828"/>
      <c r="H625" s="1021" t="s">
        <v>692</v>
      </c>
      <c r="I625" s="1021"/>
      <c r="J625" s="838">
        <v>1.7933145553643298E-4</v>
      </c>
      <c r="K625" s="828"/>
      <c r="L625" s="828"/>
      <c r="M625" s="1021" t="s">
        <v>663</v>
      </c>
      <c r="N625" s="1021"/>
      <c r="O625" s="839">
        <v>2.1119232237505437E-2</v>
      </c>
      <c r="P625" s="828"/>
      <c r="Q625" s="828"/>
      <c r="BB625" s="420"/>
    </row>
    <row r="626" s="341" customFormat="true" ht="25.15" customHeight="true" x14ac:dyDescent="0.2">
      <c r="A626" s="420"/>
      <c r="B626" s="420"/>
      <c r="C626" s="1020"/>
      <c r="D626" s="1019"/>
      <c r="E626" s="828"/>
      <c r="F626" s="828"/>
      <c r="G626" s="828"/>
      <c r="H626" s="1021" t="s">
        <v>648</v>
      </c>
      <c r="I626" s="1021"/>
      <c r="J626" s="838">
        <v>6.0228069486159067E-3</v>
      </c>
      <c r="K626" s="828"/>
      <c r="L626" s="828"/>
      <c r="M626" s="1021" t="s">
        <v>616</v>
      </c>
      <c r="N626" s="1021"/>
      <c r="O626" s="839">
        <v>8.2080078629873654E-2</v>
      </c>
      <c r="P626" s="828"/>
      <c r="Q626" s="828"/>
      <c r="BB626" s="420"/>
    </row>
    <row r="627" s="341" customFormat="true" ht="25.15" customHeight="true" x14ac:dyDescent="0.2">
      <c r="A627" s="420"/>
      <c r="B627" s="420"/>
      <c r="C627" s="1020"/>
      <c r="D627" s="1019"/>
      <c r="E627" s="828"/>
      <c r="F627" s="828"/>
      <c r="G627" s="828"/>
      <c r="H627" s="1021" t="s">
        <v>682</v>
      </c>
      <c r="I627" s="1021"/>
      <c r="J627" s="838">
        <v>4.5601372657697696E-3</v>
      </c>
      <c r="K627" s="828"/>
      <c r="L627" s="828"/>
      <c r="M627" s="1021" t="s">
        <v>628</v>
      </c>
      <c r="N627" s="1021"/>
      <c r="O627" s="839">
        <v>6.0344379333612148E-2</v>
      </c>
      <c r="P627" s="828"/>
      <c r="Q627" s="828"/>
      <c r="BB627" s="420"/>
    </row>
    <row r="628" s="341" customFormat="true" ht="25.15" customHeight="true" x14ac:dyDescent="0.2">
      <c r="A628" s="420"/>
      <c r="B628" s="420"/>
      <c r="C628" s="1020"/>
      <c r="D628" s="1019"/>
      <c r="E628" s="828"/>
      <c r="F628" s="828"/>
      <c r="G628" s="828"/>
      <c r="H628" s="1021" t="s">
        <v>673</v>
      </c>
      <c r="I628" s="1021"/>
      <c r="J628" s="838">
        <v>9.1189862716218705E-4</v>
      </c>
      <c r="K628" s="828"/>
      <c r="L628" s="828"/>
      <c r="M628" s="1021" t="s">
        <v>695</v>
      </c>
      <c r="N628" s="1021"/>
      <c r="O628" s="839">
        <v>9.4424731849177754E-3</v>
      </c>
      <c r="P628" s="828"/>
      <c r="Q628" s="828"/>
      <c r="BB628" s="420"/>
    </row>
    <row r="629" s="341" customFormat="true" ht="25.15" customHeight="true" x14ac:dyDescent="0.2">
      <c r="A629" s="420"/>
      <c r="B629" s="420"/>
      <c r="C629" s="1020"/>
      <c r="D629" s="1019"/>
      <c r="E629" s="828"/>
      <c r="F629" s="828"/>
      <c r="G629" s="828"/>
      <c r="H629" s="1021" t="s">
        <v>685</v>
      </c>
      <c r="I629" s="1021"/>
      <c r="J629" s="838">
        <v>5.6395935463084894E-4</v>
      </c>
      <c r="K629" s="828"/>
      <c r="L629" s="828"/>
      <c r="M629" s="1021" t="s">
        <v>671</v>
      </c>
      <c r="N629" s="1021"/>
      <c r="O629" s="839">
        <v>1.8062452474293042E-2</v>
      </c>
      <c r="P629" s="828"/>
      <c r="Q629" s="828"/>
      <c r="BB629" s="420"/>
    </row>
    <row r="630" s="341" customFormat="true" ht="25.15" customHeight="true" x14ac:dyDescent="0.2">
      <c r="A630" s="420"/>
      <c r="B630" s="420"/>
      <c r="C630" s="1020"/>
      <c r="D630" s="1019"/>
      <c r="E630" s="828"/>
      <c r="F630" s="828"/>
      <c r="G630" s="828"/>
      <c r="H630" s="1021" t="s">
        <v>609</v>
      </c>
      <c r="I630" s="1021"/>
      <c r="J630" s="838">
        <v>0.20838496915148477</v>
      </c>
      <c r="K630" s="828"/>
      <c r="L630" s="828"/>
      <c r="M630" s="1021" t="s">
        <v>657</v>
      </c>
      <c r="N630" s="1021"/>
      <c r="O630" s="839">
        <v>2.6218205252577356E-2</v>
      </c>
      <c r="P630" s="828"/>
      <c r="Q630" s="828"/>
      <c r="BB630" s="420"/>
    </row>
    <row r="631" s="341" customFormat="true" ht="25.15" customHeight="true" x14ac:dyDescent="0.2">
      <c r="A631" s="420"/>
      <c r="B631" s="420"/>
      <c r="C631" s="1020"/>
      <c r="D631" s="1019"/>
      <c r="E631" s="828"/>
      <c r="F631" s="828"/>
      <c r="G631" s="828"/>
      <c r="H631" s="1021" t="s">
        <v>676</v>
      </c>
      <c r="I631" s="1021"/>
      <c r="J631" s="838">
        <v>8.9348073794830532E-4</v>
      </c>
      <c r="K631" s="828"/>
      <c r="L631" s="828"/>
      <c r="M631" s="1021" t="s">
        <v>668</v>
      </c>
      <c r="N631" s="1021"/>
      <c r="O631" s="839">
        <v>1.7202196398976626E-2</v>
      </c>
      <c r="P631" s="828"/>
      <c r="Q631" s="828"/>
      <c r="BB631" s="420"/>
    </row>
    <row r="632" s="341" customFormat="true" ht="25.15" customHeight="true" x14ac:dyDescent="0.2">
      <c r="A632" s="420"/>
      <c r="B632" s="420"/>
      <c r="C632" s="1020"/>
      <c r="D632" s="1019"/>
      <c r="E632" s="828"/>
      <c r="F632" s="828"/>
      <c r="G632" s="828"/>
      <c r="H632" s="1021" t="s">
        <v>680</v>
      </c>
      <c r="I632" s="1021"/>
      <c r="J632" s="838">
        <v>3.080846687637329E-4</v>
      </c>
      <c r="K632" s="828"/>
      <c r="L632" s="828"/>
      <c r="M632" s="1021" t="s">
        <v>705</v>
      </c>
      <c r="N632" s="1021"/>
      <c r="O632" s="839">
        <v>2.0382170837606726E-3</v>
      </c>
      <c r="P632" s="828"/>
      <c r="Q632" s="828"/>
      <c r="BB632" s="420"/>
    </row>
    <row r="633" s="341" customFormat="true" ht="25.15" customHeight="true" x14ac:dyDescent="0.2">
      <c r="A633" s="420"/>
      <c r="B633" s="420"/>
      <c r="C633" s="1020"/>
      <c r="D633" s="1019"/>
      <c r="E633" s="828"/>
      <c r="F633" s="828"/>
      <c r="G633" s="828"/>
      <c r="H633" s="1021" t="s">
        <v>689</v>
      </c>
      <c r="I633" s="1021"/>
      <c r="J633" s="838">
        <v>3.5352643505054205E-3</v>
      </c>
      <c r="K633" s="828"/>
      <c r="L633" s="828"/>
      <c r="M633" s="1021" t="s">
        <v>692</v>
      </c>
      <c r="N633" s="1021"/>
      <c r="O633" s="839">
        <v>1.0544208288200805E-2</v>
      </c>
      <c r="P633" s="828"/>
      <c r="Q633" s="828"/>
      <c r="BB633" s="420"/>
    </row>
    <row r="634" s="341" customFormat="true" ht="25.15" customHeight="true" x14ac:dyDescent="0.2">
      <c r="A634" s="420"/>
      <c r="B634" s="420"/>
      <c r="C634" s="1020"/>
      <c r="D634" s="1019"/>
      <c r="E634" s="828"/>
      <c r="F634" s="828"/>
      <c r="G634" s="828"/>
      <c r="H634" s="1021" t="s">
        <v>614</v>
      </c>
      <c r="I634" s="1021"/>
      <c r="J634" s="838">
        <v>0.11604779552806811</v>
      </c>
      <c r="K634" s="828"/>
      <c r="L634" s="828"/>
      <c r="M634" s="1021" t="s">
        <v>648</v>
      </c>
      <c r="N634" s="1021"/>
      <c r="O634" s="839">
        <v>3.3770360725308084E-2</v>
      </c>
      <c r="P634" s="828"/>
      <c r="Q634" s="828"/>
      <c r="BB634" s="420"/>
    </row>
    <row r="635" s="341" customFormat="true" ht="25.15" customHeight="true" x14ac:dyDescent="0.2">
      <c r="A635" s="420"/>
      <c r="B635" s="420"/>
      <c r="C635" s="1020"/>
      <c r="D635" s="1019"/>
      <c r="E635" s="828"/>
      <c r="F635" s="828"/>
      <c r="G635" s="828"/>
      <c r="H635" s="1021" t="s">
        <v>603</v>
      </c>
      <c r="I635" s="1021"/>
      <c r="J635" s="838">
        <v>0.35128299576049365</v>
      </c>
      <c r="K635" s="828"/>
      <c r="L635" s="828"/>
      <c r="M635" s="1021" t="s">
        <v>682</v>
      </c>
      <c r="N635" s="1021"/>
      <c r="O635" s="839">
        <v>1.0759362251781845E-2</v>
      </c>
      <c r="P635" s="828"/>
      <c r="Q635" s="828"/>
      <c r="BB635" s="420"/>
    </row>
    <row r="636" s="341" customFormat="true" ht="25.15" customHeight="true" x14ac:dyDescent="0.2">
      <c r="A636" s="420"/>
      <c r="B636" s="420"/>
      <c r="C636" s="1020"/>
      <c r="D636" s="1019"/>
      <c r="E636" s="828"/>
      <c r="F636" s="828"/>
      <c r="G636" s="828"/>
      <c r="H636" s="1021" t="s">
        <v>709</v>
      </c>
      <c r="I636" s="1021"/>
      <c r="J636" s="838">
        <v>4.3684663044632005E-4</v>
      </c>
      <c r="K636" s="828"/>
      <c r="L636" s="828"/>
      <c r="M636" s="1021" t="s">
        <v>673</v>
      </c>
      <c r="N636" s="1021"/>
      <c r="O636" s="839">
        <v>1.705205839333503E-2</v>
      </c>
      <c r="P636" s="828"/>
      <c r="Q636" s="828"/>
      <c r="BB636" s="420"/>
    </row>
    <row r="637" s="341" customFormat="true" ht="25.15" customHeight="true" x14ac:dyDescent="0.2">
      <c r="A637" s="420"/>
      <c r="B637" s="420"/>
      <c r="C637" s="1020"/>
      <c r="D637" s="1019"/>
      <c r="E637" s="828"/>
      <c r="F637" s="828"/>
      <c r="G637" s="828"/>
      <c r="H637" s="1021" t="s">
        <v>665</v>
      </c>
      <c r="I637" s="1021"/>
      <c r="J637" s="838">
        <v>8.4405190086304632E-3</v>
      </c>
      <c r="K637" s="828"/>
      <c r="L637" s="828"/>
      <c r="M637" s="1021" t="s">
        <v>685</v>
      </c>
      <c r="N637" s="1021"/>
      <c r="O637" s="839">
        <v>1.309607451789766E-2</v>
      </c>
      <c r="P637" s="828"/>
      <c r="Q637" s="828"/>
      <c r="BB637" s="420"/>
    </row>
    <row r="638" s="341" customFormat="true" ht="25.15" customHeight="true" x14ac:dyDescent="0.2">
      <c r="A638" s="420"/>
      <c r="B638" s="420"/>
      <c r="C638" s="1020"/>
      <c r="D638" s="1019"/>
      <c r="E638" s="828"/>
      <c r="F638" s="828"/>
      <c r="G638" s="828"/>
      <c r="H638" s="1021" t="s">
        <v>674</v>
      </c>
      <c r="I638" s="1021"/>
      <c r="J638" s="838">
        <v>6.384116407799833E-4</v>
      </c>
      <c r="K638" s="828"/>
      <c r="L638" s="828"/>
      <c r="M638" s="1021" t="s">
        <v>609</v>
      </c>
      <c r="N638" s="1021"/>
      <c r="O638" s="839">
        <v>9.5223494076920427E-3</v>
      </c>
      <c r="P638" s="828"/>
      <c r="Q638" s="828"/>
      <c r="BB638" s="420"/>
    </row>
    <row r="639" s="341" customFormat="true" ht="25.15" customHeight="true" x14ac:dyDescent="0.2">
      <c r="A639" s="420"/>
      <c r="B639" s="420"/>
      <c r="C639" s="1020"/>
      <c r="D639" s="1019"/>
      <c r="E639" s="828"/>
      <c r="F639" s="828"/>
      <c r="G639" s="828"/>
      <c r="H639" s="1021" t="s">
        <v>606</v>
      </c>
      <c r="I639" s="1021"/>
      <c r="J639" s="838">
        <v>0.18254746431672525</v>
      </c>
      <c r="K639" s="828"/>
      <c r="L639" s="828"/>
      <c r="M639" s="1021" t="s">
        <v>676</v>
      </c>
      <c r="N639" s="1021"/>
      <c r="O639" s="839">
        <v>2.5703844648511962E-4</v>
      </c>
      <c r="P639" s="828"/>
      <c r="Q639" s="828"/>
      <c r="BB639" s="420"/>
    </row>
    <row r="640" s="341" customFormat="true" ht="25.15" customHeight="true" x14ac:dyDescent="0.2">
      <c r="A640" s="420"/>
      <c r="B640" s="420"/>
      <c r="C640" s="1020"/>
      <c r="D640" s="1019"/>
      <c r="E640" s="828"/>
      <c r="F640" s="828"/>
      <c r="G640" s="828"/>
      <c r="H640" s="1021" t="s">
        <v>595</v>
      </c>
      <c r="I640" s="1021"/>
      <c r="J640" s="838">
        <v>0.44612144377236257</v>
      </c>
      <c r="K640" s="828"/>
      <c r="L640" s="828"/>
      <c r="M640" s="1021" t="s">
        <v>680</v>
      </c>
      <c r="N640" s="1021"/>
      <c r="O640" s="839">
        <v>1.8275227127444399E-4</v>
      </c>
      <c r="P640" s="828"/>
      <c r="Q640" s="828"/>
      <c r="BB640" s="420"/>
    </row>
    <row r="641" s="341" customFormat="true" ht="25.15" customHeight="true" x14ac:dyDescent="0.2">
      <c r="A641" s="420"/>
      <c r="B641" s="420"/>
      <c r="C641" s="1020"/>
      <c r="D641" s="1019"/>
      <c r="E641" s="828"/>
      <c r="F641" s="828"/>
      <c r="G641" s="828"/>
      <c r="H641" s="1021" t="s">
        <v>677</v>
      </c>
      <c r="I641" s="1021"/>
      <c r="J641" s="838">
        <v>5.1874922901731053E-3</v>
      </c>
      <c r="K641" s="828"/>
      <c r="L641" s="828"/>
      <c r="M641" s="1021" t="s">
        <v>698</v>
      </c>
      <c r="N641" s="1021"/>
      <c r="O641" s="848">
        <v>2.1278437235615944E-5</v>
      </c>
      <c r="P641" s="828"/>
      <c r="Q641" s="828"/>
      <c r="BB641" s="420"/>
    </row>
    <row r="642" s="341" customFormat="true" ht="25.15" customHeight="true" x14ac:dyDescent="0.2">
      <c r="A642" s="420"/>
      <c r="B642" s="420"/>
      <c r="C642" s="1020"/>
      <c r="D642" s="1019"/>
      <c r="E642" s="828"/>
      <c r="F642" s="828"/>
      <c r="G642" s="828"/>
      <c r="H642" s="1021" t="s">
        <v>702</v>
      </c>
      <c r="I642" s="1021"/>
      <c r="J642" s="838">
        <v>1.822687550469125E-4</v>
      </c>
      <c r="K642" s="828"/>
      <c r="L642" s="828"/>
      <c r="M642" s="1021" t="s">
        <v>614</v>
      </c>
      <c r="N642" s="1021"/>
      <c r="O642" s="839">
        <v>4.0336518974986399E-2</v>
      </c>
      <c r="P642" s="828"/>
      <c r="Q642" s="828"/>
      <c r="BB642" s="420"/>
    </row>
    <row r="643" s="341" customFormat="true" ht="25.15" customHeight="true" x14ac:dyDescent="0.2">
      <c r="A643" s="420"/>
      <c r="B643" s="420"/>
      <c r="C643" s="1020"/>
      <c r="D643" s="1019"/>
      <c r="E643" s="828"/>
      <c r="F643" s="828"/>
      <c r="G643" s="828"/>
      <c r="H643" s="1021" t="s">
        <v>715</v>
      </c>
      <c r="I643" s="1021"/>
      <c r="J643" s="838">
        <v>1.7886361151094708E-4</v>
      </c>
      <c r="K643" s="828"/>
      <c r="L643" s="828"/>
      <c r="M643" s="1021" t="s">
        <v>603</v>
      </c>
      <c r="N643" s="1021"/>
      <c r="O643" s="839">
        <v>4.0983601601757451E-2</v>
      </c>
      <c r="P643" s="828"/>
      <c r="Q643" s="828"/>
      <c r="BB643" s="420"/>
    </row>
    <row r="644" s="341" customFormat="true" ht="25.15" customHeight="true" x14ac:dyDescent="0.2">
      <c r="A644" s="420"/>
      <c r="B644" s="420"/>
      <c r="C644" s="1020"/>
      <c r="D644" s="1019"/>
      <c r="E644" s="828"/>
      <c r="F644" s="828"/>
      <c r="G644" s="828"/>
      <c r="H644" s="1021" t="s">
        <v>639</v>
      </c>
      <c r="I644" s="1021"/>
      <c r="J644" s="838">
        <v>2.9664862917437901E-3</v>
      </c>
      <c r="K644" s="828"/>
      <c r="L644" s="828"/>
      <c r="M644" s="1021" t="s">
        <v>674</v>
      </c>
      <c r="N644" s="1021"/>
      <c r="O644" s="839">
        <v>5.593216395771549E-4</v>
      </c>
      <c r="P644" s="828"/>
      <c r="Q644" s="828"/>
      <c r="BB644" s="420"/>
    </row>
    <row r="645" s="341" customFormat="true" ht="25.15" customHeight="true" x14ac:dyDescent="0.2">
      <c r="A645" s="420"/>
      <c r="B645" s="420"/>
      <c r="C645" s="1020"/>
      <c r="D645" s="1019"/>
      <c r="E645" s="828"/>
      <c r="F645" s="828"/>
      <c r="G645" s="828"/>
      <c r="H645" s="1021" t="s">
        <v>654</v>
      </c>
      <c r="I645" s="1021"/>
      <c r="J645" s="838">
        <v>1.3492908967650747E-2</v>
      </c>
      <c r="K645" s="828"/>
      <c r="L645" s="828"/>
      <c r="M645" s="1021" t="s">
        <v>606</v>
      </c>
      <c r="N645" s="1021"/>
      <c r="O645" s="839">
        <v>4.4382378394947963E-2</v>
      </c>
      <c r="P645" s="828"/>
      <c r="Q645" s="828"/>
      <c r="BB645" s="420"/>
    </row>
    <row r="646" s="341" customFormat="true" ht="25.15" customHeight="true" x14ac:dyDescent="0.2">
      <c r="A646" s="420"/>
      <c r="B646" s="420"/>
      <c r="C646" s="1020"/>
      <c r="D646" s="1019"/>
      <c r="E646" s="828"/>
      <c r="F646" s="828"/>
      <c r="G646" s="828"/>
      <c r="H646" s="1021" t="s">
        <v>617</v>
      </c>
      <c r="I646" s="1021"/>
      <c r="J646" s="838">
        <v>5.538592117338717E-2</v>
      </c>
      <c r="K646" s="828"/>
      <c r="L646" s="828"/>
      <c r="M646" s="1021" t="s">
        <v>595</v>
      </c>
      <c r="N646" s="1021"/>
      <c r="O646" s="839">
        <v>3.2971029419343205E-2</v>
      </c>
      <c r="P646" s="828"/>
      <c r="Q646" s="828"/>
      <c r="BB646" s="420"/>
    </row>
    <row r="647" s="341" customFormat="true" ht="25.15" customHeight="true" x14ac:dyDescent="0.2">
      <c r="A647" s="420"/>
      <c r="B647" s="420"/>
      <c r="C647" s="1020"/>
      <c r="D647" s="1019"/>
      <c r="E647" s="828"/>
      <c r="F647" s="828"/>
      <c r="G647" s="828"/>
      <c r="H647" s="1021" t="s">
        <v>660</v>
      </c>
      <c r="I647" s="1021"/>
      <c r="J647" s="838">
        <v>1.094660077905779E-3</v>
      </c>
      <c r="K647" s="828"/>
      <c r="L647" s="828"/>
      <c r="M647" s="1021" t="s">
        <v>677</v>
      </c>
      <c r="N647" s="1021"/>
      <c r="O647" s="839">
        <v>7.7831838837490468E-4</v>
      </c>
      <c r="P647" s="828"/>
      <c r="Q647" s="828"/>
      <c r="BB647" s="420"/>
    </row>
    <row r="648" s="341" customFormat="true" ht="25.15" customHeight="true" x14ac:dyDescent="0.2">
      <c r="A648" s="420"/>
      <c r="B648" s="420"/>
      <c r="C648" s="1020"/>
      <c r="D648" s="1019"/>
      <c r="E648" s="828"/>
      <c r="F648" s="828"/>
      <c r="G648" s="828"/>
      <c r="H648" s="1021" t="s">
        <v>672</v>
      </c>
      <c r="I648" s="1021"/>
      <c r="J648" s="838">
        <v>1.3791822613421959E-4</v>
      </c>
      <c r="K648" s="828"/>
      <c r="L648" s="828"/>
      <c r="M648" s="1021" t="s">
        <v>702</v>
      </c>
      <c r="N648" s="1021"/>
      <c r="O648" s="839">
        <v>1.7290342854836831E-4</v>
      </c>
      <c r="P648" s="828"/>
      <c r="Q648" s="828"/>
      <c r="BB648" s="420"/>
    </row>
    <row r="649" s="341" customFormat="true" ht="25.15" customHeight="true" x14ac:dyDescent="0.2">
      <c r="A649" s="420"/>
      <c r="B649" s="420"/>
      <c r="C649" s="1020"/>
      <c r="D649" s="1019"/>
      <c r="E649" s="828"/>
      <c r="F649" s="828"/>
      <c r="G649" s="828"/>
      <c r="H649" s="1021" t="s">
        <v>688</v>
      </c>
      <c r="I649" s="1021"/>
      <c r="J649" s="838">
        <v>6.6304141967758496E-4</v>
      </c>
      <c r="K649" s="828"/>
      <c r="L649" s="828"/>
      <c r="M649" s="1021" t="s">
        <v>639</v>
      </c>
      <c r="N649" s="1021"/>
      <c r="O649" s="839">
        <v>4.8571219678873678E-2</v>
      </c>
      <c r="P649" s="828"/>
      <c r="Q649" s="828"/>
      <c r="BB649" s="420"/>
    </row>
    <row r="650" s="341" customFormat="true" ht="25.15" customHeight="true" x14ac:dyDescent="0.2">
      <c r="A650" s="420"/>
      <c r="B650" s="420"/>
      <c r="C650" s="1020"/>
      <c r="D650" s="1019"/>
      <c r="E650" s="828"/>
      <c r="F650" s="828"/>
      <c r="G650" s="828"/>
      <c r="H650" s="1021" t="s">
        <v>704</v>
      </c>
      <c r="I650" s="1021"/>
      <c r="J650" s="838">
        <v>1.1428300671046093E-3</v>
      </c>
      <c r="K650" s="828"/>
      <c r="L650" s="828"/>
      <c r="M650" s="1021" t="s">
        <v>654</v>
      </c>
      <c r="N650" s="1021"/>
      <c r="O650" s="848">
        <v>1.4091222710110358E-5</v>
      </c>
      <c r="P650" s="828"/>
      <c r="Q650" s="828"/>
      <c r="BB650" s="420"/>
    </row>
    <row r="651" s="341" customFormat="true" ht="25.15" customHeight="true" x14ac:dyDescent="0.2">
      <c r="A651" s="420"/>
      <c r="B651" s="420"/>
      <c r="C651" s="1020"/>
      <c r="D651" s="1019"/>
      <c r="E651" s="828"/>
      <c r="F651" s="828"/>
      <c r="G651" s="828"/>
      <c r="H651" s="1021" t="s">
        <v>691</v>
      </c>
      <c r="I651" s="1021"/>
      <c r="J651" s="838">
        <v>1.9078718377353954E-3</v>
      </c>
      <c r="K651" s="828"/>
      <c r="L651" s="828"/>
      <c r="M651" s="1021" t="s">
        <v>617</v>
      </c>
      <c r="N651" s="1021"/>
      <c r="O651" s="839">
        <v>6.9347135612941063E-2</v>
      </c>
      <c r="P651" s="828"/>
      <c r="Q651" s="828"/>
      <c r="BB651" s="420"/>
    </row>
    <row r="652" s="341" customFormat="true" ht="25.15" customHeight="true" x14ac:dyDescent="0.2">
      <c r="A652" s="420"/>
      <c r="B652" s="420"/>
      <c r="C652" s="1020"/>
      <c r="D652" s="1019"/>
      <c r="E652" s="828"/>
      <c r="F652" s="828"/>
      <c r="G652" s="828"/>
      <c r="H652" s="1021" t="s">
        <v>638</v>
      </c>
      <c r="I652" s="1021"/>
      <c r="J652" s="838">
        <v>1.8315625869468912E-2</v>
      </c>
      <c r="K652" s="828"/>
      <c r="L652" s="828"/>
      <c r="M652" s="1021" t="s">
        <v>660</v>
      </c>
      <c r="N652" s="1021"/>
      <c r="O652" s="839">
        <v>4.1221536473304253E-3</v>
      </c>
      <c r="P652" s="828"/>
      <c r="Q652" s="828"/>
      <c r="BB652" s="420"/>
    </row>
    <row r="653" s="341" customFormat="true" ht="25.15" customHeight="true" x14ac:dyDescent="0.2">
      <c r="A653" s="420"/>
      <c r="B653" s="420"/>
      <c r="C653" s="1020"/>
      <c r="D653" s="1019"/>
      <c r="E653" s="828"/>
      <c r="F653" s="828"/>
      <c r="G653" s="828"/>
      <c r="H653" s="1021" t="s">
        <v>690</v>
      </c>
      <c r="I653" s="1021"/>
      <c r="J653" s="838">
        <v>6.4094397637722217E-4</v>
      </c>
      <c r="K653" s="828"/>
      <c r="L653" s="828"/>
      <c r="M653" s="1021" t="s">
        <v>672</v>
      </c>
      <c r="N653" s="1021"/>
      <c r="O653" s="848">
        <v>9.4841810466574951E-5</v>
      </c>
      <c r="P653" s="828"/>
      <c r="Q653" s="828"/>
      <c r="BB653" s="420"/>
    </row>
    <row r="654" s="341" customFormat="true" ht="25.15" customHeight="true" x14ac:dyDescent="0.2">
      <c r="A654" s="420"/>
      <c r="B654" s="420"/>
      <c r="C654" s="1020"/>
      <c r="D654" s="1019"/>
      <c r="E654" s="828"/>
      <c r="F654" s="828"/>
      <c r="G654" s="828"/>
      <c r="H654" s="1021" t="s">
        <v>636</v>
      </c>
      <c r="I654" s="1021"/>
      <c r="J654" s="838">
        <v>5.3400580864722859E-2</v>
      </c>
      <c r="K654" s="828"/>
      <c r="L654" s="828"/>
      <c r="M654" s="1021" t="s">
        <v>688</v>
      </c>
      <c r="N654" s="1021"/>
      <c r="O654" s="848">
        <v>1.6988228152062059E-5</v>
      </c>
      <c r="P654" s="828"/>
      <c r="Q654" s="828"/>
      <c r="BB654" s="420"/>
    </row>
    <row r="655" s="341" customFormat="true" ht="25.15" customHeight="true" x14ac:dyDescent="0.2">
      <c r="A655" s="420"/>
      <c r="B655" s="420"/>
      <c r="C655" s="1020"/>
      <c r="D655" s="1019"/>
      <c r="E655" s="828"/>
      <c r="F655" s="828"/>
      <c r="G655" s="828"/>
      <c r="H655" s="1021" t="s">
        <v>650</v>
      </c>
      <c r="I655" s="1021"/>
      <c r="J655" s="838">
        <v>6.8288319279524506E-3</v>
      </c>
      <c r="K655" s="828"/>
      <c r="L655" s="828"/>
      <c r="M655" s="1021" t="s">
        <v>691</v>
      </c>
      <c r="N655" s="1021"/>
      <c r="O655" s="839">
        <v>1.1561393036224102E-3</v>
      </c>
      <c r="P655" s="828"/>
      <c r="Q655" s="828"/>
      <c r="BB655" s="420"/>
    </row>
    <row r="656" s="341" customFormat="true" ht="25.15" customHeight="true" x14ac:dyDescent="0.2">
      <c r="A656" s="420"/>
      <c r="B656" s="420"/>
      <c r="C656" s="1020"/>
      <c r="D656" s="1019"/>
      <c r="E656" s="828"/>
      <c r="F656" s="828"/>
      <c r="G656" s="828"/>
      <c r="H656" s="1021" t="s">
        <v>590</v>
      </c>
      <c r="I656" s="1021"/>
      <c r="J656" s="838">
        <v>2.6232647386233068E-3</v>
      </c>
      <c r="K656" s="828"/>
      <c r="L656" s="828"/>
      <c r="M656" s="1021" t="s">
        <v>638</v>
      </c>
      <c r="N656" s="1021"/>
      <c r="O656" s="839">
        <v>2.7654257677357974E-3</v>
      </c>
      <c r="P656" s="828"/>
      <c r="Q656" s="828"/>
      <c r="BB656" s="420"/>
    </row>
    <row r="657" s="341" customFormat="true" ht="25.15" customHeight="true" x14ac:dyDescent="0.2">
      <c r="A657" s="420"/>
      <c r="B657" s="420"/>
      <c r="C657" s="1020"/>
      <c r="D657" s="1019"/>
      <c r="E657" s="828"/>
      <c r="F657" s="828"/>
      <c r="G657" s="828"/>
      <c r="H657" s="1021" t="s">
        <v>606</v>
      </c>
      <c r="I657" s="1021"/>
      <c r="J657" s="838">
        <v>9.1052175354572173E-3</v>
      </c>
      <c r="K657" s="828"/>
      <c r="L657" s="828"/>
      <c r="M657" s="1021" t="s">
        <v>690</v>
      </c>
      <c r="N657" s="1021"/>
      <c r="O657" s="839">
        <v>1.7824347119951992E-3</v>
      </c>
      <c r="P657" s="828"/>
      <c r="Q657" s="828"/>
      <c r="BB657" s="420"/>
    </row>
    <row r="658" s="341" customFormat="true" ht="25.15" customHeight="true" x14ac:dyDescent="0.2">
      <c r="A658" s="420"/>
      <c r="B658" s="420"/>
      <c r="C658" s="1020"/>
      <c r="D658" s="1019"/>
      <c r="E658" s="828"/>
      <c r="F658" s="828"/>
      <c r="G658" s="828"/>
      <c r="H658" s="1021" t="s">
        <v>595</v>
      </c>
      <c r="I658" s="1021"/>
      <c r="J658" s="838">
        <v>6.3241973487905431E-2</v>
      </c>
      <c r="K658" s="828"/>
      <c r="L658" s="828"/>
      <c r="M658" s="1021" t="s">
        <v>636</v>
      </c>
      <c r="N658" s="1021"/>
      <c r="O658" s="839">
        <v>2.6421989410893652E-2</v>
      </c>
      <c r="P658" s="828"/>
      <c r="Q658" s="828"/>
      <c r="BB658" s="420"/>
    </row>
    <row r="659" s="341" customFormat="true" ht="25.15" customHeight="true" x14ac:dyDescent="0.2">
      <c r="A659" s="420"/>
      <c r="B659" s="420"/>
      <c r="C659" s="1020"/>
      <c r="D659" s="1019"/>
      <c r="E659" s="828"/>
      <c r="F659" s="828"/>
      <c r="G659" s="828"/>
      <c r="H659" s="1021" t="s">
        <v>677</v>
      </c>
      <c r="I659" s="1021"/>
      <c r="J659" s="838">
        <v>5.735512704458344E-4</v>
      </c>
      <c r="K659" s="828"/>
      <c r="L659" s="828"/>
      <c r="M659" s="1021" t="s">
        <v>650</v>
      </c>
      <c r="N659" s="1021"/>
      <c r="O659" s="839">
        <v>1.4572088660472E-2</v>
      </c>
      <c r="P659" s="828"/>
      <c r="Q659" s="828"/>
      <c r="BB659" s="420"/>
    </row>
    <row r="660" s="341" customFormat="true" ht="25.15" customHeight="true" x14ac:dyDescent="0.2">
      <c r="A660" s="420"/>
      <c r="B660" s="420"/>
      <c r="C660" s="1020"/>
      <c r="D660" s="1019"/>
      <c r="E660" s="828"/>
      <c r="F660" s="828"/>
      <c r="G660" s="828"/>
      <c r="H660" s="1021" t="s">
        <v>590</v>
      </c>
      <c r="I660" s="1021"/>
      <c r="J660" s="838">
        <v>0.56701025479121392</v>
      </c>
      <c r="K660" s="828"/>
      <c r="L660" s="828"/>
      <c r="M660" s="1021" t="s">
        <v>710</v>
      </c>
      <c r="N660" s="1021"/>
      <c r="O660" s="839">
        <v>2.0642701687837339E-4</v>
      </c>
      <c r="P660" s="828"/>
      <c r="Q660" s="828"/>
      <c r="BB660" s="420"/>
    </row>
    <row r="661" s="341" customFormat="true" ht="25.15" customHeight="true" x14ac:dyDescent="0.2">
      <c r="A661" s="420"/>
      <c r="B661" s="420"/>
      <c r="C661" s="1020"/>
      <c r="D661" s="1019"/>
      <c r="E661" s="828"/>
      <c r="F661" s="828"/>
      <c r="G661" s="828"/>
      <c r="H661" s="1021" t="s">
        <v>610</v>
      </c>
      <c r="I661" s="1021"/>
      <c r="J661" s="845">
        <v>5.4900364711159222E-5</v>
      </c>
      <c r="K661" s="828"/>
      <c r="L661" s="828"/>
      <c r="M661" s="1021" t="s">
        <v>590</v>
      </c>
      <c r="N661" s="1021"/>
      <c r="O661" s="839">
        <v>6.7500408471910639E-4</v>
      </c>
      <c r="P661" s="828"/>
      <c r="Q661" s="828"/>
      <c r="BB661" s="420"/>
    </row>
    <row r="662" s="341" customFormat="true" ht="25.15" customHeight="true" x14ac:dyDescent="0.2">
      <c r="A662" s="420"/>
      <c r="B662" s="420"/>
      <c r="C662" s="1020"/>
      <c r="D662" s="1019"/>
      <c r="E662" s="828"/>
      <c r="F662" s="828"/>
      <c r="G662" s="828"/>
      <c r="H662" s="1021" t="s">
        <v>630</v>
      </c>
      <c r="I662" s="1021"/>
      <c r="J662" s="838">
        <v>8.4940710602767922E-2</v>
      </c>
      <c r="K662" s="828"/>
      <c r="L662" s="828"/>
      <c r="M662" s="1021" t="s">
        <v>674</v>
      </c>
      <c r="N662" s="1021"/>
      <c r="O662" s="848">
        <v>6.2731698858235082E-5</v>
      </c>
      <c r="P662" s="828"/>
      <c r="Q662" s="828"/>
      <c r="BB662" s="420"/>
    </row>
    <row r="663" s="341" customFormat="true" ht="25.15" customHeight="true" x14ac:dyDescent="0.2">
      <c r="A663" s="420"/>
      <c r="B663" s="420"/>
      <c r="C663" s="1020"/>
      <c r="D663" s="1019"/>
      <c r="E663" s="828"/>
      <c r="F663" s="828"/>
      <c r="G663" s="828"/>
      <c r="H663" s="1021" t="s">
        <v>632</v>
      </c>
      <c r="I663" s="1021"/>
      <c r="J663" s="838">
        <v>8.4280024550429988E-2</v>
      </c>
      <c r="K663" s="828"/>
      <c r="L663" s="828"/>
      <c r="M663" s="1021" t="s">
        <v>606</v>
      </c>
      <c r="N663" s="1021"/>
      <c r="O663" s="839">
        <v>7.7534887482292297E-3</v>
      </c>
      <c r="P663" s="828"/>
      <c r="Q663" s="828"/>
      <c r="BB663" s="420"/>
    </row>
    <row r="664" s="341" customFormat="true" ht="25.15" customHeight="true" x14ac:dyDescent="0.2">
      <c r="A664" s="420"/>
      <c r="B664" s="420"/>
      <c r="C664" s="1020"/>
      <c r="D664" s="1019"/>
      <c r="E664" s="828"/>
      <c r="F664" s="828"/>
      <c r="G664" s="828"/>
      <c r="H664" s="1021" t="s">
        <v>703</v>
      </c>
      <c r="I664" s="1021"/>
      <c r="J664" s="838">
        <v>1.4598181521331838E-3</v>
      </c>
      <c r="K664" s="828"/>
      <c r="L664" s="828"/>
      <c r="M664" s="1021" t="s">
        <v>595</v>
      </c>
      <c r="N664" s="1021"/>
      <c r="O664" s="839">
        <v>2.3193823400962897E-2</v>
      </c>
      <c r="P664" s="828"/>
      <c r="Q664" s="828"/>
      <c r="BB664" s="420"/>
    </row>
    <row r="665" s="341" customFormat="true" ht="25.15" customHeight="true" x14ac:dyDescent="0.2">
      <c r="A665" s="420"/>
      <c r="B665" s="420"/>
      <c r="C665" s="1020"/>
      <c r="D665" s="1019"/>
      <c r="E665" s="828"/>
      <c r="F665" s="828"/>
      <c r="G665" s="828"/>
      <c r="H665" s="1021" t="s">
        <v>693</v>
      </c>
      <c r="I665" s="1021"/>
      <c r="J665" s="845">
        <v>1.5728411134072187E-5</v>
      </c>
      <c r="K665" s="828"/>
      <c r="L665" s="828"/>
      <c r="M665" s="1021" t="s">
        <v>677</v>
      </c>
      <c r="N665" s="1021"/>
      <c r="O665" s="839">
        <v>1.2659324975131169E-3</v>
      </c>
      <c r="P665" s="828"/>
      <c r="Q665" s="828"/>
      <c r="BB665" s="420"/>
    </row>
    <row r="666" s="341" customFormat="true" ht="25.15" customHeight="true" x14ac:dyDescent="0.2">
      <c r="A666" s="420"/>
      <c r="B666" s="420"/>
      <c r="C666" s="1020"/>
      <c r="D666" s="1019"/>
      <c r="E666" s="828"/>
      <c r="F666" s="828"/>
      <c r="G666" s="828"/>
      <c r="H666" s="1021" t="s">
        <v>595</v>
      </c>
      <c r="I666" s="1021"/>
      <c r="J666" s="838">
        <v>1.3006768588350388E-2</v>
      </c>
      <c r="K666" s="828"/>
      <c r="L666" s="828"/>
      <c r="M666" s="1021" t="s">
        <v>717</v>
      </c>
      <c r="N666" s="1021"/>
      <c r="O666" s="848">
        <v>7.5365717223732744E-6</v>
      </c>
      <c r="P666" s="828"/>
      <c r="Q666" s="828"/>
      <c r="BB666" s="420"/>
    </row>
    <row r="667" s="341" customFormat="true" ht="25.15" customHeight="true" x14ac:dyDescent="0.2">
      <c r="A667" s="420"/>
      <c r="B667" s="420"/>
      <c r="C667" s="1020"/>
      <c r="D667" s="1019"/>
      <c r="E667" s="828"/>
      <c r="F667" s="828"/>
      <c r="G667" s="828"/>
      <c r="H667" s="1021" t="s">
        <v>664</v>
      </c>
      <c r="I667" s="1021"/>
      <c r="J667" s="838">
        <v>1.6760844526310292E-3</v>
      </c>
      <c r="K667" s="828"/>
      <c r="L667" s="828"/>
      <c r="M667" s="1021" t="s">
        <v>590</v>
      </c>
      <c r="N667" s="1021"/>
      <c r="O667" s="839">
        <v>5.826847427103609E-2</v>
      </c>
      <c r="P667" s="828"/>
      <c r="Q667" s="828"/>
      <c r="BB667" s="420"/>
    </row>
    <row r="668" s="341" customFormat="true" ht="25.15" customHeight="true" x14ac:dyDescent="0.2">
      <c r="A668" s="420"/>
      <c r="B668" s="420"/>
      <c r="C668" s="1020"/>
      <c r="D668" s="1019"/>
      <c r="E668" s="828"/>
      <c r="F668" s="828"/>
      <c r="G668" s="828"/>
      <c r="H668" s="1021" t="s">
        <v>645</v>
      </c>
      <c r="I668" s="1021"/>
      <c r="J668" s="838">
        <v>3.1219286829224511E-2</v>
      </c>
      <c r="K668" s="828"/>
      <c r="L668" s="828"/>
      <c r="M668" s="1021" t="s">
        <v>610</v>
      </c>
      <c r="N668" s="1021"/>
      <c r="O668" s="839">
        <v>0.10728589316588608</v>
      </c>
      <c r="P668" s="828"/>
      <c r="Q668" s="828"/>
      <c r="BB668" s="420"/>
    </row>
    <row r="669" s="341" customFormat="true" ht="25.15" customHeight="true" x14ac:dyDescent="0.2">
      <c r="A669" s="420"/>
      <c r="B669" s="420"/>
      <c r="C669" s="1020"/>
      <c r="D669" s="1019"/>
      <c r="E669" s="828"/>
      <c r="F669" s="828"/>
      <c r="G669" s="828"/>
      <c r="H669" s="1021" t="s">
        <v>699</v>
      </c>
      <c r="I669" s="1021"/>
      <c r="J669" s="838">
        <v>5.6556256111737081E-4</v>
      </c>
      <c r="K669" s="828"/>
      <c r="L669" s="828"/>
      <c r="M669" s="1021" t="s">
        <v>630</v>
      </c>
      <c r="N669" s="1021"/>
      <c r="O669" s="839">
        <v>3.5229592051302716E-4</v>
      </c>
      <c r="P669" s="828"/>
      <c r="Q669" s="828"/>
      <c r="BB669" s="420"/>
    </row>
    <row r="670" s="341" customFormat="true" ht="25.15" customHeight="true" x14ac:dyDescent="0.2">
      <c r="A670" s="420"/>
      <c r="B670" s="420"/>
      <c r="C670" s="1020"/>
      <c r="D670" s="1019"/>
      <c r="E670" s="828"/>
      <c r="F670" s="828"/>
      <c r="G670" s="828"/>
      <c r="H670" s="1021" t="s">
        <v>667</v>
      </c>
      <c r="I670" s="1021"/>
      <c r="J670" s="838">
        <v>4.6039447669134759E-3</v>
      </c>
      <c r="K670" s="828"/>
      <c r="L670" s="828"/>
      <c r="M670" s="1021" t="s">
        <v>632</v>
      </c>
      <c r="N670" s="1021"/>
      <c r="O670" s="839">
        <v>1.8293723995674229E-3</v>
      </c>
      <c r="P670" s="828"/>
      <c r="Q670" s="828"/>
      <c r="BB670" s="420"/>
    </row>
    <row r="671" s="341" customFormat="true" ht="25.15" customHeight="true" x14ac:dyDescent="0.2">
      <c r="A671" s="420"/>
      <c r="B671" s="420"/>
      <c r="C671" s="1020"/>
      <c r="D671" s="1019"/>
      <c r="E671" s="828"/>
      <c r="F671" s="828"/>
      <c r="G671" s="828"/>
      <c r="H671" s="1021" t="s">
        <v>656</v>
      </c>
      <c r="I671" s="1021"/>
      <c r="J671" s="842">
        <v>5.881933793758014E-3</v>
      </c>
      <c r="K671" s="828"/>
      <c r="L671" s="828"/>
      <c r="M671" s="1021" t="s">
        <v>716</v>
      </c>
      <c r="N671" s="1021"/>
      <c r="O671" s="848">
        <v>7.2994474527087003E-5</v>
      </c>
      <c r="P671" s="828"/>
      <c r="Q671" s="828"/>
      <c r="BB671" s="420"/>
    </row>
    <row r="672" s="341" customFormat="true" ht="25.15" customHeight="true" x14ac:dyDescent="0.2">
      <c r="A672" s="420"/>
      <c r="B672" s="420"/>
      <c r="C672" s="1020"/>
      <c r="D672" s="1019"/>
      <c r="E672" s="828"/>
      <c r="F672" s="828"/>
      <c r="G672" s="828"/>
      <c r="H672" s="1019"/>
      <c r="I672" s="1019"/>
      <c r="J672" s="828"/>
      <c r="K672" s="828"/>
      <c r="L672" s="828"/>
      <c r="M672" s="1021" t="s">
        <v>708</v>
      </c>
      <c r="N672" s="1021"/>
      <c r="O672" s="839">
        <v>5.1377149348816287E-4</v>
      </c>
      <c r="P672" s="828"/>
      <c r="Q672" s="828"/>
      <c r="BB672" s="420"/>
    </row>
    <row r="673" s="341" customFormat="true" ht="25.15" customHeight="true" x14ac:dyDescent="0.2">
      <c r="A673" s="420"/>
      <c r="B673" s="420"/>
      <c r="C673" s="1020"/>
      <c r="D673" s="1019"/>
      <c r="E673" s="828"/>
      <c r="F673" s="828"/>
      <c r="G673" s="828"/>
      <c r="H673" s="1019"/>
      <c r="I673" s="1019"/>
      <c r="J673" s="828"/>
      <c r="K673" s="828"/>
      <c r="L673" s="828"/>
      <c r="M673" s="1021" t="s">
        <v>703</v>
      </c>
      <c r="N673" s="1021"/>
      <c r="O673" s="839">
        <v>5.6300570598341116E-3</v>
      </c>
      <c r="P673" s="828"/>
      <c r="Q673" s="828"/>
      <c r="BB673" s="420"/>
    </row>
    <row r="674" s="341" customFormat="true" ht="25.15" customHeight="true" x14ac:dyDescent="0.2">
      <c r="A674" s="420"/>
      <c r="B674" s="420"/>
      <c r="C674" s="1020"/>
      <c r="D674" s="1019"/>
      <c r="E674" s="828"/>
      <c r="F674" s="828"/>
      <c r="G674" s="828"/>
      <c r="H674" s="1021" t="s">
        <v>254</v>
      </c>
      <c r="I674" s="1021"/>
      <c r="J674" s="1021"/>
      <c r="K674" s="1021"/>
      <c r="L674" s="1021"/>
      <c r="M674" s="1021" t="s">
        <v>693</v>
      </c>
      <c r="N674" s="1021"/>
      <c r="O674" s="848">
        <v>1.0899338745662448E-5</v>
      </c>
      <c r="P674" s="828"/>
      <c r="Q674" s="828"/>
      <c r="BB674" s="420"/>
    </row>
    <row r="675" s="341" customFormat="true" ht="25.15" customHeight="true" x14ac:dyDescent="0.2">
      <c r="A675" s="420"/>
      <c r="B675" s="420"/>
      <c r="C675" s="1020"/>
      <c r="D675" s="1019"/>
      <c r="E675" s="828"/>
      <c r="F675" s="828"/>
      <c r="G675" s="828"/>
      <c r="H675" s="1021" t="s">
        <v>207</v>
      </c>
      <c r="I675" s="1021"/>
      <c r="J675" s="1018" t="s">
        <v>255</v>
      </c>
      <c r="K675" s="1023"/>
      <c r="L675" s="1024"/>
      <c r="M675" s="1021" t="s">
        <v>595</v>
      </c>
      <c r="N675" s="1021"/>
      <c r="O675" s="839">
        <v>2.8628534022337618E-2</v>
      </c>
      <c r="P675" s="828"/>
      <c r="Q675" s="828"/>
      <c r="BB675" s="420"/>
    </row>
    <row r="676" s="341" customFormat="true" ht="25.15" customHeight="true" x14ac:dyDescent="0.2">
      <c r="A676" s="420"/>
      <c r="B676" s="420"/>
      <c r="C676" s="1020"/>
      <c r="D676" s="1019"/>
      <c r="E676" s="828"/>
      <c r="F676" s="828"/>
      <c r="G676" s="828"/>
      <c r="H676" s="1021"/>
      <c r="I676" s="1021"/>
      <c r="J676" s="855" t="s">
        <v>190</v>
      </c>
      <c r="K676" s="856" t="s">
        <v>256</v>
      </c>
      <c r="L676" s="857" t="s">
        <v>257</v>
      </c>
      <c r="M676" s="1021" t="s">
        <v>664</v>
      </c>
      <c r="N676" s="1021"/>
      <c r="O676" s="839">
        <v>7.6224457454128897E-3</v>
      </c>
      <c r="P676" s="828"/>
      <c r="Q676" s="828"/>
      <c r="BB676" s="420"/>
    </row>
    <row r="677" s="341" customFormat="true" ht="25.15" customHeight="true" x14ac:dyDescent="0.2">
      <c r="A677" s="420"/>
      <c r="B677" s="420"/>
      <c r="C677" s="1020"/>
      <c r="D677" s="1019"/>
      <c r="E677" s="828"/>
      <c r="F677" s="828"/>
      <c r="G677" s="828"/>
      <c r="H677" s="1021" t="s">
        <v>208</v>
      </c>
      <c r="I677" s="1021"/>
      <c r="J677" s="858">
        <v>11.286893873668095</v>
      </c>
      <c r="K677" s="859">
        <v>8.550677177021285</v>
      </c>
      <c r="L677" s="860">
        <v>8.550677177021285</v>
      </c>
      <c r="M677" s="1021" t="s">
        <v>713</v>
      </c>
      <c r="N677" s="1021"/>
      <c r="O677" s="839">
        <v>1.5844158196798058E-4</v>
      </c>
      <c r="P677" s="828"/>
      <c r="Q677" s="828"/>
      <c r="BB677" s="420"/>
    </row>
    <row r="678" s="341" customFormat="true" ht="25.15" customHeight="true" x14ac:dyDescent="0.2">
      <c r="A678" s="420"/>
      <c r="B678" s="420"/>
      <c r="C678" s="1020"/>
      <c r="D678" s="1019"/>
      <c r="E678" s="828"/>
      <c r="F678" s="828"/>
      <c r="G678" s="828"/>
      <c r="H678" s="1019"/>
      <c r="I678" s="1019"/>
      <c r="J678" s="828"/>
      <c r="K678" s="828"/>
      <c r="L678" s="828"/>
      <c r="M678" s="1021" t="s">
        <v>645</v>
      </c>
      <c r="N678" s="1021"/>
      <c r="O678" s="839">
        <v>1.3723452414313476E-2</v>
      </c>
      <c r="P678" s="828"/>
      <c r="Q678" s="828"/>
      <c r="BB678" s="420"/>
    </row>
    <row r="679" s="341" customFormat="true" ht="25.15" customHeight="true" x14ac:dyDescent="0.2">
      <c r="A679" s="420"/>
      <c r="B679" s="420"/>
      <c r="C679" s="1020"/>
      <c r="D679" s="1019"/>
      <c r="E679" s="828"/>
      <c r="F679" s="828"/>
      <c r="G679" s="828"/>
      <c r="H679" s="1019"/>
      <c r="I679" s="1019"/>
      <c r="J679" s="828"/>
      <c r="K679" s="828"/>
      <c r="L679" s="828"/>
      <c r="M679" s="1021" t="s">
        <v>699</v>
      </c>
      <c r="N679" s="1021"/>
      <c r="O679" s="848">
        <v>7.5630619590438189E-6</v>
      </c>
      <c r="P679" s="828"/>
      <c r="Q679" s="828"/>
      <c r="BB679" s="420"/>
    </row>
    <row r="680" s="341" customFormat="true" ht="25.15" customHeight="true" x14ac:dyDescent="0.2">
      <c r="A680" s="420"/>
      <c r="B680" s="420"/>
      <c r="C680" s="1020"/>
      <c r="D680" s="1019"/>
      <c r="E680" s="828"/>
      <c r="F680" s="828"/>
      <c r="G680" s="828"/>
      <c r="H680" s="1019"/>
      <c r="I680" s="1019"/>
      <c r="J680" s="828"/>
      <c r="K680" s="828"/>
      <c r="L680" s="828"/>
      <c r="M680" s="1021" t="s">
        <v>667</v>
      </c>
      <c r="N680" s="1021"/>
      <c r="O680" s="839">
        <v>5.6159433983581659E-3</v>
      </c>
      <c r="P680" s="828"/>
      <c r="Q680" s="828"/>
      <c r="BB680" s="420"/>
    </row>
    <row r="681" s="341" customFormat="true" ht="25.15" customHeight="true" x14ac:dyDescent="0.2">
      <c r="A681" s="420"/>
      <c r="B681" s="420"/>
      <c r="C681" s="1020"/>
      <c r="D681" s="1019"/>
      <c r="E681" s="828"/>
      <c r="F681" s="828"/>
      <c r="G681" s="828"/>
      <c r="H681" s="1019"/>
      <c r="I681" s="1019"/>
      <c r="J681" s="828"/>
      <c r="K681" s="828"/>
      <c r="L681" s="828"/>
      <c r="M681" s="1021" t="s">
        <v>656</v>
      </c>
      <c r="N681" s="1021"/>
      <c r="O681" s="844">
        <v>4.5747004937530429E-3</v>
      </c>
      <c r="P681" s="828"/>
      <c r="Q681" s="828"/>
      <c r="BB681" s="420"/>
    </row>
    <row r="682" s="341" customFormat="true" ht="25.15" customHeight="true" x14ac:dyDescent="0.2">
      <c r="A682" s="420"/>
      <c r="B682" s="420"/>
      <c r="C682" s="1020"/>
      <c r="D682" s="1019"/>
      <c r="E682" s="828"/>
      <c r="F682" s="828"/>
      <c r="G682" s="828"/>
      <c r="H682" s="1019"/>
      <c r="I682" s="1019"/>
      <c r="J682" s="828"/>
      <c r="K682" s="828"/>
      <c r="L682" s="828"/>
      <c r="M682" s="1019"/>
      <c r="N682" s="1019"/>
      <c r="O682" s="828"/>
      <c r="P682" s="828"/>
      <c r="Q682" s="828"/>
      <c r="BB682" s="420"/>
    </row>
    <row r="683" s="341" customFormat="true" ht="25.15" customHeight="true" x14ac:dyDescent="0.2">
      <c r="A683" s="420"/>
      <c r="B683" s="420"/>
      <c r="C683" s="1020"/>
      <c r="D683" s="1019"/>
      <c r="E683" s="828"/>
      <c r="F683" s="828"/>
      <c r="G683" s="828"/>
      <c r="H683" s="1019"/>
      <c r="I683" s="1019"/>
      <c r="J683" s="828"/>
      <c r="K683" s="828"/>
      <c r="L683" s="828"/>
      <c r="M683" s="1019"/>
      <c r="N683" s="1019"/>
      <c r="O683" s="828"/>
      <c r="P683" s="828"/>
      <c r="Q683" s="828"/>
      <c r="BB683" s="420"/>
    </row>
    <row r="684" s="341" customFormat="true" ht="25.15" customHeight="true" x14ac:dyDescent="0.2">
      <c r="A684" s="420"/>
      <c r="B684" s="420"/>
      <c r="C684" s="1020"/>
      <c r="D684" s="1019"/>
      <c r="E684" s="828"/>
      <c r="F684" s="828"/>
      <c r="G684" s="828"/>
      <c r="H684" s="1019"/>
      <c r="I684" s="1019"/>
      <c r="J684" s="828"/>
      <c r="K684" s="828"/>
      <c r="L684" s="828"/>
      <c r="M684" s="1021" t="s">
        <v>254</v>
      </c>
      <c r="N684" s="1021"/>
      <c r="O684" s="1021"/>
      <c r="P684" s="1021"/>
      <c r="Q684" s="1021"/>
      <c r="BB684" s="420"/>
    </row>
    <row r="685" s="341" customFormat="true" ht="25.15" customHeight="true" x14ac:dyDescent="0.2">
      <c r="A685" s="420"/>
      <c r="B685" s="420"/>
      <c r="C685" s="1020"/>
      <c r="D685" s="1019"/>
      <c r="E685" s="828"/>
      <c r="F685" s="828"/>
      <c r="G685" s="828"/>
      <c r="H685" s="1019"/>
      <c r="I685" s="1019"/>
      <c r="J685" s="828"/>
      <c r="K685" s="828"/>
      <c r="L685" s="828"/>
      <c r="M685" s="1021" t="s">
        <v>207</v>
      </c>
      <c r="N685" s="1021"/>
      <c r="O685" s="1018" t="s">
        <v>255</v>
      </c>
      <c r="P685" s="1023"/>
      <c r="Q685" s="1024"/>
      <c r="BB685" s="420"/>
    </row>
    <row r="686" s="341" customFormat="true" ht="25.15" customHeight="true" x14ac:dyDescent="0.2">
      <c r="A686" s="420"/>
      <c r="B686" s="420"/>
      <c r="C686" s="1020"/>
      <c r="D686" s="1019"/>
      <c r="E686" s="828"/>
      <c r="F686" s="828"/>
      <c r="G686" s="828"/>
      <c r="H686" s="1019"/>
      <c r="I686" s="1019"/>
      <c r="J686" s="828"/>
      <c r="K686" s="828"/>
      <c r="L686" s="828"/>
      <c r="M686" s="1021"/>
      <c r="N686" s="1021"/>
      <c r="O686" s="861" t="s">
        <v>190</v>
      </c>
      <c r="P686" s="862" t="s">
        <v>256</v>
      </c>
      <c r="Q686" s="863" t="s">
        <v>257</v>
      </c>
      <c r="BB686" s="420"/>
    </row>
    <row r="687" s="341" customFormat="true" ht="25.15" customHeight="true" x14ac:dyDescent="0.2">
      <c r="A687" s="420"/>
      <c r="B687" s="420"/>
      <c r="C687" s="1020"/>
      <c r="D687" s="1019"/>
      <c r="E687" s="828"/>
      <c r="F687" s="828"/>
      <c r="G687" s="828"/>
      <c r="H687" s="1019"/>
      <c r="I687" s="1019"/>
      <c r="J687" s="828"/>
      <c r="K687" s="828"/>
      <c r="L687" s="828"/>
      <c r="M687" s="1021" t="s">
        <v>208</v>
      </c>
      <c r="N687" s="1021"/>
      <c r="O687" s="864">
        <v>5.4139408277964653</v>
      </c>
      <c r="P687" s="865">
        <v>3.9517816261288066</v>
      </c>
      <c r="Q687" s="866">
        <v>3.9517816261288066</v>
      </c>
      <c r="BB687" s="420"/>
    </row>
    <row r="688" s="341" customFormat="true" ht="25.15" customHeight="true" x14ac:dyDescent="0.2">
      <c r="A688" s="420"/>
      <c r="B688" s="420"/>
      <c r="C688" s="1020"/>
      <c r="D688" s="1019"/>
      <c r="E688" s="828"/>
      <c r="F688" s="828"/>
      <c r="G688" s="828"/>
      <c r="H688" s="1019"/>
      <c r="I688" s="1019"/>
      <c r="J688" s="828"/>
      <c r="K688" s="828"/>
      <c r="L688" s="828"/>
      <c r="M688" s="1019"/>
      <c r="N688" s="1019"/>
      <c r="O688" s="828"/>
      <c r="P688" s="828"/>
      <c r="Q688" s="828"/>
      <c r="BB688" s="420"/>
    </row>
    <row r="689" s="341" customFormat="true" ht="25.15" customHeight="true" x14ac:dyDescent="0.2">
      <c r="A689" s="420"/>
      <c r="B689" s="420"/>
      <c r="C689" s="1020"/>
      <c r="D689" s="1019"/>
      <c r="E689" s="828"/>
      <c r="F689" s="828"/>
      <c r="G689" s="828"/>
      <c r="H689" s="1019"/>
      <c r="I689" s="1019"/>
      <c r="J689" s="828"/>
      <c r="K689" s="828"/>
      <c r="L689" s="828"/>
      <c r="M689" s="1019"/>
      <c r="N689" s="1019"/>
      <c r="O689" s="828"/>
      <c r="P689" s="828"/>
      <c r="Q689" s="828"/>
      <c r="BB689" s="420"/>
    </row>
    <row r="690" s="341" customFormat="true" ht="25.15" customHeight="true" x14ac:dyDescent="0.2">
      <c r="A690" s="420"/>
      <c r="B690" s="420"/>
      <c r="C690" s="1020"/>
      <c r="D690" s="1019"/>
      <c r="E690" s="828"/>
      <c r="F690" s="828"/>
      <c r="G690" s="828"/>
      <c r="H690" s="1019"/>
      <c r="I690" s="1019"/>
      <c r="J690" s="828"/>
      <c r="K690" s="828"/>
      <c r="L690" s="828"/>
      <c r="M690" s="1019"/>
      <c r="N690" s="1019"/>
      <c r="O690" s="828"/>
      <c r="P690" s="828"/>
      <c r="Q690" s="828"/>
      <c r="BB690" s="420"/>
    </row>
    <row r="691" s="341" customFormat="true" ht="25.15" customHeight="true" x14ac:dyDescent="0.2">
      <c r="A691" s="420"/>
      <c r="B691" s="420"/>
      <c r="C691" s="1020"/>
      <c r="D691" s="1019"/>
      <c r="E691" s="828"/>
      <c r="F691" s="828"/>
      <c r="G691" s="828"/>
      <c r="H691" s="1019"/>
      <c r="I691" s="1019"/>
      <c r="J691" s="828"/>
      <c r="K691" s="828"/>
      <c r="L691" s="828"/>
      <c r="M691" s="1019"/>
      <c r="N691" s="1019"/>
      <c r="O691" s="828"/>
      <c r="P691" s="828"/>
      <c r="Q691" s="828"/>
      <c r="BB691" s="420"/>
    </row>
    <row r="692" s="341" customFormat="true" ht="25.15" customHeight="true" x14ac:dyDescent="0.2">
      <c r="A692" s="420"/>
      <c r="B692" s="420"/>
      <c r="C692" s="1020"/>
      <c r="D692" s="1019"/>
      <c r="E692" s="828"/>
      <c r="F692" s="828"/>
      <c r="G692" s="828"/>
      <c r="H692" s="1019"/>
      <c r="I692" s="1019"/>
      <c r="J692" s="828"/>
      <c r="K692" s="828"/>
      <c r="L692" s="828"/>
      <c r="M692" s="1019"/>
      <c r="N692" s="1019"/>
      <c r="O692" s="828"/>
      <c r="P692" s="828"/>
      <c r="Q692" s="828"/>
      <c r="BB692" s="420"/>
    </row>
    <row r="693" s="341" customFormat="true" ht="25.15" customHeight="true" x14ac:dyDescent="0.2">
      <c r="A693" s="420"/>
      <c r="B693" s="420"/>
      <c r="C693" s="1020"/>
      <c r="D693" s="1019"/>
      <c r="E693" s="828"/>
      <c r="F693" s="828"/>
      <c r="G693" s="828"/>
      <c r="H693" s="1019"/>
      <c r="I693" s="1019"/>
      <c r="J693" s="828"/>
      <c r="K693" s="828"/>
      <c r="L693" s="828"/>
      <c r="M693" s="1019"/>
      <c r="N693" s="1019"/>
      <c r="O693" s="828"/>
      <c r="P693" s="828"/>
      <c r="Q693" s="828"/>
      <c r="BB693" s="420"/>
    </row>
    <row r="694" s="341" customFormat="true" ht="25.15" customHeight="true" x14ac:dyDescent="0.2">
      <c r="A694" s="420"/>
      <c r="B694" s="420"/>
      <c r="C694" s="1020"/>
      <c r="D694" s="1019"/>
      <c r="E694" s="828"/>
      <c r="F694" s="828"/>
      <c r="G694" s="828"/>
      <c r="H694" s="1019"/>
      <c r="I694" s="1019"/>
      <c r="J694" s="828"/>
      <c r="K694" s="828"/>
      <c r="L694" s="828"/>
      <c r="M694" s="1019"/>
      <c r="N694" s="1019"/>
      <c r="O694" s="828"/>
      <c r="P694" s="828"/>
      <c r="Q694" s="828"/>
      <c r="BB694" s="420"/>
    </row>
    <row r="695" s="341" customFormat="true" ht="25.15" customHeight="true" x14ac:dyDescent="0.2">
      <c r="A695" s="420"/>
      <c r="B695" s="420"/>
      <c r="C695" s="1020"/>
      <c r="D695" s="1019"/>
      <c r="E695" s="828"/>
      <c r="F695" s="828"/>
      <c r="G695" s="828"/>
      <c r="H695" s="1019"/>
      <c r="I695" s="1019"/>
      <c r="J695" s="828"/>
      <c r="K695" s="828"/>
      <c r="L695" s="828"/>
      <c r="M695" s="1019"/>
      <c r="N695" s="1019"/>
      <c r="O695" s="828"/>
      <c r="P695" s="828"/>
      <c r="Q695" s="828"/>
      <c r="BB695" s="420"/>
    </row>
    <row r="696" s="341" customFormat="true" ht="25.15" customHeight="true" x14ac:dyDescent="0.2">
      <c r="A696" s="420"/>
      <c r="B696" s="420"/>
      <c r="C696" s="1020"/>
      <c r="D696" s="1019"/>
      <c r="E696" s="828"/>
      <c r="F696" s="828"/>
      <c r="G696" s="828"/>
      <c r="H696" s="1019"/>
      <c r="I696" s="1019"/>
      <c r="J696" s="828"/>
      <c r="K696" s="828"/>
      <c r="L696" s="828"/>
      <c r="M696" s="1019"/>
      <c r="N696" s="1019"/>
      <c r="O696" s="828"/>
      <c r="P696" s="828"/>
      <c r="Q696" s="828"/>
      <c r="BB696" s="420"/>
    </row>
    <row r="697" s="341" customFormat="true" ht="25.15" customHeight="true" x14ac:dyDescent="0.2">
      <c r="A697" s="420"/>
      <c r="B697" s="420"/>
      <c r="C697" s="1020"/>
      <c r="D697" s="1019"/>
      <c r="E697" s="828"/>
      <c r="F697" s="828"/>
      <c r="G697" s="828"/>
      <c r="H697" s="1019"/>
      <c r="I697" s="1019"/>
      <c r="J697" s="828"/>
      <c r="K697" s="828"/>
      <c r="L697" s="828"/>
      <c r="M697" s="1019"/>
      <c r="N697" s="1019"/>
      <c r="O697" s="828"/>
      <c r="P697" s="828"/>
      <c r="Q697" s="828"/>
      <c r="BB697" s="420"/>
    </row>
    <row r="698" s="341" customFormat="true" ht="25.15" customHeight="true" x14ac:dyDescent="0.2">
      <c r="A698" s="420"/>
      <c r="B698" s="420"/>
      <c r="C698" s="1020"/>
      <c r="D698" s="1019"/>
      <c r="E698" s="828"/>
      <c r="F698" s="828"/>
      <c r="G698" s="828"/>
      <c r="H698" s="1019"/>
      <c r="I698" s="1019"/>
      <c r="J698" s="828"/>
      <c r="K698" s="828"/>
      <c r="L698" s="828"/>
      <c r="M698" s="1019"/>
      <c r="N698" s="1019"/>
      <c r="O698" s="828"/>
      <c r="P698" s="828"/>
      <c r="Q698" s="828"/>
      <c r="BB698" s="420"/>
    </row>
    <row r="699" s="341" customFormat="true" ht="25.15" customHeight="true" x14ac:dyDescent="0.2">
      <c r="A699" s="420"/>
      <c r="B699" s="420"/>
      <c r="C699" s="1020"/>
      <c r="D699" s="1019"/>
      <c r="E699" s="828"/>
      <c r="F699" s="828"/>
      <c r="G699" s="828"/>
      <c r="H699" s="1019"/>
      <c r="I699" s="1019"/>
      <c r="J699" s="828"/>
      <c r="K699" s="828"/>
      <c r="L699" s="828"/>
      <c r="M699" s="1019"/>
      <c r="N699" s="1019"/>
      <c r="O699" s="828"/>
      <c r="P699" s="828"/>
      <c r="Q699" s="828"/>
      <c r="BB699" s="420"/>
    </row>
    <row r="700" s="341" customFormat="true" ht="25.15" customHeight="true" x14ac:dyDescent="0.2">
      <c r="A700" s="420"/>
      <c r="B700" s="420"/>
      <c r="C700" s="1020"/>
      <c r="D700" s="1019"/>
      <c r="E700" s="828"/>
      <c r="F700" s="828"/>
      <c r="G700" s="828"/>
      <c r="H700" s="1019"/>
      <c r="I700" s="1019"/>
      <c r="J700" s="828"/>
      <c r="K700" s="828"/>
      <c r="L700" s="828"/>
      <c r="M700" s="1019"/>
      <c r="N700" s="1019"/>
      <c r="O700" s="828"/>
      <c r="P700" s="828"/>
      <c r="Q700" s="828"/>
      <c r="BB700" s="420"/>
    </row>
    <row r="701" s="341" customFormat="true" ht="25.15" customHeight="true" x14ac:dyDescent="0.2">
      <c r="A701" s="420"/>
      <c r="B701" s="420"/>
      <c r="C701" s="1020"/>
      <c r="D701" s="1019"/>
      <c r="E701" s="828"/>
      <c r="F701" s="828"/>
      <c r="G701" s="828"/>
      <c r="H701" s="1019"/>
      <c r="I701" s="1019"/>
      <c r="J701" s="828"/>
      <c r="K701" s="828"/>
      <c r="L701" s="828"/>
      <c r="M701" s="1019"/>
      <c r="N701" s="1019"/>
      <c r="O701" s="828"/>
      <c r="P701" s="828"/>
      <c r="Q701" s="828"/>
      <c r="BB701" s="420"/>
    </row>
    <row r="702" s="341" customFormat="true" ht="25.15" customHeight="true" x14ac:dyDescent="0.2">
      <c r="A702" s="420"/>
      <c r="B702" s="420"/>
      <c r="C702" s="1020"/>
      <c r="D702" s="1019"/>
      <c r="E702" s="828"/>
      <c r="F702" s="828"/>
      <c r="G702" s="828"/>
      <c r="H702" s="1019"/>
      <c r="I702" s="1019"/>
      <c r="J702" s="828"/>
      <c r="K702" s="828"/>
      <c r="L702" s="828"/>
      <c r="M702" s="1019"/>
      <c r="N702" s="1019"/>
      <c r="O702" s="828"/>
      <c r="P702" s="828"/>
      <c r="Q702" s="828"/>
      <c r="BB702" s="420"/>
    </row>
    <row r="703" s="341" customFormat="true" ht="25.15" customHeight="true" x14ac:dyDescent="0.2">
      <c r="A703" s="420"/>
      <c r="B703" s="420"/>
      <c r="C703" s="1020"/>
      <c r="D703" s="1019"/>
      <c r="E703" s="828"/>
      <c r="F703" s="828"/>
      <c r="G703" s="828"/>
      <c r="H703" s="1019"/>
      <c r="I703" s="1019"/>
      <c r="J703" s="828"/>
      <c r="K703" s="828"/>
      <c r="L703" s="828"/>
      <c r="M703" s="1019"/>
      <c r="N703" s="1019"/>
      <c r="O703" s="828"/>
      <c r="P703" s="828"/>
      <c r="Q703" s="828"/>
      <c r="BB703" s="420"/>
    </row>
    <row r="704" s="341" customFormat="true" ht="25.15" customHeight="true" x14ac:dyDescent="0.2">
      <c r="A704" s="420"/>
      <c r="B704" s="420"/>
      <c r="C704" s="1020"/>
      <c r="D704" s="1019"/>
      <c r="E704" s="828"/>
      <c r="F704" s="828"/>
      <c r="G704" s="828"/>
      <c r="H704" s="1019"/>
      <c r="I704" s="1019"/>
      <c r="J704" s="828"/>
      <c r="K704" s="828"/>
      <c r="L704" s="828"/>
      <c r="M704" s="1019"/>
      <c r="N704" s="1019"/>
      <c r="O704" s="828"/>
      <c r="P704" s="828"/>
      <c r="Q704" s="828"/>
      <c r="BB704" s="420"/>
    </row>
    <row r="705" s="341" customFormat="true" ht="25.15" customHeight="true" x14ac:dyDescent="0.2">
      <c r="A705" s="420"/>
      <c r="B705" s="420"/>
      <c r="C705" s="1020"/>
      <c r="D705" s="1019"/>
      <c r="E705" s="828"/>
      <c r="F705" s="828"/>
      <c r="G705" s="828"/>
      <c r="H705" s="1019"/>
      <c r="I705" s="1019"/>
      <c r="J705" s="828"/>
      <c r="K705" s="828"/>
      <c r="L705" s="828"/>
      <c r="M705" s="1019"/>
      <c r="N705" s="1019"/>
      <c r="O705" s="828"/>
      <c r="P705" s="828"/>
      <c r="Q705" s="828"/>
      <c r="BB705" s="420"/>
    </row>
    <row r="706" s="341" customFormat="true" ht="25.15" customHeight="true" x14ac:dyDescent="0.2">
      <c r="A706" s="420"/>
      <c r="B706" s="420"/>
      <c r="C706" s="1020"/>
      <c r="D706" s="1019"/>
      <c r="E706" s="828"/>
      <c r="F706" s="828"/>
      <c r="G706" s="828"/>
      <c r="H706" s="1019"/>
      <c r="I706" s="1019"/>
      <c r="J706" s="828"/>
      <c r="K706" s="828"/>
      <c r="L706" s="828"/>
      <c r="M706" s="1019"/>
      <c r="N706" s="1019"/>
      <c r="O706" s="828"/>
      <c r="P706" s="828"/>
      <c r="Q706" s="828"/>
      <c r="BB706" s="420"/>
    </row>
    <row r="707" s="341" customFormat="true" ht="25.15" customHeight="true" x14ac:dyDescent="0.2">
      <c r="A707" s="420"/>
      <c r="B707" s="420"/>
      <c r="C707" s="1020"/>
      <c r="D707" s="1019"/>
      <c r="E707" s="828"/>
      <c r="F707" s="828"/>
      <c r="G707" s="828"/>
      <c r="H707" s="1019"/>
      <c r="I707" s="1019"/>
      <c r="J707" s="828"/>
      <c r="K707" s="828"/>
      <c r="L707" s="828"/>
      <c r="M707" s="1019"/>
      <c r="N707" s="1019"/>
      <c r="O707" s="828"/>
      <c r="P707" s="828"/>
      <c r="Q707" s="828"/>
      <c r="BB707" s="420"/>
    </row>
    <row r="708" s="341" customFormat="true" ht="25.15" customHeight="true" x14ac:dyDescent="0.2">
      <c r="A708" s="420"/>
      <c r="B708" s="420"/>
      <c r="C708" s="1020"/>
      <c r="D708" s="1019"/>
      <c r="E708" s="828"/>
      <c r="F708" s="828"/>
      <c r="G708" s="828"/>
      <c r="H708" s="1019"/>
      <c r="I708" s="1019"/>
      <c r="J708" s="828"/>
      <c r="K708" s="828"/>
      <c r="L708" s="828"/>
      <c r="M708" s="1019"/>
      <c r="N708" s="1019"/>
      <c r="O708" s="828"/>
      <c r="P708" s="828"/>
      <c r="Q708" s="828"/>
      <c r="BB708" s="420"/>
    </row>
    <row r="709" s="341" customFormat="true" ht="25.15" customHeight="true" x14ac:dyDescent="0.2">
      <c r="A709" s="420"/>
      <c r="B709" s="420"/>
      <c r="C709" s="1020"/>
      <c r="D709" s="1019"/>
      <c r="E709" s="828"/>
      <c r="F709" s="828"/>
      <c r="G709" s="828"/>
      <c r="H709" s="1019"/>
      <c r="I709" s="1019"/>
      <c r="J709" s="828"/>
      <c r="K709" s="828"/>
      <c r="L709" s="828"/>
      <c r="M709" s="1019"/>
      <c r="N709" s="1019"/>
      <c r="O709" s="828"/>
      <c r="P709" s="828"/>
      <c r="Q709" s="828"/>
      <c r="BB709" s="420"/>
    </row>
    <row r="710" s="341" customFormat="true" ht="25.15" customHeight="true" x14ac:dyDescent="0.2">
      <c r="A710" s="420"/>
      <c r="B710" s="420"/>
      <c r="C710" s="1020"/>
      <c r="D710" s="1019"/>
      <c r="E710" s="828"/>
      <c r="F710" s="828"/>
      <c r="G710" s="828"/>
      <c r="H710" s="1019"/>
      <c r="I710" s="1019"/>
      <c r="J710" s="828"/>
      <c r="K710" s="828"/>
      <c r="L710" s="828"/>
      <c r="M710" s="1019"/>
      <c r="N710" s="1019"/>
      <c r="O710" s="828"/>
      <c r="P710" s="828"/>
      <c r="Q710" s="828"/>
      <c r="BB710" s="420"/>
    </row>
    <row r="711" s="341" customFormat="true" ht="25.15" customHeight="true" x14ac:dyDescent="0.2">
      <c r="A711" s="420"/>
      <c r="B711" s="420"/>
      <c r="C711" s="1020"/>
      <c r="D711" s="1019"/>
      <c r="E711" s="828"/>
      <c r="F711" s="828"/>
      <c r="G711" s="828"/>
      <c r="H711" s="1019"/>
      <c r="I711" s="1019"/>
      <c r="J711" s="828"/>
      <c r="K711" s="828"/>
      <c r="L711" s="828"/>
      <c r="M711" s="1019"/>
      <c r="N711" s="1019"/>
      <c r="O711" s="828"/>
      <c r="P711" s="828"/>
      <c r="Q711" s="828"/>
      <c r="BB711" s="420"/>
    </row>
    <row r="712" s="341" customFormat="true" ht="25.15" customHeight="true" x14ac:dyDescent="0.2">
      <c r="A712" s="420"/>
      <c r="B712" s="420"/>
      <c r="C712" s="1020"/>
      <c r="D712" s="1019"/>
      <c r="E712" s="828"/>
      <c r="F712" s="828"/>
      <c r="G712" s="828"/>
      <c r="H712" s="1019"/>
      <c r="I712" s="1019"/>
      <c r="J712" s="828"/>
      <c r="K712" s="828"/>
      <c r="L712" s="828"/>
      <c r="M712" s="1019"/>
      <c r="N712" s="1019"/>
      <c r="O712" s="828"/>
      <c r="P712" s="828"/>
      <c r="Q712" s="828"/>
      <c r="BB712" s="420"/>
    </row>
    <row r="713" s="341" customFormat="true" ht="25.15" customHeight="true" x14ac:dyDescent="0.2">
      <c r="A713" s="420"/>
      <c r="B713" s="420"/>
      <c r="C713" s="1020"/>
      <c r="D713" s="1019"/>
      <c r="E713" s="828"/>
      <c r="F713" s="828"/>
      <c r="G713" s="828"/>
      <c r="H713" s="1019"/>
      <c r="I713" s="1019"/>
      <c r="J713" s="828"/>
      <c r="K713" s="828"/>
      <c r="L713" s="828"/>
      <c r="M713" s="1019"/>
      <c r="N713" s="1019"/>
      <c r="O713" s="828"/>
      <c r="P713" s="828"/>
      <c r="Q713" s="828"/>
      <c r="BB713" s="420"/>
    </row>
    <row r="714" s="341" customFormat="true" ht="25.15" customHeight="true" x14ac:dyDescent="0.2">
      <c r="A714" s="420"/>
      <c r="B714" s="420"/>
      <c r="C714" s="1020"/>
      <c r="D714" s="1019"/>
      <c r="E714" s="828"/>
      <c r="F714" s="828"/>
      <c r="G714" s="828"/>
      <c r="H714" s="1019"/>
      <c r="I714" s="1019"/>
      <c r="J714" s="828"/>
      <c r="K714" s="828"/>
      <c r="L714" s="828"/>
      <c r="M714" s="1019"/>
      <c r="N714" s="1019"/>
      <c r="O714" s="828"/>
      <c r="P714" s="828"/>
      <c r="Q714" s="828"/>
      <c r="BB714" s="420"/>
    </row>
    <row r="715" s="341" customFormat="true" ht="25.15" customHeight="true" x14ac:dyDescent="0.2">
      <c r="A715" s="420"/>
      <c r="B715" s="420"/>
      <c r="C715" s="1020"/>
      <c r="D715" s="1019"/>
      <c r="E715" s="828"/>
      <c r="F715" s="828"/>
      <c r="G715" s="828"/>
      <c r="H715" s="1019"/>
      <c r="I715" s="1019"/>
      <c r="J715" s="828"/>
      <c r="K715" s="828"/>
      <c r="L715" s="828"/>
      <c r="M715" s="1019"/>
      <c r="N715" s="1019"/>
      <c r="O715" s="828"/>
      <c r="P715" s="828"/>
      <c r="Q715" s="828"/>
      <c r="BB715" s="420"/>
    </row>
    <row r="716" s="341" customFormat="true" ht="25.15" customHeight="true" x14ac:dyDescent="0.2">
      <c r="A716" s="420"/>
      <c r="B716" s="420"/>
      <c r="C716" s="1020"/>
      <c r="D716" s="1019"/>
      <c r="E716" s="828"/>
      <c r="F716" s="828"/>
      <c r="G716" s="828"/>
      <c r="H716" s="1019"/>
      <c r="I716" s="1019"/>
      <c r="J716" s="828"/>
      <c r="K716" s="828"/>
      <c r="L716" s="828"/>
      <c r="M716" s="1019"/>
      <c r="N716" s="1019"/>
      <c r="O716" s="828"/>
      <c r="P716" s="828"/>
      <c r="Q716" s="828"/>
      <c r="BB716" s="420"/>
    </row>
    <row r="717" s="341" customFormat="true" ht="25.15" customHeight="true" x14ac:dyDescent="0.2">
      <c r="A717" s="420"/>
      <c r="B717" s="420"/>
      <c r="C717" s="1020"/>
      <c r="D717" s="1019"/>
      <c r="E717" s="828"/>
      <c r="F717" s="828"/>
      <c r="G717" s="828"/>
      <c r="H717" s="1019"/>
      <c r="I717" s="1019"/>
      <c r="J717" s="828"/>
      <c r="K717" s="828"/>
      <c r="L717" s="828"/>
      <c r="M717" s="1019"/>
      <c r="N717" s="1019"/>
      <c r="O717" s="828"/>
      <c r="P717" s="828"/>
      <c r="Q717" s="828"/>
      <c r="BB717" s="420"/>
    </row>
    <row r="718" s="341" customFormat="true" ht="25.15" customHeight="true" x14ac:dyDescent="0.2">
      <c r="A718" s="420"/>
      <c r="B718" s="420"/>
      <c r="C718" s="1020"/>
      <c r="D718" s="1019"/>
      <c r="E718" s="828"/>
      <c r="F718" s="828"/>
      <c r="G718" s="828"/>
      <c r="H718" s="1019"/>
      <c r="I718" s="1019"/>
      <c r="J718" s="828"/>
      <c r="K718" s="828"/>
      <c r="L718" s="828"/>
      <c r="M718" s="1019"/>
      <c r="N718" s="1019"/>
      <c r="O718" s="828"/>
      <c r="P718" s="828"/>
      <c r="Q718" s="828"/>
      <c r="BB718" s="420"/>
    </row>
    <row r="719" s="341" customFormat="true" ht="25.15" customHeight="true" x14ac:dyDescent="0.2">
      <c r="A719" s="420"/>
      <c r="B719" s="420"/>
      <c r="C719" s="1020"/>
      <c r="D719" s="1019"/>
      <c r="E719" s="828"/>
      <c r="F719" s="828"/>
      <c r="G719" s="828"/>
      <c r="H719" s="1019"/>
      <c r="I719" s="1019"/>
      <c r="J719" s="828"/>
      <c r="K719" s="828"/>
      <c r="L719" s="828"/>
      <c r="M719" s="1019"/>
      <c r="N719" s="1019"/>
      <c r="O719" s="828"/>
      <c r="P719" s="828"/>
      <c r="Q719" s="828"/>
      <c r="BB719" s="420"/>
    </row>
    <row r="720" s="341" customFormat="true" ht="25.15" customHeight="true" x14ac:dyDescent="0.2">
      <c r="A720" s="420"/>
      <c r="B720" s="420"/>
      <c r="C720" s="1020"/>
      <c r="D720" s="1019"/>
      <c r="E720" s="828"/>
      <c r="F720" s="828"/>
      <c r="G720" s="828"/>
      <c r="H720" s="1019"/>
      <c r="I720" s="1019"/>
      <c r="J720" s="828"/>
      <c r="K720" s="828"/>
      <c r="L720" s="828"/>
      <c r="M720" s="1019"/>
      <c r="N720" s="1019"/>
      <c r="O720" s="828"/>
      <c r="P720" s="828"/>
      <c r="Q720" s="828"/>
      <c r="BB720" s="420"/>
    </row>
    <row r="721" s="341" customFormat="true" ht="25.15" customHeight="true" x14ac:dyDescent="0.2">
      <c r="A721" s="420"/>
      <c r="B721" s="420"/>
      <c r="C721" s="1020"/>
      <c r="D721" s="1019"/>
      <c r="E721" s="828"/>
      <c r="F721" s="828"/>
      <c r="G721" s="828"/>
      <c r="H721" s="1019"/>
      <c r="I721" s="1019"/>
      <c r="J721" s="828"/>
      <c r="K721" s="828"/>
      <c r="L721" s="828"/>
      <c r="M721" s="1019"/>
      <c r="N721" s="1019"/>
      <c r="O721" s="828"/>
      <c r="P721" s="828"/>
      <c r="Q721" s="828"/>
      <c r="BB721" s="420"/>
    </row>
    <row r="722" s="341" customFormat="true" ht="25.15" customHeight="true" x14ac:dyDescent="0.2">
      <c r="A722" s="420"/>
      <c r="B722" s="420"/>
      <c r="C722" s="1020"/>
      <c r="D722" s="1019"/>
      <c r="E722" s="828"/>
      <c r="F722" s="828"/>
      <c r="G722" s="828"/>
      <c r="H722" s="1019"/>
      <c r="I722" s="1019"/>
      <c r="J722" s="828"/>
      <c r="K722" s="828"/>
      <c r="L722" s="828"/>
      <c r="M722" s="1019"/>
      <c r="N722" s="1019"/>
      <c r="O722" s="828"/>
      <c r="P722" s="828"/>
      <c r="Q722" s="828"/>
      <c r="BB722" s="420"/>
    </row>
    <row r="723" s="341" customFormat="true" ht="25.15" customHeight="true" x14ac:dyDescent="0.2">
      <c r="A723" s="420"/>
      <c r="B723" s="420"/>
      <c r="C723" s="1020"/>
      <c r="D723" s="1019"/>
      <c r="E723" s="828"/>
      <c r="F723" s="828"/>
      <c r="G723" s="828"/>
      <c r="H723" s="1019"/>
      <c r="I723" s="1019"/>
      <c r="J723" s="828"/>
      <c r="K723" s="828"/>
      <c r="L723" s="828"/>
      <c r="M723" s="1019"/>
      <c r="N723" s="1019"/>
      <c r="O723" s="828"/>
      <c r="P723" s="828"/>
      <c r="Q723" s="828"/>
      <c r="BB723" s="420"/>
    </row>
    <row r="724" s="341" customFormat="true" ht="25.15" customHeight="true" x14ac:dyDescent="0.2">
      <c r="A724" s="420"/>
      <c r="B724" s="420"/>
      <c r="C724" s="1020"/>
      <c r="D724" s="1019"/>
      <c r="E724" s="828"/>
      <c r="F724" s="828"/>
      <c r="G724" s="828"/>
      <c r="H724" s="1019"/>
      <c r="I724" s="1019"/>
      <c r="J724" s="828"/>
      <c r="K724" s="828"/>
      <c r="L724" s="828"/>
      <c r="M724" s="1019"/>
      <c r="N724" s="1019"/>
      <c r="O724" s="828"/>
      <c r="P724" s="828"/>
      <c r="Q724" s="828"/>
      <c r="BB724" s="420"/>
    </row>
    <row r="725" s="341" customFormat="true" ht="25.15" customHeight="true" x14ac:dyDescent="0.2">
      <c r="A725" s="420"/>
      <c r="B725" s="420"/>
      <c r="C725" s="1020"/>
      <c r="D725" s="1019"/>
      <c r="E725" s="828"/>
      <c r="F725" s="828"/>
      <c r="G725" s="828"/>
      <c r="H725" s="1019"/>
      <c r="I725" s="1019"/>
      <c r="J725" s="828"/>
      <c r="K725" s="828"/>
      <c r="L725" s="828"/>
      <c r="M725" s="1019"/>
      <c r="N725" s="1019"/>
      <c r="O725" s="828"/>
      <c r="P725" s="828"/>
      <c r="Q725" s="828"/>
      <c r="BB725" s="420"/>
    </row>
    <row r="726" s="341" customFormat="true" ht="25.15" customHeight="true" x14ac:dyDescent="0.2">
      <c r="A726" s="420"/>
      <c r="B726" s="420"/>
      <c r="C726" s="1020"/>
      <c r="D726" s="1019"/>
      <c r="E726" s="828"/>
      <c r="F726" s="828"/>
      <c r="G726" s="828"/>
      <c r="H726" s="1019"/>
      <c r="I726" s="1019"/>
      <c r="J726" s="828"/>
      <c r="K726" s="828"/>
      <c r="L726" s="828"/>
      <c r="M726" s="1019"/>
      <c r="N726" s="1019"/>
      <c r="O726" s="828"/>
      <c r="P726" s="828"/>
      <c r="Q726" s="828"/>
      <c r="BB726" s="420"/>
    </row>
    <row r="727" s="341" customFormat="true" ht="25.15" customHeight="true" x14ac:dyDescent="0.2">
      <c r="A727" s="420"/>
      <c r="B727" s="420"/>
      <c r="C727" s="1020"/>
      <c r="D727" s="1019"/>
      <c r="E727" s="828"/>
      <c r="F727" s="828"/>
      <c r="G727" s="828"/>
      <c r="H727" s="1019"/>
      <c r="I727" s="1019"/>
      <c r="J727" s="828"/>
      <c r="K727" s="828"/>
      <c r="L727" s="828"/>
      <c r="M727" s="1019"/>
      <c r="N727" s="1019"/>
      <c r="O727" s="828"/>
      <c r="P727" s="828"/>
      <c r="Q727" s="828"/>
      <c r="BB727" s="420"/>
    </row>
    <row r="728" s="341" customFormat="true" ht="25.15" customHeight="true" x14ac:dyDescent="0.2">
      <c r="A728" s="420"/>
      <c r="B728" s="420"/>
      <c r="C728" s="1020"/>
      <c r="D728" s="1019"/>
      <c r="E728" s="828"/>
      <c r="F728" s="828"/>
      <c r="G728" s="828"/>
      <c r="H728" s="1019"/>
      <c r="I728" s="1019"/>
      <c r="J728" s="828"/>
      <c r="K728" s="828"/>
      <c r="L728" s="828"/>
      <c r="M728" s="1019"/>
      <c r="N728" s="1019"/>
      <c r="O728" s="828"/>
      <c r="P728" s="828"/>
      <c r="Q728" s="828"/>
      <c r="BB728" s="420"/>
    </row>
    <row r="729" s="341" customFormat="true" ht="25.15" customHeight="true" x14ac:dyDescent="0.2">
      <c r="A729" s="420"/>
      <c r="B729" s="420"/>
      <c r="C729" s="1020"/>
      <c r="D729" s="1019"/>
      <c r="E729" s="828"/>
      <c r="F729" s="828"/>
      <c r="G729" s="828"/>
      <c r="H729" s="1019"/>
      <c r="I729" s="1019"/>
      <c r="J729" s="828"/>
      <c r="K729" s="828"/>
      <c r="L729" s="828"/>
      <c r="M729" s="1019"/>
      <c r="N729" s="1019"/>
      <c r="O729" s="828"/>
      <c r="P729" s="828"/>
      <c r="Q729" s="828"/>
      <c r="BB729" s="420"/>
    </row>
    <row r="730" s="341" customFormat="true" ht="25.15" customHeight="true" x14ac:dyDescent="0.2">
      <c r="A730" s="420"/>
      <c r="B730" s="420"/>
      <c r="C730" s="1020"/>
      <c r="D730" s="1019"/>
      <c r="E730" s="828"/>
      <c r="F730" s="828"/>
      <c r="G730" s="828"/>
      <c r="H730" s="1019"/>
      <c r="I730" s="1019"/>
      <c r="J730" s="828"/>
      <c r="K730" s="828"/>
      <c r="L730" s="828"/>
      <c r="M730" s="1019"/>
      <c r="N730" s="1019"/>
      <c r="O730" s="828"/>
      <c r="P730" s="828"/>
      <c r="Q730" s="828"/>
      <c r="BB730" s="420"/>
    </row>
    <row r="731" s="341" customFormat="true" ht="25.15" customHeight="true" x14ac:dyDescent="0.2">
      <c r="A731" s="420"/>
      <c r="B731" s="420"/>
      <c r="C731" s="1020"/>
      <c r="D731" s="1019"/>
      <c r="E731" s="828"/>
      <c r="F731" s="828"/>
      <c r="G731" s="828"/>
      <c r="H731" s="1019"/>
      <c r="I731" s="1019"/>
      <c r="J731" s="828"/>
      <c r="K731" s="828"/>
      <c r="L731" s="828"/>
      <c r="M731" s="1019"/>
      <c r="N731" s="1019"/>
      <c r="O731" s="828"/>
      <c r="P731" s="828"/>
      <c r="Q731" s="828"/>
      <c r="BB731" s="420"/>
    </row>
    <row r="732" s="341" customFormat="true" ht="25.15" customHeight="true" x14ac:dyDescent="0.2">
      <c r="A732" s="420"/>
      <c r="B732" s="420"/>
      <c r="C732" s="1020"/>
      <c r="D732" s="1019"/>
      <c r="E732" s="828"/>
      <c r="F732" s="828"/>
      <c r="G732" s="828"/>
      <c r="H732" s="1019"/>
      <c r="I732" s="1019"/>
      <c r="J732" s="828"/>
      <c r="K732" s="828"/>
      <c r="L732" s="828"/>
      <c r="M732" s="1019"/>
      <c r="N732" s="1019"/>
      <c r="O732" s="828"/>
      <c r="P732" s="828"/>
      <c r="Q732" s="828"/>
      <c r="BB732" s="420"/>
    </row>
    <row r="733" s="341" customFormat="true" ht="25.15" customHeight="true" x14ac:dyDescent="0.2">
      <c r="A733" s="420"/>
      <c r="B733" s="420"/>
      <c r="C733" s="1020"/>
      <c r="D733" s="1019"/>
      <c r="E733" s="828"/>
      <c r="F733" s="828"/>
      <c r="G733" s="828"/>
      <c r="H733" s="1019"/>
      <c r="I733" s="1019"/>
      <c r="J733" s="828"/>
      <c r="K733" s="828"/>
      <c r="L733" s="828"/>
      <c r="M733" s="1019"/>
      <c r="N733" s="1019"/>
      <c r="O733" s="828"/>
      <c r="P733" s="828"/>
      <c r="Q733" s="828"/>
      <c r="BB733" s="420"/>
    </row>
    <row r="734" s="341" customFormat="true" ht="25.15" customHeight="true" x14ac:dyDescent="0.2">
      <c r="A734" s="420"/>
      <c r="B734" s="420"/>
      <c r="C734" s="1020"/>
      <c r="D734" s="1019"/>
      <c r="E734" s="828"/>
      <c r="F734" s="828"/>
      <c r="G734" s="828"/>
      <c r="H734" s="1019"/>
      <c r="I734" s="1019"/>
      <c r="J734" s="828"/>
      <c r="K734" s="828"/>
      <c r="L734" s="828"/>
      <c r="M734" s="1019"/>
      <c r="N734" s="1019"/>
      <c r="O734" s="828"/>
      <c r="P734" s="828"/>
      <c r="Q734" s="828"/>
      <c r="BB734" s="420"/>
    </row>
    <row r="735" s="341" customFormat="true" ht="25.15" customHeight="true" x14ac:dyDescent="0.2">
      <c r="A735" s="420"/>
      <c r="B735" s="420"/>
      <c r="C735" s="1020"/>
      <c r="D735" s="1019"/>
      <c r="E735" s="828"/>
      <c r="F735" s="828"/>
      <c r="G735" s="828"/>
      <c r="H735" s="1019"/>
      <c r="I735" s="1019"/>
      <c r="J735" s="828"/>
      <c r="K735" s="828"/>
      <c r="L735" s="828"/>
      <c r="M735" s="1019"/>
      <c r="N735" s="1019"/>
      <c r="O735" s="828"/>
      <c r="P735" s="828"/>
      <c r="Q735" s="828"/>
      <c r="BB735" s="420"/>
    </row>
    <row r="736" s="341" customFormat="true" ht="25.15" customHeight="true" x14ac:dyDescent="0.2">
      <c r="A736" s="420"/>
      <c r="B736" s="420"/>
      <c r="C736" s="1020"/>
      <c r="D736" s="1019"/>
      <c r="E736" s="828"/>
      <c r="F736" s="828"/>
      <c r="G736" s="828"/>
      <c r="H736" s="1019"/>
      <c r="I736" s="1019"/>
      <c r="J736" s="828"/>
      <c r="K736" s="828"/>
      <c r="L736" s="828"/>
      <c r="M736" s="1019"/>
      <c r="N736" s="1019"/>
      <c r="O736" s="828"/>
      <c r="P736" s="828"/>
      <c r="Q736" s="828"/>
      <c r="BB736" s="420"/>
    </row>
    <row r="737" s="341" customFormat="true" ht="25.15" customHeight="true" x14ac:dyDescent="0.2">
      <c r="A737" s="420"/>
      <c r="B737" s="420"/>
      <c r="C737" s="1020"/>
      <c r="D737" s="1019"/>
      <c r="E737" s="828"/>
      <c r="F737" s="828"/>
      <c r="G737" s="828"/>
      <c r="H737" s="1019"/>
      <c r="I737" s="1019"/>
      <c r="J737" s="828"/>
      <c r="K737" s="828"/>
      <c r="L737" s="828"/>
      <c r="M737" s="1019"/>
      <c r="N737" s="1019"/>
      <c r="O737" s="828"/>
      <c r="P737" s="828"/>
      <c r="Q737" s="828"/>
      <c r="BB737" s="420"/>
    </row>
    <row r="738" s="341" customFormat="true" ht="25.15" customHeight="true" x14ac:dyDescent="0.2">
      <c r="A738" s="420"/>
      <c r="B738" s="420"/>
      <c r="C738" s="1020"/>
      <c r="D738" s="1019"/>
      <c r="E738" s="828"/>
      <c r="F738" s="828"/>
      <c r="G738" s="828"/>
      <c r="H738" s="1019"/>
      <c r="I738" s="1019"/>
      <c r="J738" s="828"/>
      <c r="K738" s="828"/>
      <c r="L738" s="828"/>
      <c r="M738" s="1019"/>
      <c r="N738" s="1019"/>
      <c r="O738" s="828"/>
      <c r="P738" s="828"/>
      <c r="Q738" s="828"/>
      <c r="BB738" s="420"/>
    </row>
    <row r="739" s="341" customFormat="true" ht="25.15" customHeight="true" x14ac:dyDescent="0.2">
      <c r="A739" s="420"/>
      <c r="B739" s="420"/>
      <c r="C739" s="1020"/>
      <c r="D739" s="1019"/>
      <c r="E739" s="828"/>
      <c r="F739" s="828"/>
      <c r="G739" s="828"/>
      <c r="H739" s="1019"/>
      <c r="I739" s="1019"/>
      <c r="J739" s="828"/>
      <c r="K739" s="828"/>
      <c r="L739" s="828"/>
      <c r="M739" s="1019"/>
      <c r="N739" s="1019"/>
      <c r="O739" s="828"/>
      <c r="P739" s="828"/>
      <c r="Q739" s="828"/>
      <c r="BB739" s="420"/>
    </row>
    <row r="740" s="341" customFormat="true" ht="25.15" customHeight="true" x14ac:dyDescent="0.2">
      <c r="A740" s="420"/>
      <c r="B740" s="420"/>
      <c r="C740" s="1020"/>
      <c r="D740" s="1019"/>
      <c r="E740" s="828"/>
      <c r="F740" s="828"/>
      <c r="G740" s="828"/>
      <c r="H740" s="1019"/>
      <c r="I740" s="1019"/>
      <c r="J740" s="828"/>
      <c r="K740" s="828"/>
      <c r="L740" s="828"/>
      <c r="M740" s="1019"/>
      <c r="N740" s="1019"/>
      <c r="O740" s="828"/>
      <c r="P740" s="828"/>
      <c r="Q740" s="828"/>
      <c r="BB740" s="420"/>
    </row>
    <row r="741" s="341" customFormat="true" ht="25.15" customHeight="true" x14ac:dyDescent="0.2">
      <c r="A741" s="420"/>
      <c r="B741" s="420"/>
      <c r="C741" s="1020"/>
      <c r="D741" s="1019"/>
      <c r="E741" s="828"/>
      <c r="F741" s="828"/>
      <c r="G741" s="828"/>
      <c r="H741" s="1019"/>
      <c r="I741" s="1019"/>
      <c r="J741" s="828"/>
      <c r="K741" s="828"/>
      <c r="L741" s="828"/>
      <c r="M741" s="1019"/>
      <c r="N741" s="1019"/>
      <c r="O741" s="828"/>
      <c r="P741" s="828"/>
      <c r="Q741" s="828"/>
      <c r="BB741" s="420"/>
    </row>
    <row r="742" s="341" customFormat="true" ht="25.15" customHeight="true" x14ac:dyDescent="0.2">
      <c r="A742" s="420"/>
      <c r="B742" s="420"/>
      <c r="C742" s="1020"/>
      <c r="D742" s="1019"/>
      <c r="E742" s="828"/>
      <c r="F742" s="828"/>
      <c r="G742" s="828"/>
      <c r="H742" s="1019"/>
      <c r="I742" s="1019"/>
      <c r="J742" s="828"/>
      <c r="K742" s="828"/>
      <c r="L742" s="828"/>
      <c r="M742" s="1019"/>
      <c r="N742" s="1019"/>
      <c r="O742" s="828"/>
      <c r="P742" s="828"/>
      <c r="Q742" s="828"/>
      <c r="BB742" s="420"/>
    </row>
    <row r="743" s="341" customFormat="true" ht="25.15" customHeight="true" x14ac:dyDescent="0.2">
      <c r="A743" s="420"/>
      <c r="B743" s="420"/>
      <c r="C743" s="1020"/>
      <c r="D743" s="1019"/>
      <c r="E743" s="828"/>
      <c r="F743" s="828"/>
      <c r="G743" s="828"/>
      <c r="H743" s="1019"/>
      <c r="I743" s="1019"/>
      <c r="J743" s="828"/>
      <c r="K743" s="828"/>
      <c r="L743" s="828"/>
      <c r="M743" s="1019"/>
      <c r="N743" s="1019"/>
      <c r="O743" s="828"/>
      <c r="P743" s="828"/>
      <c r="Q743" s="828"/>
      <c r="BB743" s="420"/>
    </row>
    <row r="744" s="341" customFormat="true" ht="25.15" customHeight="true" x14ac:dyDescent="0.2">
      <c r="A744" s="420"/>
      <c r="B744" s="420"/>
      <c r="C744" s="1020"/>
      <c r="D744" s="1019"/>
      <c r="E744" s="828"/>
      <c r="F744" s="828"/>
      <c r="G744" s="828"/>
      <c r="H744" s="1019"/>
      <c r="I744" s="1019"/>
      <c r="J744" s="828"/>
      <c r="K744" s="828"/>
      <c r="L744" s="828"/>
      <c r="M744" s="1019"/>
      <c r="N744" s="1019"/>
      <c r="O744" s="828"/>
      <c r="P744" s="828"/>
      <c r="Q744" s="828"/>
      <c r="BB744" s="420"/>
    </row>
    <row r="745" s="341" customFormat="true" ht="25.15" customHeight="true" x14ac:dyDescent="0.2">
      <c r="A745" s="420"/>
      <c r="B745" s="420"/>
      <c r="C745" s="1020"/>
      <c r="D745" s="1019"/>
      <c r="E745" s="828"/>
      <c r="F745" s="828"/>
      <c r="G745" s="828"/>
      <c r="H745" s="1019"/>
      <c r="I745" s="1019"/>
      <c r="J745" s="828"/>
      <c r="K745" s="828"/>
      <c r="L745" s="828"/>
      <c r="M745" s="1019"/>
      <c r="N745" s="1019"/>
      <c r="O745" s="828"/>
      <c r="P745" s="828"/>
      <c r="Q745" s="828"/>
      <c r="BB745" s="420"/>
    </row>
    <row r="746" s="341" customFormat="true" ht="25.15" customHeight="true" x14ac:dyDescent="0.2">
      <c r="A746" s="420"/>
      <c r="B746" s="420"/>
      <c r="C746" s="1020"/>
      <c r="D746" s="1019"/>
      <c r="E746" s="828"/>
      <c r="F746" s="828"/>
      <c r="G746" s="828"/>
      <c r="H746" s="1019"/>
      <c r="I746" s="1019"/>
      <c r="J746" s="828"/>
      <c r="K746" s="828"/>
      <c r="L746" s="828"/>
      <c r="M746" s="1019"/>
      <c r="N746" s="1019"/>
      <c r="O746" s="828"/>
      <c r="P746" s="828"/>
      <c r="Q746" s="828"/>
      <c r="BB746" s="420"/>
    </row>
    <row r="747" s="341" customFormat="true" ht="25.15" customHeight="true" x14ac:dyDescent="0.2">
      <c r="A747" s="420"/>
      <c r="B747" s="420"/>
      <c r="C747" s="1020"/>
      <c r="D747" s="1019"/>
      <c r="E747" s="828"/>
      <c r="F747" s="828"/>
      <c r="G747" s="828"/>
      <c r="H747" s="1019"/>
      <c r="I747" s="1019"/>
      <c r="J747" s="828"/>
      <c r="K747" s="828"/>
      <c r="L747" s="828"/>
      <c r="M747" s="1019"/>
      <c r="N747" s="1019"/>
      <c r="O747" s="828"/>
      <c r="P747" s="828"/>
      <c r="Q747" s="828"/>
      <c r="BB747" s="420"/>
    </row>
    <row r="748" s="341" customFormat="true" ht="25.15" customHeight="true" x14ac:dyDescent="0.2">
      <c r="A748" s="420"/>
      <c r="B748" s="420"/>
      <c r="C748" s="1020"/>
      <c r="D748" s="1019"/>
      <c r="E748" s="828"/>
      <c r="F748" s="828"/>
      <c r="G748" s="828"/>
      <c r="H748" s="1019"/>
      <c r="I748" s="1019"/>
      <c r="J748" s="828"/>
      <c r="K748" s="828"/>
      <c r="L748" s="828"/>
      <c r="M748" s="1019"/>
      <c r="N748" s="1019"/>
      <c r="O748" s="828"/>
      <c r="P748" s="828"/>
      <c r="Q748" s="828"/>
      <c r="BB748" s="420"/>
    </row>
    <row r="749" s="341" customFormat="true" ht="25.15" customHeight="true" x14ac:dyDescent="0.2">
      <c r="A749" s="420"/>
      <c r="B749" s="420"/>
      <c r="C749" s="1020"/>
      <c r="D749" s="1019"/>
      <c r="E749" s="828"/>
      <c r="F749" s="828"/>
      <c r="G749" s="828"/>
      <c r="H749" s="1019"/>
      <c r="I749" s="1019"/>
      <c r="J749" s="828"/>
      <c r="K749" s="828"/>
      <c r="L749" s="828"/>
      <c r="M749" s="1019"/>
      <c r="N749" s="1019"/>
      <c r="O749" s="828"/>
      <c r="P749" s="828"/>
      <c r="Q749" s="828"/>
      <c r="BB749" s="420"/>
    </row>
    <row r="750" s="341" customFormat="true" ht="25.15" customHeight="true" x14ac:dyDescent="0.2">
      <c r="A750" s="420"/>
      <c r="B750" s="420"/>
      <c r="C750" s="1020"/>
      <c r="D750" s="1019"/>
      <c r="E750" s="828"/>
      <c r="F750" s="828"/>
      <c r="G750" s="828"/>
      <c r="H750" s="1019"/>
      <c r="I750" s="1019"/>
      <c r="J750" s="828"/>
      <c r="K750" s="828"/>
      <c r="L750" s="828"/>
      <c r="M750" s="1019"/>
      <c r="N750" s="1019"/>
      <c r="O750" s="828"/>
      <c r="P750" s="828"/>
      <c r="Q750" s="828"/>
      <c r="BB750" s="420"/>
    </row>
    <row r="751" s="341" customFormat="true" ht="25.15" customHeight="true" x14ac:dyDescent="0.2">
      <c r="A751" s="420"/>
      <c r="B751" s="420"/>
      <c r="C751" s="1020"/>
      <c r="D751" s="1019"/>
      <c r="E751" s="828"/>
      <c r="F751" s="828"/>
      <c r="G751" s="828"/>
      <c r="H751" s="1019"/>
      <c r="I751" s="1019"/>
      <c r="J751" s="828"/>
      <c r="K751" s="828"/>
      <c r="L751" s="828"/>
      <c r="M751" s="1019"/>
      <c r="N751" s="1019"/>
      <c r="O751" s="828"/>
      <c r="P751" s="828"/>
      <c r="Q751" s="828"/>
      <c r="BB751" s="420"/>
    </row>
    <row r="752" s="341" customFormat="true" ht="25.15" customHeight="true" x14ac:dyDescent="0.2">
      <c r="A752" s="420"/>
      <c r="B752" s="420"/>
      <c r="C752" s="1020"/>
      <c r="D752" s="1019"/>
      <c r="E752" s="828"/>
      <c r="F752" s="828"/>
      <c r="G752" s="828"/>
      <c r="H752" s="1019"/>
      <c r="I752" s="1019"/>
      <c r="J752" s="828"/>
      <c r="K752" s="828"/>
      <c r="L752" s="828"/>
      <c r="M752" s="1019"/>
      <c r="N752" s="1019"/>
      <c r="O752" s="828"/>
      <c r="P752" s="828"/>
      <c r="Q752" s="828"/>
      <c r="BB752" s="420"/>
    </row>
    <row r="753" s="341" customFormat="true" ht="25.15" customHeight="true" x14ac:dyDescent="0.2">
      <c r="A753" s="420"/>
      <c r="B753" s="420"/>
      <c r="C753" s="1020"/>
      <c r="D753" s="1019"/>
      <c r="E753" s="828"/>
      <c r="F753" s="828"/>
      <c r="G753" s="828"/>
      <c r="H753" s="1019"/>
      <c r="I753" s="1019"/>
      <c r="J753" s="828"/>
      <c r="K753" s="828"/>
      <c r="L753" s="828"/>
      <c r="M753" s="1019"/>
      <c r="N753" s="1019"/>
      <c r="O753" s="828"/>
      <c r="P753" s="828"/>
      <c r="Q753" s="828"/>
      <c r="BB753" s="420"/>
    </row>
    <row r="754" s="341" customFormat="true" ht="25.15" customHeight="true" x14ac:dyDescent="0.2">
      <c r="A754" s="420"/>
      <c r="B754" s="420"/>
      <c r="C754" s="1020"/>
      <c r="D754" s="1019"/>
      <c r="E754" s="828"/>
      <c r="F754" s="828"/>
      <c r="G754" s="828"/>
      <c r="H754" s="1019"/>
      <c r="I754" s="1019"/>
      <c r="J754" s="828"/>
      <c r="K754" s="828"/>
      <c r="L754" s="828"/>
      <c r="M754" s="1019"/>
      <c r="N754" s="1019"/>
      <c r="O754" s="828"/>
      <c r="P754" s="828"/>
      <c r="Q754" s="828"/>
      <c r="BB754" s="420"/>
    </row>
    <row r="755" s="341" customFormat="true" ht="25.15" customHeight="true" x14ac:dyDescent="0.2">
      <c r="A755" s="420"/>
      <c r="B755" s="420"/>
      <c r="C755" s="1020"/>
      <c r="D755" s="1019"/>
      <c r="E755" s="828"/>
      <c r="F755" s="828"/>
      <c r="G755" s="828"/>
      <c r="H755" s="1019"/>
      <c r="I755" s="1019"/>
      <c r="J755" s="828"/>
      <c r="K755" s="828"/>
      <c r="L755" s="828"/>
      <c r="M755" s="1019"/>
      <c r="N755" s="1019"/>
      <c r="O755" s="828"/>
      <c r="P755" s="828"/>
      <c r="Q755" s="828"/>
      <c r="BB755" s="420"/>
    </row>
    <row r="756" s="341" customFormat="true" ht="25.15" customHeight="true" x14ac:dyDescent="0.2">
      <c r="A756" s="420"/>
      <c r="B756" s="420"/>
      <c r="C756" s="1020"/>
      <c r="D756" s="1019"/>
      <c r="E756" s="828"/>
      <c r="F756" s="828"/>
      <c r="G756" s="828"/>
      <c r="H756" s="1019"/>
      <c r="I756" s="1019"/>
      <c r="J756" s="828"/>
      <c r="K756" s="828"/>
      <c r="L756" s="828"/>
      <c r="M756" s="1019"/>
      <c r="N756" s="1019"/>
      <c r="O756" s="828"/>
      <c r="P756" s="828"/>
      <c r="Q756" s="828"/>
      <c r="BB756" s="420"/>
    </row>
    <row r="757" s="341" customFormat="true" ht="25.15" customHeight="true" x14ac:dyDescent="0.2">
      <c r="A757" s="420"/>
      <c r="B757" s="420"/>
      <c r="C757" s="1020"/>
      <c r="D757" s="1019"/>
      <c r="E757" s="828"/>
      <c r="F757" s="828"/>
      <c r="G757" s="828"/>
      <c r="H757" s="1019"/>
      <c r="I757" s="1019"/>
      <c r="J757" s="828"/>
      <c r="K757" s="828"/>
      <c r="L757" s="828"/>
      <c r="M757" s="1019"/>
      <c r="N757" s="1019"/>
      <c r="O757" s="828"/>
      <c r="P757" s="828"/>
      <c r="Q757" s="828"/>
      <c r="BB757" s="420"/>
    </row>
    <row r="758" s="341" customFormat="true" ht="25.15" customHeight="true" x14ac:dyDescent="0.2">
      <c r="A758" s="420"/>
      <c r="B758" s="420"/>
      <c r="C758" s="1020"/>
      <c r="D758" s="1019"/>
      <c r="E758" s="828"/>
      <c r="F758" s="828"/>
      <c r="G758" s="828"/>
      <c r="H758" s="1019"/>
      <c r="I758" s="1019"/>
      <c r="J758" s="828"/>
      <c r="K758" s="828"/>
      <c r="L758" s="828"/>
      <c r="M758" s="1019"/>
      <c r="N758" s="1019"/>
      <c r="O758" s="828"/>
      <c r="P758" s="828"/>
      <c r="Q758" s="828"/>
      <c r="BB758" s="420"/>
    </row>
    <row r="759" s="341" customFormat="true" ht="25.15" customHeight="true" x14ac:dyDescent="0.2">
      <c r="A759" s="420"/>
      <c r="B759" s="420"/>
      <c r="C759" s="1020"/>
      <c r="D759" s="1019"/>
      <c r="E759" s="828"/>
      <c r="F759" s="828"/>
      <c r="G759" s="828"/>
      <c r="H759" s="1019"/>
      <c r="I759" s="1019"/>
      <c r="J759" s="828"/>
      <c r="K759" s="828"/>
      <c r="L759" s="828"/>
      <c r="M759" s="1019"/>
      <c r="N759" s="1019"/>
      <c r="O759" s="828"/>
      <c r="P759" s="828"/>
      <c r="Q759" s="828"/>
      <c r="BB759" s="420"/>
    </row>
    <row r="760" s="341" customFormat="true" ht="25.15" customHeight="true" x14ac:dyDescent="0.2">
      <c r="A760" s="420"/>
      <c r="B760" s="420"/>
      <c r="C760" s="1020"/>
      <c r="D760" s="1019"/>
      <c r="E760" s="828"/>
      <c r="F760" s="828"/>
      <c r="G760" s="828"/>
      <c r="H760" s="1019"/>
      <c r="I760" s="1019"/>
      <c r="J760" s="828"/>
      <c r="K760" s="828"/>
      <c r="L760" s="828"/>
      <c r="M760" s="1019"/>
      <c r="N760" s="1019"/>
      <c r="O760" s="828"/>
      <c r="P760" s="828"/>
      <c r="Q760" s="828"/>
      <c r="BB760" s="420"/>
    </row>
    <row r="761" s="341" customFormat="true" ht="25.15" customHeight="true" x14ac:dyDescent="0.2">
      <c r="A761" s="420"/>
      <c r="B761" s="420"/>
      <c r="C761" s="1020"/>
      <c r="D761" s="1019"/>
      <c r="E761" s="828"/>
      <c r="F761" s="828"/>
      <c r="G761" s="828"/>
      <c r="H761" s="1019"/>
      <c r="I761" s="1019"/>
      <c r="J761" s="828"/>
      <c r="K761" s="828"/>
      <c r="L761" s="828"/>
      <c r="M761" s="1019"/>
      <c r="N761" s="1019"/>
      <c r="O761" s="828"/>
      <c r="P761" s="828"/>
      <c r="Q761" s="828"/>
      <c r="BB761" s="420"/>
    </row>
    <row r="762" s="341" customFormat="true" ht="25.15" customHeight="true" x14ac:dyDescent="0.2">
      <c r="A762" s="420"/>
      <c r="B762" s="420"/>
      <c r="C762" s="1020"/>
      <c r="D762" s="1019"/>
      <c r="E762" s="828"/>
      <c r="F762" s="828"/>
      <c r="G762" s="828"/>
      <c r="H762" s="1019"/>
      <c r="I762" s="1019"/>
      <c r="J762" s="828"/>
      <c r="K762" s="828"/>
      <c r="L762" s="828"/>
      <c r="M762" s="1019"/>
      <c r="N762" s="1019"/>
      <c r="O762" s="828"/>
      <c r="P762" s="828"/>
      <c r="Q762" s="828"/>
      <c r="BB762" s="420"/>
    </row>
    <row r="763" s="341" customFormat="true" ht="25.15" customHeight="true" x14ac:dyDescent="0.2">
      <c r="A763" s="420"/>
      <c r="B763" s="420"/>
      <c r="C763" s="1020"/>
      <c r="D763" s="1019"/>
      <c r="E763" s="828"/>
      <c r="F763" s="828"/>
      <c r="G763" s="828"/>
      <c r="H763" s="1019"/>
      <c r="I763" s="1019"/>
      <c r="J763" s="828"/>
      <c r="K763" s="828"/>
      <c r="L763" s="828"/>
      <c r="M763" s="1019"/>
      <c r="N763" s="1019"/>
      <c r="O763" s="828"/>
      <c r="P763" s="828"/>
      <c r="Q763" s="828"/>
      <c r="BB763" s="420"/>
    </row>
    <row r="764" s="341" customFormat="true" ht="25.15" customHeight="true" x14ac:dyDescent="0.2">
      <c r="A764" s="420"/>
      <c r="B764" s="420"/>
      <c r="C764" s="1020"/>
      <c r="D764" s="1019"/>
      <c r="E764" s="828"/>
      <c r="F764" s="828"/>
      <c r="G764" s="828"/>
      <c r="H764" s="1019"/>
      <c r="I764" s="1019"/>
      <c r="J764" s="828"/>
      <c r="K764" s="828"/>
      <c r="L764" s="828"/>
      <c r="M764" s="1019"/>
      <c r="N764" s="1019"/>
      <c r="O764" s="828"/>
      <c r="P764" s="828"/>
      <c r="Q764" s="828"/>
      <c r="BB764" s="420"/>
    </row>
    <row r="765" s="341" customFormat="true" ht="25.15" customHeight="true" x14ac:dyDescent="0.2">
      <c r="A765" s="420"/>
      <c r="B765" s="420"/>
      <c r="C765" s="1020"/>
      <c r="D765" s="1019"/>
      <c r="E765" s="828"/>
      <c r="F765" s="828"/>
      <c r="G765" s="828"/>
      <c r="H765" s="1019"/>
      <c r="I765" s="1019"/>
      <c r="J765" s="828"/>
      <c r="K765" s="828"/>
      <c r="L765" s="828"/>
      <c r="M765" s="1019"/>
      <c r="N765" s="1019"/>
      <c r="O765" s="828"/>
      <c r="P765" s="828"/>
      <c r="Q765" s="828"/>
      <c r="BB765" s="420"/>
    </row>
    <row r="766" s="341" customFormat="true" ht="25.15" customHeight="true" x14ac:dyDescent="0.2">
      <c r="A766" s="420"/>
      <c r="B766" s="420"/>
      <c r="C766" s="1020"/>
      <c r="D766" s="1019"/>
      <c r="E766" s="828"/>
      <c r="F766" s="828"/>
      <c r="G766" s="828"/>
      <c r="H766" s="1019"/>
      <c r="I766" s="1019"/>
      <c r="J766" s="828"/>
      <c r="K766" s="828"/>
      <c r="L766" s="828"/>
      <c r="M766" s="1019"/>
      <c r="N766" s="1019"/>
      <c r="O766" s="828"/>
      <c r="P766" s="828"/>
      <c r="Q766" s="828"/>
      <c r="BB766" s="420"/>
    </row>
    <row r="767" s="341" customFormat="true" ht="25.15" customHeight="true" x14ac:dyDescent="0.2">
      <c r="A767" s="420"/>
      <c r="B767" s="420"/>
      <c r="C767" s="1020"/>
      <c r="D767" s="1019"/>
      <c r="E767" s="828"/>
      <c r="F767" s="828"/>
      <c r="G767" s="828"/>
      <c r="H767" s="1019"/>
      <c r="I767" s="1019"/>
      <c r="J767" s="828"/>
      <c r="K767" s="828"/>
      <c r="L767" s="828"/>
      <c r="M767" s="1019"/>
      <c r="N767" s="1019"/>
      <c r="O767" s="828"/>
      <c r="P767" s="828"/>
      <c r="Q767" s="828"/>
      <c r="BB767" s="420"/>
    </row>
    <row r="768" s="339" customFormat="true" ht="25.15" customHeight="true" x14ac:dyDescent="0.2">
      <c r="A768" s="421"/>
      <c r="B768" s="421"/>
      <c r="C768" s="1020"/>
      <c r="D768" s="1019"/>
      <c r="E768" s="828"/>
      <c r="F768" s="828"/>
      <c r="G768" s="828"/>
      <c r="H768" s="1019"/>
      <c r="I768" s="1019"/>
      <c r="J768" s="828"/>
      <c r="K768" s="828"/>
      <c r="L768" s="828"/>
      <c r="M768" s="1019"/>
      <c r="N768" s="1019"/>
      <c r="O768" s="828"/>
      <c r="P768" s="828"/>
      <c r="Q768" s="828"/>
      <c r="BB768" s="421"/>
    </row>
    <row r="769" s="339" customFormat="true" ht="25.15" customHeight="true" x14ac:dyDescent="0.2">
      <c r="A769" s="421"/>
      <c r="B769" s="421"/>
      <c r="C769" s="1020"/>
      <c r="D769" s="1019"/>
      <c r="E769" s="828"/>
      <c r="F769" s="828"/>
      <c r="G769" s="828"/>
      <c r="H769" s="1019"/>
      <c r="I769" s="1019"/>
      <c r="J769" s="828"/>
      <c r="K769" s="828"/>
      <c r="L769" s="828"/>
      <c r="M769" s="1019"/>
      <c r="N769" s="1019"/>
      <c r="O769" s="828"/>
      <c r="P769" s="828"/>
      <c r="Q769" s="828"/>
      <c r="BB769" s="421"/>
    </row>
    <row r="770" s="339" customFormat="true" ht="25.15" customHeight="true" x14ac:dyDescent="0.2">
      <c r="A770" s="421"/>
      <c r="B770" s="421"/>
      <c r="C770" s="1020"/>
      <c r="D770" s="1019"/>
      <c r="E770" s="828"/>
      <c r="F770" s="828"/>
      <c r="G770" s="828"/>
      <c r="H770" s="1019"/>
      <c r="I770" s="1019"/>
      <c r="J770" s="828"/>
      <c r="K770" s="828"/>
      <c r="L770" s="828"/>
      <c r="M770" s="1019"/>
      <c r="N770" s="1019"/>
      <c r="O770" s="828"/>
      <c r="P770" s="828"/>
      <c r="Q770" s="828"/>
      <c r="BB770" s="421"/>
    </row>
    <row r="771" s="339" customFormat="true" ht="25.15" customHeight="true" x14ac:dyDescent="0.2">
      <c r="A771" s="421"/>
      <c r="B771" s="421"/>
      <c r="C771" s="1020"/>
      <c r="D771" s="1019"/>
      <c r="E771" s="828"/>
      <c r="F771" s="828"/>
      <c r="G771" s="828"/>
      <c r="H771" s="1019"/>
      <c r="I771" s="1019"/>
      <c r="J771" s="828"/>
      <c r="K771" s="828"/>
      <c r="L771" s="828"/>
      <c r="M771" s="1019"/>
      <c r="N771" s="1019"/>
      <c r="O771" s="828"/>
      <c r="P771" s="828"/>
      <c r="Q771" s="828"/>
      <c r="BB771" s="421"/>
    </row>
    <row r="772" s="339" customFormat="true" ht="25.15" customHeight="true" x14ac:dyDescent="0.2">
      <c r="A772" s="421"/>
      <c r="B772" s="421"/>
      <c r="C772" s="1020"/>
      <c r="D772" s="1019"/>
      <c r="E772" s="828"/>
      <c r="F772" s="828"/>
      <c r="G772" s="828"/>
      <c r="H772" s="1019"/>
      <c r="I772" s="1019"/>
      <c r="J772" s="828"/>
      <c r="K772" s="828"/>
      <c r="L772" s="828"/>
      <c r="M772" s="1019"/>
      <c r="N772" s="1019"/>
      <c r="O772" s="828"/>
      <c r="P772" s="828"/>
      <c r="Q772" s="828"/>
      <c r="BB772" s="421"/>
    </row>
    <row r="773" s="339" customFormat="true" ht="25.15" customHeight="true" x14ac:dyDescent="0.2">
      <c r="A773" s="421"/>
      <c r="B773" s="421"/>
      <c r="C773" s="1020"/>
      <c r="D773" s="1019"/>
      <c r="E773" s="828"/>
      <c r="F773" s="828"/>
      <c r="G773" s="828"/>
      <c r="H773" s="1019"/>
      <c r="I773" s="1019"/>
      <c r="J773" s="828"/>
      <c r="K773" s="828"/>
      <c r="L773" s="828"/>
      <c r="M773" s="1019"/>
      <c r="N773" s="1019"/>
      <c r="O773" s="828"/>
      <c r="P773" s="828"/>
      <c r="Q773" s="828"/>
      <c r="BB773" s="421"/>
    </row>
    <row r="774" s="339" customFormat="true" ht="25.15" customHeight="true" x14ac:dyDescent="0.2">
      <c r="A774" s="421"/>
      <c r="B774" s="421"/>
      <c r="C774" s="1020"/>
      <c r="D774" s="1019"/>
      <c r="E774" s="828"/>
      <c r="F774" s="828"/>
      <c r="G774" s="828"/>
      <c r="H774" s="1019"/>
      <c r="I774" s="1019"/>
      <c r="J774" s="828"/>
      <c r="K774" s="828"/>
      <c r="L774" s="828"/>
      <c r="M774" s="1019"/>
      <c r="N774" s="1019"/>
      <c r="O774" s="828"/>
      <c r="P774" s="828"/>
      <c r="Q774" s="828"/>
      <c r="BB774" s="421"/>
    </row>
    <row r="775" s="339" customFormat="true" ht="25.15" customHeight="true" x14ac:dyDescent="0.2">
      <c r="A775" s="421"/>
      <c r="B775" s="421"/>
      <c r="C775" s="1020"/>
      <c r="D775" s="1019"/>
      <c r="E775" s="828"/>
      <c r="F775" s="828"/>
      <c r="G775" s="828"/>
      <c r="H775" s="1019"/>
      <c r="I775" s="1019"/>
      <c r="J775" s="828"/>
      <c r="K775" s="828"/>
      <c r="L775" s="828"/>
      <c r="M775" s="1019"/>
      <c r="N775" s="1019"/>
      <c r="O775" s="828"/>
      <c r="P775" s="828"/>
      <c r="Q775" s="828"/>
      <c r="BB775" s="421"/>
    </row>
    <row r="776" s="339" customFormat="true" ht="25.15" customHeight="true" x14ac:dyDescent="0.2">
      <c r="A776" s="421"/>
      <c r="B776" s="421"/>
      <c r="C776" s="1020"/>
      <c r="D776" s="1019"/>
      <c r="E776" s="828"/>
      <c r="F776" s="828"/>
      <c r="G776" s="828"/>
      <c r="H776" s="1019"/>
      <c r="I776" s="1019"/>
      <c r="J776" s="828"/>
      <c r="K776" s="828"/>
      <c r="L776" s="828"/>
      <c r="M776" s="1019"/>
      <c r="N776" s="1019"/>
      <c r="O776" s="828"/>
      <c r="P776" s="828"/>
      <c r="Q776" s="828"/>
      <c r="BB776" s="421"/>
    </row>
    <row r="777" s="339" customFormat="true" ht="25.15" customHeight="true" x14ac:dyDescent="0.2">
      <c r="A777" s="421"/>
      <c r="B777" s="421"/>
      <c r="C777" s="1020"/>
      <c r="D777" s="1019"/>
      <c r="E777" s="828"/>
      <c r="F777" s="828"/>
      <c r="G777" s="828"/>
      <c r="H777" s="1019"/>
      <c r="I777" s="1019"/>
      <c r="J777" s="828"/>
      <c r="K777" s="828"/>
      <c r="L777" s="828"/>
      <c r="M777" s="1019"/>
      <c r="N777" s="1019"/>
      <c r="O777" s="828"/>
      <c r="P777" s="828"/>
      <c r="Q777" s="828"/>
      <c r="BB777" s="421"/>
    </row>
    <row r="778" s="339" customFormat="true" ht="25.15" customHeight="true" x14ac:dyDescent="0.2">
      <c r="A778" s="421"/>
      <c r="B778" s="421"/>
      <c r="C778" s="1020"/>
      <c r="D778" s="1019"/>
      <c r="E778" s="828"/>
      <c r="F778" s="828"/>
      <c r="G778" s="828"/>
      <c r="H778" s="1019"/>
      <c r="I778" s="1019"/>
      <c r="J778" s="828"/>
      <c r="K778" s="828"/>
      <c r="L778" s="828"/>
      <c r="M778" s="1019"/>
      <c r="N778" s="1019"/>
      <c r="O778" s="828"/>
      <c r="P778" s="828"/>
      <c r="Q778" s="828"/>
      <c r="BB778" s="421"/>
    </row>
    <row r="779" s="339" customFormat="true" ht="25.15" customHeight="true" x14ac:dyDescent="0.2">
      <c r="A779" s="421"/>
      <c r="B779" s="421"/>
      <c r="C779" s="1020"/>
      <c r="D779" s="1019"/>
      <c r="E779" s="828"/>
      <c r="F779" s="828"/>
      <c r="G779" s="828"/>
      <c r="H779" s="1019"/>
      <c r="I779" s="1019"/>
      <c r="J779" s="828"/>
      <c r="K779" s="828"/>
      <c r="L779" s="828"/>
      <c r="M779" s="1019"/>
      <c r="N779" s="1019"/>
      <c r="O779" s="828"/>
      <c r="P779" s="828"/>
      <c r="Q779" s="828"/>
      <c r="BB779" s="421"/>
    </row>
    <row r="780" s="339" customFormat="true" ht="25.15" customHeight="true" x14ac:dyDescent="0.2">
      <c r="A780" s="421"/>
      <c r="B780" s="421"/>
      <c r="C780" s="1020"/>
      <c r="D780" s="1019"/>
      <c r="E780" s="828"/>
      <c r="F780" s="828"/>
      <c r="G780" s="828"/>
      <c r="H780" s="1019"/>
      <c r="I780" s="1019"/>
      <c r="J780" s="828"/>
      <c r="K780" s="828"/>
      <c r="L780" s="828"/>
      <c r="M780" s="1019"/>
      <c r="N780" s="1019"/>
      <c r="O780" s="828"/>
      <c r="P780" s="828"/>
      <c r="Q780" s="828"/>
      <c r="BB780" s="421"/>
    </row>
    <row r="781" s="339" customFormat="true" ht="25.15" customHeight="true" x14ac:dyDescent="0.2">
      <c r="A781" s="421"/>
      <c r="B781" s="421"/>
      <c r="C781" s="1020"/>
      <c r="D781" s="1019"/>
      <c r="E781" s="828"/>
      <c r="F781" s="828"/>
      <c r="G781" s="828"/>
      <c r="H781" s="1019"/>
      <c r="I781" s="1019"/>
      <c r="J781" s="828"/>
      <c r="K781" s="828"/>
      <c r="L781" s="828"/>
      <c r="M781" s="1019"/>
      <c r="N781" s="1019"/>
      <c r="O781" s="828"/>
      <c r="P781" s="828"/>
      <c r="Q781" s="828"/>
      <c r="BB781" s="421"/>
    </row>
    <row r="782" s="339" customFormat="true" ht="25.15" customHeight="true" x14ac:dyDescent="0.2">
      <c r="A782" s="421"/>
      <c r="B782" s="421"/>
      <c r="C782" s="1020"/>
      <c r="D782" s="1019"/>
      <c r="E782" s="828"/>
      <c r="F782" s="828"/>
      <c r="G782" s="828"/>
      <c r="H782" s="1019"/>
      <c r="I782" s="1019"/>
      <c r="J782" s="828"/>
      <c r="K782" s="828"/>
      <c r="L782" s="828"/>
      <c r="M782" s="1019"/>
      <c r="N782" s="1019"/>
      <c r="O782" s="828"/>
      <c r="P782" s="828"/>
      <c r="Q782" s="828"/>
      <c r="BB782" s="421"/>
    </row>
    <row r="783" s="339" customFormat="true" ht="25.15" customHeight="true" x14ac:dyDescent="0.2">
      <c r="A783" s="421"/>
      <c r="B783" s="421"/>
      <c r="C783" s="1020"/>
      <c r="D783" s="1019"/>
      <c r="E783" s="828"/>
      <c r="F783" s="828"/>
      <c r="G783" s="828"/>
      <c r="H783" s="1019"/>
      <c r="I783" s="1019"/>
      <c r="J783" s="828"/>
      <c r="K783" s="828"/>
      <c r="L783" s="828"/>
      <c r="M783" s="1019"/>
      <c r="N783" s="1019"/>
      <c r="O783" s="828"/>
      <c r="P783" s="828"/>
      <c r="Q783" s="828"/>
      <c r="BB783" s="421"/>
    </row>
    <row r="784" s="339" customFormat="true" ht="25.15" customHeight="true" x14ac:dyDescent="0.2">
      <c r="A784" s="421"/>
      <c r="B784" s="421"/>
      <c r="C784" s="1020"/>
      <c r="D784" s="1019"/>
      <c r="E784" s="828"/>
      <c r="F784" s="828"/>
      <c r="G784" s="828"/>
      <c r="H784" s="1019"/>
      <c r="I784" s="1019"/>
      <c r="J784" s="828"/>
      <c r="K784" s="828"/>
      <c r="L784" s="828"/>
      <c r="M784" s="1019"/>
      <c r="N784" s="1019"/>
      <c r="O784" s="828"/>
      <c r="P784" s="828"/>
      <c r="Q784" s="828"/>
      <c r="BB784" s="421"/>
    </row>
    <row r="785" s="339" customFormat="true" ht="25.15" customHeight="true" x14ac:dyDescent="0.2">
      <c r="A785" s="421"/>
      <c r="B785" s="421"/>
      <c r="C785" s="1020"/>
      <c r="D785" s="1019"/>
      <c r="E785" s="828"/>
      <c r="F785" s="828"/>
      <c r="G785" s="828"/>
      <c r="H785" s="1019"/>
      <c r="I785" s="1019"/>
      <c r="J785" s="828"/>
      <c r="K785" s="828"/>
      <c r="L785" s="828"/>
      <c r="M785" s="1019"/>
      <c r="N785" s="1019"/>
      <c r="O785" s="828"/>
      <c r="P785" s="828"/>
      <c r="Q785" s="828"/>
      <c r="BB785" s="421"/>
    </row>
    <row r="786" s="339" customFormat="true" ht="25.15" customHeight="true" x14ac:dyDescent="0.2">
      <c r="A786" s="421"/>
      <c r="B786" s="421"/>
      <c r="C786" s="1020"/>
      <c r="D786" s="1019"/>
      <c r="E786" s="828"/>
      <c r="F786" s="828"/>
      <c r="G786" s="828"/>
      <c r="H786" s="1019"/>
      <c r="I786" s="1019"/>
      <c r="J786" s="828"/>
      <c r="K786" s="828"/>
      <c r="L786" s="828"/>
      <c r="M786" s="1019"/>
      <c r="N786" s="1019"/>
      <c r="O786" s="828"/>
      <c r="P786" s="828"/>
      <c r="Q786" s="828"/>
      <c r="BB786" s="421"/>
    </row>
    <row r="787" s="339" customFormat="true" ht="25.15" customHeight="true" x14ac:dyDescent="0.2">
      <c r="A787" s="421"/>
      <c r="B787" s="421"/>
      <c r="C787" s="1020"/>
      <c r="D787" s="1019"/>
      <c r="E787" s="828"/>
      <c r="F787" s="828"/>
      <c r="G787" s="828"/>
      <c r="H787" s="1019"/>
      <c r="I787" s="1019"/>
      <c r="J787" s="828"/>
      <c r="K787" s="828"/>
      <c r="L787" s="828"/>
      <c r="M787" s="1019"/>
      <c r="N787" s="1019"/>
      <c r="O787" s="828"/>
      <c r="P787" s="828"/>
      <c r="Q787" s="828"/>
      <c r="BB787" s="421"/>
    </row>
    <row r="788" s="339" customFormat="true" ht="25.15" customHeight="true" x14ac:dyDescent="0.2">
      <c r="A788" s="421"/>
      <c r="B788" s="421"/>
      <c r="C788" s="1020"/>
      <c r="D788" s="1019"/>
      <c r="E788" s="828"/>
      <c r="F788" s="828"/>
      <c r="G788" s="828"/>
      <c r="H788" s="1019"/>
      <c r="I788" s="1019"/>
      <c r="J788" s="828"/>
      <c r="K788" s="828"/>
      <c r="L788" s="828"/>
      <c r="M788" s="1019"/>
      <c r="N788" s="1019"/>
      <c r="O788" s="828"/>
      <c r="P788" s="828"/>
      <c r="Q788" s="828"/>
      <c r="BB788" s="421"/>
    </row>
    <row r="789" s="339" customFormat="true" ht="25.15" customHeight="true" x14ac:dyDescent="0.2">
      <c r="A789" s="421"/>
      <c r="B789" s="421"/>
      <c r="C789" s="1020"/>
      <c r="D789" s="1019"/>
      <c r="E789" s="828"/>
      <c r="F789" s="828"/>
      <c r="G789" s="828"/>
      <c r="H789" s="1019"/>
      <c r="I789" s="1019"/>
      <c r="J789" s="828"/>
      <c r="K789" s="828"/>
      <c r="L789" s="828"/>
      <c r="M789" s="1019"/>
      <c r="N789" s="1019"/>
      <c r="O789" s="828"/>
      <c r="P789" s="828"/>
      <c r="Q789" s="828"/>
      <c r="BB789" s="421"/>
    </row>
    <row r="790" s="339" customFormat="true" ht="25.15" customHeight="true" x14ac:dyDescent="0.2">
      <c r="A790" s="421"/>
      <c r="B790" s="421"/>
      <c r="C790" s="1020"/>
      <c r="D790" s="1019"/>
      <c r="E790" s="828"/>
      <c r="F790" s="828"/>
      <c r="G790" s="828"/>
      <c r="H790" s="1019"/>
      <c r="I790" s="1019"/>
      <c r="J790" s="828"/>
      <c r="K790" s="828"/>
      <c r="L790" s="828"/>
      <c r="M790" s="1019"/>
      <c r="N790" s="1019"/>
      <c r="O790" s="828"/>
      <c r="P790" s="828"/>
      <c r="Q790" s="828"/>
      <c r="BB790" s="421"/>
    </row>
    <row r="791" s="339" customFormat="true" ht="25.15" customHeight="true" x14ac:dyDescent="0.2">
      <c r="A791" s="421"/>
      <c r="B791" s="421"/>
      <c r="C791" s="1020"/>
      <c r="D791" s="1019"/>
      <c r="E791" s="828"/>
      <c r="F791" s="828"/>
      <c r="G791" s="828"/>
      <c r="H791" s="1019"/>
      <c r="I791" s="1019"/>
      <c r="J791" s="828"/>
      <c r="K791" s="828"/>
      <c r="L791" s="828"/>
      <c r="M791" s="1019"/>
      <c r="N791" s="1019"/>
      <c r="O791" s="828"/>
      <c r="P791" s="828"/>
      <c r="Q791" s="828"/>
      <c r="BB791" s="421"/>
    </row>
    <row r="792" s="339" customFormat="true" ht="25.15" customHeight="true" x14ac:dyDescent="0.2">
      <c r="A792" s="421"/>
      <c r="B792" s="421"/>
      <c r="C792" s="1020"/>
      <c r="D792" s="1019"/>
      <c r="E792" s="828"/>
      <c r="F792" s="828"/>
      <c r="G792" s="828"/>
      <c r="H792" s="1019"/>
      <c r="I792" s="1019"/>
      <c r="J792" s="828"/>
      <c r="K792" s="828"/>
      <c r="L792" s="828"/>
      <c r="M792" s="1019"/>
      <c r="N792" s="1019"/>
      <c r="O792" s="828"/>
      <c r="P792" s="828"/>
      <c r="Q792" s="828"/>
      <c r="BB792" s="421"/>
    </row>
    <row r="793" s="339" customFormat="true" ht="25.15" customHeight="true" x14ac:dyDescent="0.2">
      <c r="A793" s="421"/>
      <c r="B793" s="421"/>
      <c r="C793" s="1020"/>
      <c r="D793" s="1019"/>
      <c r="E793" s="828"/>
      <c r="F793" s="828"/>
      <c r="G793" s="828"/>
      <c r="H793" s="1019"/>
      <c r="I793" s="1019"/>
      <c r="J793" s="828"/>
      <c r="K793" s="828"/>
      <c r="L793" s="828"/>
      <c r="M793" s="1019"/>
      <c r="N793" s="1019"/>
      <c r="O793" s="828"/>
      <c r="P793" s="828"/>
      <c r="Q793" s="828"/>
      <c r="BB793" s="421"/>
    </row>
    <row r="794" s="339" customFormat="true" ht="25.15" customHeight="true" x14ac:dyDescent="0.2">
      <c r="A794" s="421"/>
      <c r="B794" s="421"/>
      <c r="C794" s="1020"/>
      <c r="D794" s="1019"/>
      <c r="E794" s="828"/>
      <c r="F794" s="828"/>
      <c r="G794" s="828"/>
      <c r="H794" s="1019"/>
      <c r="I794" s="1019"/>
      <c r="J794" s="828"/>
      <c r="K794" s="828"/>
      <c r="L794" s="828"/>
      <c r="M794" s="1019"/>
      <c r="N794" s="1019"/>
      <c r="O794" s="828"/>
      <c r="P794" s="828"/>
      <c r="Q794" s="828"/>
      <c r="BB794" s="421"/>
    </row>
    <row r="795" s="339" customFormat="true" ht="25.15" customHeight="true" x14ac:dyDescent="0.2">
      <c r="A795" s="421"/>
      <c r="B795" s="421"/>
      <c r="C795" s="1020"/>
      <c r="D795" s="1019"/>
      <c r="E795" s="828"/>
      <c r="F795" s="828"/>
      <c r="G795" s="828"/>
      <c r="H795" s="1019"/>
      <c r="I795" s="1019"/>
      <c r="J795" s="828"/>
      <c r="K795" s="828"/>
      <c r="L795" s="828"/>
      <c r="M795" s="1019"/>
      <c r="N795" s="1019"/>
      <c r="O795" s="828"/>
      <c r="P795" s="828"/>
      <c r="Q795" s="828"/>
      <c r="BB795" s="421"/>
    </row>
    <row r="796" s="339" customFormat="true" ht="25.15" customHeight="true" x14ac:dyDescent="0.2">
      <c r="A796" s="421"/>
      <c r="B796" s="421"/>
      <c r="C796" s="1020"/>
      <c r="D796" s="1019"/>
      <c r="E796" s="828"/>
      <c r="F796" s="828"/>
      <c r="G796" s="828"/>
      <c r="H796" s="1019"/>
      <c r="I796" s="1019"/>
      <c r="J796" s="828"/>
      <c r="K796" s="828"/>
      <c r="L796" s="828"/>
      <c r="M796" s="1019"/>
      <c r="N796" s="1019"/>
      <c r="O796" s="828"/>
      <c r="P796" s="828"/>
      <c r="Q796" s="828"/>
      <c r="BB796" s="421"/>
    </row>
    <row r="797" s="339" customFormat="true" ht="25.15" customHeight="true" x14ac:dyDescent="0.2">
      <c r="A797" s="421"/>
      <c r="B797" s="421"/>
      <c r="C797" s="1020"/>
      <c r="D797" s="1019"/>
      <c r="E797" s="828"/>
      <c r="F797" s="828"/>
      <c r="G797" s="828"/>
      <c r="H797" s="1019"/>
      <c r="I797" s="1019"/>
      <c r="J797" s="828"/>
      <c r="K797" s="828"/>
      <c r="L797" s="828"/>
      <c r="M797" s="1019"/>
      <c r="N797" s="1019"/>
      <c r="O797" s="828"/>
      <c r="P797" s="828"/>
      <c r="Q797" s="828"/>
      <c r="BB797" s="421"/>
    </row>
    <row r="798" s="339" customFormat="true" ht="25.15" customHeight="true" x14ac:dyDescent="0.2">
      <c r="A798" s="421"/>
      <c r="B798" s="421"/>
      <c r="C798" s="1020"/>
      <c r="D798" s="1019"/>
      <c r="E798" s="828"/>
      <c r="F798" s="828"/>
      <c r="G798" s="828"/>
      <c r="H798" s="1019"/>
      <c r="I798" s="1019"/>
      <c r="J798" s="828"/>
      <c r="K798" s="828"/>
      <c r="L798" s="828"/>
      <c r="M798" s="1019"/>
      <c r="N798" s="1019"/>
      <c r="O798" s="828"/>
      <c r="P798" s="828"/>
      <c r="Q798" s="828"/>
      <c r="BB798" s="421"/>
    </row>
    <row r="799" s="339" customFormat="true" ht="25.15" customHeight="true" x14ac:dyDescent="0.2">
      <c r="A799" s="421"/>
      <c r="B799" s="421"/>
      <c r="C799" s="1020"/>
      <c r="D799" s="1019"/>
      <c r="E799" s="828"/>
      <c r="F799" s="828"/>
      <c r="G799" s="828"/>
      <c r="H799" s="1019"/>
      <c r="I799" s="1019"/>
      <c r="J799" s="828"/>
      <c r="K799" s="828"/>
      <c r="L799" s="828"/>
      <c r="M799" s="1019"/>
      <c r="N799" s="1019"/>
      <c r="O799" s="828"/>
      <c r="P799" s="828"/>
      <c r="Q799" s="828"/>
      <c r="BB799" s="421"/>
    </row>
    <row r="800" s="339" customFormat="true" ht="25.15" customHeight="true" x14ac:dyDescent="0.2">
      <c r="A800" s="421"/>
      <c r="B800" s="421"/>
      <c r="C800" s="1020"/>
      <c r="D800" s="1019"/>
      <c r="E800" s="828"/>
      <c r="F800" s="828"/>
      <c r="G800" s="828"/>
      <c r="H800" s="1019"/>
      <c r="I800" s="1019"/>
      <c r="J800" s="828"/>
      <c r="K800" s="828"/>
      <c r="L800" s="828"/>
      <c r="M800" s="1019"/>
      <c r="N800" s="1019"/>
      <c r="O800" s="828"/>
      <c r="P800" s="828"/>
      <c r="Q800" s="828"/>
      <c r="BB800" s="421"/>
    </row>
    <row r="801" ht="25.15" customHeight="true" x14ac:dyDescent="0.2">
      <c r="C801" s="1020"/>
      <c r="D801" s="1019"/>
      <c r="E801" s="828"/>
      <c r="F801" s="828"/>
      <c r="G801" s="828"/>
      <c r="H801" s="1019"/>
      <c r="I801" s="1019"/>
      <c r="J801" s="828"/>
      <c r="K801" s="828"/>
      <c r="L801" s="828"/>
      <c r="M801" s="1019"/>
      <c r="N801" s="1019"/>
      <c r="O801" s="828"/>
      <c r="P801" s="828"/>
      <c r="Q801" s="828"/>
    </row>
    <row r="802" ht="25.15" customHeight="true" x14ac:dyDescent="0.2">
      <c r="C802" s="1020"/>
      <c r="D802" s="1019"/>
      <c r="E802" s="828"/>
      <c r="F802" s="828"/>
      <c r="G802" s="828"/>
      <c r="H802" s="1019"/>
      <c r="I802" s="1019"/>
      <c r="J802" s="828"/>
      <c r="K802" s="828"/>
      <c r="L802" s="828"/>
      <c r="M802" s="1019"/>
      <c r="N802" s="1019"/>
      <c r="O802" s="828"/>
      <c r="P802" s="828"/>
      <c r="Q802" s="828"/>
    </row>
    <row r="803" ht="25.15" customHeight="true" x14ac:dyDescent="0.2">
      <c r="C803" s="1020"/>
      <c r="D803" s="1019"/>
      <c r="E803" s="828"/>
      <c r="F803" s="828"/>
      <c r="G803" s="828"/>
      <c r="H803" s="1019"/>
      <c r="I803" s="1019"/>
      <c r="J803" s="828"/>
      <c r="K803" s="828"/>
      <c r="L803" s="828"/>
      <c r="M803" s="1019"/>
      <c r="N803" s="1019"/>
      <c r="O803" s="828"/>
      <c r="P803" s="828"/>
      <c r="Q803" s="828"/>
    </row>
    <row r="804" ht="25.15" customHeight="true" x14ac:dyDescent="0.2">
      <c r="C804" s="1020"/>
      <c r="D804" s="1019"/>
      <c r="E804" s="828"/>
      <c r="F804" s="828"/>
      <c r="G804" s="828"/>
      <c r="H804" s="1019"/>
      <c r="I804" s="1019"/>
      <c r="J804" s="828"/>
      <c r="K804" s="828"/>
      <c r="L804" s="828"/>
      <c r="M804" s="1019"/>
      <c r="N804" s="1019"/>
      <c r="O804" s="828"/>
      <c r="P804" s="828"/>
      <c r="Q804" s="828"/>
    </row>
    <row r="805" ht="25.15" customHeight="true" x14ac:dyDescent="0.2">
      <c r="C805" s="1020"/>
      <c r="D805" s="1019"/>
      <c r="E805" s="828"/>
      <c r="F805" s="828"/>
      <c r="G805" s="828"/>
      <c r="H805" s="1019"/>
      <c r="I805" s="1019"/>
      <c r="J805" s="828"/>
      <c r="K805" s="828"/>
      <c r="L805" s="828"/>
      <c r="M805" s="1019"/>
      <c r="N805" s="1019"/>
      <c r="O805" s="828"/>
      <c r="P805" s="828"/>
      <c r="Q805" s="828"/>
    </row>
    <row r="806" ht="25.15" customHeight="true" x14ac:dyDescent="0.2">
      <c r="C806" s="1020"/>
      <c r="D806" s="1019"/>
      <c r="E806" s="828"/>
      <c r="F806" s="828"/>
      <c r="G806" s="828"/>
      <c r="H806" s="1019"/>
      <c r="I806" s="1019"/>
      <c r="J806" s="828"/>
      <c r="K806" s="828"/>
      <c r="L806" s="828"/>
      <c r="M806" s="1019"/>
      <c r="N806" s="1019"/>
      <c r="O806" s="828"/>
      <c r="P806" s="828"/>
      <c r="Q806" s="828"/>
    </row>
    <row r="807" ht="25.15" customHeight="true" x14ac:dyDescent="0.2">
      <c r="C807" s="1020"/>
      <c r="D807" s="1019"/>
      <c r="E807" s="828"/>
      <c r="F807" s="828"/>
      <c r="G807" s="828"/>
      <c r="H807" s="1019"/>
      <c r="I807" s="1019"/>
      <c r="J807" s="828"/>
      <c r="K807" s="828"/>
      <c r="L807" s="828"/>
      <c r="M807" s="1019"/>
      <c r="N807" s="1019"/>
      <c r="O807" s="828"/>
      <c r="P807" s="828"/>
      <c r="Q807" s="828"/>
    </row>
    <row r="808" ht="25.15" customHeight="true" x14ac:dyDescent="0.2">
      <c r="C808" s="1020"/>
      <c r="D808" s="1019"/>
      <c r="E808" s="828"/>
      <c r="F808" s="828"/>
      <c r="G808" s="828"/>
      <c r="H808" s="1019"/>
      <c r="I808" s="1019"/>
      <c r="J808" s="828"/>
      <c r="K808" s="828"/>
      <c r="L808" s="828"/>
      <c r="M808" s="1019"/>
      <c r="N808" s="1019"/>
      <c r="O808" s="828"/>
      <c r="P808" s="828"/>
      <c r="Q808" s="828"/>
    </row>
    <row r="809" ht="25.15" customHeight="true" x14ac:dyDescent="0.2">
      <c r="C809" s="1020"/>
      <c r="D809" s="1019"/>
      <c r="E809" s="828"/>
      <c r="F809" s="828"/>
      <c r="G809" s="828"/>
      <c r="H809" s="1019"/>
      <c r="I809" s="1019"/>
      <c r="J809" s="828"/>
      <c r="K809" s="828"/>
      <c r="L809" s="828"/>
      <c r="M809" s="1019"/>
      <c r="N809" s="1019"/>
      <c r="O809" s="828"/>
      <c r="P809" s="828"/>
      <c r="Q809" s="828"/>
    </row>
    <row r="810" ht="25.15" customHeight="true" x14ac:dyDescent="0.2">
      <c r="C810" s="1020"/>
      <c r="D810" s="1019"/>
      <c r="E810" s="828"/>
      <c r="F810" s="828"/>
      <c r="G810" s="828"/>
      <c r="H810" s="1019"/>
      <c r="I810" s="1019"/>
      <c r="J810" s="828"/>
      <c r="K810" s="828"/>
      <c r="L810" s="828"/>
      <c r="M810" s="1019"/>
      <c r="N810" s="1019"/>
      <c r="O810" s="828"/>
      <c r="P810" s="828"/>
      <c r="Q810" s="828"/>
    </row>
    <row r="811" ht="25.15" customHeight="true" x14ac:dyDescent="0.2">
      <c r="C811" s="1020"/>
      <c r="D811" s="1019"/>
      <c r="E811" s="828"/>
      <c r="F811" s="828"/>
      <c r="G811" s="828"/>
      <c r="H811" s="1019"/>
      <c r="I811" s="1019"/>
      <c r="J811" s="828"/>
      <c r="K811" s="828"/>
      <c r="L811" s="828"/>
      <c r="M811" s="1019"/>
      <c r="N811" s="1019"/>
      <c r="O811" s="828"/>
      <c r="P811" s="828"/>
      <c r="Q811" s="828"/>
    </row>
    <row r="812" ht="25.15" customHeight="true" x14ac:dyDescent="0.2">
      <c r="C812" s="1020"/>
      <c r="D812" s="1019"/>
      <c r="E812" s="828"/>
      <c r="F812" s="828"/>
      <c r="G812" s="828"/>
      <c r="H812" s="1019"/>
      <c r="I812" s="1019"/>
      <c r="J812" s="828"/>
      <c r="K812" s="828"/>
      <c r="L812" s="828"/>
      <c r="M812" s="1019"/>
      <c r="N812" s="1019"/>
      <c r="O812" s="828"/>
      <c r="P812" s="828"/>
      <c r="Q812" s="828"/>
    </row>
    <row r="813" ht="25.15" customHeight="true" x14ac:dyDescent="0.2">
      <c r="C813" s="1020"/>
      <c r="D813" s="1019"/>
      <c r="E813" s="828"/>
      <c r="F813" s="828"/>
      <c r="G813" s="828"/>
      <c r="H813" s="1019"/>
      <c r="I813" s="1019"/>
      <c r="J813" s="828"/>
      <c r="K813" s="828"/>
      <c r="L813" s="828"/>
      <c r="M813" s="1019"/>
      <c r="N813" s="1019"/>
      <c r="O813" s="828"/>
      <c r="P813" s="828"/>
      <c r="Q813" s="828"/>
    </row>
    <row r="814" ht="25.15" customHeight="true" x14ac:dyDescent="0.2">
      <c r="C814" s="1020"/>
      <c r="D814" s="1019"/>
      <c r="E814" s="828"/>
      <c r="F814" s="828"/>
      <c r="G814" s="828"/>
      <c r="H814" s="1019"/>
      <c r="I814" s="1019"/>
      <c r="J814" s="828"/>
      <c r="K814" s="828"/>
      <c r="L814" s="828"/>
      <c r="M814" s="1019"/>
      <c r="N814" s="1019"/>
      <c r="O814" s="828"/>
      <c r="P814" s="828"/>
      <c r="Q814" s="828"/>
    </row>
    <row r="815" ht="25.15" customHeight="true" x14ac:dyDescent="0.2">
      <c r="C815" s="1020"/>
      <c r="D815" s="1019"/>
      <c r="E815" s="828"/>
      <c r="F815" s="828"/>
      <c r="G815" s="828"/>
      <c r="H815" s="1019"/>
      <c r="I815" s="1019"/>
      <c r="J815" s="828"/>
      <c r="K815" s="828"/>
      <c r="L815" s="828"/>
      <c r="M815" s="1019"/>
      <c r="N815" s="1019"/>
      <c r="O815" s="828"/>
      <c r="P815" s="828"/>
      <c r="Q815" s="828"/>
    </row>
    <row r="816" ht="25.15" customHeight="true" x14ac:dyDescent="0.2">
      <c r="C816" s="1020"/>
      <c r="D816" s="1019"/>
      <c r="E816" s="828"/>
      <c r="F816" s="828"/>
      <c r="G816" s="828"/>
      <c r="H816" s="1019"/>
      <c r="I816" s="1019"/>
      <c r="J816" s="828"/>
      <c r="K816" s="828"/>
      <c r="L816" s="828"/>
      <c r="M816" s="1019"/>
      <c r="N816" s="1019"/>
      <c r="O816" s="828"/>
      <c r="P816" s="828"/>
      <c r="Q816" s="828"/>
    </row>
    <row r="817" ht="25.15" customHeight="true" x14ac:dyDescent="0.2">
      <c r="C817" s="1020"/>
      <c r="D817" s="1019"/>
      <c r="E817" s="828"/>
      <c r="F817" s="828"/>
      <c r="G817" s="828"/>
      <c r="H817" s="1019"/>
      <c r="I817" s="1019"/>
      <c r="J817" s="828"/>
      <c r="K817" s="828"/>
      <c r="L817" s="828"/>
      <c r="M817" s="1019"/>
      <c r="N817" s="1019"/>
      <c r="O817" s="828"/>
      <c r="P817" s="828"/>
      <c r="Q817" s="828"/>
    </row>
    <row r="818" ht="25.15" customHeight="true" x14ac:dyDescent="0.2">
      <c r="C818" s="1020"/>
      <c r="D818" s="1019"/>
      <c r="E818" s="828"/>
      <c r="F818" s="828"/>
      <c r="G818" s="828"/>
      <c r="H818" s="1019"/>
      <c r="I818" s="1019"/>
      <c r="J818" s="828"/>
      <c r="K818" s="828"/>
      <c r="L818" s="828"/>
      <c r="M818" s="1019"/>
      <c r="N818" s="1019"/>
      <c r="O818" s="828"/>
      <c r="P818" s="828"/>
      <c r="Q818" s="828"/>
    </row>
    <row r="819" ht="25.15" customHeight="true" x14ac:dyDescent="0.2">
      <c r="C819" s="1020"/>
      <c r="D819" s="1019"/>
      <c r="E819" s="828"/>
      <c r="F819" s="828"/>
      <c r="G819" s="828"/>
      <c r="H819" s="1019"/>
      <c r="I819" s="1019"/>
      <c r="J819" s="828"/>
      <c r="K819" s="828"/>
      <c r="L819" s="828"/>
      <c r="M819" s="1019"/>
      <c r="N819" s="1019"/>
      <c r="O819" s="828"/>
      <c r="P819" s="828"/>
      <c r="Q819" s="828"/>
    </row>
    <row r="820" ht="25.15" customHeight="true" x14ac:dyDescent="0.2">
      <c r="C820" s="1020"/>
      <c r="D820" s="1019"/>
      <c r="E820" s="828"/>
      <c r="F820" s="828"/>
      <c r="G820" s="828"/>
      <c r="H820" s="1019"/>
      <c r="I820" s="1019"/>
      <c r="J820" s="828"/>
      <c r="K820" s="828"/>
      <c r="L820" s="828"/>
      <c r="M820" s="1019"/>
      <c r="N820" s="1019"/>
      <c r="O820" s="828"/>
      <c r="P820" s="828"/>
      <c r="Q820" s="828"/>
    </row>
    <row r="821" ht="25.15" customHeight="true" x14ac:dyDescent="0.2">
      <c r="C821" s="1020"/>
      <c r="D821" s="1019"/>
      <c r="E821" s="828"/>
      <c r="F821" s="828"/>
      <c r="G821" s="828"/>
      <c r="H821" s="1019"/>
      <c r="I821" s="1019"/>
      <c r="J821" s="828"/>
      <c r="K821" s="828"/>
      <c r="L821" s="828"/>
      <c r="M821" s="1019"/>
      <c r="N821" s="1019"/>
      <c r="O821" s="828"/>
      <c r="P821" s="828"/>
      <c r="Q821" s="828"/>
    </row>
    <row r="822" ht="25.15" customHeight="true" x14ac:dyDescent="0.2">
      <c r="C822" s="1020"/>
      <c r="D822" s="1019"/>
      <c r="E822" s="828"/>
      <c r="F822" s="828"/>
      <c r="G822" s="828"/>
      <c r="H822" s="1019"/>
      <c r="I822" s="1019"/>
      <c r="J822" s="828"/>
      <c r="K822" s="828"/>
      <c r="L822" s="828"/>
      <c r="M822" s="1019"/>
      <c r="N822" s="1019"/>
      <c r="O822" s="828"/>
      <c r="P822" s="828"/>
      <c r="Q822" s="828"/>
    </row>
    <row r="823" ht="25.15" customHeight="true" x14ac:dyDescent="0.2">
      <c r="C823" s="1020"/>
      <c r="D823" s="1019"/>
      <c r="E823" s="828"/>
      <c r="F823" s="828"/>
      <c r="G823" s="828"/>
      <c r="H823" s="1019"/>
      <c r="I823" s="1019"/>
      <c r="J823" s="828"/>
      <c r="K823" s="828"/>
      <c r="L823" s="828"/>
      <c r="M823" s="1019"/>
      <c r="N823" s="1019"/>
      <c r="O823" s="828"/>
      <c r="P823" s="828"/>
      <c r="Q823" s="828"/>
    </row>
    <row r="824" ht="25.15" customHeight="true" x14ac:dyDescent="0.2">
      <c r="C824" s="1020"/>
      <c r="D824" s="1019"/>
      <c r="E824" s="828"/>
      <c r="F824" s="828"/>
      <c r="G824" s="828"/>
      <c r="H824" s="1019"/>
      <c r="I824" s="1019"/>
      <c r="J824" s="828"/>
      <c r="K824" s="828"/>
      <c r="L824" s="828"/>
      <c r="M824" s="1019"/>
      <c r="N824" s="1019"/>
      <c r="O824" s="828"/>
      <c r="P824" s="828"/>
      <c r="Q824" s="828"/>
    </row>
    <row r="825" ht="25.15" customHeight="true" x14ac:dyDescent="0.2">
      <c r="C825" s="1020"/>
      <c r="D825" s="1019"/>
      <c r="E825" s="828"/>
      <c r="F825" s="828"/>
      <c r="G825" s="828"/>
      <c r="H825" s="1019"/>
      <c r="I825" s="1019"/>
      <c r="J825" s="828"/>
      <c r="K825" s="828"/>
      <c r="L825" s="828"/>
      <c r="M825" s="1019"/>
      <c r="N825" s="1019"/>
      <c r="O825" s="828"/>
      <c r="P825" s="828"/>
      <c r="Q825" s="828"/>
    </row>
    <row r="826" ht="25.15" customHeight="true" x14ac:dyDescent="0.2">
      <c r="C826" s="1020"/>
      <c r="D826" s="1019"/>
      <c r="E826" s="828"/>
      <c r="F826" s="828"/>
      <c r="G826" s="828"/>
      <c r="H826" s="1019"/>
      <c r="I826" s="1019"/>
      <c r="J826" s="828"/>
      <c r="K826" s="828"/>
      <c r="L826" s="828"/>
      <c r="M826" s="1019"/>
      <c r="N826" s="1019"/>
      <c r="O826" s="828"/>
      <c r="P826" s="828"/>
      <c r="Q826" s="828"/>
    </row>
    <row r="827" ht="25.15" customHeight="true" x14ac:dyDescent="0.2">
      <c r="C827" s="1020"/>
      <c r="D827" s="1019"/>
      <c r="E827" s="828"/>
      <c r="F827" s="828"/>
      <c r="G827" s="828"/>
      <c r="H827" s="1019"/>
      <c r="I827" s="1019"/>
      <c r="J827" s="828"/>
      <c r="K827" s="828"/>
      <c r="L827" s="828"/>
      <c r="M827" s="1019"/>
      <c r="N827" s="1019"/>
      <c r="O827" s="828"/>
      <c r="P827" s="828"/>
      <c r="Q827" s="828"/>
    </row>
    <row r="828" ht="25.15" customHeight="true" x14ac:dyDescent="0.2">
      <c r="C828" s="1020"/>
      <c r="D828" s="1019"/>
      <c r="E828" s="828"/>
      <c r="F828" s="828"/>
      <c r="G828" s="828"/>
      <c r="H828" s="1019"/>
      <c r="I828" s="1019"/>
      <c r="J828" s="828"/>
      <c r="K828" s="828"/>
      <c r="L828" s="828"/>
      <c r="M828" s="1019"/>
      <c r="N828" s="1019"/>
      <c r="O828" s="828"/>
      <c r="P828" s="828"/>
      <c r="Q828" s="828"/>
    </row>
    <row r="829" ht="25.15" customHeight="true" x14ac:dyDescent="0.2">
      <c r="C829" s="1020"/>
      <c r="D829" s="1019"/>
      <c r="E829" s="828"/>
      <c r="F829" s="828"/>
      <c r="G829" s="828"/>
      <c r="H829" s="1019"/>
      <c r="I829" s="1019"/>
      <c r="J829" s="828"/>
      <c r="K829" s="828"/>
      <c r="L829" s="828"/>
      <c r="M829" s="1019"/>
      <c r="N829" s="1019"/>
      <c r="O829" s="828"/>
      <c r="P829" s="828"/>
      <c r="Q829" s="828"/>
    </row>
    <row r="830" ht="25.15" customHeight="true" x14ac:dyDescent="0.2">
      <c r="C830" s="1020"/>
      <c r="D830" s="1019"/>
      <c r="E830" s="828"/>
      <c r="F830" s="828"/>
      <c r="G830" s="828"/>
      <c r="H830" s="1019"/>
      <c r="I830" s="1019"/>
      <c r="J830" s="828"/>
      <c r="K830" s="828"/>
      <c r="L830" s="828"/>
      <c r="M830" s="1019"/>
      <c r="N830" s="1019"/>
      <c r="O830" s="828"/>
      <c r="P830" s="828"/>
      <c r="Q830" s="828"/>
    </row>
    <row r="831" ht="25.15" customHeight="true" x14ac:dyDescent="0.2">
      <c r="C831" s="1020"/>
      <c r="D831" s="1019"/>
      <c r="E831" s="828"/>
      <c r="F831" s="828"/>
      <c r="G831" s="828"/>
      <c r="H831" s="1019"/>
      <c r="I831" s="1019"/>
      <c r="J831" s="828"/>
      <c r="K831" s="828"/>
      <c r="L831" s="828"/>
      <c r="M831" s="1019"/>
      <c r="N831" s="1019"/>
      <c r="O831" s="828"/>
      <c r="P831" s="828"/>
      <c r="Q831" s="828"/>
    </row>
    <row r="832" ht="25.15" customHeight="true" x14ac:dyDescent="0.2">
      <c r="C832" s="1020"/>
      <c r="D832" s="1019"/>
      <c r="E832" s="828"/>
      <c r="F832" s="828"/>
      <c r="G832" s="828"/>
      <c r="H832" s="1019"/>
      <c r="I832" s="1019"/>
      <c r="J832" s="828"/>
      <c r="K832" s="828"/>
      <c r="L832" s="828"/>
      <c r="M832" s="1019"/>
      <c r="N832" s="1019"/>
      <c r="O832" s="828"/>
      <c r="P832" s="828"/>
      <c r="Q832" s="828"/>
    </row>
    <row r="833" ht="25.15" customHeight="true" x14ac:dyDescent="0.2">
      <c r="C833" s="1020"/>
      <c r="D833" s="1019"/>
      <c r="E833" s="828"/>
      <c r="F833" s="828"/>
      <c r="G833" s="828"/>
      <c r="H833" s="1019"/>
      <c r="I833" s="1019"/>
      <c r="J833" s="828"/>
      <c r="K833" s="828"/>
      <c r="L833" s="828"/>
      <c r="M833" s="1019"/>
      <c r="N833" s="1019"/>
      <c r="O833" s="828"/>
      <c r="P833" s="828"/>
      <c r="Q833" s="828"/>
    </row>
    <row r="834" ht="25.15" customHeight="true" x14ac:dyDescent="0.2">
      <c r="C834" s="1020"/>
      <c r="D834" s="1019"/>
      <c r="E834" s="828"/>
      <c r="F834" s="828"/>
      <c r="G834" s="828"/>
      <c r="H834" s="1019"/>
      <c r="I834" s="1019"/>
      <c r="J834" s="828"/>
      <c r="K834" s="828"/>
      <c r="L834" s="828"/>
      <c r="M834" s="1019"/>
      <c r="N834" s="1019"/>
      <c r="O834" s="828"/>
      <c r="P834" s="828"/>
      <c r="Q834" s="828"/>
    </row>
    <row r="835" ht="25.15" customHeight="true" x14ac:dyDescent="0.2">
      <c r="C835" s="1020"/>
      <c r="D835" s="1019"/>
      <c r="E835" s="828"/>
      <c r="F835" s="828"/>
      <c r="G835" s="828"/>
      <c r="H835" s="1019"/>
      <c r="I835" s="1019"/>
      <c r="J835" s="828"/>
      <c r="K835" s="828"/>
      <c r="L835" s="828"/>
      <c r="M835" s="1019"/>
      <c r="N835" s="1019"/>
      <c r="O835" s="828"/>
      <c r="P835" s="828"/>
      <c r="Q835" s="828"/>
    </row>
    <row r="836" ht="25.15" customHeight="true" x14ac:dyDescent="0.2">
      <c r="C836" s="1020"/>
      <c r="D836" s="1019"/>
      <c r="E836" s="828"/>
      <c r="F836" s="828"/>
      <c r="G836" s="828"/>
      <c r="H836" s="1019"/>
      <c r="I836" s="1019"/>
      <c r="J836" s="828"/>
      <c r="K836" s="828"/>
      <c r="L836" s="828"/>
      <c r="M836" s="1019"/>
      <c r="N836" s="1019"/>
      <c r="O836" s="828"/>
      <c r="P836" s="828"/>
      <c r="Q836" s="828"/>
    </row>
    <row r="837" ht="25.15" customHeight="true" x14ac:dyDescent="0.2">
      <c r="C837" s="1020"/>
      <c r="D837" s="1019"/>
      <c r="E837" s="828"/>
      <c r="F837" s="828"/>
      <c r="G837" s="828"/>
      <c r="H837" s="1019"/>
      <c r="I837" s="1019"/>
      <c r="J837" s="828"/>
      <c r="K837" s="828"/>
      <c r="L837" s="828"/>
      <c r="M837" s="1019"/>
      <c r="N837" s="1019"/>
      <c r="O837" s="828"/>
      <c r="P837" s="828"/>
      <c r="Q837" s="828"/>
    </row>
    <row r="838" ht="25.15" customHeight="true" x14ac:dyDescent="0.2">
      <c r="C838" s="1020"/>
      <c r="D838" s="1019"/>
      <c r="E838" s="828"/>
      <c r="F838" s="828"/>
      <c r="G838" s="828"/>
      <c r="H838" s="1019"/>
      <c r="I838" s="1019"/>
      <c r="J838" s="828"/>
      <c r="K838" s="828"/>
      <c r="L838" s="828"/>
      <c r="M838" s="1019"/>
      <c r="N838" s="1019"/>
      <c r="O838" s="828"/>
      <c r="P838" s="828"/>
      <c r="Q838" s="828"/>
    </row>
    <row r="839" ht="25.15" customHeight="true" x14ac:dyDescent="0.2">
      <c r="C839" s="1020"/>
      <c r="D839" s="1019"/>
      <c r="E839" s="828"/>
      <c r="F839" s="828"/>
      <c r="G839" s="828"/>
      <c r="H839" s="1019"/>
      <c r="I839" s="1019"/>
      <c r="J839" s="828"/>
      <c r="K839" s="828"/>
      <c r="L839" s="828"/>
      <c r="M839" s="1019"/>
      <c r="N839" s="1019"/>
      <c r="O839" s="828"/>
      <c r="P839" s="828"/>
      <c r="Q839" s="828"/>
    </row>
    <row r="840" ht="25.15" customHeight="true" x14ac:dyDescent="0.2">
      <c r="C840" s="1020"/>
      <c r="D840" s="1019"/>
      <c r="E840" s="828"/>
      <c r="F840" s="828"/>
      <c r="G840" s="828"/>
      <c r="H840" s="1019"/>
      <c r="I840" s="1019"/>
      <c r="J840" s="828"/>
      <c r="K840" s="828"/>
      <c r="L840" s="828"/>
      <c r="M840" s="1019"/>
      <c r="N840" s="1019"/>
      <c r="O840" s="828"/>
      <c r="P840" s="828"/>
      <c r="Q840" s="828"/>
    </row>
    <row r="841" ht="25.15" customHeight="true" x14ac:dyDescent="0.2">
      <c r="C841" s="1020"/>
      <c r="D841" s="1019"/>
      <c r="E841" s="828"/>
      <c r="F841" s="828"/>
      <c r="G841" s="828"/>
      <c r="H841" s="1019"/>
      <c r="I841" s="1019"/>
      <c r="J841" s="828"/>
      <c r="K841" s="828"/>
      <c r="L841" s="828"/>
      <c r="M841" s="1019"/>
      <c r="N841" s="1019"/>
      <c r="O841" s="828"/>
      <c r="P841" s="828"/>
      <c r="Q841" s="828"/>
    </row>
    <row r="842" ht="25.15" customHeight="true" x14ac:dyDescent="0.2">
      <c r="C842" s="1020"/>
      <c r="D842" s="1019"/>
      <c r="E842" s="828"/>
      <c r="F842" s="828"/>
      <c r="G842" s="828"/>
      <c r="H842" s="1019"/>
      <c r="I842" s="1019"/>
      <c r="J842" s="828"/>
      <c r="K842" s="828"/>
      <c r="L842" s="828"/>
      <c r="M842" s="1019"/>
      <c r="N842" s="1019"/>
      <c r="O842" s="828"/>
      <c r="P842" s="828"/>
      <c r="Q842" s="828"/>
    </row>
    <row r="843" ht="25.15" customHeight="true" x14ac:dyDescent="0.2">
      <c r="C843" s="1020"/>
      <c r="D843" s="1019"/>
      <c r="E843" s="828"/>
      <c r="F843" s="828"/>
      <c r="G843" s="828"/>
      <c r="H843" s="1019"/>
      <c r="I843" s="1019"/>
      <c r="J843" s="828"/>
      <c r="K843" s="828"/>
      <c r="L843" s="828"/>
      <c r="M843" s="1019"/>
      <c r="N843" s="1019"/>
      <c r="O843" s="828"/>
      <c r="P843" s="828"/>
      <c r="Q843" s="828"/>
    </row>
    <row r="844" ht="25.15" customHeight="true" x14ac:dyDescent="0.2">
      <c r="C844" s="1020"/>
      <c r="D844" s="1019"/>
      <c r="E844" s="828"/>
      <c r="F844" s="828"/>
      <c r="G844" s="828"/>
      <c r="H844" s="1019"/>
      <c r="I844" s="1019"/>
      <c r="J844" s="828"/>
      <c r="K844" s="828"/>
      <c r="L844" s="828"/>
      <c r="M844" s="1019"/>
      <c r="N844" s="1019"/>
      <c r="O844" s="828"/>
      <c r="P844" s="828"/>
      <c r="Q844" s="828"/>
    </row>
    <row r="845" ht="25.15" customHeight="true" x14ac:dyDescent="0.2">
      <c r="C845" s="1020"/>
      <c r="D845" s="1019"/>
      <c r="E845" s="828"/>
      <c r="F845" s="828"/>
      <c r="G845" s="828"/>
      <c r="H845" s="1019"/>
      <c r="I845" s="1019"/>
      <c r="J845" s="828"/>
      <c r="K845" s="828"/>
      <c r="L845" s="828"/>
      <c r="M845" s="1019"/>
      <c r="N845" s="1019"/>
      <c r="O845" s="828"/>
      <c r="P845" s="828"/>
      <c r="Q845" s="828"/>
    </row>
    <row r="846" ht="25.15" customHeight="true" x14ac:dyDescent="0.2">
      <c r="C846" s="1020"/>
      <c r="D846" s="1019"/>
      <c r="E846" s="828"/>
      <c r="F846" s="828"/>
      <c r="G846" s="828"/>
      <c r="H846" s="1019"/>
      <c r="I846" s="1019"/>
      <c r="J846" s="828"/>
      <c r="K846" s="828"/>
      <c r="L846" s="828"/>
      <c r="M846" s="1019"/>
      <c r="N846" s="1019"/>
      <c r="O846" s="828"/>
      <c r="P846" s="828"/>
      <c r="Q846" s="828"/>
    </row>
    <row r="847" ht="25.15" customHeight="true" x14ac:dyDescent="0.2">
      <c r="C847" s="1020"/>
      <c r="D847" s="1019"/>
      <c r="E847" s="828"/>
      <c r="F847" s="828"/>
      <c r="G847" s="828"/>
      <c r="H847" s="1019"/>
      <c r="I847" s="1019"/>
      <c r="J847" s="828"/>
      <c r="K847" s="828"/>
      <c r="L847" s="828"/>
      <c r="M847" s="1019"/>
      <c r="N847" s="1019"/>
      <c r="O847" s="828"/>
      <c r="P847" s="828"/>
      <c r="Q847" s="828"/>
    </row>
    <row r="848" ht="25.15" customHeight="true" x14ac:dyDescent="0.2">
      <c r="C848" s="1020"/>
      <c r="D848" s="1019"/>
      <c r="E848" s="828"/>
      <c r="F848" s="828"/>
      <c r="G848" s="828"/>
      <c r="H848" s="1019"/>
      <c r="I848" s="1019"/>
      <c r="J848" s="828"/>
      <c r="K848" s="828"/>
      <c r="L848" s="828"/>
      <c r="M848" s="1019"/>
      <c r="N848" s="1019"/>
      <c r="O848" s="828"/>
      <c r="P848" s="828"/>
      <c r="Q848" s="828"/>
    </row>
    <row r="849" ht="25.15" customHeight="true" x14ac:dyDescent="0.2">
      <c r="C849" s="1020"/>
      <c r="D849" s="1019"/>
      <c r="E849" s="828"/>
      <c r="F849" s="828"/>
      <c r="G849" s="828"/>
      <c r="H849" s="1019"/>
      <c r="I849" s="1019"/>
      <c r="J849" s="828"/>
      <c r="K849" s="828"/>
      <c r="L849" s="828"/>
      <c r="M849" s="1019"/>
      <c r="N849" s="1019"/>
      <c r="O849" s="828"/>
      <c r="P849" s="828"/>
      <c r="Q849" s="828"/>
    </row>
    <row r="850" ht="25.15" customHeight="true" x14ac:dyDescent="0.2">
      <c r="C850" s="1020"/>
      <c r="D850" s="1019"/>
      <c r="E850" s="828"/>
      <c r="F850" s="828"/>
      <c r="G850" s="828"/>
      <c r="H850" s="1019"/>
      <c r="I850" s="1019"/>
      <c r="J850" s="828"/>
      <c r="K850" s="828"/>
      <c r="L850" s="828"/>
      <c r="M850" s="1019"/>
      <c r="N850" s="1019"/>
      <c r="O850" s="828"/>
      <c r="P850" s="828"/>
      <c r="Q850" s="828"/>
    </row>
    <row r="851" ht="25.15" customHeight="true" x14ac:dyDescent="0.2">
      <c r="C851" s="1020"/>
      <c r="D851" s="1019"/>
      <c r="E851" s="828"/>
      <c r="F851" s="828"/>
      <c r="G851" s="828"/>
      <c r="H851" s="1019"/>
      <c r="I851" s="1019"/>
      <c r="J851" s="828"/>
      <c r="K851" s="828"/>
      <c r="L851" s="828"/>
      <c r="M851" s="1019"/>
      <c r="N851" s="1019"/>
      <c r="O851" s="828"/>
      <c r="P851" s="828"/>
      <c r="Q851" s="828"/>
    </row>
    <row r="852" ht="25.15" customHeight="true" x14ac:dyDescent="0.2">
      <c r="C852" s="1020"/>
      <c r="D852" s="1019"/>
      <c r="E852" s="828"/>
      <c r="F852" s="828"/>
      <c r="G852" s="828"/>
      <c r="H852" s="1019"/>
      <c r="I852" s="1019"/>
      <c r="J852" s="828"/>
      <c r="K852" s="828"/>
      <c r="L852" s="828"/>
      <c r="M852" s="1019"/>
      <c r="N852" s="1019"/>
      <c r="O852" s="828"/>
      <c r="P852" s="828"/>
      <c r="Q852" s="828"/>
    </row>
    <row r="853" ht="25.15" customHeight="true" x14ac:dyDescent="0.2">
      <c r="C853" s="1020"/>
      <c r="D853" s="1019"/>
      <c r="E853" s="828"/>
      <c r="F853" s="828"/>
      <c r="G853" s="828"/>
      <c r="H853" s="1019"/>
      <c r="I853" s="1019"/>
      <c r="J853" s="828"/>
      <c r="K853" s="828"/>
      <c r="L853" s="828"/>
      <c r="M853" s="1019"/>
      <c r="N853" s="1019"/>
      <c r="O853" s="828"/>
      <c r="P853" s="828"/>
      <c r="Q853" s="828"/>
    </row>
    <row r="854" ht="25.15" customHeight="true" x14ac:dyDescent="0.2">
      <c r="C854" s="1020"/>
      <c r="D854" s="1019"/>
      <c r="E854" s="828"/>
      <c r="F854" s="828"/>
      <c r="G854" s="828"/>
      <c r="H854" s="1019"/>
      <c r="I854" s="1019"/>
      <c r="J854" s="828"/>
      <c r="K854" s="828"/>
      <c r="L854" s="828"/>
      <c r="M854" s="1019"/>
      <c r="N854" s="1019"/>
      <c r="O854" s="828"/>
      <c r="P854" s="828"/>
      <c r="Q854" s="828"/>
    </row>
    <row r="855" ht="25.15" customHeight="true" x14ac:dyDescent="0.2">
      <c r="C855" s="1020"/>
      <c r="D855" s="1019"/>
      <c r="E855" s="828"/>
      <c r="F855" s="828"/>
      <c r="G855" s="828"/>
      <c r="H855" s="1019"/>
      <c r="I855" s="1019"/>
      <c r="J855" s="828"/>
      <c r="K855" s="828"/>
      <c r="L855" s="828"/>
      <c r="M855" s="1019"/>
      <c r="N855" s="1019"/>
      <c r="O855" s="828"/>
      <c r="P855" s="828"/>
      <c r="Q855" s="828"/>
    </row>
    <row r="856" ht="25.15" customHeight="true" x14ac:dyDescent="0.2">
      <c r="C856" s="1020"/>
      <c r="D856" s="1019"/>
      <c r="E856" s="828"/>
      <c r="F856" s="828"/>
      <c r="G856" s="828"/>
      <c r="H856" s="1019"/>
      <c r="I856" s="1019"/>
      <c r="J856" s="828"/>
      <c r="K856" s="828"/>
      <c r="L856" s="828"/>
      <c r="M856" s="1019"/>
      <c r="N856" s="1019"/>
      <c r="O856" s="828"/>
      <c r="P856" s="828"/>
      <c r="Q856" s="828"/>
    </row>
    <row r="857" ht="25.15" customHeight="true" x14ac:dyDescent="0.2">
      <c r="C857" s="1020"/>
      <c r="D857" s="1019"/>
      <c r="E857" s="828"/>
      <c r="F857" s="828"/>
      <c r="G857" s="828"/>
      <c r="H857" s="1019"/>
      <c r="I857" s="1019"/>
      <c r="J857" s="828"/>
      <c r="K857" s="828"/>
      <c r="L857" s="828"/>
      <c r="M857" s="1019"/>
      <c r="N857" s="1019"/>
      <c r="O857" s="828"/>
      <c r="P857" s="828"/>
      <c r="Q857" s="828"/>
    </row>
    <row r="858" ht="25.15" customHeight="true" x14ac:dyDescent="0.2">
      <c r="C858" s="1020"/>
      <c r="D858" s="1019"/>
      <c r="E858" s="828"/>
      <c r="F858" s="828"/>
      <c r="G858" s="828"/>
      <c r="H858" s="1019"/>
      <c r="I858" s="1019"/>
      <c r="J858" s="828"/>
      <c r="K858" s="828"/>
      <c r="L858" s="828"/>
      <c r="M858" s="1019"/>
      <c r="N858" s="1019"/>
      <c r="O858" s="828"/>
      <c r="P858" s="828"/>
      <c r="Q858" s="828"/>
    </row>
    <row r="859" ht="25.15" customHeight="true" x14ac:dyDescent="0.2">
      <c r="C859" s="1018"/>
      <c r="D859" s="1019"/>
      <c r="E859" s="828"/>
      <c r="F859" s="828"/>
      <c r="G859" s="828"/>
      <c r="H859" s="1019"/>
      <c r="I859" s="1019"/>
      <c r="J859" s="828"/>
      <c r="K859" s="828"/>
      <c r="L859" s="828"/>
      <c r="M859" s="1019"/>
      <c r="N859" s="1019"/>
      <c r="O859" s="828"/>
      <c r="P859" s="828"/>
      <c r="Q859" s="828"/>
    </row>
    <row r="860" ht="25.15" customHeight="true" x14ac:dyDescent="0.2">
      <c r="C860" s="1018"/>
      <c r="D860" s="1019"/>
      <c r="E860" s="828"/>
      <c r="F860" s="828"/>
      <c r="G860" s="828"/>
      <c r="H860" s="1019"/>
      <c r="I860" s="1019"/>
      <c r="J860" s="828"/>
      <c r="K860" s="828"/>
      <c r="L860" s="828"/>
      <c r="M860" s="1019"/>
      <c r="N860" s="1019"/>
      <c r="O860" s="828"/>
      <c r="P860" s="828"/>
      <c r="Q860" s="828"/>
    </row>
    <row r="861" ht="25.15" customHeight="true" x14ac:dyDescent="0.2">
      <c r="C861" s="1018"/>
      <c r="D861" s="1019"/>
      <c r="E861" s="828"/>
      <c r="F861" s="828"/>
      <c r="G861" s="828"/>
      <c r="H861" s="1019"/>
      <c r="I861" s="1019"/>
      <c r="J861" s="828"/>
      <c r="K861" s="828"/>
      <c r="L861" s="828"/>
      <c r="M861" s="1019"/>
      <c r="N861" s="1019"/>
      <c r="O861" s="828"/>
      <c r="P861" s="828"/>
      <c r="Q861" s="828"/>
    </row>
    <row r="862" ht="25.15" customHeight="true" x14ac:dyDescent="0.2">
      <c r="C862" s="1018"/>
      <c r="D862" s="1019"/>
      <c r="E862" s="828"/>
      <c r="F862" s="828"/>
      <c r="G862" s="828"/>
      <c r="H862" s="1019"/>
      <c r="I862" s="1019"/>
      <c r="J862" s="828"/>
      <c r="K862" s="828"/>
      <c r="L862" s="828"/>
      <c r="M862" s="1019"/>
      <c r="N862" s="1019"/>
      <c r="O862" s="828"/>
      <c r="P862" s="828"/>
      <c r="Q862" s="828"/>
    </row>
    <row r="863" ht="25.15" customHeight="true" x14ac:dyDescent="0.2">
      <c r="C863" s="1018"/>
      <c r="D863" s="1019"/>
      <c r="E863" s="828"/>
      <c r="F863" s="828"/>
      <c r="G863" s="828"/>
      <c r="H863" s="1019"/>
      <c r="I863" s="1019"/>
      <c r="J863" s="828"/>
      <c r="K863" s="828"/>
      <c r="L863" s="828"/>
      <c r="M863" s="1019"/>
      <c r="N863" s="1019"/>
      <c r="O863" s="828"/>
      <c r="P863" s="828"/>
      <c r="Q863" s="828"/>
    </row>
    <row r="864" ht="25.15" customHeight="true" x14ac:dyDescent="0.2">
      <c r="C864" s="1018"/>
      <c r="D864" s="1019"/>
      <c r="E864" s="828"/>
      <c r="F864" s="828"/>
      <c r="G864" s="828"/>
      <c r="H864" s="1019"/>
      <c r="I864" s="1019"/>
      <c r="J864" s="828"/>
      <c r="K864" s="828"/>
      <c r="L864" s="828"/>
      <c r="M864" s="1019"/>
      <c r="N864" s="1019"/>
      <c r="O864" s="828"/>
      <c r="P864" s="828"/>
      <c r="Q864" s="828"/>
    </row>
    <row r="865" ht="25.15" customHeight="true" x14ac:dyDescent="0.2">
      <c r="C865" s="1018"/>
      <c r="D865" s="1019"/>
      <c r="E865" s="828"/>
      <c r="F865" s="828"/>
      <c r="G865" s="828"/>
      <c r="H865" s="1019"/>
      <c r="I865" s="1019"/>
      <c r="J865" s="828"/>
      <c r="K865" s="828"/>
      <c r="L865" s="828"/>
      <c r="M865" s="1019"/>
      <c r="N865" s="1019"/>
      <c r="O865" s="828"/>
      <c r="P865" s="828"/>
      <c r="Q865" s="828"/>
    </row>
    <row r="866" ht="25.15" customHeight="true" x14ac:dyDescent="0.2">
      <c r="C866" s="1018"/>
      <c r="D866" s="1019"/>
      <c r="E866" s="828"/>
      <c r="F866" s="828"/>
      <c r="G866" s="828"/>
      <c r="H866" s="1019"/>
      <c r="I866" s="1019"/>
      <c r="J866" s="828"/>
      <c r="K866" s="828"/>
      <c r="L866" s="828"/>
      <c r="M866" s="1019"/>
      <c r="N866" s="1019"/>
      <c r="O866" s="828"/>
      <c r="P866" s="828"/>
      <c r="Q866" s="828"/>
    </row>
    <row r="867" ht="25.15" customHeight="true" x14ac:dyDescent="0.2">
      <c r="C867" s="1018"/>
      <c r="D867" s="1019"/>
      <c r="E867" s="828"/>
      <c r="F867" s="828"/>
      <c r="G867" s="828"/>
      <c r="H867" s="1019"/>
      <c r="I867" s="1019"/>
      <c r="J867" s="828"/>
      <c r="K867" s="828"/>
      <c r="L867" s="828"/>
      <c r="M867" s="1019"/>
      <c r="N867" s="1019"/>
      <c r="O867" s="828"/>
      <c r="P867" s="828"/>
      <c r="Q867" s="828"/>
    </row>
    <row r="868" ht="25.15" customHeight="true" x14ac:dyDescent="0.2">
      <c r="C868" s="1018"/>
      <c r="D868" s="1019"/>
      <c r="E868" s="828"/>
      <c r="F868" s="828"/>
      <c r="G868" s="828"/>
      <c r="H868" s="1019"/>
      <c r="I868" s="1019"/>
      <c r="J868" s="828"/>
      <c r="K868" s="828"/>
      <c r="L868" s="828"/>
      <c r="M868" s="1019"/>
      <c r="N868" s="1019"/>
      <c r="O868" s="828"/>
      <c r="P868" s="828"/>
      <c r="Q868" s="828"/>
    </row>
    <row r="869" ht="25.15" customHeight="true" x14ac:dyDescent="0.2">
      <c r="C869" s="1018"/>
      <c r="D869" s="1019"/>
      <c r="E869" s="828"/>
      <c r="F869" s="828"/>
      <c r="G869" s="828"/>
      <c r="H869" s="1019"/>
      <c r="I869" s="1019"/>
      <c r="J869" s="828"/>
      <c r="K869" s="828"/>
      <c r="L869" s="828"/>
      <c r="M869" s="1019"/>
      <c r="N869" s="1019"/>
      <c r="O869" s="828"/>
      <c r="P869" s="828"/>
      <c r="Q869" s="828"/>
    </row>
    <row r="870" ht="25.15" customHeight="true" x14ac:dyDescent="0.2">
      <c r="C870" s="1018"/>
      <c r="D870" s="1019"/>
      <c r="E870" s="828"/>
      <c r="F870" s="828"/>
      <c r="G870" s="828"/>
      <c r="H870" s="1019"/>
      <c r="I870" s="1019"/>
      <c r="J870" s="828"/>
      <c r="K870" s="828"/>
      <c r="L870" s="828"/>
      <c r="M870" s="1019"/>
      <c r="N870" s="1019"/>
      <c r="O870" s="828"/>
      <c r="P870" s="828"/>
      <c r="Q870" s="828"/>
    </row>
    <row r="871" ht="25.15" customHeight="true" x14ac:dyDescent="0.2">
      <c r="C871" s="1018"/>
      <c r="D871" s="1019"/>
      <c r="E871" s="828"/>
      <c r="F871" s="828"/>
      <c r="G871" s="828"/>
      <c r="H871" s="1019"/>
      <c r="I871" s="1019"/>
      <c r="J871" s="828"/>
      <c r="K871" s="828"/>
      <c r="L871" s="828"/>
      <c r="M871" s="1019"/>
      <c r="N871" s="1019"/>
      <c r="O871" s="828"/>
      <c r="P871" s="828"/>
      <c r="Q871" s="828"/>
    </row>
    <row r="872" ht="25.15" customHeight="true" x14ac:dyDescent="0.2">
      <c r="C872" s="1018"/>
      <c r="D872" s="1019"/>
      <c r="E872" s="828"/>
      <c r="F872" s="828"/>
      <c r="G872" s="828"/>
      <c r="H872" s="1019"/>
      <c r="I872" s="1019"/>
      <c r="J872" s="828"/>
      <c r="K872" s="828"/>
      <c r="L872" s="828"/>
      <c r="M872" s="1019"/>
      <c r="N872" s="1019"/>
      <c r="O872" s="828"/>
      <c r="P872" s="828"/>
      <c r="Q872" s="828"/>
    </row>
    <row r="873" ht="25.15" customHeight="true" x14ac:dyDescent="0.2">
      <c r="C873" s="1018"/>
      <c r="D873" s="1019"/>
      <c r="E873" s="828"/>
      <c r="F873" s="828"/>
      <c r="G873" s="828"/>
      <c r="H873" s="1019"/>
      <c r="I873" s="1019"/>
      <c r="J873" s="828"/>
      <c r="K873" s="828"/>
      <c r="L873" s="828"/>
      <c r="M873" s="1019"/>
      <c r="N873" s="1019"/>
      <c r="O873" s="828"/>
      <c r="P873" s="828"/>
      <c r="Q873" s="828"/>
    </row>
    <row r="874" ht="25.15" customHeight="true" x14ac:dyDescent="0.2">
      <c r="C874" s="1018"/>
      <c r="D874" s="1019"/>
      <c r="E874" s="828"/>
      <c r="F874" s="828"/>
      <c r="G874" s="828"/>
      <c r="H874" s="1019"/>
      <c r="I874" s="1019"/>
      <c r="J874" s="828"/>
      <c r="K874" s="828"/>
      <c r="L874" s="828"/>
      <c r="M874" s="1019"/>
      <c r="N874" s="1019"/>
      <c r="O874" s="828"/>
      <c r="P874" s="828"/>
      <c r="Q874" s="828"/>
    </row>
    <row r="875" ht="25.15" customHeight="true" x14ac:dyDescent="0.2">
      <c r="C875" s="1018"/>
      <c r="D875" s="1019"/>
      <c r="E875" s="828"/>
      <c r="F875" s="828"/>
      <c r="G875" s="828"/>
      <c r="H875" s="1019"/>
      <c r="I875" s="1019"/>
      <c r="J875" s="828"/>
      <c r="K875" s="828"/>
      <c r="L875" s="828"/>
      <c r="M875" s="1019"/>
      <c r="N875" s="1019"/>
      <c r="O875" s="828"/>
      <c r="P875" s="828"/>
      <c r="Q875" s="828"/>
    </row>
    <row r="876" ht="25.15" customHeight="true" x14ac:dyDescent="0.2">
      <c r="C876" s="1018"/>
      <c r="D876" s="1019"/>
      <c r="E876" s="828"/>
      <c r="F876" s="828"/>
      <c r="G876" s="828"/>
      <c r="H876" s="1019"/>
      <c r="I876" s="1019"/>
      <c r="J876" s="828"/>
      <c r="K876" s="828"/>
      <c r="L876" s="828"/>
      <c r="M876" s="1019"/>
      <c r="N876" s="1019"/>
      <c r="O876" s="828"/>
      <c r="P876" s="828"/>
      <c r="Q876" s="828"/>
    </row>
    <row r="877" ht="25.15" customHeight="true" x14ac:dyDescent="0.2">
      <c r="C877" s="1018"/>
      <c r="D877" s="1019"/>
      <c r="E877" s="828"/>
      <c r="F877" s="828"/>
      <c r="G877" s="828"/>
      <c r="H877" s="1019"/>
      <c r="I877" s="1019"/>
      <c r="J877" s="828"/>
      <c r="K877" s="828"/>
      <c r="L877" s="828"/>
      <c r="M877" s="1019"/>
      <c r="N877" s="1019"/>
      <c r="O877" s="828"/>
      <c r="P877" s="828"/>
      <c r="Q877" s="828"/>
    </row>
    <row r="878" ht="25.15" customHeight="true" x14ac:dyDescent="0.2">
      <c r="C878" s="1018"/>
      <c r="D878" s="1019"/>
      <c r="E878" s="828"/>
      <c r="F878" s="828"/>
      <c r="G878" s="828"/>
      <c r="H878" s="1019"/>
      <c r="I878" s="1019"/>
      <c r="J878" s="828"/>
      <c r="K878" s="828"/>
      <c r="L878" s="828"/>
      <c r="M878" s="1019"/>
      <c r="N878" s="1019"/>
      <c r="O878" s="828"/>
      <c r="P878" s="828"/>
      <c r="Q878" s="828"/>
    </row>
    <row r="879" ht="25.15" customHeight="true" x14ac:dyDescent="0.2">
      <c r="C879" s="1018"/>
      <c r="D879" s="1019"/>
      <c r="E879" s="828"/>
      <c r="F879" s="828"/>
      <c r="G879" s="828"/>
      <c r="H879" s="1019"/>
      <c r="I879" s="1019"/>
      <c r="J879" s="828"/>
      <c r="K879" s="828"/>
      <c r="L879" s="828"/>
      <c r="M879" s="1019"/>
      <c r="N879" s="1019"/>
      <c r="O879" s="828"/>
      <c r="P879" s="828"/>
      <c r="Q879" s="828"/>
    </row>
    <row r="880" ht="25.15" customHeight="true" x14ac:dyDescent="0.2">
      <c r="C880" s="1018"/>
      <c r="D880" s="1019"/>
      <c r="E880" s="828"/>
      <c r="F880" s="828"/>
      <c r="G880" s="828"/>
      <c r="H880" s="1019"/>
      <c r="I880" s="1019"/>
      <c r="J880" s="828"/>
      <c r="K880" s="828"/>
      <c r="L880" s="828"/>
      <c r="M880" s="1019"/>
      <c r="N880" s="1019"/>
      <c r="O880" s="828"/>
      <c r="P880" s="828"/>
      <c r="Q880" s="828"/>
    </row>
    <row r="881" ht="25.15" customHeight="true" x14ac:dyDescent="0.2">
      <c r="C881" s="1018"/>
      <c r="D881" s="1019"/>
      <c r="E881" s="828"/>
      <c r="F881" s="828"/>
      <c r="G881" s="828"/>
      <c r="H881" s="1019"/>
      <c r="I881" s="1019"/>
      <c r="J881" s="828"/>
      <c r="K881" s="828"/>
      <c r="L881" s="828"/>
      <c r="M881" s="1019"/>
      <c r="N881" s="1019"/>
      <c r="O881" s="828"/>
      <c r="P881" s="828"/>
      <c r="Q881" s="828"/>
    </row>
    <row r="882" ht="25.15" customHeight="true" x14ac:dyDescent="0.2">
      <c r="C882" s="1018"/>
      <c r="D882" s="1019"/>
      <c r="E882" s="828"/>
      <c r="F882" s="828"/>
      <c r="G882" s="828"/>
      <c r="H882" s="1019"/>
      <c r="I882" s="1019"/>
      <c r="J882" s="828"/>
      <c r="K882" s="828"/>
      <c r="L882" s="828"/>
      <c r="M882" s="1019"/>
      <c r="N882" s="1019"/>
      <c r="O882" s="828"/>
      <c r="P882" s="828"/>
      <c r="Q882" s="828"/>
    </row>
    <row r="883" ht="25.15" customHeight="true" x14ac:dyDescent="0.2">
      <c r="C883" s="1018"/>
      <c r="D883" s="1019"/>
      <c r="E883" s="828"/>
      <c r="F883" s="828"/>
      <c r="G883" s="828"/>
      <c r="H883" s="1019"/>
      <c r="I883" s="1019"/>
      <c r="J883" s="828"/>
      <c r="K883" s="828"/>
      <c r="L883" s="828"/>
      <c r="M883" s="1019"/>
      <c r="N883" s="1019"/>
      <c r="O883" s="828"/>
      <c r="P883" s="828"/>
      <c r="Q883" s="828"/>
    </row>
    <row r="884" ht="25.15" customHeight="true" x14ac:dyDescent="0.2">
      <c r="C884" s="1018"/>
      <c r="D884" s="1019"/>
      <c r="E884" s="828"/>
      <c r="F884" s="828"/>
      <c r="G884" s="828"/>
      <c r="H884" s="1019"/>
      <c r="I884" s="1019"/>
      <c r="J884" s="828"/>
      <c r="K884" s="828"/>
      <c r="L884" s="828"/>
      <c r="M884" s="1019"/>
      <c r="N884" s="1019"/>
      <c r="O884" s="828"/>
      <c r="P884" s="828"/>
      <c r="Q884" s="828"/>
    </row>
    <row r="885" ht="25.15" customHeight="true" x14ac:dyDescent="0.2">
      <c r="C885" s="1018"/>
      <c r="D885" s="1019"/>
      <c r="E885" s="828"/>
      <c r="F885" s="828"/>
      <c r="G885" s="828"/>
      <c r="H885" s="1019"/>
      <c r="I885" s="1019"/>
      <c r="J885" s="828"/>
      <c r="K885" s="828"/>
      <c r="L885" s="828"/>
      <c r="M885" s="1019"/>
      <c r="N885" s="1019"/>
      <c r="O885" s="828"/>
      <c r="P885" s="828"/>
      <c r="Q885" s="828"/>
    </row>
    <row r="886" ht="25.15" customHeight="true" x14ac:dyDescent="0.2">
      <c r="C886" s="1018"/>
      <c r="D886" s="1019"/>
      <c r="E886" s="828"/>
      <c r="F886" s="828"/>
      <c r="G886" s="828"/>
      <c r="H886" s="1019"/>
      <c r="I886" s="1019"/>
      <c r="J886" s="828"/>
      <c r="K886" s="828"/>
      <c r="L886" s="828"/>
      <c r="M886" s="1019"/>
      <c r="N886" s="1019"/>
      <c r="O886" s="828"/>
      <c r="P886" s="828"/>
      <c r="Q886" s="828"/>
    </row>
    <row r="887" ht="25.15" customHeight="true" x14ac:dyDescent="0.2">
      <c r="C887" s="1018"/>
      <c r="D887" s="1019"/>
      <c r="E887" s="828"/>
      <c r="F887" s="828"/>
      <c r="G887" s="828"/>
      <c r="H887" s="1019"/>
      <c r="I887" s="1019"/>
      <c r="J887" s="828"/>
      <c r="K887" s="828"/>
      <c r="L887" s="828"/>
      <c r="M887" s="1019"/>
      <c r="N887" s="1019"/>
      <c r="O887" s="828"/>
      <c r="P887" s="828"/>
      <c r="Q887" s="828"/>
    </row>
    <row r="888" ht="25.15" customHeight="true" x14ac:dyDescent="0.2">
      <c r="C888" s="1018"/>
      <c r="D888" s="1019"/>
      <c r="E888" s="828"/>
      <c r="F888" s="828"/>
      <c r="G888" s="828"/>
      <c r="H888" s="1019"/>
      <c r="I888" s="1019"/>
      <c r="J888" s="828"/>
      <c r="K888" s="828"/>
      <c r="L888" s="828"/>
      <c r="M888" s="1019"/>
      <c r="N888" s="1019"/>
      <c r="O888" s="828"/>
      <c r="P888" s="828"/>
      <c r="Q888" s="828"/>
    </row>
    <row r="889" ht="25.15" customHeight="true" x14ac:dyDescent="0.2">
      <c r="C889" s="1018"/>
      <c r="D889" s="1019"/>
      <c r="E889" s="828"/>
      <c r="F889" s="828"/>
      <c r="G889" s="828"/>
      <c r="H889" s="1019"/>
      <c r="I889" s="1019"/>
      <c r="J889" s="828"/>
      <c r="K889" s="828"/>
      <c r="L889" s="828"/>
      <c r="M889" s="1019"/>
      <c r="N889" s="1019"/>
      <c r="O889" s="828"/>
      <c r="P889" s="828"/>
      <c r="Q889" s="828"/>
    </row>
    <row r="890" ht="25.15" customHeight="true" x14ac:dyDescent="0.2">
      <c r="C890" s="1018"/>
      <c r="D890" s="1019"/>
      <c r="E890" s="828"/>
      <c r="F890" s="828"/>
      <c r="G890" s="828"/>
      <c r="H890" s="1019"/>
      <c r="I890" s="1019"/>
      <c r="J890" s="828"/>
      <c r="K890" s="828"/>
      <c r="L890" s="828"/>
      <c r="M890" s="1019"/>
      <c r="N890" s="1019"/>
      <c r="O890" s="828"/>
      <c r="P890" s="828"/>
      <c r="Q890" s="828"/>
    </row>
    <row r="891" ht="25.15" customHeight="true" x14ac:dyDescent="0.2">
      <c r="C891" s="1018"/>
      <c r="D891" s="1019"/>
      <c r="E891" s="828"/>
      <c r="F891" s="828"/>
      <c r="G891" s="828"/>
      <c r="H891" s="1019"/>
      <c r="I891" s="1019"/>
      <c r="J891" s="828"/>
      <c r="K891" s="828"/>
      <c r="L891" s="828"/>
      <c r="M891" s="1019"/>
      <c r="N891" s="1019"/>
      <c r="O891" s="828"/>
      <c r="P891" s="828"/>
      <c r="Q891" s="828"/>
    </row>
    <row r="892" ht="25.15" customHeight="true" x14ac:dyDescent="0.2">
      <c r="C892" s="1018"/>
      <c r="D892" s="1019"/>
      <c r="E892" s="828"/>
      <c r="F892" s="828"/>
      <c r="G892" s="828"/>
      <c r="H892" s="1019"/>
      <c r="I892" s="1019"/>
      <c r="J892" s="828"/>
      <c r="K892" s="828"/>
      <c r="L892" s="828"/>
      <c r="M892" s="1019"/>
      <c r="N892" s="1019"/>
      <c r="O892" s="828"/>
      <c r="P892" s="828"/>
      <c r="Q892" s="828"/>
    </row>
    <row r="893" ht="25.15" customHeight="true" x14ac:dyDescent="0.2">
      <c r="C893" s="1018"/>
      <c r="D893" s="1019"/>
      <c r="E893" s="828"/>
      <c r="F893" s="828"/>
      <c r="G893" s="828"/>
      <c r="H893" s="1019"/>
      <c r="I893" s="1019"/>
      <c r="J893" s="828"/>
      <c r="K893" s="828"/>
      <c r="L893" s="828"/>
      <c r="M893" s="1019"/>
      <c r="N893" s="1019"/>
      <c r="O893" s="828"/>
      <c r="P893" s="828"/>
      <c r="Q893" s="828"/>
    </row>
    <row r="894" ht="25.15" customHeight="true" x14ac:dyDescent="0.2">
      <c r="C894" s="1018"/>
      <c r="D894" s="1019"/>
      <c r="E894" s="828"/>
      <c r="F894" s="828"/>
      <c r="G894" s="828"/>
      <c r="H894" s="1019"/>
      <c r="I894" s="1019"/>
      <c r="J894" s="828"/>
      <c r="K894" s="828"/>
      <c r="L894" s="828"/>
      <c r="M894" s="1019"/>
      <c r="N894" s="1019"/>
      <c r="O894" s="828"/>
      <c r="P894" s="828"/>
      <c r="Q894" s="828"/>
    </row>
    <row r="895" ht="25.15" customHeight="true" x14ac:dyDescent="0.2">
      <c r="C895" s="1018"/>
      <c r="D895" s="1019"/>
      <c r="E895" s="828"/>
      <c r="F895" s="828"/>
      <c r="G895" s="828"/>
      <c r="H895" s="1019"/>
      <c r="I895" s="1019"/>
      <c r="J895" s="828"/>
      <c r="K895" s="828"/>
      <c r="L895" s="828"/>
      <c r="M895" s="1019"/>
      <c r="N895" s="1019"/>
      <c r="O895" s="828"/>
      <c r="P895" s="828"/>
      <c r="Q895" s="828"/>
    </row>
    <row r="896" ht="25.15" customHeight="true" x14ac:dyDescent="0.2">
      <c r="C896" s="1018"/>
      <c r="D896" s="1019"/>
      <c r="E896" s="828"/>
      <c r="F896" s="828"/>
      <c r="G896" s="828"/>
      <c r="H896" s="1019"/>
      <c r="I896" s="1019"/>
      <c r="J896" s="828"/>
      <c r="K896" s="828"/>
      <c r="L896" s="828"/>
      <c r="M896" s="1019"/>
      <c r="N896" s="1019"/>
      <c r="O896" s="828"/>
      <c r="P896" s="828"/>
      <c r="Q896" s="828"/>
    </row>
    <row r="897" ht="25.15" customHeight="true" x14ac:dyDescent="0.2">
      <c r="C897" s="1018"/>
      <c r="D897" s="1019"/>
      <c r="E897" s="828"/>
      <c r="F897" s="828"/>
      <c r="G897" s="828"/>
      <c r="H897" s="1019"/>
      <c r="I897" s="1019"/>
      <c r="J897" s="828"/>
      <c r="K897" s="828"/>
      <c r="L897" s="828"/>
      <c r="M897" s="1019"/>
      <c r="N897" s="1019"/>
      <c r="O897" s="828"/>
      <c r="P897" s="828"/>
      <c r="Q897" s="828"/>
    </row>
    <row r="898" ht="25.15" customHeight="true" x14ac:dyDescent="0.2">
      <c r="C898" s="1018"/>
      <c r="D898" s="1019"/>
      <c r="E898" s="828"/>
      <c r="F898" s="828"/>
      <c r="G898" s="828"/>
      <c r="H898" s="1019"/>
      <c r="I898" s="1019"/>
      <c r="J898" s="828"/>
      <c r="K898" s="828"/>
      <c r="L898" s="828"/>
      <c r="M898" s="1019"/>
      <c r="N898" s="1019"/>
      <c r="O898" s="828"/>
      <c r="P898" s="828"/>
      <c r="Q898" s="828"/>
    </row>
    <row r="899" ht="25.15" customHeight="true" x14ac:dyDescent="0.2">
      <c r="C899" s="1018"/>
      <c r="D899" s="1019"/>
      <c r="E899" s="828"/>
      <c r="F899" s="828"/>
      <c r="G899" s="828"/>
      <c r="H899" s="1019"/>
      <c r="I899" s="1019"/>
      <c r="J899" s="828"/>
      <c r="K899" s="828"/>
      <c r="L899" s="828"/>
      <c r="M899" s="1019"/>
      <c r="N899" s="1019"/>
      <c r="O899" s="828"/>
      <c r="P899" s="828"/>
      <c r="Q899" s="828"/>
    </row>
    <row r="900" ht="25.15" customHeight="true" x14ac:dyDescent="0.2">
      <c r="C900" s="1018"/>
      <c r="D900" s="1019"/>
      <c r="E900" s="828"/>
      <c r="F900" s="828"/>
      <c r="G900" s="828"/>
      <c r="H900" s="1019"/>
      <c r="I900" s="1019"/>
      <c r="J900" s="828"/>
      <c r="K900" s="828"/>
      <c r="L900" s="828"/>
      <c r="M900" s="1019"/>
      <c r="N900" s="1019"/>
      <c r="O900" s="828"/>
      <c r="P900" s="828"/>
      <c r="Q900" s="828"/>
    </row>
    <row r="901" ht="25.15" customHeight="true" x14ac:dyDescent="0.2">
      <c r="C901" s="1018"/>
      <c r="D901" s="1019"/>
      <c r="E901" s="828"/>
      <c r="F901" s="828"/>
      <c r="G901" s="828"/>
      <c r="H901" s="1019"/>
      <c r="I901" s="1019"/>
      <c r="J901" s="828"/>
      <c r="K901" s="828"/>
      <c r="L901" s="828"/>
      <c r="M901" s="1019"/>
      <c r="N901" s="1019"/>
      <c r="O901" s="828"/>
      <c r="P901" s="828"/>
      <c r="Q901" s="828"/>
    </row>
    <row r="902" ht="25.15" customHeight="true" x14ac:dyDescent="0.2">
      <c r="C902" s="1018"/>
      <c r="D902" s="1019"/>
      <c r="E902" s="828"/>
      <c r="F902" s="828"/>
      <c r="G902" s="828"/>
      <c r="H902" s="1019"/>
      <c r="I902" s="1019"/>
      <c r="J902" s="828"/>
      <c r="K902" s="828"/>
      <c r="L902" s="828"/>
      <c r="M902" s="1019"/>
      <c r="N902" s="1019"/>
      <c r="O902" s="828"/>
      <c r="P902" s="828"/>
      <c r="Q902" s="828"/>
    </row>
    <row r="903" ht="25.15" customHeight="true" x14ac:dyDescent="0.2">
      <c r="C903" s="1018"/>
      <c r="D903" s="1019"/>
      <c r="E903" s="828"/>
      <c r="F903" s="828"/>
      <c r="G903" s="828"/>
      <c r="H903" s="1019"/>
      <c r="I903" s="1019"/>
      <c r="J903" s="828"/>
      <c r="K903" s="828"/>
      <c r="L903" s="828"/>
      <c r="M903" s="1019"/>
      <c r="N903" s="1019"/>
      <c r="O903" s="828"/>
      <c r="P903" s="828"/>
      <c r="Q903" s="828"/>
    </row>
    <row r="904" ht="25.15" customHeight="true" x14ac:dyDescent="0.2">
      <c r="C904" s="1018"/>
      <c r="D904" s="1019"/>
      <c r="E904" s="828"/>
      <c r="F904" s="828"/>
      <c r="G904" s="828"/>
      <c r="H904" s="1019"/>
      <c r="I904" s="1019"/>
      <c r="J904" s="828"/>
      <c r="K904" s="828"/>
      <c r="L904" s="828"/>
      <c r="M904" s="1019"/>
      <c r="N904" s="1019"/>
      <c r="O904" s="828"/>
      <c r="P904" s="828"/>
      <c r="Q904" s="828"/>
    </row>
    <row r="905" ht="25.15" customHeight="true" x14ac:dyDescent="0.2">
      <c r="C905" s="1018"/>
      <c r="D905" s="1019"/>
      <c r="E905" s="828"/>
      <c r="F905" s="828"/>
      <c r="G905" s="828"/>
      <c r="H905" s="1019"/>
      <c r="I905" s="1019"/>
      <c r="J905" s="828"/>
      <c r="K905" s="828"/>
      <c r="L905" s="828"/>
      <c r="M905" s="1019"/>
      <c r="N905" s="1019"/>
      <c r="O905" s="828"/>
      <c r="P905" s="828"/>
      <c r="Q905" s="828"/>
    </row>
    <row r="906" ht="25.15" customHeight="true" x14ac:dyDescent="0.2">
      <c r="C906" s="1018"/>
      <c r="D906" s="1019"/>
      <c r="E906" s="828"/>
      <c r="F906" s="828"/>
      <c r="G906" s="828"/>
      <c r="H906" s="1019"/>
      <c r="I906" s="1019"/>
      <c r="J906" s="828"/>
      <c r="K906" s="828"/>
      <c r="L906" s="828"/>
      <c r="M906" s="1019"/>
      <c r="N906" s="1019"/>
      <c r="O906" s="828"/>
      <c r="P906" s="828"/>
      <c r="Q906" s="828"/>
    </row>
    <row r="907" ht="25.15" customHeight="true" x14ac:dyDescent="0.2">
      <c r="C907" s="1018"/>
      <c r="D907" s="1019"/>
      <c r="E907" s="828"/>
      <c r="F907" s="828"/>
      <c r="G907" s="828"/>
      <c r="H907" s="1019"/>
      <c r="I907" s="1019"/>
      <c r="J907" s="828"/>
      <c r="K907" s="828"/>
      <c r="L907" s="828"/>
      <c r="M907" s="1019"/>
      <c r="N907" s="1019"/>
      <c r="O907" s="828"/>
      <c r="P907" s="828"/>
      <c r="Q907" s="828"/>
    </row>
    <row r="908" ht="25.15" customHeight="true" x14ac:dyDescent="0.2">
      <c r="C908" s="1018"/>
      <c r="D908" s="1019"/>
      <c r="E908" s="828"/>
      <c r="F908" s="828"/>
      <c r="G908" s="828"/>
      <c r="H908" s="1019"/>
      <c r="I908" s="1019"/>
      <c r="J908" s="828"/>
      <c r="K908" s="828"/>
      <c r="L908" s="828"/>
      <c r="M908" s="1019"/>
      <c r="N908" s="1019"/>
      <c r="O908" s="828"/>
      <c r="P908" s="828"/>
      <c r="Q908" s="828"/>
    </row>
    <row r="909" ht="25.15" customHeight="true" x14ac:dyDescent="0.2">
      <c r="C909" s="1018"/>
      <c r="D909" s="1019"/>
      <c r="E909" s="828"/>
      <c r="F909" s="828"/>
      <c r="G909" s="828"/>
      <c r="H909" s="1019"/>
      <c r="I909" s="1019"/>
      <c r="J909" s="828"/>
      <c r="K909" s="828"/>
      <c r="L909" s="828"/>
      <c r="M909" s="1019"/>
      <c r="N909" s="1019"/>
      <c r="O909" s="828"/>
      <c r="P909" s="828"/>
      <c r="Q909" s="828"/>
    </row>
    <row r="910" ht="25.15" customHeight="true" x14ac:dyDescent="0.2">
      <c r="C910" s="1018"/>
      <c r="D910" s="1019"/>
      <c r="E910" s="828"/>
      <c r="F910" s="828"/>
      <c r="G910" s="828"/>
      <c r="H910" s="1019"/>
      <c r="I910" s="1019"/>
      <c r="J910" s="828"/>
      <c r="K910" s="828"/>
      <c r="L910" s="828"/>
      <c r="M910" s="1019"/>
      <c r="N910" s="1019"/>
      <c r="O910" s="828"/>
      <c r="P910" s="828"/>
      <c r="Q910" s="828"/>
    </row>
    <row r="911" ht="25.15" customHeight="true" x14ac:dyDescent="0.2">
      <c r="C911" s="1018"/>
      <c r="D911" s="1019"/>
      <c r="E911" s="828"/>
      <c r="F911" s="828"/>
      <c r="G911" s="828"/>
      <c r="H911" s="1019"/>
      <c r="I911" s="1019"/>
      <c r="J911" s="828"/>
      <c r="K911" s="828"/>
      <c r="L911" s="828"/>
      <c r="M911" s="1019"/>
      <c r="N911" s="1019"/>
      <c r="O911" s="828"/>
      <c r="P911" s="828"/>
      <c r="Q911" s="828"/>
    </row>
    <row r="912" ht="25.15" customHeight="true" x14ac:dyDescent="0.2">
      <c r="C912" s="1018"/>
      <c r="D912" s="1019"/>
      <c r="E912" s="828"/>
      <c r="F912" s="828"/>
      <c r="G912" s="828"/>
      <c r="H912" s="1019"/>
      <c r="I912" s="1019"/>
      <c r="J912" s="828"/>
      <c r="K912" s="828"/>
      <c r="L912" s="828"/>
      <c r="M912" s="1019"/>
      <c r="N912" s="1019"/>
      <c r="O912" s="828"/>
      <c r="P912" s="828"/>
      <c r="Q912" s="828"/>
    </row>
    <row r="913" ht="25.15" customHeight="true" x14ac:dyDescent="0.2">
      <c r="C913" s="1018"/>
      <c r="D913" s="1019"/>
      <c r="E913" s="828"/>
      <c r="F913" s="828"/>
      <c r="G913" s="828"/>
      <c r="H913" s="1019"/>
      <c r="I913" s="1019"/>
      <c r="J913" s="828"/>
      <c r="K913" s="828"/>
      <c r="L913" s="828"/>
      <c r="M913" s="1019"/>
      <c r="N913" s="1019"/>
      <c r="O913" s="828"/>
      <c r="P913" s="828"/>
      <c r="Q913" s="828"/>
    </row>
    <row r="914" ht="25.15" customHeight="true" x14ac:dyDescent="0.2">
      <c r="C914" s="1018"/>
      <c r="D914" s="1019"/>
      <c r="E914" s="828"/>
      <c r="F914" s="828"/>
      <c r="G914" s="828"/>
      <c r="H914" s="1019"/>
      <c r="I914" s="1019"/>
      <c r="J914" s="828"/>
      <c r="K914" s="828"/>
      <c r="L914" s="828"/>
      <c r="M914" s="1019"/>
      <c r="N914" s="1019"/>
      <c r="O914" s="828"/>
      <c r="P914" s="828"/>
      <c r="Q914" s="828"/>
    </row>
    <row r="915" ht="25.15" customHeight="true" x14ac:dyDescent="0.2">
      <c r="C915" s="1018"/>
      <c r="D915" s="1019"/>
      <c r="E915" s="828"/>
      <c r="F915" s="828"/>
      <c r="G915" s="828"/>
      <c r="H915" s="1019"/>
      <c r="I915" s="1019"/>
      <c r="J915" s="828"/>
      <c r="K915" s="828"/>
      <c r="L915" s="828"/>
      <c r="M915" s="1019"/>
      <c r="N915" s="1019"/>
      <c r="O915" s="828"/>
      <c r="P915" s="828"/>
      <c r="Q915" s="828"/>
    </row>
    <row r="916" ht="25.15" customHeight="true" x14ac:dyDescent="0.2">
      <c r="C916" s="1018"/>
      <c r="D916" s="1019"/>
      <c r="E916" s="828"/>
      <c r="F916" s="828"/>
      <c r="G916" s="828"/>
      <c r="H916" s="1019"/>
      <c r="I916" s="1019"/>
      <c r="J916" s="828"/>
      <c r="K916" s="828"/>
      <c r="L916" s="828"/>
      <c r="M916" s="1019"/>
      <c r="N916" s="1019"/>
      <c r="O916" s="828"/>
      <c r="P916" s="828"/>
      <c r="Q916" s="828"/>
    </row>
    <row r="917" ht="25.15" customHeight="true" x14ac:dyDescent="0.2">
      <c r="C917" s="1018"/>
      <c r="D917" s="1019"/>
      <c r="E917" s="828"/>
      <c r="F917" s="828"/>
      <c r="G917" s="828"/>
      <c r="H917" s="1019"/>
      <c r="I917" s="1019"/>
      <c r="J917" s="828"/>
      <c r="K917" s="828"/>
      <c r="L917" s="828"/>
      <c r="M917" s="1019"/>
      <c r="N917" s="1019"/>
      <c r="O917" s="828"/>
      <c r="P917" s="828"/>
      <c r="Q917" s="828"/>
    </row>
    <row r="918" ht="25.15" customHeight="true" x14ac:dyDescent="0.2">
      <c r="C918" s="1018"/>
      <c r="D918" s="1019"/>
      <c r="E918" s="828"/>
      <c r="F918" s="828"/>
      <c r="G918" s="828"/>
      <c r="H918" s="1019"/>
      <c r="I918" s="1019"/>
      <c r="J918" s="828"/>
      <c r="K918" s="828"/>
      <c r="L918" s="828"/>
      <c r="M918" s="1019"/>
      <c r="N918" s="1019"/>
      <c r="O918" s="828"/>
      <c r="P918" s="828"/>
      <c r="Q918" s="828"/>
    </row>
    <row r="919" ht="25.15" customHeight="true" x14ac:dyDescent="0.2">
      <c r="C919" s="1018"/>
      <c r="D919" s="1019"/>
      <c r="E919" s="828"/>
      <c r="F919" s="828"/>
      <c r="G919" s="828"/>
      <c r="H919" s="1019"/>
      <c r="I919" s="1019"/>
      <c r="J919" s="828"/>
      <c r="K919" s="828"/>
      <c r="L919" s="828"/>
      <c r="M919" s="1019"/>
      <c r="N919" s="1019"/>
      <c r="O919" s="828"/>
      <c r="P919" s="828"/>
      <c r="Q919" s="828"/>
    </row>
    <row r="920" ht="25.15" customHeight="true" x14ac:dyDescent="0.2">
      <c r="C920" s="1018"/>
      <c r="D920" s="1019"/>
      <c r="E920" s="828"/>
      <c r="F920" s="828"/>
      <c r="G920" s="828"/>
      <c r="H920" s="1019"/>
      <c r="I920" s="1019"/>
      <c r="J920" s="828"/>
      <c r="K920" s="828"/>
      <c r="L920" s="828"/>
      <c r="M920" s="1019"/>
      <c r="N920" s="1019"/>
      <c r="O920" s="828"/>
      <c r="P920" s="828"/>
      <c r="Q920" s="828"/>
    </row>
    <row r="921" ht="25.15" customHeight="true" x14ac:dyDescent="0.2">
      <c r="C921" s="1018"/>
      <c r="D921" s="1019"/>
      <c r="E921" s="828"/>
      <c r="F921" s="828"/>
      <c r="G921" s="828"/>
      <c r="H921" s="1019"/>
      <c r="I921" s="1019"/>
      <c r="J921" s="828"/>
      <c r="K921" s="828"/>
      <c r="L921" s="828"/>
      <c r="M921" s="1019"/>
      <c r="N921" s="1019"/>
      <c r="O921" s="828"/>
      <c r="P921" s="828"/>
      <c r="Q921" s="828"/>
    </row>
    <row r="922" ht="25.15" customHeight="true" x14ac:dyDescent="0.2">
      <c r="C922" s="1018"/>
      <c r="D922" s="1019"/>
      <c r="E922" s="828"/>
      <c r="F922" s="828"/>
      <c r="G922" s="828"/>
      <c r="H922" s="1019"/>
      <c r="I922" s="1019"/>
      <c r="J922" s="828"/>
      <c r="K922" s="828"/>
      <c r="L922" s="828"/>
      <c r="M922" s="1019"/>
      <c r="N922" s="1019"/>
      <c r="O922" s="828"/>
      <c r="P922" s="828"/>
      <c r="Q922" s="828"/>
    </row>
    <row r="923" ht="25.15" customHeight="true" x14ac:dyDescent="0.2">
      <c r="C923" s="1018"/>
      <c r="D923" s="1019"/>
      <c r="E923" s="828"/>
      <c r="F923" s="828"/>
      <c r="G923" s="828"/>
      <c r="H923" s="1019"/>
      <c r="I923" s="1019"/>
      <c r="J923" s="828"/>
      <c r="K923" s="828"/>
      <c r="L923" s="828"/>
      <c r="M923" s="1019"/>
      <c r="N923" s="1019"/>
      <c r="O923" s="828"/>
      <c r="P923" s="828"/>
      <c r="Q923" s="828"/>
    </row>
    <row r="924" ht="25.15" customHeight="true" x14ac:dyDescent="0.2">
      <c r="C924" s="1018"/>
      <c r="D924" s="1019"/>
      <c r="E924" s="828"/>
      <c r="F924" s="828"/>
      <c r="G924" s="828"/>
      <c r="H924" s="1019"/>
      <c r="I924" s="1019"/>
      <c r="J924" s="828"/>
      <c r="K924" s="828"/>
      <c r="L924" s="828"/>
      <c r="M924" s="1019"/>
      <c r="N924" s="1019"/>
      <c r="O924" s="828"/>
      <c r="P924" s="828"/>
      <c r="Q924" s="828"/>
    </row>
    <row r="925" ht="25.15" customHeight="true" x14ac:dyDescent="0.2">
      <c r="C925" s="1018"/>
      <c r="D925" s="1019"/>
      <c r="E925" s="828"/>
      <c r="F925" s="828"/>
      <c r="G925" s="828"/>
      <c r="H925" s="1019"/>
      <c r="I925" s="1019"/>
      <c r="J925" s="828"/>
      <c r="K925" s="828"/>
      <c r="L925" s="828"/>
      <c r="M925" s="1019"/>
      <c r="N925" s="1019"/>
      <c r="O925" s="828"/>
      <c r="P925" s="828"/>
      <c r="Q925" s="828"/>
    </row>
    <row r="926" ht="25.15" customHeight="true" x14ac:dyDescent="0.2">
      <c r="C926" s="1018"/>
      <c r="D926" s="1019"/>
      <c r="E926" s="828"/>
      <c r="F926" s="828"/>
      <c r="G926" s="828"/>
      <c r="H926" s="1019"/>
      <c r="I926" s="1019"/>
      <c r="J926" s="828"/>
      <c r="K926" s="828"/>
      <c r="L926" s="828"/>
      <c r="M926" s="1019"/>
      <c r="N926" s="1019"/>
      <c r="O926" s="828"/>
      <c r="P926" s="828"/>
      <c r="Q926" s="828"/>
    </row>
    <row r="927" ht="25.15" customHeight="true" x14ac:dyDescent="0.2">
      <c r="C927" s="1018"/>
      <c r="D927" s="1019"/>
      <c r="E927" s="828"/>
      <c r="F927" s="828"/>
      <c r="G927" s="828"/>
      <c r="H927" s="1019"/>
      <c r="I927" s="1019"/>
      <c r="J927" s="828"/>
      <c r="K927" s="828"/>
      <c r="L927" s="828"/>
      <c r="M927" s="1019"/>
      <c r="N927" s="1019"/>
      <c r="O927" s="828"/>
      <c r="P927" s="828"/>
      <c r="Q927" s="828"/>
    </row>
    <row r="928" ht="25.15" customHeight="true" x14ac:dyDescent="0.2">
      <c r="C928" s="1018"/>
      <c r="D928" s="1019"/>
      <c r="E928" s="828"/>
      <c r="F928" s="828"/>
      <c r="G928" s="828"/>
      <c r="H928" s="1019"/>
      <c r="I928" s="1019"/>
      <c r="J928" s="828"/>
      <c r="K928" s="828"/>
      <c r="L928" s="828"/>
      <c r="M928" s="1019"/>
      <c r="N928" s="1019"/>
      <c r="O928" s="828"/>
      <c r="P928" s="828"/>
      <c r="Q928" s="828"/>
    </row>
    <row r="929" ht="25.15" customHeight="true" x14ac:dyDescent="0.2">
      <c r="C929" s="1018"/>
      <c r="D929" s="1019"/>
      <c r="E929" s="828"/>
      <c r="F929" s="828"/>
      <c r="G929" s="828"/>
      <c r="H929" s="1019"/>
      <c r="I929" s="1019"/>
      <c r="J929" s="828"/>
      <c r="K929" s="828"/>
      <c r="L929" s="828"/>
      <c r="M929" s="1019"/>
      <c r="N929" s="1019"/>
      <c r="O929" s="828"/>
      <c r="P929" s="828"/>
      <c r="Q929" s="828"/>
    </row>
    <row r="930" ht="25.15" customHeight="true" x14ac:dyDescent="0.2">
      <c r="C930" s="1018"/>
      <c r="D930" s="1019"/>
      <c r="E930" s="828"/>
      <c r="F930" s="828"/>
      <c r="G930" s="828"/>
      <c r="H930" s="1019"/>
      <c r="I930" s="1019"/>
      <c r="J930" s="828"/>
      <c r="K930" s="828"/>
      <c r="L930" s="828"/>
      <c r="M930" s="1019"/>
      <c r="N930" s="1019"/>
      <c r="O930" s="828"/>
      <c r="P930" s="828"/>
      <c r="Q930" s="828"/>
    </row>
    <row r="931" ht="25.15" customHeight="true" x14ac:dyDescent="0.2">
      <c r="C931" s="1018"/>
      <c r="D931" s="1019"/>
      <c r="E931" s="828"/>
      <c r="F931" s="828"/>
      <c r="G931" s="828"/>
      <c r="H931" s="1019"/>
      <c r="I931" s="1019"/>
      <c r="J931" s="828"/>
      <c r="K931" s="828"/>
      <c r="L931" s="828"/>
      <c r="M931" s="1019"/>
      <c r="N931" s="1019"/>
      <c r="O931" s="828"/>
      <c r="P931" s="828"/>
      <c r="Q931" s="828"/>
    </row>
    <row r="932" ht="25.15" customHeight="true" x14ac:dyDescent="0.2">
      <c r="C932" s="1018"/>
      <c r="D932" s="1019"/>
      <c r="E932" s="828"/>
      <c r="F932" s="828"/>
      <c r="G932" s="828"/>
      <c r="H932" s="1019"/>
      <c r="I932" s="1019"/>
      <c r="J932" s="828"/>
      <c r="K932" s="828"/>
      <c r="L932" s="828"/>
      <c r="M932" s="1019"/>
      <c r="N932" s="1019"/>
      <c r="O932" s="828"/>
      <c r="P932" s="828"/>
      <c r="Q932" s="828"/>
    </row>
    <row r="933" ht="25.15" customHeight="true" x14ac:dyDescent="0.2">
      <c r="C933" s="1018"/>
      <c r="D933" s="1019"/>
      <c r="E933" s="828"/>
      <c r="F933" s="828"/>
      <c r="G933" s="828"/>
      <c r="H933" s="1019"/>
      <c r="I933" s="1019"/>
      <c r="J933" s="828"/>
      <c r="K933" s="828"/>
      <c r="L933" s="828"/>
      <c r="M933" s="1019"/>
      <c r="N933" s="1019"/>
      <c r="O933" s="828"/>
      <c r="P933" s="828"/>
      <c r="Q933" s="828"/>
    </row>
    <row r="934" ht="25.15" customHeight="true" x14ac:dyDescent="0.2">
      <c r="C934" s="1018"/>
      <c r="D934" s="1019"/>
      <c r="E934" s="828"/>
      <c r="F934" s="828"/>
      <c r="G934" s="828"/>
      <c r="H934" s="1019"/>
      <c r="I934" s="1019"/>
      <c r="J934" s="828"/>
      <c r="K934" s="828"/>
      <c r="L934" s="828"/>
      <c r="M934" s="1019"/>
      <c r="N934" s="1019"/>
      <c r="O934" s="828"/>
      <c r="P934" s="828"/>
      <c r="Q934" s="828"/>
    </row>
    <row r="935" ht="25.15" customHeight="true" x14ac:dyDescent="0.2">
      <c r="C935" s="1018"/>
      <c r="D935" s="1019"/>
      <c r="E935" s="828"/>
      <c r="F935" s="828"/>
      <c r="G935" s="828"/>
      <c r="H935" s="1019"/>
      <c r="I935" s="1019"/>
      <c r="J935" s="828"/>
      <c r="K935" s="828"/>
      <c r="L935" s="828"/>
      <c r="M935" s="1019"/>
      <c r="N935" s="1019"/>
      <c r="O935" s="828"/>
      <c r="P935" s="828"/>
      <c r="Q935" s="828"/>
    </row>
    <row r="936" ht="25.15" customHeight="true" x14ac:dyDescent="0.2">
      <c r="C936" s="1018"/>
      <c r="D936" s="1019"/>
      <c r="E936" s="828"/>
      <c r="F936" s="828"/>
      <c r="G936" s="828"/>
      <c r="H936" s="1019"/>
      <c r="I936" s="1019"/>
      <c r="J936" s="828"/>
      <c r="K936" s="828"/>
      <c r="L936" s="828"/>
      <c r="M936" s="1019"/>
      <c r="N936" s="1019"/>
      <c r="O936" s="828"/>
      <c r="P936" s="828"/>
      <c r="Q936" s="828"/>
    </row>
    <row r="937" ht="25.15" customHeight="true" x14ac:dyDescent="0.2">
      <c r="C937" s="1018"/>
      <c r="D937" s="1019"/>
      <c r="E937" s="828"/>
      <c r="F937" s="828"/>
      <c r="G937" s="828"/>
      <c r="H937" s="1019"/>
      <c r="I937" s="1019"/>
      <c r="J937" s="828"/>
      <c r="K937" s="828"/>
      <c r="L937" s="828"/>
      <c r="M937" s="1019"/>
      <c r="N937" s="1019"/>
      <c r="O937" s="828"/>
      <c r="P937" s="828"/>
      <c r="Q937" s="828"/>
    </row>
    <row r="938" ht="25.15" customHeight="true" x14ac:dyDescent="0.2">
      <c r="C938" s="1018"/>
      <c r="D938" s="1019"/>
      <c r="E938" s="828"/>
      <c r="F938" s="828"/>
      <c r="G938" s="828"/>
      <c r="H938" s="1019"/>
      <c r="I938" s="1019"/>
      <c r="J938" s="828"/>
      <c r="K938" s="828"/>
      <c r="L938" s="828"/>
      <c r="M938" s="1019"/>
      <c r="N938" s="1019"/>
      <c r="O938" s="828"/>
      <c r="P938" s="828"/>
      <c r="Q938" s="828"/>
    </row>
    <row r="939" ht="25.15" customHeight="true" x14ac:dyDescent="0.2">
      <c r="C939" s="1018"/>
      <c r="D939" s="1019"/>
      <c r="E939" s="828"/>
      <c r="F939" s="828"/>
      <c r="G939" s="828"/>
      <c r="H939" s="1019"/>
      <c r="I939" s="1019"/>
      <c r="J939" s="828"/>
      <c r="K939" s="828"/>
      <c r="L939" s="828"/>
      <c r="M939" s="1019"/>
      <c r="N939" s="1019"/>
      <c r="O939" s="828"/>
      <c r="P939" s="828"/>
      <c r="Q939" s="828"/>
    </row>
    <row r="940" ht="25.15" customHeight="true" x14ac:dyDescent="0.2">
      <c r="C940" s="1018"/>
      <c r="D940" s="1019"/>
      <c r="E940" s="828"/>
      <c r="F940" s="828"/>
      <c r="G940" s="828"/>
      <c r="H940" s="1019"/>
      <c r="I940" s="1019"/>
      <c r="J940" s="828"/>
      <c r="K940" s="828"/>
      <c r="L940" s="828"/>
      <c r="M940" s="1019"/>
      <c r="N940" s="1019"/>
      <c r="O940" s="828"/>
      <c r="P940" s="828"/>
      <c r="Q940" s="828"/>
    </row>
    <row r="941" ht="25.15" customHeight="true" x14ac:dyDescent="0.2">
      <c r="C941" s="1018"/>
      <c r="D941" s="1019"/>
      <c r="E941" s="828"/>
      <c r="F941" s="828"/>
      <c r="G941" s="828"/>
      <c r="H941" s="1019"/>
      <c r="I941" s="1019"/>
      <c r="J941" s="828"/>
      <c r="K941" s="828"/>
      <c r="L941" s="828"/>
      <c r="M941" s="1019"/>
      <c r="N941" s="1019"/>
      <c r="O941" s="828"/>
      <c r="P941" s="828"/>
      <c r="Q941" s="828"/>
    </row>
    <row r="942" ht="25.15" customHeight="true" x14ac:dyDescent="0.2">
      <c r="C942" s="1018"/>
      <c r="D942" s="1019"/>
      <c r="E942" s="828"/>
      <c r="F942" s="828"/>
      <c r="G942" s="828"/>
      <c r="H942" s="1019"/>
      <c r="I942" s="1019"/>
      <c r="J942" s="828"/>
      <c r="K942" s="828"/>
      <c r="L942" s="828"/>
      <c r="M942" s="1019"/>
      <c r="N942" s="1019"/>
      <c r="O942" s="828"/>
      <c r="P942" s="828"/>
      <c r="Q942" s="828"/>
    </row>
    <row r="943" ht="25.15" customHeight="true" x14ac:dyDescent="0.2">
      <c r="C943" s="1018"/>
      <c r="D943" s="1019"/>
      <c r="E943" s="828"/>
      <c r="F943" s="828"/>
      <c r="G943" s="828"/>
      <c r="H943" s="1019"/>
      <c r="I943" s="1019"/>
      <c r="J943" s="828"/>
      <c r="K943" s="828"/>
      <c r="L943" s="828"/>
      <c r="M943" s="1019"/>
      <c r="N943" s="1019"/>
      <c r="O943" s="828"/>
      <c r="P943" s="828"/>
      <c r="Q943" s="828"/>
    </row>
    <row r="944" ht="25.15" customHeight="true" x14ac:dyDescent="0.2">
      <c r="C944" s="1018"/>
      <c r="D944" s="1019"/>
      <c r="E944" s="828"/>
      <c r="F944" s="828"/>
      <c r="G944" s="828"/>
      <c r="H944" s="1019"/>
      <c r="I944" s="1019"/>
      <c r="J944" s="828"/>
      <c r="K944" s="828"/>
      <c r="L944" s="828"/>
      <c r="M944" s="1019"/>
      <c r="N944" s="1019"/>
      <c r="O944" s="828"/>
      <c r="P944" s="828"/>
      <c r="Q944" s="828"/>
    </row>
    <row r="945" ht="25.15" customHeight="true" x14ac:dyDescent="0.2">
      <c r="C945" s="1018"/>
      <c r="D945" s="1019"/>
      <c r="E945" s="828"/>
      <c r="F945" s="828"/>
      <c r="G945" s="828"/>
      <c r="H945" s="1019"/>
      <c r="I945" s="1019"/>
      <c r="J945" s="828"/>
      <c r="K945" s="828"/>
      <c r="L945" s="828"/>
      <c r="M945" s="1019"/>
      <c r="N945" s="1019"/>
      <c r="O945" s="828"/>
      <c r="P945" s="828"/>
      <c r="Q945" s="828"/>
    </row>
    <row r="946" ht="25.15" customHeight="true" x14ac:dyDescent="0.2">
      <c r="C946" s="1018"/>
      <c r="D946" s="1019"/>
      <c r="E946" s="828"/>
      <c r="F946" s="828"/>
      <c r="G946" s="828"/>
      <c r="H946" s="1019"/>
      <c r="I946" s="1019"/>
      <c r="J946" s="828"/>
      <c r="K946" s="828"/>
      <c r="L946" s="828"/>
      <c r="M946" s="1019"/>
      <c r="N946" s="1019"/>
      <c r="O946" s="828"/>
      <c r="P946" s="828"/>
      <c r="Q946" s="828"/>
    </row>
    <row r="947" ht="25.15" customHeight="true" x14ac:dyDescent="0.2">
      <c r="C947" s="1018"/>
      <c r="D947" s="1019"/>
      <c r="E947" s="828"/>
      <c r="F947" s="828"/>
      <c r="G947" s="828"/>
      <c r="H947" s="1019"/>
      <c r="I947" s="1019"/>
      <c r="J947" s="828"/>
      <c r="K947" s="828"/>
      <c r="L947" s="828"/>
      <c r="M947" s="1019"/>
      <c r="N947" s="1019"/>
      <c r="O947" s="828"/>
      <c r="P947" s="828"/>
      <c r="Q947" s="828"/>
    </row>
    <row r="948" ht="25.15" customHeight="true" x14ac:dyDescent="0.2">
      <c r="C948" s="1018"/>
      <c r="D948" s="1019"/>
      <c r="E948" s="828"/>
      <c r="F948" s="828"/>
      <c r="G948" s="828"/>
      <c r="H948" s="1019"/>
      <c r="I948" s="1019"/>
      <c r="J948" s="828"/>
      <c r="K948" s="828"/>
      <c r="L948" s="828"/>
      <c r="M948" s="1019"/>
      <c r="N948" s="1019"/>
      <c r="O948" s="828"/>
      <c r="P948" s="828"/>
      <c r="Q948" s="828"/>
    </row>
    <row r="949" ht="25.15" customHeight="true" x14ac:dyDescent="0.2">
      <c r="C949" s="1018"/>
      <c r="D949" s="1019"/>
      <c r="E949" s="828"/>
      <c r="F949" s="828"/>
      <c r="G949" s="828"/>
      <c r="H949" s="1019"/>
      <c r="I949" s="1019"/>
      <c r="J949" s="828"/>
      <c r="K949" s="828"/>
      <c r="L949" s="828"/>
      <c r="M949" s="1019"/>
      <c r="N949" s="1019"/>
      <c r="O949" s="828"/>
      <c r="P949" s="828"/>
      <c r="Q949" s="828"/>
    </row>
    <row r="950" ht="25.15" customHeight="true" x14ac:dyDescent="0.2">
      <c r="C950" s="1018"/>
      <c r="D950" s="1019"/>
      <c r="E950" s="828"/>
      <c r="F950" s="828"/>
      <c r="G950" s="828"/>
      <c r="H950" s="1019"/>
      <c r="I950" s="1019"/>
      <c r="J950" s="828"/>
      <c r="K950" s="828"/>
      <c r="L950" s="828"/>
      <c r="M950" s="1019"/>
      <c r="N950" s="1019"/>
      <c r="O950" s="828"/>
      <c r="P950" s="828"/>
      <c r="Q950" s="828"/>
    </row>
    <row r="951" ht="25.15" customHeight="true" x14ac:dyDescent="0.2">
      <c r="C951" s="1018"/>
      <c r="D951" s="1019"/>
      <c r="E951" s="828"/>
      <c r="F951" s="828"/>
      <c r="G951" s="828"/>
      <c r="H951" s="1019"/>
      <c r="I951" s="1019"/>
      <c r="J951" s="828"/>
      <c r="K951" s="828"/>
      <c r="L951" s="828"/>
      <c r="M951" s="1019"/>
      <c r="N951" s="1019"/>
      <c r="O951" s="828"/>
      <c r="P951" s="828"/>
      <c r="Q951" s="828"/>
    </row>
    <row r="952" ht="25.15" customHeight="true" x14ac:dyDescent="0.2">
      <c r="C952" s="1018"/>
      <c r="D952" s="1019"/>
      <c r="E952" s="828"/>
      <c r="F952" s="828"/>
      <c r="G952" s="828"/>
      <c r="H952" s="1019"/>
      <c r="I952" s="1019"/>
      <c r="J952" s="828"/>
      <c r="K952" s="828"/>
      <c r="L952" s="828"/>
      <c r="M952" s="1019"/>
      <c r="N952" s="1019"/>
      <c r="O952" s="828"/>
      <c r="P952" s="828"/>
      <c r="Q952" s="828"/>
    </row>
    <row r="953" ht="25.15" customHeight="true" x14ac:dyDescent="0.2">
      <c r="C953" s="1018"/>
      <c r="D953" s="1019"/>
      <c r="E953" s="828"/>
      <c r="F953" s="828"/>
      <c r="G953" s="828"/>
      <c r="H953" s="1019"/>
      <c r="I953" s="1019"/>
      <c r="J953" s="828"/>
      <c r="K953" s="828"/>
      <c r="L953" s="828"/>
      <c r="M953" s="1019"/>
      <c r="N953" s="1019"/>
      <c r="O953" s="828"/>
      <c r="P953" s="828"/>
      <c r="Q953" s="828"/>
    </row>
    <row r="954" ht="25.15" customHeight="true" x14ac:dyDescent="0.2">
      <c r="C954" s="1018"/>
      <c r="D954" s="1019"/>
      <c r="E954" s="828"/>
      <c r="F954" s="828"/>
      <c r="G954" s="828"/>
      <c r="H954" s="1019"/>
      <c r="I954" s="1019"/>
      <c r="J954" s="828"/>
      <c r="K954" s="828"/>
      <c r="L954" s="828"/>
      <c r="M954" s="1019"/>
      <c r="N954" s="1019"/>
      <c r="O954" s="828"/>
      <c r="P954" s="828"/>
      <c r="Q954" s="828"/>
    </row>
    <row r="955" ht="25.15" customHeight="true" x14ac:dyDescent="0.2">
      <c r="C955" s="1018"/>
      <c r="D955" s="1019"/>
      <c r="E955" s="828"/>
      <c r="F955" s="828"/>
      <c r="G955" s="828"/>
      <c r="H955" s="1019"/>
      <c r="I955" s="1019"/>
      <c r="J955" s="828"/>
      <c r="K955" s="828"/>
      <c r="L955" s="828"/>
      <c r="M955" s="1019"/>
      <c r="N955" s="1019"/>
      <c r="O955" s="828"/>
      <c r="P955" s="828"/>
      <c r="Q955" s="828"/>
    </row>
    <row r="956" ht="25.15" customHeight="true" x14ac:dyDescent="0.2">
      <c r="C956" s="1018"/>
      <c r="D956" s="1019"/>
      <c r="E956" s="828"/>
      <c r="F956" s="828"/>
      <c r="G956" s="828"/>
      <c r="H956" s="1019"/>
      <c r="I956" s="1019"/>
      <c r="J956" s="828"/>
      <c r="K956" s="828"/>
      <c r="L956" s="828"/>
      <c r="M956" s="1019"/>
      <c r="N956" s="1019"/>
      <c r="O956" s="828"/>
      <c r="P956" s="828"/>
      <c r="Q956" s="828"/>
    </row>
    <row r="957" ht="25.15" customHeight="true" x14ac:dyDescent="0.2">
      <c r="C957" s="1018"/>
      <c r="D957" s="1019"/>
      <c r="E957" s="828"/>
      <c r="F957" s="828"/>
      <c r="G957" s="828"/>
      <c r="H957" s="1019"/>
      <c r="I957" s="1019"/>
      <c r="J957" s="828"/>
      <c r="K957" s="828"/>
      <c r="L957" s="828"/>
      <c r="M957" s="1019"/>
      <c r="N957" s="1019"/>
      <c r="O957" s="828"/>
      <c r="P957" s="828"/>
      <c r="Q957" s="828"/>
    </row>
    <row r="958" ht="25.15" customHeight="true" x14ac:dyDescent="0.2">
      <c r="C958" s="1018"/>
      <c r="D958" s="1019"/>
      <c r="E958" s="828"/>
      <c r="F958" s="828"/>
      <c r="G958" s="828"/>
      <c r="H958" s="1019"/>
      <c r="I958" s="1019"/>
      <c r="J958" s="828"/>
      <c r="K958" s="828"/>
      <c r="L958" s="828"/>
      <c r="M958" s="1019"/>
      <c r="N958" s="1019"/>
      <c r="O958" s="828"/>
      <c r="P958" s="828"/>
      <c r="Q958" s="828"/>
    </row>
    <row r="959" ht="25.15" customHeight="true" x14ac:dyDescent="0.2">
      <c r="C959" s="1018"/>
      <c r="D959" s="1019"/>
      <c r="E959" s="828"/>
      <c r="F959" s="828"/>
      <c r="G959" s="828"/>
      <c r="H959" s="1019"/>
      <c r="I959" s="1019"/>
      <c r="J959" s="828"/>
      <c r="K959" s="828"/>
      <c r="L959" s="828"/>
      <c r="M959" s="1019"/>
      <c r="N959" s="1019"/>
      <c r="O959" s="828"/>
      <c r="P959" s="828"/>
      <c r="Q959" s="828"/>
    </row>
    <row r="960" ht="25.15" customHeight="true" x14ac:dyDescent="0.2">
      <c r="C960" s="1018"/>
      <c r="D960" s="1019"/>
      <c r="E960" s="828"/>
      <c r="F960" s="828"/>
      <c r="G960" s="828"/>
      <c r="H960" s="1019"/>
      <c r="I960" s="1019"/>
      <c r="J960" s="828"/>
      <c r="K960" s="828"/>
      <c r="L960" s="828"/>
      <c r="M960" s="1019"/>
      <c r="N960" s="1019"/>
      <c r="O960" s="828"/>
      <c r="P960" s="828"/>
      <c r="Q960" s="828"/>
    </row>
    <row r="961" ht="25.15" customHeight="true" x14ac:dyDescent="0.2">
      <c r="C961" s="1018"/>
      <c r="D961" s="1019"/>
      <c r="E961" s="828"/>
      <c r="F961" s="828"/>
      <c r="G961" s="828"/>
      <c r="H961" s="1019"/>
      <c r="I961" s="1019"/>
      <c r="J961" s="828"/>
      <c r="K961" s="828"/>
      <c r="L961" s="828"/>
      <c r="M961" s="1019"/>
      <c r="N961" s="1019"/>
      <c r="O961" s="828"/>
      <c r="P961" s="828"/>
      <c r="Q961" s="828"/>
    </row>
    <row r="962" ht="25.15" customHeight="true" x14ac:dyDescent="0.2">
      <c r="C962" s="1018"/>
      <c r="D962" s="1019"/>
      <c r="E962" s="828"/>
      <c r="F962" s="828"/>
      <c r="G962" s="828"/>
      <c r="H962" s="1019"/>
      <c r="I962" s="1019"/>
      <c r="J962" s="828"/>
      <c r="K962" s="828"/>
      <c r="L962" s="828"/>
      <c r="M962" s="1019"/>
      <c r="N962" s="1019"/>
      <c r="O962" s="828"/>
      <c r="P962" s="828"/>
      <c r="Q962" s="828"/>
    </row>
    <row r="963" ht="25.15" customHeight="true" x14ac:dyDescent="0.2">
      <c r="C963" s="1018"/>
      <c r="D963" s="1019"/>
      <c r="E963" s="828"/>
      <c r="F963" s="828"/>
      <c r="G963" s="828"/>
      <c r="H963" s="1019"/>
      <c r="I963" s="1019"/>
      <c r="J963" s="828"/>
      <c r="K963" s="828"/>
      <c r="L963" s="828"/>
      <c r="M963" s="1019"/>
      <c r="N963" s="1019"/>
      <c r="O963" s="828"/>
      <c r="P963" s="828"/>
      <c r="Q963" s="828"/>
    </row>
    <row r="964" ht="25.15" customHeight="true" x14ac:dyDescent="0.2">
      <c r="C964" s="1018"/>
      <c r="D964" s="1019"/>
      <c r="E964" s="828"/>
      <c r="F964" s="828"/>
      <c r="G964" s="828"/>
      <c r="H964" s="1019"/>
      <c r="I964" s="1019"/>
      <c r="J964" s="828"/>
      <c r="K964" s="828"/>
      <c r="L964" s="828"/>
      <c r="M964" s="1019"/>
      <c r="N964" s="1019"/>
      <c r="O964" s="828"/>
      <c r="P964" s="828"/>
      <c r="Q964" s="828"/>
    </row>
    <row r="965" ht="25.15" customHeight="true" x14ac:dyDescent="0.2">
      <c r="C965" s="1018"/>
      <c r="D965" s="1019"/>
      <c r="E965" s="828"/>
      <c r="F965" s="828"/>
      <c r="G965" s="828"/>
      <c r="H965" s="1019"/>
      <c r="I965" s="1019"/>
      <c r="J965" s="828"/>
      <c r="K965" s="828"/>
      <c r="L965" s="828"/>
      <c r="M965" s="1019"/>
      <c r="N965" s="1019"/>
      <c r="O965" s="828"/>
      <c r="P965" s="828"/>
      <c r="Q965" s="828"/>
    </row>
    <row r="966" ht="25.15" customHeight="true" x14ac:dyDescent="0.2">
      <c r="C966" s="1018"/>
      <c r="D966" s="1019"/>
      <c r="E966" s="828"/>
      <c r="F966" s="828"/>
      <c r="G966" s="828"/>
      <c r="H966" s="1019"/>
      <c r="I966" s="1019"/>
      <c r="J966" s="828"/>
      <c r="K966" s="828"/>
      <c r="L966" s="828"/>
      <c r="M966" s="1019"/>
      <c r="N966" s="1019"/>
      <c r="O966" s="828"/>
      <c r="P966" s="828"/>
      <c r="Q966" s="828"/>
    </row>
    <row r="967" ht="25.15" customHeight="true" x14ac:dyDescent="0.2">
      <c r="C967" s="1018"/>
      <c r="D967" s="1019"/>
      <c r="E967" s="828"/>
      <c r="F967" s="828"/>
      <c r="G967" s="828"/>
      <c r="H967" s="1019"/>
      <c r="I967" s="1019"/>
      <c r="J967" s="828"/>
      <c r="K967" s="828"/>
      <c r="L967" s="828"/>
      <c r="M967" s="1019"/>
      <c r="N967" s="1019"/>
      <c r="O967" s="828"/>
      <c r="P967" s="828"/>
      <c r="Q967" s="828"/>
    </row>
    <row r="968" ht="25.15" customHeight="true" x14ac:dyDescent="0.2">
      <c r="C968" s="1018"/>
      <c r="D968" s="1019"/>
      <c r="E968" s="828"/>
      <c r="F968" s="828"/>
      <c r="G968" s="828"/>
      <c r="H968" s="1019"/>
      <c r="I968" s="1019"/>
      <c r="J968" s="828"/>
      <c r="K968" s="828"/>
      <c r="L968" s="828"/>
      <c r="M968" s="1019"/>
      <c r="N968" s="1019"/>
      <c r="O968" s="828"/>
      <c r="P968" s="828"/>
      <c r="Q968" s="828"/>
    </row>
    <row r="969" ht="25.15" customHeight="true" x14ac:dyDescent="0.2">
      <c r="C969" s="1018"/>
      <c r="D969" s="1019"/>
      <c r="E969" s="828"/>
      <c r="F969" s="828"/>
      <c r="G969" s="828"/>
      <c r="H969" s="1019"/>
      <c r="I969" s="1019"/>
      <c r="J969" s="828"/>
      <c r="K969" s="828"/>
      <c r="L969" s="828"/>
      <c r="M969" s="1019"/>
      <c r="N969" s="1019"/>
      <c r="O969" s="828"/>
      <c r="P969" s="828"/>
      <c r="Q969" s="828"/>
    </row>
    <row r="970" ht="25.15" customHeight="true" x14ac:dyDescent="0.2">
      <c r="C970" s="1018"/>
      <c r="D970" s="1019"/>
      <c r="E970" s="828"/>
      <c r="F970" s="828"/>
      <c r="G970" s="828"/>
      <c r="H970" s="1019"/>
      <c r="I970" s="1019"/>
      <c r="J970" s="828"/>
      <c r="K970" s="828"/>
      <c r="L970" s="828"/>
      <c r="M970" s="1019"/>
      <c r="N970" s="1019"/>
      <c r="O970" s="828"/>
      <c r="P970" s="828"/>
      <c r="Q970" s="828"/>
    </row>
    <row r="971" ht="25.15" customHeight="true" x14ac:dyDescent="0.2">
      <c r="C971" s="1018"/>
      <c r="D971" s="1019"/>
      <c r="E971" s="828"/>
      <c r="F971" s="828"/>
      <c r="G971" s="828"/>
      <c r="H971" s="1019"/>
      <c r="I971" s="1019"/>
      <c r="J971" s="828"/>
      <c r="K971" s="828"/>
      <c r="L971" s="828"/>
      <c r="M971" s="1019"/>
      <c r="N971" s="1019"/>
      <c r="O971" s="828"/>
      <c r="P971" s="828"/>
      <c r="Q971" s="828"/>
    </row>
    <row r="972" ht="25.15" customHeight="true" x14ac:dyDescent="0.2">
      <c r="C972" s="1018"/>
      <c r="D972" s="1019"/>
      <c r="E972" s="828"/>
      <c r="F972" s="828"/>
      <c r="G972" s="828"/>
      <c r="H972" s="1019"/>
      <c r="I972" s="1019"/>
      <c r="J972" s="828"/>
      <c r="K972" s="828"/>
      <c r="L972" s="828"/>
      <c r="M972" s="1019"/>
      <c r="N972" s="1019"/>
      <c r="O972" s="828"/>
      <c r="P972" s="828"/>
      <c r="Q972" s="828"/>
    </row>
    <row r="973" ht="25.15" customHeight="true" x14ac:dyDescent="0.2">
      <c r="C973" s="1018"/>
      <c r="D973" s="1019"/>
      <c r="E973" s="828"/>
      <c r="F973" s="828"/>
      <c r="G973" s="828"/>
      <c r="H973" s="1019"/>
      <c r="I973" s="1019"/>
      <c r="J973" s="828"/>
      <c r="K973" s="828"/>
      <c r="L973" s="828"/>
      <c r="M973" s="1019"/>
      <c r="N973" s="1019"/>
      <c r="O973" s="828"/>
      <c r="P973" s="828"/>
      <c r="Q973" s="828"/>
    </row>
    <row r="974" ht="25.15" customHeight="true" x14ac:dyDescent="0.2">
      <c r="C974" s="1018"/>
      <c r="D974" s="1019"/>
      <c r="E974" s="828"/>
      <c r="F974" s="828"/>
      <c r="G974" s="828"/>
      <c r="H974" s="1019"/>
      <c r="I974" s="1019"/>
      <c r="J974" s="828"/>
      <c r="K974" s="828"/>
      <c r="L974" s="828"/>
      <c r="M974" s="1019"/>
      <c r="N974" s="1019"/>
      <c r="O974" s="828"/>
      <c r="P974" s="828"/>
      <c r="Q974" s="828"/>
    </row>
    <row r="975" ht="25.15" customHeight="true" x14ac:dyDescent="0.2">
      <c r="C975" s="1018"/>
      <c r="D975" s="1019"/>
      <c r="E975" s="828"/>
      <c r="F975" s="828"/>
      <c r="G975" s="828"/>
      <c r="H975" s="1019"/>
      <c r="I975" s="1019"/>
      <c r="J975" s="828"/>
      <c r="K975" s="828"/>
      <c r="L975" s="828"/>
      <c r="M975" s="1019"/>
      <c r="N975" s="1019"/>
      <c r="O975" s="828"/>
      <c r="P975" s="828"/>
      <c r="Q975" s="828"/>
    </row>
    <row r="976" ht="25.15" customHeight="true" x14ac:dyDescent="0.2">
      <c r="C976" s="1018"/>
      <c r="D976" s="1019"/>
      <c r="E976" s="828"/>
      <c r="F976" s="828"/>
      <c r="G976" s="828"/>
      <c r="H976" s="1019"/>
      <c r="I976" s="1019"/>
      <c r="J976" s="828"/>
      <c r="K976" s="828"/>
      <c r="L976" s="828"/>
      <c r="M976" s="1019"/>
      <c r="N976" s="1019"/>
      <c r="O976" s="828"/>
      <c r="P976" s="828"/>
      <c r="Q976" s="828"/>
    </row>
    <row r="977" ht="25.15" customHeight="true" x14ac:dyDescent="0.2">
      <c r="C977" s="1018"/>
      <c r="D977" s="1019"/>
      <c r="E977" s="828"/>
      <c r="F977" s="828"/>
      <c r="G977" s="828"/>
      <c r="H977" s="1019"/>
      <c r="I977" s="1019"/>
      <c r="J977" s="828"/>
      <c r="K977" s="828"/>
      <c r="L977" s="828"/>
      <c r="M977" s="1019"/>
      <c r="N977" s="1019"/>
      <c r="O977" s="828"/>
      <c r="P977" s="828"/>
      <c r="Q977" s="828"/>
    </row>
    <row r="978" ht="25.15" customHeight="true" x14ac:dyDescent="0.2">
      <c r="C978" s="1018"/>
      <c r="D978" s="1019"/>
      <c r="E978" s="828"/>
      <c r="F978" s="828"/>
      <c r="G978" s="828"/>
      <c r="H978" s="1019"/>
      <c r="I978" s="1019"/>
      <c r="J978" s="828"/>
      <c r="K978" s="828"/>
      <c r="L978" s="828"/>
      <c r="M978" s="1019"/>
      <c r="N978" s="1019"/>
      <c r="O978" s="828"/>
      <c r="P978" s="828"/>
      <c r="Q978" s="828"/>
    </row>
    <row r="979" ht="25.15" customHeight="true" x14ac:dyDescent="0.2">
      <c r="C979" s="1018"/>
      <c r="D979" s="1019"/>
      <c r="E979" s="828"/>
      <c r="F979" s="828"/>
      <c r="G979" s="828"/>
      <c r="H979" s="1019"/>
      <c r="I979" s="1019"/>
      <c r="J979" s="828"/>
      <c r="K979" s="828"/>
      <c r="L979" s="828"/>
      <c r="M979" s="1019"/>
      <c r="N979" s="1019"/>
      <c r="O979" s="828"/>
      <c r="P979" s="828"/>
      <c r="Q979" s="828"/>
    </row>
    <row r="980" ht="25.15" customHeight="true" x14ac:dyDescent="0.2">
      <c r="C980" s="1018"/>
      <c r="D980" s="1019"/>
      <c r="E980" s="828"/>
      <c r="F980" s="828"/>
      <c r="G980" s="828"/>
      <c r="H980" s="1019"/>
      <c r="I980" s="1019"/>
      <c r="J980" s="828"/>
      <c r="K980" s="828"/>
      <c r="L980" s="828"/>
      <c r="M980" s="1019"/>
      <c r="N980" s="1019"/>
      <c r="O980" s="828"/>
      <c r="P980" s="828"/>
      <c r="Q980" s="828"/>
    </row>
    <row r="981" ht="25.15" customHeight="true" x14ac:dyDescent="0.2">
      <c r="C981" s="1018"/>
      <c r="D981" s="1019"/>
      <c r="E981" s="828"/>
      <c r="F981" s="828"/>
      <c r="G981" s="828"/>
      <c r="H981" s="1019"/>
      <c r="I981" s="1019"/>
      <c r="J981" s="828"/>
      <c r="K981" s="828"/>
      <c r="L981" s="828"/>
      <c r="M981" s="1019"/>
      <c r="N981" s="1019"/>
      <c r="O981" s="828"/>
      <c r="P981" s="828"/>
      <c r="Q981" s="828"/>
    </row>
    <row r="982" ht="25.15" customHeight="true" x14ac:dyDescent="0.2">
      <c r="C982" s="1018"/>
      <c r="D982" s="1019"/>
      <c r="E982" s="828"/>
      <c r="F982" s="828"/>
      <c r="G982" s="828"/>
      <c r="H982" s="1019"/>
      <c r="I982" s="1019"/>
      <c r="J982" s="828"/>
      <c r="K982" s="828"/>
      <c r="L982" s="828"/>
      <c r="M982" s="1019"/>
      <c r="N982" s="1019"/>
      <c r="O982" s="828"/>
      <c r="P982" s="828"/>
      <c r="Q982" s="828"/>
    </row>
    <row r="983" ht="25.15" customHeight="true" x14ac:dyDescent="0.2">
      <c r="C983" s="1018"/>
      <c r="D983" s="1019"/>
      <c r="E983" s="828"/>
      <c r="F983" s="828"/>
      <c r="G983" s="828"/>
      <c r="H983" s="1019"/>
      <c r="I983" s="1019"/>
      <c r="J983" s="828"/>
      <c r="K983" s="828"/>
      <c r="L983" s="828"/>
      <c r="M983" s="1019"/>
      <c r="N983" s="1019"/>
      <c r="O983" s="828"/>
      <c r="P983" s="828"/>
      <c r="Q983" s="828"/>
    </row>
    <row r="984" ht="25.15" customHeight="true" x14ac:dyDescent="0.2">
      <c r="C984" s="1018"/>
      <c r="D984" s="1019"/>
      <c r="E984" s="828"/>
      <c r="F984" s="828"/>
      <c r="G984" s="828"/>
      <c r="H984" s="1019"/>
      <c r="I984" s="1019"/>
      <c r="J984" s="828"/>
      <c r="K984" s="828"/>
      <c r="L984" s="828"/>
      <c r="M984" s="1019"/>
      <c r="N984" s="1019"/>
      <c r="O984" s="828"/>
      <c r="P984" s="828"/>
      <c r="Q984" s="828"/>
    </row>
    <row r="985" ht="25.15" customHeight="true" x14ac:dyDescent="0.2">
      <c r="C985" s="1018"/>
      <c r="D985" s="1019"/>
      <c r="E985" s="828"/>
      <c r="F985" s="828"/>
      <c r="G985" s="828"/>
      <c r="H985" s="1019"/>
      <c r="I985" s="1019"/>
      <c r="J985" s="828"/>
      <c r="K985" s="828"/>
      <c r="L985" s="828"/>
      <c r="M985" s="1019"/>
      <c r="N985" s="1019"/>
      <c r="O985" s="828"/>
      <c r="P985" s="828"/>
      <c r="Q985" s="828"/>
    </row>
    <row r="986" ht="25.15" customHeight="true" x14ac:dyDescent="0.2">
      <c r="C986" s="1018"/>
      <c r="D986" s="1019"/>
      <c r="E986" s="828"/>
      <c r="F986" s="828"/>
      <c r="G986" s="828"/>
      <c r="H986" s="1019"/>
      <c r="I986" s="1019"/>
      <c r="J986" s="828"/>
      <c r="K986" s="828"/>
      <c r="L986" s="828"/>
      <c r="M986" s="1019"/>
      <c r="N986" s="1019"/>
      <c r="O986" s="828"/>
      <c r="P986" s="828"/>
      <c r="Q986" s="828"/>
    </row>
    <row r="987" ht="25.15" customHeight="true" x14ac:dyDescent="0.2">
      <c r="C987" s="1018"/>
      <c r="D987" s="1019"/>
      <c r="E987" s="828"/>
      <c r="F987" s="828"/>
      <c r="G987" s="828"/>
      <c r="H987" s="1019"/>
      <c r="I987" s="1019"/>
      <c r="J987" s="828"/>
      <c r="K987" s="828"/>
      <c r="L987" s="828"/>
      <c r="M987" s="1019"/>
      <c r="N987" s="1019"/>
      <c r="O987" s="828"/>
      <c r="P987" s="828"/>
      <c r="Q987" s="828"/>
    </row>
    <row r="988" ht="25.15" customHeight="true" x14ac:dyDescent="0.2">
      <c r="C988" s="1018"/>
      <c r="D988" s="1019"/>
      <c r="E988" s="828"/>
      <c r="F988" s="828"/>
      <c r="G988" s="828"/>
      <c r="H988" s="1019"/>
      <c r="I988" s="1019"/>
      <c r="J988" s="828"/>
      <c r="K988" s="828"/>
      <c r="L988" s="828"/>
      <c r="M988" s="1019"/>
      <c r="N988" s="1019"/>
      <c r="O988" s="828"/>
      <c r="P988" s="828"/>
      <c r="Q988" s="828"/>
    </row>
    <row r="989" ht="25.15" customHeight="true" x14ac:dyDescent="0.2">
      <c r="C989" s="1018"/>
      <c r="D989" s="1019"/>
      <c r="E989" s="828"/>
      <c r="F989" s="828"/>
      <c r="G989" s="828"/>
      <c r="H989" s="1019"/>
      <c r="I989" s="1019"/>
      <c r="J989" s="828"/>
      <c r="K989" s="828"/>
      <c r="L989" s="828"/>
      <c r="M989" s="1019"/>
      <c r="N989" s="1019"/>
      <c r="O989" s="828"/>
      <c r="P989" s="828"/>
      <c r="Q989" s="828"/>
    </row>
    <row r="990" ht="25.15" customHeight="true" x14ac:dyDescent="0.2">
      <c r="C990" s="1018"/>
      <c r="D990" s="1019"/>
      <c r="E990" s="828"/>
      <c r="F990" s="828"/>
      <c r="G990" s="828"/>
      <c r="H990" s="1019"/>
      <c r="I990" s="1019"/>
      <c r="J990" s="828"/>
      <c r="K990" s="828"/>
      <c r="L990" s="828"/>
      <c r="M990" s="1019"/>
      <c r="N990" s="1019"/>
      <c r="O990" s="828"/>
      <c r="P990" s="828"/>
      <c r="Q990" s="828"/>
    </row>
    <row r="991" ht="25.15" customHeight="true" x14ac:dyDescent="0.2">
      <c r="C991" s="1018"/>
      <c r="D991" s="1019"/>
      <c r="E991" s="828"/>
      <c r="F991" s="828"/>
      <c r="G991" s="828"/>
      <c r="H991" s="1019"/>
      <c r="I991" s="1019"/>
      <c r="J991" s="828"/>
      <c r="K991" s="828"/>
      <c r="L991" s="828"/>
      <c r="M991" s="1019"/>
      <c r="N991" s="1019"/>
      <c r="O991" s="828"/>
      <c r="P991" s="828"/>
      <c r="Q991" s="828"/>
    </row>
    <row r="992" ht="25.15" customHeight="true" x14ac:dyDescent="0.2">
      <c r="C992" s="1018"/>
      <c r="D992" s="1019"/>
      <c r="E992" s="828"/>
      <c r="F992" s="828"/>
      <c r="G992" s="828"/>
      <c r="H992" s="1019"/>
      <c r="I992" s="1019"/>
      <c r="J992" s="828"/>
      <c r="K992" s="828"/>
      <c r="L992" s="828"/>
      <c r="M992" s="1019"/>
      <c r="N992" s="1019"/>
      <c r="O992" s="828"/>
      <c r="P992" s="828"/>
      <c r="Q992" s="828"/>
    </row>
    <row r="993" ht="25.15" customHeight="true" x14ac:dyDescent="0.2">
      <c r="C993" s="1018"/>
      <c r="D993" s="1019"/>
      <c r="E993" s="828"/>
      <c r="F993" s="828"/>
      <c r="G993" s="828"/>
      <c r="H993" s="1019"/>
      <c r="I993" s="1019"/>
      <c r="J993" s="828"/>
      <c r="K993" s="828"/>
      <c r="L993" s="828"/>
      <c r="M993" s="1019"/>
      <c r="N993" s="1019"/>
      <c r="O993" s="828"/>
      <c r="P993" s="828"/>
      <c r="Q993" s="828"/>
    </row>
    <row r="994" ht="25.15" customHeight="true" x14ac:dyDescent="0.2">
      <c r="C994" s="1018"/>
      <c r="D994" s="1019"/>
      <c r="E994" s="828"/>
      <c r="F994" s="828"/>
      <c r="G994" s="828"/>
      <c r="H994" s="1019"/>
      <c r="I994" s="1019"/>
      <c r="J994" s="828"/>
      <c r="K994" s="828"/>
      <c r="L994" s="828"/>
      <c r="M994" s="1019"/>
      <c r="N994" s="1019"/>
      <c r="O994" s="828"/>
      <c r="P994" s="828"/>
      <c r="Q994" s="828"/>
    </row>
    <row r="995" ht="25.15" customHeight="true" x14ac:dyDescent="0.2">
      <c r="C995" s="1018"/>
      <c r="D995" s="1019"/>
      <c r="E995" s="828"/>
      <c r="F995" s="828"/>
      <c r="G995" s="828"/>
      <c r="H995" s="1019"/>
      <c r="I995" s="1019"/>
      <c r="J995" s="828"/>
      <c r="K995" s="828"/>
      <c r="L995" s="828"/>
      <c r="M995" s="1019"/>
      <c r="N995" s="1019"/>
      <c r="O995" s="828"/>
      <c r="P995" s="828"/>
      <c r="Q995" s="828"/>
    </row>
    <row r="996" ht="25.15" customHeight="true" x14ac:dyDescent="0.2">
      <c r="C996" s="1018"/>
      <c r="D996" s="1019"/>
      <c r="E996" s="828"/>
      <c r="F996" s="828"/>
      <c r="G996" s="828"/>
      <c r="H996" s="1019"/>
      <c r="I996" s="1019"/>
      <c r="J996" s="828"/>
      <c r="K996" s="828"/>
      <c r="L996" s="828"/>
      <c r="M996" s="1019"/>
      <c r="N996" s="1019"/>
      <c r="O996" s="828"/>
      <c r="P996" s="828"/>
      <c r="Q996" s="828"/>
    </row>
    <row r="997" ht="25.15" customHeight="true" x14ac:dyDescent="0.2">
      <c r="C997" s="1018"/>
      <c r="D997" s="1019"/>
      <c r="E997" s="828"/>
      <c r="F997" s="828"/>
      <c r="G997" s="828"/>
      <c r="H997" s="1019"/>
      <c r="I997" s="1019"/>
      <c r="J997" s="828"/>
      <c r="K997" s="828"/>
      <c r="L997" s="828"/>
      <c r="M997" s="1019"/>
      <c r="N997" s="1019"/>
      <c r="O997" s="828"/>
      <c r="P997" s="828"/>
      <c r="Q997" s="828"/>
    </row>
    <row r="998" ht="25.15" customHeight="true" x14ac:dyDescent="0.2">
      <c r="C998" s="1018"/>
      <c r="D998" s="1019"/>
      <c r="E998" s="828"/>
      <c r="F998" s="828"/>
      <c r="G998" s="828"/>
      <c r="H998" s="1019"/>
      <c r="I998" s="1019"/>
      <c r="J998" s="828"/>
      <c r="K998" s="828"/>
      <c r="L998" s="828"/>
      <c r="M998" s="1019"/>
      <c r="N998" s="1019"/>
      <c r="O998" s="828"/>
      <c r="P998" s="828"/>
      <c r="Q998" s="828"/>
    </row>
    <row r="999" ht="25.15" customHeight="true" x14ac:dyDescent="0.2">
      <c r="C999" s="1018"/>
      <c r="D999" s="1019"/>
      <c r="E999" s="828"/>
      <c r="F999" s="828"/>
      <c r="G999" s="828"/>
      <c r="H999" s="1019"/>
      <c r="I999" s="1019"/>
      <c r="J999" s="828"/>
      <c r="K999" s="828"/>
      <c r="L999" s="828"/>
      <c r="M999" s="1019"/>
      <c r="N999" s="1019"/>
      <c r="O999" s="828"/>
      <c r="P999" s="828"/>
      <c r="Q999" s="828"/>
    </row>
    <row r="1000" ht="25.15" customHeight="true" x14ac:dyDescent="0.2">
      <c r="C1000" s="1018"/>
      <c r="D1000" s="1019"/>
      <c r="E1000" s="828"/>
      <c r="F1000" s="828"/>
      <c r="G1000" s="828"/>
      <c r="H1000" s="1019"/>
      <c r="I1000" s="1019"/>
      <c r="J1000" s="828"/>
      <c r="K1000" s="828"/>
      <c r="L1000" s="828"/>
      <c r="M1000" s="1019"/>
      <c r="N1000" s="1019"/>
      <c r="O1000" s="828"/>
      <c r="P1000" s="828"/>
      <c r="Q1000" s="828"/>
    </row>
    <row r="1001" ht="25.15" customHeight="true" x14ac:dyDescent="0.2">
      <c r="C1001" s="1018"/>
      <c r="D1001" s="1019"/>
      <c r="E1001" s="828"/>
      <c r="F1001" s="828"/>
      <c r="G1001" s="828"/>
      <c r="H1001" s="1019"/>
      <c r="I1001" s="1019"/>
      <c r="J1001" s="828"/>
      <c r="K1001" s="828"/>
      <c r="L1001" s="828"/>
      <c r="M1001" s="1019"/>
      <c r="N1001" s="1019"/>
      <c r="O1001" s="828"/>
      <c r="P1001" s="828"/>
      <c r="Q1001" s="828"/>
    </row>
    <row r="1002" ht="25.15" customHeight="true" x14ac:dyDescent="0.2">
      <c r="C1002" s="1018"/>
      <c r="D1002" s="1019"/>
      <c r="E1002" s="828"/>
      <c r="F1002" s="828"/>
      <c r="G1002" s="828"/>
      <c r="H1002" s="1019"/>
      <c r="I1002" s="1019"/>
      <c r="J1002" s="828"/>
      <c r="K1002" s="828"/>
      <c r="L1002" s="828"/>
      <c r="M1002" s="1019"/>
      <c r="N1002" s="1019"/>
      <c r="O1002" s="828"/>
      <c r="P1002" s="828"/>
      <c r="Q1002" s="828"/>
    </row>
    <row r="1003" ht="25.15" customHeight="true" x14ac:dyDescent="0.2">
      <c r="C1003" s="1018"/>
      <c r="D1003" s="1019"/>
      <c r="E1003" s="828"/>
      <c r="F1003" s="828"/>
      <c r="G1003" s="828"/>
      <c r="H1003" s="1019"/>
      <c r="I1003" s="1019"/>
      <c r="J1003" s="828"/>
      <c r="K1003" s="828"/>
      <c r="L1003" s="828"/>
      <c r="M1003" s="1019"/>
      <c r="N1003" s="1019"/>
      <c r="O1003" s="828"/>
      <c r="P1003" s="828"/>
      <c r="Q1003" s="828"/>
    </row>
    <row r="1004" ht="25.15" customHeight="true" x14ac:dyDescent="0.2">
      <c r="C1004" s="1018"/>
      <c r="D1004" s="1019"/>
      <c r="E1004" s="828"/>
      <c r="F1004" s="828"/>
      <c r="G1004" s="828"/>
      <c r="H1004" s="1019"/>
      <c r="I1004" s="1019"/>
      <c r="J1004" s="828"/>
      <c r="K1004" s="828"/>
      <c r="L1004" s="828"/>
      <c r="M1004" s="1019"/>
      <c r="N1004" s="1019"/>
      <c r="O1004" s="828"/>
      <c r="P1004" s="828"/>
      <c r="Q1004" s="828"/>
    </row>
    <row r="1005" ht="25.15" customHeight="true" x14ac:dyDescent="0.2">
      <c r="C1005" s="1018"/>
      <c r="D1005" s="1019"/>
      <c r="E1005" s="828"/>
      <c r="F1005" s="828"/>
      <c r="G1005" s="828"/>
      <c r="H1005" s="1019"/>
      <c r="I1005" s="1019"/>
      <c r="J1005" s="828"/>
      <c r="K1005" s="828"/>
      <c r="L1005" s="828"/>
      <c r="M1005" s="1019"/>
      <c r="N1005" s="1019"/>
      <c r="O1005" s="828"/>
      <c r="P1005" s="828"/>
      <c r="Q1005" s="828"/>
    </row>
    <row r="1006" ht="25.15" customHeight="true" x14ac:dyDescent="0.2">
      <c r="C1006" s="1018"/>
      <c r="D1006" s="1019"/>
      <c r="E1006" s="828"/>
      <c r="F1006" s="828"/>
      <c r="G1006" s="828"/>
      <c r="H1006" s="1019"/>
      <c r="I1006" s="1019"/>
      <c r="J1006" s="828"/>
      <c r="K1006" s="828"/>
      <c r="L1006" s="828"/>
      <c r="M1006" s="1019"/>
      <c r="N1006" s="1019"/>
      <c r="O1006" s="828"/>
      <c r="P1006" s="828"/>
      <c r="Q1006" s="828"/>
    </row>
    <row r="1007" ht="25.15" customHeight="true" x14ac:dyDescent="0.2">
      <c r="C1007" s="1018"/>
      <c r="D1007" s="1019"/>
      <c r="E1007" s="828"/>
      <c r="F1007" s="828"/>
      <c r="G1007" s="828"/>
      <c r="H1007" s="1019"/>
      <c r="I1007" s="1019"/>
      <c r="J1007" s="828"/>
      <c r="K1007" s="828"/>
      <c r="L1007" s="828"/>
      <c r="M1007" s="1019"/>
      <c r="N1007" s="1019"/>
      <c r="O1007" s="828"/>
      <c r="P1007" s="828"/>
      <c r="Q1007" s="828"/>
    </row>
    <row r="1008" ht="25.15" customHeight="true" x14ac:dyDescent="0.2">
      <c r="C1008" s="1018"/>
      <c r="D1008" s="1019"/>
      <c r="E1008" s="828"/>
      <c r="F1008" s="828"/>
      <c r="G1008" s="828"/>
      <c r="H1008" s="1019"/>
      <c r="I1008" s="1019"/>
      <c r="J1008" s="828"/>
      <c r="K1008" s="828"/>
      <c r="L1008" s="828"/>
      <c r="M1008" s="1019"/>
      <c r="N1008" s="1019"/>
      <c r="O1008" s="828"/>
      <c r="P1008" s="828"/>
      <c r="Q1008" s="828"/>
    </row>
    <row r="1009" ht="25.15" customHeight="true" x14ac:dyDescent="0.2">
      <c r="C1009" s="1018"/>
      <c r="D1009" s="1019"/>
      <c r="E1009" s="828"/>
      <c r="F1009" s="828"/>
      <c r="G1009" s="828"/>
      <c r="H1009" s="1019"/>
      <c r="I1009" s="1019"/>
      <c r="J1009" s="828"/>
      <c r="K1009" s="828"/>
      <c r="L1009" s="828"/>
      <c r="M1009" s="1019"/>
      <c r="N1009" s="1019"/>
      <c r="O1009" s="828"/>
      <c r="P1009" s="828"/>
      <c r="Q1009" s="828"/>
    </row>
    <row r="1010" ht="25.15" customHeight="true" x14ac:dyDescent="0.2">
      <c r="C1010" s="1018"/>
      <c r="D1010" s="1019"/>
      <c r="E1010" s="828"/>
      <c r="F1010" s="828"/>
      <c r="G1010" s="828"/>
      <c r="H1010" s="1019"/>
      <c r="I1010" s="1019"/>
      <c r="J1010" s="828"/>
      <c r="K1010" s="828"/>
      <c r="L1010" s="828"/>
      <c r="M1010" s="1019"/>
      <c r="N1010" s="1019"/>
      <c r="O1010" s="828"/>
      <c r="P1010" s="828"/>
      <c r="Q1010" s="828"/>
    </row>
    <row r="1011" ht="25.15" customHeight="true" x14ac:dyDescent="0.2">
      <c r="C1011" s="1018"/>
      <c r="D1011" s="1019"/>
      <c r="E1011" s="828"/>
      <c r="F1011" s="828"/>
      <c r="G1011" s="828"/>
      <c r="H1011" s="1019"/>
      <c r="I1011" s="1019"/>
      <c r="J1011" s="828"/>
      <c r="K1011" s="828"/>
      <c r="L1011" s="828"/>
      <c r="M1011" s="1019"/>
      <c r="N1011" s="1019"/>
      <c r="O1011" s="828"/>
      <c r="P1011" s="828"/>
      <c r="Q1011" s="828"/>
    </row>
    <row r="1012" ht="25.15" customHeight="true" x14ac:dyDescent="0.2">
      <c r="C1012" s="1018"/>
      <c r="D1012" s="1019"/>
      <c r="E1012" s="828"/>
      <c r="F1012" s="828"/>
      <c r="G1012" s="828"/>
      <c r="H1012" s="1019"/>
      <c r="I1012" s="1019"/>
      <c r="J1012" s="828"/>
      <c r="K1012" s="828"/>
      <c r="L1012" s="828"/>
      <c r="M1012" s="1019"/>
      <c r="N1012" s="1019"/>
      <c r="O1012" s="828"/>
      <c r="P1012" s="828"/>
      <c r="Q1012" s="828"/>
    </row>
    <row r="1013" ht="25.15" customHeight="true" x14ac:dyDescent="0.2">
      <c r="C1013" s="1018"/>
      <c r="D1013" s="1019"/>
      <c r="E1013" s="828"/>
      <c r="F1013" s="828"/>
      <c r="G1013" s="828"/>
      <c r="H1013" s="1019"/>
      <c r="I1013" s="1019"/>
      <c r="J1013" s="828"/>
      <c r="K1013" s="828"/>
      <c r="L1013" s="828"/>
      <c r="M1013" s="1019"/>
      <c r="N1013" s="1019"/>
      <c r="O1013" s="828"/>
      <c r="P1013" s="828"/>
      <c r="Q1013" s="828"/>
    </row>
    <row r="1014" ht="25.15" customHeight="true" x14ac:dyDescent="0.2">
      <c r="C1014" s="1018"/>
      <c r="D1014" s="1019"/>
      <c r="E1014" s="828"/>
      <c r="F1014" s="828"/>
      <c r="G1014" s="828"/>
      <c r="H1014" s="1019"/>
      <c r="I1014" s="1019"/>
      <c r="J1014" s="828"/>
      <c r="K1014" s="828"/>
      <c r="L1014" s="828"/>
      <c r="M1014" s="1019"/>
      <c r="N1014" s="1019"/>
      <c r="O1014" s="828"/>
      <c r="P1014" s="828"/>
      <c r="Q1014" s="828"/>
    </row>
    <row r="1015" ht="25.15" customHeight="true" x14ac:dyDescent="0.2">
      <c r="C1015" s="1018"/>
      <c r="D1015" s="1019"/>
      <c r="E1015" s="828"/>
      <c r="F1015" s="828"/>
      <c r="G1015" s="828"/>
      <c r="H1015" s="1019"/>
      <c r="I1015" s="1019"/>
      <c r="J1015" s="828"/>
      <c r="K1015" s="828"/>
      <c r="L1015" s="828"/>
      <c r="M1015" s="1019"/>
      <c r="N1015" s="1019"/>
      <c r="O1015" s="828"/>
      <c r="P1015" s="828"/>
      <c r="Q1015" s="828"/>
    </row>
    <row r="1016" ht="25.15" customHeight="true" x14ac:dyDescent="0.2">
      <c r="C1016" s="1018"/>
      <c r="D1016" s="1019"/>
      <c r="E1016" s="828"/>
      <c r="F1016" s="828"/>
      <c r="G1016" s="828"/>
      <c r="H1016" s="1019"/>
      <c r="I1016" s="1019"/>
      <c r="J1016" s="828"/>
      <c r="K1016" s="828"/>
      <c r="L1016" s="828"/>
      <c r="M1016" s="1019"/>
      <c r="N1016" s="1019"/>
      <c r="O1016" s="828"/>
      <c r="P1016" s="828"/>
      <c r="Q1016" s="828"/>
    </row>
    <row r="1017" ht="25.15" customHeight="true" x14ac:dyDescent="0.2">
      <c r="C1017" s="1018"/>
      <c r="D1017" s="1019"/>
      <c r="E1017" s="828"/>
      <c r="F1017" s="828"/>
      <c r="G1017" s="828"/>
      <c r="H1017" s="1019"/>
      <c r="I1017" s="1019"/>
      <c r="J1017" s="828"/>
      <c r="K1017" s="828"/>
      <c r="L1017" s="828"/>
      <c r="M1017" s="1019"/>
      <c r="N1017" s="1019"/>
      <c r="O1017" s="828"/>
      <c r="P1017" s="828"/>
      <c r="Q1017" s="828"/>
    </row>
    <row r="1018" ht="25.15" customHeight="true" x14ac:dyDescent="0.2">
      <c r="C1018" s="1018"/>
      <c r="D1018" s="1019"/>
      <c r="E1018" s="828"/>
      <c r="F1018" s="828"/>
      <c r="G1018" s="828"/>
      <c r="H1018" s="1019"/>
      <c r="I1018" s="1019"/>
      <c r="J1018" s="828"/>
      <c r="K1018" s="828"/>
      <c r="L1018" s="828"/>
      <c r="M1018" s="1019"/>
      <c r="N1018" s="1019"/>
      <c r="O1018" s="828"/>
      <c r="P1018" s="828"/>
      <c r="Q1018" s="828"/>
    </row>
    <row r="1019" ht="25.15" customHeight="true" x14ac:dyDescent="0.2">
      <c r="C1019" s="1018"/>
      <c r="D1019" s="1019"/>
      <c r="E1019" s="828"/>
      <c r="F1019" s="828"/>
      <c r="G1019" s="828"/>
      <c r="H1019" s="1019"/>
      <c r="I1019" s="1019"/>
      <c r="J1019" s="828"/>
      <c r="K1019" s="828"/>
      <c r="L1019" s="828"/>
      <c r="M1019" s="1019"/>
      <c r="N1019" s="1019"/>
      <c r="O1019" s="828"/>
      <c r="P1019" s="828"/>
      <c r="Q1019" s="828"/>
    </row>
    <row r="1020" ht="25.15" customHeight="true" x14ac:dyDescent="0.2">
      <c r="C1020" s="1018"/>
      <c r="D1020" s="1019"/>
      <c r="E1020" s="828"/>
      <c r="F1020" s="828"/>
      <c r="G1020" s="828"/>
      <c r="H1020" s="1019"/>
      <c r="I1020" s="1019"/>
      <c r="J1020" s="828"/>
      <c r="K1020" s="828"/>
      <c r="L1020" s="828"/>
      <c r="M1020" s="1019"/>
      <c r="N1020" s="1019"/>
      <c r="O1020" s="828"/>
      <c r="P1020" s="828"/>
      <c r="Q1020" s="828"/>
    </row>
    <row r="1021" ht="25.15" customHeight="true" x14ac:dyDescent="0.2">
      <c r="C1021" s="1018"/>
      <c r="D1021" s="1019"/>
      <c r="E1021" s="828"/>
      <c r="F1021" s="828"/>
      <c r="G1021" s="828"/>
      <c r="H1021" s="1019"/>
      <c r="I1021" s="1019"/>
      <c r="J1021" s="828"/>
      <c r="K1021" s="828"/>
      <c r="L1021" s="828"/>
      <c r="M1021" s="1019"/>
      <c r="N1021" s="1019"/>
      <c r="O1021" s="828"/>
      <c r="P1021" s="828"/>
      <c r="Q1021" s="828"/>
    </row>
    <row r="1022" ht="25.15" customHeight="true" x14ac:dyDescent="0.2">
      <c r="C1022" s="1018"/>
      <c r="D1022" s="1019"/>
      <c r="E1022" s="828"/>
      <c r="F1022" s="828"/>
      <c r="G1022" s="828"/>
      <c r="H1022" s="1019"/>
      <c r="I1022" s="1019"/>
      <c r="J1022" s="828"/>
      <c r="K1022" s="828"/>
      <c r="L1022" s="828"/>
      <c r="M1022" s="1019"/>
      <c r="N1022" s="1019"/>
      <c r="O1022" s="828"/>
      <c r="P1022" s="828"/>
      <c r="Q1022" s="828"/>
    </row>
    <row r="1023" ht="25.15" customHeight="true" x14ac:dyDescent="0.2">
      <c r="C1023" s="1018"/>
      <c r="D1023" s="1019"/>
      <c r="E1023" s="828"/>
      <c r="F1023" s="828"/>
      <c r="G1023" s="828"/>
      <c r="H1023" s="1019"/>
      <c r="I1023" s="1019"/>
      <c r="J1023" s="828"/>
      <c r="K1023" s="828"/>
      <c r="L1023" s="828"/>
      <c r="M1023" s="1019"/>
      <c r="N1023" s="1019"/>
      <c r="O1023" s="828"/>
      <c r="P1023" s="828"/>
      <c r="Q1023" s="828"/>
    </row>
    <row r="1024" ht="25.15" customHeight="true" x14ac:dyDescent="0.2">
      <c r="C1024" s="1018"/>
      <c r="D1024" s="1019"/>
      <c r="E1024" s="828"/>
      <c r="F1024" s="828"/>
      <c r="G1024" s="828"/>
      <c r="H1024" s="1019"/>
      <c r="I1024" s="1019"/>
      <c r="J1024" s="828"/>
      <c r="K1024" s="828"/>
      <c r="L1024" s="828"/>
      <c r="M1024" s="1019"/>
      <c r="N1024" s="1019"/>
      <c r="O1024" s="828"/>
      <c r="P1024" s="828"/>
      <c r="Q1024" s="828"/>
    </row>
    <row r="1025" customFormat="true" ht="15.95" customHeight="true" x14ac:dyDescent="0.2">
      <c r="A1025" s="997" t="s">
        <v>718</v>
      </c>
      <c r="B1025" s="997"/>
      <c r="C1025" s="997"/>
      <c r="D1025" s="422"/>
      <c r="E1025" s="366"/>
      <c r="F1025" s="366"/>
      <c r="G1025" s="422"/>
      <c r="Y1025" s="353"/>
      <c r="Z1025" s="355"/>
      <c r="AA1025" s="355"/>
      <c r="AB1025" s="355"/>
      <c r="AC1025" s="355"/>
      <c r="AD1025" s="355"/>
      <c r="AE1025" s="355"/>
      <c r="AF1025" s="355"/>
      <c r="AG1025" s="355"/>
      <c r="AH1025" s="355"/>
      <c r="AI1025" s="355"/>
      <c r="AJ1025" s="355"/>
      <c r="AK1025" s="355"/>
      <c r="AL1025" s="355"/>
      <c r="AM1025" s="355"/>
      <c r="AN1025" s="355"/>
      <c r="AO1025" s="355"/>
      <c r="AP1025" s="355"/>
      <c r="AQ1025" s="355"/>
      <c r="AR1025" s="355"/>
      <c r="AS1025" s="355"/>
      <c r="AT1025" s="355"/>
      <c r="AU1025" s="355"/>
      <c r="AV1025" s="355"/>
      <c r="AW1025" s="355"/>
      <c r="AX1025" s="355"/>
      <c r="AY1025" s="355"/>
      <c r="AZ1025" s="355"/>
      <c r="BA1025" s="353"/>
      <c r="BB1025" s="422"/>
      <c r="BY1025" s="353"/>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customFormat="true" ht="15.95" customHeight="true" x14ac:dyDescent="0.2">
      <c r="A1026" s="1025" t="s">
        <v>719</v>
      </c>
      <c r="B1026" s="1025"/>
      <c r="C1026" s="817" t="s">
        <v>193</v>
      </c>
      <c r="D1026" s="422"/>
      <c r="E1026" s="366"/>
      <c r="F1026" s="366"/>
      <c r="G1026" s="422"/>
      <c r="Y1026" s="353"/>
      <c r="Z1026" s="355"/>
      <c r="AA1026" s="355"/>
      <c r="AB1026" s="355"/>
      <c r="AC1026" s="355"/>
      <c r="AD1026" s="355"/>
      <c r="AE1026" s="355"/>
      <c r="AF1026" s="355"/>
      <c r="AG1026" s="355"/>
      <c r="AH1026" s="355"/>
      <c r="AI1026" s="355"/>
      <c r="AJ1026" s="355"/>
      <c r="AK1026" s="355"/>
      <c r="AL1026" s="355"/>
      <c r="AM1026" s="355"/>
      <c r="AN1026" s="355"/>
      <c r="AO1026" s="355"/>
      <c r="AP1026" s="355"/>
      <c r="AQ1026" s="355"/>
      <c r="AR1026" s="355"/>
      <c r="AS1026" s="355"/>
      <c r="AT1026" s="355"/>
      <c r="AU1026" s="355"/>
      <c r="AV1026" s="355"/>
      <c r="AW1026" s="355"/>
      <c r="AX1026" s="355"/>
      <c r="AY1026" s="355"/>
      <c r="AZ1026" s="355"/>
      <c r="BA1026" s="353"/>
      <c r="BB1026" s="422"/>
      <c r="BY1026" s="353"/>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customFormat="true" ht="15.95" hidden="true" customHeight="true" x14ac:dyDescent="0.2">
      <c r="A1027" s="818" t="s">
        <v>194</v>
      </c>
      <c r="B1027" s="819" t="s">
        <v>195</v>
      </c>
      <c r="C1027" s="820">
        <v>20791</v>
      </c>
      <c r="D1027" s="422"/>
      <c r="E1027" s="366"/>
      <c r="F1027" s="366"/>
      <c r="G1027" s="422"/>
      <c r="Y1027" s="353"/>
      <c r="Z1027" s="355"/>
      <c r="AA1027" s="355"/>
      <c r="AB1027" s="355"/>
      <c r="AC1027" s="355"/>
      <c r="AD1027" s="355"/>
      <c r="AE1027" s="355"/>
      <c r="AF1027" s="355"/>
      <c r="AG1027" s="355"/>
      <c r="AH1027" s="355"/>
      <c r="AI1027" s="355"/>
      <c r="AJ1027" s="355"/>
      <c r="AK1027" s="355"/>
      <c r="AL1027" s="355"/>
      <c r="AM1027" s="355"/>
      <c r="AN1027" s="355"/>
      <c r="AO1027" s="355"/>
      <c r="AP1027" s="355"/>
      <c r="AQ1027" s="355"/>
      <c r="AR1027" s="355"/>
      <c r="AS1027" s="355"/>
      <c r="AT1027" s="355"/>
      <c r="AU1027" s="355"/>
      <c r="AV1027" s="355"/>
      <c r="AW1027" s="355"/>
      <c r="AX1027" s="355"/>
      <c r="AY1027" s="355"/>
      <c r="AZ1027" s="355"/>
      <c r="BA1027" s="353"/>
      <c r="BB1027" s="422"/>
      <c r="BY1027" s="353"/>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customFormat="true" ht="15.95" hidden="true" customHeight="true" x14ac:dyDescent="0.2">
      <c r="A1028" s="821" t="s">
        <v>196</v>
      </c>
      <c r="B1028" s="822" t="s">
        <v>195</v>
      </c>
      <c r="C1028" s="823">
        <v>20791</v>
      </c>
      <c r="D1028" s="422"/>
      <c r="E1028" s="366"/>
      <c r="F1028" s="366"/>
      <c r="G1028" s="422"/>
      <c r="Y1028" s="353"/>
      <c r="Z1028" s="355"/>
      <c r="AA1028" s="355"/>
      <c r="AB1028" s="355"/>
      <c r="AC1028" s="355"/>
      <c r="AD1028" s="355"/>
      <c r="AE1028" s="355"/>
      <c r="AF1028" s="355"/>
      <c r="AG1028" s="355"/>
      <c r="AH1028" s="355"/>
      <c r="AI1028" s="355"/>
      <c r="AJ1028" s="355"/>
      <c r="AK1028" s="355"/>
      <c r="AL1028" s="355"/>
      <c r="AM1028" s="355"/>
      <c r="AN1028" s="355"/>
      <c r="AO1028" s="355"/>
      <c r="AP1028" s="355"/>
      <c r="AQ1028" s="355"/>
      <c r="AR1028" s="355"/>
      <c r="AS1028" s="355"/>
      <c r="AT1028" s="355"/>
      <c r="AU1028" s="355"/>
      <c r="AV1028" s="355"/>
      <c r="AW1028" s="355"/>
      <c r="AX1028" s="355"/>
      <c r="AY1028" s="355"/>
      <c r="AZ1028" s="355"/>
      <c r="BA1028" s="353"/>
      <c r="BB1028" s="422"/>
      <c r="BY1028" s="353"/>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customFormat="true" ht="15.95" hidden="true" customHeight="true" x14ac:dyDescent="0.2">
      <c r="A1029" s="821" t="s">
        <v>197</v>
      </c>
      <c r="B1029" s="822" t="s">
        <v>195</v>
      </c>
      <c r="C1029" s="823">
        <v>20791</v>
      </c>
      <c r="D1029" s="422"/>
      <c r="E1029" s="366"/>
      <c r="F1029" s="366"/>
      <c r="G1029" s="422"/>
      <c r="Y1029" s="353"/>
      <c r="Z1029" s="355"/>
      <c r="AA1029" s="355"/>
      <c r="AB1029" s="355"/>
      <c r="AC1029" s="355"/>
      <c r="AD1029" s="355"/>
      <c r="AE1029" s="355"/>
      <c r="AF1029" s="355"/>
      <c r="AG1029" s="355"/>
      <c r="AH1029" s="355"/>
      <c r="AI1029" s="355"/>
      <c r="AJ1029" s="355"/>
      <c r="AK1029" s="355"/>
      <c r="AL1029" s="355"/>
      <c r="AM1029" s="355"/>
      <c r="AN1029" s="355"/>
      <c r="AO1029" s="355"/>
      <c r="AP1029" s="355"/>
      <c r="AQ1029" s="355"/>
      <c r="AR1029" s="355"/>
      <c r="AS1029" s="355"/>
      <c r="AT1029" s="355"/>
      <c r="AU1029" s="355"/>
      <c r="AV1029" s="355"/>
      <c r="AW1029" s="355"/>
      <c r="AX1029" s="355"/>
      <c r="AY1029" s="355"/>
      <c r="AZ1029" s="355"/>
      <c r="BA1029" s="353"/>
      <c r="BB1029" s="422"/>
      <c r="BY1029" s="353"/>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customFormat="true" ht="15.95" hidden="true" customHeight="true" x14ac:dyDescent="0.2">
      <c r="A1030" s="821" t="s">
        <v>199</v>
      </c>
      <c r="B1030" s="822" t="s">
        <v>195</v>
      </c>
      <c r="C1030" s="823">
        <v>20791</v>
      </c>
      <c r="D1030" s="422"/>
      <c r="E1030" s="366"/>
      <c r="F1030" s="366"/>
      <c r="G1030" s="422"/>
      <c r="Y1030" s="353"/>
      <c r="Z1030" s="355"/>
      <c r="AA1030" s="355"/>
      <c r="AB1030" s="355"/>
      <c r="AC1030" s="355"/>
      <c r="AD1030" s="355"/>
      <c r="AE1030" s="355"/>
      <c r="AF1030" s="355"/>
      <c r="AG1030" s="355"/>
      <c r="AH1030" s="355"/>
      <c r="AI1030" s="355"/>
      <c r="AJ1030" s="355"/>
      <c r="AK1030" s="355"/>
      <c r="AL1030" s="355"/>
      <c r="AM1030" s="355"/>
      <c r="AN1030" s="355"/>
      <c r="AO1030" s="355"/>
      <c r="AP1030" s="355"/>
      <c r="AQ1030" s="355"/>
      <c r="AR1030" s="355"/>
      <c r="AS1030" s="355"/>
      <c r="AT1030" s="355"/>
      <c r="AU1030" s="355"/>
      <c r="AV1030" s="355"/>
      <c r="AW1030" s="355"/>
      <c r="AX1030" s="355"/>
      <c r="AY1030" s="355"/>
      <c r="AZ1030" s="355"/>
      <c r="BA1030" s="353"/>
      <c r="BB1030" s="422"/>
      <c r="BY1030" s="353"/>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customFormat="true" ht="15.95" customHeight="true" x14ac:dyDescent="0.2">
      <c r="A1031" s="999" t="s">
        <v>720</v>
      </c>
      <c r="B1031" s="822" t="s">
        <v>721</v>
      </c>
      <c r="C1031" s="823">
        <v>5894</v>
      </c>
      <c r="D1031" s="422"/>
      <c r="E1031" s="366"/>
      <c r="F1031" s="366"/>
      <c r="G1031" s="422"/>
      <c r="Y1031" s="353"/>
      <c r="Z1031" s="355"/>
      <c r="AA1031" s="355"/>
      <c r="AB1031" s="355"/>
      <c r="AC1031" s="355"/>
      <c r="AD1031" s="355"/>
      <c r="AE1031" s="355"/>
      <c r="AF1031" s="355"/>
      <c r="AG1031" s="355"/>
      <c r="AH1031" s="355"/>
      <c r="AI1031" s="355"/>
      <c r="AJ1031" s="355"/>
      <c r="AK1031" s="355"/>
      <c r="AL1031" s="355"/>
      <c r="AM1031" s="355"/>
      <c r="AN1031" s="355"/>
      <c r="AO1031" s="355"/>
      <c r="AP1031" s="355"/>
      <c r="AQ1031" s="355"/>
      <c r="AR1031" s="355"/>
      <c r="AS1031" s="355"/>
      <c r="AT1031" s="355"/>
      <c r="AU1031" s="355"/>
      <c r="AV1031" s="355"/>
      <c r="AW1031" s="355"/>
      <c r="AX1031" s="355"/>
      <c r="AY1031" s="355"/>
      <c r="AZ1031" s="355"/>
      <c r="BA1031" s="353"/>
      <c r="BB1031" s="422"/>
      <c r="BY1031" s="353"/>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customFormat="true" ht="15.95" customHeight="true" x14ac:dyDescent="0.2">
      <c r="A1032" s="999"/>
      <c r="B1032" s="822" t="s">
        <v>7</v>
      </c>
      <c r="C1032" s="823">
        <v>14897</v>
      </c>
      <c r="D1032" s="422"/>
      <c r="E1032" s="366"/>
      <c r="F1032" s="366"/>
      <c r="G1032" s="422"/>
      <c r="Y1032" s="353"/>
      <c r="Z1032" s="355"/>
      <c r="AA1032" s="355"/>
      <c r="AB1032" s="355"/>
      <c r="AC1032" s="355"/>
      <c r="AD1032" s="355"/>
      <c r="AE1032" s="355"/>
      <c r="AF1032" s="355"/>
      <c r="AG1032" s="355"/>
      <c r="AH1032" s="355"/>
      <c r="AI1032" s="355"/>
      <c r="AJ1032" s="355"/>
      <c r="AK1032" s="355"/>
      <c r="AL1032" s="355"/>
      <c r="AM1032" s="355"/>
      <c r="AN1032" s="355"/>
      <c r="AO1032" s="355"/>
      <c r="AP1032" s="355"/>
      <c r="AQ1032" s="355"/>
      <c r="AR1032" s="355"/>
      <c r="AS1032" s="355"/>
      <c r="AT1032" s="355"/>
      <c r="AU1032" s="355"/>
      <c r="AV1032" s="355"/>
      <c r="AW1032" s="355"/>
      <c r="AX1032" s="355"/>
      <c r="AY1032" s="355"/>
      <c r="AZ1032" s="355"/>
      <c r="BA1032" s="353"/>
      <c r="BB1032" s="422"/>
      <c r="BY1032" s="353"/>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519" customFormat="true" ht="15.95" customHeight="true" x14ac:dyDescent="0.2">
      <c r="A1033" s="824" t="s">
        <v>722</v>
      </c>
      <c r="B1033" s="825" t="s">
        <v>722</v>
      </c>
      <c r="C1033" s="826">
        <v>20791</v>
      </c>
      <c r="D1033" s="310"/>
      <c r="E1033" s="310"/>
      <c r="F1033" s="310"/>
      <c r="G1033" s="310"/>
      <c r="Z1033" s="338"/>
      <c r="AA1033" s="338"/>
      <c r="AB1033" s="338"/>
      <c r="AC1033" s="338"/>
      <c r="AD1033" s="338"/>
      <c r="AE1033" s="338"/>
      <c r="AF1033" s="338"/>
      <c r="AG1033" s="338"/>
      <c r="AH1033" s="338"/>
      <c r="AI1033" s="338"/>
      <c r="AJ1033" s="338"/>
      <c r="AK1033" s="338"/>
      <c r="AL1033" s="338"/>
      <c r="AM1033" s="338"/>
      <c r="AN1033" s="338"/>
      <c r="AO1033" s="338"/>
      <c r="AP1033" s="338"/>
      <c r="AQ1033" s="338"/>
      <c r="AR1033" s="338"/>
      <c r="AS1033" s="338"/>
      <c r="AT1033" s="338"/>
      <c r="AU1033" s="338"/>
      <c r="AV1033" s="338"/>
      <c r="AW1033" s="338"/>
      <c r="AX1033" s="338"/>
      <c r="AY1033" s="338"/>
      <c r="AZ1033" s="338"/>
      <c r="BB1033" s="310"/>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customFormat="true" ht="15.95" customHeight="true" x14ac:dyDescent="0.2">
      <c r="A1034" s="1001" t="s">
        <v>723</v>
      </c>
      <c r="B1034" s="1001"/>
      <c r="C1034" s="1001"/>
      <c r="D1034" s="422"/>
      <c r="E1034" s="366"/>
      <c r="F1034" s="366"/>
      <c r="G1034" s="422"/>
      <c r="Y1034" s="353"/>
      <c r="Z1034" s="355"/>
      <c r="AA1034" s="355"/>
      <c r="AB1034" s="355"/>
      <c r="AC1034" s="355"/>
      <c r="AD1034" s="355"/>
      <c r="AE1034" s="355"/>
      <c r="AF1034" s="355"/>
      <c r="AG1034" s="355"/>
      <c r="AH1034" s="355"/>
      <c r="AI1034" s="355"/>
      <c r="AJ1034" s="355"/>
      <c r="AK1034" s="355"/>
      <c r="AL1034" s="355"/>
      <c r="AM1034" s="355"/>
      <c r="AN1034" s="355"/>
      <c r="AO1034" s="355"/>
      <c r="AP1034" s="355"/>
      <c r="AQ1034" s="355"/>
      <c r="AR1034" s="355"/>
      <c r="AS1034" s="355"/>
      <c r="AT1034" s="355"/>
      <c r="AU1034" s="355"/>
      <c r="AV1034" s="355"/>
      <c r="AW1034" s="355"/>
      <c r="AX1034" s="355"/>
      <c r="AY1034" s="355"/>
      <c r="AZ1034" s="355"/>
      <c r="BA1034" s="353"/>
      <c r="BB1034" s="422"/>
      <c r="BY1034" s="353"/>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6" ht="15" customHeight="true" x14ac:dyDescent="0.25">
      <c r="A1036" s="423" t="s">
        <v>121</v>
      </c>
      <c r="B1036" s="292" t="s">
        <v>122</v>
      </c>
    </row>
    <row r="1037" ht="15" customHeight="true" x14ac:dyDescent="0.2">
      <c r="A1037" s="424" t="str">
        <f>R15</f>
        <v>Bas Uele</v>
      </c>
      <c r="B1037" s="424">
        <f>BR122+BR123</f>
        <v>1422.0267594489496</v>
      </c>
    </row>
    <row r="1038" ht="15" customHeight="true" x14ac:dyDescent="0.2">
      <c r="A1038" s="424" t="str">
        <f>S15</f>
        <v>Equateur</v>
      </c>
      <c r="B1038" s="424">
        <f>BS122+BS123</f>
        <v>2558.2012170066901</v>
      </c>
    </row>
    <row r="1039" ht="15" customHeight="true" x14ac:dyDescent="0.2">
      <c r="A1039" s="424" t="str">
        <f>T15</f>
        <v>Haut Katanga</v>
      </c>
      <c r="B1039" s="424">
        <f>BT122+BT123</f>
        <v>8650.8127741362259</v>
      </c>
    </row>
    <row r="1040" ht="15" customHeight="true" x14ac:dyDescent="0.2">
      <c r="A1040" s="424" t="str">
        <f>U15</f>
        <v>Haut Lomami</v>
      </c>
      <c r="B1040" s="424">
        <f>BU122+BU123</f>
        <v>2151.2532632430784</v>
      </c>
    </row>
    <row r="1041" ht="15" customHeight="true" x14ac:dyDescent="0.2">
      <c r="A1041" s="424" t="str">
        <f>V15</f>
        <v>Haut Uele</v>
      </c>
      <c r="B1041" s="424">
        <f>BV122+BV123</f>
        <v>2103.4236138299862</v>
      </c>
    </row>
    <row r="1042" ht="15" customHeight="true" x14ac:dyDescent="0.2">
      <c r="A1042" s="424" t="str">
        <f>W15</f>
        <v>Ituri</v>
      </c>
      <c r="B1042" s="424">
        <f>BW122+BW123</f>
        <v>4030.4937026777066</v>
      </c>
    </row>
    <row r="1043" ht="15" customHeight="true" x14ac:dyDescent="0.2">
      <c r="A1043" s="424" t="str">
        <f>X15</f>
        <v>Kasai</v>
      </c>
      <c r="B1043" s="424">
        <f>BX122+XR123</f>
        <v>289.20933944456777</v>
      </c>
    </row>
    <row r="1044" ht="15" customHeight="true" x14ac:dyDescent="0.2">
      <c r="A1044" s="424" t="str">
        <f>Y15</f>
        <v>Kasai Central</v>
      </c>
      <c r="B1044" s="424">
        <f>BY122+BY123</f>
        <v>3866.620449758344</v>
      </c>
    </row>
    <row r="1045" ht="15" customHeight="true" x14ac:dyDescent="0.2">
      <c r="A1045" s="424" t="str">
        <f>Z15</f>
        <v>Kasai Oriental</v>
      </c>
      <c r="B1045" s="424">
        <f>BZ122+BZ123</f>
        <v>3665.4117687537423</v>
      </c>
    </row>
    <row r="1046" ht="15" customHeight="true" x14ac:dyDescent="0.2">
      <c r="A1046" s="366" t="str">
        <f>AA15</f>
        <v>Kinshasa</v>
      </c>
      <c r="B1046" s="424">
        <f>CA122+CA123</f>
        <v>14969.826330556189</v>
      </c>
    </row>
    <row r="1047" ht="15" customHeight="true" x14ac:dyDescent="0.2">
      <c r="A1047" s="366" t="str">
        <f>AB15</f>
        <v>Kongo Central</v>
      </c>
      <c r="B1047" s="424">
        <f>CB122+CB123</f>
        <v>7565.6521806004557</v>
      </c>
    </row>
    <row r="1048" ht="15" customHeight="true" x14ac:dyDescent="0.2">
      <c r="A1048" s="366" t="str">
        <f>AC15</f>
        <v>Kwango</v>
      </c>
      <c r="B1048" s="424">
        <f>CC122+CC123</f>
        <v>2782.2401379131529</v>
      </c>
    </row>
    <row r="1049" ht="15" customHeight="true" x14ac:dyDescent="0.2">
      <c r="A1049" s="366" t="str">
        <f>AD15</f>
        <v>Kwilu</v>
      </c>
      <c r="B1049" s="424">
        <f>CD122+CD123</f>
        <v>7417.670056863758</v>
      </c>
    </row>
    <row r="1050" ht="15" customHeight="true" x14ac:dyDescent="0.2">
      <c r="A1050" s="366" t="str">
        <f>AE15</f>
        <v>Lomami</v>
      </c>
      <c r="B1050" s="424">
        <f>CE122+CE123</f>
        <v>2827.8399879440153</v>
      </c>
    </row>
    <row r="1051" ht="15" customHeight="true" x14ac:dyDescent="0.2">
      <c r="A1051" s="366" t="str">
        <f>AF15</f>
        <v>Lualaba</v>
      </c>
      <c r="B1051" s="424">
        <f>CF122+CF123</f>
        <v>3084.9788167192864</v>
      </c>
    </row>
    <row r="1052" ht="15" customHeight="true" x14ac:dyDescent="0.2">
      <c r="A1052" s="366" t="str">
        <f>AG15</f>
        <v>Maindombe</v>
      </c>
      <c r="B1052" s="424">
        <f>CG122+CG123</f>
        <v>3536.15873832426</v>
      </c>
    </row>
    <row r="1053" ht="15" customHeight="true" x14ac:dyDescent="0.2">
      <c r="A1053" s="366" t="str">
        <f>AH15</f>
        <v>Maniema</v>
      </c>
      <c r="B1053" s="424">
        <f>CH122+CH123</f>
        <v>1252.9088382291266</v>
      </c>
    </row>
    <row r="1054" ht="15" customHeight="true" x14ac:dyDescent="0.2">
      <c r="A1054" s="366" t="str">
        <f>AI15</f>
        <v>Mongala</v>
      </c>
      <c r="B1054" s="424">
        <f>CI122+CI123</f>
        <v>716.73177122083621</v>
      </c>
    </row>
    <row r="1055" ht="15" customHeight="true" x14ac:dyDescent="0.2">
      <c r="A1055" s="366" t="str">
        <f>AJ15</f>
        <v>Nord Kivu</v>
      </c>
      <c r="B1055" s="424">
        <f>CJ122+CJ123</f>
        <v>9283.0770976719868</v>
      </c>
    </row>
    <row r="1056" ht="15" customHeight="true" x14ac:dyDescent="0.2">
      <c r="A1056" s="366" t="str">
        <f>AK15</f>
        <v>Nord Ubangi</v>
      </c>
      <c r="B1056" s="424">
        <f>CK122+CK123</f>
        <v>836.51566064674887</v>
      </c>
    </row>
    <row r="1057" ht="15" customHeight="true" x14ac:dyDescent="0.2">
      <c r="A1057" s="366" t="str">
        <f>AL15</f>
        <v>Sankuru</v>
      </c>
      <c r="B1057" s="424">
        <f>CL122+CL123</f>
        <v>1091.1040439845767</v>
      </c>
    </row>
    <row r="1058" ht="15" customHeight="true" x14ac:dyDescent="0.2">
      <c r="A1058" s="366" t="str">
        <f>AM15</f>
        <v>Sud Kivu</v>
      </c>
      <c r="B1058" s="424">
        <f>CM122+CM123</f>
        <v>8556.3089350916707</v>
      </c>
    </row>
    <row r="1059" ht="15" customHeight="true" x14ac:dyDescent="0.2">
      <c r="A1059" s="366" t="str">
        <f>AN15</f>
        <v>Sud Ubangi</v>
      </c>
      <c r="B1059" s="424">
        <f>CN122+CN123</f>
        <v>1843.2831710768507</v>
      </c>
    </row>
    <row r="1060" ht="15" customHeight="true" x14ac:dyDescent="0.2">
      <c r="A1060" s="366" t="str">
        <f>AO15</f>
        <v>Tanganyika</v>
      </c>
      <c r="B1060" s="424">
        <f>CO122+CO123</f>
        <v>2608.7358752026657</v>
      </c>
    </row>
    <row r="1061" ht="15" customHeight="true" x14ac:dyDescent="0.2">
      <c r="A1061" s="366" t="str">
        <f>AP15</f>
        <v>Tshopo</v>
      </c>
      <c r="B1061" s="424">
        <f>CP122+CP123</f>
        <v>5067.0321478701899</v>
      </c>
    </row>
    <row r="1062" ht="15" customHeight="true" x14ac:dyDescent="0.2">
      <c r="A1062" s="366" t="str">
        <f>AQ15</f>
        <v>Tshuapa</v>
      </c>
      <c r="B1062" s="424">
        <f>CQ122+CQ123</f>
        <v>847.16770773271639</v>
      </c>
    </row>
    <row r="1063" ht="15" customHeight="true" x14ac:dyDescent="0.2">
      <c r="A1063" s="366">
        <f>AR15</f>
        <v>0</v>
      </c>
      <c r="B1063" s="424">
        <f>CR122+CR123</f>
        <v>0</v>
      </c>
    </row>
    <row r="1064" ht="15" customHeight="true" x14ac:dyDescent="0.2">
      <c r="A1064" s="366">
        <f>AS15</f>
        <v>0</v>
      </c>
      <c r="B1064" s="424">
        <f>CS122+CS123</f>
        <v>0</v>
      </c>
    </row>
    <row r="1065" ht="15" customHeight="true" x14ac:dyDescent="0.2">
      <c r="A1065" s="366">
        <f>AT15</f>
        <v>0</v>
      </c>
      <c r="B1065" s="424">
        <f>CT122+CT123</f>
        <v>0</v>
      </c>
    </row>
    <row r="1066" ht="15" customHeight="true" x14ac:dyDescent="0.2">
      <c r="A1066" s="366">
        <f>AU15</f>
        <v>0</v>
      </c>
      <c r="B1066" s="424">
        <f>CU122+CU123</f>
        <v>0</v>
      </c>
    </row>
    <row r="1067" ht="15" customHeight="true" x14ac:dyDescent="0.2">
      <c r="A1067" s="366">
        <f>AV15</f>
        <v>0</v>
      </c>
      <c r="B1067" s="424">
        <f>CV122+CV123</f>
        <v>0</v>
      </c>
    </row>
    <row r="1068" ht="15" customHeight="true" x14ac:dyDescent="0.2">
      <c r="A1068" s="366">
        <f>AW15</f>
        <v>0</v>
      </c>
      <c r="B1068" s="424">
        <f>CW122+CW123</f>
        <v>0</v>
      </c>
    </row>
    <row r="1069" ht="15" customHeight="true" x14ac:dyDescent="0.2">
      <c r="A1069" s="366">
        <f>AX15</f>
        <v>0</v>
      </c>
      <c r="B1069" s="424">
        <f>CX122+CX123</f>
        <v>0</v>
      </c>
    </row>
    <row r="1070" ht="15" customHeight="true" x14ac:dyDescent="0.2">
      <c r="A1070" s="366">
        <f>AY15</f>
        <v>0</v>
      </c>
      <c r="B1070" s="424">
        <f>CY122+CY123</f>
        <v>0</v>
      </c>
    </row>
    <row r="1071" ht="15" customHeight="true" x14ac:dyDescent="0.2">
      <c r="B1071" s="424"/>
    </row>
    <row r="1072" ht="15" customHeight="true" x14ac:dyDescent="0.2">
      <c r="A1072" s="424">
        <f>34-COUNTIF(A1037:A1071,"0")</f>
        <v>26</v>
      </c>
      <c r="B1072" s="366" t="s">
        <v>141</v>
      </c>
    </row>
  </sheetData>
  <mergeCells count="202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4"/>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6"/>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A1025:C1025"/>
    <mergeCell ref="A1026:B1026"/>
    <mergeCell ref="A1031:A1032"/>
    <mergeCell ref="A1034:C1034"/>
    <mergeCell ref="A58:A74"/>
    <mergeCell ref="A153:A166"/>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405:I405"/>
    <mergeCell ref="M405:N405"/>
    <mergeCell ref="C406:D406"/>
    <mergeCell ref="H406:I406"/>
    <mergeCell ref="M406:N406"/>
    <mergeCell ref="M400:O400"/>
    <mergeCell ref="C401:D402"/>
    <mergeCell ref="H401:I402"/>
    <mergeCell ref="M401:N402"/>
    <mergeCell ref="C403:D403"/>
    <mergeCell ref="H403:I403"/>
    <mergeCell ref="M403:N403"/>
    <mergeCell ref="J675:L675"/>
    <mergeCell ref="O685:Q685"/>
    <mergeCell ref="E583:G583"/>
    <mergeCell ref="C493:D493"/>
    <mergeCell ref="H493:I493"/>
    <mergeCell ref="M493:N493"/>
    <mergeCell ref="C494:D49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7:D497"/>
    <mergeCell ref="H497:I497"/>
    <mergeCell ref="M497:N497"/>
    <mergeCell ref="C498:D498"/>
    <mergeCell ref="H498:I498"/>
    <mergeCell ref="M498:N498"/>
    <mergeCell ref="H494:I494"/>
    <mergeCell ref="M494:N494"/>
    <mergeCell ref="C495:D495"/>
    <mergeCell ref="H495:I495"/>
    <mergeCell ref="M495:N495"/>
    <mergeCell ref="C496:D496"/>
    <mergeCell ref="H496:I496"/>
    <mergeCell ref="M496:N496"/>
    <mergeCell ref="C491:D491"/>
    <mergeCell ref="H491:I491"/>
    <mergeCell ref="M491:N491"/>
    <mergeCell ref="C492:E492"/>
    <mergeCell ref="H492:I492"/>
    <mergeCell ref="M492:N492"/>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9:D539"/>
    <mergeCell ref="H539:I539"/>
    <mergeCell ref="M539:N539"/>
    <mergeCell ref="C540:D540"/>
    <mergeCell ref="H540:I540"/>
    <mergeCell ref="M540:N540"/>
    <mergeCell ref="C537:D537"/>
    <mergeCell ref="H537:I537"/>
    <mergeCell ref="M537:N537"/>
    <mergeCell ref="C538:D538"/>
    <mergeCell ref="H538:J538"/>
    <mergeCell ref="M538:N538"/>
    <mergeCell ref="C535:D535"/>
    <mergeCell ref="H535:I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O543"/>
    <mergeCell ref="C544:D544"/>
    <mergeCell ref="H544:I544"/>
    <mergeCell ref="M544:N544"/>
    <mergeCell ref="C541:D541"/>
    <mergeCell ref="H541:I541"/>
    <mergeCell ref="M541:N541"/>
    <mergeCell ref="C542:D542"/>
    <mergeCell ref="H542:I542"/>
    <mergeCell ref="M542:N54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G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3:D584"/>
    <mergeCell ref="H583:I583"/>
    <mergeCell ref="M583:N583"/>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4:D674"/>
    <mergeCell ref="H674:L674"/>
    <mergeCell ref="M674:N674"/>
    <mergeCell ref="C675:D675"/>
    <mergeCell ref="H675:I676"/>
    <mergeCell ref="M675:N675"/>
    <mergeCell ref="C676:D676"/>
    <mergeCell ref="M676:N676"/>
    <mergeCell ref="C685:D685"/>
    <mergeCell ref="H685:I685"/>
    <mergeCell ref="M685:N686"/>
    <mergeCell ref="C686:D686"/>
    <mergeCell ref="H686:I686"/>
    <mergeCell ref="C687:D687"/>
    <mergeCell ref="H687:I687"/>
    <mergeCell ref="M687:N687"/>
    <mergeCell ref="C683:D683"/>
    <mergeCell ref="H683:I683"/>
    <mergeCell ref="M683:N683"/>
    <mergeCell ref="C684:D684"/>
    <mergeCell ref="H684:I684"/>
    <mergeCell ref="M684:Q684"/>
    <mergeCell ref="C681:D681"/>
    <mergeCell ref="H681:I681"/>
    <mergeCell ref="M681:N681"/>
    <mergeCell ref="C682:D682"/>
    <mergeCell ref="H682:I682"/>
    <mergeCell ref="M682:N682"/>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8050"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8051"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8052"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8053"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8054"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8055"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8056"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8057"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8058"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8059"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8060"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8061"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8062"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8063"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8064"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8065"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8066"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8067"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8068"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8069"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8070"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8071"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8072"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8073"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8074"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8075"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8076"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8077"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8078"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8079"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8080"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1"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2"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3"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4"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5"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6"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7"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8"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89"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0"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1"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2"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8093"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8094"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8095"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8096"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8097"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8098"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8099"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8100"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101"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102"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103"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104"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105"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106"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7"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8"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9"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10"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11"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12"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13"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14"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15"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16"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7"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8"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9"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20"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21"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22"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dimension ref="A1:DK384"/>
  <sheetFormatPr defaultRowHeight="15"/>
  <sheetData>
    <row r="1">
      <c r="A1" t="s">
        <v>724</v>
      </c>
      <c r="B1" t="s">
        <v>726</v>
      </c>
      <c r="C1" t="s">
        <v>727</v>
      </c>
      <c r="D1" t="s">
        <v>733</v>
      </c>
      <c r="E1" t="s">
        <v>734</v>
      </c>
      <c r="F1" t="s">
        <v>735</v>
      </c>
      <c r="G1" t="s">
        <v>736</v>
      </c>
      <c r="H1" t="s">
        <v>777</v>
      </c>
      <c r="I1" t="s">
        <v>778</v>
      </c>
      <c r="J1" t="s">
        <v>779</v>
      </c>
      <c r="K1" t="s">
        <v>780</v>
      </c>
      <c r="L1" t="s">
        <v>781</v>
      </c>
      <c r="M1" t="s">
        <v>782</v>
      </c>
      <c r="N1" t="s">
        <v>783</v>
      </c>
      <c r="O1" t="s">
        <v>784</v>
      </c>
      <c r="P1" t="s">
        <v>785</v>
      </c>
      <c r="Q1" t="s">
        <v>786</v>
      </c>
      <c r="R1" t="s">
        <v>787</v>
      </c>
      <c r="S1" t="s">
        <v>788</v>
      </c>
      <c r="T1" t="s">
        <v>789</v>
      </c>
      <c r="U1" t="s">
        <v>790</v>
      </c>
      <c r="V1" t="s">
        <v>791</v>
      </c>
      <c r="W1" t="s">
        <v>792</v>
      </c>
      <c r="X1" t="s">
        <v>793</v>
      </c>
      <c r="Y1" t="s">
        <v>794</v>
      </c>
      <c r="Z1" t="s">
        <v>795</v>
      </c>
      <c r="AA1" t="s">
        <v>796</v>
      </c>
      <c r="AB1" t="s">
        <v>797</v>
      </c>
      <c r="AC1" t="s">
        <v>798</v>
      </c>
      <c r="AD1" t="s">
        <v>799</v>
      </c>
      <c r="AE1" t="s">
        <v>800</v>
      </c>
      <c r="AF1" t="s">
        <v>801</v>
      </c>
      <c r="AG1" t="s">
        <v>802</v>
      </c>
      <c r="AH1" t="s">
        <v>803</v>
      </c>
      <c r="AI1" t="s">
        <v>804</v>
      </c>
      <c r="AJ1" t="s">
        <v>805</v>
      </c>
      <c r="AK1" t="s">
        <v>806</v>
      </c>
      <c r="AL1" t="s">
        <v>807</v>
      </c>
      <c r="AM1" t="s">
        <v>808</v>
      </c>
      <c r="AN1" t="s">
        <v>809</v>
      </c>
      <c r="AO1" t="s">
        <v>810</v>
      </c>
      <c r="AP1" t="s">
        <v>811</v>
      </c>
      <c r="AQ1" t="s">
        <v>812</v>
      </c>
      <c r="AR1" t="s">
        <v>813</v>
      </c>
      <c r="AS1" t="s">
        <v>814</v>
      </c>
      <c r="AT1" t="s">
        <v>815</v>
      </c>
      <c r="AU1" t="s">
        <v>816</v>
      </c>
      <c r="AV1" t="s">
        <v>817</v>
      </c>
      <c r="AW1" t="s">
        <v>818</v>
      </c>
      <c r="AX1" t="s">
        <v>819</v>
      </c>
      <c r="AY1" t="s">
        <v>820</v>
      </c>
      <c r="AZ1" t="s">
        <v>821</v>
      </c>
      <c r="BA1" t="s">
        <v>822</v>
      </c>
      <c r="BB1" t="s">
        <v>823</v>
      </c>
      <c r="BC1" t="s">
        <v>824</v>
      </c>
      <c r="BD1" t="s">
        <v>825</v>
      </c>
      <c r="BE1" t="s">
        <v>826</v>
      </c>
      <c r="BF1" t="s">
        <v>827</v>
      </c>
      <c r="BG1" t="s">
        <v>828</v>
      </c>
      <c r="BH1" t="s">
        <v>829</v>
      </c>
      <c r="BI1" t="s">
        <v>830</v>
      </c>
      <c r="BJ1" t="s">
        <v>831</v>
      </c>
      <c r="BK1" t="s">
        <v>832</v>
      </c>
      <c r="BL1" t="s">
        <v>833</v>
      </c>
      <c r="BM1" t="s">
        <v>834</v>
      </c>
      <c r="BN1" t="s">
        <v>835</v>
      </c>
      <c r="BO1" t="s">
        <v>836</v>
      </c>
      <c r="BP1" t="s">
        <v>837</v>
      </c>
      <c r="BQ1" t="s">
        <v>838</v>
      </c>
      <c r="BR1" t="s">
        <v>839</v>
      </c>
      <c r="BS1" t="s">
        <v>840</v>
      </c>
      <c r="BT1" t="s">
        <v>841</v>
      </c>
      <c r="BU1" t="s">
        <v>842</v>
      </c>
      <c r="BV1" t="s">
        <v>843</v>
      </c>
      <c r="BW1" t="s">
        <v>844</v>
      </c>
      <c r="BX1" t="s">
        <v>845</v>
      </c>
      <c r="BY1" t="s">
        <v>846</v>
      </c>
      <c r="BZ1" t="s">
        <v>847</v>
      </c>
      <c r="CA1" t="s">
        <v>848</v>
      </c>
      <c r="CB1" t="s">
        <v>849</v>
      </c>
      <c r="CC1" t="s">
        <v>850</v>
      </c>
      <c r="CD1" t="s">
        <v>851</v>
      </c>
      <c r="CE1" t="s">
        <v>852</v>
      </c>
      <c r="CF1" t="s">
        <v>853</v>
      </c>
      <c r="CG1" t="s">
        <v>854</v>
      </c>
      <c r="CH1" t="s">
        <v>855</v>
      </c>
      <c r="CI1" t="s">
        <v>856</v>
      </c>
      <c r="CJ1" t="s">
        <v>857</v>
      </c>
      <c r="CK1" t="s">
        <v>858</v>
      </c>
      <c r="CL1" t="s">
        <v>859</v>
      </c>
      <c r="CM1" t="s">
        <v>860</v>
      </c>
      <c r="CN1" t="s">
        <v>861</v>
      </c>
      <c r="CO1" t="s">
        <v>862</v>
      </c>
      <c r="CP1" t="s">
        <v>863</v>
      </c>
      <c r="CQ1" t="s">
        <v>864</v>
      </c>
      <c r="CR1" t="s">
        <v>865</v>
      </c>
      <c r="CS1" t="s">
        <v>866</v>
      </c>
      <c r="CT1" t="s">
        <v>867</v>
      </c>
      <c r="CU1" t="s">
        <v>868</v>
      </c>
      <c r="CV1" t="s">
        <v>869</v>
      </c>
      <c r="CW1" t="s">
        <v>870</v>
      </c>
      <c r="CX1" t="s">
        <v>871</v>
      </c>
      <c r="CY1" t="s">
        <v>872</v>
      </c>
      <c r="CZ1" t="s">
        <v>873</v>
      </c>
      <c r="DA1" t="s">
        <v>874</v>
      </c>
      <c r="DB1" t="s">
        <v>875</v>
      </c>
      <c r="DC1" t="s">
        <v>876</v>
      </c>
      <c r="DD1" t="s">
        <v>877</v>
      </c>
      <c r="DE1" t="s">
        <v>878</v>
      </c>
      <c r="DF1" t="s">
        <v>879</v>
      </c>
      <c r="DG1" t="s">
        <v>880</v>
      </c>
      <c r="DH1" t="s">
        <v>881</v>
      </c>
      <c r="DI1" t="s">
        <v>882</v>
      </c>
      <c r="DJ1" t="s">
        <v>883</v>
      </c>
      <c r="DK1" t="s">
        <v>884</v>
      </c>
    </row>
    <row r="2">
      <c r="A2" t="s">
        <v>725</v>
      </c>
      <c r="B2">
        <v>2001</v>
      </c>
      <c r="C2" t="s">
        <v>728</v>
      </c>
      <c r="D2">
        <v>16</v>
      </c>
      <c r="E2" t="s">
        <v>13</v>
      </c>
      <c r="F2" t="s">
        <v>14</v>
      </c>
      <c r="G2" t="s">
        <v>737</v>
      </c>
      <c r="H2">
        <v>21.407424587629691</v>
      </c>
      <c r="I2">
        <v>28.000647373334509</v>
      </c>
      <c r="J2">
        <v>33.794830163235851</v>
      </c>
      <c r="K2">
        <v>54.241668392732457</v>
      </c>
      <c r="L2">
        <v>89.688636483344098</v>
      </c>
      <c r="M2">
        <v>70.858442920809154</v>
      </c>
      <c r="N2">
        <v>74.53618904258893</v>
      </c>
      <c r="O2">
        <v>83.422994427193672</v>
      </c>
      <c r="P2">
        <v>91.989864248241062</v>
      </c>
      <c r="Q2">
        <v>97.51935204401083</v>
      </c>
      <c r="R2">
        <v>18.898379516976402</v>
      </c>
      <c r="S2">
        <v>26.653339489672121</v>
      </c>
      <c r="T2">
        <v>23.856831027574639</v>
      </c>
      <c r="U2">
        <v>29.480952246075599</v>
      </c>
      <c r="V2">
        <v>44.225720492355478</v>
      </c>
      <c r="W2" t="s">
        <v>157</v>
      </c>
      <c r="X2" t="s">
        <v>158</v>
      </c>
      <c r="Y2" t="s">
        <v>159</v>
      </c>
      <c r="Z2" t="s">
        <v>160</v>
      </c>
      <c r="AA2" t="s">
        <v>161</v>
      </c>
      <c r="AB2" t="s">
        <v>162</v>
      </c>
      <c r="AC2" t="s">
        <v>163</v>
      </c>
      <c r="AD2" t="s">
        <v>164</v>
      </c>
      <c r="AE2" t="s">
        <v>165</v>
      </c>
      <c r="AF2" t="s">
        <v>166</v>
      </c>
      <c r="AG2" t="s">
        <v>167</v>
      </c>
      <c r="AH2" t="s">
        <v>195</v>
      </c>
      <c r="AI2" t="s">
        <v>195</v>
      </c>
      <c r="AJ2" t="s">
        <v>195</v>
      </c>
      <c r="AK2" t="s">
        <v>195</v>
      </c>
      <c r="AL2" t="s">
        <v>195</v>
      </c>
      <c r="AM2" t="s">
        <v>195</v>
      </c>
      <c r="AN2" t="s">
        <v>195</v>
      </c>
      <c r="AO2" t="s">
        <v>195</v>
      </c>
      <c r="AP2" t="s">
        <v>195</v>
      </c>
      <c r="AQ2" t="s">
        <v>195</v>
      </c>
      <c r="AR2" t="s">
        <v>195</v>
      </c>
      <c r="AS2" t="s">
        <v>195</v>
      </c>
      <c r="AT2" t="s">
        <v>195</v>
      </c>
      <c r="AU2" t="s">
        <v>195</v>
      </c>
      <c r="AV2" t="s">
        <v>195</v>
      </c>
      <c r="AW2">
        <v>27.655204450326021</v>
      </c>
      <c r="AX2">
        <v>48.198651656447844</v>
      </c>
      <c r="AY2">
        <v>24.234451886691151</v>
      </c>
      <c r="AZ2">
        <v>31.061120372899531</v>
      </c>
      <c r="BA2">
        <v>53.72633917920615</v>
      </c>
      <c r="BB2">
        <v>53.687132539266898</v>
      </c>
      <c r="BC2">
        <v>88.596161083929246</v>
      </c>
      <c r="BD2">
        <v>32.798829365367091</v>
      </c>
      <c r="BE2">
        <v>44.660560431252271</v>
      </c>
      <c r="BF2">
        <v>41.45108413068062</v>
      </c>
      <c r="BG2">
        <v>48.930089208512307</v>
      </c>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row>
    <row r="3">
      <c r="A3" t="s">
        <v>725</v>
      </c>
      <c r="B3">
        <v>2001</v>
      </c>
      <c r="C3" t="s">
        <v>728</v>
      </c>
      <c r="D3">
        <v>17</v>
      </c>
      <c r="E3" t="s">
        <v>13</v>
      </c>
      <c r="F3" t="s">
        <v>51</v>
      </c>
      <c r="G3" t="s">
        <v>195</v>
      </c>
      <c r="H3">
        <v>78.592575412370309</v>
      </c>
      <c r="I3">
        <v>71.999352626665484</v>
      </c>
      <c r="J3">
        <v>66.205169836764142</v>
      </c>
      <c r="K3">
        <v>45.758331607267543</v>
      </c>
      <c r="L3">
        <v>10.3113635166559</v>
      </c>
      <c r="M3">
        <v>29.14155707919085</v>
      </c>
      <c r="N3">
        <v>25.46381095741107</v>
      </c>
      <c r="O3">
        <v>16.577005572806321</v>
      </c>
      <c r="P3">
        <v>8.010135751758936</v>
      </c>
      <c r="Q3">
        <v>2.480647955989169</v>
      </c>
      <c r="R3">
        <v>81.101620483023595</v>
      </c>
      <c r="S3">
        <v>73.346660510327894</v>
      </c>
      <c r="T3">
        <v>76.143168972425357</v>
      </c>
      <c r="U3">
        <v>70.519047753924397</v>
      </c>
      <c r="V3">
        <v>55.774279507644522</v>
      </c>
      <c r="W3" t="s">
        <v>157</v>
      </c>
      <c r="X3" t="s">
        <v>158</v>
      </c>
      <c r="Y3" t="s">
        <v>159</v>
      </c>
      <c r="Z3" t="s">
        <v>160</v>
      </c>
      <c r="AA3" t="s">
        <v>161</v>
      </c>
      <c r="AB3" t="s">
        <v>162</v>
      </c>
      <c r="AC3" t="s">
        <v>163</v>
      </c>
      <c r="AD3" t="s">
        <v>164</v>
      </c>
      <c r="AE3" t="s">
        <v>165</v>
      </c>
      <c r="AF3" t="s">
        <v>166</v>
      </c>
      <c r="AG3" t="s">
        <v>167</v>
      </c>
      <c r="AH3" t="s">
        <v>195</v>
      </c>
      <c r="AI3" t="s">
        <v>195</v>
      </c>
      <c r="AJ3" t="s">
        <v>195</v>
      </c>
      <c r="AK3" t="s">
        <v>195</v>
      </c>
      <c r="AL3" t="s">
        <v>195</v>
      </c>
      <c r="AM3" t="s">
        <v>195</v>
      </c>
      <c r="AN3" t="s">
        <v>195</v>
      </c>
      <c r="AO3" t="s">
        <v>195</v>
      </c>
      <c r="AP3" t="s">
        <v>195</v>
      </c>
      <c r="AQ3" t="s">
        <v>195</v>
      </c>
      <c r="AR3" t="s">
        <v>195</v>
      </c>
      <c r="AS3" t="s">
        <v>195</v>
      </c>
      <c r="AT3" t="s">
        <v>195</v>
      </c>
      <c r="AU3" t="s">
        <v>195</v>
      </c>
      <c r="AV3" t="s">
        <v>195</v>
      </c>
      <c r="AW3">
        <v>72.344795549673961</v>
      </c>
      <c r="AX3">
        <v>51.801348343552156</v>
      </c>
      <c r="AY3">
        <v>75.765548113308853</v>
      </c>
      <c r="AZ3">
        <v>68.938879627100462</v>
      </c>
      <c r="BA3">
        <v>46.27366082079385</v>
      </c>
      <c r="BB3">
        <v>46.312867460733102</v>
      </c>
      <c r="BC3">
        <v>11.403838916070759</v>
      </c>
      <c r="BD3">
        <v>67.201170634632916</v>
      </c>
      <c r="BE3">
        <v>55.339439568747729</v>
      </c>
      <c r="BF3">
        <v>58.548915869319387</v>
      </c>
      <c r="BG3">
        <v>51.069910791487693</v>
      </c>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row>
    <row r="4">
      <c r="A4" t="s">
        <v>725</v>
      </c>
      <c r="B4">
        <v>2001</v>
      </c>
      <c r="C4" t="s">
        <v>728</v>
      </c>
      <c r="D4">
        <v>18</v>
      </c>
      <c r="E4" t="s">
        <v>60</v>
      </c>
      <c r="F4" t="s">
        <v>15</v>
      </c>
      <c r="G4" t="s">
        <v>738</v>
      </c>
      <c r="H4">
        <v>12.92721561540634</v>
      </c>
      <c r="I4">
        <v>17.404025060476439</v>
      </c>
      <c r="J4">
        <v>19.94446145892336</v>
      </c>
      <c r="K4">
        <v>38.53362256361568</v>
      </c>
      <c r="L4">
        <v>79.310880370095987</v>
      </c>
      <c r="M4">
        <v>43.889720075502453</v>
      </c>
      <c r="N4">
        <v>52.02497225755851</v>
      </c>
      <c r="O4">
        <v>65.451225354277199</v>
      </c>
      <c r="P4">
        <v>84.213546557640214</v>
      </c>
      <c r="Q4">
        <v>95.913952363310543</v>
      </c>
      <c r="R4">
        <v>11.27133810547569</v>
      </c>
      <c r="S4">
        <v>16.61489886026731</v>
      </c>
      <c r="T4">
        <v>14.525511333560379</v>
      </c>
      <c r="U4">
        <v>18.183235017477891</v>
      </c>
      <c r="V4">
        <v>31.35682150595829</v>
      </c>
      <c r="W4" t="s">
        <v>157</v>
      </c>
      <c r="X4" t="s">
        <v>158</v>
      </c>
      <c r="Y4" t="s">
        <v>159</v>
      </c>
      <c r="Z4" t="s">
        <v>160</v>
      </c>
      <c r="AA4" t="s">
        <v>161</v>
      </c>
      <c r="AB4" t="s">
        <v>162</v>
      </c>
      <c r="AC4" t="s">
        <v>163</v>
      </c>
      <c r="AD4" t="s">
        <v>164</v>
      </c>
      <c r="AE4" t="s">
        <v>165</v>
      </c>
      <c r="AF4" t="s">
        <v>166</v>
      </c>
      <c r="AG4" t="s">
        <v>167</v>
      </c>
      <c r="AH4" t="s">
        <v>195</v>
      </c>
      <c r="AI4" t="s">
        <v>195</v>
      </c>
      <c r="AJ4" t="s">
        <v>195</v>
      </c>
      <c r="AK4" t="s">
        <v>195</v>
      </c>
      <c r="AL4" t="s">
        <v>195</v>
      </c>
      <c r="AM4" t="s">
        <v>195</v>
      </c>
      <c r="AN4" t="s">
        <v>195</v>
      </c>
      <c r="AO4" t="s">
        <v>195</v>
      </c>
      <c r="AP4" t="s">
        <v>195</v>
      </c>
      <c r="AQ4" t="s">
        <v>195</v>
      </c>
      <c r="AR4" t="s">
        <v>195</v>
      </c>
      <c r="AS4" t="s">
        <v>195</v>
      </c>
      <c r="AT4" t="s">
        <v>195</v>
      </c>
      <c r="AU4" t="s">
        <v>195</v>
      </c>
      <c r="AV4" t="s">
        <v>195</v>
      </c>
      <c r="AW4">
        <v>12.096552644730149</v>
      </c>
      <c r="AX4">
        <v>40.100469821666437</v>
      </c>
      <c r="AY4">
        <v>18.18384208429578</v>
      </c>
      <c r="AZ4">
        <v>12.039296789057589</v>
      </c>
      <c r="BA4">
        <v>37.780524158169342</v>
      </c>
      <c r="BB4">
        <v>39.855070018785383</v>
      </c>
      <c r="BC4">
        <v>86.488520888219796</v>
      </c>
      <c r="BD4">
        <v>18.464042956617039</v>
      </c>
      <c r="BE4">
        <v>32.491591790342412</v>
      </c>
      <c r="BF4">
        <v>28.878790806553759</v>
      </c>
      <c r="BG4">
        <v>39.87028555577367</v>
      </c>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row>
    <row r="5">
      <c r="A5" t="s">
        <v>725</v>
      </c>
      <c r="B5">
        <v>2001</v>
      </c>
      <c r="C5" t="s">
        <v>728</v>
      </c>
      <c r="D5">
        <v>19</v>
      </c>
      <c r="E5" t="s">
        <v>60</v>
      </c>
      <c r="F5" t="s">
        <v>16</v>
      </c>
      <c r="G5" t="s">
        <v>739</v>
      </c>
      <c r="H5">
        <v>8.4802089722233553</v>
      </c>
      <c r="I5">
        <v>10.59662231285807</v>
      </c>
      <c r="J5">
        <v>13.850368704312491</v>
      </c>
      <c r="K5">
        <v>15.708045829116781</v>
      </c>
      <c r="L5">
        <v>10.377756113248109</v>
      </c>
      <c r="M5">
        <v>26.968722845306711</v>
      </c>
      <c r="N5">
        <v>22.51121678503042</v>
      </c>
      <c r="O5">
        <v>17.97176907291648</v>
      </c>
      <c r="P5">
        <v>7.7763176906008358</v>
      </c>
      <c r="Q5">
        <v>1.6053996807002899</v>
      </c>
      <c r="R5">
        <v>7.6270414115007066</v>
      </c>
      <c r="S5">
        <v>10.038440629404811</v>
      </c>
      <c r="T5">
        <v>9.3313196940142582</v>
      </c>
      <c r="U5">
        <v>11.297717228597721</v>
      </c>
      <c r="V5">
        <v>12.868898986397189</v>
      </c>
      <c r="W5" t="s">
        <v>157</v>
      </c>
      <c r="X5" t="s">
        <v>158</v>
      </c>
      <c r="Y5" t="s">
        <v>159</v>
      </c>
      <c r="Z5" t="s">
        <v>160</v>
      </c>
      <c r="AA5" t="s">
        <v>161</v>
      </c>
      <c r="AB5" t="s">
        <v>162</v>
      </c>
      <c r="AC5" t="s">
        <v>163</v>
      </c>
      <c r="AD5" t="s">
        <v>164</v>
      </c>
      <c r="AE5" t="s">
        <v>165</v>
      </c>
      <c r="AF5" t="s">
        <v>166</v>
      </c>
      <c r="AG5" t="s">
        <v>167</v>
      </c>
      <c r="AH5" t="s">
        <v>195</v>
      </c>
      <c r="AI5" t="s">
        <v>195</v>
      </c>
      <c r="AJ5" t="s">
        <v>195</v>
      </c>
      <c r="AK5" t="s">
        <v>195</v>
      </c>
      <c r="AL5" t="s">
        <v>195</v>
      </c>
      <c r="AM5" t="s">
        <v>195</v>
      </c>
      <c r="AN5" t="s">
        <v>195</v>
      </c>
      <c r="AO5" t="s">
        <v>195</v>
      </c>
      <c r="AP5" t="s">
        <v>195</v>
      </c>
      <c r="AQ5" t="s">
        <v>195</v>
      </c>
      <c r="AR5" t="s">
        <v>195</v>
      </c>
      <c r="AS5" t="s">
        <v>195</v>
      </c>
      <c r="AT5" t="s">
        <v>195</v>
      </c>
      <c r="AU5" t="s">
        <v>195</v>
      </c>
      <c r="AV5" t="s">
        <v>195</v>
      </c>
      <c r="AW5">
        <v>15.55865180559587</v>
      </c>
      <c r="AX5">
        <v>8.0981818347813981</v>
      </c>
      <c r="AY5">
        <v>6.0506098023953623</v>
      </c>
      <c r="AZ5">
        <v>19.02182358384194</v>
      </c>
      <c r="BA5">
        <v>15.945815021036809</v>
      </c>
      <c r="BB5">
        <v>13.83206252048152</v>
      </c>
      <c r="BC5">
        <v>2.1076401957094468</v>
      </c>
      <c r="BD5">
        <v>14.33478640875005</v>
      </c>
      <c r="BE5">
        <v>12.16896864090986</v>
      </c>
      <c r="BF5">
        <v>12.572293324126861</v>
      </c>
      <c r="BG5">
        <v>9.059803652738653</v>
      </c>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row>
    <row r="6">
      <c r="A6" t="s">
        <v>725</v>
      </c>
      <c r="B6">
        <v>2001</v>
      </c>
      <c r="C6" t="s">
        <v>728</v>
      </c>
      <c r="D6">
        <v>20</v>
      </c>
      <c r="E6" t="s">
        <v>60</v>
      </c>
      <c r="F6" t="s">
        <v>22</v>
      </c>
      <c r="G6" t="s">
        <v>740</v>
      </c>
      <c r="H6">
        <v>52.515479885694049</v>
      </c>
      <c r="I6">
        <v>51.585427688502421</v>
      </c>
      <c r="J6">
        <v>45.679024605176551</v>
      </c>
      <c r="K6">
        <v>32.028863375481279</v>
      </c>
      <c r="L6">
        <v>8.8106395548456113</v>
      </c>
      <c r="M6">
        <v>23.55645001557259</v>
      </c>
      <c r="N6">
        <v>22.26501382204351</v>
      </c>
      <c r="O6">
        <v>14.014418684439249</v>
      </c>
      <c r="P6">
        <v>6.8970325568525377</v>
      </c>
      <c r="Q6">
        <v>2.127139355836094</v>
      </c>
      <c r="R6">
        <v>51.804256385564869</v>
      </c>
      <c r="S6">
        <v>53.226628526100228</v>
      </c>
      <c r="T6">
        <v>54.028304039075053</v>
      </c>
      <c r="U6">
        <v>48.140130211824847</v>
      </c>
      <c r="V6">
        <v>36.84785415805068</v>
      </c>
      <c r="W6" t="s">
        <v>157</v>
      </c>
      <c r="X6" t="s">
        <v>158</v>
      </c>
      <c r="Y6" t="s">
        <v>159</v>
      </c>
      <c r="Z6" t="s">
        <v>160</v>
      </c>
      <c r="AA6" t="s">
        <v>161</v>
      </c>
      <c r="AB6" t="s">
        <v>162</v>
      </c>
      <c r="AC6" t="s">
        <v>163</v>
      </c>
      <c r="AD6" t="s">
        <v>164</v>
      </c>
      <c r="AE6" t="s">
        <v>165</v>
      </c>
      <c r="AF6" t="s">
        <v>166</v>
      </c>
      <c r="AG6" t="s">
        <v>167</v>
      </c>
      <c r="AH6" t="s">
        <v>195</v>
      </c>
      <c r="AI6" t="s">
        <v>195</v>
      </c>
      <c r="AJ6" t="s">
        <v>195</v>
      </c>
      <c r="AK6" t="s">
        <v>195</v>
      </c>
      <c r="AL6" t="s">
        <v>195</v>
      </c>
      <c r="AM6" t="s">
        <v>195</v>
      </c>
      <c r="AN6" t="s">
        <v>195</v>
      </c>
      <c r="AO6" t="s">
        <v>195</v>
      </c>
      <c r="AP6" t="s">
        <v>195</v>
      </c>
      <c r="AQ6" t="s">
        <v>195</v>
      </c>
      <c r="AR6" t="s">
        <v>195</v>
      </c>
      <c r="AS6" t="s">
        <v>195</v>
      </c>
      <c r="AT6" t="s">
        <v>195</v>
      </c>
      <c r="AU6" t="s">
        <v>195</v>
      </c>
      <c r="AV6" t="s">
        <v>195</v>
      </c>
      <c r="AW6">
        <v>58.23054186584524</v>
      </c>
      <c r="AX6">
        <v>22.407048432811841</v>
      </c>
      <c r="AY6">
        <v>59.862463065417487</v>
      </c>
      <c r="AZ6">
        <v>37.250826235028207</v>
      </c>
      <c r="BA6">
        <v>35.335280999196868</v>
      </c>
      <c r="BB6">
        <v>33.142097496824597</v>
      </c>
      <c r="BC6">
        <v>6.7871032492786361</v>
      </c>
      <c r="BD6">
        <v>39.654427735802123</v>
      </c>
      <c r="BE6">
        <v>42.905418026492981</v>
      </c>
      <c r="BF6">
        <v>40.755429406200072</v>
      </c>
      <c r="BG6">
        <v>34.536966698768808</v>
      </c>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row>
    <row r="7">
      <c r="A7" t="s">
        <v>725</v>
      </c>
      <c r="B7">
        <v>2001</v>
      </c>
      <c r="C7" t="s">
        <v>728</v>
      </c>
      <c r="D7">
        <v>21</v>
      </c>
      <c r="E7" t="s">
        <v>60</v>
      </c>
      <c r="F7" t="s">
        <v>17</v>
      </c>
      <c r="G7" t="s">
        <v>741</v>
      </c>
      <c r="H7">
        <v>26.07709552667626</v>
      </c>
      <c r="I7">
        <v>20.413924938163071</v>
      </c>
      <c r="J7">
        <v>20.526145231587599</v>
      </c>
      <c r="K7">
        <v>13.72946823178626</v>
      </c>
      <c r="L7">
        <v>1.5007239618102859</v>
      </c>
      <c r="M7">
        <v>5.5851070636182456</v>
      </c>
      <c r="N7">
        <v>3.1987971353675539</v>
      </c>
      <c r="O7">
        <v>2.5625868883670742</v>
      </c>
      <c r="P7">
        <v>1.113103194906413</v>
      </c>
      <c r="Q7">
        <v>0.35350860015307423</v>
      </c>
      <c r="R7">
        <v>29.297364097458729</v>
      </c>
      <c r="S7">
        <v>20.120031984227658</v>
      </c>
      <c r="T7">
        <v>22.114864933350312</v>
      </c>
      <c r="U7">
        <v>22.378917542099551</v>
      </c>
      <c r="V7">
        <v>18.926425349593838</v>
      </c>
      <c r="W7" t="s">
        <v>157</v>
      </c>
      <c r="X7" t="s">
        <v>158</v>
      </c>
      <c r="Y7" t="s">
        <v>159</v>
      </c>
      <c r="Z7" t="s">
        <v>160</v>
      </c>
      <c r="AA7" t="s">
        <v>161</v>
      </c>
      <c r="AB7" t="s">
        <v>162</v>
      </c>
      <c r="AC7" t="s">
        <v>163</v>
      </c>
      <c r="AD7" t="s">
        <v>164</v>
      </c>
      <c r="AE7" t="s">
        <v>165</v>
      </c>
      <c r="AF7" t="s">
        <v>166</v>
      </c>
      <c r="AG7" t="s">
        <v>167</v>
      </c>
      <c r="AH7" t="s">
        <v>195</v>
      </c>
      <c r="AI7" t="s">
        <v>195</v>
      </c>
      <c r="AJ7" t="s">
        <v>195</v>
      </c>
      <c r="AK7" t="s">
        <v>195</v>
      </c>
      <c r="AL7" t="s">
        <v>195</v>
      </c>
      <c r="AM7" t="s">
        <v>195</v>
      </c>
      <c r="AN7" t="s">
        <v>195</v>
      </c>
      <c r="AO7" t="s">
        <v>195</v>
      </c>
      <c r="AP7" t="s">
        <v>195</v>
      </c>
      <c r="AQ7" t="s">
        <v>195</v>
      </c>
      <c r="AR7" t="s">
        <v>195</v>
      </c>
      <c r="AS7" t="s">
        <v>195</v>
      </c>
      <c r="AT7" t="s">
        <v>195</v>
      </c>
      <c r="AU7" t="s">
        <v>195</v>
      </c>
      <c r="AV7" t="s">
        <v>195</v>
      </c>
      <c r="AW7">
        <v>14.11425368382873</v>
      </c>
      <c r="AX7">
        <v>29.394299910740319</v>
      </c>
      <c r="AY7">
        <v>15.90308504789137</v>
      </c>
      <c r="AZ7">
        <v>31.688053392072241</v>
      </c>
      <c r="BA7">
        <v>10.938379821596991</v>
      </c>
      <c r="BB7">
        <v>13.170769963908491</v>
      </c>
      <c r="BC7">
        <v>4.6167356667921213</v>
      </c>
      <c r="BD7">
        <v>27.5467428988308</v>
      </c>
      <c r="BE7">
        <v>12.434021542254751</v>
      </c>
      <c r="BF7">
        <v>17.793486463119301</v>
      </c>
      <c r="BG7">
        <v>16.532944092718871</v>
      </c>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row>
    <row r="8">
      <c r="A8" t="s">
        <v>725</v>
      </c>
      <c r="B8">
        <v>2001</v>
      </c>
      <c r="C8" t="s">
        <v>728</v>
      </c>
      <c r="D8">
        <v>22</v>
      </c>
      <c r="E8" t="s">
        <v>54</v>
      </c>
      <c r="F8" t="s">
        <v>49</v>
      </c>
      <c r="G8" t="s">
        <v>195</v>
      </c>
      <c r="H8">
        <v>39.613401124036443</v>
      </c>
      <c r="I8">
        <v>37.84420471274322</v>
      </c>
      <c r="J8">
        <v>40.983690811323562</v>
      </c>
      <c r="K8">
        <v>28.959370709956652</v>
      </c>
      <c r="L8">
        <v>11.57087064778306</v>
      </c>
      <c r="M8">
        <v>38.059999251531323</v>
      </c>
      <c r="N8">
        <v>30.20172760934668</v>
      </c>
      <c r="O8">
        <v>21.542944120282218</v>
      </c>
      <c r="P8">
        <v>8.4534505558306954</v>
      </c>
      <c r="Q8">
        <v>1.6462370258323371</v>
      </c>
      <c r="R8">
        <v>40.358176766687009</v>
      </c>
      <c r="S8">
        <v>37.662975152868157</v>
      </c>
      <c r="T8">
        <v>39.113827327815507</v>
      </c>
      <c r="U8">
        <v>38.3220905969943</v>
      </c>
      <c r="V8">
        <v>29.09822348427678</v>
      </c>
      <c r="W8" t="s">
        <v>157</v>
      </c>
      <c r="X8" t="s">
        <v>158</v>
      </c>
      <c r="Y8" t="s">
        <v>159</v>
      </c>
      <c r="Z8" t="s">
        <v>160</v>
      </c>
      <c r="AA8" t="s">
        <v>161</v>
      </c>
      <c r="AB8" t="s">
        <v>162</v>
      </c>
      <c r="AC8" t="s">
        <v>163</v>
      </c>
      <c r="AD8" t="s">
        <v>164</v>
      </c>
      <c r="AE8" t="s">
        <v>165</v>
      </c>
      <c r="AF8" t="s">
        <v>166</v>
      </c>
      <c r="AG8" t="s">
        <v>167</v>
      </c>
      <c r="AH8" t="s">
        <v>195</v>
      </c>
      <c r="AI8" t="s">
        <v>195</v>
      </c>
      <c r="AJ8" t="s">
        <v>195</v>
      </c>
      <c r="AK8" t="s">
        <v>195</v>
      </c>
      <c r="AL8" t="s">
        <v>195</v>
      </c>
      <c r="AM8" t="s">
        <v>195</v>
      </c>
      <c r="AN8" t="s">
        <v>195</v>
      </c>
      <c r="AO8" t="s">
        <v>195</v>
      </c>
      <c r="AP8" t="s">
        <v>195</v>
      </c>
      <c r="AQ8" t="s">
        <v>195</v>
      </c>
      <c r="AR8" t="s">
        <v>195</v>
      </c>
      <c r="AS8" t="s">
        <v>195</v>
      </c>
      <c r="AT8" t="s">
        <v>195</v>
      </c>
      <c r="AU8" t="s">
        <v>195</v>
      </c>
      <c r="AV8" t="s">
        <v>195</v>
      </c>
      <c r="AW8">
        <v>56.259398962470698</v>
      </c>
      <c r="AX8">
        <v>16.801677135086521</v>
      </c>
      <c r="AY8">
        <v>24.96697606649062</v>
      </c>
      <c r="AZ8">
        <v>61.239978968814853</v>
      </c>
      <c r="BA8">
        <v>29.67969763926958</v>
      </c>
      <c r="BB8">
        <v>25.764204319097718</v>
      </c>
      <c r="BC8">
        <v>2.3789294817332198</v>
      </c>
      <c r="BD8">
        <v>43.705176941121039</v>
      </c>
      <c r="BE8">
        <v>27.247684586587368</v>
      </c>
      <c r="BF8">
        <v>30.33043305813392</v>
      </c>
      <c r="BG8">
        <v>18.515812661062</v>
      </c>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row>
    <row r="9">
      <c r="A9" t="s">
        <v>725</v>
      </c>
      <c r="B9">
        <v>2001</v>
      </c>
      <c r="C9" t="s">
        <v>728</v>
      </c>
      <c r="D9">
        <v>23</v>
      </c>
      <c r="E9" t="s">
        <v>54</v>
      </c>
      <c r="F9" t="s">
        <v>48</v>
      </c>
      <c r="G9" t="s">
        <v>195</v>
      </c>
      <c r="H9">
        <v>60.38659887596355</v>
      </c>
      <c r="I9">
        <v>62.15579528725678</v>
      </c>
      <c r="J9">
        <v>59.016309188676438</v>
      </c>
      <c r="K9">
        <v>71.040629290043356</v>
      </c>
      <c r="L9">
        <v>88.429129352216933</v>
      </c>
      <c r="M9">
        <v>61.940000748468677</v>
      </c>
      <c r="N9">
        <v>69.79827239065331</v>
      </c>
      <c r="O9">
        <v>78.457055879717785</v>
      </c>
      <c r="P9">
        <v>91.546549444169301</v>
      </c>
      <c r="Q9">
        <v>98.353762974167665</v>
      </c>
      <c r="R9">
        <v>59.641823233312977</v>
      </c>
      <c r="S9">
        <v>62.337024847131829</v>
      </c>
      <c r="T9">
        <v>60.886172672184493</v>
      </c>
      <c r="U9">
        <v>61.677909403005707</v>
      </c>
      <c r="V9">
        <v>70.901776515723228</v>
      </c>
      <c r="W9" t="s">
        <v>157</v>
      </c>
      <c r="X9" t="s">
        <v>158</v>
      </c>
      <c r="Y9" t="s">
        <v>159</v>
      </c>
      <c r="Z9" t="s">
        <v>160</v>
      </c>
      <c r="AA9" t="s">
        <v>161</v>
      </c>
      <c r="AB9" t="s">
        <v>162</v>
      </c>
      <c r="AC9" t="s">
        <v>163</v>
      </c>
      <c r="AD9" t="s">
        <v>164</v>
      </c>
      <c r="AE9" t="s">
        <v>165</v>
      </c>
      <c r="AF9" t="s">
        <v>166</v>
      </c>
      <c r="AG9" t="s">
        <v>167</v>
      </c>
      <c r="AH9" t="s">
        <v>195</v>
      </c>
      <c r="AI9" t="s">
        <v>195</v>
      </c>
      <c r="AJ9" t="s">
        <v>195</v>
      </c>
      <c r="AK9" t="s">
        <v>195</v>
      </c>
      <c r="AL9" t="s">
        <v>195</v>
      </c>
      <c r="AM9" t="s">
        <v>195</v>
      </c>
      <c r="AN9" t="s">
        <v>195</v>
      </c>
      <c r="AO9" t="s">
        <v>195</v>
      </c>
      <c r="AP9" t="s">
        <v>195</v>
      </c>
      <c r="AQ9" t="s">
        <v>195</v>
      </c>
      <c r="AR9" t="s">
        <v>195</v>
      </c>
      <c r="AS9" t="s">
        <v>195</v>
      </c>
      <c r="AT9" t="s">
        <v>195</v>
      </c>
      <c r="AU9" t="s">
        <v>195</v>
      </c>
      <c r="AV9" t="s">
        <v>195</v>
      </c>
      <c r="AW9">
        <v>43.740601037529288</v>
      </c>
      <c r="AX9">
        <v>83.198322864913479</v>
      </c>
      <c r="AY9">
        <v>75.033023933509384</v>
      </c>
      <c r="AZ9">
        <v>38.760021031185147</v>
      </c>
      <c r="BA9">
        <v>70.320302360730423</v>
      </c>
      <c r="BB9">
        <v>74.235795680902285</v>
      </c>
      <c r="BC9">
        <v>97.621070518266777</v>
      </c>
      <c r="BD9">
        <v>56.294823058878961</v>
      </c>
      <c r="BE9">
        <v>72.752315413412632</v>
      </c>
      <c r="BF9">
        <v>69.66956694186608</v>
      </c>
      <c r="BG9">
        <v>81.484187338938014</v>
      </c>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row>
    <row r="10">
      <c r="A10" t="s">
        <v>725</v>
      </c>
      <c r="B10">
        <v>2001</v>
      </c>
      <c r="C10" t="s">
        <v>728</v>
      </c>
      <c r="D10">
        <v>29</v>
      </c>
      <c r="E10" t="s">
        <v>57</v>
      </c>
      <c r="F10" t="s">
        <v>49</v>
      </c>
      <c r="G10" t="s">
        <v>742</v>
      </c>
      <c r="H10">
        <v>2.2313817402777358</v>
      </c>
      <c r="I10">
        <v>4.9314134218669672</v>
      </c>
      <c r="J10">
        <v>6.099307485802334</v>
      </c>
      <c r="K10">
        <v>22.563253946022211</v>
      </c>
      <c r="L10">
        <v>75.820735588667389</v>
      </c>
      <c r="M10">
        <v>23.711426397685859</v>
      </c>
      <c r="N10">
        <v>41.511400200025093</v>
      </c>
      <c r="O10">
        <v>59.772810309970851</v>
      </c>
      <c r="P10">
        <v>84.489719813836246</v>
      </c>
      <c r="Q10">
        <v>94.958654767802031</v>
      </c>
      <c r="R10">
        <v>2.022105441258756</v>
      </c>
      <c r="S10">
        <v>4.0336926393617594</v>
      </c>
      <c r="T10">
        <v>3.3382167348016871</v>
      </c>
      <c r="U10">
        <v>5.4894743038455829</v>
      </c>
      <c r="V10">
        <v>12.11254040291041</v>
      </c>
      <c r="W10" t="s">
        <v>157</v>
      </c>
      <c r="X10" t="s">
        <v>158</v>
      </c>
      <c r="Y10" t="s">
        <v>159</v>
      </c>
      <c r="Z10" t="s">
        <v>160</v>
      </c>
      <c r="AA10" t="s">
        <v>161</v>
      </c>
      <c r="AB10" t="s">
        <v>162</v>
      </c>
      <c r="AC10" t="s">
        <v>163</v>
      </c>
      <c r="AD10" t="s">
        <v>164</v>
      </c>
      <c r="AE10" t="s">
        <v>165</v>
      </c>
      <c r="AF10" t="s">
        <v>166</v>
      </c>
      <c r="AG10" t="s">
        <v>167</v>
      </c>
      <c r="AH10" t="s">
        <v>195</v>
      </c>
      <c r="AI10" t="s">
        <v>195</v>
      </c>
      <c r="AJ10" t="s">
        <v>195</v>
      </c>
      <c r="AK10" t="s">
        <v>195</v>
      </c>
      <c r="AL10" t="s">
        <v>195</v>
      </c>
      <c r="AM10" t="s">
        <v>195</v>
      </c>
      <c r="AN10" t="s">
        <v>195</v>
      </c>
      <c r="AO10" t="s">
        <v>195</v>
      </c>
      <c r="AP10" t="s">
        <v>195</v>
      </c>
      <c r="AQ10" t="s">
        <v>195</v>
      </c>
      <c r="AR10" t="s">
        <v>195</v>
      </c>
      <c r="AS10" t="s">
        <v>195</v>
      </c>
      <c r="AT10" t="s">
        <v>195</v>
      </c>
      <c r="AU10" t="s">
        <v>195</v>
      </c>
      <c r="AV10" t="s">
        <v>195</v>
      </c>
      <c r="AW10">
        <v>7.4484715222243656</v>
      </c>
      <c r="AX10">
        <v>18.056603620592959</v>
      </c>
      <c r="AY10">
        <v>0.70425885683783385</v>
      </c>
      <c r="AZ10">
        <v>5.0666901592357423</v>
      </c>
      <c r="BA10">
        <v>31.81045263871907</v>
      </c>
      <c r="BB10">
        <v>26.308493070600491</v>
      </c>
      <c r="BC10">
        <v>86.312884205244018</v>
      </c>
      <c r="BD10">
        <v>0</v>
      </c>
      <c r="BE10">
        <v>17.271256173976191</v>
      </c>
      <c r="BF10">
        <v>16.870604921291321</v>
      </c>
      <c r="BG10">
        <v>21.405613515090469</v>
      </c>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row>
    <row r="11">
      <c r="A11" t="s">
        <v>725</v>
      </c>
      <c r="B11">
        <v>2001</v>
      </c>
      <c r="C11" t="s">
        <v>728</v>
      </c>
      <c r="D11">
        <v>30</v>
      </c>
      <c r="E11" t="s">
        <v>57</v>
      </c>
      <c r="F11" t="s">
        <v>48</v>
      </c>
      <c r="G11" t="s">
        <v>195</v>
      </c>
      <c r="H11">
        <v>97.76861825972226</v>
      </c>
      <c r="I11">
        <v>95.068586578133036</v>
      </c>
      <c r="J11">
        <v>93.900692514197672</v>
      </c>
      <c r="K11">
        <v>77.436746053977785</v>
      </c>
      <c r="L11">
        <v>24.179264411332621</v>
      </c>
      <c r="M11">
        <v>76.288573602314145</v>
      </c>
      <c r="N11">
        <v>58.488599799974907</v>
      </c>
      <c r="O11">
        <v>40.227189690029149</v>
      </c>
      <c r="P11">
        <v>15.51028018616377</v>
      </c>
      <c r="Q11">
        <v>5.0413452321979726</v>
      </c>
      <c r="R11">
        <v>97.977894558741241</v>
      </c>
      <c r="S11">
        <v>95.96630736063824</v>
      </c>
      <c r="T11">
        <v>96.661783265198309</v>
      </c>
      <c r="U11">
        <v>94.510525696154417</v>
      </c>
      <c r="V11">
        <v>87.887459597089588</v>
      </c>
      <c r="W11" t="s">
        <v>157</v>
      </c>
      <c r="X11" t="s">
        <v>158</v>
      </c>
      <c r="Y11" t="s">
        <v>159</v>
      </c>
      <c r="Z11" t="s">
        <v>160</v>
      </c>
      <c r="AA11" t="s">
        <v>161</v>
      </c>
      <c r="AB11" t="s">
        <v>162</v>
      </c>
      <c r="AC11" t="s">
        <v>163</v>
      </c>
      <c r="AD11" t="s">
        <v>164</v>
      </c>
      <c r="AE11" t="s">
        <v>165</v>
      </c>
      <c r="AF11" t="s">
        <v>166</v>
      </c>
      <c r="AG11" t="s">
        <v>167</v>
      </c>
      <c r="AH11" t="s">
        <v>195</v>
      </c>
      <c r="AI11" t="s">
        <v>195</v>
      </c>
      <c r="AJ11" t="s">
        <v>195</v>
      </c>
      <c r="AK11" t="s">
        <v>195</v>
      </c>
      <c r="AL11" t="s">
        <v>195</v>
      </c>
      <c r="AM11" t="s">
        <v>195</v>
      </c>
      <c r="AN11" t="s">
        <v>195</v>
      </c>
      <c r="AO11" t="s">
        <v>195</v>
      </c>
      <c r="AP11" t="s">
        <v>195</v>
      </c>
      <c r="AQ11" t="s">
        <v>195</v>
      </c>
      <c r="AR11" t="s">
        <v>195</v>
      </c>
      <c r="AS11" t="s">
        <v>195</v>
      </c>
      <c r="AT11" t="s">
        <v>195</v>
      </c>
      <c r="AU11" t="s">
        <v>195</v>
      </c>
      <c r="AV11" t="s">
        <v>195</v>
      </c>
      <c r="AW11">
        <v>92.551528477775634</v>
      </c>
      <c r="AX11">
        <v>81.943396379407034</v>
      </c>
      <c r="AY11">
        <v>99.295741143162161</v>
      </c>
      <c r="AZ11">
        <v>94.933309840764252</v>
      </c>
      <c r="BA11">
        <v>68.18954736128093</v>
      </c>
      <c r="BB11">
        <v>73.691506929399509</v>
      </c>
      <c r="BC11">
        <v>13.687115794755989</v>
      </c>
      <c r="BD11">
        <v>100</v>
      </c>
      <c r="BE11">
        <v>82.728743826023816</v>
      </c>
      <c r="BF11">
        <v>83.129395078708683</v>
      </c>
      <c r="BG11">
        <v>78.594386484909535</v>
      </c>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row>
    <row r="12">
      <c r="A12" t="s">
        <v>725</v>
      </c>
      <c r="B12">
        <v>2001</v>
      </c>
      <c r="C12" t="s">
        <v>728</v>
      </c>
      <c r="D12">
        <v>31</v>
      </c>
      <c r="E12" t="s">
        <v>104</v>
      </c>
      <c r="F12" t="s">
        <v>49</v>
      </c>
      <c r="G12" t="s">
        <v>743</v>
      </c>
      <c r="H12">
        <v>0.064657768644056604</v>
      </c>
      <c r="I12">
        <v>0.31575600626064299</v>
      </c>
      <c r="J12">
        <v>0.4842920540213555</v>
      </c>
      <c r="K12">
        <v>4.8683083954760056</v>
      </c>
      <c r="L12">
        <v>51.832835847186153</v>
      </c>
      <c r="M12">
        <v>6.594275756011041</v>
      </c>
      <c r="N12">
        <v>12.579099076305511</v>
      </c>
      <c r="O12">
        <v>30.096023052770981</v>
      </c>
      <c r="P12">
        <v>55.740187692834567</v>
      </c>
      <c r="Q12">
        <v>79.374819551247313</v>
      </c>
      <c r="R12">
        <v>0</v>
      </c>
      <c r="S12">
        <v>0.18313384332611421</v>
      </c>
      <c r="T12">
        <v>0.21700552149741731</v>
      </c>
      <c r="U12">
        <v>0</v>
      </c>
      <c r="V12">
        <v>1.492258804324182</v>
      </c>
      <c r="W12" t="s">
        <v>157</v>
      </c>
      <c r="X12" t="s">
        <v>158</v>
      </c>
      <c r="Y12" t="s">
        <v>159</v>
      </c>
      <c r="Z12" t="s">
        <v>160</v>
      </c>
      <c r="AA12" t="s">
        <v>161</v>
      </c>
      <c r="AB12" t="s">
        <v>162</v>
      </c>
      <c r="AC12" t="s">
        <v>163</v>
      </c>
      <c r="AD12" t="s">
        <v>164</v>
      </c>
      <c r="AE12" t="s">
        <v>165</v>
      </c>
      <c r="AF12" t="s">
        <v>166</v>
      </c>
      <c r="AG12" t="s">
        <v>167</v>
      </c>
      <c r="AH12" t="s">
        <v>195</v>
      </c>
      <c r="AI12" t="s">
        <v>195</v>
      </c>
      <c r="AJ12" t="s">
        <v>195</v>
      </c>
      <c r="AK12" t="s">
        <v>195</v>
      </c>
      <c r="AL12" t="s">
        <v>195</v>
      </c>
      <c r="AM12" t="s">
        <v>195</v>
      </c>
      <c r="AN12" t="s">
        <v>195</v>
      </c>
      <c r="AO12" t="s">
        <v>195</v>
      </c>
      <c r="AP12" t="s">
        <v>195</v>
      </c>
      <c r="AQ12" t="s">
        <v>195</v>
      </c>
      <c r="AR12" t="s">
        <v>195</v>
      </c>
      <c r="AS12" t="s">
        <v>195</v>
      </c>
      <c r="AT12" t="s">
        <v>195</v>
      </c>
      <c r="AU12" t="s">
        <v>195</v>
      </c>
      <c r="AV12" t="s">
        <v>195</v>
      </c>
      <c r="AW12">
        <v>2.8988767806741058</v>
      </c>
      <c r="AX12">
        <v>8.3317490015724545</v>
      </c>
      <c r="AY12">
        <v>0.70425885683783385</v>
      </c>
      <c r="AZ12">
        <v>0.35436512790014291</v>
      </c>
      <c r="BA12">
        <v>10.39648185975593</v>
      </c>
      <c r="BB12">
        <v>11.02814236156455</v>
      </c>
      <c r="BC12">
        <v>67.544850081545604</v>
      </c>
      <c r="BD12">
        <v>0</v>
      </c>
      <c r="BE12">
        <v>2.21047249579079</v>
      </c>
      <c r="BF12">
        <v>7.3579836558989724</v>
      </c>
      <c r="BG12">
        <v>6.3535344041450381</v>
      </c>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row>
    <row r="13">
      <c r="A13" t="s">
        <v>725</v>
      </c>
      <c r="B13">
        <v>2001</v>
      </c>
      <c r="C13" t="s">
        <v>728</v>
      </c>
      <c r="D13">
        <v>32</v>
      </c>
      <c r="E13" t="s">
        <v>104</v>
      </c>
      <c r="F13" t="s">
        <v>48</v>
      </c>
      <c r="G13" t="s">
        <v>195</v>
      </c>
      <c r="H13">
        <v>99.935342231355946</v>
      </c>
      <c r="I13">
        <v>99.684243993739358</v>
      </c>
      <c r="J13">
        <v>99.515707945978647</v>
      </c>
      <c r="K13">
        <v>95.131691604523994</v>
      </c>
      <c r="L13">
        <v>48.167164152813847</v>
      </c>
      <c r="M13">
        <v>93.405724243988971</v>
      </c>
      <c r="N13">
        <v>87.420900923694504</v>
      </c>
      <c r="O13">
        <v>69.903976947229026</v>
      </c>
      <c r="P13">
        <v>44.259812307165433</v>
      </c>
      <c r="Q13">
        <v>20.62518044875269</v>
      </c>
      <c r="R13">
        <v>100</v>
      </c>
      <c r="S13">
        <v>99.816866156673882</v>
      </c>
      <c r="T13">
        <v>99.782994478502587</v>
      </c>
      <c r="U13">
        <v>100</v>
      </c>
      <c r="V13">
        <v>98.50774119567582</v>
      </c>
      <c r="W13" t="s">
        <v>157</v>
      </c>
      <c r="X13" t="s">
        <v>158</v>
      </c>
      <c r="Y13" t="s">
        <v>159</v>
      </c>
      <c r="Z13" t="s">
        <v>160</v>
      </c>
      <c r="AA13" t="s">
        <v>161</v>
      </c>
      <c r="AB13" t="s">
        <v>162</v>
      </c>
      <c r="AC13" t="s">
        <v>163</v>
      </c>
      <c r="AD13" t="s">
        <v>164</v>
      </c>
      <c r="AE13" t="s">
        <v>165</v>
      </c>
      <c r="AF13" t="s">
        <v>166</v>
      </c>
      <c r="AG13" t="s">
        <v>167</v>
      </c>
      <c r="AH13" t="s">
        <v>195</v>
      </c>
      <c r="AI13" t="s">
        <v>195</v>
      </c>
      <c r="AJ13" t="s">
        <v>195</v>
      </c>
      <c r="AK13" t="s">
        <v>195</v>
      </c>
      <c r="AL13" t="s">
        <v>195</v>
      </c>
      <c r="AM13" t="s">
        <v>195</v>
      </c>
      <c r="AN13" t="s">
        <v>195</v>
      </c>
      <c r="AO13" t="s">
        <v>195</v>
      </c>
      <c r="AP13" t="s">
        <v>195</v>
      </c>
      <c r="AQ13" t="s">
        <v>195</v>
      </c>
      <c r="AR13" t="s">
        <v>195</v>
      </c>
      <c r="AS13" t="s">
        <v>195</v>
      </c>
      <c r="AT13" t="s">
        <v>195</v>
      </c>
      <c r="AU13" t="s">
        <v>195</v>
      </c>
      <c r="AV13" t="s">
        <v>195</v>
      </c>
      <c r="AW13">
        <v>97.101123219325885</v>
      </c>
      <c r="AX13">
        <v>91.668250998427553</v>
      </c>
      <c r="AY13">
        <v>99.295741143162161</v>
      </c>
      <c r="AZ13">
        <v>99.645634872099848</v>
      </c>
      <c r="BA13">
        <v>89.603518140244077</v>
      </c>
      <c r="BB13">
        <v>88.971857638435452</v>
      </c>
      <c r="BC13">
        <v>32.455149918454403</v>
      </c>
      <c r="BD13">
        <v>100</v>
      </c>
      <c r="BE13">
        <v>97.789527504209204</v>
      </c>
      <c r="BF13">
        <v>92.642016344101023</v>
      </c>
      <c r="BG13">
        <v>93.646465595854963</v>
      </c>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row>
    <row r="14">
      <c r="A14" t="s">
        <v>725</v>
      </c>
      <c r="B14">
        <v>2001</v>
      </c>
      <c r="C14" t="s">
        <v>728</v>
      </c>
      <c r="D14">
        <v>35</v>
      </c>
      <c r="E14" t="s">
        <v>55</v>
      </c>
      <c r="F14" t="s">
        <v>49</v>
      </c>
      <c r="G14" t="s">
        <v>195</v>
      </c>
      <c r="H14">
        <v>1.175147946846667</v>
      </c>
      <c r="I14">
        <v>2.108935934789157</v>
      </c>
      <c r="J14">
        <v>0.86222013987393031</v>
      </c>
      <c r="K14">
        <v>6.0465499301768917</v>
      </c>
      <c r="L14">
        <v>52.942948642522062</v>
      </c>
      <c r="M14">
        <v>7.7990818000735942</v>
      </c>
      <c r="N14">
        <v>13.83784662243637</v>
      </c>
      <c r="O14">
        <v>31.48759569450354</v>
      </c>
      <c r="P14">
        <v>56.197355076456859</v>
      </c>
      <c r="Q14">
        <v>80.100024548720071</v>
      </c>
      <c r="R14">
        <v>1.331404415317015</v>
      </c>
      <c r="S14">
        <v>1.849545744937652</v>
      </c>
      <c r="T14">
        <v>1.031916232524648</v>
      </c>
      <c r="U14">
        <v>0.46575326976340942</v>
      </c>
      <c r="V14">
        <v>3.013798835857779</v>
      </c>
      <c r="W14" t="s">
        <v>157</v>
      </c>
      <c r="X14" t="s">
        <v>158</v>
      </c>
      <c r="Y14" t="s">
        <v>159</v>
      </c>
      <c r="Z14" t="s">
        <v>160</v>
      </c>
      <c r="AA14" t="s">
        <v>161</v>
      </c>
      <c r="AB14" t="s">
        <v>162</v>
      </c>
      <c r="AC14" t="s">
        <v>163</v>
      </c>
      <c r="AD14" t="s">
        <v>164</v>
      </c>
      <c r="AE14" t="s">
        <v>165</v>
      </c>
      <c r="AF14" t="s">
        <v>166</v>
      </c>
      <c r="AG14" t="s">
        <v>167</v>
      </c>
      <c r="AH14" t="s">
        <v>195</v>
      </c>
      <c r="AI14" t="s">
        <v>195</v>
      </c>
      <c r="AJ14" t="s">
        <v>195</v>
      </c>
      <c r="AK14" t="s">
        <v>195</v>
      </c>
      <c r="AL14" t="s">
        <v>195</v>
      </c>
      <c r="AM14" t="s">
        <v>195</v>
      </c>
      <c r="AN14" t="s">
        <v>195</v>
      </c>
      <c r="AO14" t="s">
        <v>195</v>
      </c>
      <c r="AP14" t="s">
        <v>195</v>
      </c>
      <c r="AQ14" t="s">
        <v>195</v>
      </c>
      <c r="AR14" t="s">
        <v>195</v>
      </c>
      <c r="AS14" t="s">
        <v>195</v>
      </c>
      <c r="AT14" t="s">
        <v>195</v>
      </c>
      <c r="AU14" t="s">
        <v>195</v>
      </c>
      <c r="AV14" t="s">
        <v>195</v>
      </c>
      <c r="AW14">
        <v>3.0347616297682052</v>
      </c>
      <c r="AX14">
        <v>8.3317490015724545</v>
      </c>
      <c r="AY14">
        <v>5.2299053470522248</v>
      </c>
      <c r="AZ14">
        <v>0.35436512790014291</v>
      </c>
      <c r="BA14">
        <v>10.497418576840939</v>
      </c>
      <c r="BB14">
        <v>13.59200535998864</v>
      </c>
      <c r="BC14">
        <v>68.234851336093342</v>
      </c>
      <c r="BD14">
        <v>0.24221910113981779</v>
      </c>
      <c r="BE14">
        <v>2.492807132129097</v>
      </c>
      <c r="BF14">
        <v>7.5890314518571502</v>
      </c>
      <c r="BG14">
        <v>8.5192132813400381</v>
      </c>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row>
    <row r="15">
      <c r="A15" t="s">
        <v>725</v>
      </c>
      <c r="B15">
        <v>2001</v>
      </c>
      <c r="C15" t="s">
        <v>728</v>
      </c>
      <c r="D15">
        <v>36</v>
      </c>
      <c r="E15" t="s">
        <v>55</v>
      </c>
      <c r="F15" t="s">
        <v>48</v>
      </c>
      <c r="G15" t="s">
        <v>195</v>
      </c>
      <c r="H15">
        <v>98.824852053153336</v>
      </c>
      <c r="I15">
        <v>97.891064065210841</v>
      </c>
      <c r="J15">
        <v>99.137779860126074</v>
      </c>
      <c r="K15">
        <v>93.953450069823106</v>
      </c>
      <c r="L15">
        <v>47.057051357477953</v>
      </c>
      <c r="M15">
        <v>92.200918199926406</v>
      </c>
      <c r="N15">
        <v>86.162153377563627</v>
      </c>
      <c r="O15">
        <v>68.51240430549646</v>
      </c>
      <c r="P15">
        <v>43.802644923543141</v>
      </c>
      <c r="Q15">
        <v>19.899975451279929</v>
      </c>
      <c r="R15">
        <v>98.66859558468299</v>
      </c>
      <c r="S15">
        <v>98.150454255062343</v>
      </c>
      <c r="T15">
        <v>98.968083767475363</v>
      </c>
      <c r="U15">
        <v>99.534246730236589</v>
      </c>
      <c r="V15">
        <v>96.986201164142216</v>
      </c>
      <c r="W15" t="s">
        <v>157</v>
      </c>
      <c r="X15" t="s">
        <v>158</v>
      </c>
      <c r="Y15" t="s">
        <v>159</v>
      </c>
      <c r="Z15" t="s">
        <v>160</v>
      </c>
      <c r="AA15" t="s">
        <v>161</v>
      </c>
      <c r="AB15" t="s">
        <v>162</v>
      </c>
      <c r="AC15" t="s">
        <v>163</v>
      </c>
      <c r="AD15" t="s">
        <v>164</v>
      </c>
      <c r="AE15" t="s">
        <v>165</v>
      </c>
      <c r="AF15" t="s">
        <v>166</v>
      </c>
      <c r="AG15" t="s">
        <v>167</v>
      </c>
      <c r="AH15" t="s">
        <v>195</v>
      </c>
      <c r="AI15" t="s">
        <v>195</v>
      </c>
      <c r="AJ15" t="s">
        <v>195</v>
      </c>
      <c r="AK15" t="s">
        <v>195</v>
      </c>
      <c r="AL15" t="s">
        <v>195</v>
      </c>
      <c r="AM15" t="s">
        <v>195</v>
      </c>
      <c r="AN15" t="s">
        <v>195</v>
      </c>
      <c r="AO15" t="s">
        <v>195</v>
      </c>
      <c r="AP15" t="s">
        <v>195</v>
      </c>
      <c r="AQ15" t="s">
        <v>195</v>
      </c>
      <c r="AR15" t="s">
        <v>195</v>
      </c>
      <c r="AS15" t="s">
        <v>195</v>
      </c>
      <c r="AT15" t="s">
        <v>195</v>
      </c>
      <c r="AU15" t="s">
        <v>195</v>
      </c>
      <c r="AV15" t="s">
        <v>195</v>
      </c>
      <c r="AW15">
        <v>96.965238370231802</v>
      </c>
      <c r="AX15">
        <v>91.668250998427553</v>
      </c>
      <c r="AY15">
        <v>94.770094652947776</v>
      </c>
      <c r="AZ15">
        <v>99.645634872099848</v>
      </c>
      <c r="BA15">
        <v>89.502581423159072</v>
      </c>
      <c r="BB15">
        <v>86.407994640011367</v>
      </c>
      <c r="BC15">
        <v>31.765148663906661</v>
      </c>
      <c r="BD15">
        <v>99.757780898860176</v>
      </c>
      <c r="BE15">
        <v>97.507192867870913</v>
      </c>
      <c r="BF15">
        <v>92.410968548142847</v>
      </c>
      <c r="BG15">
        <v>91.480786718659971</v>
      </c>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row>
    <row r="16">
      <c r="A16" t="s">
        <v>725</v>
      </c>
      <c r="B16">
        <v>2001</v>
      </c>
      <c r="C16" t="s">
        <v>728</v>
      </c>
      <c r="D16">
        <v>37</v>
      </c>
      <c r="E16" t="s">
        <v>168</v>
      </c>
      <c r="F16" t="s">
        <v>49</v>
      </c>
      <c r="G16" t="s">
        <v>744</v>
      </c>
      <c r="H16">
        <v>0.77167769659690677</v>
      </c>
      <c r="I16">
        <v>2.9501432633507569</v>
      </c>
      <c r="J16">
        <v>1.6995469064589179</v>
      </c>
      <c r="K16">
        <v>10.33781909268556</v>
      </c>
      <c r="L16">
        <v>58.705184728406643</v>
      </c>
      <c r="M16">
        <v>10.69679461771984</v>
      </c>
      <c r="N16">
        <v>18.56527252088193</v>
      </c>
      <c r="O16">
        <v>37.0667819663663</v>
      </c>
      <c r="P16">
        <v>61.090812053819718</v>
      </c>
      <c r="Q16">
        <v>82.137568461868611</v>
      </c>
      <c r="R16">
        <v>0</v>
      </c>
      <c r="S16">
        <v>2.6235480690284549</v>
      </c>
      <c r="T16">
        <v>1.28847100499046</v>
      </c>
      <c r="U16">
        <v>0.1755862539934607</v>
      </c>
      <c r="V16">
        <v>5.000980534152057</v>
      </c>
      <c r="W16" t="s">
        <v>157</v>
      </c>
      <c r="X16" t="s">
        <v>158</v>
      </c>
      <c r="Y16" t="s">
        <v>159</v>
      </c>
      <c r="Z16" t="s">
        <v>160</v>
      </c>
      <c r="AA16" t="s">
        <v>161</v>
      </c>
      <c r="AB16" t="s">
        <v>162</v>
      </c>
      <c r="AC16" t="s">
        <v>163</v>
      </c>
      <c r="AD16" t="s">
        <v>164</v>
      </c>
      <c r="AE16" t="s">
        <v>165</v>
      </c>
      <c r="AF16" t="s">
        <v>166</v>
      </c>
      <c r="AG16" t="s">
        <v>167</v>
      </c>
      <c r="AH16" t="s">
        <v>195</v>
      </c>
      <c r="AI16" t="s">
        <v>195</v>
      </c>
      <c r="AJ16" t="s">
        <v>195</v>
      </c>
      <c r="AK16" t="s">
        <v>195</v>
      </c>
      <c r="AL16" t="s">
        <v>195</v>
      </c>
      <c r="AM16" t="s">
        <v>195</v>
      </c>
      <c r="AN16" t="s">
        <v>195</v>
      </c>
      <c r="AO16" t="s">
        <v>195</v>
      </c>
      <c r="AP16" t="s">
        <v>195</v>
      </c>
      <c r="AQ16" t="s">
        <v>195</v>
      </c>
      <c r="AR16" t="s">
        <v>195</v>
      </c>
      <c r="AS16" t="s">
        <v>195</v>
      </c>
      <c r="AT16" t="s">
        <v>195</v>
      </c>
      <c r="AU16" t="s">
        <v>195</v>
      </c>
      <c r="AV16" t="s">
        <v>195</v>
      </c>
      <c r="AW16">
        <v>10.97356425340919</v>
      </c>
      <c r="AX16">
        <v>17.286269875264988</v>
      </c>
      <c r="AY16">
        <v>3.372011908678068</v>
      </c>
      <c r="AZ16">
        <v>1.1408639599791199</v>
      </c>
      <c r="BA16">
        <v>19.53868202675492</v>
      </c>
      <c r="BB16">
        <v>23.880975781651362</v>
      </c>
      <c r="BC16">
        <v>77.017841971113</v>
      </c>
      <c r="BD16">
        <v>0.73849922642538424</v>
      </c>
      <c r="BE16">
        <v>5.5816745425001359</v>
      </c>
      <c r="BF16">
        <v>18.05114188082371</v>
      </c>
      <c r="BG16">
        <v>14.595248150575079</v>
      </c>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row>
    <row r="17">
      <c r="A17" t="s">
        <v>725</v>
      </c>
      <c r="B17">
        <v>2001</v>
      </c>
      <c r="C17" t="s">
        <v>728</v>
      </c>
      <c r="D17">
        <v>38</v>
      </c>
      <c r="E17" t="s">
        <v>168</v>
      </c>
      <c r="F17" t="s">
        <v>48</v>
      </c>
      <c r="G17" t="s">
        <v>195</v>
      </c>
      <c r="H17">
        <v>99.22832230340309</v>
      </c>
      <c r="I17">
        <v>97.049856736649247</v>
      </c>
      <c r="J17">
        <v>98.30045309354108</v>
      </c>
      <c r="K17">
        <v>89.66218090731445</v>
      </c>
      <c r="L17">
        <v>41.294815271593357</v>
      </c>
      <c r="M17">
        <v>89.303205382280154</v>
      </c>
      <c r="N17">
        <v>81.434727479118081</v>
      </c>
      <c r="O17">
        <v>62.933218033633707</v>
      </c>
      <c r="P17">
        <v>38.909187946180268</v>
      </c>
      <c r="Q17">
        <v>17.862431538131379</v>
      </c>
      <c r="R17">
        <v>100</v>
      </c>
      <c r="S17">
        <v>97.376451930971541</v>
      </c>
      <c r="T17">
        <v>98.711528995009544</v>
      </c>
      <c r="U17">
        <v>99.824413746006542</v>
      </c>
      <c r="V17">
        <v>94.999019465847951</v>
      </c>
      <c r="W17" t="s">
        <v>157</v>
      </c>
      <c r="X17" t="s">
        <v>158</v>
      </c>
      <c r="Y17" t="s">
        <v>159</v>
      </c>
      <c r="Z17" t="s">
        <v>160</v>
      </c>
      <c r="AA17" t="s">
        <v>161</v>
      </c>
      <c r="AB17" t="s">
        <v>162</v>
      </c>
      <c r="AC17" t="s">
        <v>163</v>
      </c>
      <c r="AD17" t="s">
        <v>164</v>
      </c>
      <c r="AE17" t="s">
        <v>165</v>
      </c>
      <c r="AF17" t="s">
        <v>166</v>
      </c>
      <c r="AG17" t="s">
        <v>167</v>
      </c>
      <c r="AH17" t="s">
        <v>195</v>
      </c>
      <c r="AI17" t="s">
        <v>195</v>
      </c>
      <c r="AJ17" t="s">
        <v>195</v>
      </c>
      <c r="AK17" t="s">
        <v>195</v>
      </c>
      <c r="AL17" t="s">
        <v>195</v>
      </c>
      <c r="AM17" t="s">
        <v>195</v>
      </c>
      <c r="AN17" t="s">
        <v>195</v>
      </c>
      <c r="AO17" t="s">
        <v>195</v>
      </c>
      <c r="AP17" t="s">
        <v>195</v>
      </c>
      <c r="AQ17" t="s">
        <v>195</v>
      </c>
      <c r="AR17" t="s">
        <v>195</v>
      </c>
      <c r="AS17" t="s">
        <v>195</v>
      </c>
      <c r="AT17" t="s">
        <v>195</v>
      </c>
      <c r="AU17" t="s">
        <v>195</v>
      </c>
      <c r="AV17" t="s">
        <v>195</v>
      </c>
      <c r="AW17">
        <v>89.02643574659082</v>
      </c>
      <c r="AX17">
        <v>82.713730124735008</v>
      </c>
      <c r="AY17">
        <v>96.627988091321939</v>
      </c>
      <c r="AZ17">
        <v>98.859136040020871</v>
      </c>
      <c r="BA17">
        <v>80.461317973245087</v>
      </c>
      <c r="BB17">
        <v>76.119024218348642</v>
      </c>
      <c r="BC17">
        <v>22.982158028887</v>
      </c>
      <c r="BD17">
        <v>99.261500773574625</v>
      </c>
      <c r="BE17">
        <v>94.418325457499861</v>
      </c>
      <c r="BF17">
        <v>81.948858119176293</v>
      </c>
      <c r="BG17">
        <v>85.404751849424926</v>
      </c>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row>
    <row r="18">
      <c r="A18" t="s">
        <v>725</v>
      </c>
      <c r="B18">
        <v>2001</v>
      </c>
      <c r="C18" t="s">
        <v>728</v>
      </c>
      <c r="D18">
        <v>41</v>
      </c>
      <c r="E18" t="s">
        <v>56</v>
      </c>
      <c r="F18" t="s">
        <v>49</v>
      </c>
      <c r="G18" t="s">
        <v>195</v>
      </c>
      <c r="H18">
        <v>40.886130550290233</v>
      </c>
      <c r="I18">
        <v>41.1269461994303</v>
      </c>
      <c r="J18">
        <v>42.783889257218853</v>
      </c>
      <c r="K18">
        <v>37.553141297338037</v>
      </c>
      <c r="L18">
        <v>15.484327368126889</v>
      </c>
      <c r="M18">
        <v>40.508516571896131</v>
      </c>
      <c r="N18">
        <v>33.111786284528947</v>
      </c>
      <c r="O18">
        <v>27.107202997850059</v>
      </c>
      <c r="P18">
        <v>11.925887356525561</v>
      </c>
      <c r="Q18">
        <v>2.805035939561713</v>
      </c>
      <c r="R18">
        <v>41.100889015269424</v>
      </c>
      <c r="S18">
        <v>39.910998716828963</v>
      </c>
      <c r="T18">
        <v>43.231334566459822</v>
      </c>
      <c r="U18">
        <v>41.088110922259787</v>
      </c>
      <c r="V18">
        <v>39.902808402448912</v>
      </c>
      <c r="W18" t="s">
        <v>157</v>
      </c>
      <c r="X18" t="s">
        <v>158</v>
      </c>
      <c r="Y18" t="s">
        <v>159</v>
      </c>
      <c r="Z18" t="s">
        <v>160</v>
      </c>
      <c r="AA18" t="s">
        <v>161</v>
      </c>
      <c r="AB18" t="s">
        <v>162</v>
      </c>
      <c r="AC18" t="s">
        <v>163</v>
      </c>
      <c r="AD18" t="s">
        <v>164</v>
      </c>
      <c r="AE18" t="s">
        <v>165</v>
      </c>
      <c r="AF18" t="s">
        <v>166</v>
      </c>
      <c r="AG18" t="s">
        <v>167</v>
      </c>
      <c r="AH18" t="s">
        <v>195</v>
      </c>
      <c r="AI18" t="s">
        <v>195</v>
      </c>
      <c r="AJ18" t="s">
        <v>195</v>
      </c>
      <c r="AK18" t="s">
        <v>195</v>
      </c>
      <c r="AL18" t="s">
        <v>195</v>
      </c>
      <c r="AM18" t="s">
        <v>195</v>
      </c>
      <c r="AN18" t="s">
        <v>195</v>
      </c>
      <c r="AO18" t="s">
        <v>195</v>
      </c>
      <c r="AP18" t="s">
        <v>195</v>
      </c>
      <c r="AQ18" t="s">
        <v>195</v>
      </c>
      <c r="AR18" t="s">
        <v>195</v>
      </c>
      <c r="AS18" t="s">
        <v>195</v>
      </c>
      <c r="AT18" t="s">
        <v>195</v>
      </c>
      <c r="AU18" t="s">
        <v>195</v>
      </c>
      <c r="AV18" t="s">
        <v>195</v>
      </c>
      <c r="AW18">
        <v>59.777532945352696</v>
      </c>
      <c r="AX18">
        <v>35.621226578790242</v>
      </c>
      <c r="AY18">
        <v>34.279453993424177</v>
      </c>
      <c r="AZ18">
        <v>55.051050444044748</v>
      </c>
      <c r="BA18">
        <v>40.527128520375953</v>
      </c>
      <c r="BB18">
        <v>30.101801185920721</v>
      </c>
      <c r="BC18">
        <v>7.2763768661397572</v>
      </c>
      <c r="BD18">
        <v>34.610653352307928</v>
      </c>
      <c r="BE18">
        <v>34.102930347677983</v>
      </c>
      <c r="BF18">
        <v>26.176217040471808</v>
      </c>
      <c r="BG18">
        <v>33.397828615750122</v>
      </c>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row>
    <row r="19">
      <c r="A19" t="s">
        <v>725</v>
      </c>
      <c r="B19">
        <v>2001</v>
      </c>
      <c r="C19" t="s">
        <v>728</v>
      </c>
      <c r="D19">
        <v>42</v>
      </c>
      <c r="E19" t="s">
        <v>56</v>
      </c>
      <c r="F19" t="s">
        <v>48</v>
      </c>
      <c r="G19" t="s">
        <v>745</v>
      </c>
      <c r="H19">
        <v>59.113869449709767</v>
      </c>
      <c r="I19">
        <v>58.8730538005697</v>
      </c>
      <c r="J19">
        <v>57.216110742781147</v>
      </c>
      <c r="K19">
        <v>62.446858702661963</v>
      </c>
      <c r="L19">
        <v>84.515672631873102</v>
      </c>
      <c r="M19">
        <v>59.491483428103876</v>
      </c>
      <c r="N19">
        <v>66.888213715471053</v>
      </c>
      <c r="O19">
        <v>72.892797002149948</v>
      </c>
      <c r="P19">
        <v>88.074112643474436</v>
      </c>
      <c r="Q19">
        <v>97.194964060438281</v>
      </c>
      <c r="R19">
        <v>58.899110984730576</v>
      </c>
      <c r="S19">
        <v>60.089001283171029</v>
      </c>
      <c r="T19">
        <v>56.768665433540178</v>
      </c>
      <c r="U19">
        <v>58.911889077740213</v>
      </c>
      <c r="V19">
        <v>60.097191597551081</v>
      </c>
      <c r="W19" t="s">
        <v>157</v>
      </c>
      <c r="X19" t="s">
        <v>158</v>
      </c>
      <c r="Y19" t="s">
        <v>159</v>
      </c>
      <c r="Z19" t="s">
        <v>160</v>
      </c>
      <c r="AA19" t="s">
        <v>161</v>
      </c>
      <c r="AB19" t="s">
        <v>162</v>
      </c>
      <c r="AC19" t="s">
        <v>163</v>
      </c>
      <c r="AD19" t="s">
        <v>164</v>
      </c>
      <c r="AE19" t="s">
        <v>165</v>
      </c>
      <c r="AF19" t="s">
        <v>166</v>
      </c>
      <c r="AG19" t="s">
        <v>167</v>
      </c>
      <c r="AH19" t="s">
        <v>195</v>
      </c>
      <c r="AI19" t="s">
        <v>195</v>
      </c>
      <c r="AJ19" t="s">
        <v>195</v>
      </c>
      <c r="AK19" t="s">
        <v>195</v>
      </c>
      <c r="AL19" t="s">
        <v>195</v>
      </c>
      <c r="AM19" t="s">
        <v>195</v>
      </c>
      <c r="AN19" t="s">
        <v>195</v>
      </c>
      <c r="AO19" t="s">
        <v>195</v>
      </c>
      <c r="AP19" t="s">
        <v>195</v>
      </c>
      <c r="AQ19" t="s">
        <v>195</v>
      </c>
      <c r="AR19" t="s">
        <v>195</v>
      </c>
      <c r="AS19" t="s">
        <v>195</v>
      </c>
      <c r="AT19" t="s">
        <v>195</v>
      </c>
      <c r="AU19" t="s">
        <v>195</v>
      </c>
      <c r="AV19" t="s">
        <v>195</v>
      </c>
      <c r="AW19">
        <v>40.222467054647304</v>
      </c>
      <c r="AX19">
        <v>64.378773421209758</v>
      </c>
      <c r="AY19">
        <v>65.720546006575802</v>
      </c>
      <c r="AZ19">
        <v>44.948949555955259</v>
      </c>
      <c r="BA19">
        <v>59.472871479624047</v>
      </c>
      <c r="BB19">
        <v>69.898198814079265</v>
      </c>
      <c r="BC19">
        <v>92.723623133860244</v>
      </c>
      <c r="BD19">
        <v>65.389346647692065</v>
      </c>
      <c r="BE19">
        <v>65.897069652322031</v>
      </c>
      <c r="BF19">
        <v>73.823782959528188</v>
      </c>
      <c r="BG19">
        <v>66.602171384249885</v>
      </c>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row>
    <row r="20">
      <c r="A20" t="s">
        <v>725</v>
      </c>
      <c r="B20">
        <v>2001</v>
      </c>
      <c r="C20" t="s">
        <v>728</v>
      </c>
      <c r="D20">
        <v>58</v>
      </c>
      <c r="E20" t="s">
        <v>169</v>
      </c>
      <c r="F20" t="s">
        <v>170</v>
      </c>
      <c r="G20" t="s">
        <v>195</v>
      </c>
      <c r="H20">
        <v>0</v>
      </c>
      <c r="I20">
        <v>0.035979087223648003</v>
      </c>
      <c r="J20">
        <v>0.16895600006862149</v>
      </c>
      <c r="K20">
        <v>0.64301085826256987</v>
      </c>
      <c r="L20">
        <v>10.16259109839439</v>
      </c>
      <c r="M20">
        <v>0.90808931003411331</v>
      </c>
      <c r="N20">
        <v>1.472939125850681</v>
      </c>
      <c r="O20">
        <v>2.144572601765204</v>
      </c>
      <c r="P20">
        <v>7.7830521829294366</v>
      </c>
      <c r="Q20">
        <v>22.457278248318339</v>
      </c>
      <c r="R20">
        <v>0</v>
      </c>
      <c r="S20">
        <v>0</v>
      </c>
      <c r="T20">
        <v>0</v>
      </c>
      <c r="U20">
        <v>0</v>
      </c>
      <c r="V20">
        <v>0.58248191808484095</v>
      </c>
      <c r="W20" t="s">
        <v>157</v>
      </c>
      <c r="X20" t="s">
        <v>158</v>
      </c>
      <c r="Y20" t="s">
        <v>159</v>
      </c>
      <c r="Z20" t="s">
        <v>160</v>
      </c>
      <c r="AA20" t="s">
        <v>161</v>
      </c>
      <c r="AB20" t="s">
        <v>162</v>
      </c>
      <c r="AC20" t="s">
        <v>163</v>
      </c>
      <c r="AD20" t="s">
        <v>164</v>
      </c>
      <c r="AE20" t="s">
        <v>165</v>
      </c>
      <c r="AF20" t="s">
        <v>166</v>
      </c>
      <c r="AG20" t="s">
        <v>167</v>
      </c>
      <c r="AH20" t="s">
        <v>195</v>
      </c>
      <c r="AI20" t="s">
        <v>195</v>
      </c>
      <c r="AJ20" t="s">
        <v>195</v>
      </c>
      <c r="AK20" t="s">
        <v>195</v>
      </c>
      <c r="AL20" t="s">
        <v>195</v>
      </c>
      <c r="AM20" t="s">
        <v>195</v>
      </c>
      <c r="AN20" t="s">
        <v>195</v>
      </c>
      <c r="AO20" t="s">
        <v>195</v>
      </c>
      <c r="AP20" t="s">
        <v>195</v>
      </c>
      <c r="AQ20" t="s">
        <v>195</v>
      </c>
      <c r="AR20" t="s">
        <v>195</v>
      </c>
      <c r="AS20" t="s">
        <v>195</v>
      </c>
      <c r="AT20" t="s">
        <v>195</v>
      </c>
      <c r="AU20" t="s">
        <v>195</v>
      </c>
      <c r="AV20" t="s">
        <v>195</v>
      </c>
      <c r="AW20">
        <v>0.31706464788623029</v>
      </c>
      <c r="AX20">
        <v>0.73992443563320642</v>
      </c>
      <c r="AY20">
        <v>0.1557429438857697</v>
      </c>
      <c r="AZ20">
        <v>0</v>
      </c>
      <c r="BA20">
        <v>0.40374686834003598</v>
      </c>
      <c r="BB20">
        <v>3.6549825286660291</v>
      </c>
      <c r="BC20">
        <v>10.65111027474595</v>
      </c>
      <c r="BD20">
        <v>0</v>
      </c>
      <c r="BE20">
        <v>0.54865813267123598</v>
      </c>
      <c r="BF20">
        <v>2.3460237743445989</v>
      </c>
      <c r="BG20">
        <v>2.7150051552888859</v>
      </c>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row>
    <row r="21">
      <c r="A21" t="s">
        <v>725</v>
      </c>
      <c r="B21">
        <v>2001</v>
      </c>
      <c r="C21" t="s">
        <v>728</v>
      </c>
      <c r="D21">
        <v>59</v>
      </c>
      <c r="E21" t="s">
        <v>169</v>
      </c>
      <c r="F21" t="s">
        <v>171</v>
      </c>
      <c r="G21" t="s">
        <v>195</v>
      </c>
      <c r="H21">
        <v>0.064657768644056604</v>
      </c>
      <c r="I21">
        <v>0.27977691903699498</v>
      </c>
      <c r="J21">
        <v>0.31533605395273401</v>
      </c>
      <c r="K21">
        <v>4.2252975372134367</v>
      </c>
      <c r="L21">
        <v>41.67024474879176</v>
      </c>
      <c r="M21">
        <v>5.6861864459769276</v>
      </c>
      <c r="N21">
        <v>11.106159950454821</v>
      </c>
      <c r="O21">
        <v>27.951450451005769</v>
      </c>
      <c r="P21">
        <v>47.957135509905143</v>
      </c>
      <c r="Q21">
        <v>56.917541302928967</v>
      </c>
      <c r="R21">
        <v>0</v>
      </c>
      <c r="S21">
        <v>0.18313384332611421</v>
      </c>
      <c r="T21">
        <v>0.21700552149741731</v>
      </c>
      <c r="U21">
        <v>0</v>
      </c>
      <c r="V21">
        <v>0.90977688623934128</v>
      </c>
      <c r="W21" t="s">
        <v>157</v>
      </c>
      <c r="X21" t="s">
        <v>158</v>
      </c>
      <c r="Y21" t="s">
        <v>159</v>
      </c>
      <c r="Z21" t="s">
        <v>160</v>
      </c>
      <c r="AA21" t="s">
        <v>161</v>
      </c>
      <c r="AB21" t="s">
        <v>162</v>
      </c>
      <c r="AC21" t="s">
        <v>163</v>
      </c>
      <c r="AD21" t="s">
        <v>164</v>
      </c>
      <c r="AE21" t="s">
        <v>165</v>
      </c>
      <c r="AF21" t="s">
        <v>166</v>
      </c>
      <c r="AG21" t="s">
        <v>167</v>
      </c>
      <c r="AH21" t="s">
        <v>195</v>
      </c>
      <c r="AI21" t="s">
        <v>195</v>
      </c>
      <c r="AJ21" t="s">
        <v>195</v>
      </c>
      <c r="AK21" t="s">
        <v>195</v>
      </c>
      <c r="AL21" t="s">
        <v>195</v>
      </c>
      <c r="AM21" t="s">
        <v>195</v>
      </c>
      <c r="AN21" t="s">
        <v>195</v>
      </c>
      <c r="AO21" t="s">
        <v>195</v>
      </c>
      <c r="AP21" t="s">
        <v>195</v>
      </c>
      <c r="AQ21" t="s">
        <v>195</v>
      </c>
      <c r="AR21" t="s">
        <v>195</v>
      </c>
      <c r="AS21" t="s">
        <v>195</v>
      </c>
      <c r="AT21" t="s">
        <v>195</v>
      </c>
      <c r="AU21" t="s">
        <v>195</v>
      </c>
      <c r="AV21" t="s">
        <v>195</v>
      </c>
      <c r="AW21">
        <v>2.581812132787876</v>
      </c>
      <c r="AX21">
        <v>7.5918245659392483</v>
      </c>
      <c r="AY21">
        <v>0.54851591295206414</v>
      </c>
      <c r="AZ21">
        <v>0.35436512790014291</v>
      </c>
      <c r="BA21">
        <v>9.9927349914158921</v>
      </c>
      <c r="BB21">
        <v>7.3731598328985237</v>
      </c>
      <c r="BC21">
        <v>56.893739806799651</v>
      </c>
      <c r="BD21">
        <v>0</v>
      </c>
      <c r="BE21">
        <v>1.661814363119553</v>
      </c>
      <c r="BF21">
        <v>5.0119598815543718</v>
      </c>
      <c r="BG21">
        <v>3.6385292488561518</v>
      </c>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row>
    <row r="22">
      <c r="A22" t="s">
        <v>725</v>
      </c>
      <c r="B22">
        <v>2001</v>
      </c>
      <c r="C22" t="s">
        <v>728</v>
      </c>
      <c r="D22">
        <v>60</v>
      </c>
      <c r="E22" t="s">
        <v>169</v>
      </c>
      <c r="F22" t="s">
        <v>172</v>
      </c>
      <c r="G22" t="s">
        <v>195</v>
      </c>
      <c r="H22">
        <v>1.4680859847705701</v>
      </c>
      <c r="I22">
        <v>3.476254437832329</v>
      </c>
      <c r="J22">
        <v>4.8183246889344478</v>
      </c>
      <c r="K22">
        <v>6.6975817641276221</v>
      </c>
      <c r="L22">
        <v>5.432462863650497</v>
      </c>
      <c r="M22">
        <v>7.151787523072878</v>
      </c>
      <c r="N22">
        <v>7.0477058677724829</v>
      </c>
      <c r="O22">
        <v>6.5901114487406236</v>
      </c>
      <c r="P22">
        <v>6.7857444946770427</v>
      </c>
      <c r="Q22">
        <v>3.2517884667452561</v>
      </c>
      <c r="R22">
        <v>1.459570680481993</v>
      </c>
      <c r="S22">
        <v>2.4611817159366089</v>
      </c>
      <c r="T22">
        <v>2.6233441557696988</v>
      </c>
      <c r="U22">
        <v>5.1235193164411097</v>
      </c>
      <c r="V22">
        <v>6.2937761821171101</v>
      </c>
      <c r="W22" t="s">
        <v>157</v>
      </c>
      <c r="X22" t="s">
        <v>158</v>
      </c>
      <c r="Y22" t="s">
        <v>159</v>
      </c>
      <c r="Z22" t="s">
        <v>160</v>
      </c>
      <c r="AA22" t="s">
        <v>161</v>
      </c>
      <c r="AB22" t="s">
        <v>162</v>
      </c>
      <c r="AC22" t="s">
        <v>163</v>
      </c>
      <c r="AD22" t="s">
        <v>164</v>
      </c>
      <c r="AE22" t="s">
        <v>165</v>
      </c>
      <c r="AF22" t="s">
        <v>166</v>
      </c>
      <c r="AG22" t="s">
        <v>167</v>
      </c>
      <c r="AH22" t="s">
        <v>195</v>
      </c>
      <c r="AI22" t="s">
        <v>195</v>
      </c>
      <c r="AJ22" t="s">
        <v>195</v>
      </c>
      <c r="AK22" t="s">
        <v>195</v>
      </c>
      <c r="AL22" t="s">
        <v>195</v>
      </c>
      <c r="AM22" t="s">
        <v>195</v>
      </c>
      <c r="AN22" t="s">
        <v>195</v>
      </c>
      <c r="AO22" t="s">
        <v>195</v>
      </c>
      <c r="AP22" t="s">
        <v>195</v>
      </c>
      <c r="AQ22" t="s">
        <v>195</v>
      </c>
      <c r="AR22" t="s">
        <v>195</v>
      </c>
      <c r="AS22" t="s">
        <v>195</v>
      </c>
      <c r="AT22" t="s">
        <v>195</v>
      </c>
      <c r="AU22" t="s">
        <v>195</v>
      </c>
      <c r="AV22" t="s">
        <v>195</v>
      </c>
      <c r="AW22">
        <v>3.809777229815722</v>
      </c>
      <c r="AX22">
        <v>4.5611844689079808</v>
      </c>
      <c r="AY22">
        <v>0</v>
      </c>
      <c r="AZ22">
        <v>4.5794381083730471</v>
      </c>
      <c r="BA22">
        <v>3.3174593587222398</v>
      </c>
      <c r="BB22">
        <v>8.6591758176434706</v>
      </c>
      <c r="BC22">
        <v>0</v>
      </c>
      <c r="BD22">
        <v>0</v>
      </c>
      <c r="BE22">
        <v>12.388601682905991</v>
      </c>
      <c r="BF22">
        <v>5.2471234938567166</v>
      </c>
      <c r="BG22">
        <v>1.9236308425981421</v>
      </c>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row>
    <row r="23">
      <c r="A23" t="s">
        <v>725</v>
      </c>
      <c r="B23">
        <v>2001</v>
      </c>
      <c r="C23" t="s">
        <v>728</v>
      </c>
      <c r="D23">
        <v>61</v>
      </c>
      <c r="E23" t="s">
        <v>169</v>
      </c>
      <c r="F23" t="s">
        <v>173</v>
      </c>
      <c r="G23" t="s">
        <v>195</v>
      </c>
      <c r="H23">
        <v>0.71450143296168644</v>
      </c>
      <c r="I23">
        <v>0.94121096709641006</v>
      </c>
      <c r="J23">
        <v>1.0070157751862641</v>
      </c>
      <c r="K23">
        <v>2.501093578604332</v>
      </c>
      <c r="L23">
        <v>1.555561844048349</v>
      </c>
      <c r="M23">
        <v>4.6872711573838108</v>
      </c>
      <c r="N23">
        <v>4.5004410078014869</v>
      </c>
      <c r="O23">
        <v>2.9548948758508149</v>
      </c>
      <c r="P23">
        <v>1.6156562111480279</v>
      </c>
      <c r="Q23">
        <v>0</v>
      </c>
      <c r="R23">
        <v>0.60727850236267411</v>
      </c>
      <c r="S23">
        <v>0.95547182441762191</v>
      </c>
      <c r="T23">
        <v>0.36460020919276531</v>
      </c>
      <c r="U23">
        <v>0.7581634809995732</v>
      </c>
      <c r="V23">
        <v>0.94099212606376126</v>
      </c>
      <c r="W23" t="s">
        <v>157</v>
      </c>
      <c r="X23" t="s">
        <v>158</v>
      </c>
      <c r="Y23" t="s">
        <v>159</v>
      </c>
      <c r="Z23" t="s">
        <v>160</v>
      </c>
      <c r="AA23" t="s">
        <v>161</v>
      </c>
      <c r="AB23" t="s">
        <v>162</v>
      </c>
      <c r="AC23" t="s">
        <v>163</v>
      </c>
      <c r="AD23" t="s">
        <v>164</v>
      </c>
      <c r="AE23" t="s">
        <v>165</v>
      </c>
      <c r="AF23" t="s">
        <v>166</v>
      </c>
      <c r="AG23" t="s">
        <v>167</v>
      </c>
      <c r="AH23" t="s">
        <v>195</v>
      </c>
      <c r="AI23" t="s">
        <v>195</v>
      </c>
      <c r="AJ23" t="s">
        <v>195</v>
      </c>
      <c r="AK23" t="s">
        <v>195</v>
      </c>
      <c r="AL23" t="s">
        <v>195</v>
      </c>
      <c r="AM23" t="s">
        <v>195</v>
      </c>
      <c r="AN23" t="s">
        <v>195</v>
      </c>
      <c r="AO23" t="s">
        <v>195</v>
      </c>
      <c r="AP23" t="s">
        <v>195</v>
      </c>
      <c r="AQ23" t="s">
        <v>195</v>
      </c>
      <c r="AR23" t="s">
        <v>195</v>
      </c>
      <c r="AS23" t="s">
        <v>195</v>
      </c>
      <c r="AT23" t="s">
        <v>195</v>
      </c>
      <c r="AU23" t="s">
        <v>195</v>
      </c>
      <c r="AV23" t="s">
        <v>195</v>
      </c>
      <c r="AW23">
        <v>0</v>
      </c>
      <c r="AX23">
        <v>0</v>
      </c>
      <c r="AY23">
        <v>0.34582094379485512</v>
      </c>
      <c r="AZ23">
        <v>0.17718256395007151</v>
      </c>
      <c r="BA23">
        <v>3.176596402772657</v>
      </c>
      <c r="BB23">
        <v>5.1216585485603972</v>
      </c>
      <c r="BC23">
        <v>0.37636432066240122</v>
      </c>
      <c r="BD23">
        <v>6.7724962886993074</v>
      </c>
      <c r="BE23">
        <v>0.81004399043461617</v>
      </c>
      <c r="BF23">
        <v>0</v>
      </c>
      <c r="BG23">
        <v>0</v>
      </c>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row>
    <row r="24">
      <c r="A24" t="s">
        <v>725</v>
      </c>
      <c r="B24">
        <v>2001</v>
      </c>
      <c r="C24" t="s">
        <v>728</v>
      </c>
      <c r="D24">
        <v>62</v>
      </c>
      <c r="E24" t="s">
        <v>169</v>
      </c>
      <c r="F24" t="s">
        <v>174</v>
      </c>
      <c r="G24" t="s">
        <v>195</v>
      </c>
      <c r="H24">
        <v>1.468418771271085</v>
      </c>
      <c r="I24">
        <v>3.8710494084652671</v>
      </c>
      <c r="J24">
        <v>4.4876366321790933</v>
      </c>
      <c r="K24">
        <v>5.3926642402460399</v>
      </c>
      <c r="L24">
        <v>3.437686509637019</v>
      </c>
      <c r="M24">
        <v>21.783400275585521</v>
      </c>
      <c r="N24">
        <v>13.543419394043671</v>
      </c>
      <c r="O24">
        <v>4.3357836166416748</v>
      </c>
      <c r="P24">
        <v>2.8648353006587639</v>
      </c>
      <c r="Q24">
        <v>0.52777806176954711</v>
      </c>
      <c r="R24">
        <v>0.41174968751976571</v>
      </c>
      <c r="S24">
        <v>2.71034307475067</v>
      </c>
      <c r="T24">
        <v>1.465382722999508</v>
      </c>
      <c r="U24">
        <v>1.6473167933734829</v>
      </c>
      <c r="V24">
        <v>1.691548517571497</v>
      </c>
      <c r="W24" t="s">
        <v>157</v>
      </c>
      <c r="X24" t="s">
        <v>158</v>
      </c>
      <c r="Y24" t="s">
        <v>159</v>
      </c>
      <c r="Z24" t="s">
        <v>160</v>
      </c>
      <c r="AA24" t="s">
        <v>161</v>
      </c>
      <c r="AB24" t="s">
        <v>162</v>
      </c>
      <c r="AC24" t="s">
        <v>163</v>
      </c>
      <c r="AD24" t="s">
        <v>164</v>
      </c>
      <c r="AE24" t="s">
        <v>165</v>
      </c>
      <c r="AF24" t="s">
        <v>166</v>
      </c>
      <c r="AG24" t="s">
        <v>167</v>
      </c>
      <c r="AH24" t="s">
        <v>195</v>
      </c>
      <c r="AI24" t="s">
        <v>195</v>
      </c>
      <c r="AJ24" t="s">
        <v>195</v>
      </c>
      <c r="AK24" t="s">
        <v>195</v>
      </c>
      <c r="AL24" t="s">
        <v>195</v>
      </c>
      <c r="AM24" t="s">
        <v>195</v>
      </c>
      <c r="AN24" t="s">
        <v>195</v>
      </c>
      <c r="AO24" t="s">
        <v>195</v>
      </c>
      <c r="AP24" t="s">
        <v>195</v>
      </c>
      <c r="AQ24" t="s">
        <v>195</v>
      </c>
      <c r="AR24" t="s">
        <v>195</v>
      </c>
      <c r="AS24" t="s">
        <v>195</v>
      </c>
      <c r="AT24" t="s">
        <v>195</v>
      </c>
      <c r="AU24" t="s">
        <v>195</v>
      </c>
      <c r="AV24" t="s">
        <v>195</v>
      </c>
      <c r="AW24">
        <v>0.78511246143257019</v>
      </c>
      <c r="AX24">
        <v>0</v>
      </c>
      <c r="AY24">
        <v>6.3976242189976569</v>
      </c>
      <c r="AZ24">
        <v>3.8940455308483788</v>
      </c>
      <c r="BA24">
        <v>3.491779710276572</v>
      </c>
      <c r="BB24">
        <v>13.832532923961921</v>
      </c>
      <c r="BC24">
        <v>0.401455275373228</v>
      </c>
      <c r="BD24">
        <v>3.1443732768961068</v>
      </c>
      <c r="BE24">
        <v>1.1841925278337859</v>
      </c>
      <c r="BF24">
        <v>1.293561788768109</v>
      </c>
      <c r="BG24">
        <v>0.3367821944813103</v>
      </c>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row>
    <row r="25">
      <c r="A25" t="s">
        <v>725</v>
      </c>
      <c r="B25">
        <v>2001</v>
      </c>
      <c r="C25" t="s">
        <v>728</v>
      </c>
      <c r="D25">
        <v>63</v>
      </c>
      <c r="E25" t="s">
        <v>169</v>
      </c>
      <c r="F25" t="s">
        <v>175</v>
      </c>
      <c r="G25" t="s">
        <v>195</v>
      </c>
      <c r="H25">
        <v>16.99312264311919</v>
      </c>
      <c r="I25">
        <v>18.256973575905871</v>
      </c>
      <c r="J25">
        <v>22.200870270068162</v>
      </c>
      <c r="K25">
        <v>23.784656627859881</v>
      </c>
      <c r="L25">
        <v>8.8746525409913488</v>
      </c>
      <c r="M25">
        <v>20.676345090153958</v>
      </c>
      <c r="N25">
        <v>14.98092844071869</v>
      </c>
      <c r="O25">
        <v>16.359505624730339</v>
      </c>
      <c r="P25">
        <v>3.0196529225980369</v>
      </c>
      <c r="Q25">
        <v>2.0329192144392558</v>
      </c>
      <c r="R25">
        <v>15.85724588583521</v>
      </c>
      <c r="S25">
        <v>18.95383195114206</v>
      </c>
      <c r="T25">
        <v>18.688631360580679</v>
      </c>
      <c r="U25">
        <v>21.585997667856962</v>
      </c>
      <c r="V25">
        <v>29.48063944580981</v>
      </c>
      <c r="W25" t="s">
        <v>157</v>
      </c>
      <c r="X25" t="s">
        <v>158</v>
      </c>
      <c r="Y25" t="s">
        <v>159</v>
      </c>
      <c r="Z25" t="s">
        <v>160</v>
      </c>
      <c r="AA25" t="s">
        <v>161</v>
      </c>
      <c r="AB25" t="s">
        <v>162</v>
      </c>
      <c r="AC25" t="s">
        <v>163</v>
      </c>
      <c r="AD25" t="s">
        <v>164</v>
      </c>
      <c r="AE25" t="s">
        <v>165</v>
      </c>
      <c r="AF25" t="s">
        <v>166</v>
      </c>
      <c r="AG25" t="s">
        <v>167</v>
      </c>
      <c r="AH25" t="s">
        <v>195</v>
      </c>
      <c r="AI25" t="s">
        <v>195</v>
      </c>
      <c r="AJ25" t="s">
        <v>195</v>
      </c>
      <c r="AK25" t="s">
        <v>195</v>
      </c>
      <c r="AL25" t="s">
        <v>195</v>
      </c>
      <c r="AM25" t="s">
        <v>195</v>
      </c>
      <c r="AN25" t="s">
        <v>195</v>
      </c>
      <c r="AO25" t="s">
        <v>195</v>
      </c>
      <c r="AP25" t="s">
        <v>195</v>
      </c>
      <c r="AQ25" t="s">
        <v>195</v>
      </c>
      <c r="AR25" t="s">
        <v>195</v>
      </c>
      <c r="AS25" t="s">
        <v>195</v>
      </c>
      <c r="AT25" t="s">
        <v>195</v>
      </c>
      <c r="AU25" t="s">
        <v>195</v>
      </c>
      <c r="AV25" t="s">
        <v>195</v>
      </c>
      <c r="AW25">
        <v>19.42162046666909</v>
      </c>
      <c r="AX25">
        <v>30.142048035854881</v>
      </c>
      <c r="AY25">
        <v>16.7867478670608</v>
      </c>
      <c r="AZ25">
        <v>21.923202118865341</v>
      </c>
      <c r="BA25">
        <v>15.247510427437851</v>
      </c>
      <c r="BB25">
        <v>8.4244479961440888</v>
      </c>
      <c r="BC25">
        <v>1.5054572826496051</v>
      </c>
      <c r="BD25">
        <v>22.881959799771678</v>
      </c>
      <c r="BE25">
        <v>25.395067739007679</v>
      </c>
      <c r="BF25">
        <v>23.28691742062119</v>
      </c>
      <c r="BG25">
        <v>27.18769349894054</v>
      </c>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row>
    <row r="26">
      <c r="A26" t="s">
        <v>725</v>
      </c>
      <c r="B26">
        <v>2001</v>
      </c>
      <c r="C26" t="s">
        <v>728</v>
      </c>
      <c r="D26">
        <v>64</v>
      </c>
      <c r="E26" t="s">
        <v>169</v>
      </c>
      <c r="F26" t="s">
        <v>176</v>
      </c>
      <c r="G26" t="s">
        <v>195</v>
      </c>
      <c r="H26">
        <v>5.9234705177222358</v>
      </c>
      <c r="I26">
        <v>5.5095141141969508</v>
      </c>
      <c r="J26">
        <v>7.0200461102140217</v>
      </c>
      <c r="K26">
        <v>5.0769951352488896</v>
      </c>
      <c r="L26">
        <v>2.0234417888498228</v>
      </c>
      <c r="M26">
        <v>6.232397180909258</v>
      </c>
      <c r="N26">
        <v>4.5222755189123154</v>
      </c>
      <c r="O26">
        <v>3.9354976971181248</v>
      </c>
      <c r="P26">
        <v>2.3946407620559809</v>
      </c>
      <c r="Q26">
        <v>0.2185650521786936</v>
      </c>
      <c r="R26">
        <v>4.1919358806423448</v>
      </c>
      <c r="S26">
        <v>7.7630433135756833</v>
      </c>
      <c r="T26">
        <v>6.2948578634568504</v>
      </c>
      <c r="U26">
        <v>6.6985203249355347</v>
      </c>
      <c r="V26">
        <v>4.1752864915135648</v>
      </c>
      <c r="W26" t="s">
        <v>157</v>
      </c>
      <c r="X26" t="s">
        <v>158</v>
      </c>
      <c r="Y26" t="s">
        <v>159</v>
      </c>
      <c r="Z26" t="s">
        <v>160</v>
      </c>
      <c r="AA26" t="s">
        <v>161</v>
      </c>
      <c r="AB26" t="s">
        <v>162</v>
      </c>
      <c r="AC26" t="s">
        <v>163</v>
      </c>
      <c r="AD26" t="s">
        <v>164</v>
      </c>
      <c r="AE26" t="s">
        <v>165</v>
      </c>
      <c r="AF26" t="s">
        <v>166</v>
      </c>
      <c r="AG26" t="s">
        <v>167</v>
      </c>
      <c r="AH26" t="s">
        <v>195</v>
      </c>
      <c r="AI26" t="s">
        <v>195</v>
      </c>
      <c r="AJ26" t="s">
        <v>195</v>
      </c>
      <c r="AK26" t="s">
        <v>195</v>
      </c>
      <c r="AL26" t="s">
        <v>195</v>
      </c>
      <c r="AM26" t="s">
        <v>195</v>
      </c>
      <c r="AN26" t="s">
        <v>195</v>
      </c>
      <c r="AO26" t="s">
        <v>195</v>
      </c>
      <c r="AP26" t="s">
        <v>195</v>
      </c>
      <c r="AQ26" t="s">
        <v>195</v>
      </c>
      <c r="AR26" t="s">
        <v>195</v>
      </c>
      <c r="AS26" t="s">
        <v>195</v>
      </c>
      <c r="AT26" t="s">
        <v>195</v>
      </c>
      <c r="AU26" t="s">
        <v>195</v>
      </c>
      <c r="AV26" t="s">
        <v>195</v>
      </c>
      <c r="AW26">
        <v>0.2644289338710652</v>
      </c>
      <c r="AX26">
        <v>0</v>
      </c>
      <c r="AY26">
        <v>3.5337632487892101</v>
      </c>
      <c r="AZ26">
        <v>4.2831733871401827</v>
      </c>
      <c r="BA26">
        <v>0.97494254931625313</v>
      </c>
      <c r="BB26">
        <v>23.52931694492727</v>
      </c>
      <c r="BC26">
        <v>0.27600050181909419</v>
      </c>
      <c r="BD26">
        <v>5.8726083847386317</v>
      </c>
      <c r="BE26">
        <v>0.45752893120850813</v>
      </c>
      <c r="BF26">
        <v>5.6151102715819086</v>
      </c>
      <c r="BG26">
        <v>0.48986501015463318</v>
      </c>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row>
    <row r="27">
      <c r="A27" t="s">
        <v>725</v>
      </c>
      <c r="B27">
        <v>2001</v>
      </c>
      <c r="C27" t="s">
        <v>728</v>
      </c>
      <c r="D27">
        <v>65</v>
      </c>
      <c r="E27" t="s">
        <v>169</v>
      </c>
      <c r="F27" t="s">
        <v>177</v>
      </c>
      <c r="G27" t="s">
        <v>195</v>
      </c>
      <c r="H27">
        <v>45.049336572927317</v>
      </c>
      <c r="I27">
        <v>44.778843862172486</v>
      </c>
      <c r="J27">
        <v>37.628555258737293</v>
      </c>
      <c r="K27">
        <v>24.868805465631961</v>
      </c>
      <c r="L27">
        <v>5.2414674608339702</v>
      </c>
      <c r="M27">
        <v>16.221684466125581</v>
      </c>
      <c r="N27">
        <v>12.95203521033844</v>
      </c>
      <c r="O27">
        <v>8.5433776225991611</v>
      </c>
      <c r="P27">
        <v>2.991049359104391</v>
      </c>
      <c r="Q27">
        <v>1.5790549500986919</v>
      </c>
      <c r="R27">
        <v>45.980109916513001</v>
      </c>
      <c r="S27">
        <v>43.900864019281308</v>
      </c>
      <c r="T27">
        <v>46.477042971283211</v>
      </c>
      <c r="U27">
        <v>40.764023356974221</v>
      </c>
      <c r="V27">
        <v>31.07725639754468</v>
      </c>
      <c r="W27" t="s">
        <v>157</v>
      </c>
      <c r="X27" t="s">
        <v>158</v>
      </c>
      <c r="Y27" t="s">
        <v>159</v>
      </c>
      <c r="Z27" t="s">
        <v>160</v>
      </c>
      <c r="AA27" t="s">
        <v>161</v>
      </c>
      <c r="AB27" t="s">
        <v>162</v>
      </c>
      <c r="AC27" t="s">
        <v>163</v>
      </c>
      <c r="AD27" t="s">
        <v>164</v>
      </c>
      <c r="AE27" t="s">
        <v>165</v>
      </c>
      <c r="AF27" t="s">
        <v>166</v>
      </c>
      <c r="AG27" t="s">
        <v>167</v>
      </c>
      <c r="AH27" t="s">
        <v>195</v>
      </c>
      <c r="AI27" t="s">
        <v>195</v>
      </c>
      <c r="AJ27" t="s">
        <v>195</v>
      </c>
      <c r="AK27" t="s">
        <v>195</v>
      </c>
      <c r="AL27" t="s">
        <v>195</v>
      </c>
      <c r="AM27" t="s">
        <v>195</v>
      </c>
      <c r="AN27" t="s">
        <v>195</v>
      </c>
      <c r="AO27" t="s">
        <v>195</v>
      </c>
      <c r="AP27" t="s">
        <v>195</v>
      </c>
      <c r="AQ27" t="s">
        <v>195</v>
      </c>
      <c r="AR27" t="s">
        <v>195</v>
      </c>
      <c r="AS27" t="s">
        <v>195</v>
      </c>
      <c r="AT27" t="s">
        <v>195</v>
      </c>
      <c r="AU27" t="s">
        <v>195</v>
      </c>
      <c r="AV27" t="s">
        <v>195</v>
      </c>
      <c r="AW27">
        <v>57.948475074428728</v>
      </c>
      <c r="AX27">
        <v>22.407048432811841</v>
      </c>
      <c r="AY27">
        <v>56.242175958913947</v>
      </c>
      <c r="AZ27">
        <v>28.51890854792665</v>
      </c>
      <c r="BA27">
        <v>34.144805880053113</v>
      </c>
      <c r="BB27">
        <v>7.6818749608583108</v>
      </c>
      <c r="BC27">
        <v>6.0845565173754874</v>
      </c>
      <c r="BD27">
        <v>33.781819351063483</v>
      </c>
      <c r="BE27">
        <v>37.302064626764263</v>
      </c>
      <c r="BF27">
        <v>33.210428864975817</v>
      </c>
      <c r="BG27">
        <v>32.148874774264982</v>
      </c>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row>
    <row r="28">
      <c r="A28" t="s">
        <v>725</v>
      </c>
      <c r="B28">
        <v>2001</v>
      </c>
      <c r="C28" t="s">
        <v>728</v>
      </c>
      <c r="D28">
        <v>66</v>
      </c>
      <c r="E28" t="s">
        <v>169</v>
      </c>
      <c r="F28" t="s">
        <v>178</v>
      </c>
      <c r="G28" t="s">
        <v>195</v>
      </c>
      <c r="H28">
        <v>26.07709552667626</v>
      </c>
      <c r="I28">
        <v>20.413924938163071</v>
      </c>
      <c r="J28">
        <v>20.526145231587599</v>
      </c>
      <c r="K28">
        <v>13.72946823178626</v>
      </c>
      <c r="L28">
        <v>1.5007239618102859</v>
      </c>
      <c r="M28">
        <v>5.5851070636182456</v>
      </c>
      <c r="N28">
        <v>3.1987971353675539</v>
      </c>
      <c r="O28">
        <v>2.5625868883670742</v>
      </c>
      <c r="P28">
        <v>1.113103194906413</v>
      </c>
      <c r="Q28">
        <v>0.35350860015307423</v>
      </c>
      <c r="R28">
        <v>29.297364097458729</v>
      </c>
      <c r="S28">
        <v>20.120031984227658</v>
      </c>
      <c r="T28">
        <v>22.114864933350312</v>
      </c>
      <c r="U28">
        <v>22.378917542099551</v>
      </c>
      <c r="V28">
        <v>18.926425349593838</v>
      </c>
      <c r="W28" t="s">
        <v>157</v>
      </c>
      <c r="X28" t="s">
        <v>158</v>
      </c>
      <c r="Y28" t="s">
        <v>159</v>
      </c>
      <c r="Z28" t="s">
        <v>160</v>
      </c>
      <c r="AA28" t="s">
        <v>161</v>
      </c>
      <c r="AB28" t="s">
        <v>162</v>
      </c>
      <c r="AC28" t="s">
        <v>163</v>
      </c>
      <c r="AD28" t="s">
        <v>164</v>
      </c>
      <c r="AE28" t="s">
        <v>165</v>
      </c>
      <c r="AF28" t="s">
        <v>166</v>
      </c>
      <c r="AG28" t="s">
        <v>167</v>
      </c>
      <c r="AH28" t="s">
        <v>195</v>
      </c>
      <c r="AI28" t="s">
        <v>195</v>
      </c>
      <c r="AJ28" t="s">
        <v>195</v>
      </c>
      <c r="AK28" t="s">
        <v>195</v>
      </c>
      <c r="AL28" t="s">
        <v>195</v>
      </c>
      <c r="AM28" t="s">
        <v>195</v>
      </c>
      <c r="AN28" t="s">
        <v>195</v>
      </c>
      <c r="AO28" t="s">
        <v>195</v>
      </c>
      <c r="AP28" t="s">
        <v>195</v>
      </c>
      <c r="AQ28" t="s">
        <v>195</v>
      </c>
      <c r="AR28" t="s">
        <v>195</v>
      </c>
      <c r="AS28" t="s">
        <v>195</v>
      </c>
      <c r="AT28" t="s">
        <v>195</v>
      </c>
      <c r="AU28" t="s">
        <v>195</v>
      </c>
      <c r="AV28" t="s">
        <v>195</v>
      </c>
      <c r="AW28">
        <v>14.11425368382873</v>
      </c>
      <c r="AX28">
        <v>29.394299910740319</v>
      </c>
      <c r="AY28">
        <v>15.90308504789137</v>
      </c>
      <c r="AZ28">
        <v>31.688053392072241</v>
      </c>
      <c r="BA28">
        <v>10.938379821596991</v>
      </c>
      <c r="BB28">
        <v>13.170769963908491</v>
      </c>
      <c r="BC28">
        <v>4.6167356667921213</v>
      </c>
      <c r="BD28">
        <v>27.5467428988308</v>
      </c>
      <c r="BE28">
        <v>12.434021542254751</v>
      </c>
      <c r="BF28">
        <v>17.793486463119301</v>
      </c>
      <c r="BG28">
        <v>16.532944092718871</v>
      </c>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row>
    <row r="29">
      <c r="A29" t="s">
        <v>725</v>
      </c>
      <c r="B29">
        <v>2001</v>
      </c>
      <c r="C29" t="s">
        <v>728</v>
      </c>
      <c r="D29">
        <v>67</v>
      </c>
      <c r="E29" t="s">
        <v>169</v>
      </c>
      <c r="F29" t="s">
        <v>179</v>
      </c>
      <c r="G29" t="s">
        <v>195</v>
      </c>
      <c r="H29">
        <v>0.69863798686310918</v>
      </c>
      <c r="I29">
        <v>1.139402977773994</v>
      </c>
      <c r="J29">
        <v>0.79669074284653085</v>
      </c>
      <c r="K29">
        <v>10.99736378641858</v>
      </c>
      <c r="L29">
        <v>18.55543687783074</v>
      </c>
      <c r="M29">
        <v>9.9653631186019371</v>
      </c>
      <c r="N29">
        <v>21.88459525594709</v>
      </c>
      <c r="O29">
        <v>23.086675808459251</v>
      </c>
      <c r="P29">
        <v>21.963787626324621</v>
      </c>
      <c r="Q29">
        <v>12.332046749809461</v>
      </c>
      <c r="R29">
        <v>0.56253476077676356</v>
      </c>
      <c r="S29">
        <v>1.389377080099037</v>
      </c>
      <c r="T29">
        <v>0.49786705753457022</v>
      </c>
      <c r="U29">
        <v>0.36595498740447358</v>
      </c>
      <c r="V29">
        <v>4.3265054164691188</v>
      </c>
      <c r="W29" t="s">
        <v>157</v>
      </c>
      <c r="X29" t="s">
        <v>158</v>
      </c>
      <c r="Y29" t="s">
        <v>159</v>
      </c>
      <c r="Z29" t="s">
        <v>160</v>
      </c>
      <c r="AA29" t="s">
        <v>161</v>
      </c>
      <c r="AB29" t="s">
        <v>162</v>
      </c>
      <c r="AC29" t="s">
        <v>163</v>
      </c>
      <c r="AD29" t="s">
        <v>164</v>
      </c>
      <c r="AE29" t="s">
        <v>165</v>
      </c>
      <c r="AF29" t="s">
        <v>166</v>
      </c>
      <c r="AG29" t="s">
        <v>167</v>
      </c>
      <c r="AH29" t="s">
        <v>195</v>
      </c>
      <c r="AI29" t="s">
        <v>195</v>
      </c>
      <c r="AJ29" t="s">
        <v>195</v>
      </c>
      <c r="AK29" t="s">
        <v>195</v>
      </c>
      <c r="AL29" t="s">
        <v>195</v>
      </c>
      <c r="AM29" t="s">
        <v>195</v>
      </c>
      <c r="AN29" t="s">
        <v>195</v>
      </c>
      <c r="AO29" t="s">
        <v>195</v>
      </c>
      <c r="AP29" t="s">
        <v>195</v>
      </c>
      <c r="AQ29" t="s">
        <v>195</v>
      </c>
      <c r="AR29" t="s">
        <v>195</v>
      </c>
      <c r="AS29" t="s">
        <v>195</v>
      </c>
      <c r="AT29" t="s">
        <v>195</v>
      </c>
      <c r="AU29" t="s">
        <v>195</v>
      </c>
      <c r="AV29" t="s">
        <v>195</v>
      </c>
      <c r="AW29">
        <v>0.73981751173453736</v>
      </c>
      <c r="AX29">
        <v>5.1636701501125248</v>
      </c>
      <c r="AY29">
        <v>0</v>
      </c>
      <c r="AZ29">
        <v>0.13288692296255361</v>
      </c>
      <c r="BA29">
        <v>18.096511420240901</v>
      </c>
      <c r="BB29">
        <v>6.6211748913924691</v>
      </c>
      <c r="BC29">
        <v>18.76803412369841</v>
      </c>
      <c r="BD29">
        <v>0</v>
      </c>
      <c r="BE29">
        <v>2.672181995279407</v>
      </c>
      <c r="BF29">
        <v>4.2654977715356353</v>
      </c>
      <c r="BG29">
        <v>13.12844826834729</v>
      </c>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row>
    <row r="30">
      <c r="A30" t="s">
        <v>725</v>
      </c>
      <c r="B30">
        <v>2001</v>
      </c>
      <c r="C30" t="s">
        <v>728</v>
      </c>
      <c r="D30">
        <v>68</v>
      </c>
      <c r="E30" t="s">
        <v>169</v>
      </c>
      <c r="F30" t="s">
        <v>180</v>
      </c>
      <c r="G30" t="s">
        <v>195</v>
      </c>
      <c r="H30">
        <v>1.542672795044491</v>
      </c>
      <c r="I30">
        <v>1.2970697121329811</v>
      </c>
      <c r="J30">
        <v>1.0304232362252259</v>
      </c>
      <c r="K30">
        <v>2.083062774600426</v>
      </c>
      <c r="L30">
        <v>1.545730305161821</v>
      </c>
      <c r="M30">
        <v>1.1023683685377661</v>
      </c>
      <c r="N30">
        <v>4.7907030927927572</v>
      </c>
      <c r="O30">
        <v>1.535543364721965</v>
      </c>
      <c r="P30">
        <v>1.511342435692151</v>
      </c>
      <c r="Q30">
        <v>0.32951935355870998</v>
      </c>
      <c r="R30">
        <v>1.6322105884095239</v>
      </c>
      <c r="S30">
        <v>1.5627211932432259</v>
      </c>
      <c r="T30">
        <v>1.256403204334988</v>
      </c>
      <c r="U30">
        <v>0.67758652991509516</v>
      </c>
      <c r="V30">
        <v>1.595311268992432</v>
      </c>
      <c r="W30" t="s">
        <v>157</v>
      </c>
      <c r="X30" t="s">
        <v>158</v>
      </c>
      <c r="Y30" t="s">
        <v>159</v>
      </c>
      <c r="Z30" t="s">
        <v>160</v>
      </c>
      <c r="AA30" t="s">
        <v>161</v>
      </c>
      <c r="AB30" t="s">
        <v>162</v>
      </c>
      <c r="AC30" t="s">
        <v>163</v>
      </c>
      <c r="AD30" t="s">
        <v>164</v>
      </c>
      <c r="AE30" t="s">
        <v>165</v>
      </c>
      <c r="AF30" t="s">
        <v>166</v>
      </c>
      <c r="AG30" t="s">
        <v>167</v>
      </c>
      <c r="AH30" t="s">
        <v>195</v>
      </c>
      <c r="AI30" t="s">
        <v>195</v>
      </c>
      <c r="AJ30" t="s">
        <v>195</v>
      </c>
      <c r="AK30" t="s">
        <v>195</v>
      </c>
      <c r="AL30" t="s">
        <v>195</v>
      </c>
      <c r="AM30" t="s">
        <v>195</v>
      </c>
      <c r="AN30" t="s">
        <v>195</v>
      </c>
      <c r="AO30" t="s">
        <v>195</v>
      </c>
      <c r="AP30" t="s">
        <v>195</v>
      </c>
      <c r="AQ30" t="s">
        <v>195</v>
      </c>
      <c r="AR30" t="s">
        <v>195</v>
      </c>
      <c r="AS30" t="s">
        <v>195</v>
      </c>
      <c r="AT30" t="s">
        <v>195</v>
      </c>
      <c r="AU30" t="s">
        <v>195</v>
      </c>
      <c r="AV30" t="s">
        <v>195</v>
      </c>
      <c r="AW30">
        <v>0.017637857545443201</v>
      </c>
      <c r="AX30">
        <v>0</v>
      </c>
      <c r="AY30">
        <v>0.086523857714316504</v>
      </c>
      <c r="AZ30">
        <v>4.448744299961386</v>
      </c>
      <c r="BA30">
        <v>0.21553256982750879</v>
      </c>
      <c r="BB30">
        <v>1.9309055910390229</v>
      </c>
      <c r="BC30">
        <v>0.42654623008405468</v>
      </c>
      <c r="BD30">
        <v>0</v>
      </c>
      <c r="BE30">
        <v>5.1458244685202166</v>
      </c>
      <c r="BF30">
        <v>1.929890269642337</v>
      </c>
      <c r="BG30">
        <v>1.8982269143492041</v>
      </c>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row>
    <row r="31">
      <c r="A31" t="s">
        <v>725</v>
      </c>
      <c r="B31">
        <v>2001</v>
      </c>
      <c r="C31" t="s">
        <v>728</v>
      </c>
      <c r="D31">
        <v>122</v>
      </c>
      <c r="E31" t="s">
        <v>18</v>
      </c>
      <c r="F31" t="s">
        <v>14</v>
      </c>
      <c r="G31" t="s">
        <v>746</v>
      </c>
      <c r="H31">
        <v>31.07789504525806</v>
      </c>
      <c r="I31">
        <v>40.082506664581892</v>
      </c>
      <c r="J31">
        <v>43.34441745450264</v>
      </c>
      <c r="K31">
        <v>47.132784624596027</v>
      </c>
      <c r="L31">
        <v>66.127137650176678</v>
      </c>
      <c r="M31">
        <v>49.24912991920985</v>
      </c>
      <c r="N31">
        <v>47.228594794237253</v>
      </c>
      <c r="O31">
        <v>56.995553470035013</v>
      </c>
      <c r="P31">
        <v>63.968978026794431</v>
      </c>
      <c r="Q31">
        <v>80.478287802487102</v>
      </c>
      <c r="R31">
        <v>29.29401047902391</v>
      </c>
      <c r="S31">
        <v>36.282002524176058</v>
      </c>
      <c r="T31">
        <v>41.146723864537719</v>
      </c>
      <c r="U31">
        <v>42.259019176802362</v>
      </c>
      <c r="V31">
        <v>47.908875395579948</v>
      </c>
      <c r="W31" t="s">
        <v>157</v>
      </c>
      <c r="X31" t="s">
        <v>158</v>
      </c>
      <c r="Y31" t="s">
        <v>159</v>
      </c>
      <c r="Z31" t="s">
        <v>160</v>
      </c>
      <c r="AA31" t="s">
        <v>161</v>
      </c>
      <c r="AB31" t="s">
        <v>162</v>
      </c>
      <c r="AC31" t="s">
        <v>163</v>
      </c>
      <c r="AD31" t="s">
        <v>164</v>
      </c>
      <c r="AE31" t="s">
        <v>165</v>
      </c>
      <c r="AF31" t="s">
        <v>166</v>
      </c>
      <c r="AG31" t="s">
        <v>167</v>
      </c>
      <c r="AH31" t="s">
        <v>195</v>
      </c>
      <c r="AI31" t="s">
        <v>195</v>
      </c>
      <c r="AJ31" t="s">
        <v>195</v>
      </c>
      <c r="AK31" t="s">
        <v>195</v>
      </c>
      <c r="AL31" t="s">
        <v>195</v>
      </c>
      <c r="AM31" t="s">
        <v>195</v>
      </c>
      <c r="AN31" t="s">
        <v>195</v>
      </c>
      <c r="AO31" t="s">
        <v>195</v>
      </c>
      <c r="AP31" t="s">
        <v>195</v>
      </c>
      <c r="AQ31" t="s">
        <v>195</v>
      </c>
      <c r="AR31" t="s">
        <v>195</v>
      </c>
      <c r="AS31" t="s">
        <v>195</v>
      </c>
      <c r="AT31" t="s">
        <v>195</v>
      </c>
      <c r="AU31" t="s">
        <v>195</v>
      </c>
      <c r="AV31" t="s">
        <v>195</v>
      </c>
      <c r="AW31">
        <v>57.749773858258017</v>
      </c>
      <c r="AX31">
        <v>26.101035604733319</v>
      </c>
      <c r="AY31">
        <v>38.559613839613597</v>
      </c>
      <c r="AZ31">
        <v>20.933502742324521</v>
      </c>
      <c r="BA31">
        <v>40.426068914895318</v>
      </c>
      <c r="BB31">
        <v>47.431614616636267</v>
      </c>
      <c r="BC31">
        <v>72.061221929494408</v>
      </c>
      <c r="BD31">
        <v>12.28711164386541</v>
      </c>
      <c r="BE31">
        <v>46.80835776621781</v>
      </c>
      <c r="BF31">
        <v>49.150869794714531</v>
      </c>
      <c r="BG31">
        <v>57.126489281802648</v>
      </c>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row>
    <row r="32">
      <c r="A32" t="s">
        <v>725</v>
      </c>
      <c r="B32">
        <v>2001</v>
      </c>
      <c r="C32" t="s">
        <v>728</v>
      </c>
      <c r="D32">
        <v>123</v>
      </c>
      <c r="E32" t="s">
        <v>18</v>
      </c>
      <c r="F32" t="s">
        <v>51</v>
      </c>
      <c r="G32" t="s">
        <v>195</v>
      </c>
      <c r="H32">
        <v>68.92210495474194</v>
      </c>
      <c r="I32">
        <v>59.917493335418108</v>
      </c>
      <c r="J32">
        <v>56.65558254549736</v>
      </c>
      <c r="K32">
        <v>52.867215375403973</v>
      </c>
      <c r="L32">
        <v>33.872862349823322</v>
      </c>
      <c r="M32">
        <v>50.75087008079015</v>
      </c>
      <c r="N32">
        <v>52.771405205762747</v>
      </c>
      <c r="O32">
        <v>43.004446529964987</v>
      </c>
      <c r="P32">
        <v>36.031021973205569</v>
      </c>
      <c r="Q32">
        <v>19.521712197512901</v>
      </c>
      <c r="R32">
        <v>70.70598952097609</v>
      </c>
      <c r="S32">
        <v>63.717997475823942</v>
      </c>
      <c r="T32">
        <v>58.853276135462281</v>
      </c>
      <c r="U32">
        <v>57.740980823197638</v>
      </c>
      <c r="V32">
        <v>52.091124604420052</v>
      </c>
      <c r="W32" t="s">
        <v>157</v>
      </c>
      <c r="X32" t="s">
        <v>158</v>
      </c>
      <c r="Y32" t="s">
        <v>159</v>
      </c>
      <c r="Z32" t="s">
        <v>160</v>
      </c>
      <c r="AA32" t="s">
        <v>161</v>
      </c>
      <c r="AB32" t="s">
        <v>162</v>
      </c>
      <c r="AC32" t="s">
        <v>163</v>
      </c>
      <c r="AD32" t="s">
        <v>164</v>
      </c>
      <c r="AE32" t="s">
        <v>165</v>
      </c>
      <c r="AF32" t="s">
        <v>166</v>
      </c>
      <c r="AG32" t="s">
        <v>167</v>
      </c>
      <c r="AH32" t="s">
        <v>195</v>
      </c>
      <c r="AI32" t="s">
        <v>195</v>
      </c>
      <c r="AJ32" t="s">
        <v>195</v>
      </c>
      <c r="AK32" t="s">
        <v>195</v>
      </c>
      <c r="AL32" t="s">
        <v>195</v>
      </c>
      <c r="AM32" t="s">
        <v>195</v>
      </c>
      <c r="AN32" t="s">
        <v>195</v>
      </c>
      <c r="AO32" t="s">
        <v>195</v>
      </c>
      <c r="AP32" t="s">
        <v>195</v>
      </c>
      <c r="AQ32" t="s">
        <v>195</v>
      </c>
      <c r="AR32" t="s">
        <v>195</v>
      </c>
      <c r="AS32" t="s">
        <v>195</v>
      </c>
      <c r="AT32" t="s">
        <v>195</v>
      </c>
      <c r="AU32" t="s">
        <v>195</v>
      </c>
      <c r="AV32" t="s">
        <v>195</v>
      </c>
      <c r="AW32">
        <v>42.250226141741983</v>
      </c>
      <c r="AX32">
        <v>73.898964395266674</v>
      </c>
      <c r="AY32">
        <v>61.440386160386403</v>
      </c>
      <c r="AZ32">
        <v>79.066497257675479</v>
      </c>
      <c r="BA32">
        <v>59.573931085104682</v>
      </c>
      <c r="BB32">
        <v>52.568385383363733</v>
      </c>
      <c r="BC32">
        <v>27.938778070505592</v>
      </c>
      <c r="BD32">
        <v>87.712888356134584</v>
      </c>
      <c r="BE32">
        <v>53.19164223378219</v>
      </c>
      <c r="BF32">
        <v>50.849130205285469</v>
      </c>
      <c r="BG32">
        <v>42.873510718197352</v>
      </c>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row>
    <row r="33">
      <c r="A33" t="s">
        <v>725</v>
      </c>
      <c r="B33">
        <v>2001</v>
      </c>
      <c r="C33" t="s">
        <v>728</v>
      </c>
      <c r="D33">
        <v>124</v>
      </c>
      <c r="E33" t="s">
        <v>50</v>
      </c>
      <c r="F33" t="s">
        <v>15</v>
      </c>
      <c r="G33" t="s">
        <v>747</v>
      </c>
      <c r="H33">
        <v>18.492773244120119</v>
      </c>
      <c r="I33">
        <v>24.956767983422871</v>
      </c>
      <c r="J33">
        <v>25.230993893185168</v>
      </c>
      <c r="K33">
        <v>18.624055628509669</v>
      </c>
      <c r="L33">
        <v>27.669206493432789</v>
      </c>
      <c r="M33">
        <v>26.588497803643168</v>
      </c>
      <c r="N33">
        <v>8.6067735820429228</v>
      </c>
      <c r="O33">
        <v>22.283739883899059</v>
      </c>
      <c r="P33">
        <v>25.00883028917945</v>
      </c>
      <c r="Q33">
        <v>32.139326812686271</v>
      </c>
      <c r="R33">
        <v>18.612496979370171</v>
      </c>
      <c r="S33">
        <v>24.31288886942615</v>
      </c>
      <c r="T33">
        <v>23.882363651436581</v>
      </c>
      <c r="U33">
        <v>21.952304636665311</v>
      </c>
      <c r="V33">
        <v>32.38805291886618</v>
      </c>
      <c r="W33" t="s">
        <v>157</v>
      </c>
      <c r="X33" t="s">
        <v>158</v>
      </c>
      <c r="Y33" t="s">
        <v>159</v>
      </c>
      <c r="Z33" t="s">
        <v>160</v>
      </c>
      <c r="AA33" t="s">
        <v>161</v>
      </c>
      <c r="AB33" t="s">
        <v>162</v>
      </c>
      <c r="AC33" t="s">
        <v>163</v>
      </c>
      <c r="AD33" t="s">
        <v>164</v>
      </c>
      <c r="AE33" t="s">
        <v>165</v>
      </c>
      <c r="AF33" t="s">
        <v>166</v>
      </c>
      <c r="AG33" t="s">
        <v>167</v>
      </c>
      <c r="AH33" t="s">
        <v>195</v>
      </c>
      <c r="AI33" t="s">
        <v>195</v>
      </c>
      <c r="AJ33" t="s">
        <v>195</v>
      </c>
      <c r="AK33" t="s">
        <v>195</v>
      </c>
      <c r="AL33" t="s">
        <v>195</v>
      </c>
      <c r="AM33" t="s">
        <v>195</v>
      </c>
      <c r="AN33" t="s">
        <v>195</v>
      </c>
      <c r="AO33" t="s">
        <v>195</v>
      </c>
      <c r="AP33" t="s">
        <v>195</v>
      </c>
      <c r="AQ33" t="s">
        <v>195</v>
      </c>
      <c r="AR33" t="s">
        <v>195</v>
      </c>
      <c r="AS33" t="s">
        <v>195</v>
      </c>
      <c r="AT33" t="s">
        <v>195</v>
      </c>
      <c r="AU33" t="s">
        <v>195</v>
      </c>
      <c r="AV33" t="s">
        <v>195</v>
      </c>
      <c r="AW33">
        <v>46.359193489014928</v>
      </c>
      <c r="AX33">
        <v>17.09754948779419</v>
      </c>
      <c r="AY33">
        <v>23.39654289545151</v>
      </c>
      <c r="AZ33">
        <v>9.9801997582490181</v>
      </c>
      <c r="BA33">
        <v>16.758639597637291</v>
      </c>
      <c r="BB33">
        <v>19.801153377757029</v>
      </c>
      <c r="BC33">
        <v>23.21541858935591</v>
      </c>
      <c r="BD33">
        <v>7.4781386860642058</v>
      </c>
      <c r="BE33">
        <v>32.107033381834533</v>
      </c>
      <c r="BF33">
        <v>42.070539859899419</v>
      </c>
      <c r="BG33">
        <v>37.229297603963488</v>
      </c>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row>
    <row r="34">
      <c r="A34" t="s">
        <v>725</v>
      </c>
      <c r="B34">
        <v>2001</v>
      </c>
      <c r="C34" t="s">
        <v>728</v>
      </c>
      <c r="D34">
        <v>125</v>
      </c>
      <c r="E34" t="s">
        <v>50</v>
      </c>
      <c r="F34" t="s">
        <v>16</v>
      </c>
      <c r="G34" t="s">
        <v>748</v>
      </c>
      <c r="H34">
        <v>12.58512180113792</v>
      </c>
      <c r="I34">
        <v>15.12573868115903</v>
      </c>
      <c r="J34">
        <v>18.113423561317461</v>
      </c>
      <c r="K34">
        <v>28.508728996086361</v>
      </c>
      <c r="L34">
        <v>38.457931156743918</v>
      </c>
      <c r="M34">
        <v>22.660632115566688</v>
      </c>
      <c r="N34">
        <v>38.62182121219432</v>
      </c>
      <c r="O34">
        <v>34.711813586135897</v>
      </c>
      <c r="P34">
        <v>38.960147737614953</v>
      </c>
      <c r="Q34">
        <v>48.338960989800732</v>
      </c>
      <c r="R34">
        <v>10.68151349965374</v>
      </c>
      <c r="S34">
        <v>11.96911365474991</v>
      </c>
      <c r="T34">
        <v>17.264360213101131</v>
      </c>
      <c r="U34">
        <v>20.306714540137051</v>
      </c>
      <c r="V34">
        <v>15.52082247671377</v>
      </c>
      <c r="W34" t="s">
        <v>157</v>
      </c>
      <c r="X34" t="s">
        <v>158</v>
      </c>
      <c r="Y34" t="s">
        <v>159</v>
      </c>
      <c r="Z34" t="s">
        <v>160</v>
      </c>
      <c r="AA34" t="s">
        <v>161</v>
      </c>
      <c r="AB34" t="s">
        <v>162</v>
      </c>
      <c r="AC34" t="s">
        <v>163</v>
      </c>
      <c r="AD34" t="s">
        <v>164</v>
      </c>
      <c r="AE34" t="s">
        <v>165</v>
      </c>
      <c r="AF34" t="s">
        <v>166</v>
      </c>
      <c r="AG34" t="s">
        <v>167</v>
      </c>
      <c r="AH34" t="s">
        <v>195</v>
      </c>
      <c r="AI34" t="s">
        <v>195</v>
      </c>
      <c r="AJ34" t="s">
        <v>195</v>
      </c>
      <c r="AK34" t="s">
        <v>195</v>
      </c>
      <c r="AL34" t="s">
        <v>195</v>
      </c>
      <c r="AM34" t="s">
        <v>195</v>
      </c>
      <c r="AN34" t="s">
        <v>195</v>
      </c>
      <c r="AO34" t="s">
        <v>195</v>
      </c>
      <c r="AP34" t="s">
        <v>195</v>
      </c>
      <c r="AQ34" t="s">
        <v>195</v>
      </c>
      <c r="AR34" t="s">
        <v>195</v>
      </c>
      <c r="AS34" t="s">
        <v>195</v>
      </c>
      <c r="AT34" t="s">
        <v>195</v>
      </c>
      <c r="AU34" t="s">
        <v>195</v>
      </c>
      <c r="AV34" t="s">
        <v>195</v>
      </c>
      <c r="AW34">
        <v>11.39058036924308</v>
      </c>
      <c r="AX34">
        <v>9.0034861169391274</v>
      </c>
      <c r="AY34">
        <v>15.16307094416209</v>
      </c>
      <c r="AZ34">
        <v>10.953302984075499</v>
      </c>
      <c r="BA34">
        <v>23.667429317258009</v>
      </c>
      <c r="BB34">
        <v>27.630461238879271</v>
      </c>
      <c r="BC34">
        <v>48.845803340138552</v>
      </c>
      <c r="BD34">
        <v>4.8089729578012079</v>
      </c>
      <c r="BE34">
        <v>14.7013243843833</v>
      </c>
      <c r="BF34">
        <v>7.0803299348151212</v>
      </c>
      <c r="BG34">
        <v>19.897191677839128</v>
      </c>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row>
    <row r="35">
      <c r="A35" t="s">
        <v>725</v>
      </c>
      <c r="B35">
        <v>2001</v>
      </c>
      <c r="C35" t="s">
        <v>728</v>
      </c>
      <c r="D35">
        <v>126</v>
      </c>
      <c r="E35" t="s">
        <v>50</v>
      </c>
      <c r="F35" t="s">
        <v>22</v>
      </c>
      <c r="G35" t="s">
        <v>749</v>
      </c>
      <c r="H35">
        <v>47.081282378131178</v>
      </c>
      <c r="I35">
        <v>45.151175764327931</v>
      </c>
      <c r="J35">
        <v>44.818848047875058</v>
      </c>
      <c r="K35">
        <v>44.501793421080343</v>
      </c>
      <c r="L35">
        <v>32.645677377770483</v>
      </c>
      <c r="M35">
        <v>42.441817711787102</v>
      </c>
      <c r="N35">
        <v>48.464692309978439</v>
      </c>
      <c r="O35">
        <v>40.786720262304463</v>
      </c>
      <c r="P35">
        <v>35.205970889689787</v>
      </c>
      <c r="Q35">
        <v>19.259964879281831</v>
      </c>
      <c r="R35">
        <v>47.95850251304671</v>
      </c>
      <c r="S35">
        <v>45.915214594163587</v>
      </c>
      <c r="T35">
        <v>45.522878978504387</v>
      </c>
      <c r="U35">
        <v>45.299412422083257</v>
      </c>
      <c r="V35">
        <v>41.840246405780633</v>
      </c>
      <c r="W35" t="s">
        <v>157</v>
      </c>
      <c r="X35" t="s">
        <v>158</v>
      </c>
      <c r="Y35" t="s">
        <v>159</v>
      </c>
      <c r="Z35" t="s">
        <v>160</v>
      </c>
      <c r="AA35" t="s">
        <v>161</v>
      </c>
      <c r="AB35" t="s">
        <v>162</v>
      </c>
      <c r="AC35" t="s">
        <v>163</v>
      </c>
      <c r="AD35" t="s">
        <v>164</v>
      </c>
      <c r="AE35" t="s">
        <v>165</v>
      </c>
      <c r="AF35" t="s">
        <v>166</v>
      </c>
      <c r="AG35" t="s">
        <v>167</v>
      </c>
      <c r="AH35" t="s">
        <v>195</v>
      </c>
      <c r="AI35" t="s">
        <v>195</v>
      </c>
      <c r="AJ35" t="s">
        <v>195</v>
      </c>
      <c r="AK35" t="s">
        <v>195</v>
      </c>
      <c r="AL35" t="s">
        <v>195</v>
      </c>
      <c r="AM35" t="s">
        <v>195</v>
      </c>
      <c r="AN35" t="s">
        <v>195</v>
      </c>
      <c r="AO35" t="s">
        <v>195</v>
      </c>
      <c r="AP35" t="s">
        <v>195</v>
      </c>
      <c r="AQ35" t="s">
        <v>195</v>
      </c>
      <c r="AR35" t="s">
        <v>195</v>
      </c>
      <c r="AS35" t="s">
        <v>195</v>
      </c>
      <c r="AT35" t="s">
        <v>195</v>
      </c>
      <c r="AU35" t="s">
        <v>195</v>
      </c>
      <c r="AV35" t="s">
        <v>195</v>
      </c>
      <c r="AW35">
        <v>29.808890454440341</v>
      </c>
      <c r="AX35">
        <v>57.332120742227723</v>
      </c>
      <c r="AY35">
        <v>42.95088698333096</v>
      </c>
      <c r="AZ35">
        <v>63.039876449661968</v>
      </c>
      <c r="BA35">
        <v>46.22195998642264</v>
      </c>
      <c r="BB35">
        <v>36.674168785197118</v>
      </c>
      <c r="BC35">
        <v>26.94768535942789</v>
      </c>
      <c r="BD35">
        <v>82.324890290518738</v>
      </c>
      <c r="BE35">
        <v>48.104997057405228</v>
      </c>
      <c r="BF35">
        <v>42.306188095230183</v>
      </c>
      <c r="BG35">
        <v>33.93887235311945</v>
      </c>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row>
    <row r="36">
      <c r="A36" t="s">
        <v>725</v>
      </c>
      <c r="B36">
        <v>2001</v>
      </c>
      <c r="C36" t="s">
        <v>728</v>
      </c>
      <c r="D36">
        <v>127</v>
      </c>
      <c r="E36" t="s">
        <v>50</v>
      </c>
      <c r="F36" t="s">
        <v>19</v>
      </c>
      <c r="G36" t="s">
        <v>750</v>
      </c>
      <c r="H36">
        <v>21.84082257661079</v>
      </c>
      <c r="I36">
        <v>14.76631757109017</v>
      </c>
      <c r="J36">
        <v>11.836734497622309</v>
      </c>
      <c r="K36">
        <v>8.3654219543236366</v>
      </c>
      <c r="L36">
        <v>1.2271849720528021</v>
      </c>
      <c r="M36">
        <v>8.309052369003032</v>
      </c>
      <c r="N36">
        <v>4.306712895784325</v>
      </c>
      <c r="O36">
        <v>2.2177262676605798</v>
      </c>
      <c r="P36">
        <v>0.82505108351580847</v>
      </c>
      <c r="Q36">
        <v>0.26174731823115471</v>
      </c>
      <c r="R36">
        <v>22.747487007929379</v>
      </c>
      <c r="S36">
        <v>17.802782881660359</v>
      </c>
      <c r="T36">
        <v>13.330397156957909</v>
      </c>
      <c r="U36">
        <v>12.44156840111436</v>
      </c>
      <c r="V36">
        <v>10.25087819863942</v>
      </c>
      <c r="W36" t="s">
        <v>157</v>
      </c>
      <c r="X36" t="s">
        <v>158</v>
      </c>
      <c r="Y36" t="s">
        <v>159</v>
      </c>
      <c r="Z36" t="s">
        <v>160</v>
      </c>
      <c r="AA36" t="s">
        <v>161</v>
      </c>
      <c r="AB36" t="s">
        <v>162</v>
      </c>
      <c r="AC36" t="s">
        <v>163</v>
      </c>
      <c r="AD36" t="s">
        <v>164</v>
      </c>
      <c r="AE36" t="s">
        <v>165</v>
      </c>
      <c r="AF36" t="s">
        <v>166</v>
      </c>
      <c r="AG36" t="s">
        <v>167</v>
      </c>
      <c r="AH36" t="s">
        <v>195</v>
      </c>
      <c r="AI36" t="s">
        <v>195</v>
      </c>
      <c r="AJ36" t="s">
        <v>195</v>
      </c>
      <c r="AK36" t="s">
        <v>195</v>
      </c>
      <c r="AL36" t="s">
        <v>195</v>
      </c>
      <c r="AM36" t="s">
        <v>195</v>
      </c>
      <c r="AN36" t="s">
        <v>195</v>
      </c>
      <c r="AO36" t="s">
        <v>195</v>
      </c>
      <c r="AP36" t="s">
        <v>195</v>
      </c>
      <c r="AQ36" t="s">
        <v>195</v>
      </c>
      <c r="AR36" t="s">
        <v>195</v>
      </c>
      <c r="AS36" t="s">
        <v>195</v>
      </c>
      <c r="AT36" t="s">
        <v>195</v>
      </c>
      <c r="AU36" t="s">
        <v>195</v>
      </c>
      <c r="AV36" t="s">
        <v>195</v>
      </c>
      <c r="AW36">
        <v>12.441335687301651</v>
      </c>
      <c r="AX36">
        <v>16.566843653038958</v>
      </c>
      <c r="AY36">
        <v>18.489499177055428</v>
      </c>
      <c r="AZ36">
        <v>16.026620808013501</v>
      </c>
      <c r="BA36">
        <v>13.351971098682061</v>
      </c>
      <c r="BB36">
        <v>15.89421659816658</v>
      </c>
      <c r="BC36">
        <v>0.99109271107765651</v>
      </c>
      <c r="BD36">
        <v>5.3879980656158608</v>
      </c>
      <c r="BE36">
        <v>5.086645176376944</v>
      </c>
      <c r="BF36">
        <v>8.5429421100552752</v>
      </c>
      <c r="BG36">
        <v>8.934638365077932</v>
      </c>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row>
    <row r="37">
      <c r="A37" t="s">
        <v>725</v>
      </c>
      <c r="B37">
        <v>2001</v>
      </c>
      <c r="C37" t="s">
        <v>728</v>
      </c>
      <c r="D37">
        <v>139</v>
      </c>
      <c r="E37" t="s">
        <v>50</v>
      </c>
      <c r="F37" t="s">
        <v>19</v>
      </c>
      <c r="G37" t="s">
        <v>195</v>
      </c>
      <c r="H37">
        <v>21.84082257661079</v>
      </c>
      <c r="I37">
        <v>14.76631757109017</v>
      </c>
      <c r="J37">
        <v>11.836734497622309</v>
      </c>
      <c r="K37">
        <v>8.3654219543236366</v>
      </c>
      <c r="L37">
        <v>1.2271849720528021</v>
      </c>
      <c r="M37">
        <v>8.309052369003032</v>
      </c>
      <c r="N37">
        <v>4.306712895784325</v>
      </c>
      <c r="O37">
        <v>2.2177262676605798</v>
      </c>
      <c r="P37">
        <v>0.82505108351580847</v>
      </c>
      <c r="Q37">
        <v>0.26174731823115471</v>
      </c>
      <c r="R37">
        <v>22.747487007929379</v>
      </c>
      <c r="S37">
        <v>17.802782881660359</v>
      </c>
      <c r="T37">
        <v>13.330397156957909</v>
      </c>
      <c r="U37">
        <v>12.44156840111436</v>
      </c>
      <c r="V37">
        <v>10.25087819863942</v>
      </c>
      <c r="W37" t="s">
        <v>157</v>
      </c>
      <c r="X37" t="s">
        <v>158</v>
      </c>
      <c r="Y37" t="s">
        <v>159</v>
      </c>
      <c r="Z37" t="s">
        <v>160</v>
      </c>
      <c r="AA37" t="s">
        <v>161</v>
      </c>
      <c r="AB37" t="s">
        <v>162</v>
      </c>
      <c r="AC37" t="s">
        <v>163</v>
      </c>
      <c r="AD37" t="s">
        <v>164</v>
      </c>
      <c r="AE37" t="s">
        <v>165</v>
      </c>
      <c r="AF37" t="s">
        <v>166</v>
      </c>
      <c r="AG37" t="s">
        <v>167</v>
      </c>
      <c r="AH37" t="s">
        <v>195</v>
      </c>
      <c r="AI37" t="s">
        <v>195</v>
      </c>
      <c r="AJ37" t="s">
        <v>195</v>
      </c>
      <c r="AK37" t="s">
        <v>195</v>
      </c>
      <c r="AL37" t="s">
        <v>195</v>
      </c>
      <c r="AM37" t="s">
        <v>195</v>
      </c>
      <c r="AN37" t="s">
        <v>195</v>
      </c>
      <c r="AO37" t="s">
        <v>195</v>
      </c>
      <c r="AP37" t="s">
        <v>195</v>
      </c>
      <c r="AQ37" t="s">
        <v>195</v>
      </c>
      <c r="AR37" t="s">
        <v>195</v>
      </c>
      <c r="AS37" t="s">
        <v>195</v>
      </c>
      <c r="AT37" t="s">
        <v>195</v>
      </c>
      <c r="AU37" t="s">
        <v>195</v>
      </c>
      <c r="AV37" t="s">
        <v>195</v>
      </c>
      <c r="AW37">
        <v>12.441335687301651</v>
      </c>
      <c r="AX37">
        <v>16.566843653038958</v>
      </c>
      <c r="AY37">
        <v>18.489499177055428</v>
      </c>
      <c r="AZ37">
        <v>16.026620808013501</v>
      </c>
      <c r="BA37">
        <v>13.351971098682061</v>
      </c>
      <c r="BB37">
        <v>15.89421659816658</v>
      </c>
      <c r="BC37">
        <v>0.99109271107765651</v>
      </c>
      <c r="BD37">
        <v>5.3879980656158608</v>
      </c>
      <c r="BE37">
        <v>5.086645176376944</v>
      </c>
      <c r="BF37">
        <v>8.5429421100552752</v>
      </c>
      <c r="BG37">
        <v>8.934638365077932</v>
      </c>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row>
    <row r="38">
      <c r="A38" t="s">
        <v>725</v>
      </c>
      <c r="B38">
        <v>2001</v>
      </c>
      <c r="C38" t="s">
        <v>728</v>
      </c>
      <c r="D38">
        <v>153</v>
      </c>
      <c r="E38" t="s">
        <v>182</v>
      </c>
      <c r="F38" t="s">
        <v>183</v>
      </c>
      <c r="G38" t="s">
        <v>195</v>
      </c>
      <c r="H38">
        <v>0</v>
      </c>
      <c r="I38">
        <v>0</v>
      </c>
      <c r="J38">
        <v>0</v>
      </c>
      <c r="K38">
        <v>0</v>
      </c>
      <c r="L38">
        <v>6.3252601293388357</v>
      </c>
      <c r="M38">
        <v>0</v>
      </c>
      <c r="N38">
        <v>0</v>
      </c>
      <c r="O38">
        <v>0.29776255904610438</v>
      </c>
      <c r="P38">
        <v>2.369595422998465</v>
      </c>
      <c r="Q38">
        <v>17.325271779881209</v>
      </c>
      <c r="R38">
        <v>0</v>
      </c>
      <c r="S38">
        <v>0</v>
      </c>
      <c r="T38">
        <v>0</v>
      </c>
      <c r="U38">
        <v>0</v>
      </c>
      <c r="V38">
        <v>0.32489546240225831</v>
      </c>
      <c r="W38" t="s">
        <v>157</v>
      </c>
      <c r="X38" t="s">
        <v>158</v>
      </c>
      <c r="Y38" t="s">
        <v>159</v>
      </c>
      <c r="Z38" t="s">
        <v>160</v>
      </c>
      <c r="AA38" t="s">
        <v>161</v>
      </c>
      <c r="AB38" t="s">
        <v>162</v>
      </c>
      <c r="AC38" t="s">
        <v>163</v>
      </c>
      <c r="AD38" t="s">
        <v>164</v>
      </c>
      <c r="AE38" t="s">
        <v>165</v>
      </c>
      <c r="AF38" t="s">
        <v>166</v>
      </c>
      <c r="AG38" t="s">
        <v>167</v>
      </c>
      <c r="AH38" t="s">
        <v>195</v>
      </c>
      <c r="AI38" t="s">
        <v>195</v>
      </c>
      <c r="AJ38" t="s">
        <v>195</v>
      </c>
      <c r="AK38" t="s">
        <v>195</v>
      </c>
      <c r="AL38" t="s">
        <v>195</v>
      </c>
      <c r="AM38" t="s">
        <v>195</v>
      </c>
      <c r="AN38" t="s">
        <v>195</v>
      </c>
      <c r="AO38" t="s">
        <v>195</v>
      </c>
      <c r="AP38" t="s">
        <v>195</v>
      </c>
      <c r="AQ38" t="s">
        <v>195</v>
      </c>
      <c r="AR38" t="s">
        <v>195</v>
      </c>
      <c r="AS38" t="s">
        <v>195</v>
      </c>
      <c r="AT38" t="s">
        <v>195</v>
      </c>
      <c r="AU38" t="s">
        <v>195</v>
      </c>
      <c r="AV38" t="s">
        <v>195</v>
      </c>
      <c r="AW38">
        <v>0</v>
      </c>
      <c r="AX38">
        <v>0.18441679107544731</v>
      </c>
      <c r="AY38">
        <v>0</v>
      </c>
      <c r="AZ38">
        <v>0</v>
      </c>
      <c r="BA38">
        <v>0.21629296518216221</v>
      </c>
      <c r="BB38">
        <v>1.901224239557191</v>
      </c>
      <c r="BC38">
        <v>7.3014678208505837</v>
      </c>
      <c r="BD38">
        <v>0</v>
      </c>
      <c r="BE38">
        <v>0</v>
      </c>
      <c r="BF38">
        <v>2.09720307100502</v>
      </c>
      <c r="BG38">
        <v>0</v>
      </c>
      <c r="BH38"/>
      <c r="BI38"/>
      <c r="BJ38"/>
      <c r="BK38"/>
      <c r="BL38"/>
      <c r="BM38"/>
      <c r="BN38"/>
      <c r="BO38"/>
      <c r="BP38"/>
      <c r="BQ38"/>
      <c r="BR38"/>
      <c r="BS38"/>
      <c r="BT38"/>
      <c r="BU38"/>
      <c r="BV38"/>
      <c r="BW38">
        <v>0</v>
      </c>
      <c r="BX38">
        <v>0</v>
      </c>
      <c r="BY38">
        <v>0</v>
      </c>
      <c r="BZ38">
        <v>0</v>
      </c>
      <c r="CA38">
        <v>647.0675687789917</v>
      </c>
      <c r="CB38">
        <v>0</v>
      </c>
      <c r="CC38">
        <v>0</v>
      </c>
      <c r="CD38">
        <v>9.3019053339958191</v>
      </c>
      <c r="CE38">
        <v>73.927744507789612</v>
      </c>
      <c r="CF38">
        <v>540.72030276060104</v>
      </c>
      <c r="CG38">
        <v>0</v>
      </c>
      <c r="CH38">
        <v>0</v>
      </c>
      <c r="CI38">
        <v>0</v>
      </c>
      <c r="CJ38">
        <v>0</v>
      </c>
      <c r="CK38">
        <v>23.117616176605221</v>
      </c>
      <c r="CL38">
        <v>0</v>
      </c>
      <c r="CM38">
        <v>6.1268341541290283</v>
      </c>
      <c r="CN38">
        <v>0</v>
      </c>
      <c r="CO38">
        <v>0</v>
      </c>
      <c r="CP38">
        <v>9.8452645540237427</v>
      </c>
      <c r="CQ38">
        <v>135.39734411239621</v>
      </c>
      <c r="CR38">
        <v>360.91392695903778</v>
      </c>
      <c r="CS38">
        <v>0</v>
      </c>
      <c r="CT38">
        <v>0</v>
      </c>
      <c r="CU38">
        <v>134.78419899940491</v>
      </c>
      <c r="CV38">
        <v>0</v>
      </c>
      <c r="CW38"/>
      <c r="CX38"/>
      <c r="CY38"/>
      <c r="CZ38"/>
      <c r="DA38"/>
      <c r="DB38"/>
      <c r="DC38"/>
      <c r="DD38"/>
      <c r="DE38"/>
      <c r="DF38"/>
      <c r="DG38"/>
      <c r="DH38"/>
      <c r="DI38"/>
      <c r="DJ38"/>
      <c r="DK38"/>
    </row>
    <row r="39">
      <c r="A39" t="s">
        <v>725</v>
      </c>
      <c r="B39">
        <v>2001</v>
      </c>
      <c r="C39" t="s">
        <v>728</v>
      </c>
      <c r="D39">
        <v>154</v>
      </c>
      <c r="E39" t="s">
        <v>182</v>
      </c>
      <c r="F39" t="s">
        <v>184</v>
      </c>
      <c r="G39" t="s">
        <v>195</v>
      </c>
      <c r="H39">
        <v>0.13654057720119411</v>
      </c>
      <c r="I39">
        <v>0</v>
      </c>
      <c r="J39">
        <v>0.14573249822459119</v>
      </c>
      <c r="K39">
        <v>1.4437215941623569</v>
      </c>
      <c r="L39">
        <v>31.827742616665301</v>
      </c>
      <c r="M39">
        <v>0.84577795632929209</v>
      </c>
      <c r="N39">
        <v>2.92787613310038</v>
      </c>
      <c r="O39">
        <v>18.06575333577884</v>
      </c>
      <c r="P39">
        <v>36.792198199798463</v>
      </c>
      <c r="Q39">
        <v>49.323485051200343</v>
      </c>
      <c r="R39">
        <v>0.1098537382831325</v>
      </c>
      <c r="S39">
        <v>0.086580408601863695</v>
      </c>
      <c r="T39">
        <v>0</v>
      </c>
      <c r="U39">
        <v>0.20958582930736441</v>
      </c>
      <c r="V39">
        <v>0.48413263544076518</v>
      </c>
      <c r="W39" t="s">
        <v>157</v>
      </c>
      <c r="X39" t="s">
        <v>158</v>
      </c>
      <c r="Y39" t="s">
        <v>159</v>
      </c>
      <c r="Z39" t="s">
        <v>160</v>
      </c>
      <c r="AA39" t="s">
        <v>161</v>
      </c>
      <c r="AB39" t="s">
        <v>162</v>
      </c>
      <c r="AC39" t="s">
        <v>163</v>
      </c>
      <c r="AD39" t="s">
        <v>164</v>
      </c>
      <c r="AE39" t="s">
        <v>165</v>
      </c>
      <c r="AF39" t="s">
        <v>166</v>
      </c>
      <c r="AG39" t="s">
        <v>167</v>
      </c>
      <c r="AH39" t="s">
        <v>195</v>
      </c>
      <c r="AI39" t="s">
        <v>195</v>
      </c>
      <c r="AJ39" t="s">
        <v>195</v>
      </c>
      <c r="AK39" t="s">
        <v>195</v>
      </c>
      <c r="AL39" t="s">
        <v>195</v>
      </c>
      <c r="AM39" t="s">
        <v>195</v>
      </c>
      <c r="AN39" t="s">
        <v>195</v>
      </c>
      <c r="AO39" t="s">
        <v>195</v>
      </c>
      <c r="AP39" t="s">
        <v>195</v>
      </c>
      <c r="AQ39" t="s">
        <v>195</v>
      </c>
      <c r="AR39" t="s">
        <v>195</v>
      </c>
      <c r="AS39" t="s">
        <v>195</v>
      </c>
      <c r="AT39" t="s">
        <v>195</v>
      </c>
      <c r="AU39" t="s">
        <v>195</v>
      </c>
      <c r="AV39" t="s">
        <v>195</v>
      </c>
      <c r="AW39">
        <v>0.37745791415027419</v>
      </c>
      <c r="AX39">
        <v>4.0249567350138529</v>
      </c>
      <c r="AY39">
        <v>0.47398604803700789</v>
      </c>
      <c r="AZ39">
        <v>1.107391024687947</v>
      </c>
      <c r="BA39">
        <v>1.5573093493115679</v>
      </c>
      <c r="BB39">
        <v>7.1647344825686714</v>
      </c>
      <c r="BC39">
        <v>49.491908167105763</v>
      </c>
      <c r="BD39">
        <v>0</v>
      </c>
      <c r="BE39">
        <v>0.77171467265804083</v>
      </c>
      <c r="BF39">
        <v>1.7239720159956531</v>
      </c>
      <c r="BG39">
        <v>0.90500171842962873</v>
      </c>
      <c r="BH39"/>
      <c r="BI39"/>
      <c r="BJ39"/>
      <c r="BK39"/>
      <c r="BL39"/>
      <c r="BM39"/>
      <c r="BN39"/>
      <c r="BO39"/>
      <c r="BP39"/>
      <c r="BQ39"/>
      <c r="BR39"/>
      <c r="BS39"/>
      <c r="BT39"/>
      <c r="BU39"/>
      <c r="BV39"/>
      <c r="BW39">
        <v>13.953708231449131</v>
      </c>
      <c r="BX39">
        <v>0</v>
      </c>
      <c r="BY39">
        <v>14.911416053771971</v>
      </c>
      <c r="BZ39">
        <v>147.79993540048599</v>
      </c>
      <c r="CA39">
        <v>3255.945149064064</v>
      </c>
      <c r="CB39">
        <v>26.407705783843991</v>
      </c>
      <c r="CC39">
        <v>91.285138607025146</v>
      </c>
      <c r="CD39">
        <v>564.36218124628067</v>
      </c>
      <c r="CE39">
        <v>1147.8601798415179</v>
      </c>
      <c r="CF39">
        <v>1539.3818988204</v>
      </c>
      <c r="CG39">
        <v>7.7058720588684082</v>
      </c>
      <c r="CH39">
        <v>6.247836172580719</v>
      </c>
      <c r="CI39">
        <v>0</v>
      </c>
      <c r="CJ39">
        <v>14.911416053771971</v>
      </c>
      <c r="CK39">
        <v>34.447980165481567</v>
      </c>
      <c r="CL39">
        <v>23.05332571268082</v>
      </c>
      <c r="CM39">
        <v>133.72015774250031</v>
      </c>
      <c r="CN39">
        <v>24.447321355342861</v>
      </c>
      <c r="CO39">
        <v>51.177799701690667</v>
      </c>
      <c r="CP39">
        <v>70.885904788970947</v>
      </c>
      <c r="CQ39">
        <v>510.24282145500177</v>
      </c>
      <c r="CR39">
        <v>2446.4011028409</v>
      </c>
      <c r="CS39">
        <v>0</v>
      </c>
      <c r="CT39">
        <v>29.33164602518082</v>
      </c>
      <c r="CU39">
        <v>110.7971805334091</v>
      </c>
      <c r="CV39">
        <v>32.552948594093323</v>
      </c>
      <c r="CW39"/>
      <c r="CX39"/>
      <c r="CY39"/>
      <c r="CZ39"/>
      <c r="DA39"/>
      <c r="DB39"/>
      <c r="DC39"/>
      <c r="DD39"/>
      <c r="DE39"/>
      <c r="DF39"/>
      <c r="DG39"/>
      <c r="DH39"/>
      <c r="DI39"/>
      <c r="DJ39"/>
      <c r="DK39"/>
    </row>
    <row r="40">
      <c r="A40" t="s">
        <v>725</v>
      </c>
      <c r="B40">
        <v>2001</v>
      </c>
      <c r="C40" t="s">
        <v>728</v>
      </c>
      <c r="D40">
        <v>155</v>
      </c>
      <c r="E40" t="s">
        <v>182</v>
      </c>
      <c r="F40" t="s">
        <v>185</v>
      </c>
      <c r="G40" t="s">
        <v>195</v>
      </c>
      <c r="H40">
        <v>0.21784193032078891</v>
      </c>
      <c r="I40">
        <v>0.1263350949829424</v>
      </c>
      <c r="J40">
        <v>0.075341268465243999</v>
      </c>
      <c r="K40">
        <v>0.086059052651709794</v>
      </c>
      <c r="L40">
        <v>1.0410471376221979</v>
      </c>
      <c r="M40">
        <v>0</v>
      </c>
      <c r="N40">
        <v>0.080927096824146103</v>
      </c>
      <c r="O40">
        <v>0.13895586088818199</v>
      </c>
      <c r="P40">
        <v>1.159967785042497</v>
      </c>
      <c r="Q40">
        <v>2.0328409929238869</v>
      </c>
      <c r="R40">
        <v>0.31736748208716392</v>
      </c>
      <c r="S40">
        <v>0</v>
      </c>
      <c r="T40">
        <v>0.1822941876263387</v>
      </c>
      <c r="U40">
        <v>0.1083523745542463</v>
      </c>
      <c r="V40">
        <v>0.1238191875162057</v>
      </c>
      <c r="W40" t="s">
        <v>157</v>
      </c>
      <c r="X40" t="s">
        <v>158</v>
      </c>
      <c r="Y40" t="s">
        <v>159</v>
      </c>
      <c r="Z40" t="s">
        <v>160</v>
      </c>
      <c r="AA40" t="s">
        <v>161</v>
      </c>
      <c r="AB40" t="s">
        <v>162</v>
      </c>
      <c r="AC40" t="s">
        <v>163</v>
      </c>
      <c r="AD40" t="s">
        <v>164</v>
      </c>
      <c r="AE40" t="s">
        <v>165</v>
      </c>
      <c r="AF40" t="s">
        <v>166</v>
      </c>
      <c r="AG40" t="s">
        <v>167</v>
      </c>
      <c r="AH40" t="s">
        <v>195</v>
      </c>
      <c r="AI40" t="s">
        <v>195</v>
      </c>
      <c r="AJ40" t="s">
        <v>195</v>
      </c>
      <c r="AK40" t="s">
        <v>195</v>
      </c>
      <c r="AL40" t="s">
        <v>195</v>
      </c>
      <c r="AM40" t="s">
        <v>195</v>
      </c>
      <c r="AN40" t="s">
        <v>195</v>
      </c>
      <c r="AO40" t="s">
        <v>195</v>
      </c>
      <c r="AP40" t="s">
        <v>195</v>
      </c>
      <c r="AQ40" t="s">
        <v>195</v>
      </c>
      <c r="AR40" t="s">
        <v>195</v>
      </c>
      <c r="AS40" t="s">
        <v>195</v>
      </c>
      <c r="AT40" t="s">
        <v>195</v>
      </c>
      <c r="AU40" t="s">
        <v>195</v>
      </c>
      <c r="AV40" t="s">
        <v>195</v>
      </c>
      <c r="AW40">
        <v>0</v>
      </c>
      <c r="AX40">
        <v>0.38984482640239149</v>
      </c>
      <c r="AY40">
        <v>0</v>
      </c>
      <c r="AZ40">
        <v>0</v>
      </c>
      <c r="BA40">
        <v>0.047558173137378201</v>
      </c>
      <c r="BB40">
        <v>0.40743879443942682</v>
      </c>
      <c r="BC40">
        <v>1.2670932128967509</v>
      </c>
      <c r="BD40">
        <v>0</v>
      </c>
      <c r="BE40">
        <v>0.2422211988750925</v>
      </c>
      <c r="BF40">
        <v>0.4005095717974117</v>
      </c>
      <c r="BG40">
        <v>0.45924844701996859</v>
      </c>
      <c r="BH40"/>
      <c r="BI40"/>
      <c r="BJ40"/>
      <c r="BK40"/>
      <c r="BL40"/>
      <c r="BM40"/>
      <c r="BN40"/>
      <c r="BO40"/>
      <c r="BP40"/>
      <c r="BQ40"/>
      <c r="BR40"/>
      <c r="BS40"/>
      <c r="BT40"/>
      <c r="BU40"/>
      <c r="BV40"/>
      <c r="BW40">
        <v>22.262266635894779</v>
      </c>
      <c r="BX40">
        <v>12.951719760894781</v>
      </c>
      <c r="BY40">
        <v>7.7089531421661377</v>
      </c>
      <c r="BZ40">
        <v>8.8102321624755859</v>
      </c>
      <c r="CA40">
        <v>106.49804538488389</v>
      </c>
      <c r="CB40">
        <v>0</v>
      </c>
      <c r="CC40">
        <v>2.5231399536132808</v>
      </c>
      <c r="CD40">
        <v>4.3408891558647156</v>
      </c>
      <c r="CE40">
        <v>36.189216613769531</v>
      </c>
      <c r="CF40">
        <v>63.444799661636353</v>
      </c>
      <c r="CG40">
        <v>22.262266635894779</v>
      </c>
      <c r="CH40">
        <v>0</v>
      </c>
      <c r="CI40">
        <v>12.951719760894781</v>
      </c>
      <c r="CJ40">
        <v>7.7089531421661377</v>
      </c>
      <c r="CK40">
        <v>8.8102321624755859</v>
      </c>
      <c r="CL40">
        <v>0</v>
      </c>
      <c r="CM40">
        <v>12.951719760894781</v>
      </c>
      <c r="CN40">
        <v>0</v>
      </c>
      <c r="CO40">
        <v>0</v>
      </c>
      <c r="CP40">
        <v>2.164762020111084</v>
      </c>
      <c r="CQ40">
        <v>29.016109466552731</v>
      </c>
      <c r="CR40">
        <v>62.632829248905182</v>
      </c>
      <c r="CS40">
        <v>0</v>
      </c>
      <c r="CT40">
        <v>9.20644211769104</v>
      </c>
      <c r="CU40">
        <v>25.740169167518619</v>
      </c>
      <c r="CV40">
        <v>16.51918530464172</v>
      </c>
      <c r="CW40"/>
      <c r="CX40"/>
      <c r="CY40"/>
      <c r="CZ40"/>
      <c r="DA40"/>
      <c r="DB40"/>
      <c r="DC40"/>
      <c r="DD40"/>
      <c r="DE40"/>
      <c r="DF40"/>
      <c r="DG40"/>
      <c r="DH40"/>
      <c r="DI40"/>
      <c r="DJ40"/>
      <c r="DK40"/>
    </row>
    <row r="41">
      <c r="A41" t="s">
        <v>725</v>
      </c>
      <c r="B41">
        <v>2001</v>
      </c>
      <c r="C41" t="s">
        <v>728</v>
      </c>
      <c r="D41">
        <v>156</v>
      </c>
      <c r="E41" t="s">
        <v>182</v>
      </c>
      <c r="F41" t="s">
        <v>186</v>
      </c>
      <c r="G41" t="s">
        <v>195</v>
      </c>
      <c r="H41">
        <v>30.941354468056861</v>
      </c>
      <c r="I41">
        <v>40.082506664581892</v>
      </c>
      <c r="J41">
        <v>43.198684956278051</v>
      </c>
      <c r="K41">
        <v>45.68906303043368</v>
      </c>
      <c r="L41">
        <v>27.974134904172551</v>
      </c>
      <c r="M41">
        <v>48.403351962880564</v>
      </c>
      <c r="N41">
        <v>44.30071866113687</v>
      </c>
      <c r="O41">
        <v>38.632037575210063</v>
      </c>
      <c r="P41">
        <v>24.80718440399751</v>
      </c>
      <c r="Q41">
        <v>13.829530971405561</v>
      </c>
      <c r="R41">
        <v>29.184156740740779</v>
      </c>
      <c r="S41">
        <v>36.195422115574203</v>
      </c>
      <c r="T41">
        <v>41.146723864537719</v>
      </c>
      <c r="U41">
        <v>42.049433347494997</v>
      </c>
      <c r="V41">
        <v>47.099847297736922</v>
      </c>
      <c r="W41" t="s">
        <v>157</v>
      </c>
      <c r="X41" t="s">
        <v>158</v>
      </c>
      <c r="Y41" t="s">
        <v>159</v>
      </c>
      <c r="Z41" t="s">
        <v>160</v>
      </c>
      <c r="AA41" t="s">
        <v>161</v>
      </c>
      <c r="AB41" t="s">
        <v>162</v>
      </c>
      <c r="AC41" t="s">
        <v>163</v>
      </c>
      <c r="AD41" t="s">
        <v>164</v>
      </c>
      <c r="AE41" t="s">
        <v>165</v>
      </c>
      <c r="AF41" t="s">
        <v>166</v>
      </c>
      <c r="AG41" t="s">
        <v>167</v>
      </c>
      <c r="AH41" t="s">
        <v>195</v>
      </c>
      <c r="AI41" t="s">
        <v>195</v>
      </c>
      <c r="AJ41" t="s">
        <v>195</v>
      </c>
      <c r="AK41" t="s">
        <v>195</v>
      </c>
      <c r="AL41" t="s">
        <v>195</v>
      </c>
      <c r="AM41" t="s">
        <v>195</v>
      </c>
      <c r="AN41" t="s">
        <v>195</v>
      </c>
      <c r="AO41" t="s">
        <v>195</v>
      </c>
      <c r="AP41" t="s">
        <v>195</v>
      </c>
      <c r="AQ41" t="s">
        <v>195</v>
      </c>
      <c r="AR41" t="s">
        <v>195</v>
      </c>
      <c r="AS41" t="s">
        <v>195</v>
      </c>
      <c r="AT41" t="s">
        <v>195</v>
      </c>
      <c r="AU41" t="s">
        <v>195</v>
      </c>
      <c r="AV41" t="s">
        <v>195</v>
      </c>
      <c r="AW41">
        <v>57.37231594410774</v>
      </c>
      <c r="AX41">
        <v>21.891662078644021</v>
      </c>
      <c r="AY41">
        <v>38.085627791576599</v>
      </c>
      <c r="AZ41">
        <v>19.826111717636572</v>
      </c>
      <c r="BA41">
        <v>38.652466600401588</v>
      </c>
      <c r="BB41">
        <v>38.365655894510411</v>
      </c>
      <c r="BC41">
        <v>15.267845941538081</v>
      </c>
      <c r="BD41">
        <v>12.28711164386541</v>
      </c>
      <c r="BE41">
        <v>46.036643093559768</v>
      </c>
      <c r="BF41">
        <v>45.329694707713863</v>
      </c>
      <c r="BG41">
        <v>56.221487563373017</v>
      </c>
      <c r="BH41"/>
      <c r="BI41"/>
      <c r="BJ41"/>
      <c r="BK41"/>
      <c r="BL41"/>
      <c r="BM41"/>
      <c r="BN41"/>
      <c r="BO41"/>
      <c r="BP41"/>
      <c r="BQ41"/>
      <c r="BR41"/>
      <c r="BS41"/>
      <c r="BT41"/>
      <c r="BU41"/>
      <c r="BV41"/>
      <c r="BW41">
        <v>3162.0390171408649</v>
      </c>
      <c r="BX41">
        <v>4109.2096673846236</v>
      </c>
      <c r="BY41">
        <v>4420.1092563867569</v>
      </c>
      <c r="BZ41">
        <v>4677.3841935396194</v>
      </c>
      <c r="CA41">
        <v>2861.7250660061841</v>
      </c>
      <c r="CB41">
        <v>1511.2967511415479</v>
      </c>
      <c r="CC41">
        <v>1381.20503038168</v>
      </c>
      <c r="CD41">
        <v>1206.839293479919</v>
      </c>
      <c r="CE41">
        <v>773.94612294435501</v>
      </c>
      <c r="CF41">
        <v>431.6185205578804</v>
      </c>
      <c r="CG41">
        <v>2047.1709156632421</v>
      </c>
      <c r="CH41">
        <v>2611.9427157640462</v>
      </c>
      <c r="CI41">
        <v>2923.4110177159309</v>
      </c>
      <c r="CJ41">
        <v>2991.6936538219452</v>
      </c>
      <c r="CK41">
        <v>3351.3431789875031</v>
      </c>
      <c r="CL41">
        <v>3504.0269041061401</v>
      </c>
      <c r="CM41">
        <v>727.30135977268219</v>
      </c>
      <c r="CN41">
        <v>1964.386052072048</v>
      </c>
      <c r="CO41">
        <v>916.25880265235901</v>
      </c>
      <c r="CP41">
        <v>1759.3903667926791</v>
      </c>
      <c r="CQ41">
        <v>2732.2436802387242</v>
      </c>
      <c r="CR41">
        <v>754.69458609819412</v>
      </c>
      <c r="CS41">
        <v>186.82302922010419</v>
      </c>
      <c r="CT41">
        <v>1749.779506921768</v>
      </c>
      <c r="CU41">
        <v>2913.2737199068069</v>
      </c>
      <c r="CV41">
        <v>2022.289192676544</v>
      </c>
      <c r="CW41"/>
      <c r="CX41"/>
      <c r="CY41"/>
      <c r="CZ41"/>
      <c r="DA41"/>
      <c r="DB41"/>
      <c r="DC41"/>
      <c r="DD41"/>
      <c r="DE41"/>
      <c r="DF41"/>
      <c r="DG41"/>
      <c r="DH41"/>
      <c r="DI41"/>
      <c r="DJ41"/>
      <c r="DK41"/>
    </row>
    <row r="42">
      <c r="A42" t="s">
        <v>725</v>
      </c>
      <c r="B42">
        <v>2001</v>
      </c>
      <c r="C42" t="s">
        <v>728</v>
      </c>
      <c r="D42">
        <v>157</v>
      </c>
      <c r="E42" t="s">
        <v>182</v>
      </c>
      <c r="F42" t="s">
        <v>187</v>
      </c>
      <c r="G42" t="s">
        <v>195</v>
      </c>
      <c r="H42">
        <v>38.244329099685572</v>
      </c>
      <c r="I42">
        <v>37.817575289568033</v>
      </c>
      <c r="J42">
        <v>38.978081622474527</v>
      </c>
      <c r="K42">
        <v>38.815590761585007</v>
      </c>
      <c r="L42">
        <v>22.968480253690611</v>
      </c>
      <c r="M42">
        <v>38.269580904612177</v>
      </c>
      <c r="N42">
        <v>42.835457438783479</v>
      </c>
      <c r="O42">
        <v>30.58476054959905</v>
      </c>
      <c r="P42">
        <v>23.648306188086391</v>
      </c>
      <c r="Q42">
        <v>11.611103077458971</v>
      </c>
      <c r="R42">
        <v>39.451997580845791</v>
      </c>
      <c r="S42">
        <v>36.702027618713778</v>
      </c>
      <c r="T42">
        <v>38.790028738967969</v>
      </c>
      <c r="U42">
        <v>38.894501806931693</v>
      </c>
      <c r="V42">
        <v>36.144706648037207</v>
      </c>
      <c r="W42" t="s">
        <v>157</v>
      </c>
      <c r="X42" t="s">
        <v>158</v>
      </c>
      <c r="Y42" t="s">
        <v>159</v>
      </c>
      <c r="Z42" t="s">
        <v>160</v>
      </c>
      <c r="AA42" t="s">
        <v>161</v>
      </c>
      <c r="AB42" t="s">
        <v>162</v>
      </c>
      <c r="AC42" t="s">
        <v>163</v>
      </c>
      <c r="AD42" t="s">
        <v>164</v>
      </c>
      <c r="AE42" t="s">
        <v>165</v>
      </c>
      <c r="AF42" t="s">
        <v>166</v>
      </c>
      <c r="AG42" t="s">
        <v>167</v>
      </c>
      <c r="AH42" t="s">
        <v>195</v>
      </c>
      <c r="AI42" t="s">
        <v>195</v>
      </c>
      <c r="AJ42" t="s">
        <v>195</v>
      </c>
      <c r="AK42" t="s">
        <v>195</v>
      </c>
      <c r="AL42" t="s">
        <v>195</v>
      </c>
      <c r="AM42" t="s">
        <v>195</v>
      </c>
      <c r="AN42" t="s">
        <v>195</v>
      </c>
      <c r="AO42" t="s">
        <v>195</v>
      </c>
      <c r="AP42" t="s">
        <v>195</v>
      </c>
      <c r="AQ42" t="s">
        <v>195</v>
      </c>
      <c r="AR42" t="s">
        <v>195</v>
      </c>
      <c r="AS42" t="s">
        <v>195</v>
      </c>
      <c r="AT42" t="s">
        <v>195</v>
      </c>
      <c r="AU42" t="s">
        <v>195</v>
      </c>
      <c r="AV42" t="s">
        <v>195</v>
      </c>
      <c r="AW42">
        <v>24.53318722461573</v>
      </c>
      <c r="AX42">
        <v>41.717486306405753</v>
      </c>
      <c r="AY42">
        <v>36.954334911973191</v>
      </c>
      <c r="AZ42">
        <v>61.091757126962342</v>
      </c>
      <c r="BA42">
        <v>44.067920267556133</v>
      </c>
      <c r="BB42">
        <v>21.95028509558702</v>
      </c>
      <c r="BC42">
        <v>15.782210513110019</v>
      </c>
      <c r="BD42">
        <v>78.693669175539085</v>
      </c>
      <c r="BE42">
        <v>38.981331899776762</v>
      </c>
      <c r="BF42">
        <v>37.624264835891488</v>
      </c>
      <c r="BG42">
        <v>28.853638402284641</v>
      </c>
      <c r="BH42"/>
      <c r="BI42"/>
      <c r="BJ42"/>
      <c r="BK42"/>
      <c r="BL42"/>
      <c r="BM42"/>
      <c r="BN42"/>
      <c r="BO42"/>
      <c r="BP42"/>
      <c r="BQ42"/>
      <c r="BR42"/>
      <c r="BS42"/>
      <c r="BT42"/>
      <c r="BU42"/>
      <c r="BV42"/>
      <c r="BW42">
        <v>3908.3635114431381</v>
      </c>
      <c r="BX42">
        <v>3877.011666893959</v>
      </c>
      <c r="BY42">
        <v>3988.2551876306529</v>
      </c>
      <c r="BZ42">
        <v>3973.7175299525261</v>
      </c>
      <c r="CA42">
        <v>2349.6517727971082</v>
      </c>
      <c r="CB42">
        <v>1194.8902491927149</v>
      </c>
      <c r="CC42">
        <v>1335.521207809448</v>
      </c>
      <c r="CD42">
        <v>955.44768357276917</v>
      </c>
      <c r="CE42">
        <v>737.79089921712875</v>
      </c>
      <c r="CF42">
        <v>362.3815690279007</v>
      </c>
      <c r="CG42">
        <v>2767.42558401823</v>
      </c>
      <c r="CH42">
        <v>2648.5005033612251</v>
      </c>
      <c r="CI42">
        <v>2755.9714782238011</v>
      </c>
      <c r="CJ42">
        <v>2767.2295429706569</v>
      </c>
      <c r="CK42">
        <v>2571.8409513235092</v>
      </c>
      <c r="CL42">
        <v>1498.369843780994</v>
      </c>
      <c r="CM42">
        <v>1385.969891548157</v>
      </c>
      <c r="CN42">
        <v>1906.036063313484</v>
      </c>
      <c r="CO42">
        <v>2823.3403016328812</v>
      </c>
      <c r="CP42">
        <v>2005.8920224905009</v>
      </c>
      <c r="CQ42">
        <v>1563.2087171077731</v>
      </c>
      <c r="CR42">
        <v>780.11979401111603</v>
      </c>
      <c r="CS42">
        <v>1196.521207094193</v>
      </c>
      <c r="CT42">
        <v>1481.6183615326879</v>
      </c>
      <c r="CU42">
        <v>2418.056920170784</v>
      </c>
      <c r="CV42">
        <v>1037.8665460348129</v>
      </c>
      <c r="CW42"/>
      <c r="CX42"/>
      <c r="CY42"/>
      <c r="CZ42"/>
      <c r="DA42"/>
      <c r="DB42"/>
      <c r="DC42"/>
      <c r="DD42"/>
      <c r="DE42"/>
      <c r="DF42"/>
      <c r="DG42"/>
      <c r="DH42"/>
      <c r="DI42"/>
      <c r="DJ42"/>
      <c r="DK42"/>
    </row>
    <row r="43">
      <c r="A43" t="s">
        <v>725</v>
      </c>
      <c r="B43">
        <v>2001</v>
      </c>
      <c r="C43" t="s">
        <v>728</v>
      </c>
      <c r="D43">
        <v>158</v>
      </c>
      <c r="E43" t="s">
        <v>182</v>
      </c>
      <c r="F43" t="s">
        <v>188</v>
      </c>
      <c r="G43" t="s">
        <v>195</v>
      </c>
      <c r="H43">
        <v>8.2217060497521359</v>
      </c>
      <c r="I43">
        <v>6.6824165144777226</v>
      </c>
      <c r="J43">
        <v>5.4018531652408628</v>
      </c>
      <c r="K43">
        <v>5.5376596092913024</v>
      </c>
      <c r="L43">
        <v>7.8372334034808926</v>
      </c>
      <c r="M43">
        <v>4.0836354199853302</v>
      </c>
      <c r="N43">
        <v>5.5483077743708034</v>
      </c>
      <c r="O43">
        <v>8.7543084311202826</v>
      </c>
      <c r="P43">
        <v>9.9067405690570851</v>
      </c>
      <c r="Q43">
        <v>4.7980604394265312</v>
      </c>
      <c r="R43">
        <v>7.8417748942189753</v>
      </c>
      <c r="S43">
        <v>8.6277078719598812</v>
      </c>
      <c r="T43">
        <v>6.0826665768751651</v>
      </c>
      <c r="U43">
        <v>5.8501341469872932</v>
      </c>
      <c r="V43">
        <v>5.5206994966681719</v>
      </c>
      <c r="W43" t="s">
        <v>157</v>
      </c>
      <c r="X43" t="s">
        <v>158</v>
      </c>
      <c r="Y43" t="s">
        <v>159</v>
      </c>
      <c r="Z43" t="s">
        <v>160</v>
      </c>
      <c r="AA43" t="s">
        <v>161</v>
      </c>
      <c r="AB43" t="s">
        <v>162</v>
      </c>
      <c r="AC43" t="s">
        <v>163</v>
      </c>
      <c r="AD43" t="s">
        <v>164</v>
      </c>
      <c r="AE43" t="s">
        <v>165</v>
      </c>
      <c r="AF43" t="s">
        <v>166</v>
      </c>
      <c r="AG43" t="s">
        <v>167</v>
      </c>
      <c r="AH43" t="s">
        <v>195</v>
      </c>
      <c r="AI43" t="s">
        <v>195</v>
      </c>
      <c r="AJ43" t="s">
        <v>195</v>
      </c>
      <c r="AK43" t="s">
        <v>195</v>
      </c>
      <c r="AL43" t="s">
        <v>195</v>
      </c>
      <c r="AM43" t="s">
        <v>195</v>
      </c>
      <c r="AN43" t="s">
        <v>195</v>
      </c>
      <c r="AO43" t="s">
        <v>195</v>
      </c>
      <c r="AP43" t="s">
        <v>195</v>
      </c>
      <c r="AQ43" t="s">
        <v>195</v>
      </c>
      <c r="AR43" t="s">
        <v>195</v>
      </c>
      <c r="AS43" t="s">
        <v>195</v>
      </c>
      <c r="AT43" t="s">
        <v>195</v>
      </c>
      <c r="AU43" t="s">
        <v>195</v>
      </c>
      <c r="AV43" t="s">
        <v>195</v>
      </c>
      <c r="AW43">
        <v>5.0716675622175869</v>
      </c>
      <c r="AX43">
        <v>12.66318504408347</v>
      </c>
      <c r="AY43">
        <v>4.9409610072431098</v>
      </c>
      <c r="AZ43">
        <v>1.7833510152936589</v>
      </c>
      <c r="BA43">
        <v>2.106481545729106</v>
      </c>
      <c r="BB43">
        <v>14.31644489517069</v>
      </c>
      <c r="BC43">
        <v>9.8356542466440846</v>
      </c>
      <c r="BD43">
        <v>3.146782912700004</v>
      </c>
      <c r="BE43">
        <v>8.3162611613781774</v>
      </c>
      <c r="BF43">
        <v>3.980148308271553</v>
      </c>
      <c r="BG43">
        <v>4.3810529987374922</v>
      </c>
      <c r="BH43"/>
      <c r="BI43"/>
      <c r="BJ43"/>
      <c r="BK43"/>
      <c r="BL43"/>
      <c r="BM43"/>
      <c r="BN43"/>
      <c r="BO43"/>
      <c r="BP43"/>
      <c r="BQ43"/>
      <c r="BR43"/>
      <c r="BS43"/>
      <c r="BT43"/>
      <c r="BU43"/>
      <c r="BV43"/>
      <c r="BW43">
        <v>840.21387439966202</v>
      </c>
      <c r="BX43">
        <v>685.07318598031998</v>
      </c>
      <c r="BY43">
        <v>552.72009325027466</v>
      </c>
      <c r="BZ43">
        <v>566.91382592916489</v>
      </c>
      <c r="CA43">
        <v>801.74087083339691</v>
      </c>
      <c r="CB43">
        <v>127.50325530767439</v>
      </c>
      <c r="CC43">
        <v>172.98479211330411</v>
      </c>
      <c r="CD43">
        <v>273.47880321741098</v>
      </c>
      <c r="CE43">
        <v>309.07511830329901</v>
      </c>
      <c r="CF43">
        <v>149.74707043170929</v>
      </c>
      <c r="CG43">
        <v>550.07426232099533</v>
      </c>
      <c r="CH43">
        <v>622.59472090005875</v>
      </c>
      <c r="CI43">
        <v>432.16404169797897</v>
      </c>
      <c r="CJ43">
        <v>416.21985858678818</v>
      </c>
      <c r="CK43">
        <v>392.8199275135994</v>
      </c>
      <c r="CL43">
        <v>309.75321972370148</v>
      </c>
      <c r="CM43">
        <v>420.70591390132898</v>
      </c>
      <c r="CN43">
        <v>254.84560579061511</v>
      </c>
      <c r="CO43">
        <v>82.417121887207031</v>
      </c>
      <c r="CP43">
        <v>95.883229851722717</v>
      </c>
      <c r="CQ43">
        <v>1019.558122396469</v>
      </c>
      <c r="CR43">
        <v>486.17958545684809</v>
      </c>
      <c r="CS43">
        <v>47.846193075180047</v>
      </c>
      <c r="CT43">
        <v>316.08784604072571</v>
      </c>
      <c r="CU43">
        <v>255.79835784435269</v>
      </c>
      <c r="CV43">
        <v>157.58665442466739</v>
      </c>
      <c r="CW43"/>
      <c r="CX43"/>
      <c r="CY43"/>
      <c r="CZ43"/>
      <c r="DA43"/>
      <c r="DB43"/>
      <c r="DC43"/>
      <c r="DD43"/>
      <c r="DE43"/>
      <c r="DF43"/>
      <c r="DG43"/>
      <c r="DH43"/>
      <c r="DI43"/>
      <c r="DJ43"/>
      <c r="DK43"/>
    </row>
    <row r="44">
      <c r="A44" t="s">
        <v>725</v>
      </c>
      <c r="B44">
        <v>2001</v>
      </c>
      <c r="C44" t="s">
        <v>728</v>
      </c>
      <c r="D44">
        <v>159</v>
      </c>
      <c r="E44" t="s">
        <v>182</v>
      </c>
      <c r="F44" t="s">
        <v>180</v>
      </c>
      <c r="G44" t="s">
        <v>195</v>
      </c>
      <c r="H44">
        <v>0.39740529837265148</v>
      </c>
      <c r="I44">
        <v>0.52484886529923791</v>
      </c>
      <c r="J44">
        <v>0.36357199169442139</v>
      </c>
      <c r="K44">
        <v>0.0624839975523045</v>
      </c>
      <c r="L44">
        <v>0.79891658297681578</v>
      </c>
      <c r="M44">
        <v>0.088601387189613703</v>
      </c>
      <c r="N44">
        <v>0</v>
      </c>
      <c r="O44">
        <v>1.3086954206968959</v>
      </c>
      <c r="P44">
        <v>0.49095634750378048</v>
      </c>
      <c r="Q44">
        <v>0.81796036947235828</v>
      </c>
      <c r="R44">
        <v>0.34736255589478321</v>
      </c>
      <c r="S44">
        <v>0.58547910348991683</v>
      </c>
      <c r="T44">
        <v>0.46788947503489792</v>
      </c>
      <c r="U44">
        <v>0.44642409361005098</v>
      </c>
      <c r="V44">
        <v>0.051021073559054698</v>
      </c>
      <c r="W44" t="s">
        <v>157</v>
      </c>
      <c r="X44" t="s">
        <v>158</v>
      </c>
      <c r="Y44" t="s">
        <v>159</v>
      </c>
      <c r="Z44" t="s">
        <v>160</v>
      </c>
      <c r="AA44" t="s">
        <v>161</v>
      </c>
      <c r="AB44" t="s">
        <v>162</v>
      </c>
      <c r="AC44" t="s">
        <v>163</v>
      </c>
      <c r="AD44" t="s">
        <v>164</v>
      </c>
      <c r="AE44" t="s">
        <v>165</v>
      </c>
      <c r="AF44" t="s">
        <v>166</v>
      </c>
      <c r="AG44" t="s">
        <v>167</v>
      </c>
      <c r="AH44" t="s">
        <v>195</v>
      </c>
      <c r="AI44" t="s">
        <v>195</v>
      </c>
      <c r="AJ44" t="s">
        <v>195</v>
      </c>
      <c r="AK44" t="s">
        <v>195</v>
      </c>
      <c r="AL44" t="s">
        <v>195</v>
      </c>
      <c r="AM44" t="s">
        <v>195</v>
      </c>
      <c r="AN44" t="s">
        <v>195</v>
      </c>
      <c r="AO44" t="s">
        <v>195</v>
      </c>
      <c r="AP44" t="s">
        <v>195</v>
      </c>
      <c r="AQ44" t="s">
        <v>195</v>
      </c>
      <c r="AR44" t="s">
        <v>195</v>
      </c>
      <c r="AS44" t="s">
        <v>195</v>
      </c>
      <c r="AT44" t="s">
        <v>195</v>
      </c>
      <c r="AU44" t="s">
        <v>195</v>
      </c>
      <c r="AV44" t="s">
        <v>195</v>
      </c>
      <c r="AW44">
        <v>0.2040356676070213</v>
      </c>
      <c r="AX44">
        <v>2.5616045653361028</v>
      </c>
      <c r="AY44">
        <v>1.055591064114662</v>
      </c>
      <c r="AZ44">
        <v>0.16476830740597731</v>
      </c>
      <c r="BA44">
        <v>0</v>
      </c>
      <c r="BB44">
        <v>0</v>
      </c>
      <c r="BC44">
        <v>0.062727386777066907</v>
      </c>
      <c r="BD44">
        <v>0.48443820227963552</v>
      </c>
      <c r="BE44">
        <v>0.56518279737521593</v>
      </c>
      <c r="BF44">
        <v>0.30126537926974478</v>
      </c>
      <c r="BG44">
        <v>0.24493250507731659</v>
      </c>
      <c r="BH44"/>
      <c r="BI44"/>
      <c r="BJ44"/>
      <c r="BK44"/>
      <c r="BL44"/>
      <c r="BM44"/>
      <c r="BN44"/>
      <c r="BO44"/>
      <c r="BP44"/>
      <c r="BQ44"/>
      <c r="BR44"/>
      <c r="BS44"/>
      <c r="BT44"/>
      <c r="BU44"/>
      <c r="BV44"/>
      <c r="BW44">
        <v>40.612671315670013</v>
      </c>
      <c r="BX44">
        <v>53.806865155696869</v>
      </c>
      <c r="BY44">
        <v>37.200852930545807</v>
      </c>
      <c r="BZ44">
        <v>6.3967532515525818</v>
      </c>
      <c r="CA44">
        <v>81.728340089321136</v>
      </c>
      <c r="CB44">
        <v>2.766399085521698</v>
      </c>
      <c r="CC44">
        <v>0</v>
      </c>
      <c r="CD44">
        <v>40.882779061794281</v>
      </c>
      <c r="CE44">
        <v>15.317085385322571</v>
      </c>
      <c r="CF44">
        <v>25.528475642204281</v>
      </c>
      <c r="CG44">
        <v>24.366320669651031</v>
      </c>
      <c r="CH44">
        <v>42.249483227729797</v>
      </c>
      <c r="CI44">
        <v>33.242822706699371</v>
      </c>
      <c r="CJ44">
        <v>31.761762797832489</v>
      </c>
      <c r="CK44">
        <v>3.6303541660308838</v>
      </c>
      <c r="CL44">
        <v>12.46152359247208</v>
      </c>
      <c r="CM44">
        <v>85.103564858436584</v>
      </c>
      <c r="CN44">
        <v>54.445429503917687</v>
      </c>
      <c r="CO44">
        <v>7.614726185798645</v>
      </c>
      <c r="CP44">
        <v>0</v>
      </c>
      <c r="CQ44">
        <v>0</v>
      </c>
      <c r="CR44">
        <v>3.1006351113319401</v>
      </c>
      <c r="CS44">
        <v>7.3657841682434082</v>
      </c>
      <c r="CT44">
        <v>21.48169827461243</v>
      </c>
      <c r="CU44">
        <v>19.36188888549805</v>
      </c>
      <c r="CV44">
        <v>8.8102321624755859</v>
      </c>
      <c r="CW44"/>
      <c r="CX44"/>
      <c r="CY44"/>
      <c r="CZ44"/>
      <c r="DA44"/>
      <c r="DB44"/>
      <c r="DC44"/>
      <c r="DD44"/>
      <c r="DE44"/>
      <c r="DF44"/>
      <c r="DG44"/>
      <c r="DH44"/>
      <c r="DI44"/>
      <c r="DJ44"/>
      <c r="DK44"/>
    </row>
    <row r="45">
      <c r="A45" t="s">
        <v>725</v>
      </c>
      <c r="B45">
        <v>2001</v>
      </c>
      <c r="C45" t="s">
        <v>728</v>
      </c>
      <c r="D45">
        <v>160</v>
      </c>
      <c r="E45" t="s">
        <v>182</v>
      </c>
      <c r="F45" t="s">
        <v>189</v>
      </c>
      <c r="G45" t="s">
        <v>195</v>
      </c>
      <c r="H45">
        <v>21.84082257661079</v>
      </c>
      <c r="I45">
        <v>14.76631757109017</v>
      </c>
      <c r="J45">
        <v>11.836734497622309</v>
      </c>
      <c r="K45">
        <v>8.3654219543236366</v>
      </c>
      <c r="L45">
        <v>1.2271849720528021</v>
      </c>
      <c r="M45">
        <v>8.309052369003032</v>
      </c>
      <c r="N45">
        <v>4.306712895784325</v>
      </c>
      <c r="O45">
        <v>2.2177262676605798</v>
      </c>
      <c r="P45">
        <v>0.82505108351580847</v>
      </c>
      <c r="Q45">
        <v>0.26174731823115471</v>
      </c>
      <c r="R45">
        <v>22.747487007929379</v>
      </c>
      <c r="S45">
        <v>17.802782881660359</v>
      </c>
      <c r="T45">
        <v>13.330397156957909</v>
      </c>
      <c r="U45">
        <v>12.44156840111436</v>
      </c>
      <c r="V45">
        <v>10.25087819863942</v>
      </c>
      <c r="W45" t="s">
        <v>157</v>
      </c>
      <c r="X45" t="s">
        <v>158</v>
      </c>
      <c r="Y45" t="s">
        <v>159</v>
      </c>
      <c r="Z45" t="s">
        <v>160</v>
      </c>
      <c r="AA45" t="s">
        <v>161</v>
      </c>
      <c r="AB45" t="s">
        <v>162</v>
      </c>
      <c r="AC45" t="s">
        <v>163</v>
      </c>
      <c r="AD45" t="s">
        <v>164</v>
      </c>
      <c r="AE45" t="s">
        <v>165</v>
      </c>
      <c r="AF45" t="s">
        <v>166</v>
      </c>
      <c r="AG45" t="s">
        <v>167</v>
      </c>
      <c r="AH45" t="s">
        <v>195</v>
      </c>
      <c r="AI45" t="s">
        <v>195</v>
      </c>
      <c r="AJ45" t="s">
        <v>195</v>
      </c>
      <c r="AK45" t="s">
        <v>195</v>
      </c>
      <c r="AL45" t="s">
        <v>195</v>
      </c>
      <c r="AM45" t="s">
        <v>195</v>
      </c>
      <c r="AN45" t="s">
        <v>195</v>
      </c>
      <c r="AO45" t="s">
        <v>195</v>
      </c>
      <c r="AP45" t="s">
        <v>195</v>
      </c>
      <c r="AQ45" t="s">
        <v>195</v>
      </c>
      <c r="AR45" t="s">
        <v>195</v>
      </c>
      <c r="AS45" t="s">
        <v>195</v>
      </c>
      <c r="AT45" t="s">
        <v>195</v>
      </c>
      <c r="AU45" t="s">
        <v>195</v>
      </c>
      <c r="AV45" t="s">
        <v>195</v>
      </c>
      <c r="AW45">
        <v>12.441335687301651</v>
      </c>
      <c r="AX45">
        <v>16.566843653038958</v>
      </c>
      <c r="AY45">
        <v>18.489499177055428</v>
      </c>
      <c r="AZ45">
        <v>16.026620808013501</v>
      </c>
      <c r="BA45">
        <v>13.351971098682061</v>
      </c>
      <c r="BB45">
        <v>15.89421659816658</v>
      </c>
      <c r="BC45">
        <v>0.99109271107765651</v>
      </c>
      <c r="BD45">
        <v>5.3879980656158608</v>
      </c>
      <c r="BE45">
        <v>5.086645176376944</v>
      </c>
      <c r="BF45">
        <v>8.5429421100552752</v>
      </c>
      <c r="BG45">
        <v>8.934638365077932</v>
      </c>
      <c r="BH45"/>
      <c r="BI45"/>
      <c r="BJ45"/>
      <c r="BK45"/>
      <c r="BL45"/>
      <c r="BM45"/>
      <c r="BN45"/>
      <c r="BO45"/>
      <c r="BP45"/>
      <c r="BQ45"/>
      <c r="BR45"/>
      <c r="BS45"/>
      <c r="BT45"/>
      <c r="BU45"/>
      <c r="BV45"/>
      <c r="BW45">
        <v>2232.013896644115</v>
      </c>
      <c r="BX45">
        <v>1513.824856877327</v>
      </c>
      <c r="BY45">
        <v>1211.14010232687</v>
      </c>
      <c r="BZ45">
        <v>856.40391433238983</v>
      </c>
      <c r="CA45">
        <v>125.5397533178329</v>
      </c>
      <c r="CB45">
        <v>259.43335205316538</v>
      </c>
      <c r="CC45">
        <v>134.27442479133609</v>
      </c>
      <c r="CD45">
        <v>69.28030127286911</v>
      </c>
      <c r="CE45">
        <v>25.740328967571259</v>
      </c>
      <c r="CF45">
        <v>8.1691122055053711</v>
      </c>
      <c r="CG45">
        <v>1595.660077512264</v>
      </c>
      <c r="CH45">
        <v>1284.688680231571</v>
      </c>
      <c r="CI45">
        <v>947.10407680273056</v>
      </c>
      <c r="CJ45">
        <v>885.18104207515717</v>
      </c>
      <c r="CK45">
        <v>729.39112758636475</v>
      </c>
      <c r="CL45">
        <v>759.85733282566071</v>
      </c>
      <c r="CM45">
        <v>550.39621353149414</v>
      </c>
      <c r="CN45">
        <v>953.6540789604187</v>
      </c>
      <c r="CO45">
        <v>740.66627895832062</v>
      </c>
      <c r="CP45">
        <v>607.75757396221161</v>
      </c>
      <c r="CQ45">
        <v>1131.9205117225649</v>
      </c>
      <c r="CR45">
        <v>48.990034759044647</v>
      </c>
      <c r="CS45">
        <v>81.92341285943985</v>
      </c>
      <c r="CT45">
        <v>193.33528447151181</v>
      </c>
      <c r="CU45">
        <v>549.04249632358551</v>
      </c>
      <c r="CV45">
        <v>321.37930512428278</v>
      </c>
      <c r="CW45"/>
      <c r="CX45"/>
      <c r="CY45"/>
      <c r="CZ45"/>
      <c r="DA45"/>
      <c r="DB45"/>
      <c r="DC45"/>
      <c r="DD45"/>
      <c r="DE45"/>
      <c r="DF45"/>
      <c r="DG45"/>
      <c r="DH45"/>
      <c r="DI45"/>
      <c r="DJ45"/>
      <c r="DK45"/>
    </row>
    <row r="46">
      <c r="A46" t="s">
        <v>725</v>
      </c>
      <c r="B46">
        <v>2007</v>
      </c>
      <c r="C46" t="s">
        <v>729</v>
      </c>
      <c r="D46">
        <v>16</v>
      </c>
      <c r="E46" t="s">
        <v>13</v>
      </c>
      <c r="F46" t="s">
        <v>14</v>
      </c>
      <c r="G46" t="s">
        <v>737</v>
      </c>
      <c r="H46">
        <v>21.11822767369609</v>
      </c>
      <c r="I46">
        <v>22.654739194852802</v>
      </c>
      <c r="J46">
        <v>34.985754307844012</v>
      </c>
      <c r="K46">
        <v>65.929815517946082</v>
      </c>
      <c r="L46">
        <v>95.612321934341324</v>
      </c>
      <c r="M46">
        <v>55.948217309768843</v>
      </c>
      <c r="N46">
        <v>70.417494509261672</v>
      </c>
      <c r="O46">
        <v>81.32565701895868</v>
      </c>
      <c r="P46">
        <v>96.043208824984774</v>
      </c>
      <c r="Q46">
        <v>99.515118224705716</v>
      </c>
      <c r="R46">
        <v>16.75179798357135</v>
      </c>
      <c r="S46">
        <v>16.146359607255238</v>
      </c>
      <c r="T46">
        <v>19.109915674285919</v>
      </c>
      <c r="U46">
        <v>26.209039096414511</v>
      </c>
      <c r="V46">
        <v>40.417758628189397</v>
      </c>
      <c r="W46" t="s">
        <v>260</v>
      </c>
      <c r="X46" t="s">
        <v>261</v>
      </c>
      <c r="Y46" t="s">
        <v>262</v>
      </c>
      <c r="Z46" t="s">
        <v>263</v>
      </c>
      <c r="AA46" t="s">
        <v>264</v>
      </c>
      <c r="AB46" t="s">
        <v>265</v>
      </c>
      <c r="AC46" t="s">
        <v>266</v>
      </c>
      <c r="AD46" t="s">
        <v>267</v>
      </c>
      <c r="AE46" t="s">
        <v>268</v>
      </c>
      <c r="AF46" t="s">
        <v>269</v>
      </c>
      <c r="AG46" t="s">
        <v>270</v>
      </c>
      <c r="AH46" t="s">
        <v>195</v>
      </c>
      <c r="AI46" t="s">
        <v>195</v>
      </c>
      <c r="AJ46" t="s">
        <v>195</v>
      </c>
      <c r="AK46" t="s">
        <v>195</v>
      </c>
      <c r="AL46" t="s">
        <v>195</v>
      </c>
      <c r="AM46" t="s">
        <v>195</v>
      </c>
      <c r="AN46" t="s">
        <v>195</v>
      </c>
      <c r="AO46" t="s">
        <v>195</v>
      </c>
      <c r="AP46" t="s">
        <v>195</v>
      </c>
      <c r="AQ46" t="s">
        <v>195</v>
      </c>
      <c r="AR46" t="s">
        <v>195</v>
      </c>
      <c r="AS46" t="s">
        <v>195</v>
      </c>
      <c r="AT46" t="s">
        <v>195</v>
      </c>
      <c r="AU46" t="s">
        <v>195</v>
      </c>
      <c r="AV46" t="s">
        <v>195</v>
      </c>
      <c r="AW46">
        <v>32.830070867640799</v>
      </c>
      <c r="AX46">
        <v>54.052849439934192</v>
      </c>
      <c r="AY46">
        <v>11.937564113949071</v>
      </c>
      <c r="AZ46">
        <v>23.996752680923549</v>
      </c>
      <c r="BA46">
        <v>67.493969842083885</v>
      </c>
      <c r="BB46">
        <v>51.139842382768137</v>
      </c>
      <c r="BC46">
        <v>94.080994715010746</v>
      </c>
      <c r="BD46">
        <v>44.55654460390717</v>
      </c>
      <c r="BE46">
        <v>77.497394560960814</v>
      </c>
      <c r="BF46">
        <v>35.861417445764637</v>
      </c>
      <c r="BG46">
        <v>63.320132705862058</v>
      </c>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row>
    <row r="47">
      <c r="A47" t="s">
        <v>725</v>
      </c>
      <c r="B47">
        <v>2007</v>
      </c>
      <c r="C47" t="s">
        <v>729</v>
      </c>
      <c r="D47">
        <v>17</v>
      </c>
      <c r="E47" t="s">
        <v>13</v>
      </c>
      <c r="F47" t="s">
        <v>51</v>
      </c>
      <c r="G47" t="s">
        <v>195</v>
      </c>
      <c r="H47">
        <v>78.881772326303832</v>
      </c>
      <c r="I47">
        <v>77.345260805147092</v>
      </c>
      <c r="J47">
        <v>65.014245692155868</v>
      </c>
      <c r="K47">
        <v>34.070184482054103</v>
      </c>
      <c r="L47">
        <v>4.3876780656585934</v>
      </c>
      <c r="M47">
        <v>44.051782690231192</v>
      </c>
      <c r="N47">
        <v>29.582505490738441</v>
      </c>
      <c r="O47">
        <v>18.67434298104126</v>
      </c>
      <c r="P47">
        <v>3.9567911750151441</v>
      </c>
      <c r="Q47">
        <v>0.48488177529428578</v>
      </c>
      <c r="R47">
        <v>83.248202016428593</v>
      </c>
      <c r="S47">
        <v>83.853640392744737</v>
      </c>
      <c r="T47">
        <v>80.890084325714014</v>
      </c>
      <c r="U47">
        <v>73.7909609035855</v>
      </c>
      <c r="V47">
        <v>59.582241371810717</v>
      </c>
      <c r="W47" t="s">
        <v>260</v>
      </c>
      <c r="X47" t="s">
        <v>261</v>
      </c>
      <c r="Y47" t="s">
        <v>262</v>
      </c>
      <c r="Z47" t="s">
        <v>263</v>
      </c>
      <c r="AA47" t="s">
        <v>264</v>
      </c>
      <c r="AB47" t="s">
        <v>265</v>
      </c>
      <c r="AC47" t="s">
        <v>266</v>
      </c>
      <c r="AD47" t="s">
        <v>267</v>
      </c>
      <c r="AE47" t="s">
        <v>268</v>
      </c>
      <c r="AF47" t="s">
        <v>269</v>
      </c>
      <c r="AG47" t="s">
        <v>270</v>
      </c>
      <c r="AH47" t="s">
        <v>195</v>
      </c>
      <c r="AI47" t="s">
        <v>195</v>
      </c>
      <c r="AJ47" t="s">
        <v>195</v>
      </c>
      <c r="AK47" t="s">
        <v>195</v>
      </c>
      <c r="AL47" t="s">
        <v>195</v>
      </c>
      <c r="AM47" t="s">
        <v>195</v>
      </c>
      <c r="AN47" t="s">
        <v>195</v>
      </c>
      <c r="AO47" t="s">
        <v>195</v>
      </c>
      <c r="AP47" t="s">
        <v>195</v>
      </c>
      <c r="AQ47" t="s">
        <v>195</v>
      </c>
      <c r="AR47" t="s">
        <v>195</v>
      </c>
      <c r="AS47" t="s">
        <v>195</v>
      </c>
      <c r="AT47" t="s">
        <v>195</v>
      </c>
      <c r="AU47" t="s">
        <v>195</v>
      </c>
      <c r="AV47" t="s">
        <v>195</v>
      </c>
      <c r="AW47">
        <v>67.169929132359215</v>
      </c>
      <c r="AX47">
        <v>45.947150560065992</v>
      </c>
      <c r="AY47">
        <v>88.062435886050821</v>
      </c>
      <c r="AZ47">
        <v>76.003247319076308</v>
      </c>
      <c r="BA47">
        <v>32.506030157916143</v>
      </c>
      <c r="BB47">
        <v>48.860157617231927</v>
      </c>
      <c r="BC47">
        <v>5.9190052849892512</v>
      </c>
      <c r="BD47">
        <v>55.443455396092901</v>
      </c>
      <c r="BE47">
        <v>22.50260543903914</v>
      </c>
      <c r="BF47">
        <v>64.138582554235725</v>
      </c>
      <c r="BG47">
        <v>36.679867294137921</v>
      </c>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row>
    <row r="48">
      <c r="A48" t="s">
        <v>725</v>
      </c>
      <c r="B48">
        <v>2007</v>
      </c>
      <c r="C48" t="s">
        <v>729</v>
      </c>
      <c r="D48">
        <v>18</v>
      </c>
      <c r="E48" t="s">
        <v>60</v>
      </c>
      <c r="F48" t="s">
        <v>15</v>
      </c>
      <c r="G48" t="s">
        <v>738</v>
      </c>
      <c r="H48">
        <v>14.07117978107158</v>
      </c>
      <c r="I48">
        <v>15.222973317572411</v>
      </c>
      <c r="J48">
        <v>24.262093689567561</v>
      </c>
      <c r="K48">
        <v>46.682745723889802</v>
      </c>
      <c r="L48">
        <v>87.716082578338998</v>
      </c>
      <c r="M48">
        <v>40.79101151933888</v>
      </c>
      <c r="N48">
        <v>48.79111124999524</v>
      </c>
      <c r="O48">
        <v>63.762765194630177</v>
      </c>
      <c r="P48">
        <v>86.724871465955232</v>
      </c>
      <c r="Q48">
        <v>96.45213025290451</v>
      </c>
      <c r="R48">
        <v>10.20525508002566</v>
      </c>
      <c r="S48">
        <v>10.32556350786467</v>
      </c>
      <c r="T48">
        <v>12.029356641931621</v>
      </c>
      <c r="U48">
        <v>17.07456991574189</v>
      </c>
      <c r="V48">
        <v>27.25043447210475</v>
      </c>
      <c r="W48" t="s">
        <v>260</v>
      </c>
      <c r="X48" t="s">
        <v>261</v>
      </c>
      <c r="Y48" t="s">
        <v>262</v>
      </c>
      <c r="Z48" t="s">
        <v>263</v>
      </c>
      <c r="AA48" t="s">
        <v>264</v>
      </c>
      <c r="AB48" t="s">
        <v>265</v>
      </c>
      <c r="AC48" t="s">
        <v>266</v>
      </c>
      <c r="AD48" t="s">
        <v>267</v>
      </c>
      <c r="AE48" t="s">
        <v>268</v>
      </c>
      <c r="AF48" t="s">
        <v>269</v>
      </c>
      <c r="AG48" t="s">
        <v>270</v>
      </c>
      <c r="AH48" t="s">
        <v>195</v>
      </c>
      <c r="AI48" t="s">
        <v>195</v>
      </c>
      <c r="AJ48" t="s">
        <v>195</v>
      </c>
      <c r="AK48" t="s">
        <v>195</v>
      </c>
      <c r="AL48" t="s">
        <v>195</v>
      </c>
      <c r="AM48" t="s">
        <v>195</v>
      </c>
      <c r="AN48" t="s">
        <v>195</v>
      </c>
      <c r="AO48" t="s">
        <v>195</v>
      </c>
      <c r="AP48" t="s">
        <v>195</v>
      </c>
      <c r="AQ48" t="s">
        <v>195</v>
      </c>
      <c r="AR48" t="s">
        <v>195</v>
      </c>
      <c r="AS48" t="s">
        <v>195</v>
      </c>
      <c r="AT48" t="s">
        <v>195</v>
      </c>
      <c r="AU48" t="s">
        <v>195</v>
      </c>
      <c r="AV48" t="s">
        <v>195</v>
      </c>
      <c r="AW48">
        <v>17.929873517517091</v>
      </c>
      <c r="AX48">
        <v>41.982836110947048</v>
      </c>
      <c r="AY48">
        <v>7.4692322969986096</v>
      </c>
      <c r="AZ48">
        <v>19.79250532133484</v>
      </c>
      <c r="BA48">
        <v>42.176135754158402</v>
      </c>
      <c r="BB48">
        <v>47.470416397978653</v>
      </c>
      <c r="BC48">
        <v>85.746470996300744</v>
      </c>
      <c r="BD48">
        <v>24.398327100923051</v>
      </c>
      <c r="BE48">
        <v>64.01546466700897</v>
      </c>
      <c r="BF48">
        <v>29.148268076692911</v>
      </c>
      <c r="BG48">
        <v>55.057285582466562</v>
      </c>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row>
    <row r="49">
      <c r="A49" t="s">
        <v>725</v>
      </c>
      <c r="B49">
        <v>2007</v>
      </c>
      <c r="C49" t="s">
        <v>729</v>
      </c>
      <c r="D49">
        <v>19</v>
      </c>
      <c r="E49" t="s">
        <v>60</v>
      </c>
      <c r="F49" t="s">
        <v>16</v>
      </c>
      <c r="G49" t="s">
        <v>739</v>
      </c>
      <c r="H49">
        <v>7.0470478926245166</v>
      </c>
      <c r="I49">
        <v>7.4317658772804007</v>
      </c>
      <c r="J49">
        <v>10.72366061827646</v>
      </c>
      <c r="K49">
        <v>19.24706979405634</v>
      </c>
      <c r="L49">
        <v>7.8962393560022051</v>
      </c>
      <c r="M49">
        <v>15.157205790430121</v>
      </c>
      <c r="N49">
        <v>21.626383259266461</v>
      </c>
      <c r="O49">
        <v>17.56289182432841</v>
      </c>
      <c r="P49">
        <v>9.3183373590295417</v>
      </c>
      <c r="Q49">
        <v>3.062987971801165</v>
      </c>
      <c r="R49">
        <v>6.546542903545685</v>
      </c>
      <c r="S49">
        <v>5.8207960993905692</v>
      </c>
      <c r="T49">
        <v>7.0805590323543148</v>
      </c>
      <c r="U49">
        <v>9.1344691806726459</v>
      </c>
      <c r="V49">
        <v>13.16732415608468</v>
      </c>
      <c r="W49" t="s">
        <v>260</v>
      </c>
      <c r="X49" t="s">
        <v>261</v>
      </c>
      <c r="Y49" t="s">
        <v>262</v>
      </c>
      <c r="Z49" t="s">
        <v>263</v>
      </c>
      <c r="AA49" t="s">
        <v>264</v>
      </c>
      <c r="AB49" t="s">
        <v>265</v>
      </c>
      <c r="AC49" t="s">
        <v>266</v>
      </c>
      <c r="AD49" t="s">
        <v>267</v>
      </c>
      <c r="AE49" t="s">
        <v>268</v>
      </c>
      <c r="AF49" t="s">
        <v>269</v>
      </c>
      <c r="AG49" t="s">
        <v>270</v>
      </c>
      <c r="AH49" t="s">
        <v>195</v>
      </c>
      <c r="AI49" t="s">
        <v>195</v>
      </c>
      <c r="AJ49" t="s">
        <v>195</v>
      </c>
      <c r="AK49" t="s">
        <v>195</v>
      </c>
      <c r="AL49" t="s">
        <v>195</v>
      </c>
      <c r="AM49" t="s">
        <v>195</v>
      </c>
      <c r="AN49" t="s">
        <v>195</v>
      </c>
      <c r="AO49" t="s">
        <v>195</v>
      </c>
      <c r="AP49" t="s">
        <v>195</v>
      </c>
      <c r="AQ49" t="s">
        <v>195</v>
      </c>
      <c r="AR49" t="s">
        <v>195</v>
      </c>
      <c r="AS49" t="s">
        <v>195</v>
      </c>
      <c r="AT49" t="s">
        <v>195</v>
      </c>
      <c r="AU49" t="s">
        <v>195</v>
      </c>
      <c r="AV49" t="s">
        <v>195</v>
      </c>
      <c r="AW49">
        <v>14.900197350123729</v>
      </c>
      <c r="AX49">
        <v>12.070013328987139</v>
      </c>
      <c r="AY49">
        <v>4.4683318169504567</v>
      </c>
      <c r="AZ49">
        <v>4.2042473595887024</v>
      </c>
      <c r="BA49">
        <v>25.317834087925409</v>
      </c>
      <c r="BB49">
        <v>3.6694259847895161</v>
      </c>
      <c r="BC49">
        <v>8.3345237187099368</v>
      </c>
      <c r="BD49">
        <v>20.15821750298413</v>
      </c>
      <c r="BE49">
        <v>13.48192989395181</v>
      </c>
      <c r="BF49">
        <v>6.7131493690717079</v>
      </c>
      <c r="BG49">
        <v>8.2628471233954954</v>
      </c>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row>
    <row r="50">
      <c r="A50" t="s">
        <v>725</v>
      </c>
      <c r="B50">
        <v>2007</v>
      </c>
      <c r="C50" t="s">
        <v>729</v>
      </c>
      <c r="D50">
        <v>20</v>
      </c>
      <c r="E50" t="s">
        <v>60</v>
      </c>
      <c r="F50" t="s">
        <v>22</v>
      </c>
      <c r="G50" t="s">
        <v>740</v>
      </c>
      <c r="H50">
        <v>58.740739574566348</v>
      </c>
      <c r="I50">
        <v>59.27906923311842</v>
      </c>
      <c r="J50">
        <v>48.279448794820198</v>
      </c>
      <c r="K50">
        <v>26.452129569396561</v>
      </c>
      <c r="L50">
        <v>4.3644194925345969</v>
      </c>
      <c r="M50">
        <v>35.163015094885679</v>
      </c>
      <c r="N50">
        <v>25.561146769698311</v>
      </c>
      <c r="O50">
        <v>17.833190851679721</v>
      </c>
      <c r="P50">
        <v>3.9127278380881272</v>
      </c>
      <c r="Q50">
        <v>0.48488177529432441</v>
      </c>
      <c r="R50">
        <v>62.999863311522468</v>
      </c>
      <c r="S50">
        <v>61.86184091435392</v>
      </c>
      <c r="T50">
        <v>61.965236745101087</v>
      </c>
      <c r="U50">
        <v>54.699760344541112</v>
      </c>
      <c r="V50">
        <v>40.618387348487083</v>
      </c>
      <c r="W50" t="s">
        <v>260</v>
      </c>
      <c r="X50" t="s">
        <v>261</v>
      </c>
      <c r="Y50" t="s">
        <v>262</v>
      </c>
      <c r="Z50" t="s">
        <v>263</v>
      </c>
      <c r="AA50" t="s">
        <v>264</v>
      </c>
      <c r="AB50" t="s">
        <v>265</v>
      </c>
      <c r="AC50" t="s">
        <v>266</v>
      </c>
      <c r="AD50" t="s">
        <v>267</v>
      </c>
      <c r="AE50" t="s">
        <v>268</v>
      </c>
      <c r="AF50" t="s">
        <v>269</v>
      </c>
      <c r="AG50" t="s">
        <v>270</v>
      </c>
      <c r="AH50" t="s">
        <v>195</v>
      </c>
      <c r="AI50" t="s">
        <v>195</v>
      </c>
      <c r="AJ50" t="s">
        <v>195</v>
      </c>
      <c r="AK50" t="s">
        <v>195</v>
      </c>
      <c r="AL50" t="s">
        <v>195</v>
      </c>
      <c r="AM50" t="s">
        <v>195</v>
      </c>
      <c r="AN50" t="s">
        <v>195</v>
      </c>
      <c r="AO50" t="s">
        <v>195</v>
      </c>
      <c r="AP50" t="s">
        <v>195</v>
      </c>
      <c r="AQ50" t="s">
        <v>195</v>
      </c>
      <c r="AR50" t="s">
        <v>195</v>
      </c>
      <c r="AS50" t="s">
        <v>195</v>
      </c>
      <c r="AT50" t="s">
        <v>195</v>
      </c>
      <c r="AU50" t="s">
        <v>195</v>
      </c>
      <c r="AV50" t="s">
        <v>195</v>
      </c>
      <c r="AW50">
        <v>45.677149788872541</v>
      </c>
      <c r="AX50">
        <v>31.43515843826723</v>
      </c>
      <c r="AY50">
        <v>75.287383285947755</v>
      </c>
      <c r="AZ50">
        <v>56.843550775028788</v>
      </c>
      <c r="BA50">
        <v>26.20782659045862</v>
      </c>
      <c r="BB50">
        <v>25.13586361523625</v>
      </c>
      <c r="BC50">
        <v>5.5979400185958301</v>
      </c>
      <c r="BD50">
        <v>41.532043544867783</v>
      </c>
      <c r="BE50">
        <v>20.937905873967392</v>
      </c>
      <c r="BF50">
        <v>56.833082700409733</v>
      </c>
      <c r="BG50">
        <v>21.40201421560317</v>
      </c>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row>
    <row r="51">
      <c r="A51" t="s">
        <v>725</v>
      </c>
      <c r="B51">
        <v>2007</v>
      </c>
      <c r="C51" t="s">
        <v>729</v>
      </c>
      <c r="D51">
        <v>21</v>
      </c>
      <c r="E51" t="s">
        <v>60</v>
      </c>
      <c r="F51" t="s">
        <v>17</v>
      </c>
      <c r="G51" t="s">
        <v>741</v>
      </c>
      <c r="H51">
        <v>20.141032751737551</v>
      </c>
      <c r="I51">
        <v>18.066191572028771</v>
      </c>
      <c r="J51">
        <v>16.73479689733578</v>
      </c>
      <c r="K51">
        <v>7.618054912657291</v>
      </c>
      <c r="L51">
        <v>0.0232585731242002</v>
      </c>
      <c r="M51">
        <v>8.888767595345314</v>
      </c>
      <c r="N51">
        <v>4.021358721039987</v>
      </c>
      <c r="O51">
        <v>0.84115212936168182</v>
      </c>
      <c r="P51">
        <v>0.044063336927099503</v>
      </c>
      <c r="Q51">
        <v>0</v>
      </c>
      <c r="R51">
        <v>20.248338704906171</v>
      </c>
      <c r="S51">
        <v>21.991799478390849</v>
      </c>
      <c r="T51">
        <v>18.92484758061298</v>
      </c>
      <c r="U51">
        <v>19.09120055904436</v>
      </c>
      <c r="V51">
        <v>18.963854023323499</v>
      </c>
      <c r="W51" t="s">
        <v>260</v>
      </c>
      <c r="X51" t="s">
        <v>261</v>
      </c>
      <c r="Y51" t="s">
        <v>262</v>
      </c>
      <c r="Z51" t="s">
        <v>263</v>
      </c>
      <c r="AA51" t="s">
        <v>264</v>
      </c>
      <c r="AB51" t="s">
        <v>265</v>
      </c>
      <c r="AC51" t="s">
        <v>266</v>
      </c>
      <c r="AD51" t="s">
        <v>267</v>
      </c>
      <c r="AE51" t="s">
        <v>268</v>
      </c>
      <c r="AF51" t="s">
        <v>269</v>
      </c>
      <c r="AG51" t="s">
        <v>270</v>
      </c>
      <c r="AH51" t="s">
        <v>195</v>
      </c>
      <c r="AI51" t="s">
        <v>195</v>
      </c>
      <c r="AJ51" t="s">
        <v>195</v>
      </c>
      <c r="AK51" t="s">
        <v>195</v>
      </c>
      <c r="AL51" t="s">
        <v>195</v>
      </c>
      <c r="AM51" t="s">
        <v>195</v>
      </c>
      <c r="AN51" t="s">
        <v>195</v>
      </c>
      <c r="AO51" t="s">
        <v>195</v>
      </c>
      <c r="AP51" t="s">
        <v>195</v>
      </c>
      <c r="AQ51" t="s">
        <v>195</v>
      </c>
      <c r="AR51" t="s">
        <v>195</v>
      </c>
      <c r="AS51" t="s">
        <v>195</v>
      </c>
      <c r="AT51" t="s">
        <v>195</v>
      </c>
      <c r="AU51" t="s">
        <v>195</v>
      </c>
      <c r="AV51" t="s">
        <v>195</v>
      </c>
      <c r="AW51">
        <v>21.492779343486632</v>
      </c>
      <c r="AX51">
        <v>14.51199212179859</v>
      </c>
      <c r="AY51">
        <v>12.77505260010318</v>
      </c>
      <c r="AZ51">
        <v>19.159696544047659</v>
      </c>
      <c r="BA51">
        <v>6.2982035674575636</v>
      </c>
      <c r="BB51">
        <v>23.724294001995581</v>
      </c>
      <c r="BC51">
        <v>0.3210652663934897</v>
      </c>
      <c r="BD51">
        <v>13.91141185122504</v>
      </c>
      <c r="BE51">
        <v>1.5646995650718301</v>
      </c>
      <c r="BF51">
        <v>7.3054998538256397</v>
      </c>
      <c r="BG51">
        <v>15.277853078534781</v>
      </c>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row>
    <row r="52">
      <c r="A52" t="s">
        <v>725</v>
      </c>
      <c r="B52">
        <v>2007</v>
      </c>
      <c r="C52" t="s">
        <v>729</v>
      </c>
      <c r="D52">
        <v>22</v>
      </c>
      <c r="E52" t="s">
        <v>54</v>
      </c>
      <c r="F52" t="s">
        <v>49</v>
      </c>
      <c r="G52" t="s">
        <v>195</v>
      </c>
      <c r="H52">
        <v>33.369504304577603</v>
      </c>
      <c r="I52">
        <v>32.804464502371808</v>
      </c>
      <c r="J52">
        <v>30.651506107079001</v>
      </c>
      <c r="K52">
        <v>29.193271121496309</v>
      </c>
      <c r="L52">
        <v>8.2586001430073974</v>
      </c>
      <c r="M52">
        <v>27.09149016582446</v>
      </c>
      <c r="N52">
        <v>30.711662506569368</v>
      </c>
      <c r="O52">
        <v>21.595757683499741</v>
      </c>
      <c r="P52">
        <v>9.702234518225989</v>
      </c>
      <c r="Q52">
        <v>3.0779122071532088</v>
      </c>
      <c r="R52">
        <v>39.079643331217</v>
      </c>
      <c r="S52">
        <v>36.050207235413239</v>
      </c>
      <c r="T52">
        <v>37.051754455839038</v>
      </c>
      <c r="U52">
        <v>34.85236199263128</v>
      </c>
      <c r="V52">
        <v>32.578066184256727</v>
      </c>
      <c r="W52" t="s">
        <v>260</v>
      </c>
      <c r="X52" t="s">
        <v>261</v>
      </c>
      <c r="Y52" t="s">
        <v>262</v>
      </c>
      <c r="Z52" t="s">
        <v>263</v>
      </c>
      <c r="AA52" t="s">
        <v>264</v>
      </c>
      <c r="AB52" t="s">
        <v>265</v>
      </c>
      <c r="AC52" t="s">
        <v>266</v>
      </c>
      <c r="AD52" t="s">
        <v>267</v>
      </c>
      <c r="AE52" t="s">
        <v>268</v>
      </c>
      <c r="AF52" t="s">
        <v>269</v>
      </c>
      <c r="AG52" t="s">
        <v>270</v>
      </c>
      <c r="AH52" t="s">
        <v>195</v>
      </c>
      <c r="AI52" t="s">
        <v>195</v>
      </c>
      <c r="AJ52" t="s">
        <v>195</v>
      </c>
      <c r="AK52" t="s">
        <v>195</v>
      </c>
      <c r="AL52" t="s">
        <v>195</v>
      </c>
      <c r="AM52" t="s">
        <v>195</v>
      </c>
      <c r="AN52" t="s">
        <v>195</v>
      </c>
      <c r="AO52" t="s">
        <v>195</v>
      </c>
      <c r="AP52" t="s">
        <v>195</v>
      </c>
      <c r="AQ52" t="s">
        <v>195</v>
      </c>
      <c r="AR52" t="s">
        <v>195</v>
      </c>
      <c r="AS52" t="s">
        <v>195</v>
      </c>
      <c r="AT52" t="s">
        <v>195</v>
      </c>
      <c r="AU52" t="s">
        <v>195</v>
      </c>
      <c r="AV52" t="s">
        <v>195</v>
      </c>
      <c r="AW52">
        <v>45.385821462877871</v>
      </c>
      <c r="AX52">
        <v>22.330022291238951</v>
      </c>
      <c r="AY52">
        <v>37.430850836052919</v>
      </c>
      <c r="AZ52">
        <v>17.520067883730409</v>
      </c>
      <c r="BA52">
        <v>37.511253445547389</v>
      </c>
      <c r="BB52">
        <v>7.1752782445531151</v>
      </c>
      <c r="BC52">
        <v>8.8588813755177611</v>
      </c>
      <c r="BD52">
        <v>45.241877892875152</v>
      </c>
      <c r="BE52">
        <v>17.396623422412851</v>
      </c>
      <c r="BF52">
        <v>18.71969890544456</v>
      </c>
      <c r="BG52">
        <v>13.049320603572481</v>
      </c>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row>
    <row r="53">
      <c r="A53" t="s">
        <v>725</v>
      </c>
      <c r="B53">
        <v>2007</v>
      </c>
      <c r="C53" t="s">
        <v>729</v>
      </c>
      <c r="D53">
        <v>23</v>
      </c>
      <c r="E53" t="s">
        <v>54</v>
      </c>
      <c r="F53" t="s">
        <v>48</v>
      </c>
      <c r="G53" t="s">
        <v>195</v>
      </c>
      <c r="H53">
        <v>66.630495695422425</v>
      </c>
      <c r="I53">
        <v>67.195535497628228</v>
      </c>
      <c r="J53">
        <v>69.348493892921041</v>
      </c>
      <c r="K53">
        <v>70.80672887850379</v>
      </c>
      <c r="L53">
        <v>91.741399856992473</v>
      </c>
      <c r="M53">
        <v>72.908509834175831</v>
      </c>
      <c r="N53">
        <v>69.288337493430674</v>
      </c>
      <c r="O53">
        <v>78.404242316500159</v>
      </c>
      <c r="P53">
        <v>90.297765481774022</v>
      </c>
      <c r="Q53">
        <v>96.922087792846753</v>
      </c>
      <c r="R53">
        <v>60.920356668782958</v>
      </c>
      <c r="S53">
        <v>63.949792764586753</v>
      </c>
      <c r="T53">
        <v>62.94824554416104</v>
      </c>
      <c r="U53">
        <v>65.147638007368784</v>
      </c>
      <c r="V53">
        <v>67.42193381574333</v>
      </c>
      <c r="W53" t="s">
        <v>260</v>
      </c>
      <c r="X53" t="s">
        <v>261</v>
      </c>
      <c r="Y53" t="s">
        <v>262</v>
      </c>
      <c r="Z53" t="s">
        <v>263</v>
      </c>
      <c r="AA53" t="s">
        <v>264</v>
      </c>
      <c r="AB53" t="s">
        <v>265</v>
      </c>
      <c r="AC53" t="s">
        <v>266</v>
      </c>
      <c r="AD53" t="s">
        <v>267</v>
      </c>
      <c r="AE53" t="s">
        <v>268</v>
      </c>
      <c r="AF53" t="s">
        <v>269</v>
      </c>
      <c r="AG53" t="s">
        <v>270</v>
      </c>
      <c r="AH53" t="s">
        <v>195</v>
      </c>
      <c r="AI53" t="s">
        <v>195</v>
      </c>
      <c r="AJ53" t="s">
        <v>195</v>
      </c>
      <c r="AK53" t="s">
        <v>195</v>
      </c>
      <c r="AL53" t="s">
        <v>195</v>
      </c>
      <c r="AM53" t="s">
        <v>195</v>
      </c>
      <c r="AN53" t="s">
        <v>195</v>
      </c>
      <c r="AO53" t="s">
        <v>195</v>
      </c>
      <c r="AP53" t="s">
        <v>195</v>
      </c>
      <c r="AQ53" t="s">
        <v>195</v>
      </c>
      <c r="AR53" t="s">
        <v>195</v>
      </c>
      <c r="AS53" t="s">
        <v>195</v>
      </c>
      <c r="AT53" t="s">
        <v>195</v>
      </c>
      <c r="AU53" t="s">
        <v>195</v>
      </c>
      <c r="AV53" t="s">
        <v>195</v>
      </c>
      <c r="AW53">
        <v>54.614178537122207</v>
      </c>
      <c r="AX53">
        <v>77.669977708761024</v>
      </c>
      <c r="AY53">
        <v>62.569149163947088</v>
      </c>
      <c r="AZ53">
        <v>82.479932116269566</v>
      </c>
      <c r="BA53">
        <v>62.488746554452497</v>
      </c>
      <c r="BB53">
        <v>92.824721755446916</v>
      </c>
      <c r="BC53">
        <v>91.141118624482161</v>
      </c>
      <c r="BD53">
        <v>54.758122107124898</v>
      </c>
      <c r="BE53">
        <v>82.603376577587113</v>
      </c>
      <c r="BF53">
        <v>81.280301094555384</v>
      </c>
      <c r="BG53">
        <v>86.950679396427503</v>
      </c>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row>
    <row r="54">
      <c r="A54" t="s">
        <v>725</v>
      </c>
      <c r="B54">
        <v>2007</v>
      </c>
      <c r="C54" t="s">
        <v>729</v>
      </c>
      <c r="D54">
        <v>29</v>
      </c>
      <c r="E54" t="s">
        <v>57</v>
      </c>
      <c r="F54" t="s">
        <v>49</v>
      </c>
      <c r="G54" t="s">
        <v>742</v>
      </c>
      <c r="H54">
        <v>3.5497987181646748</v>
      </c>
      <c r="I54">
        <v>3.7947857340314548</v>
      </c>
      <c r="J54">
        <v>4.5501697761245694</v>
      </c>
      <c r="K54">
        <v>36.956833983625373</v>
      </c>
      <c r="L54">
        <v>90.24011646088816</v>
      </c>
      <c r="M54">
        <v>12.76596548268664</v>
      </c>
      <c r="N54">
        <v>36.86415402195798</v>
      </c>
      <c r="O54">
        <v>66.594116045073022</v>
      </c>
      <c r="P54">
        <v>89.248711448614387</v>
      </c>
      <c r="Q54">
        <v>98.921767373042542</v>
      </c>
      <c r="R54">
        <v>1.538977532078101</v>
      </c>
      <c r="S54">
        <v>1.9123566531598499</v>
      </c>
      <c r="T54">
        <v>1.951543942109268</v>
      </c>
      <c r="U54">
        <v>2.6607597251416988</v>
      </c>
      <c r="V54">
        <v>7.186766200601574</v>
      </c>
      <c r="W54" t="s">
        <v>260</v>
      </c>
      <c r="X54" t="s">
        <v>261</v>
      </c>
      <c r="Y54" t="s">
        <v>262</v>
      </c>
      <c r="Z54" t="s">
        <v>263</v>
      </c>
      <c r="AA54" t="s">
        <v>264</v>
      </c>
      <c r="AB54" t="s">
        <v>265</v>
      </c>
      <c r="AC54" t="s">
        <v>266</v>
      </c>
      <c r="AD54" t="s">
        <v>267</v>
      </c>
      <c r="AE54" t="s">
        <v>268</v>
      </c>
      <c r="AF54" t="s">
        <v>269</v>
      </c>
      <c r="AG54" t="s">
        <v>270</v>
      </c>
      <c r="AH54" t="s">
        <v>195</v>
      </c>
      <c r="AI54" t="s">
        <v>195</v>
      </c>
      <c r="AJ54" t="s">
        <v>195</v>
      </c>
      <c r="AK54" t="s">
        <v>195</v>
      </c>
      <c r="AL54" t="s">
        <v>195</v>
      </c>
      <c r="AM54" t="s">
        <v>195</v>
      </c>
      <c r="AN54" t="s">
        <v>195</v>
      </c>
      <c r="AO54" t="s">
        <v>195</v>
      </c>
      <c r="AP54" t="s">
        <v>195</v>
      </c>
      <c r="AQ54" t="s">
        <v>195</v>
      </c>
      <c r="AR54" t="s">
        <v>195</v>
      </c>
      <c r="AS54" t="s">
        <v>195</v>
      </c>
      <c r="AT54" t="s">
        <v>195</v>
      </c>
      <c r="AU54" t="s">
        <v>195</v>
      </c>
      <c r="AV54" t="s">
        <v>195</v>
      </c>
      <c r="AW54">
        <v>3.8309122695577078</v>
      </c>
      <c r="AX54">
        <v>26.36399764915836</v>
      </c>
      <c r="AY54">
        <v>0.75957953302623693</v>
      </c>
      <c r="AZ54">
        <v>0.3349871484159116</v>
      </c>
      <c r="BA54">
        <v>47.487759522666053</v>
      </c>
      <c r="BB54">
        <v>37.964014989474222</v>
      </c>
      <c r="BC54">
        <v>89.801173712833858</v>
      </c>
      <c r="BD54">
        <v>8.0399671011913227</v>
      </c>
      <c r="BE54">
        <v>33.762410728943593</v>
      </c>
      <c r="BF54">
        <v>11.682284655175909</v>
      </c>
      <c r="BG54">
        <v>37.002803832811857</v>
      </c>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row>
    <row r="55">
      <c r="A55" t="s">
        <v>725</v>
      </c>
      <c r="B55">
        <v>2007</v>
      </c>
      <c r="C55" t="s">
        <v>729</v>
      </c>
      <c r="D55">
        <v>30</v>
      </c>
      <c r="E55" t="s">
        <v>57</v>
      </c>
      <c r="F55" t="s">
        <v>48</v>
      </c>
      <c r="G55" t="s">
        <v>195</v>
      </c>
      <c r="H55">
        <v>96.450201281835419</v>
      </c>
      <c r="I55">
        <v>96.205214265968536</v>
      </c>
      <c r="J55">
        <v>95.449830223875495</v>
      </c>
      <c r="K55">
        <v>63.043166016374883</v>
      </c>
      <c r="L55">
        <v>9.7598835391116783</v>
      </c>
      <c r="M55">
        <v>87.23403451731329</v>
      </c>
      <c r="N55">
        <v>63.135845978042077</v>
      </c>
      <c r="O55">
        <v>33.405883954926793</v>
      </c>
      <c r="P55">
        <v>10.75128855138553</v>
      </c>
      <c r="Q55">
        <v>1.078232626957409</v>
      </c>
      <c r="R55">
        <v>98.461022467921865</v>
      </c>
      <c r="S55">
        <v>98.08764334684011</v>
      </c>
      <c r="T55">
        <v>98.048456057890661</v>
      </c>
      <c r="U55">
        <v>97.339240274858298</v>
      </c>
      <c r="V55">
        <v>92.813233799398461</v>
      </c>
      <c r="W55" t="s">
        <v>260</v>
      </c>
      <c r="X55" t="s">
        <v>261</v>
      </c>
      <c r="Y55" t="s">
        <v>262</v>
      </c>
      <c r="Z55" t="s">
        <v>263</v>
      </c>
      <c r="AA55" t="s">
        <v>264</v>
      </c>
      <c r="AB55" t="s">
        <v>265</v>
      </c>
      <c r="AC55" t="s">
        <v>266</v>
      </c>
      <c r="AD55" t="s">
        <v>267</v>
      </c>
      <c r="AE55" t="s">
        <v>268</v>
      </c>
      <c r="AF55" t="s">
        <v>269</v>
      </c>
      <c r="AG55" t="s">
        <v>270</v>
      </c>
      <c r="AH55" t="s">
        <v>195</v>
      </c>
      <c r="AI55" t="s">
        <v>195</v>
      </c>
      <c r="AJ55" t="s">
        <v>195</v>
      </c>
      <c r="AK55" t="s">
        <v>195</v>
      </c>
      <c r="AL55" t="s">
        <v>195</v>
      </c>
      <c r="AM55" t="s">
        <v>195</v>
      </c>
      <c r="AN55" t="s">
        <v>195</v>
      </c>
      <c r="AO55" t="s">
        <v>195</v>
      </c>
      <c r="AP55" t="s">
        <v>195</v>
      </c>
      <c r="AQ55" t="s">
        <v>195</v>
      </c>
      <c r="AR55" t="s">
        <v>195</v>
      </c>
      <c r="AS55" t="s">
        <v>195</v>
      </c>
      <c r="AT55" t="s">
        <v>195</v>
      </c>
      <c r="AU55" t="s">
        <v>195</v>
      </c>
      <c r="AV55" t="s">
        <v>195</v>
      </c>
      <c r="AW55">
        <v>96.169087730442328</v>
      </c>
      <c r="AX55">
        <v>73.636002350841878</v>
      </c>
      <c r="AY55">
        <v>99.240420466973745</v>
      </c>
      <c r="AZ55">
        <v>99.665012851584081</v>
      </c>
      <c r="BA55">
        <v>52.512240477334032</v>
      </c>
      <c r="BB55">
        <v>62.035985010525849</v>
      </c>
      <c r="BC55">
        <v>10.198826287166129</v>
      </c>
      <c r="BD55">
        <v>91.960032898808592</v>
      </c>
      <c r="BE55">
        <v>66.237589271056422</v>
      </c>
      <c r="BF55">
        <v>88.317715344824023</v>
      </c>
      <c r="BG55">
        <v>62.997196167188122</v>
      </c>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row>
    <row r="56">
      <c r="A56" t="s">
        <v>725</v>
      </c>
      <c r="B56">
        <v>2007</v>
      </c>
      <c r="C56" t="s">
        <v>729</v>
      </c>
      <c r="D56">
        <v>31</v>
      </c>
      <c r="E56" t="s">
        <v>104</v>
      </c>
      <c r="F56" t="s">
        <v>49</v>
      </c>
      <c r="G56" t="s">
        <v>743</v>
      </c>
      <c r="H56">
        <v>0</v>
      </c>
      <c r="I56">
        <v>0.0120651359906911</v>
      </c>
      <c r="J56">
        <v>0.0831443517174425</v>
      </c>
      <c r="K56">
        <v>5.5217425193897203</v>
      </c>
      <c r="L56">
        <v>46.660206993708911</v>
      </c>
      <c r="M56">
        <v>0.19443899829317471</v>
      </c>
      <c r="N56">
        <v>3.075333594573102</v>
      </c>
      <c r="O56">
        <v>12.704632561215631</v>
      </c>
      <c r="P56">
        <v>34.715074632737618</v>
      </c>
      <c r="Q56">
        <v>67.473594177913469</v>
      </c>
      <c r="R56">
        <v>0</v>
      </c>
      <c r="S56">
        <v>0</v>
      </c>
      <c r="T56">
        <v>0</v>
      </c>
      <c r="U56">
        <v>0</v>
      </c>
      <c r="V56">
        <v>2.750624030263924</v>
      </c>
      <c r="W56" t="s">
        <v>260</v>
      </c>
      <c r="X56" t="s">
        <v>261</v>
      </c>
      <c r="Y56" t="s">
        <v>262</v>
      </c>
      <c r="Z56" t="s">
        <v>263</v>
      </c>
      <c r="AA56" t="s">
        <v>264</v>
      </c>
      <c r="AB56" t="s">
        <v>265</v>
      </c>
      <c r="AC56" t="s">
        <v>266</v>
      </c>
      <c r="AD56" t="s">
        <v>267</v>
      </c>
      <c r="AE56" t="s">
        <v>268</v>
      </c>
      <c r="AF56" t="s">
        <v>269</v>
      </c>
      <c r="AG56" t="s">
        <v>270</v>
      </c>
      <c r="AH56" t="s">
        <v>195</v>
      </c>
      <c r="AI56" t="s">
        <v>195</v>
      </c>
      <c r="AJ56" t="s">
        <v>195</v>
      </c>
      <c r="AK56" t="s">
        <v>195</v>
      </c>
      <c r="AL56" t="s">
        <v>195</v>
      </c>
      <c r="AM56" t="s">
        <v>195</v>
      </c>
      <c r="AN56" t="s">
        <v>195</v>
      </c>
      <c r="AO56" t="s">
        <v>195</v>
      </c>
      <c r="AP56" t="s">
        <v>195</v>
      </c>
      <c r="AQ56" t="s">
        <v>195</v>
      </c>
      <c r="AR56" t="s">
        <v>195</v>
      </c>
      <c r="AS56" t="s">
        <v>195</v>
      </c>
      <c r="AT56" t="s">
        <v>195</v>
      </c>
      <c r="AU56" t="s">
        <v>195</v>
      </c>
      <c r="AV56" t="s">
        <v>195</v>
      </c>
      <c r="AW56">
        <v>0.14356160329371609</v>
      </c>
      <c r="AX56">
        <v>5.9602379767228211</v>
      </c>
      <c r="AY56">
        <v>0.174888897227061</v>
      </c>
      <c r="AZ56">
        <v>0</v>
      </c>
      <c r="BA56">
        <v>7.3198765238170536</v>
      </c>
      <c r="BB56">
        <v>19.201621554261759</v>
      </c>
      <c r="BC56">
        <v>46.387412876178757</v>
      </c>
      <c r="BD56">
        <v>0.16736822003037741</v>
      </c>
      <c r="BE56">
        <v>1.569810939672823</v>
      </c>
      <c r="BF56">
        <v>3.5937459619722332</v>
      </c>
      <c r="BG56">
        <v>15.704771401543219</v>
      </c>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row>
    <row r="57">
      <c r="A57" t="s">
        <v>725</v>
      </c>
      <c r="B57">
        <v>2007</v>
      </c>
      <c r="C57" t="s">
        <v>729</v>
      </c>
      <c r="D57">
        <v>32</v>
      </c>
      <c r="E57" t="s">
        <v>104</v>
      </c>
      <c r="F57" t="s">
        <v>48</v>
      </c>
      <c r="G57" t="s">
        <v>195</v>
      </c>
      <c r="H57">
        <v>100</v>
      </c>
      <c r="I57">
        <v>99.987934864009318</v>
      </c>
      <c r="J57">
        <v>99.916855648282564</v>
      </c>
      <c r="K57">
        <v>94.478257480610381</v>
      </c>
      <c r="L57">
        <v>53.339793006290691</v>
      </c>
      <c r="M57">
        <v>99.80556100170682</v>
      </c>
      <c r="N57">
        <v>96.92466640542689</v>
      </c>
      <c r="O57">
        <v>87.295367438784339</v>
      </c>
      <c r="P57">
        <v>65.284925367262289</v>
      </c>
      <c r="Q57">
        <v>32.526405822086502</v>
      </c>
      <c r="R57">
        <v>100</v>
      </c>
      <c r="S57">
        <v>100</v>
      </c>
      <c r="T57">
        <v>100</v>
      </c>
      <c r="U57">
        <v>100</v>
      </c>
      <c r="V57">
        <v>97.249375969736178</v>
      </c>
      <c r="W57" t="s">
        <v>260</v>
      </c>
      <c r="X57" t="s">
        <v>261</v>
      </c>
      <c r="Y57" t="s">
        <v>262</v>
      </c>
      <c r="Z57" t="s">
        <v>263</v>
      </c>
      <c r="AA57" t="s">
        <v>264</v>
      </c>
      <c r="AB57" t="s">
        <v>265</v>
      </c>
      <c r="AC57" t="s">
        <v>266</v>
      </c>
      <c r="AD57" t="s">
        <v>267</v>
      </c>
      <c r="AE57" t="s">
        <v>268</v>
      </c>
      <c r="AF57" t="s">
        <v>269</v>
      </c>
      <c r="AG57" t="s">
        <v>270</v>
      </c>
      <c r="AH57" t="s">
        <v>195</v>
      </c>
      <c r="AI57" t="s">
        <v>195</v>
      </c>
      <c r="AJ57" t="s">
        <v>195</v>
      </c>
      <c r="AK57" t="s">
        <v>195</v>
      </c>
      <c r="AL57" t="s">
        <v>195</v>
      </c>
      <c r="AM57" t="s">
        <v>195</v>
      </c>
      <c r="AN57" t="s">
        <v>195</v>
      </c>
      <c r="AO57" t="s">
        <v>195</v>
      </c>
      <c r="AP57" t="s">
        <v>195</v>
      </c>
      <c r="AQ57" t="s">
        <v>195</v>
      </c>
      <c r="AR57" t="s">
        <v>195</v>
      </c>
      <c r="AS57" t="s">
        <v>195</v>
      </c>
      <c r="AT57" t="s">
        <v>195</v>
      </c>
      <c r="AU57" t="s">
        <v>195</v>
      </c>
      <c r="AV57" t="s">
        <v>195</v>
      </c>
      <c r="AW57">
        <v>99.856438396706295</v>
      </c>
      <c r="AX57">
        <v>94.03976202327722</v>
      </c>
      <c r="AY57">
        <v>99.825111102772937</v>
      </c>
      <c r="AZ57">
        <v>100</v>
      </c>
      <c r="BA57">
        <v>92.680123476182985</v>
      </c>
      <c r="BB57">
        <v>80.798378445738209</v>
      </c>
      <c r="BC57">
        <v>53.612587123821307</v>
      </c>
      <c r="BD57">
        <v>99.832631779969631</v>
      </c>
      <c r="BE57">
        <v>98.430189060327152</v>
      </c>
      <c r="BF57">
        <v>96.406254038027726</v>
      </c>
      <c r="BG57">
        <v>84.295228598456845</v>
      </c>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row>
    <row r="58">
      <c r="A58" t="s">
        <v>725</v>
      </c>
      <c r="B58">
        <v>2007</v>
      </c>
      <c r="C58" t="s">
        <v>729</v>
      </c>
      <c r="D58">
        <v>35</v>
      </c>
      <c r="E58" t="s">
        <v>55</v>
      </c>
      <c r="F58" t="s">
        <v>49</v>
      </c>
      <c r="G58" t="s">
        <v>195</v>
      </c>
      <c r="H58">
        <v>0.53164851979451477</v>
      </c>
      <c r="I58">
        <v>0.74436032907026073</v>
      </c>
      <c r="J58">
        <v>1.66961093624919</v>
      </c>
      <c r="K58">
        <v>8.8022811659706122</v>
      </c>
      <c r="L58">
        <v>48.022391672512043</v>
      </c>
      <c r="M58">
        <v>3.2449931501843401</v>
      </c>
      <c r="N58">
        <v>8.2093332002686754</v>
      </c>
      <c r="O58">
        <v>16.51265887838003</v>
      </c>
      <c r="P58">
        <v>36.320818921804658</v>
      </c>
      <c r="Q58">
        <v>68.362326567543391</v>
      </c>
      <c r="R58">
        <v>0.22476043825290429</v>
      </c>
      <c r="S58">
        <v>0.57571808665194069</v>
      </c>
      <c r="T58">
        <v>0.51544389469555751</v>
      </c>
      <c r="U58">
        <v>0.71290295982042273</v>
      </c>
      <c r="V58">
        <v>2.9512891626572042</v>
      </c>
      <c r="W58" t="s">
        <v>260</v>
      </c>
      <c r="X58" t="s">
        <v>261</v>
      </c>
      <c r="Y58" t="s">
        <v>262</v>
      </c>
      <c r="Z58" t="s">
        <v>263</v>
      </c>
      <c r="AA58" t="s">
        <v>264</v>
      </c>
      <c r="AB58" t="s">
        <v>265</v>
      </c>
      <c r="AC58" t="s">
        <v>266</v>
      </c>
      <c r="AD58" t="s">
        <v>267</v>
      </c>
      <c r="AE58" t="s">
        <v>268</v>
      </c>
      <c r="AF58" t="s">
        <v>269</v>
      </c>
      <c r="AG58" t="s">
        <v>270</v>
      </c>
      <c r="AH58" t="s">
        <v>195</v>
      </c>
      <c r="AI58" t="s">
        <v>195</v>
      </c>
      <c r="AJ58" t="s">
        <v>195</v>
      </c>
      <c r="AK58" t="s">
        <v>195</v>
      </c>
      <c r="AL58" t="s">
        <v>195</v>
      </c>
      <c r="AM58" t="s">
        <v>195</v>
      </c>
      <c r="AN58" t="s">
        <v>195</v>
      </c>
      <c r="AO58" t="s">
        <v>195</v>
      </c>
      <c r="AP58" t="s">
        <v>195</v>
      </c>
      <c r="AQ58" t="s">
        <v>195</v>
      </c>
      <c r="AR58" t="s">
        <v>195</v>
      </c>
      <c r="AS58" t="s">
        <v>195</v>
      </c>
      <c r="AT58" t="s">
        <v>195</v>
      </c>
      <c r="AU58" t="s">
        <v>195</v>
      </c>
      <c r="AV58" t="s">
        <v>195</v>
      </c>
      <c r="AW58">
        <v>0.14356160329371609</v>
      </c>
      <c r="AX58">
        <v>5.9717896627233991</v>
      </c>
      <c r="AY58">
        <v>2.1686805036231092</v>
      </c>
      <c r="AZ58">
        <v>0.82144569098339737</v>
      </c>
      <c r="BA58">
        <v>7.757846143658373</v>
      </c>
      <c r="BB58">
        <v>24.962803008516559</v>
      </c>
      <c r="BC58">
        <v>47.496277967704209</v>
      </c>
      <c r="BD58">
        <v>0.36554665977187928</v>
      </c>
      <c r="BE58">
        <v>3.329940712098804</v>
      </c>
      <c r="BF58">
        <v>5.5518116629023089</v>
      </c>
      <c r="BG58">
        <v>16.814549155355369</v>
      </c>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row>
    <row r="59">
      <c r="A59" t="s">
        <v>725</v>
      </c>
      <c r="B59">
        <v>2007</v>
      </c>
      <c r="C59" t="s">
        <v>729</v>
      </c>
      <c r="D59">
        <v>36</v>
      </c>
      <c r="E59" t="s">
        <v>55</v>
      </c>
      <c r="F59" t="s">
        <v>48</v>
      </c>
      <c r="G59" t="s">
        <v>195</v>
      </c>
      <c r="H59">
        <v>99.468351480205499</v>
      </c>
      <c r="I59">
        <v>99.255639670929725</v>
      </c>
      <c r="J59">
        <v>98.330389063750843</v>
      </c>
      <c r="K59">
        <v>91.197718834029487</v>
      </c>
      <c r="L59">
        <v>51.977608327487559</v>
      </c>
      <c r="M59">
        <v>96.755006849815601</v>
      </c>
      <c r="N59">
        <v>91.790666799731369</v>
      </c>
      <c r="O59">
        <v>83.487341121619934</v>
      </c>
      <c r="P59">
        <v>63.679181078195249</v>
      </c>
      <c r="Q59">
        <v>31.637673432456591</v>
      </c>
      <c r="R59">
        <v>99.7752395617471</v>
      </c>
      <c r="S59">
        <v>99.42428191334804</v>
      </c>
      <c r="T59">
        <v>99.484556105304449</v>
      </c>
      <c r="U59">
        <v>99.287097040179546</v>
      </c>
      <c r="V59">
        <v>97.048710837342895</v>
      </c>
      <c r="W59" t="s">
        <v>260</v>
      </c>
      <c r="X59" t="s">
        <v>261</v>
      </c>
      <c r="Y59" t="s">
        <v>262</v>
      </c>
      <c r="Z59" t="s">
        <v>263</v>
      </c>
      <c r="AA59" t="s">
        <v>264</v>
      </c>
      <c r="AB59" t="s">
        <v>265</v>
      </c>
      <c r="AC59" t="s">
        <v>266</v>
      </c>
      <c r="AD59" t="s">
        <v>267</v>
      </c>
      <c r="AE59" t="s">
        <v>268</v>
      </c>
      <c r="AF59" t="s">
        <v>269</v>
      </c>
      <c r="AG59" t="s">
        <v>270</v>
      </c>
      <c r="AH59" t="s">
        <v>195</v>
      </c>
      <c r="AI59" t="s">
        <v>195</v>
      </c>
      <c r="AJ59" t="s">
        <v>195</v>
      </c>
      <c r="AK59" t="s">
        <v>195</v>
      </c>
      <c r="AL59" t="s">
        <v>195</v>
      </c>
      <c r="AM59" t="s">
        <v>195</v>
      </c>
      <c r="AN59" t="s">
        <v>195</v>
      </c>
      <c r="AO59" t="s">
        <v>195</v>
      </c>
      <c r="AP59" t="s">
        <v>195</v>
      </c>
      <c r="AQ59" t="s">
        <v>195</v>
      </c>
      <c r="AR59" t="s">
        <v>195</v>
      </c>
      <c r="AS59" t="s">
        <v>195</v>
      </c>
      <c r="AT59" t="s">
        <v>195</v>
      </c>
      <c r="AU59" t="s">
        <v>195</v>
      </c>
      <c r="AV59" t="s">
        <v>195</v>
      </c>
      <c r="AW59">
        <v>99.856438396706295</v>
      </c>
      <c r="AX59">
        <v>94.028210337276647</v>
      </c>
      <c r="AY59">
        <v>97.83131949637685</v>
      </c>
      <c r="AZ59">
        <v>99.17855430901659</v>
      </c>
      <c r="BA59">
        <v>92.242153856341659</v>
      </c>
      <c r="BB59">
        <v>75.037196991483469</v>
      </c>
      <c r="BC59">
        <v>52.503722032295862</v>
      </c>
      <c r="BD59">
        <v>99.634453340228106</v>
      </c>
      <c r="BE59">
        <v>96.670059287901182</v>
      </c>
      <c r="BF59">
        <v>94.448188337097704</v>
      </c>
      <c r="BG59">
        <v>83.185450844644663</v>
      </c>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row>
    <row r="60">
      <c r="A60" t="s">
        <v>725</v>
      </c>
      <c r="B60">
        <v>2007</v>
      </c>
      <c r="C60" t="s">
        <v>729</v>
      </c>
      <c r="D60">
        <v>37</v>
      </c>
      <c r="E60" t="s">
        <v>168</v>
      </c>
      <c r="F60" t="s">
        <v>49</v>
      </c>
      <c r="G60" t="s">
        <v>744</v>
      </c>
      <c r="H60">
        <v>0.23280175986425411</v>
      </c>
      <c r="I60">
        <v>0.35371147274163978</v>
      </c>
      <c r="J60">
        <v>0.39249739181786902</v>
      </c>
      <c r="K60">
        <v>10.45423694097261</v>
      </c>
      <c r="L60">
        <v>49.683561237864467</v>
      </c>
      <c r="M60">
        <v>0.75146138084463421</v>
      </c>
      <c r="N60">
        <v>7.2568656713647872</v>
      </c>
      <c r="O60">
        <v>17.434503056546809</v>
      </c>
      <c r="P60">
        <v>37.215943898813968</v>
      </c>
      <c r="Q60">
        <v>68.43076993391054</v>
      </c>
      <c r="R60">
        <v>0</v>
      </c>
      <c r="S60">
        <v>0.53689569526805114</v>
      </c>
      <c r="T60">
        <v>0.22039662320735659</v>
      </c>
      <c r="U60">
        <v>0</v>
      </c>
      <c r="V60">
        <v>6.8054838358738143</v>
      </c>
      <c r="W60" t="s">
        <v>260</v>
      </c>
      <c r="X60" t="s">
        <v>261</v>
      </c>
      <c r="Y60" t="s">
        <v>262</v>
      </c>
      <c r="Z60" t="s">
        <v>263</v>
      </c>
      <c r="AA60" t="s">
        <v>264</v>
      </c>
      <c r="AB60" t="s">
        <v>265</v>
      </c>
      <c r="AC60" t="s">
        <v>266</v>
      </c>
      <c r="AD60" t="s">
        <v>267</v>
      </c>
      <c r="AE60" t="s">
        <v>268</v>
      </c>
      <c r="AF60" t="s">
        <v>269</v>
      </c>
      <c r="AG60" t="s">
        <v>270</v>
      </c>
      <c r="AH60" t="s">
        <v>195</v>
      </c>
      <c r="AI60" t="s">
        <v>195</v>
      </c>
      <c r="AJ60" t="s">
        <v>195</v>
      </c>
      <c r="AK60" t="s">
        <v>195</v>
      </c>
      <c r="AL60" t="s">
        <v>195</v>
      </c>
      <c r="AM60" t="s">
        <v>195</v>
      </c>
      <c r="AN60" t="s">
        <v>195</v>
      </c>
      <c r="AO60" t="s">
        <v>195</v>
      </c>
      <c r="AP60" t="s">
        <v>195</v>
      </c>
      <c r="AQ60" t="s">
        <v>195</v>
      </c>
      <c r="AR60" t="s">
        <v>195</v>
      </c>
      <c r="AS60" t="s">
        <v>195</v>
      </c>
      <c r="AT60" t="s">
        <v>195</v>
      </c>
      <c r="AU60" t="s">
        <v>195</v>
      </c>
      <c r="AV60" t="s">
        <v>195</v>
      </c>
      <c r="AW60">
        <v>0.43728691257629482</v>
      </c>
      <c r="AX60">
        <v>11.026685990617549</v>
      </c>
      <c r="AY60">
        <v>2.7163679557205089</v>
      </c>
      <c r="AZ60">
        <v>1.9726906451366171</v>
      </c>
      <c r="BA60">
        <v>11.49413223404914</v>
      </c>
      <c r="BB60">
        <v>38.602619588694033</v>
      </c>
      <c r="BC60">
        <v>50.183999222808097</v>
      </c>
      <c r="BD60">
        <v>0.37563105828386179</v>
      </c>
      <c r="BE60">
        <v>4.0903710047696364</v>
      </c>
      <c r="BF60">
        <v>12.581643361196839</v>
      </c>
      <c r="BG60">
        <v>25.669722210083162</v>
      </c>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row>
    <row r="61">
      <c r="A61" t="s">
        <v>725</v>
      </c>
      <c r="B61">
        <v>2007</v>
      </c>
      <c r="C61" t="s">
        <v>729</v>
      </c>
      <c r="D61">
        <v>38</v>
      </c>
      <c r="E61" t="s">
        <v>168</v>
      </c>
      <c r="F61" t="s">
        <v>48</v>
      </c>
      <c r="G61" t="s">
        <v>195</v>
      </c>
      <c r="H61">
        <v>99.767198240135755</v>
      </c>
      <c r="I61">
        <v>99.646288527258349</v>
      </c>
      <c r="J61">
        <v>99.607502608182159</v>
      </c>
      <c r="K61">
        <v>89.545763059027379</v>
      </c>
      <c r="L61">
        <v>50.316438762135228</v>
      </c>
      <c r="M61">
        <v>99.248538619155383</v>
      </c>
      <c r="N61">
        <v>92.743134328635179</v>
      </c>
      <c r="O61">
        <v>82.565496943453184</v>
      </c>
      <c r="P61">
        <v>62.784056101186017</v>
      </c>
      <c r="Q61">
        <v>31.569230066089421</v>
      </c>
      <c r="R61">
        <v>100</v>
      </c>
      <c r="S61">
        <v>99.463104304731971</v>
      </c>
      <c r="T61">
        <v>99.77960337679265</v>
      </c>
      <c r="U61">
        <v>100</v>
      </c>
      <c r="V61">
        <v>93.194516164126256</v>
      </c>
      <c r="W61" t="s">
        <v>260</v>
      </c>
      <c r="X61" t="s">
        <v>261</v>
      </c>
      <c r="Y61" t="s">
        <v>262</v>
      </c>
      <c r="Z61" t="s">
        <v>263</v>
      </c>
      <c r="AA61" t="s">
        <v>264</v>
      </c>
      <c r="AB61" t="s">
        <v>265</v>
      </c>
      <c r="AC61" t="s">
        <v>266</v>
      </c>
      <c r="AD61" t="s">
        <v>267</v>
      </c>
      <c r="AE61" t="s">
        <v>268</v>
      </c>
      <c r="AF61" t="s">
        <v>269</v>
      </c>
      <c r="AG61" t="s">
        <v>270</v>
      </c>
      <c r="AH61" t="s">
        <v>195</v>
      </c>
      <c r="AI61" t="s">
        <v>195</v>
      </c>
      <c r="AJ61" t="s">
        <v>195</v>
      </c>
      <c r="AK61" t="s">
        <v>195</v>
      </c>
      <c r="AL61" t="s">
        <v>195</v>
      </c>
      <c r="AM61" t="s">
        <v>195</v>
      </c>
      <c r="AN61" t="s">
        <v>195</v>
      </c>
      <c r="AO61" t="s">
        <v>195</v>
      </c>
      <c r="AP61" t="s">
        <v>195</v>
      </c>
      <c r="AQ61" t="s">
        <v>195</v>
      </c>
      <c r="AR61" t="s">
        <v>195</v>
      </c>
      <c r="AS61" t="s">
        <v>195</v>
      </c>
      <c r="AT61" t="s">
        <v>195</v>
      </c>
      <c r="AU61" t="s">
        <v>195</v>
      </c>
      <c r="AV61" t="s">
        <v>195</v>
      </c>
      <c r="AW61">
        <v>99.562713087423674</v>
      </c>
      <c r="AX61">
        <v>88.973314009382449</v>
      </c>
      <c r="AY61">
        <v>97.283632044279486</v>
      </c>
      <c r="AZ61">
        <v>98.027309354863377</v>
      </c>
      <c r="BA61">
        <v>88.505867765950867</v>
      </c>
      <c r="BB61">
        <v>61.397380411306017</v>
      </c>
      <c r="BC61">
        <v>49.816000777191981</v>
      </c>
      <c r="BD61">
        <v>99.624368941716142</v>
      </c>
      <c r="BE61">
        <v>95.909628995230349</v>
      </c>
      <c r="BF61">
        <v>87.418356638803104</v>
      </c>
      <c r="BG61">
        <v>74.330277789916849</v>
      </c>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row>
    <row r="62">
      <c r="A62" t="s">
        <v>725</v>
      </c>
      <c r="B62">
        <v>2007</v>
      </c>
      <c r="C62" t="s">
        <v>729</v>
      </c>
      <c r="D62">
        <v>41</v>
      </c>
      <c r="E62" t="s">
        <v>56</v>
      </c>
      <c r="F62" t="s">
        <v>49</v>
      </c>
      <c r="G62" t="s">
        <v>195</v>
      </c>
      <c r="H62">
        <v>40.868928707203963</v>
      </c>
      <c r="I62">
        <v>35.493681727850152</v>
      </c>
      <c r="J62">
        <v>33.703412446619012</v>
      </c>
      <c r="K62">
        <v>29.20895178227244</v>
      </c>
      <c r="L62">
        <v>9.6242747099188808</v>
      </c>
      <c r="M62">
        <v>30.863806835803221</v>
      </c>
      <c r="N62">
        <v>28.660596575873129</v>
      </c>
      <c r="O62">
        <v>22.73633580559255</v>
      </c>
      <c r="P62">
        <v>10.047574346171171</v>
      </c>
      <c r="Q62">
        <v>3.1877018410410409</v>
      </c>
      <c r="R62">
        <v>41.281391844819943</v>
      </c>
      <c r="S62">
        <v>38.711651657002001</v>
      </c>
      <c r="T62">
        <v>39.119125513461938</v>
      </c>
      <c r="U62">
        <v>38.936092538906721</v>
      </c>
      <c r="V62">
        <v>30.82389828639759</v>
      </c>
      <c r="W62" t="s">
        <v>260</v>
      </c>
      <c r="X62" t="s">
        <v>261</v>
      </c>
      <c r="Y62" t="s">
        <v>262</v>
      </c>
      <c r="Z62" t="s">
        <v>263</v>
      </c>
      <c r="AA62" t="s">
        <v>264</v>
      </c>
      <c r="AB62" t="s">
        <v>265</v>
      </c>
      <c r="AC62" t="s">
        <v>266</v>
      </c>
      <c r="AD62" t="s">
        <v>267</v>
      </c>
      <c r="AE62" t="s">
        <v>268</v>
      </c>
      <c r="AF62" t="s">
        <v>269</v>
      </c>
      <c r="AG62" t="s">
        <v>270</v>
      </c>
      <c r="AH62" t="s">
        <v>195</v>
      </c>
      <c r="AI62" t="s">
        <v>195</v>
      </c>
      <c r="AJ62" t="s">
        <v>195</v>
      </c>
      <c r="AK62" t="s">
        <v>195</v>
      </c>
      <c r="AL62" t="s">
        <v>195</v>
      </c>
      <c r="AM62" t="s">
        <v>195</v>
      </c>
      <c r="AN62" t="s">
        <v>195</v>
      </c>
      <c r="AO62" t="s">
        <v>195</v>
      </c>
      <c r="AP62" t="s">
        <v>195</v>
      </c>
      <c r="AQ62" t="s">
        <v>195</v>
      </c>
      <c r="AR62" t="s">
        <v>195</v>
      </c>
      <c r="AS62" t="s">
        <v>195</v>
      </c>
      <c r="AT62" t="s">
        <v>195</v>
      </c>
      <c r="AU62" t="s">
        <v>195</v>
      </c>
      <c r="AV62" t="s">
        <v>195</v>
      </c>
      <c r="AW62">
        <v>45.416884929419929</v>
      </c>
      <c r="AX62">
        <v>29.69068818169664</v>
      </c>
      <c r="AY62">
        <v>34.091625817287351</v>
      </c>
      <c r="AZ62">
        <v>33.015761967080117</v>
      </c>
      <c r="BA62">
        <v>43.054417822749429</v>
      </c>
      <c r="BB62">
        <v>21.136932096563061</v>
      </c>
      <c r="BC62">
        <v>11.145064440702329</v>
      </c>
      <c r="BD62">
        <v>41.635382602923279</v>
      </c>
      <c r="BE62">
        <v>19.119397174341721</v>
      </c>
      <c r="BF62">
        <v>23.09085939205281</v>
      </c>
      <c r="BG62">
        <v>17.623611143416611</v>
      </c>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row>
    <row r="63">
      <c r="A63" t="s">
        <v>725</v>
      </c>
      <c r="B63">
        <v>2007</v>
      </c>
      <c r="C63" t="s">
        <v>729</v>
      </c>
      <c r="D63">
        <v>42</v>
      </c>
      <c r="E63" t="s">
        <v>56</v>
      </c>
      <c r="F63" t="s">
        <v>48</v>
      </c>
      <c r="G63" t="s">
        <v>745</v>
      </c>
      <c r="H63">
        <v>59.131071292796122</v>
      </c>
      <c r="I63">
        <v>64.506318272149926</v>
      </c>
      <c r="J63">
        <v>66.296587553380832</v>
      </c>
      <c r="K63">
        <v>70.79104821772772</v>
      </c>
      <c r="L63">
        <v>90.375725290080894</v>
      </c>
      <c r="M63">
        <v>69.136193164196783</v>
      </c>
      <c r="N63">
        <v>71.33940342412707</v>
      </c>
      <c r="O63">
        <v>77.263664194407369</v>
      </c>
      <c r="P63">
        <v>89.952425653828755</v>
      </c>
      <c r="Q63">
        <v>96.812298158958939</v>
      </c>
      <c r="R63">
        <v>58.718608155180021</v>
      </c>
      <c r="S63">
        <v>61.288348342997928</v>
      </c>
      <c r="T63">
        <v>60.88087448653792</v>
      </c>
      <c r="U63">
        <v>61.063907461093358</v>
      </c>
      <c r="V63">
        <v>69.176101713602534</v>
      </c>
      <c r="W63" t="s">
        <v>260</v>
      </c>
      <c r="X63" t="s">
        <v>261</v>
      </c>
      <c r="Y63" t="s">
        <v>262</v>
      </c>
      <c r="Z63" t="s">
        <v>263</v>
      </c>
      <c r="AA63" t="s">
        <v>264</v>
      </c>
      <c r="AB63" t="s">
        <v>265</v>
      </c>
      <c r="AC63" t="s">
        <v>266</v>
      </c>
      <c r="AD63" t="s">
        <v>267</v>
      </c>
      <c r="AE63" t="s">
        <v>268</v>
      </c>
      <c r="AF63" t="s">
        <v>269</v>
      </c>
      <c r="AG63" t="s">
        <v>270</v>
      </c>
      <c r="AH63" t="s">
        <v>195</v>
      </c>
      <c r="AI63" t="s">
        <v>195</v>
      </c>
      <c r="AJ63" t="s">
        <v>195</v>
      </c>
      <c r="AK63" t="s">
        <v>195</v>
      </c>
      <c r="AL63" t="s">
        <v>195</v>
      </c>
      <c r="AM63" t="s">
        <v>195</v>
      </c>
      <c r="AN63" t="s">
        <v>195</v>
      </c>
      <c r="AO63" t="s">
        <v>195</v>
      </c>
      <c r="AP63" t="s">
        <v>195</v>
      </c>
      <c r="AQ63" t="s">
        <v>195</v>
      </c>
      <c r="AR63" t="s">
        <v>195</v>
      </c>
      <c r="AS63" t="s">
        <v>195</v>
      </c>
      <c r="AT63" t="s">
        <v>195</v>
      </c>
      <c r="AU63" t="s">
        <v>195</v>
      </c>
      <c r="AV63" t="s">
        <v>195</v>
      </c>
      <c r="AW63">
        <v>54.583115070580163</v>
      </c>
      <c r="AX63">
        <v>70.309311818303556</v>
      </c>
      <c r="AY63">
        <v>65.908374182712251</v>
      </c>
      <c r="AZ63">
        <v>66.984238032919677</v>
      </c>
      <c r="BA63">
        <v>56.945582177250593</v>
      </c>
      <c r="BB63">
        <v>78.863067903436914</v>
      </c>
      <c r="BC63">
        <v>88.854935559297559</v>
      </c>
      <c r="BD63">
        <v>58.364617397076792</v>
      </c>
      <c r="BE63">
        <v>80.880602825658315</v>
      </c>
      <c r="BF63">
        <v>76.909140607947307</v>
      </c>
      <c r="BG63">
        <v>82.376388856583475</v>
      </c>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row>
    <row r="64">
      <c r="A64" t="s">
        <v>725</v>
      </c>
      <c r="B64">
        <v>2007</v>
      </c>
      <c r="C64" t="s">
        <v>729</v>
      </c>
      <c r="D64">
        <v>58</v>
      </c>
      <c r="E64" t="s">
        <v>271</v>
      </c>
      <c r="F64" t="s">
        <v>272</v>
      </c>
      <c r="G64" t="s">
        <v>195</v>
      </c>
      <c r="H64">
        <v>0</v>
      </c>
      <c r="I64">
        <v>0.0120651359906911</v>
      </c>
      <c r="J64">
        <v>0.0086464250367103007</v>
      </c>
      <c r="K64">
        <v>2.7834585281475039</v>
      </c>
      <c r="L64">
        <v>12.595269812647199</v>
      </c>
      <c r="M64">
        <v>0.027920129074484899</v>
      </c>
      <c r="N64">
        <v>2.2145069972479638</v>
      </c>
      <c r="O64">
        <v>5.5651579357494576</v>
      </c>
      <c r="P64">
        <v>10.7994120225279</v>
      </c>
      <c r="Q64">
        <v>15.413718845762331</v>
      </c>
      <c r="R64">
        <v>0</v>
      </c>
      <c r="S64">
        <v>0</v>
      </c>
      <c r="T64">
        <v>0</v>
      </c>
      <c r="U64">
        <v>0</v>
      </c>
      <c r="V64">
        <v>1.45204868127384</v>
      </c>
      <c r="W64" t="s">
        <v>260</v>
      </c>
      <c r="X64" t="s">
        <v>261</v>
      </c>
      <c r="Y64" t="s">
        <v>262</v>
      </c>
      <c r="Z64" t="s">
        <v>263</v>
      </c>
      <c r="AA64" t="s">
        <v>264</v>
      </c>
      <c r="AB64" t="s">
        <v>265</v>
      </c>
      <c r="AC64" t="s">
        <v>266</v>
      </c>
      <c r="AD64" t="s">
        <v>267</v>
      </c>
      <c r="AE64" t="s">
        <v>268</v>
      </c>
      <c r="AF64" t="s">
        <v>269</v>
      </c>
      <c r="AG64" t="s">
        <v>270</v>
      </c>
      <c r="AH64" t="s">
        <v>195</v>
      </c>
      <c r="AI64" t="s">
        <v>195</v>
      </c>
      <c r="AJ64" t="s">
        <v>195</v>
      </c>
      <c r="AK64" t="s">
        <v>195</v>
      </c>
      <c r="AL64" t="s">
        <v>195</v>
      </c>
      <c r="AM64" t="s">
        <v>195</v>
      </c>
      <c r="AN64" t="s">
        <v>195</v>
      </c>
      <c r="AO64" t="s">
        <v>195</v>
      </c>
      <c r="AP64" t="s">
        <v>195</v>
      </c>
      <c r="AQ64" t="s">
        <v>195</v>
      </c>
      <c r="AR64" t="s">
        <v>195</v>
      </c>
      <c r="AS64" t="s">
        <v>195</v>
      </c>
      <c r="AT64" t="s">
        <v>195</v>
      </c>
      <c r="AU64" t="s">
        <v>195</v>
      </c>
      <c r="AV64" t="s">
        <v>195</v>
      </c>
      <c r="AW64">
        <v>0.091203842092478504</v>
      </c>
      <c r="AX64">
        <v>0.78050413730420964</v>
      </c>
      <c r="AY64">
        <v>0.174888897227061</v>
      </c>
      <c r="AZ64">
        <v>0</v>
      </c>
      <c r="BA64">
        <v>4.3251847427415866</v>
      </c>
      <c r="BB64">
        <v>12.257090449144201</v>
      </c>
      <c r="BC64">
        <v>3.5418324979569369</v>
      </c>
      <c r="BD64">
        <v>0.16736822003037741</v>
      </c>
      <c r="BE64">
        <v>0.58287315803012241</v>
      </c>
      <c r="BF64">
        <v>2.3734114111414479</v>
      </c>
      <c r="BG64">
        <v>9.3649742970433518</v>
      </c>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row>
    <row r="65">
      <c r="A65" t="s">
        <v>725</v>
      </c>
      <c r="B65">
        <v>2007</v>
      </c>
      <c r="C65" t="s">
        <v>729</v>
      </c>
      <c r="D65">
        <v>59</v>
      </c>
      <c r="E65" t="s">
        <v>271</v>
      </c>
      <c r="F65" t="s">
        <v>273</v>
      </c>
      <c r="G65" t="s">
        <v>195</v>
      </c>
      <c r="H65">
        <v>0</v>
      </c>
      <c r="I65">
        <v>0</v>
      </c>
      <c r="J65">
        <v>0.074497926680732199</v>
      </c>
      <c r="K65">
        <v>2.738283991242215</v>
      </c>
      <c r="L65">
        <v>34.064937181061708</v>
      </c>
      <c r="M65">
        <v>0.1665188692186898</v>
      </c>
      <c r="N65">
        <v>0.86082659732513722</v>
      </c>
      <c r="O65">
        <v>7.1394746254661596</v>
      </c>
      <c r="P65">
        <v>23.915662610209729</v>
      </c>
      <c r="Q65">
        <v>52.059875332151108</v>
      </c>
      <c r="R65">
        <v>0</v>
      </c>
      <c r="S65">
        <v>0</v>
      </c>
      <c r="T65">
        <v>0</v>
      </c>
      <c r="U65">
        <v>0</v>
      </c>
      <c r="V65">
        <v>1.298575348990084</v>
      </c>
      <c r="W65" t="s">
        <v>260</v>
      </c>
      <c r="X65" t="s">
        <v>261</v>
      </c>
      <c r="Y65" t="s">
        <v>262</v>
      </c>
      <c r="Z65" t="s">
        <v>263</v>
      </c>
      <c r="AA65" t="s">
        <v>264</v>
      </c>
      <c r="AB65" t="s">
        <v>265</v>
      </c>
      <c r="AC65" t="s">
        <v>266</v>
      </c>
      <c r="AD65" t="s">
        <v>267</v>
      </c>
      <c r="AE65" t="s">
        <v>268</v>
      </c>
      <c r="AF65" t="s">
        <v>269</v>
      </c>
      <c r="AG65" t="s">
        <v>270</v>
      </c>
      <c r="AH65" t="s">
        <v>195</v>
      </c>
      <c r="AI65" t="s">
        <v>195</v>
      </c>
      <c r="AJ65" t="s">
        <v>195</v>
      </c>
      <c r="AK65" t="s">
        <v>195</v>
      </c>
      <c r="AL65" t="s">
        <v>195</v>
      </c>
      <c r="AM65" t="s">
        <v>195</v>
      </c>
      <c r="AN65" t="s">
        <v>195</v>
      </c>
      <c r="AO65" t="s">
        <v>195</v>
      </c>
      <c r="AP65" t="s">
        <v>195</v>
      </c>
      <c r="AQ65" t="s">
        <v>195</v>
      </c>
      <c r="AR65" t="s">
        <v>195</v>
      </c>
      <c r="AS65" t="s">
        <v>195</v>
      </c>
      <c r="AT65" t="s">
        <v>195</v>
      </c>
      <c r="AU65" t="s">
        <v>195</v>
      </c>
      <c r="AV65" t="s">
        <v>195</v>
      </c>
      <c r="AW65">
        <v>0.052357761201237599</v>
      </c>
      <c r="AX65">
        <v>5.1797338394186108</v>
      </c>
      <c r="AY65">
        <v>0</v>
      </c>
      <c r="AZ65">
        <v>0</v>
      </c>
      <c r="BA65">
        <v>2.9946917810754652</v>
      </c>
      <c r="BB65">
        <v>6.9445311051175667</v>
      </c>
      <c r="BC65">
        <v>42.845580378221847</v>
      </c>
      <c r="BD65">
        <v>0</v>
      </c>
      <c r="BE65">
        <v>0.98693778164269996</v>
      </c>
      <c r="BF65">
        <v>1.2203345508307839</v>
      </c>
      <c r="BG65">
        <v>6.3397971044998576</v>
      </c>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row>
    <row r="66">
      <c r="A66" t="s">
        <v>725</v>
      </c>
      <c r="B66">
        <v>2007</v>
      </c>
      <c r="C66" t="s">
        <v>729</v>
      </c>
      <c r="D66">
        <v>60</v>
      </c>
      <c r="E66" t="s">
        <v>271</v>
      </c>
      <c r="F66" t="s">
        <v>274</v>
      </c>
      <c r="G66" t="s">
        <v>195</v>
      </c>
      <c r="H66">
        <v>3.5497987181646748</v>
      </c>
      <c r="I66">
        <v>3.7827205980407639</v>
      </c>
      <c r="J66">
        <v>4.467025424407125</v>
      </c>
      <c r="K66">
        <v>31.435091464235661</v>
      </c>
      <c r="L66">
        <v>43.579909467179071</v>
      </c>
      <c r="M66">
        <v>12.571526484393461</v>
      </c>
      <c r="N66">
        <v>33.788820427384877</v>
      </c>
      <c r="O66">
        <v>53.889483483857411</v>
      </c>
      <c r="P66">
        <v>54.533636815876733</v>
      </c>
      <c r="Q66">
        <v>31.448173195129101</v>
      </c>
      <c r="R66">
        <v>1.538977532078101</v>
      </c>
      <c r="S66">
        <v>1.9123566531598499</v>
      </c>
      <c r="T66">
        <v>1.951543942109268</v>
      </c>
      <c r="U66">
        <v>2.6607597251416988</v>
      </c>
      <c r="V66">
        <v>4.4361421703376518</v>
      </c>
      <c r="W66" t="s">
        <v>260</v>
      </c>
      <c r="X66" t="s">
        <v>261</v>
      </c>
      <c r="Y66" t="s">
        <v>262</v>
      </c>
      <c r="Z66" t="s">
        <v>263</v>
      </c>
      <c r="AA66" t="s">
        <v>264</v>
      </c>
      <c r="AB66" t="s">
        <v>265</v>
      </c>
      <c r="AC66" t="s">
        <v>266</v>
      </c>
      <c r="AD66" t="s">
        <v>267</v>
      </c>
      <c r="AE66" t="s">
        <v>268</v>
      </c>
      <c r="AF66" t="s">
        <v>269</v>
      </c>
      <c r="AG66" t="s">
        <v>270</v>
      </c>
      <c r="AH66" t="s">
        <v>195</v>
      </c>
      <c r="AI66" t="s">
        <v>195</v>
      </c>
      <c r="AJ66" t="s">
        <v>195</v>
      </c>
      <c r="AK66" t="s">
        <v>195</v>
      </c>
      <c r="AL66" t="s">
        <v>195</v>
      </c>
      <c r="AM66" t="s">
        <v>195</v>
      </c>
      <c r="AN66" t="s">
        <v>195</v>
      </c>
      <c r="AO66" t="s">
        <v>195</v>
      </c>
      <c r="AP66" t="s">
        <v>195</v>
      </c>
      <c r="AQ66" t="s">
        <v>195</v>
      </c>
      <c r="AR66" t="s">
        <v>195</v>
      </c>
      <c r="AS66" t="s">
        <v>195</v>
      </c>
      <c r="AT66" t="s">
        <v>195</v>
      </c>
      <c r="AU66" t="s">
        <v>195</v>
      </c>
      <c r="AV66" t="s">
        <v>195</v>
      </c>
      <c r="AW66">
        <v>3.687350666263991</v>
      </c>
      <c r="AX66">
        <v>20.403759672435541</v>
      </c>
      <c r="AY66">
        <v>0.58469063579917591</v>
      </c>
      <c r="AZ66">
        <v>0.3349871484159116</v>
      </c>
      <c r="BA66">
        <v>40.167882998849002</v>
      </c>
      <c r="BB66">
        <v>18.762393435212431</v>
      </c>
      <c r="BC66">
        <v>43.413760836655179</v>
      </c>
      <c r="BD66">
        <v>7.8725988811609442</v>
      </c>
      <c r="BE66">
        <v>32.192599789270773</v>
      </c>
      <c r="BF66">
        <v>8.0885386932036809</v>
      </c>
      <c r="BG66">
        <v>21.298032431268641</v>
      </c>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row>
    <row r="67">
      <c r="A67" t="s">
        <v>725</v>
      </c>
      <c r="B67">
        <v>2007</v>
      </c>
      <c r="C67" t="s">
        <v>729</v>
      </c>
      <c r="D67">
        <v>61</v>
      </c>
      <c r="E67" t="s">
        <v>271</v>
      </c>
      <c r="F67" t="s">
        <v>275</v>
      </c>
      <c r="G67" t="s">
        <v>195</v>
      </c>
      <c r="H67">
        <v>0.47882832281324389</v>
      </c>
      <c r="I67">
        <v>0.45880762466108482</v>
      </c>
      <c r="J67">
        <v>0.91648145849911045</v>
      </c>
      <c r="K67">
        <v>2.8557364281872868</v>
      </c>
      <c r="L67">
        <v>0.94550208955726889</v>
      </c>
      <c r="M67">
        <v>0.79356748425686785</v>
      </c>
      <c r="N67">
        <v>2.0582989162012919</v>
      </c>
      <c r="O67">
        <v>2.2120023690438262</v>
      </c>
      <c r="P67">
        <v>2.1066315358861809</v>
      </c>
      <c r="Q67">
        <v>0</v>
      </c>
      <c r="R67">
        <v>0.68434630773850147</v>
      </c>
      <c r="S67">
        <v>0.33285239046754012</v>
      </c>
      <c r="T67">
        <v>0.36058301283701621</v>
      </c>
      <c r="U67">
        <v>0.60205901719715338</v>
      </c>
      <c r="V67">
        <v>2.6175506616338891</v>
      </c>
      <c r="W67" t="s">
        <v>260</v>
      </c>
      <c r="X67" t="s">
        <v>261</v>
      </c>
      <c r="Y67" t="s">
        <v>262</v>
      </c>
      <c r="Z67" t="s">
        <v>263</v>
      </c>
      <c r="AA67" t="s">
        <v>264</v>
      </c>
      <c r="AB67" t="s">
        <v>265</v>
      </c>
      <c r="AC67" t="s">
        <v>266</v>
      </c>
      <c r="AD67" t="s">
        <v>267</v>
      </c>
      <c r="AE67" t="s">
        <v>268</v>
      </c>
      <c r="AF67" t="s">
        <v>269</v>
      </c>
      <c r="AG67" t="s">
        <v>270</v>
      </c>
      <c r="AH67" t="s">
        <v>195</v>
      </c>
      <c r="AI67" t="s">
        <v>195</v>
      </c>
      <c r="AJ67" t="s">
        <v>195</v>
      </c>
      <c r="AK67" t="s">
        <v>195</v>
      </c>
      <c r="AL67" t="s">
        <v>195</v>
      </c>
      <c r="AM67" t="s">
        <v>195</v>
      </c>
      <c r="AN67" t="s">
        <v>195</v>
      </c>
      <c r="AO67" t="s">
        <v>195</v>
      </c>
      <c r="AP67" t="s">
        <v>195</v>
      </c>
      <c r="AQ67" t="s">
        <v>195</v>
      </c>
      <c r="AR67" t="s">
        <v>195</v>
      </c>
      <c r="AS67" t="s">
        <v>195</v>
      </c>
      <c r="AT67" t="s">
        <v>195</v>
      </c>
      <c r="AU67" t="s">
        <v>195</v>
      </c>
      <c r="AV67" t="s">
        <v>195</v>
      </c>
      <c r="AW67">
        <v>0</v>
      </c>
      <c r="AX67">
        <v>0.86215726610992949</v>
      </c>
      <c r="AY67">
        <v>0.203203431332621</v>
      </c>
      <c r="AZ67">
        <v>1.3233129174882921</v>
      </c>
      <c r="BA67">
        <v>3.4655695317663811</v>
      </c>
      <c r="BB67">
        <v>2.292845454733071</v>
      </c>
      <c r="BC67">
        <v>0.889675957294077</v>
      </c>
      <c r="BD67">
        <v>0.68123836726242104</v>
      </c>
      <c r="BE67">
        <v>2.9054984069786718</v>
      </c>
      <c r="BF67">
        <v>0.27748061620614423</v>
      </c>
      <c r="BG67">
        <v>0</v>
      </c>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row>
    <row r="68">
      <c r="A68" t="s">
        <v>725</v>
      </c>
      <c r="B68">
        <v>2007</v>
      </c>
      <c r="C68" t="s">
        <v>729</v>
      </c>
      <c r="D68">
        <v>62</v>
      </c>
      <c r="E68" t="s">
        <v>271</v>
      </c>
      <c r="F68" t="s">
        <v>276</v>
      </c>
      <c r="G68" t="s">
        <v>195</v>
      </c>
      <c r="H68">
        <v>0</v>
      </c>
      <c r="I68">
        <v>0.043073166922407299</v>
      </c>
      <c r="J68">
        <v>0</v>
      </c>
      <c r="K68">
        <v>0.20006649314125771</v>
      </c>
      <c r="L68">
        <v>0.1786620034192703</v>
      </c>
      <c r="M68">
        <v>0.099676322011481702</v>
      </c>
      <c r="N68">
        <v>0.42924930528280769</v>
      </c>
      <c r="O68">
        <v>0.034278066871975502</v>
      </c>
      <c r="P68">
        <v>0.41948484031484351</v>
      </c>
      <c r="Q68">
        <v>0</v>
      </c>
      <c r="R68">
        <v>0</v>
      </c>
      <c r="S68">
        <v>0</v>
      </c>
      <c r="T68">
        <v>0</v>
      </c>
      <c r="U68">
        <v>0</v>
      </c>
      <c r="V68">
        <v>0</v>
      </c>
      <c r="W68" t="s">
        <v>260</v>
      </c>
      <c r="X68" t="s">
        <v>261</v>
      </c>
      <c r="Y68" t="s">
        <v>262</v>
      </c>
      <c r="Z68" t="s">
        <v>263</v>
      </c>
      <c r="AA68" t="s">
        <v>264</v>
      </c>
      <c r="AB68" t="s">
        <v>265</v>
      </c>
      <c r="AC68" t="s">
        <v>266</v>
      </c>
      <c r="AD68" t="s">
        <v>267</v>
      </c>
      <c r="AE68" t="s">
        <v>268</v>
      </c>
      <c r="AF68" t="s">
        <v>269</v>
      </c>
      <c r="AG68" t="s">
        <v>270</v>
      </c>
      <c r="AH68" t="s">
        <v>195</v>
      </c>
      <c r="AI68" t="s">
        <v>195</v>
      </c>
      <c r="AJ68" t="s">
        <v>195</v>
      </c>
      <c r="AK68" t="s">
        <v>195</v>
      </c>
      <c r="AL68" t="s">
        <v>195</v>
      </c>
      <c r="AM68" t="s">
        <v>195</v>
      </c>
      <c r="AN68" t="s">
        <v>195</v>
      </c>
      <c r="AO68" t="s">
        <v>195</v>
      </c>
      <c r="AP68" t="s">
        <v>195</v>
      </c>
      <c r="AQ68" t="s">
        <v>195</v>
      </c>
      <c r="AR68" t="s">
        <v>195</v>
      </c>
      <c r="AS68" t="s">
        <v>195</v>
      </c>
      <c r="AT68" t="s">
        <v>195</v>
      </c>
      <c r="AU68" t="s">
        <v>195</v>
      </c>
      <c r="AV68" t="s">
        <v>195</v>
      </c>
      <c r="AW68">
        <v>0</v>
      </c>
      <c r="AX68">
        <v>0</v>
      </c>
      <c r="AY68">
        <v>0</v>
      </c>
      <c r="AZ68">
        <v>0.030147027976305401</v>
      </c>
      <c r="BA68">
        <v>0.19220099575055141</v>
      </c>
      <c r="BB68">
        <v>0.077415441100113405</v>
      </c>
      <c r="BC68">
        <v>0</v>
      </c>
      <c r="BD68">
        <v>0</v>
      </c>
      <c r="BE68">
        <v>0</v>
      </c>
      <c r="BF68">
        <v>0.42171079897702107</v>
      </c>
      <c r="BG68">
        <v>0</v>
      </c>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row>
    <row r="69">
      <c r="A69" t="s">
        <v>725</v>
      </c>
      <c r="B69">
        <v>2007</v>
      </c>
      <c r="C69" t="s">
        <v>729</v>
      </c>
      <c r="D69">
        <v>63</v>
      </c>
      <c r="E69" t="s">
        <v>271</v>
      </c>
      <c r="F69" t="s">
        <v>277</v>
      </c>
      <c r="G69" t="s">
        <v>195</v>
      </c>
      <c r="H69">
        <v>0.029616907090305299</v>
      </c>
      <c r="I69">
        <v>0.0051532938666056004</v>
      </c>
      <c r="J69">
        <v>0.036117345954585198</v>
      </c>
      <c r="K69">
        <v>0.24314162611579901</v>
      </c>
      <c r="L69">
        <v>0.060932126434254802</v>
      </c>
      <c r="M69">
        <v>0.084212699861466206</v>
      </c>
      <c r="N69">
        <v>0.56264769212032129</v>
      </c>
      <c r="O69">
        <v>0.14331527114220519</v>
      </c>
      <c r="P69">
        <v>0</v>
      </c>
      <c r="Q69">
        <v>0</v>
      </c>
      <c r="R69">
        <v>0</v>
      </c>
      <c r="S69">
        <v>0.052222843943661099</v>
      </c>
      <c r="T69">
        <v>0.0086838229600277993</v>
      </c>
      <c r="U69">
        <v>0</v>
      </c>
      <c r="V69">
        <v>0</v>
      </c>
      <c r="W69" t="s">
        <v>260</v>
      </c>
      <c r="X69" t="s">
        <v>261</v>
      </c>
      <c r="Y69" t="s">
        <v>262</v>
      </c>
      <c r="Z69" t="s">
        <v>263</v>
      </c>
      <c r="AA69" t="s">
        <v>264</v>
      </c>
      <c r="AB69" t="s">
        <v>265</v>
      </c>
      <c r="AC69" t="s">
        <v>266</v>
      </c>
      <c r="AD69" t="s">
        <v>267</v>
      </c>
      <c r="AE69" t="s">
        <v>268</v>
      </c>
      <c r="AF69" t="s">
        <v>269</v>
      </c>
      <c r="AG69" t="s">
        <v>270</v>
      </c>
      <c r="AH69" t="s">
        <v>195</v>
      </c>
      <c r="AI69" t="s">
        <v>195</v>
      </c>
      <c r="AJ69" t="s">
        <v>195</v>
      </c>
      <c r="AK69" t="s">
        <v>195</v>
      </c>
      <c r="AL69" t="s">
        <v>195</v>
      </c>
      <c r="AM69" t="s">
        <v>195</v>
      </c>
      <c r="AN69" t="s">
        <v>195</v>
      </c>
      <c r="AO69" t="s">
        <v>195</v>
      </c>
      <c r="AP69" t="s">
        <v>195</v>
      </c>
      <c r="AQ69" t="s">
        <v>195</v>
      </c>
      <c r="AR69" t="s">
        <v>195</v>
      </c>
      <c r="AS69" t="s">
        <v>195</v>
      </c>
      <c r="AT69" t="s">
        <v>195</v>
      </c>
      <c r="AU69" t="s">
        <v>195</v>
      </c>
      <c r="AV69" t="s">
        <v>195</v>
      </c>
      <c r="AW69">
        <v>0</v>
      </c>
      <c r="AX69">
        <v>0</v>
      </c>
      <c r="AY69">
        <v>0.14937926905784221</v>
      </c>
      <c r="AZ69">
        <v>0</v>
      </c>
      <c r="BA69">
        <v>0.049202330466141302</v>
      </c>
      <c r="BB69">
        <v>0.46228181791582962</v>
      </c>
      <c r="BC69">
        <v>0</v>
      </c>
      <c r="BD69">
        <v>0</v>
      </c>
      <c r="BE69">
        <v>0</v>
      </c>
      <c r="BF69">
        <v>0</v>
      </c>
      <c r="BG69">
        <v>0.022385525603889699</v>
      </c>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row>
    <row r="70">
      <c r="A70" t="s">
        <v>725</v>
      </c>
      <c r="B70">
        <v>2007</v>
      </c>
      <c r="C70" t="s">
        <v>729</v>
      </c>
      <c r="D70">
        <v>64</v>
      </c>
      <c r="E70" t="s">
        <v>271</v>
      </c>
      <c r="F70" t="s">
        <v>278</v>
      </c>
      <c r="G70" t="s">
        <v>195</v>
      </c>
      <c r="H70">
        <v>2.3727746078408329</v>
      </c>
      <c r="I70">
        <v>1.3344200212224311</v>
      </c>
      <c r="J70">
        <v>3.515006379104062</v>
      </c>
      <c r="K70">
        <v>3.655120896455367</v>
      </c>
      <c r="L70">
        <v>0.92834135816454344</v>
      </c>
      <c r="M70">
        <v>7.9726363141497716</v>
      </c>
      <c r="N70">
        <v>6.7519618907272889</v>
      </c>
      <c r="O70">
        <v>2.695021741419886</v>
      </c>
      <c r="P70">
        <v>1.5762619387011021</v>
      </c>
      <c r="Q70">
        <v>0.26537145853347199</v>
      </c>
      <c r="R70">
        <v>2.3832216143778351</v>
      </c>
      <c r="S70">
        <v>0.72990215839357642</v>
      </c>
      <c r="T70">
        <v>0.39586363892016557</v>
      </c>
      <c r="U70">
        <v>1.4327746020989769</v>
      </c>
      <c r="V70">
        <v>1.290755535047172</v>
      </c>
      <c r="W70" t="s">
        <v>260</v>
      </c>
      <c r="X70" t="s">
        <v>261</v>
      </c>
      <c r="Y70" t="s">
        <v>262</v>
      </c>
      <c r="Z70" t="s">
        <v>263</v>
      </c>
      <c r="AA70" t="s">
        <v>264</v>
      </c>
      <c r="AB70" t="s">
        <v>265</v>
      </c>
      <c r="AC70" t="s">
        <v>266</v>
      </c>
      <c r="AD70" t="s">
        <v>267</v>
      </c>
      <c r="AE70" t="s">
        <v>268</v>
      </c>
      <c r="AF70" t="s">
        <v>269</v>
      </c>
      <c r="AG70" t="s">
        <v>270</v>
      </c>
      <c r="AH70" t="s">
        <v>195</v>
      </c>
      <c r="AI70" t="s">
        <v>195</v>
      </c>
      <c r="AJ70" t="s">
        <v>195</v>
      </c>
      <c r="AK70" t="s">
        <v>195</v>
      </c>
      <c r="AL70" t="s">
        <v>195</v>
      </c>
      <c r="AM70" t="s">
        <v>195</v>
      </c>
      <c r="AN70" t="s">
        <v>195</v>
      </c>
      <c r="AO70" t="s">
        <v>195</v>
      </c>
      <c r="AP70" t="s">
        <v>195</v>
      </c>
      <c r="AQ70" t="s">
        <v>195</v>
      </c>
      <c r="AR70" t="s">
        <v>195</v>
      </c>
      <c r="AS70" t="s">
        <v>195</v>
      </c>
      <c r="AT70" t="s">
        <v>195</v>
      </c>
      <c r="AU70" t="s">
        <v>195</v>
      </c>
      <c r="AV70" t="s">
        <v>195</v>
      </c>
      <c r="AW70">
        <v>0.93366538044902314</v>
      </c>
      <c r="AX70">
        <v>1.9454134366110241</v>
      </c>
      <c r="AY70">
        <v>1.0535148493578861</v>
      </c>
      <c r="AZ70">
        <v>2.3843199301795202</v>
      </c>
      <c r="BA70">
        <v>3.029360918777309</v>
      </c>
      <c r="BB70">
        <v>5.5982283218215656</v>
      </c>
      <c r="BC70">
        <v>0.63609476958532374</v>
      </c>
      <c r="BD70">
        <v>8.9526910456151043</v>
      </c>
      <c r="BE70">
        <v>0.5250965099364141</v>
      </c>
      <c r="BF70">
        <v>3.103669872136968</v>
      </c>
      <c r="BG70">
        <v>1.411772668282502</v>
      </c>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row>
    <row r="71">
      <c r="A71" t="s">
        <v>725</v>
      </c>
      <c r="B71">
        <v>2007</v>
      </c>
      <c r="C71" t="s">
        <v>729</v>
      </c>
      <c r="D71">
        <v>65</v>
      </c>
      <c r="E71" t="s">
        <v>271</v>
      </c>
      <c r="F71" t="s">
        <v>279</v>
      </c>
      <c r="G71" t="s">
        <v>195</v>
      </c>
      <c r="H71">
        <v>0.25518810924205532</v>
      </c>
      <c r="I71">
        <v>0.063478060882827397</v>
      </c>
      <c r="J71">
        <v>0.42075461575773698</v>
      </c>
      <c r="K71">
        <v>1.025035835789875</v>
      </c>
      <c r="L71">
        <v>0.12138561533802079</v>
      </c>
      <c r="M71">
        <v>1.473939128971155</v>
      </c>
      <c r="N71">
        <v>1.80427250270411</v>
      </c>
      <c r="O71">
        <v>0.82805815438419994</v>
      </c>
      <c r="P71">
        <v>0.077835331242603001</v>
      </c>
      <c r="Q71">
        <v>0</v>
      </c>
      <c r="R71">
        <v>0</v>
      </c>
      <c r="S71">
        <v>0.0067139932357759002</v>
      </c>
      <c r="T71">
        <v>0.038256688695539297</v>
      </c>
      <c r="U71">
        <v>0.11229568663635681</v>
      </c>
      <c r="V71">
        <v>0</v>
      </c>
      <c r="W71" t="s">
        <v>260</v>
      </c>
      <c r="X71" t="s">
        <v>261</v>
      </c>
      <c r="Y71" t="s">
        <v>262</v>
      </c>
      <c r="Z71" t="s">
        <v>263</v>
      </c>
      <c r="AA71" t="s">
        <v>264</v>
      </c>
      <c r="AB71" t="s">
        <v>265</v>
      </c>
      <c r="AC71" t="s">
        <v>266</v>
      </c>
      <c r="AD71" t="s">
        <v>267</v>
      </c>
      <c r="AE71" t="s">
        <v>268</v>
      </c>
      <c r="AF71" t="s">
        <v>269</v>
      </c>
      <c r="AG71" t="s">
        <v>270</v>
      </c>
      <c r="AH71" t="s">
        <v>195</v>
      </c>
      <c r="AI71" t="s">
        <v>195</v>
      </c>
      <c r="AJ71" t="s">
        <v>195</v>
      </c>
      <c r="AK71" t="s">
        <v>195</v>
      </c>
      <c r="AL71" t="s">
        <v>195</v>
      </c>
      <c r="AM71" t="s">
        <v>195</v>
      </c>
      <c r="AN71" t="s">
        <v>195</v>
      </c>
      <c r="AO71" t="s">
        <v>195</v>
      </c>
      <c r="AP71" t="s">
        <v>195</v>
      </c>
      <c r="AQ71" t="s">
        <v>195</v>
      </c>
      <c r="AR71" t="s">
        <v>195</v>
      </c>
      <c r="AS71" t="s">
        <v>195</v>
      </c>
      <c r="AT71" t="s">
        <v>195</v>
      </c>
      <c r="AU71" t="s">
        <v>195</v>
      </c>
      <c r="AV71" t="s">
        <v>195</v>
      </c>
      <c r="AW71">
        <v>0</v>
      </c>
      <c r="AX71">
        <v>0</v>
      </c>
      <c r="AY71">
        <v>0.097606338805357698</v>
      </c>
      <c r="AZ71">
        <v>0</v>
      </c>
      <c r="BA71">
        <v>0</v>
      </c>
      <c r="BB71">
        <v>2.6135594091872041</v>
      </c>
      <c r="BC71">
        <v>0</v>
      </c>
      <c r="BD71">
        <v>0</v>
      </c>
      <c r="BE71">
        <v>0.14152587164896319</v>
      </c>
      <c r="BF71">
        <v>0.65938556407161819</v>
      </c>
      <c r="BG71">
        <v>0.14071838163163769</v>
      </c>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row>
    <row r="72">
      <c r="A72" t="s">
        <v>725</v>
      </c>
      <c r="B72">
        <v>2007</v>
      </c>
      <c r="C72" t="s">
        <v>729</v>
      </c>
      <c r="D72">
        <v>66</v>
      </c>
      <c r="E72" t="s">
        <v>271</v>
      </c>
      <c r="F72" t="s">
        <v>280</v>
      </c>
      <c r="G72" t="s">
        <v>195</v>
      </c>
      <c r="H72">
        <v>0.026431487380583402</v>
      </c>
      <c r="I72">
        <v>0.098508121579376398</v>
      </c>
      <c r="J72">
        <v>0.5817586162015792</v>
      </c>
      <c r="K72">
        <v>0.4450444187007323</v>
      </c>
      <c r="L72">
        <v>0.39739953798142319</v>
      </c>
      <c r="M72">
        <v>0.77929880909341753</v>
      </c>
      <c r="N72">
        <v>0.99623351948419159</v>
      </c>
      <c r="O72">
        <v>0.82901011020344173</v>
      </c>
      <c r="P72">
        <v>0.49959687563496979</v>
      </c>
      <c r="Q72">
        <v>0.26336496573592733</v>
      </c>
      <c r="R72">
        <v>0</v>
      </c>
      <c r="S72">
        <v>0.0111899887262931</v>
      </c>
      <c r="T72">
        <v>0.0457531819796635</v>
      </c>
      <c r="U72">
        <v>0.033717207189094302</v>
      </c>
      <c r="V72">
        <v>0.094324717182947895</v>
      </c>
      <c r="W72" t="s">
        <v>260</v>
      </c>
      <c r="X72" t="s">
        <v>261</v>
      </c>
      <c r="Y72" t="s">
        <v>262</v>
      </c>
      <c r="Z72" t="s">
        <v>263</v>
      </c>
      <c r="AA72" t="s">
        <v>264</v>
      </c>
      <c r="AB72" t="s">
        <v>265</v>
      </c>
      <c r="AC72" t="s">
        <v>266</v>
      </c>
      <c r="AD72" t="s">
        <v>267</v>
      </c>
      <c r="AE72" t="s">
        <v>268</v>
      </c>
      <c r="AF72" t="s">
        <v>269</v>
      </c>
      <c r="AG72" t="s">
        <v>270</v>
      </c>
      <c r="AH72" t="s">
        <v>195</v>
      </c>
      <c r="AI72" t="s">
        <v>195</v>
      </c>
      <c r="AJ72" t="s">
        <v>195</v>
      </c>
      <c r="AK72" t="s">
        <v>195</v>
      </c>
      <c r="AL72" t="s">
        <v>195</v>
      </c>
      <c r="AM72" t="s">
        <v>195</v>
      </c>
      <c r="AN72" t="s">
        <v>195</v>
      </c>
      <c r="AO72" t="s">
        <v>195</v>
      </c>
      <c r="AP72" t="s">
        <v>195</v>
      </c>
      <c r="AQ72" t="s">
        <v>195</v>
      </c>
      <c r="AR72" t="s">
        <v>195</v>
      </c>
      <c r="AS72" t="s">
        <v>195</v>
      </c>
      <c r="AT72" t="s">
        <v>195</v>
      </c>
      <c r="AU72" t="s">
        <v>195</v>
      </c>
      <c r="AV72" t="s">
        <v>195</v>
      </c>
      <c r="AW72">
        <v>0</v>
      </c>
      <c r="AX72">
        <v>0</v>
      </c>
      <c r="AY72">
        <v>0</v>
      </c>
      <c r="AZ72">
        <v>0</v>
      </c>
      <c r="BA72">
        <v>0</v>
      </c>
      <c r="BB72">
        <v>2.097255135968437</v>
      </c>
      <c r="BC72">
        <v>0.28267231111309299</v>
      </c>
      <c r="BD72">
        <v>0</v>
      </c>
      <c r="BE72">
        <v>0</v>
      </c>
      <c r="BF72">
        <v>0.27858314692393871</v>
      </c>
      <c r="BG72">
        <v>0.41972860507293241</v>
      </c>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row>
    <row r="73">
      <c r="A73" t="s">
        <v>725</v>
      </c>
      <c r="B73">
        <v>2007</v>
      </c>
      <c r="C73" t="s">
        <v>729</v>
      </c>
      <c r="D73">
        <v>67</v>
      </c>
      <c r="E73" t="s">
        <v>271</v>
      </c>
      <c r="F73" t="s">
        <v>281</v>
      </c>
      <c r="G73" t="s">
        <v>195</v>
      </c>
      <c r="H73">
        <v>3.640556423582062</v>
      </c>
      <c r="I73">
        <v>3.5220457710599549</v>
      </c>
      <c r="J73">
        <v>4.3198466760284369</v>
      </c>
      <c r="K73">
        <v>7.5832882117276039</v>
      </c>
      <c r="L73">
        <v>1.4590261367881729</v>
      </c>
      <c r="M73">
        <v>4.984137639162733</v>
      </c>
      <c r="N73">
        <v>10.570024409832619</v>
      </c>
      <c r="O73">
        <v>7.9746640014481649</v>
      </c>
      <c r="P73">
        <v>1.843270166812115</v>
      </c>
      <c r="Q73">
        <v>0.2215168095583587</v>
      </c>
      <c r="R73">
        <v>2.7271109611241511</v>
      </c>
      <c r="S73">
        <v>3.7426272606492921</v>
      </c>
      <c r="T73">
        <v>3.2989991664304119</v>
      </c>
      <c r="U73">
        <v>3.6751156516866259</v>
      </c>
      <c r="V73">
        <v>3.2765077469476558</v>
      </c>
      <c r="W73" t="s">
        <v>260</v>
      </c>
      <c r="X73" t="s">
        <v>261</v>
      </c>
      <c r="Y73" t="s">
        <v>262</v>
      </c>
      <c r="Z73" t="s">
        <v>263</v>
      </c>
      <c r="AA73" t="s">
        <v>264</v>
      </c>
      <c r="AB73" t="s">
        <v>265</v>
      </c>
      <c r="AC73" t="s">
        <v>266</v>
      </c>
      <c r="AD73" t="s">
        <v>267</v>
      </c>
      <c r="AE73" t="s">
        <v>268</v>
      </c>
      <c r="AF73" t="s">
        <v>269</v>
      </c>
      <c r="AG73" t="s">
        <v>270</v>
      </c>
      <c r="AH73" t="s">
        <v>195</v>
      </c>
      <c r="AI73" t="s">
        <v>195</v>
      </c>
      <c r="AJ73" t="s">
        <v>195</v>
      </c>
      <c r="AK73" t="s">
        <v>195</v>
      </c>
      <c r="AL73" t="s">
        <v>195</v>
      </c>
      <c r="AM73" t="s">
        <v>195</v>
      </c>
      <c r="AN73" t="s">
        <v>195</v>
      </c>
      <c r="AO73" t="s">
        <v>195</v>
      </c>
      <c r="AP73" t="s">
        <v>195</v>
      </c>
      <c r="AQ73" t="s">
        <v>195</v>
      </c>
      <c r="AR73" t="s">
        <v>195</v>
      </c>
      <c r="AS73" t="s">
        <v>195</v>
      </c>
      <c r="AT73" t="s">
        <v>195</v>
      </c>
      <c r="AU73" t="s">
        <v>195</v>
      </c>
      <c r="AV73" t="s">
        <v>195</v>
      </c>
      <c r="AW73">
        <v>0.084792417655565305</v>
      </c>
      <c r="AX73">
        <v>1.0621145433487871</v>
      </c>
      <c r="AY73">
        <v>7.2513930665733213</v>
      </c>
      <c r="AZ73">
        <v>8.6649411899086655</v>
      </c>
      <c r="BA73">
        <v>3.4260332695500462</v>
      </c>
      <c r="BB73">
        <v>9.0760727490933206</v>
      </c>
      <c r="BC73">
        <v>1.3522824402600571</v>
      </c>
      <c r="BD73">
        <v>3.3945698722512372</v>
      </c>
      <c r="BE73">
        <v>3.3212117164312471</v>
      </c>
      <c r="BF73">
        <v>2.0960207763998331</v>
      </c>
      <c r="BG73">
        <v>5.232151205849779</v>
      </c>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row>
    <row r="74">
      <c r="A74" t="s">
        <v>725</v>
      </c>
      <c r="B74">
        <v>2007</v>
      </c>
      <c r="C74" t="s">
        <v>729</v>
      </c>
      <c r="D74">
        <v>68</v>
      </c>
      <c r="E74" t="s">
        <v>271</v>
      </c>
      <c r="F74" t="s">
        <v>282</v>
      </c>
      <c r="G74" t="s">
        <v>195</v>
      </c>
      <c r="H74">
        <v>14.66766241920085</v>
      </c>
      <c r="I74">
        <v>16.998658539276619</v>
      </c>
      <c r="J74">
        <v>25.967979348161691</v>
      </c>
      <c r="K74">
        <v>21.678226347186339</v>
      </c>
      <c r="L74">
        <v>3.2037719288292932</v>
      </c>
      <c r="M74">
        <v>34.232159006802732</v>
      </c>
      <c r="N74">
        <v>23.21021762479624</v>
      </c>
      <c r="O74">
        <v>9.3954077143978374</v>
      </c>
      <c r="P74">
        <v>2.6921190614682602</v>
      </c>
      <c r="Q74">
        <v>0.2006925121721703</v>
      </c>
      <c r="R74">
        <v>12.14525252937691</v>
      </c>
      <c r="S74">
        <v>13.084559295560419</v>
      </c>
      <c r="T74">
        <v>16.359807471575579</v>
      </c>
      <c r="U74">
        <v>21.5134457519767</v>
      </c>
      <c r="V74">
        <v>29.322686230906768</v>
      </c>
      <c r="W74" t="s">
        <v>260</v>
      </c>
      <c r="X74" t="s">
        <v>261</v>
      </c>
      <c r="Y74" t="s">
        <v>262</v>
      </c>
      <c r="Z74" t="s">
        <v>263</v>
      </c>
      <c r="AA74" t="s">
        <v>264</v>
      </c>
      <c r="AB74" t="s">
        <v>265</v>
      </c>
      <c r="AC74" t="s">
        <v>266</v>
      </c>
      <c r="AD74" t="s">
        <v>267</v>
      </c>
      <c r="AE74" t="s">
        <v>268</v>
      </c>
      <c r="AF74" t="s">
        <v>269</v>
      </c>
      <c r="AG74" t="s">
        <v>270</v>
      </c>
      <c r="AH74" t="s">
        <v>195</v>
      </c>
      <c r="AI74" t="s">
        <v>195</v>
      </c>
      <c r="AJ74" t="s">
        <v>195</v>
      </c>
      <c r="AK74" t="s">
        <v>195</v>
      </c>
      <c r="AL74" t="s">
        <v>195</v>
      </c>
      <c r="AM74" t="s">
        <v>195</v>
      </c>
      <c r="AN74" t="s">
        <v>195</v>
      </c>
      <c r="AO74" t="s">
        <v>195</v>
      </c>
      <c r="AP74" t="s">
        <v>195</v>
      </c>
      <c r="AQ74" t="s">
        <v>195</v>
      </c>
      <c r="AR74" t="s">
        <v>195</v>
      </c>
      <c r="AS74" t="s">
        <v>195</v>
      </c>
      <c r="AT74" t="s">
        <v>195</v>
      </c>
      <c r="AU74" t="s">
        <v>195</v>
      </c>
      <c r="AV74" t="s">
        <v>195</v>
      </c>
      <c r="AW74">
        <v>28.06549321763406</v>
      </c>
      <c r="AX74">
        <v>24.881281088054809</v>
      </c>
      <c r="AY74">
        <v>9.7718870311744812</v>
      </c>
      <c r="AZ74">
        <v>19.842515325282331</v>
      </c>
      <c r="BA74">
        <v>13.269876542657361</v>
      </c>
      <c r="BB74">
        <v>4.7450563577233664</v>
      </c>
      <c r="BC74">
        <v>2.6097590696204911</v>
      </c>
      <c r="BD74">
        <v>26.88264808983832</v>
      </c>
      <c r="BE74">
        <v>38.704268898201512</v>
      </c>
      <c r="BF74">
        <v>20.376271503268569</v>
      </c>
      <c r="BG74">
        <v>24.883170679163811</v>
      </c>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row>
    <row r="75">
      <c r="A75" t="s">
        <v>725</v>
      </c>
      <c r="B75">
        <v>2007</v>
      </c>
      <c r="C75" t="s">
        <v>729</v>
      </c>
      <c r="D75">
        <v>69</v>
      </c>
      <c r="E75" t="s">
        <v>271</v>
      </c>
      <c r="F75" t="s">
        <v>283</v>
      </c>
      <c r="G75" t="s">
        <v>195</v>
      </c>
      <c r="H75">
        <v>54.756906271904491</v>
      </c>
      <c r="I75">
        <v>55.597038599199173</v>
      </c>
      <c r="J75">
        <v>42.867951518471088</v>
      </c>
      <c r="K75">
        <v>17.3215674915024</v>
      </c>
      <c r="L75">
        <v>2.3866082024267761</v>
      </c>
      <c r="M75">
        <v>27.925639517658571</v>
      </c>
      <c r="N75">
        <v>12.099458535626839</v>
      </c>
      <c r="O75">
        <v>8.1960459192474726</v>
      </c>
      <c r="P75">
        <v>1.492025464398357</v>
      </c>
      <c r="Q75">
        <v>0</v>
      </c>
      <c r="R75">
        <v>60.164174655003457</v>
      </c>
      <c r="S75">
        <v>58.104052635560109</v>
      </c>
      <c r="T75">
        <v>58.584536363499993</v>
      </c>
      <c r="U75">
        <v>50.7222284281046</v>
      </c>
      <c r="V75">
        <v>37.182399209017909</v>
      </c>
      <c r="W75" t="s">
        <v>260</v>
      </c>
      <c r="X75" t="s">
        <v>261</v>
      </c>
      <c r="Y75" t="s">
        <v>262</v>
      </c>
      <c r="Z75" t="s">
        <v>263</v>
      </c>
      <c r="AA75" t="s">
        <v>264</v>
      </c>
      <c r="AB75" t="s">
        <v>265</v>
      </c>
      <c r="AC75" t="s">
        <v>266</v>
      </c>
      <c r="AD75" t="s">
        <v>267</v>
      </c>
      <c r="AE75" t="s">
        <v>268</v>
      </c>
      <c r="AF75" t="s">
        <v>269</v>
      </c>
      <c r="AG75" t="s">
        <v>270</v>
      </c>
      <c r="AH75" t="s">
        <v>195</v>
      </c>
      <c r="AI75" t="s">
        <v>195</v>
      </c>
      <c r="AJ75" t="s">
        <v>195</v>
      </c>
      <c r="AK75" t="s">
        <v>195</v>
      </c>
      <c r="AL75" t="s">
        <v>195</v>
      </c>
      <c r="AM75" t="s">
        <v>195</v>
      </c>
      <c r="AN75" t="s">
        <v>195</v>
      </c>
      <c r="AO75" t="s">
        <v>195</v>
      </c>
      <c r="AP75" t="s">
        <v>195</v>
      </c>
      <c r="AQ75" t="s">
        <v>195</v>
      </c>
      <c r="AR75" t="s">
        <v>195</v>
      </c>
      <c r="AS75" t="s">
        <v>195</v>
      </c>
      <c r="AT75" t="s">
        <v>195</v>
      </c>
      <c r="AU75" t="s">
        <v>195</v>
      </c>
      <c r="AV75" t="s">
        <v>195</v>
      </c>
      <c r="AW75">
        <v>45.592452182545031</v>
      </c>
      <c r="AX75">
        <v>30.361492208918111</v>
      </c>
      <c r="AY75">
        <v>67.94278645891319</v>
      </c>
      <c r="AZ75">
        <v>48.095648961587493</v>
      </c>
      <c r="BA75">
        <v>22.783285796583449</v>
      </c>
      <c r="BB75">
        <v>11.230893870629579</v>
      </c>
      <c r="BC75">
        <v>3.9629852672226109</v>
      </c>
      <c r="BD75">
        <v>38.137473672616643</v>
      </c>
      <c r="BE75">
        <v>16.786104774933289</v>
      </c>
      <c r="BF75">
        <v>53.801220930033821</v>
      </c>
      <c r="BG75">
        <v>15.60941602304878</v>
      </c>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row>
    <row r="76">
      <c r="A76" t="s">
        <v>725</v>
      </c>
      <c r="B76">
        <v>2007</v>
      </c>
      <c r="C76" t="s">
        <v>729</v>
      </c>
      <c r="D76">
        <v>70</v>
      </c>
      <c r="E76" t="s">
        <v>271</v>
      </c>
      <c r="F76" t="s">
        <v>284</v>
      </c>
      <c r="G76" t="s">
        <v>195</v>
      </c>
      <c r="H76">
        <v>18.510336824147888</v>
      </c>
      <c r="I76">
        <v>17.075190189191261</v>
      </c>
      <c r="J76">
        <v>15.667745721237139</v>
      </c>
      <c r="K76">
        <v>7.1327373360287991</v>
      </c>
      <c r="L76">
        <v>0.0232585731242002</v>
      </c>
      <c r="M76">
        <v>7.4186809280167836</v>
      </c>
      <c r="N76">
        <v>2.9838116167748319</v>
      </c>
      <c r="O76">
        <v>0.84115212936168182</v>
      </c>
      <c r="P76">
        <v>0.044063336927099503</v>
      </c>
      <c r="Q76">
        <v>0</v>
      </c>
      <c r="R76">
        <v>18.749412152434001</v>
      </c>
      <c r="S76">
        <v>20.54045639624789</v>
      </c>
      <c r="T76">
        <v>17.96992408877378</v>
      </c>
      <c r="U76">
        <v>18.240289459084501</v>
      </c>
      <c r="V76">
        <v>18.301794920968451</v>
      </c>
      <c r="W76" t="s">
        <v>260</v>
      </c>
      <c r="X76" t="s">
        <v>261</v>
      </c>
      <c r="Y76" t="s">
        <v>262</v>
      </c>
      <c r="Z76" t="s">
        <v>263</v>
      </c>
      <c r="AA76" t="s">
        <v>264</v>
      </c>
      <c r="AB76" t="s">
        <v>265</v>
      </c>
      <c r="AC76" t="s">
        <v>266</v>
      </c>
      <c r="AD76" t="s">
        <v>267</v>
      </c>
      <c r="AE76" t="s">
        <v>268</v>
      </c>
      <c r="AF76" t="s">
        <v>269</v>
      </c>
      <c r="AG76" t="s">
        <v>270</v>
      </c>
      <c r="AH76" t="s">
        <v>195</v>
      </c>
      <c r="AI76" t="s">
        <v>195</v>
      </c>
      <c r="AJ76" t="s">
        <v>195</v>
      </c>
      <c r="AK76" t="s">
        <v>195</v>
      </c>
      <c r="AL76" t="s">
        <v>195</v>
      </c>
      <c r="AM76" t="s">
        <v>195</v>
      </c>
      <c r="AN76" t="s">
        <v>195</v>
      </c>
      <c r="AO76" t="s">
        <v>195</v>
      </c>
      <c r="AP76" t="s">
        <v>195</v>
      </c>
      <c r="AQ76" t="s">
        <v>195</v>
      </c>
      <c r="AR76" t="s">
        <v>195</v>
      </c>
      <c r="AS76" t="s">
        <v>195</v>
      </c>
      <c r="AT76" t="s">
        <v>195</v>
      </c>
      <c r="AU76" t="s">
        <v>195</v>
      </c>
      <c r="AV76" t="s">
        <v>195</v>
      </c>
      <c r="AW76">
        <v>21.028200934490719</v>
      </c>
      <c r="AX76">
        <v>14.27342560390078</v>
      </c>
      <c r="AY76">
        <v>11.40812612723694</v>
      </c>
      <c r="AZ76">
        <v>18.385728394026451</v>
      </c>
      <c r="BA76">
        <v>5.9358456790177687</v>
      </c>
      <c r="BB76">
        <v>22.32179481666908</v>
      </c>
      <c r="BC76">
        <v>0</v>
      </c>
      <c r="BD76">
        <v>13.544143905161031</v>
      </c>
      <c r="BE76">
        <v>1.2289053363688709</v>
      </c>
      <c r="BF76">
        <v>6.8091441654040397</v>
      </c>
      <c r="BG76">
        <v>11.11001069183895</v>
      </c>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row>
    <row r="77">
      <c r="A77" t="s">
        <v>725</v>
      </c>
      <c r="B77">
        <v>2007</v>
      </c>
      <c r="C77" t="s">
        <v>729</v>
      </c>
      <c r="D77">
        <v>71</v>
      </c>
      <c r="E77" t="s">
        <v>271</v>
      </c>
      <c r="F77" t="s">
        <v>285</v>
      </c>
      <c r="G77" t="s">
        <v>195</v>
      </c>
      <c r="H77">
        <v>1.549830876633373</v>
      </c>
      <c r="I77">
        <v>0.98561798734068085</v>
      </c>
      <c r="J77">
        <v>1.0658487882609149</v>
      </c>
      <c r="K77">
        <v>0.48398043440454402</v>
      </c>
      <c r="L77">
        <v>0</v>
      </c>
      <c r="M77">
        <v>1.470086667328532</v>
      </c>
      <c r="N77">
        <v>1.035913738138629</v>
      </c>
      <c r="O77">
        <v>0</v>
      </c>
      <c r="P77">
        <v>0</v>
      </c>
      <c r="Q77">
        <v>0</v>
      </c>
      <c r="R77">
        <v>1.376900969971008</v>
      </c>
      <c r="S77">
        <v>1.4223217230566541</v>
      </c>
      <c r="T77">
        <v>0.95261483633453403</v>
      </c>
      <c r="U77">
        <v>0.84849969944917791</v>
      </c>
      <c r="V77">
        <v>0.66205910235504706</v>
      </c>
      <c r="W77" t="s">
        <v>260</v>
      </c>
      <c r="X77" t="s">
        <v>261</v>
      </c>
      <c r="Y77" t="s">
        <v>262</v>
      </c>
      <c r="Z77" t="s">
        <v>263</v>
      </c>
      <c r="AA77" t="s">
        <v>264</v>
      </c>
      <c r="AB77" t="s">
        <v>265</v>
      </c>
      <c r="AC77" t="s">
        <v>266</v>
      </c>
      <c r="AD77" t="s">
        <v>267</v>
      </c>
      <c r="AE77" t="s">
        <v>268</v>
      </c>
      <c r="AF77" t="s">
        <v>269</v>
      </c>
      <c r="AG77" t="s">
        <v>270</v>
      </c>
      <c r="AH77" t="s">
        <v>195</v>
      </c>
      <c r="AI77" t="s">
        <v>195</v>
      </c>
      <c r="AJ77" t="s">
        <v>195</v>
      </c>
      <c r="AK77" t="s">
        <v>195</v>
      </c>
      <c r="AL77" t="s">
        <v>195</v>
      </c>
      <c r="AM77" t="s">
        <v>195</v>
      </c>
      <c r="AN77" t="s">
        <v>195</v>
      </c>
      <c r="AO77" t="s">
        <v>195</v>
      </c>
      <c r="AP77" t="s">
        <v>195</v>
      </c>
      <c r="AQ77" t="s">
        <v>195</v>
      </c>
      <c r="AR77" t="s">
        <v>195</v>
      </c>
      <c r="AS77" t="s">
        <v>195</v>
      </c>
      <c r="AT77" t="s">
        <v>195</v>
      </c>
      <c r="AU77" t="s">
        <v>195</v>
      </c>
      <c r="AV77" t="s">
        <v>195</v>
      </c>
      <c r="AW77">
        <v>0.44804170040527658</v>
      </c>
      <c r="AX77">
        <v>0.23856651789780731</v>
      </c>
      <c r="AY77">
        <v>1.3353501673789869</v>
      </c>
      <c r="AZ77">
        <v>0.77396815002119912</v>
      </c>
      <c r="BA77">
        <v>0.36086541276489531</v>
      </c>
      <c r="BB77">
        <v>1.402499185326495</v>
      </c>
      <c r="BC77">
        <v>0.3210652663934897</v>
      </c>
      <c r="BD77">
        <v>0.36726794606401192</v>
      </c>
      <c r="BE77">
        <v>0.33579422870295961</v>
      </c>
      <c r="BF77">
        <v>0.49422797140249081</v>
      </c>
      <c r="BG77">
        <v>3.9395745195315199</v>
      </c>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row>
    <row r="78">
      <c r="A78" t="s">
        <v>725</v>
      </c>
      <c r="B78">
        <v>2007</v>
      </c>
      <c r="C78" t="s">
        <v>729</v>
      </c>
      <c r="D78">
        <v>72</v>
      </c>
      <c r="E78" t="s">
        <v>271</v>
      </c>
      <c r="F78" t="s">
        <v>286</v>
      </c>
      <c r="G78" t="s">
        <v>195</v>
      </c>
      <c r="H78">
        <v>0.0808650509562754</v>
      </c>
      <c r="I78">
        <v>0</v>
      </c>
      <c r="J78">
        <v>0</v>
      </c>
      <c r="K78">
        <v>0</v>
      </c>
      <c r="L78">
        <v>0</v>
      </c>
      <c r="M78">
        <v>0</v>
      </c>
      <c r="N78">
        <v>0</v>
      </c>
      <c r="O78">
        <v>0</v>
      </c>
      <c r="P78">
        <v>0</v>
      </c>
      <c r="Q78">
        <v>0</v>
      </c>
      <c r="R78">
        <v>0.12202558250115859</v>
      </c>
      <c r="S78">
        <v>0.020403257214358601</v>
      </c>
      <c r="T78">
        <v>0</v>
      </c>
      <c r="U78">
        <v>0</v>
      </c>
      <c r="V78">
        <v>0</v>
      </c>
      <c r="W78" t="s">
        <v>260</v>
      </c>
      <c r="X78" t="s">
        <v>261</v>
      </c>
      <c r="Y78" t="s">
        <v>262</v>
      </c>
      <c r="Z78" t="s">
        <v>263</v>
      </c>
      <c r="AA78" t="s">
        <v>264</v>
      </c>
      <c r="AB78" t="s">
        <v>265</v>
      </c>
      <c r="AC78" t="s">
        <v>266</v>
      </c>
      <c r="AD78" t="s">
        <v>267</v>
      </c>
      <c r="AE78" t="s">
        <v>268</v>
      </c>
      <c r="AF78" t="s">
        <v>269</v>
      </c>
      <c r="AG78" t="s">
        <v>270</v>
      </c>
      <c r="AH78" t="s">
        <v>195</v>
      </c>
      <c r="AI78" t="s">
        <v>195</v>
      </c>
      <c r="AJ78" t="s">
        <v>195</v>
      </c>
      <c r="AK78" t="s">
        <v>195</v>
      </c>
      <c r="AL78" t="s">
        <v>195</v>
      </c>
      <c r="AM78" t="s">
        <v>195</v>
      </c>
      <c r="AN78" t="s">
        <v>195</v>
      </c>
      <c r="AO78" t="s">
        <v>195</v>
      </c>
      <c r="AP78" t="s">
        <v>195</v>
      </c>
      <c r="AQ78" t="s">
        <v>195</v>
      </c>
      <c r="AR78" t="s">
        <v>195</v>
      </c>
      <c r="AS78" t="s">
        <v>195</v>
      </c>
      <c r="AT78" t="s">
        <v>195</v>
      </c>
      <c r="AU78" t="s">
        <v>195</v>
      </c>
      <c r="AV78" t="s">
        <v>195</v>
      </c>
      <c r="AW78">
        <v>0.016441897262579001</v>
      </c>
      <c r="AX78">
        <v>0</v>
      </c>
      <c r="AY78">
        <v>0.027173727142767699</v>
      </c>
      <c r="AZ78">
        <v>0</v>
      </c>
      <c r="BA78">
        <v>0</v>
      </c>
      <c r="BB78">
        <v>0</v>
      </c>
      <c r="BC78">
        <v>0</v>
      </c>
      <c r="BD78">
        <v>0</v>
      </c>
      <c r="BE78">
        <v>0</v>
      </c>
      <c r="BF78">
        <v>0</v>
      </c>
      <c r="BG78">
        <v>0.22826786716429659</v>
      </c>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row>
    <row r="79">
      <c r="A79" t="s">
        <v>725</v>
      </c>
      <c r="B79">
        <v>2007</v>
      </c>
      <c r="C79" t="s">
        <v>729</v>
      </c>
      <c r="D79">
        <v>73</v>
      </c>
      <c r="E79" t="s">
        <v>271</v>
      </c>
      <c r="F79" t="s">
        <v>287</v>
      </c>
      <c r="G79" t="s">
        <v>195</v>
      </c>
      <c r="H79">
        <v>0.019546698586199202</v>
      </c>
      <c r="I79">
        <v>0.0198408148721873</v>
      </c>
      <c r="J79">
        <v>0</v>
      </c>
      <c r="K79">
        <v>0.0141631490087555</v>
      </c>
      <c r="L79">
        <v>0</v>
      </c>
      <c r="M79">
        <v>0</v>
      </c>
      <c r="N79">
        <v>0</v>
      </c>
      <c r="O79">
        <v>0.033317640076915199</v>
      </c>
      <c r="P79">
        <v>0</v>
      </c>
      <c r="Q79">
        <v>0</v>
      </c>
      <c r="R79">
        <v>0</v>
      </c>
      <c r="S79">
        <v>0.034466265730191702</v>
      </c>
      <c r="T79">
        <v>0.033433785883871699</v>
      </c>
      <c r="U79">
        <v>0</v>
      </c>
      <c r="V79">
        <v>0</v>
      </c>
      <c r="W79" t="s">
        <v>260</v>
      </c>
      <c r="X79" t="s">
        <v>261</v>
      </c>
      <c r="Y79" t="s">
        <v>262</v>
      </c>
      <c r="Z79" t="s">
        <v>263</v>
      </c>
      <c r="AA79" t="s">
        <v>264</v>
      </c>
      <c r="AB79" t="s">
        <v>265</v>
      </c>
      <c r="AC79" t="s">
        <v>266</v>
      </c>
      <c r="AD79" t="s">
        <v>267</v>
      </c>
      <c r="AE79" t="s">
        <v>268</v>
      </c>
      <c r="AF79" t="s">
        <v>269</v>
      </c>
      <c r="AG79" t="s">
        <v>270</v>
      </c>
      <c r="AH79" t="s">
        <v>195</v>
      </c>
      <c r="AI79" t="s">
        <v>195</v>
      </c>
      <c r="AJ79" t="s">
        <v>195</v>
      </c>
      <c r="AK79" t="s">
        <v>195</v>
      </c>
      <c r="AL79" t="s">
        <v>195</v>
      </c>
      <c r="AM79" t="s">
        <v>195</v>
      </c>
      <c r="AN79" t="s">
        <v>195</v>
      </c>
      <c r="AO79" t="s">
        <v>195</v>
      </c>
      <c r="AP79" t="s">
        <v>195</v>
      </c>
      <c r="AQ79" t="s">
        <v>195</v>
      </c>
      <c r="AR79" t="s">
        <v>195</v>
      </c>
      <c r="AS79" t="s">
        <v>195</v>
      </c>
      <c r="AT79" t="s">
        <v>195</v>
      </c>
      <c r="AU79" t="s">
        <v>195</v>
      </c>
      <c r="AV79" t="s">
        <v>195</v>
      </c>
      <c r="AW79">
        <v>0</v>
      </c>
      <c r="AX79">
        <v>0</v>
      </c>
      <c r="AY79">
        <v>0</v>
      </c>
      <c r="AZ79">
        <v>0.081470331581178904</v>
      </c>
      <c r="BA79">
        <v>0</v>
      </c>
      <c r="BB79">
        <v>0</v>
      </c>
      <c r="BC79">
        <v>0.021688987746479201</v>
      </c>
      <c r="BD79">
        <v>0</v>
      </c>
      <c r="BE79">
        <v>0</v>
      </c>
      <c r="BF79">
        <v>0</v>
      </c>
      <c r="BG79">
        <v>0</v>
      </c>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row>
    <row r="80">
      <c r="A80" t="s">
        <v>725</v>
      </c>
      <c r="B80">
        <v>2007</v>
      </c>
      <c r="C80" t="s">
        <v>729</v>
      </c>
      <c r="D80">
        <v>74</v>
      </c>
      <c r="E80" t="s">
        <v>271</v>
      </c>
      <c r="F80" t="s">
        <v>288</v>
      </c>
      <c r="G80" t="s">
        <v>195</v>
      </c>
      <c r="H80">
        <v>0</v>
      </c>
      <c r="I80">
        <v>0</v>
      </c>
      <c r="J80">
        <v>0</v>
      </c>
      <c r="K80">
        <v>0.3265265942260468</v>
      </c>
      <c r="L80">
        <v>0</v>
      </c>
      <c r="M80">
        <v>0</v>
      </c>
      <c r="N80">
        <v>0.54096505817573748</v>
      </c>
      <c r="O80">
        <v>0.2181981709329264</v>
      </c>
      <c r="P80">
        <v>0</v>
      </c>
      <c r="Q80">
        <v>0</v>
      </c>
      <c r="R80">
        <v>0</v>
      </c>
      <c r="S80">
        <v>0</v>
      </c>
      <c r="T80">
        <v>0</v>
      </c>
      <c r="U80">
        <v>0</v>
      </c>
      <c r="V80">
        <v>0</v>
      </c>
      <c r="W80" t="s">
        <v>260</v>
      </c>
      <c r="X80" t="s">
        <v>261</v>
      </c>
      <c r="Y80" t="s">
        <v>262</v>
      </c>
      <c r="Z80" t="s">
        <v>263</v>
      </c>
      <c r="AA80" t="s">
        <v>264</v>
      </c>
      <c r="AB80" t="s">
        <v>265</v>
      </c>
      <c r="AC80" t="s">
        <v>266</v>
      </c>
      <c r="AD80" t="s">
        <v>267</v>
      </c>
      <c r="AE80" t="s">
        <v>268</v>
      </c>
      <c r="AF80" t="s">
        <v>269</v>
      </c>
      <c r="AG80" t="s">
        <v>270</v>
      </c>
      <c r="AH80" t="s">
        <v>195</v>
      </c>
      <c r="AI80" t="s">
        <v>195</v>
      </c>
      <c r="AJ80" t="s">
        <v>195</v>
      </c>
      <c r="AK80" t="s">
        <v>195</v>
      </c>
      <c r="AL80" t="s">
        <v>195</v>
      </c>
      <c r="AM80" t="s">
        <v>195</v>
      </c>
      <c r="AN80" t="s">
        <v>195</v>
      </c>
      <c r="AO80" t="s">
        <v>195</v>
      </c>
      <c r="AP80" t="s">
        <v>195</v>
      </c>
      <c r="AQ80" t="s">
        <v>195</v>
      </c>
      <c r="AR80" t="s">
        <v>195</v>
      </c>
      <c r="AS80" t="s">
        <v>195</v>
      </c>
      <c r="AT80" t="s">
        <v>195</v>
      </c>
      <c r="AU80" t="s">
        <v>195</v>
      </c>
      <c r="AV80" t="s">
        <v>195</v>
      </c>
      <c r="AW80">
        <v>0</v>
      </c>
      <c r="AX80">
        <v>0</v>
      </c>
      <c r="AY80">
        <v>0</v>
      </c>
      <c r="AZ80">
        <v>0</v>
      </c>
      <c r="BA80">
        <v>0</v>
      </c>
      <c r="BB80">
        <v>0</v>
      </c>
      <c r="BC80">
        <v>0.038396413465259897</v>
      </c>
      <c r="BD80">
        <v>0</v>
      </c>
      <c r="BE80">
        <v>1.60012001690064</v>
      </c>
      <c r="BF80">
        <v>0</v>
      </c>
      <c r="BG80">
        <v>0</v>
      </c>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row>
    <row r="81">
      <c r="A81" t="s">
        <v>725</v>
      </c>
      <c r="B81">
        <v>2007</v>
      </c>
      <c r="C81" t="s">
        <v>729</v>
      </c>
      <c r="D81">
        <v>75</v>
      </c>
      <c r="E81" t="s">
        <v>271</v>
      </c>
      <c r="F81" t="s">
        <v>289</v>
      </c>
      <c r="G81" t="s">
        <v>195</v>
      </c>
      <c r="H81">
        <v>0</v>
      </c>
      <c r="I81">
        <v>0</v>
      </c>
      <c r="J81">
        <v>0</v>
      </c>
      <c r="K81">
        <v>0</v>
      </c>
      <c r="L81">
        <v>0.054995967048452901</v>
      </c>
      <c r="M81">
        <v>0</v>
      </c>
      <c r="N81">
        <v>0</v>
      </c>
      <c r="O81">
        <v>0</v>
      </c>
      <c r="P81">
        <v>0</v>
      </c>
      <c r="Q81">
        <v>0.12728688095748061</v>
      </c>
      <c r="R81">
        <v>0</v>
      </c>
      <c r="S81">
        <v>0</v>
      </c>
      <c r="T81">
        <v>0</v>
      </c>
      <c r="U81">
        <v>0</v>
      </c>
      <c r="V81">
        <v>0</v>
      </c>
      <c r="W81" t="s">
        <v>260</v>
      </c>
      <c r="X81" t="s">
        <v>261</v>
      </c>
      <c r="Y81" t="s">
        <v>262</v>
      </c>
      <c r="Z81" t="s">
        <v>263</v>
      </c>
      <c r="AA81" t="s">
        <v>264</v>
      </c>
      <c r="AB81" t="s">
        <v>265</v>
      </c>
      <c r="AC81" t="s">
        <v>266</v>
      </c>
      <c r="AD81" t="s">
        <v>267</v>
      </c>
      <c r="AE81" t="s">
        <v>268</v>
      </c>
      <c r="AF81" t="s">
        <v>269</v>
      </c>
      <c r="AG81" t="s">
        <v>270</v>
      </c>
      <c r="AH81" t="s">
        <v>195</v>
      </c>
      <c r="AI81" t="s">
        <v>195</v>
      </c>
      <c r="AJ81" t="s">
        <v>195</v>
      </c>
      <c r="AK81" t="s">
        <v>195</v>
      </c>
      <c r="AL81" t="s">
        <v>195</v>
      </c>
      <c r="AM81" t="s">
        <v>195</v>
      </c>
      <c r="AN81" t="s">
        <v>195</v>
      </c>
      <c r="AO81" t="s">
        <v>195</v>
      </c>
      <c r="AP81" t="s">
        <v>195</v>
      </c>
      <c r="AQ81" t="s">
        <v>195</v>
      </c>
      <c r="AR81" t="s">
        <v>195</v>
      </c>
      <c r="AS81" t="s">
        <v>195</v>
      </c>
      <c r="AT81" t="s">
        <v>195</v>
      </c>
      <c r="AU81" t="s">
        <v>195</v>
      </c>
      <c r="AV81" t="s">
        <v>195</v>
      </c>
      <c r="AW81">
        <v>0</v>
      </c>
      <c r="AX81">
        <v>0</v>
      </c>
      <c r="AY81">
        <v>0</v>
      </c>
      <c r="AZ81">
        <v>0</v>
      </c>
      <c r="BA81">
        <v>0</v>
      </c>
      <c r="BB81">
        <v>0</v>
      </c>
      <c r="BC81">
        <v>0.084205804465248807</v>
      </c>
      <c r="BD81">
        <v>0</v>
      </c>
      <c r="BE81">
        <v>0</v>
      </c>
      <c r="BF81">
        <v>0</v>
      </c>
      <c r="BG81">
        <v>0</v>
      </c>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row>
    <row r="82">
      <c r="A82" t="s">
        <v>725</v>
      </c>
      <c r="B82">
        <v>2007</v>
      </c>
      <c r="C82" t="s">
        <v>729</v>
      </c>
      <c r="D82">
        <v>76</v>
      </c>
      <c r="E82" t="s">
        <v>271</v>
      </c>
      <c r="F82" t="s">
        <v>46</v>
      </c>
      <c r="G82" t="s">
        <v>195</v>
      </c>
      <c r="H82">
        <v>0.061657282457156098</v>
      </c>
      <c r="I82">
        <v>0.0033820758940107999</v>
      </c>
      <c r="J82">
        <v>0.090339756198988402</v>
      </c>
      <c r="K82">
        <v>0.078530753900153905</v>
      </c>
      <c r="L82">
        <v>0</v>
      </c>
      <c r="M82">
        <v>0</v>
      </c>
      <c r="N82">
        <v>0.092791168177245101</v>
      </c>
      <c r="O82">
        <v>0.0054126663962992998</v>
      </c>
      <c r="P82">
        <v>0</v>
      </c>
      <c r="Q82">
        <v>0</v>
      </c>
      <c r="R82">
        <v>0.1085776953948526</v>
      </c>
      <c r="S82">
        <v>0.0058751380542366996</v>
      </c>
      <c r="T82">
        <v>0</v>
      </c>
      <c r="U82">
        <v>0.15881477143516881</v>
      </c>
      <c r="V82">
        <v>0.065155675338627594</v>
      </c>
      <c r="W82" t="s">
        <v>260</v>
      </c>
      <c r="X82" t="s">
        <v>261</v>
      </c>
      <c r="Y82" t="s">
        <v>262</v>
      </c>
      <c r="Z82" t="s">
        <v>263</v>
      </c>
      <c r="AA82" t="s">
        <v>264</v>
      </c>
      <c r="AB82" t="s">
        <v>265</v>
      </c>
      <c r="AC82" t="s">
        <v>266</v>
      </c>
      <c r="AD82" t="s">
        <v>267</v>
      </c>
      <c r="AE82" t="s">
        <v>268</v>
      </c>
      <c r="AF82" t="s">
        <v>269</v>
      </c>
      <c r="AG82" t="s">
        <v>270</v>
      </c>
      <c r="AH82" t="s">
        <v>195</v>
      </c>
      <c r="AI82" t="s">
        <v>195</v>
      </c>
      <c r="AJ82" t="s">
        <v>195</v>
      </c>
      <c r="AK82" t="s">
        <v>195</v>
      </c>
      <c r="AL82" t="s">
        <v>195</v>
      </c>
      <c r="AM82" t="s">
        <v>195</v>
      </c>
      <c r="AN82" t="s">
        <v>195</v>
      </c>
      <c r="AO82" t="s">
        <v>195</v>
      </c>
      <c r="AP82" t="s">
        <v>195</v>
      </c>
      <c r="AQ82" t="s">
        <v>195</v>
      </c>
      <c r="AR82" t="s">
        <v>195</v>
      </c>
      <c r="AS82" t="s">
        <v>195</v>
      </c>
      <c r="AT82" t="s">
        <v>195</v>
      </c>
      <c r="AU82" t="s">
        <v>195</v>
      </c>
      <c r="AV82" t="s">
        <v>195</v>
      </c>
      <c r="AW82">
        <v>0</v>
      </c>
      <c r="AX82">
        <v>0.011551686000577301</v>
      </c>
      <c r="AY82">
        <v>0</v>
      </c>
      <c r="AZ82">
        <v>0.082960623532495295</v>
      </c>
      <c r="BA82">
        <v>0</v>
      </c>
      <c r="BB82">
        <v>0.11808245035780809</v>
      </c>
      <c r="BC82">
        <v>0</v>
      </c>
      <c r="BD82">
        <v>0</v>
      </c>
      <c r="BE82">
        <v>0.68906351095382457</v>
      </c>
      <c r="BF82">
        <v>0</v>
      </c>
      <c r="BG82">
        <v>0</v>
      </c>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row>
    <row r="83">
      <c r="A83" t="s">
        <v>725</v>
      </c>
      <c r="B83">
        <v>2007</v>
      </c>
      <c r="C83" t="s">
        <v>729</v>
      </c>
      <c r="D83">
        <v>122</v>
      </c>
      <c r="E83" t="s">
        <v>18</v>
      </c>
      <c r="F83" t="s">
        <v>14</v>
      </c>
      <c r="G83" t="s">
        <v>746</v>
      </c>
      <c r="H83">
        <v>26.61602384799728</v>
      </c>
      <c r="I83">
        <v>29.51593788021254</v>
      </c>
      <c r="J83">
        <v>30.829884525835961</v>
      </c>
      <c r="K83">
        <v>44.819331429782324</v>
      </c>
      <c r="L83">
        <v>68.938978356586475</v>
      </c>
      <c r="M83">
        <v>31.5664835111758</v>
      </c>
      <c r="N83">
        <v>44.277371859929737</v>
      </c>
      <c r="O83">
        <v>49.945302856388899</v>
      </c>
      <c r="P83">
        <v>61.590204809956553</v>
      </c>
      <c r="Q83">
        <v>81.727240316095518</v>
      </c>
      <c r="R83">
        <v>22.37700590753867</v>
      </c>
      <c r="S83">
        <v>27.94547111616739</v>
      </c>
      <c r="T83">
        <v>29.794281394974728</v>
      </c>
      <c r="U83">
        <v>31.99834093665217</v>
      </c>
      <c r="V83">
        <v>37.384990667452897</v>
      </c>
      <c r="W83" t="s">
        <v>260</v>
      </c>
      <c r="X83" t="s">
        <v>261</v>
      </c>
      <c r="Y83" t="s">
        <v>262</v>
      </c>
      <c r="Z83" t="s">
        <v>263</v>
      </c>
      <c r="AA83" t="s">
        <v>264</v>
      </c>
      <c r="AB83" t="s">
        <v>265</v>
      </c>
      <c r="AC83" t="s">
        <v>266</v>
      </c>
      <c r="AD83" t="s">
        <v>267</v>
      </c>
      <c r="AE83" t="s">
        <v>268</v>
      </c>
      <c r="AF83" t="s">
        <v>269</v>
      </c>
      <c r="AG83" t="s">
        <v>270</v>
      </c>
      <c r="AH83" t="s">
        <v>195</v>
      </c>
      <c r="AI83" t="s">
        <v>195</v>
      </c>
      <c r="AJ83" t="s">
        <v>195</v>
      </c>
      <c r="AK83" t="s">
        <v>195</v>
      </c>
      <c r="AL83" t="s">
        <v>195</v>
      </c>
      <c r="AM83" t="s">
        <v>195</v>
      </c>
      <c r="AN83" t="s">
        <v>195</v>
      </c>
      <c r="AO83" t="s">
        <v>195</v>
      </c>
      <c r="AP83" t="s">
        <v>195</v>
      </c>
      <c r="AQ83" t="s">
        <v>195</v>
      </c>
      <c r="AR83" t="s">
        <v>195</v>
      </c>
      <c r="AS83" t="s">
        <v>195</v>
      </c>
      <c r="AT83" t="s">
        <v>195</v>
      </c>
      <c r="AU83" t="s">
        <v>195</v>
      </c>
      <c r="AV83" t="s">
        <v>195</v>
      </c>
      <c r="AW83">
        <v>10.02530358085799</v>
      </c>
      <c r="AX83">
        <v>30.231756356368379</v>
      </c>
      <c r="AY83">
        <v>22.281357882605569</v>
      </c>
      <c r="AZ83">
        <v>28.84062211671305</v>
      </c>
      <c r="BA83">
        <v>68.548958658839851</v>
      </c>
      <c r="BB83">
        <v>55.932114544264103</v>
      </c>
      <c r="BC83">
        <v>63.03852177406857</v>
      </c>
      <c r="BD83">
        <v>61.11406458378201</v>
      </c>
      <c r="BE83">
        <v>23.52512544360669</v>
      </c>
      <c r="BF83">
        <v>36.785742067384923</v>
      </c>
      <c r="BG83">
        <v>47.321554892263222</v>
      </c>
      <c r="BH83"/>
      <c r="BI83"/>
      <c r="BJ83"/>
      <c r="BK83"/>
      <c r="BL83"/>
      <c r="BM83"/>
      <c r="BN83"/>
      <c r="BO83"/>
      <c r="BP83"/>
      <c r="BQ83"/>
      <c r="BR83"/>
      <c r="BS83"/>
      <c r="BT83"/>
      <c r="BU83"/>
      <c r="BV83"/>
      <c r="BW83">
        <v>2630.235871000003</v>
      </c>
      <c r="BX83">
        <v>2865.797968999997</v>
      </c>
      <c r="BY83">
        <v>3022.8668990000001</v>
      </c>
      <c r="BZ83">
        <v>4396.4949380000016</v>
      </c>
      <c r="CA83">
        <v>6760.3804009999903</v>
      </c>
      <c r="CB83">
        <v>1313.3506280000011</v>
      </c>
      <c r="CC83">
        <v>1876.044329000001</v>
      </c>
      <c r="CD83">
        <v>2077.5906669999981</v>
      </c>
      <c r="CE83">
        <v>2573.8474159999992</v>
      </c>
      <c r="CF83">
        <v>3465.5850190000001</v>
      </c>
      <c r="CG83">
        <v>1255.8551779999989</v>
      </c>
      <c r="CH83">
        <v>1569.1494230000001</v>
      </c>
      <c r="CI83">
        <v>1724.517417</v>
      </c>
      <c r="CJ83">
        <v>1782.078683</v>
      </c>
      <c r="CK83">
        <v>2037.7573180000011</v>
      </c>
      <c r="CL83">
        <v>696.68507600000032</v>
      </c>
      <c r="CM83">
        <v>591.56045299999971</v>
      </c>
      <c r="CN83">
        <v>1419.9272309999999</v>
      </c>
      <c r="CO83">
        <v>1367.5607669999999</v>
      </c>
      <c r="CP83">
        <v>4058.118846000003</v>
      </c>
      <c r="CQ83">
        <v>2884.8973229999988</v>
      </c>
      <c r="CR83">
        <v>4046.7911309999959</v>
      </c>
      <c r="CS83">
        <v>983.60377700000038</v>
      </c>
      <c r="CT83">
        <v>434.92845900000009</v>
      </c>
      <c r="CU83">
        <v>2133.4485290000021</v>
      </c>
      <c r="CV83">
        <v>1058.254486000001</v>
      </c>
      <c r="CW83"/>
      <c r="CX83"/>
      <c r="CY83"/>
      <c r="CZ83"/>
      <c r="DA83"/>
      <c r="DB83"/>
      <c r="DC83"/>
      <c r="DD83"/>
      <c r="DE83"/>
      <c r="DF83"/>
      <c r="DG83"/>
      <c r="DH83"/>
      <c r="DI83"/>
      <c r="DJ83"/>
      <c r="DK83"/>
    </row>
    <row r="84">
      <c r="A84" t="s">
        <v>725</v>
      </c>
      <c r="B84">
        <v>2007</v>
      </c>
      <c r="C84" t="s">
        <v>729</v>
      </c>
      <c r="D84">
        <v>123</v>
      </c>
      <c r="E84" t="s">
        <v>18</v>
      </c>
      <c r="F84" t="s">
        <v>51</v>
      </c>
      <c r="G84" t="s">
        <v>195</v>
      </c>
      <c r="H84">
        <v>73.383976152002717</v>
      </c>
      <c r="I84">
        <v>70.484062119787467</v>
      </c>
      <c r="J84">
        <v>69.170115474164035</v>
      </c>
      <c r="K84">
        <v>55.180668570217676</v>
      </c>
      <c r="L84">
        <v>31.061021643413529</v>
      </c>
      <c r="M84">
        <v>68.43351648882421</v>
      </c>
      <c r="N84">
        <v>55.722628140070263</v>
      </c>
      <c r="O84">
        <v>50.054697143611101</v>
      </c>
      <c r="P84">
        <v>38.409795190043447</v>
      </c>
      <c r="Q84">
        <v>18.272759683904479</v>
      </c>
      <c r="R84">
        <v>77.622994092461326</v>
      </c>
      <c r="S84">
        <v>72.054528883832603</v>
      </c>
      <c r="T84">
        <v>70.205718605025268</v>
      </c>
      <c r="U84">
        <v>68.00165906334783</v>
      </c>
      <c r="V84">
        <v>62.615009332547103</v>
      </c>
      <c r="W84" t="s">
        <v>260</v>
      </c>
      <c r="X84" t="s">
        <v>261</v>
      </c>
      <c r="Y84" t="s">
        <v>262</v>
      </c>
      <c r="Z84" t="s">
        <v>263</v>
      </c>
      <c r="AA84" t="s">
        <v>264</v>
      </c>
      <c r="AB84" t="s">
        <v>265</v>
      </c>
      <c r="AC84" t="s">
        <v>266</v>
      </c>
      <c r="AD84" t="s">
        <v>267</v>
      </c>
      <c r="AE84" t="s">
        <v>268</v>
      </c>
      <c r="AF84" t="s">
        <v>269</v>
      </c>
      <c r="AG84" t="s">
        <v>270</v>
      </c>
      <c r="AH84" t="s">
        <v>195</v>
      </c>
      <c r="AI84" t="s">
        <v>195</v>
      </c>
      <c r="AJ84" t="s">
        <v>195</v>
      </c>
      <c r="AK84" t="s">
        <v>195</v>
      </c>
      <c r="AL84" t="s">
        <v>195</v>
      </c>
      <c r="AM84" t="s">
        <v>195</v>
      </c>
      <c r="AN84" t="s">
        <v>195</v>
      </c>
      <c r="AO84" t="s">
        <v>195</v>
      </c>
      <c r="AP84" t="s">
        <v>195</v>
      </c>
      <c r="AQ84" t="s">
        <v>195</v>
      </c>
      <c r="AR84" t="s">
        <v>195</v>
      </c>
      <c r="AS84" t="s">
        <v>195</v>
      </c>
      <c r="AT84" t="s">
        <v>195</v>
      </c>
      <c r="AU84" t="s">
        <v>195</v>
      </c>
      <c r="AV84" t="s">
        <v>195</v>
      </c>
      <c r="AW84">
        <v>89.974696419142006</v>
      </c>
      <c r="AX84">
        <v>69.768243643631621</v>
      </c>
      <c r="AY84">
        <v>77.718642117394424</v>
      </c>
      <c r="AZ84">
        <v>71.15937788328695</v>
      </c>
      <c r="BA84">
        <v>31.451041341160149</v>
      </c>
      <c r="BB84">
        <v>44.067885455735897</v>
      </c>
      <c r="BC84">
        <v>36.96147822593143</v>
      </c>
      <c r="BD84">
        <v>38.88593541621799</v>
      </c>
      <c r="BE84">
        <v>76.474874556393317</v>
      </c>
      <c r="BF84">
        <v>63.214257932615077</v>
      </c>
      <c r="BG84">
        <v>52.678445107736778</v>
      </c>
      <c r="BH84"/>
      <c r="BI84"/>
      <c r="BJ84"/>
      <c r="BK84"/>
      <c r="BL84"/>
      <c r="BM84"/>
      <c r="BN84"/>
      <c r="BO84"/>
      <c r="BP84"/>
      <c r="BQ84"/>
      <c r="BR84"/>
      <c r="BS84"/>
      <c r="BT84"/>
      <c r="BU84"/>
      <c r="BV84"/>
      <c r="BW84">
        <v>7272.101300999997</v>
      </c>
      <c r="BX84">
        <v>6889.7489299999952</v>
      </c>
      <c r="BY84">
        <v>6806.5596720000012</v>
      </c>
      <c r="BZ84">
        <v>5434.2001929999897</v>
      </c>
      <c r="CA84">
        <v>3068.769425999998</v>
      </c>
      <c r="CB84">
        <v>2902.3175619999988</v>
      </c>
      <c r="CC84">
        <v>2372.1757089999992</v>
      </c>
      <c r="CD84">
        <v>2101.384784999997</v>
      </c>
      <c r="CE84">
        <v>1612.467395000001</v>
      </c>
      <c r="CF84">
        <v>781.22813200000064</v>
      </c>
      <c r="CG84">
        <v>4367.3181430000004</v>
      </c>
      <c r="CH84">
        <v>4046.7186120000028</v>
      </c>
      <c r="CI84">
        <v>4064.7761040000009</v>
      </c>
      <c r="CJ84">
        <v>3809.2651950000022</v>
      </c>
      <c r="CK84">
        <v>3413.727885000003</v>
      </c>
      <c r="CL84">
        <v>6272.218705000002</v>
      </c>
      <c r="CM84">
        <v>1366.543325000001</v>
      </c>
      <c r="CN84">
        <v>4965.9910159999963</v>
      </c>
      <c r="CO84">
        <v>3384.0585340000021</v>
      </c>
      <c r="CP84">
        <v>1902.50532</v>
      </c>
      <c r="CQ84">
        <v>2285.6525610000022</v>
      </c>
      <c r="CR84">
        <v>2372.7615759999958</v>
      </c>
      <c r="CS84">
        <v>631.46747100000016</v>
      </c>
      <c r="CT84">
        <v>1417.117367999999</v>
      </c>
      <c r="CU84">
        <v>3685.5276650000042</v>
      </c>
      <c r="CV84">
        <v>1187.535981</v>
      </c>
      <c r="CW84"/>
      <c r="CX84"/>
      <c r="CY84"/>
      <c r="CZ84"/>
      <c r="DA84"/>
      <c r="DB84"/>
      <c r="DC84"/>
      <c r="DD84"/>
      <c r="DE84"/>
      <c r="DF84"/>
      <c r="DG84"/>
      <c r="DH84"/>
      <c r="DI84"/>
      <c r="DJ84"/>
      <c r="DK84"/>
    </row>
    <row r="85">
      <c r="A85" t="s">
        <v>725</v>
      </c>
      <c r="B85">
        <v>2007</v>
      </c>
      <c r="C85" t="s">
        <v>729</v>
      </c>
      <c r="D85">
        <v>124</v>
      </c>
      <c r="E85" t="s">
        <v>50</v>
      </c>
      <c r="F85" t="s">
        <v>15</v>
      </c>
      <c r="G85" t="s">
        <v>747</v>
      </c>
      <c r="H85">
        <v>13.88507249183462</v>
      </c>
      <c r="I85">
        <v>15.330637371963849</v>
      </c>
      <c r="J85">
        <v>15.07942206355871</v>
      </c>
      <c r="K85">
        <v>21.798711614723359</v>
      </c>
      <c r="L85">
        <v>25.008466603025891</v>
      </c>
      <c r="M85">
        <v>16.937527011384411</v>
      </c>
      <c r="N85">
        <v>23.346912991473701</v>
      </c>
      <c r="O85">
        <v>21.150951875099981</v>
      </c>
      <c r="P85">
        <v>20.89021248816579</v>
      </c>
      <c r="Q85">
        <v>29.235044057962941</v>
      </c>
      <c r="R85">
        <v>9.9288473769640664</v>
      </c>
      <c r="S85">
        <v>15.596119158247831</v>
      </c>
      <c r="T85">
        <v>15.31496494365798</v>
      </c>
      <c r="U85">
        <v>14.624645508838309</v>
      </c>
      <c r="V85">
        <v>20.31046405487487</v>
      </c>
      <c r="W85" t="s">
        <v>260</v>
      </c>
      <c r="X85" t="s">
        <v>261</v>
      </c>
      <c r="Y85" t="s">
        <v>262</v>
      </c>
      <c r="Z85" t="s">
        <v>263</v>
      </c>
      <c r="AA85" t="s">
        <v>264</v>
      </c>
      <c r="AB85" t="s">
        <v>265</v>
      </c>
      <c r="AC85" t="s">
        <v>266</v>
      </c>
      <c r="AD85" t="s">
        <v>267</v>
      </c>
      <c r="AE85" t="s">
        <v>268</v>
      </c>
      <c r="AF85" t="s">
        <v>269</v>
      </c>
      <c r="AG85" t="s">
        <v>270</v>
      </c>
      <c r="AH85" t="s">
        <v>195</v>
      </c>
      <c r="AI85" t="s">
        <v>195</v>
      </c>
      <c r="AJ85" t="s">
        <v>195</v>
      </c>
      <c r="AK85" t="s">
        <v>195</v>
      </c>
      <c r="AL85" t="s">
        <v>195</v>
      </c>
      <c r="AM85" t="s">
        <v>195</v>
      </c>
      <c r="AN85" t="s">
        <v>195</v>
      </c>
      <c r="AO85" t="s">
        <v>195</v>
      </c>
      <c r="AP85" t="s">
        <v>195</v>
      </c>
      <c r="AQ85" t="s">
        <v>195</v>
      </c>
      <c r="AR85" t="s">
        <v>195</v>
      </c>
      <c r="AS85" t="s">
        <v>195</v>
      </c>
      <c r="AT85" t="s">
        <v>195</v>
      </c>
      <c r="AU85" t="s">
        <v>195</v>
      </c>
      <c r="AV85" t="s">
        <v>195</v>
      </c>
      <c r="AW85">
        <v>4.7079268022179788</v>
      </c>
      <c r="AX85">
        <v>11.70283516894993</v>
      </c>
      <c r="AY85">
        <v>9.1255989216136673</v>
      </c>
      <c r="AZ85">
        <v>13.420973456905029</v>
      </c>
      <c r="BA85">
        <v>38.912844669857527</v>
      </c>
      <c r="BB85">
        <v>25.57101176643614</v>
      </c>
      <c r="BC85">
        <v>16.578657899390151</v>
      </c>
      <c r="BD85">
        <v>37.15409713380086</v>
      </c>
      <c r="BE85">
        <v>12.176410258793871</v>
      </c>
      <c r="BF85">
        <v>15.906862340775129</v>
      </c>
      <c r="BG85">
        <v>32.31874066153506</v>
      </c>
      <c r="BH85"/>
      <c r="BI85"/>
      <c r="BJ85"/>
      <c r="BK85"/>
      <c r="BL85"/>
      <c r="BM85"/>
      <c r="BN85"/>
      <c r="BO85"/>
      <c r="BP85"/>
      <c r="BQ85"/>
      <c r="BR85"/>
      <c r="BS85"/>
      <c r="BT85"/>
      <c r="BU85"/>
      <c r="BV85"/>
      <c r="BW85">
        <v>1307.4491389999989</v>
      </c>
      <c r="BX85">
        <v>1444.878488000001</v>
      </c>
      <c r="BY85">
        <v>1449.490787</v>
      </c>
      <c r="BZ85">
        <v>2029.720363000001</v>
      </c>
      <c r="CA85">
        <v>2374.9360110000011</v>
      </c>
      <c r="CB85">
        <v>683.31250000000011</v>
      </c>
      <c r="CC85">
        <v>950.20453000000009</v>
      </c>
      <c r="CD85">
        <v>838.79819900000041</v>
      </c>
      <c r="CE85">
        <v>845.53433400000006</v>
      </c>
      <c r="CF85">
        <v>1196.0126170000001</v>
      </c>
      <c r="CG85">
        <v>524.42358100000024</v>
      </c>
      <c r="CH85">
        <v>844.24476500000037</v>
      </c>
      <c r="CI85">
        <v>862.99228999999968</v>
      </c>
      <c r="CJ85">
        <v>806.13417900000047</v>
      </c>
      <c r="CK85">
        <v>1054.8177929999999</v>
      </c>
      <c r="CL85">
        <v>324.40767900000009</v>
      </c>
      <c r="CM85">
        <v>222.88584100000011</v>
      </c>
      <c r="CN85">
        <v>562.78665699999988</v>
      </c>
      <c r="CO85">
        <v>634.20008499999994</v>
      </c>
      <c r="CP85">
        <v>2227.0764349999999</v>
      </c>
      <c r="CQ85">
        <v>1270.4334060000001</v>
      </c>
      <c r="CR85">
        <v>1025.1499699999999</v>
      </c>
      <c r="CS85">
        <v>572.4139329999997</v>
      </c>
      <c r="CT85">
        <v>221.3751790000002</v>
      </c>
      <c r="CU85">
        <v>866.78182000000027</v>
      </c>
      <c r="CV85">
        <v>678.96378300000072</v>
      </c>
      <c r="CW85"/>
      <c r="CX85"/>
      <c r="CY85"/>
      <c r="CZ85"/>
      <c r="DA85"/>
      <c r="DB85"/>
      <c r="DC85"/>
      <c r="DD85"/>
      <c r="DE85"/>
      <c r="DF85"/>
      <c r="DG85"/>
      <c r="DH85"/>
      <c r="DI85"/>
      <c r="DJ85"/>
      <c r="DK85"/>
    </row>
    <row r="86">
      <c r="A86" t="s">
        <v>725</v>
      </c>
      <c r="B86">
        <v>2007</v>
      </c>
      <c r="C86" t="s">
        <v>729</v>
      </c>
      <c r="D86">
        <v>125</v>
      </c>
      <c r="E86" t="s">
        <v>50</v>
      </c>
      <c r="F86" t="s">
        <v>16</v>
      </c>
      <c r="G86" t="s">
        <v>748</v>
      </c>
      <c r="H86">
        <v>12.73095135616262</v>
      </c>
      <c r="I86">
        <v>14.18530050824873</v>
      </c>
      <c r="J86">
        <v>15.750462462277261</v>
      </c>
      <c r="K86">
        <v>23.02061981505895</v>
      </c>
      <c r="L86">
        <v>43.930511753560673</v>
      </c>
      <c r="M86">
        <v>14.628956499791389</v>
      </c>
      <c r="N86">
        <v>20.930458868456022</v>
      </c>
      <c r="O86">
        <v>28.79435098128895</v>
      </c>
      <c r="P86">
        <v>40.699992321790774</v>
      </c>
      <c r="Q86">
        <v>52.492196258132537</v>
      </c>
      <c r="R86">
        <v>12.44815853057462</v>
      </c>
      <c r="S86">
        <v>12.349351957919559</v>
      </c>
      <c r="T86">
        <v>14.47931645131672</v>
      </c>
      <c r="U86">
        <v>17.37369542781386</v>
      </c>
      <c r="V86">
        <v>17.074526612577991</v>
      </c>
      <c r="W86" t="s">
        <v>260</v>
      </c>
      <c r="X86" t="s">
        <v>261</v>
      </c>
      <c r="Y86" t="s">
        <v>262</v>
      </c>
      <c r="Z86" t="s">
        <v>263</v>
      </c>
      <c r="AA86" t="s">
        <v>264</v>
      </c>
      <c r="AB86" t="s">
        <v>265</v>
      </c>
      <c r="AC86" t="s">
        <v>266</v>
      </c>
      <c r="AD86" t="s">
        <v>267</v>
      </c>
      <c r="AE86" t="s">
        <v>268</v>
      </c>
      <c r="AF86" t="s">
        <v>269</v>
      </c>
      <c r="AG86" t="s">
        <v>270</v>
      </c>
      <c r="AH86" t="s">
        <v>195</v>
      </c>
      <c r="AI86" t="s">
        <v>195</v>
      </c>
      <c r="AJ86" t="s">
        <v>195</v>
      </c>
      <c r="AK86" t="s">
        <v>195</v>
      </c>
      <c r="AL86" t="s">
        <v>195</v>
      </c>
      <c r="AM86" t="s">
        <v>195</v>
      </c>
      <c r="AN86" t="s">
        <v>195</v>
      </c>
      <c r="AO86" t="s">
        <v>195</v>
      </c>
      <c r="AP86" t="s">
        <v>195</v>
      </c>
      <c r="AQ86" t="s">
        <v>195</v>
      </c>
      <c r="AR86" t="s">
        <v>195</v>
      </c>
      <c r="AS86" t="s">
        <v>195</v>
      </c>
      <c r="AT86" t="s">
        <v>195</v>
      </c>
      <c r="AU86" t="s">
        <v>195</v>
      </c>
      <c r="AV86" t="s">
        <v>195</v>
      </c>
      <c r="AW86">
        <v>5.3173767786400061</v>
      </c>
      <c r="AX86">
        <v>18.528921187418462</v>
      </c>
      <c r="AY86">
        <v>13.155758960991911</v>
      </c>
      <c r="AZ86">
        <v>15.41964865980802</v>
      </c>
      <c r="BA86">
        <v>29.636113988982299</v>
      </c>
      <c r="BB86">
        <v>30.361102777827991</v>
      </c>
      <c r="BC86">
        <v>46.459863874678483</v>
      </c>
      <c r="BD86">
        <v>23.9599674499811</v>
      </c>
      <c r="BE86">
        <v>11.34871518481283</v>
      </c>
      <c r="BF86">
        <v>20.878879726609782</v>
      </c>
      <c r="BG86">
        <v>15.00281423072818</v>
      </c>
      <c r="BH86"/>
      <c r="BI86"/>
      <c r="BJ86"/>
      <c r="BK86"/>
      <c r="BL86"/>
      <c r="BM86"/>
      <c r="BN86"/>
      <c r="BO86"/>
      <c r="BP86"/>
      <c r="BQ86"/>
      <c r="BR86"/>
      <c r="BS86"/>
      <c r="BT86"/>
      <c r="BU86"/>
      <c r="BV86"/>
      <c r="BW86">
        <v>1198.774539999999</v>
      </c>
      <c r="BX86">
        <v>1336.9330350000009</v>
      </c>
      <c r="BY86">
        <v>1513.9937150000001</v>
      </c>
      <c r="BZ86">
        <v>2143.4946079999991</v>
      </c>
      <c r="CA86">
        <v>4171.8733099999972</v>
      </c>
      <c r="CB86">
        <v>590.17758800000013</v>
      </c>
      <c r="CC86">
        <v>851.85638200000005</v>
      </c>
      <c r="CD86">
        <v>1141.917862</v>
      </c>
      <c r="CE86">
        <v>1647.3380019999991</v>
      </c>
      <c r="CF86">
        <v>2147.4682539999981</v>
      </c>
      <c r="CG86">
        <v>657.48899399999993</v>
      </c>
      <c r="CH86">
        <v>668.49167000000023</v>
      </c>
      <c r="CI86">
        <v>815.90382399999976</v>
      </c>
      <c r="CJ86">
        <v>957.66626900000006</v>
      </c>
      <c r="CK86">
        <v>886.76036299999953</v>
      </c>
      <c r="CL86">
        <v>366.40286299999991</v>
      </c>
      <c r="CM86">
        <v>352.8917669999999</v>
      </c>
      <c r="CN86">
        <v>811.33147199999996</v>
      </c>
      <c r="CO86">
        <v>728.64628800000003</v>
      </c>
      <c r="CP86">
        <v>1696.146649</v>
      </c>
      <c r="CQ86">
        <v>1508.4174050000011</v>
      </c>
      <c r="CR86">
        <v>2872.8699479999982</v>
      </c>
      <c r="CS86">
        <v>369.13880999999981</v>
      </c>
      <c r="CT86">
        <v>206.32713600000011</v>
      </c>
      <c r="CU86">
        <v>1137.712327</v>
      </c>
      <c r="CV86">
        <v>315.18454300000019</v>
      </c>
      <c r="CW86"/>
      <c r="CX86"/>
      <c r="CY86"/>
      <c r="CZ86"/>
      <c r="DA86"/>
      <c r="DB86"/>
      <c r="DC86"/>
      <c r="DD86"/>
      <c r="DE86"/>
      <c r="DF86"/>
      <c r="DG86"/>
      <c r="DH86"/>
      <c r="DI86"/>
      <c r="DJ86"/>
      <c r="DK86"/>
    </row>
    <row r="87">
      <c r="A87" t="s">
        <v>725</v>
      </c>
      <c r="B87">
        <v>2007</v>
      </c>
      <c r="C87" t="s">
        <v>729</v>
      </c>
      <c r="D87">
        <v>126</v>
      </c>
      <c r="E87" t="s">
        <v>50</v>
      </c>
      <c r="F87" t="s">
        <v>22</v>
      </c>
      <c r="G87" t="s">
        <v>749</v>
      </c>
      <c r="H87">
        <v>51.657325653626692</v>
      </c>
      <c r="I87">
        <v>58.790236966172358</v>
      </c>
      <c r="J87">
        <v>59.255278194534768</v>
      </c>
      <c r="K87">
        <v>49.514361059745241</v>
      </c>
      <c r="L87">
        <v>30.235665447097539</v>
      </c>
      <c r="M87">
        <v>60.068527766223433</v>
      </c>
      <c r="N87">
        <v>51.291826348204147</v>
      </c>
      <c r="O87">
        <v>47.53179166221129</v>
      </c>
      <c r="P87">
        <v>37.294842202002897</v>
      </c>
      <c r="Q87">
        <v>17.99371779290982</v>
      </c>
      <c r="R87">
        <v>54.319153223035762</v>
      </c>
      <c r="S87">
        <v>53.269090595891747</v>
      </c>
      <c r="T87">
        <v>59.041550670956063</v>
      </c>
      <c r="U87">
        <v>57.59145135785068</v>
      </c>
      <c r="V87">
        <v>51.515182778302218</v>
      </c>
      <c r="W87" t="s">
        <v>260</v>
      </c>
      <c r="X87" t="s">
        <v>261</v>
      </c>
      <c r="Y87" t="s">
        <v>262</v>
      </c>
      <c r="Z87" t="s">
        <v>263</v>
      </c>
      <c r="AA87" t="s">
        <v>264</v>
      </c>
      <c r="AB87" t="s">
        <v>265</v>
      </c>
      <c r="AC87" t="s">
        <v>266</v>
      </c>
      <c r="AD87" t="s">
        <v>267</v>
      </c>
      <c r="AE87" t="s">
        <v>268</v>
      </c>
      <c r="AF87" t="s">
        <v>269</v>
      </c>
      <c r="AG87" t="s">
        <v>270</v>
      </c>
      <c r="AH87" t="s">
        <v>195</v>
      </c>
      <c r="AI87" t="s">
        <v>195</v>
      </c>
      <c r="AJ87" t="s">
        <v>195</v>
      </c>
      <c r="AK87" t="s">
        <v>195</v>
      </c>
      <c r="AL87" t="s">
        <v>195</v>
      </c>
      <c r="AM87" t="s">
        <v>195</v>
      </c>
      <c r="AN87" t="s">
        <v>195</v>
      </c>
      <c r="AO87" t="s">
        <v>195</v>
      </c>
      <c r="AP87" t="s">
        <v>195</v>
      </c>
      <c r="AQ87" t="s">
        <v>195</v>
      </c>
      <c r="AR87" t="s">
        <v>195</v>
      </c>
      <c r="AS87" t="s">
        <v>195</v>
      </c>
      <c r="AT87" t="s">
        <v>195</v>
      </c>
      <c r="AU87" t="s">
        <v>195</v>
      </c>
      <c r="AV87" t="s">
        <v>195</v>
      </c>
      <c r="AW87">
        <v>78.457755522397846</v>
      </c>
      <c r="AX87">
        <v>52.115443626158857</v>
      </c>
      <c r="AY87">
        <v>69.784768811811148</v>
      </c>
      <c r="AZ87">
        <v>46.584021206566433</v>
      </c>
      <c r="BA87">
        <v>24.003907714022411</v>
      </c>
      <c r="BB87">
        <v>29.561368448326501</v>
      </c>
      <c r="BC87">
        <v>35.665351258698223</v>
      </c>
      <c r="BD87">
        <v>29.208883993406509</v>
      </c>
      <c r="BE87">
        <v>70.60158574673568</v>
      </c>
      <c r="BF87">
        <v>56.736888000170957</v>
      </c>
      <c r="BG87">
        <v>45.59328450480082</v>
      </c>
      <c r="BH87"/>
      <c r="BI87"/>
      <c r="BJ87"/>
      <c r="BK87"/>
      <c r="BL87"/>
      <c r="BM87"/>
      <c r="BN87"/>
      <c r="BO87"/>
      <c r="BP87"/>
      <c r="BQ87"/>
      <c r="BR87"/>
      <c r="BS87"/>
      <c r="BT87"/>
      <c r="BU87"/>
      <c r="BV87"/>
      <c r="BW87">
        <v>5147.5988080000016</v>
      </c>
      <c r="BX87">
        <v>5758.7735610000018</v>
      </c>
      <c r="BY87">
        <v>5837.875689999998</v>
      </c>
      <c r="BZ87">
        <v>4889.8145059999924</v>
      </c>
      <c r="CA87">
        <v>2989.406650999998</v>
      </c>
      <c r="CB87">
        <v>2553.0117229999992</v>
      </c>
      <c r="CC87">
        <v>2187.2235579999988</v>
      </c>
      <c r="CD87">
        <v>1998.3972389999969</v>
      </c>
      <c r="CE87">
        <v>1566.6947869999999</v>
      </c>
      <c r="CF87">
        <v>769.71846600000049</v>
      </c>
      <c r="CG87">
        <v>3074.134246999999</v>
      </c>
      <c r="CH87">
        <v>3002.3506149999998</v>
      </c>
      <c r="CI87">
        <v>3423.5428920000008</v>
      </c>
      <c r="CJ87">
        <v>3229.0974860000028</v>
      </c>
      <c r="CK87">
        <v>2819.2982030000012</v>
      </c>
      <c r="CL87">
        <v>5470.2907420000074</v>
      </c>
      <c r="CM87">
        <v>1023.669295</v>
      </c>
      <c r="CN87">
        <v>4462.9747889999953</v>
      </c>
      <c r="CO87">
        <v>2217.4897219999989</v>
      </c>
      <c r="CP87">
        <v>1468.6555410000001</v>
      </c>
      <c r="CQ87">
        <v>1550.9695180000001</v>
      </c>
      <c r="CR87">
        <v>2291.4842859999958</v>
      </c>
      <c r="CS87">
        <v>479.24549599999989</v>
      </c>
      <c r="CT87">
        <v>1308.7657799999999</v>
      </c>
      <c r="CU87">
        <v>3316.9639029999998</v>
      </c>
      <c r="CV87">
        <v>1032.9601439999999</v>
      </c>
      <c r="CW87"/>
      <c r="CX87"/>
      <c r="CY87"/>
      <c r="CZ87"/>
      <c r="DA87"/>
      <c r="DB87"/>
      <c r="DC87"/>
      <c r="DD87"/>
      <c r="DE87"/>
      <c r="DF87"/>
      <c r="DG87"/>
      <c r="DH87"/>
      <c r="DI87"/>
      <c r="DJ87"/>
      <c r="DK87"/>
    </row>
    <row r="88">
      <c r="A88" t="s">
        <v>725</v>
      </c>
      <c r="B88">
        <v>2007</v>
      </c>
      <c r="C88" t="s">
        <v>729</v>
      </c>
      <c r="D88">
        <v>127</v>
      </c>
      <c r="E88" t="s">
        <v>50</v>
      </c>
      <c r="F88" t="s">
        <v>19</v>
      </c>
      <c r="G88" t="s">
        <v>750</v>
      </c>
      <c r="H88">
        <v>21.72665049837607</v>
      </c>
      <c r="I88">
        <v>11.69382515361505</v>
      </c>
      <c r="J88">
        <v>9.9148372796292712</v>
      </c>
      <c r="K88">
        <v>5.6663075104724534</v>
      </c>
      <c r="L88">
        <v>0.82535619631590451</v>
      </c>
      <c r="M88">
        <v>8.3649887226007724</v>
      </c>
      <c r="N88">
        <v>4.4308017918661333</v>
      </c>
      <c r="O88">
        <v>2.5229054813997598</v>
      </c>
      <c r="P88">
        <v>1.114952988040542</v>
      </c>
      <c r="Q88">
        <v>0.27904189099470411</v>
      </c>
      <c r="R88">
        <v>23.303840869425549</v>
      </c>
      <c r="S88">
        <v>18.785438287940849</v>
      </c>
      <c r="T88">
        <v>11.164167934069241</v>
      </c>
      <c r="U88">
        <v>10.41020770549715</v>
      </c>
      <c r="V88">
        <v>11.09982655424491</v>
      </c>
      <c r="W88" t="s">
        <v>260</v>
      </c>
      <c r="X88" t="s">
        <v>261</v>
      </c>
      <c r="Y88" t="s">
        <v>262</v>
      </c>
      <c r="Z88" t="s">
        <v>263</v>
      </c>
      <c r="AA88" t="s">
        <v>264</v>
      </c>
      <c r="AB88" t="s">
        <v>265</v>
      </c>
      <c r="AC88" t="s">
        <v>266</v>
      </c>
      <c r="AD88" t="s">
        <v>267</v>
      </c>
      <c r="AE88" t="s">
        <v>268</v>
      </c>
      <c r="AF88" t="s">
        <v>269</v>
      </c>
      <c r="AG88" t="s">
        <v>270</v>
      </c>
      <c r="AH88" t="s">
        <v>195</v>
      </c>
      <c r="AI88" t="s">
        <v>195</v>
      </c>
      <c r="AJ88" t="s">
        <v>195</v>
      </c>
      <c r="AK88" t="s">
        <v>195</v>
      </c>
      <c r="AL88" t="s">
        <v>195</v>
      </c>
      <c r="AM88" t="s">
        <v>195</v>
      </c>
      <c r="AN88" t="s">
        <v>195</v>
      </c>
      <c r="AO88" t="s">
        <v>195</v>
      </c>
      <c r="AP88" t="s">
        <v>195</v>
      </c>
      <c r="AQ88" t="s">
        <v>195</v>
      </c>
      <c r="AR88" t="s">
        <v>195</v>
      </c>
      <c r="AS88" t="s">
        <v>195</v>
      </c>
      <c r="AT88" t="s">
        <v>195</v>
      </c>
      <c r="AU88" t="s">
        <v>195</v>
      </c>
      <c r="AV88" t="s">
        <v>195</v>
      </c>
      <c r="AW88">
        <v>11.51694089674417</v>
      </c>
      <c r="AX88">
        <v>17.65280001747275</v>
      </c>
      <c r="AY88">
        <v>7.9338733055832691</v>
      </c>
      <c r="AZ88">
        <v>24.575356676720521</v>
      </c>
      <c r="BA88">
        <v>7.4471336271377639</v>
      </c>
      <c r="BB88">
        <v>14.506517007409361</v>
      </c>
      <c r="BC88">
        <v>1.296126967233155</v>
      </c>
      <c r="BD88">
        <v>9.677051422811541</v>
      </c>
      <c r="BE88">
        <v>5.8732888096576081</v>
      </c>
      <c r="BF88">
        <v>6.4773699324441321</v>
      </c>
      <c r="BG88">
        <v>7.0851606029359386</v>
      </c>
      <c r="BH88"/>
      <c r="BI88"/>
      <c r="BJ88"/>
      <c r="BK88"/>
      <c r="BL88"/>
      <c r="BM88"/>
      <c r="BN88"/>
      <c r="BO88"/>
      <c r="BP88"/>
      <c r="BQ88"/>
      <c r="BR88"/>
      <c r="BS88"/>
      <c r="BT88"/>
      <c r="BU88"/>
      <c r="BV88"/>
      <c r="BW88">
        <v>2124.502493</v>
      </c>
      <c r="BX88">
        <v>1130.975369</v>
      </c>
      <c r="BY88">
        <v>968.68398200000104</v>
      </c>
      <c r="BZ88">
        <v>544.38568699999996</v>
      </c>
      <c r="CA88">
        <v>79.362774999999985</v>
      </c>
      <c r="CB88">
        <v>349.30583899999999</v>
      </c>
      <c r="CC88">
        <v>184.95215099999999</v>
      </c>
      <c r="CD88">
        <v>102.98754599999999</v>
      </c>
      <c r="CE88">
        <v>45.772607999999998</v>
      </c>
      <c r="CF88">
        <v>11.509665999999999</v>
      </c>
      <c r="CG88">
        <v>1293.1838960000021</v>
      </c>
      <c r="CH88">
        <v>1044.3679970000001</v>
      </c>
      <c r="CI88">
        <v>641.23321199999987</v>
      </c>
      <c r="CJ88">
        <v>580.16770900000006</v>
      </c>
      <c r="CK88">
        <v>594.42968200000018</v>
      </c>
      <c r="CL88">
        <v>801.92796300000032</v>
      </c>
      <c r="CM88">
        <v>342.87402999999989</v>
      </c>
      <c r="CN88">
        <v>503.01622700000007</v>
      </c>
      <c r="CO88">
        <v>1166.5688120000009</v>
      </c>
      <c r="CP88">
        <v>433.84977900000018</v>
      </c>
      <c r="CQ88">
        <v>734.68304300000023</v>
      </c>
      <c r="CR88">
        <v>81.277289999999994</v>
      </c>
      <c r="CS88">
        <v>152.22197499999999</v>
      </c>
      <c r="CT88">
        <v>108.35158800000001</v>
      </c>
      <c r="CU88">
        <v>368.56376200000011</v>
      </c>
      <c r="CV88">
        <v>154.57583700000001</v>
      </c>
      <c r="CW88"/>
      <c r="CX88"/>
      <c r="CY88"/>
      <c r="CZ88"/>
      <c r="DA88"/>
      <c r="DB88"/>
      <c r="DC88"/>
      <c r="DD88"/>
      <c r="DE88"/>
      <c r="DF88"/>
      <c r="DG88"/>
      <c r="DH88"/>
      <c r="DI88"/>
      <c r="DJ88"/>
      <c r="DK88"/>
    </row>
    <row r="89">
      <c r="A89" t="s">
        <v>725</v>
      </c>
      <c r="B89">
        <v>2007</v>
      </c>
      <c r="C89" t="s">
        <v>729</v>
      </c>
      <c r="D89">
        <v>128</v>
      </c>
      <c r="E89" t="s">
        <v>181</v>
      </c>
      <c r="F89" t="s">
        <v>49</v>
      </c>
      <c r="G89" t="s">
        <v>751</v>
      </c>
      <c r="H89">
        <v>47.831905429858402</v>
      </c>
      <c r="I89">
        <v>48.059799305102018</v>
      </c>
      <c r="J89">
        <v>51.088295348878468</v>
      </c>
      <c r="K89">
        <v>51.363148625108259</v>
      </c>
      <c r="L89">
        <v>63.72376382825162</v>
      </c>
      <c r="M89">
        <v>46.343320105998338</v>
      </c>
      <c r="N89">
        <v>47.271231306747282</v>
      </c>
      <c r="O89">
        <v>57.651769705117808</v>
      </c>
      <c r="P89">
        <v>66.081923980241882</v>
      </c>
      <c r="Q89">
        <v>64.228519224568288</v>
      </c>
      <c r="R89">
        <v>55.629240936031188</v>
      </c>
      <c r="S89">
        <v>44.190888414742261</v>
      </c>
      <c r="T89">
        <v>48.59763610126501</v>
      </c>
      <c r="U89">
        <v>54.295613207600233</v>
      </c>
      <c r="V89">
        <v>45.672143573498211</v>
      </c>
      <c r="W89" t="s">
        <v>260</v>
      </c>
      <c r="X89" t="s">
        <v>261</v>
      </c>
      <c r="Y89" t="s">
        <v>262</v>
      </c>
      <c r="Z89" t="s">
        <v>263</v>
      </c>
      <c r="AA89" t="s">
        <v>264</v>
      </c>
      <c r="AB89" t="s">
        <v>265</v>
      </c>
      <c r="AC89" t="s">
        <v>266</v>
      </c>
      <c r="AD89" t="s">
        <v>267</v>
      </c>
      <c r="AE89" t="s">
        <v>268</v>
      </c>
      <c r="AF89" t="s">
        <v>269</v>
      </c>
      <c r="AG89" t="s">
        <v>270</v>
      </c>
      <c r="AH89" t="s">
        <v>195</v>
      </c>
      <c r="AI89" t="s">
        <v>195</v>
      </c>
      <c r="AJ89" t="s">
        <v>195</v>
      </c>
      <c r="AK89" t="s">
        <v>195</v>
      </c>
      <c r="AL89" t="s">
        <v>195</v>
      </c>
      <c r="AM89" t="s">
        <v>195</v>
      </c>
      <c r="AN89" t="s">
        <v>195</v>
      </c>
      <c r="AO89" t="s">
        <v>195</v>
      </c>
      <c r="AP89" t="s">
        <v>195</v>
      </c>
      <c r="AQ89" t="s">
        <v>195</v>
      </c>
      <c r="AR89" t="s">
        <v>195</v>
      </c>
      <c r="AS89" t="s">
        <v>195</v>
      </c>
      <c r="AT89" t="s">
        <v>195</v>
      </c>
      <c r="AU89" t="s">
        <v>195</v>
      </c>
      <c r="AV89" t="s">
        <v>195</v>
      </c>
      <c r="AW89">
        <v>53.039558710150622</v>
      </c>
      <c r="AX89">
        <v>61.289595513412209</v>
      </c>
      <c r="AY89">
        <v>59.043793606772233</v>
      </c>
      <c r="AZ89">
        <v>53.465034829718107</v>
      </c>
      <c r="BA89">
        <v>43.233499922993403</v>
      </c>
      <c r="BB89">
        <v>54.282057857477447</v>
      </c>
      <c r="BC89">
        <v>73.700750853885239</v>
      </c>
      <c r="BD89">
        <v>39.205324687796022</v>
      </c>
      <c r="BE89">
        <v>48.24082750171695</v>
      </c>
      <c r="BF89">
        <v>56.758076779757197</v>
      </c>
      <c r="BG89">
        <v>31.703975629890071</v>
      </c>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row>
    <row r="90">
      <c r="A90" t="s">
        <v>725</v>
      </c>
      <c r="B90">
        <v>2007</v>
      </c>
      <c r="C90" t="s">
        <v>729</v>
      </c>
      <c r="D90">
        <v>129</v>
      </c>
      <c r="E90" t="s">
        <v>181</v>
      </c>
      <c r="F90" t="s">
        <v>48</v>
      </c>
      <c r="G90" t="s">
        <v>195</v>
      </c>
      <c r="H90">
        <v>52.168094570141442</v>
      </c>
      <c r="I90">
        <v>51.940200694898131</v>
      </c>
      <c r="J90">
        <v>48.911704651121532</v>
      </c>
      <c r="K90">
        <v>48.63685137489172</v>
      </c>
      <c r="L90">
        <v>36.276236171748501</v>
      </c>
      <c r="M90">
        <v>53.656679894001662</v>
      </c>
      <c r="N90">
        <v>52.728768693252668</v>
      </c>
      <c r="O90">
        <v>42.348230294882278</v>
      </c>
      <c r="P90">
        <v>33.918076019758132</v>
      </c>
      <c r="Q90">
        <v>35.771480775431662</v>
      </c>
      <c r="R90">
        <v>44.370759063968883</v>
      </c>
      <c r="S90">
        <v>55.809111585257753</v>
      </c>
      <c r="T90">
        <v>51.402363898734897</v>
      </c>
      <c r="U90">
        <v>45.704386792399788</v>
      </c>
      <c r="V90">
        <v>54.327856426501697</v>
      </c>
      <c r="W90" t="s">
        <v>260</v>
      </c>
      <c r="X90" t="s">
        <v>261</v>
      </c>
      <c r="Y90" t="s">
        <v>262</v>
      </c>
      <c r="Z90" t="s">
        <v>263</v>
      </c>
      <c r="AA90" t="s">
        <v>264</v>
      </c>
      <c r="AB90" t="s">
        <v>265</v>
      </c>
      <c r="AC90" t="s">
        <v>266</v>
      </c>
      <c r="AD90" t="s">
        <v>267</v>
      </c>
      <c r="AE90" t="s">
        <v>268</v>
      </c>
      <c r="AF90" t="s">
        <v>269</v>
      </c>
      <c r="AG90" t="s">
        <v>270</v>
      </c>
      <c r="AH90" t="s">
        <v>195</v>
      </c>
      <c r="AI90" t="s">
        <v>195</v>
      </c>
      <c r="AJ90" t="s">
        <v>195</v>
      </c>
      <c r="AK90" t="s">
        <v>195</v>
      </c>
      <c r="AL90" t="s">
        <v>195</v>
      </c>
      <c r="AM90" t="s">
        <v>195</v>
      </c>
      <c r="AN90" t="s">
        <v>195</v>
      </c>
      <c r="AO90" t="s">
        <v>195</v>
      </c>
      <c r="AP90" t="s">
        <v>195</v>
      </c>
      <c r="AQ90" t="s">
        <v>195</v>
      </c>
      <c r="AR90" t="s">
        <v>195</v>
      </c>
      <c r="AS90" t="s">
        <v>195</v>
      </c>
      <c r="AT90" t="s">
        <v>195</v>
      </c>
      <c r="AU90" t="s">
        <v>195</v>
      </c>
      <c r="AV90" t="s">
        <v>195</v>
      </c>
      <c r="AW90">
        <v>46.960441289849328</v>
      </c>
      <c r="AX90">
        <v>38.710404486587848</v>
      </c>
      <c r="AY90">
        <v>40.956206393227788</v>
      </c>
      <c r="AZ90">
        <v>46.534965170281893</v>
      </c>
      <c r="BA90">
        <v>56.766500077006569</v>
      </c>
      <c r="BB90">
        <v>45.717942142522631</v>
      </c>
      <c r="BC90">
        <v>26.29924914611485</v>
      </c>
      <c r="BD90">
        <v>60.794675312203893</v>
      </c>
      <c r="BE90">
        <v>51.7591724982831</v>
      </c>
      <c r="BF90">
        <v>43.241923220242747</v>
      </c>
      <c r="BG90">
        <v>68.29602437010999</v>
      </c>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row>
    <row r="91">
      <c r="A91" t="s">
        <v>725</v>
      </c>
      <c r="B91">
        <v>2007</v>
      </c>
      <c r="C91" t="s">
        <v>729</v>
      </c>
      <c r="D91">
        <v>137</v>
      </c>
      <c r="E91" t="s">
        <v>181</v>
      </c>
      <c r="F91" t="s">
        <v>42</v>
      </c>
      <c r="G91" t="s">
        <v>752</v>
      </c>
      <c r="H91">
        <v>26.56176845237405</v>
      </c>
      <c r="I91">
        <v>29.3760872524098</v>
      </c>
      <c r="J91">
        <v>30.753237507449668</v>
      </c>
      <c r="K91">
        <v>44.722116589051367</v>
      </c>
      <c r="L91">
        <v>68.778892579596928</v>
      </c>
      <c r="M91">
        <v>31.154032262676768</v>
      </c>
      <c r="N91">
        <v>44.160714657407873</v>
      </c>
      <c r="O91">
        <v>49.715311584462412</v>
      </c>
      <c r="P91">
        <v>61.482414299969307</v>
      </c>
      <c r="Q91">
        <v>81.604367693548198</v>
      </c>
      <c r="R91">
        <v>22.33356694359658</v>
      </c>
      <c r="S91">
        <v>27.941351421018521</v>
      </c>
      <c r="T91">
        <v>29.788045998091281</v>
      </c>
      <c r="U91">
        <v>31.872099478836599</v>
      </c>
      <c r="V91">
        <v>37.379855986376093</v>
      </c>
      <c r="W91" t="s">
        <v>260</v>
      </c>
      <c r="X91" t="s">
        <v>261</v>
      </c>
      <c r="Y91" t="s">
        <v>262</v>
      </c>
      <c r="Z91" t="s">
        <v>263</v>
      </c>
      <c r="AA91" t="s">
        <v>264</v>
      </c>
      <c r="AB91" t="s">
        <v>265</v>
      </c>
      <c r="AC91" t="s">
        <v>266</v>
      </c>
      <c r="AD91" t="s">
        <v>267</v>
      </c>
      <c r="AE91" t="s">
        <v>268</v>
      </c>
      <c r="AF91" t="s">
        <v>269</v>
      </c>
      <c r="AG91" t="s">
        <v>270</v>
      </c>
      <c r="AH91" t="s">
        <v>195</v>
      </c>
      <c r="AI91" t="s">
        <v>195</v>
      </c>
      <c r="AJ91" t="s">
        <v>195</v>
      </c>
      <c r="AK91" t="s">
        <v>195</v>
      </c>
      <c r="AL91" t="s">
        <v>195</v>
      </c>
      <c r="AM91" t="s">
        <v>195</v>
      </c>
      <c r="AN91" t="s">
        <v>195</v>
      </c>
      <c r="AO91" t="s">
        <v>195</v>
      </c>
      <c r="AP91" t="s">
        <v>195</v>
      </c>
      <c r="AQ91" t="s">
        <v>195</v>
      </c>
      <c r="AR91" t="s">
        <v>195</v>
      </c>
      <c r="AS91" t="s">
        <v>195</v>
      </c>
      <c r="AT91" t="s">
        <v>195</v>
      </c>
      <c r="AU91" t="s">
        <v>195</v>
      </c>
      <c r="AV91" t="s">
        <v>195</v>
      </c>
      <c r="AW91">
        <v>9.9970540259063512</v>
      </c>
      <c r="AX91">
        <v>30.21088359291247</v>
      </c>
      <c r="AY91">
        <v>22.235286705511051</v>
      </c>
      <c r="AZ91">
        <v>28.780941409009511</v>
      </c>
      <c r="BA91">
        <v>68.082112426210657</v>
      </c>
      <c r="BB91">
        <v>55.794787551072019</v>
      </c>
      <c r="BC91">
        <v>63.038521774068542</v>
      </c>
      <c r="BD91">
        <v>60.901571879137371</v>
      </c>
      <c r="BE91">
        <v>23.483676951153541</v>
      </c>
      <c r="BF91">
        <v>36.663640782717508</v>
      </c>
      <c r="BG91">
        <v>47.121692853815112</v>
      </c>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row>
    <row r="92">
      <c r="A92" t="s">
        <v>725</v>
      </c>
      <c r="B92">
        <v>2007</v>
      </c>
      <c r="C92" t="s">
        <v>729</v>
      </c>
      <c r="D92">
        <v>138</v>
      </c>
      <c r="E92" t="s">
        <v>181</v>
      </c>
      <c r="F92" t="s">
        <v>41</v>
      </c>
      <c r="G92" t="s">
        <v>195</v>
      </c>
      <c r="H92">
        <v>51.983675354495432</v>
      </c>
      <c r="I92">
        <v>59.030760864778493</v>
      </c>
      <c r="J92">
        <v>59.391823600611858</v>
      </c>
      <c r="K92">
        <v>49.740272084936542</v>
      </c>
      <c r="L92">
        <v>30.413684841676659</v>
      </c>
      <c r="M92">
        <v>60.560072755631232</v>
      </c>
      <c r="N92">
        <v>51.48564665755201</v>
      </c>
      <c r="O92">
        <v>47.820267478326301</v>
      </c>
      <c r="P92">
        <v>37.424199032603511</v>
      </c>
      <c r="Q92">
        <v>18.124613413207371</v>
      </c>
      <c r="R92">
        <v>54.66902888302414</v>
      </c>
      <c r="S92">
        <v>53.461915349298181</v>
      </c>
      <c r="T92">
        <v>59.135762931720201</v>
      </c>
      <c r="U92">
        <v>57.751724030163523</v>
      </c>
      <c r="V92">
        <v>51.71614886615702</v>
      </c>
      <c r="W92" t="s">
        <v>260</v>
      </c>
      <c r="X92" t="s">
        <v>261</v>
      </c>
      <c r="Y92" t="s">
        <v>262</v>
      </c>
      <c r="Z92" t="s">
        <v>263</v>
      </c>
      <c r="AA92" t="s">
        <v>264</v>
      </c>
      <c r="AB92" t="s">
        <v>265</v>
      </c>
      <c r="AC92" t="s">
        <v>266</v>
      </c>
      <c r="AD92" t="s">
        <v>267</v>
      </c>
      <c r="AE92" t="s">
        <v>268</v>
      </c>
      <c r="AF92" t="s">
        <v>269</v>
      </c>
      <c r="AG92" t="s">
        <v>270</v>
      </c>
      <c r="AH92" t="s">
        <v>195</v>
      </c>
      <c r="AI92" t="s">
        <v>195</v>
      </c>
      <c r="AJ92" t="s">
        <v>195</v>
      </c>
      <c r="AK92" t="s">
        <v>195</v>
      </c>
      <c r="AL92" t="s">
        <v>195</v>
      </c>
      <c r="AM92" t="s">
        <v>195</v>
      </c>
      <c r="AN92" t="s">
        <v>195</v>
      </c>
      <c r="AO92" t="s">
        <v>195</v>
      </c>
      <c r="AP92" t="s">
        <v>195</v>
      </c>
      <c r="AQ92" t="s">
        <v>195</v>
      </c>
      <c r="AR92" t="s">
        <v>195</v>
      </c>
      <c r="AS92" t="s">
        <v>195</v>
      </c>
      <c r="AT92" t="s">
        <v>195</v>
      </c>
      <c r="AU92" t="s">
        <v>195</v>
      </c>
      <c r="AV92" t="s">
        <v>195</v>
      </c>
      <c r="AW92">
        <v>78.495713442251741</v>
      </c>
      <c r="AX92">
        <v>52.278602722761427</v>
      </c>
      <c r="AY92">
        <v>69.887753278028811</v>
      </c>
      <c r="AZ92">
        <v>46.668084741833461</v>
      </c>
      <c r="BA92">
        <v>24.639291122855191</v>
      </c>
      <c r="BB92">
        <v>29.99621999198569</v>
      </c>
      <c r="BC92">
        <v>35.695388613311373</v>
      </c>
      <c r="BD92">
        <v>29.67333463421301</v>
      </c>
      <c r="BE92">
        <v>70.665950103404199</v>
      </c>
      <c r="BF92">
        <v>57.002534336197478</v>
      </c>
      <c r="BG92">
        <v>45.995392677031951</v>
      </c>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row>
    <row r="93">
      <c r="A93" t="s">
        <v>725</v>
      </c>
      <c r="B93">
        <v>2007</v>
      </c>
      <c r="C93" t="s">
        <v>729</v>
      </c>
      <c r="D93">
        <v>139</v>
      </c>
      <c r="E93" t="s">
        <v>181</v>
      </c>
      <c r="F93" t="s">
        <v>19</v>
      </c>
      <c r="G93" t="s">
        <v>195</v>
      </c>
      <c r="H93">
        <v>21.45455619313061</v>
      </c>
      <c r="I93">
        <v>11.59315188281173</v>
      </c>
      <c r="J93">
        <v>9.8549388919383372</v>
      </c>
      <c r="K93">
        <v>5.5376113260123612</v>
      </c>
      <c r="L93">
        <v>0.80742257872594048</v>
      </c>
      <c r="M93">
        <v>8.2858949816921026</v>
      </c>
      <c r="N93">
        <v>4.3536386850402664</v>
      </c>
      <c r="O93">
        <v>2.4644209372110928</v>
      </c>
      <c r="P93">
        <v>1.0933866674270989</v>
      </c>
      <c r="Q93">
        <v>0.27101889324445122</v>
      </c>
      <c r="R93">
        <v>22.99740417337922</v>
      </c>
      <c r="S93">
        <v>18.596733229683132</v>
      </c>
      <c r="T93">
        <v>11.076191070188431</v>
      </c>
      <c r="U93">
        <v>10.37617649099994</v>
      </c>
      <c r="V93">
        <v>10.903995147466979</v>
      </c>
      <c r="W93" t="s">
        <v>260</v>
      </c>
      <c r="X93" t="s">
        <v>261</v>
      </c>
      <c r="Y93" t="s">
        <v>262</v>
      </c>
      <c r="Z93" t="s">
        <v>263</v>
      </c>
      <c r="AA93" t="s">
        <v>264</v>
      </c>
      <c r="AB93" t="s">
        <v>265</v>
      </c>
      <c r="AC93" t="s">
        <v>266</v>
      </c>
      <c r="AD93" t="s">
        <v>267</v>
      </c>
      <c r="AE93" t="s">
        <v>268</v>
      </c>
      <c r="AF93" t="s">
        <v>269</v>
      </c>
      <c r="AG93" t="s">
        <v>270</v>
      </c>
      <c r="AH93" t="s">
        <v>195</v>
      </c>
      <c r="AI93" t="s">
        <v>195</v>
      </c>
      <c r="AJ93" t="s">
        <v>195</v>
      </c>
      <c r="AK93" t="s">
        <v>195</v>
      </c>
      <c r="AL93" t="s">
        <v>195</v>
      </c>
      <c r="AM93" t="s">
        <v>195</v>
      </c>
      <c r="AN93" t="s">
        <v>195</v>
      </c>
      <c r="AO93" t="s">
        <v>195</v>
      </c>
      <c r="AP93" t="s">
        <v>195</v>
      </c>
      <c r="AQ93" t="s">
        <v>195</v>
      </c>
      <c r="AR93" t="s">
        <v>195</v>
      </c>
      <c r="AS93" t="s">
        <v>195</v>
      </c>
      <c r="AT93" t="s">
        <v>195</v>
      </c>
      <c r="AU93" t="s">
        <v>195</v>
      </c>
      <c r="AV93" t="s">
        <v>195</v>
      </c>
      <c r="AW93">
        <v>11.507232531842019</v>
      </c>
      <c r="AX93">
        <v>17.51051368432633</v>
      </c>
      <c r="AY93">
        <v>7.8769600164597708</v>
      </c>
      <c r="AZ93">
        <v>24.550973849156829</v>
      </c>
      <c r="BA93">
        <v>7.2785964509341632</v>
      </c>
      <c r="BB93">
        <v>14.20899245694234</v>
      </c>
      <c r="BC93">
        <v>1.26608961262011</v>
      </c>
      <c r="BD93">
        <v>9.4250934866497058</v>
      </c>
      <c r="BE93">
        <v>5.8503729454422393</v>
      </c>
      <c r="BF93">
        <v>6.3338248810852731</v>
      </c>
      <c r="BG93">
        <v>6.8829144691529187</v>
      </c>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row>
    <row r="94">
      <c r="A94" t="s">
        <v>725</v>
      </c>
      <c r="B94">
        <v>2007</v>
      </c>
      <c r="C94" t="s">
        <v>729</v>
      </c>
      <c r="D94">
        <v>148</v>
      </c>
      <c r="E94" t="s">
        <v>109</v>
      </c>
      <c r="F94" t="s">
        <v>49</v>
      </c>
      <c r="G94" t="s">
        <v>195</v>
      </c>
      <c r="H94">
        <v>12.105975783067381</v>
      </c>
      <c r="I94">
        <v>13.70433712062872</v>
      </c>
      <c r="J94">
        <v>15.402665700426221</v>
      </c>
      <c r="K94">
        <v>21.80410011130072</v>
      </c>
      <c r="L94">
        <v>42.443887654862408</v>
      </c>
      <c r="M94">
        <v>13.99962144553888</v>
      </c>
      <c r="N94">
        <v>20.052077679127059</v>
      </c>
      <c r="O94">
        <v>27.325306767559329</v>
      </c>
      <c r="P94">
        <v>39.350552368193561</v>
      </c>
      <c r="Q94">
        <v>50.566581990882561</v>
      </c>
      <c r="R94">
        <v>11.692490280258241</v>
      </c>
      <c r="S94">
        <v>11.903621414066921</v>
      </c>
      <c r="T94">
        <v>14.093322804248929</v>
      </c>
      <c r="U94">
        <v>17.127658214120672</v>
      </c>
      <c r="V94">
        <v>16.266399521950611</v>
      </c>
      <c r="W94" t="s">
        <v>260</v>
      </c>
      <c r="X94" t="s">
        <v>261</v>
      </c>
      <c r="Y94" t="s">
        <v>262</v>
      </c>
      <c r="Z94" t="s">
        <v>263</v>
      </c>
      <c r="AA94" t="s">
        <v>264</v>
      </c>
      <c r="AB94" t="s">
        <v>265</v>
      </c>
      <c r="AC94" t="s">
        <v>266</v>
      </c>
      <c r="AD94" t="s">
        <v>267</v>
      </c>
      <c r="AE94" t="s">
        <v>268</v>
      </c>
      <c r="AF94" t="s">
        <v>269</v>
      </c>
      <c r="AG94" t="s">
        <v>270</v>
      </c>
      <c r="AH94" t="s">
        <v>195</v>
      </c>
      <c r="AI94" t="s">
        <v>195</v>
      </c>
      <c r="AJ94" t="s">
        <v>195</v>
      </c>
      <c r="AK94" t="s">
        <v>195</v>
      </c>
      <c r="AL94" t="s">
        <v>195</v>
      </c>
      <c r="AM94" t="s">
        <v>195</v>
      </c>
      <c r="AN94" t="s">
        <v>195</v>
      </c>
      <c r="AO94" t="s">
        <v>195</v>
      </c>
      <c r="AP94" t="s">
        <v>195</v>
      </c>
      <c r="AQ94" t="s">
        <v>195</v>
      </c>
      <c r="AR94" t="s">
        <v>195</v>
      </c>
      <c r="AS94" t="s">
        <v>195</v>
      </c>
      <c r="AT94" t="s">
        <v>195</v>
      </c>
      <c r="AU94" t="s">
        <v>195</v>
      </c>
      <c r="AV94" t="s">
        <v>195</v>
      </c>
      <c r="AW94">
        <v>5.2576829084505334</v>
      </c>
      <c r="AX94">
        <v>18.022117671436352</v>
      </c>
      <c r="AY94">
        <v>12.70500874922957</v>
      </c>
      <c r="AZ94">
        <v>15.334694171451231</v>
      </c>
      <c r="BA94">
        <v>28.455856329191</v>
      </c>
      <c r="BB94">
        <v>29.173249245070071</v>
      </c>
      <c r="BC94">
        <v>44.751871027826773</v>
      </c>
      <c r="BD94">
        <v>22.85588394054551</v>
      </c>
      <c r="BE94">
        <v>11.14049841489155</v>
      </c>
      <c r="BF94">
        <v>19.551761152986121</v>
      </c>
      <c r="BG94">
        <v>14.0344590304114</v>
      </c>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row>
    <row r="95">
      <c r="A95" t="s">
        <v>725</v>
      </c>
      <c r="B95">
        <v>2007</v>
      </c>
      <c r="C95" t="s">
        <v>729</v>
      </c>
      <c r="D95">
        <v>149</v>
      </c>
      <c r="E95" t="s">
        <v>109</v>
      </c>
      <c r="F95" t="s">
        <v>48</v>
      </c>
      <c r="G95" t="s">
        <v>195</v>
      </c>
      <c r="H95">
        <v>13.203439918173689</v>
      </c>
      <c r="I95">
        <v>14.810840468083949</v>
      </c>
      <c r="J95">
        <v>14.74644300488969</v>
      </c>
      <c r="K95">
        <v>20.646763387051958</v>
      </c>
      <c r="L95">
        <v>24.16217122335653</v>
      </c>
      <c r="M95">
        <v>16.208877672604508</v>
      </c>
      <c r="N95">
        <v>22.367121323766082</v>
      </c>
      <c r="O95">
        <v>20.07186231731901</v>
      </c>
      <c r="P95">
        <v>20.197581218169869</v>
      </c>
      <c r="Q95">
        <v>28.162590970558099</v>
      </c>
      <c r="R95">
        <v>9.3261144742154034</v>
      </c>
      <c r="S95">
        <v>15.03320163042255</v>
      </c>
      <c r="T95">
        <v>14.906694346548379</v>
      </c>
      <c r="U95">
        <v>14.41753890637739</v>
      </c>
      <c r="V95">
        <v>19.349181988415278</v>
      </c>
      <c r="W95" t="s">
        <v>260</v>
      </c>
      <c r="X95" t="s">
        <v>261</v>
      </c>
      <c r="Y95" t="s">
        <v>262</v>
      </c>
      <c r="Z95" t="s">
        <v>263</v>
      </c>
      <c r="AA95" t="s">
        <v>264</v>
      </c>
      <c r="AB95" t="s">
        <v>265</v>
      </c>
      <c r="AC95" t="s">
        <v>266</v>
      </c>
      <c r="AD95" t="s">
        <v>267</v>
      </c>
      <c r="AE95" t="s">
        <v>268</v>
      </c>
      <c r="AF95" t="s">
        <v>269</v>
      </c>
      <c r="AG95" t="s">
        <v>270</v>
      </c>
      <c r="AH95" t="s">
        <v>195</v>
      </c>
      <c r="AI95" t="s">
        <v>195</v>
      </c>
      <c r="AJ95" t="s">
        <v>195</v>
      </c>
      <c r="AK95" t="s">
        <v>195</v>
      </c>
      <c r="AL95" t="s">
        <v>195</v>
      </c>
      <c r="AM95" t="s">
        <v>195</v>
      </c>
      <c r="AN95" t="s">
        <v>195</v>
      </c>
      <c r="AO95" t="s">
        <v>195</v>
      </c>
      <c r="AP95" t="s">
        <v>195</v>
      </c>
      <c r="AQ95" t="s">
        <v>195</v>
      </c>
      <c r="AR95" t="s">
        <v>195</v>
      </c>
      <c r="AS95" t="s">
        <v>195</v>
      </c>
      <c r="AT95" t="s">
        <v>195</v>
      </c>
      <c r="AU95" t="s">
        <v>195</v>
      </c>
      <c r="AV95" t="s">
        <v>195</v>
      </c>
      <c r="AW95">
        <v>4.6550747319035217</v>
      </c>
      <c r="AX95">
        <v>11.382738928559521</v>
      </c>
      <c r="AY95">
        <v>8.812932380779948</v>
      </c>
      <c r="AZ95">
        <v>13.347030661032299</v>
      </c>
      <c r="BA95">
        <v>37.363141392196262</v>
      </c>
      <c r="BB95">
        <v>24.570566661222848</v>
      </c>
      <c r="BC95">
        <v>15.96918067020712</v>
      </c>
      <c r="BD95">
        <v>35.442023607865011</v>
      </c>
      <c r="BE95">
        <v>11.95300762933012</v>
      </c>
      <c r="BF95">
        <v>14.895778760768071</v>
      </c>
      <c r="BG95">
        <v>30.232730656612951</v>
      </c>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row>
    <row r="96">
      <c r="A96" t="s">
        <v>725</v>
      </c>
      <c r="B96">
        <v>2007</v>
      </c>
      <c r="C96" t="s">
        <v>729</v>
      </c>
      <c r="D96">
        <v>150</v>
      </c>
      <c r="E96" t="s">
        <v>109</v>
      </c>
      <c r="F96" t="s">
        <v>111</v>
      </c>
      <c r="G96" t="s">
        <v>195</v>
      </c>
      <c r="H96">
        <v>74.690584298758921</v>
      </c>
      <c r="I96">
        <v>71.484822411287311</v>
      </c>
      <c r="J96">
        <v>69.850891294683976</v>
      </c>
      <c r="K96">
        <v>57.549136501647503</v>
      </c>
      <c r="L96">
        <v>33.393941121780657</v>
      </c>
      <c r="M96">
        <v>69.791500881856678</v>
      </c>
      <c r="N96">
        <v>57.580800997106962</v>
      </c>
      <c r="O96">
        <v>52.602830915121537</v>
      </c>
      <c r="P96">
        <v>40.451866413636509</v>
      </c>
      <c r="Q96">
        <v>21.2708270385593</v>
      </c>
      <c r="R96">
        <v>78.981395245526315</v>
      </c>
      <c r="S96">
        <v>73.063176955510471</v>
      </c>
      <c r="T96">
        <v>70.999982849202596</v>
      </c>
      <c r="U96">
        <v>68.454802879502026</v>
      </c>
      <c r="V96">
        <v>64.384418489634214</v>
      </c>
      <c r="W96" t="s">
        <v>260</v>
      </c>
      <c r="X96" t="s">
        <v>261</v>
      </c>
      <c r="Y96" t="s">
        <v>262</v>
      </c>
      <c r="Z96" t="s">
        <v>263</v>
      </c>
      <c r="AA96" t="s">
        <v>264</v>
      </c>
      <c r="AB96" t="s">
        <v>265</v>
      </c>
      <c r="AC96" t="s">
        <v>266</v>
      </c>
      <c r="AD96" t="s">
        <v>267</v>
      </c>
      <c r="AE96" t="s">
        <v>268</v>
      </c>
      <c r="AF96" t="s">
        <v>269</v>
      </c>
      <c r="AG96" t="s">
        <v>270</v>
      </c>
      <c r="AH96" t="s">
        <v>195</v>
      </c>
      <c r="AI96" t="s">
        <v>195</v>
      </c>
      <c r="AJ96" t="s">
        <v>195</v>
      </c>
      <c r="AK96" t="s">
        <v>195</v>
      </c>
      <c r="AL96" t="s">
        <v>195</v>
      </c>
      <c r="AM96" t="s">
        <v>195</v>
      </c>
      <c r="AN96" t="s">
        <v>195</v>
      </c>
      <c r="AO96" t="s">
        <v>195</v>
      </c>
      <c r="AP96" t="s">
        <v>195</v>
      </c>
      <c r="AQ96" t="s">
        <v>195</v>
      </c>
      <c r="AR96" t="s">
        <v>195</v>
      </c>
      <c r="AS96" t="s">
        <v>195</v>
      </c>
      <c r="AT96" t="s">
        <v>195</v>
      </c>
      <c r="AU96" t="s">
        <v>195</v>
      </c>
      <c r="AV96" t="s">
        <v>195</v>
      </c>
      <c r="AW96">
        <v>90.087242359645984</v>
      </c>
      <c r="AX96">
        <v>70.595143400004432</v>
      </c>
      <c r="AY96">
        <v>78.482058869990141</v>
      </c>
      <c r="AZ96">
        <v>71.318275167516305</v>
      </c>
      <c r="BA96">
        <v>34.181002278612702</v>
      </c>
      <c r="BB96">
        <v>46.256184093707191</v>
      </c>
      <c r="BC96">
        <v>39.278948301966167</v>
      </c>
      <c r="BD96">
        <v>41.702092451589522</v>
      </c>
      <c r="BE96">
        <v>76.906493955778316</v>
      </c>
      <c r="BF96">
        <v>65.5524600862461</v>
      </c>
      <c r="BG96">
        <v>55.732810312975623</v>
      </c>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row>
    <row r="97">
      <c r="A97" t="s">
        <v>725</v>
      </c>
      <c r="B97">
        <v>2007</v>
      </c>
      <c r="C97" t="s">
        <v>729</v>
      </c>
      <c r="D97">
        <v>151</v>
      </c>
      <c r="E97" t="s">
        <v>110</v>
      </c>
      <c r="F97" t="s">
        <v>49</v>
      </c>
      <c r="G97" t="s">
        <v>195</v>
      </c>
      <c r="H97">
        <v>49.282303882715382</v>
      </c>
      <c r="I97">
        <v>45.26545287983717</v>
      </c>
      <c r="J97">
        <v>49.581611268721147</v>
      </c>
      <c r="K97">
        <v>49.116068094704438</v>
      </c>
      <c r="L97">
        <v>61.103628717489791</v>
      </c>
      <c r="M97">
        <v>46.64028154354444</v>
      </c>
      <c r="N97">
        <v>48.398918670655753</v>
      </c>
      <c r="O97">
        <v>51.224423211033873</v>
      </c>
      <c r="P97">
        <v>62.952257752896031</v>
      </c>
      <c r="Q97">
        <v>62.761791649979017</v>
      </c>
      <c r="R97">
        <v>54.916203542460067</v>
      </c>
      <c r="S97">
        <v>43.356825561071958</v>
      </c>
      <c r="T97">
        <v>46.728363608997448</v>
      </c>
      <c r="U97">
        <v>49.243714345257963</v>
      </c>
      <c r="V97">
        <v>47.213687389100791</v>
      </c>
      <c r="W97" t="s">
        <v>260</v>
      </c>
      <c r="X97" t="s">
        <v>261</v>
      </c>
      <c r="Y97" t="s">
        <v>262</v>
      </c>
      <c r="Z97" t="s">
        <v>263</v>
      </c>
      <c r="AA97" t="s">
        <v>264</v>
      </c>
      <c r="AB97" t="s">
        <v>265</v>
      </c>
      <c r="AC97" t="s">
        <v>266</v>
      </c>
      <c r="AD97" t="s">
        <v>267</v>
      </c>
      <c r="AE97" t="s">
        <v>268</v>
      </c>
      <c r="AF97" t="s">
        <v>269</v>
      </c>
      <c r="AG97" t="s">
        <v>270</v>
      </c>
      <c r="AH97" t="s">
        <v>195</v>
      </c>
      <c r="AI97" t="s">
        <v>195</v>
      </c>
      <c r="AJ97" t="s">
        <v>195</v>
      </c>
      <c r="AK97" t="s">
        <v>195</v>
      </c>
      <c r="AL97" t="s">
        <v>195</v>
      </c>
      <c r="AM97" t="s">
        <v>195</v>
      </c>
      <c r="AN97" t="s">
        <v>195</v>
      </c>
      <c r="AO97" t="s">
        <v>195</v>
      </c>
      <c r="AP97" t="s">
        <v>195</v>
      </c>
      <c r="AQ97" t="s">
        <v>195</v>
      </c>
      <c r="AR97" t="s">
        <v>195</v>
      </c>
      <c r="AS97" t="s">
        <v>195</v>
      </c>
      <c r="AT97" t="s">
        <v>195</v>
      </c>
      <c r="AU97" t="s">
        <v>195</v>
      </c>
      <c r="AV97" t="s">
        <v>195</v>
      </c>
      <c r="AW97">
        <v>44.92126506989328</v>
      </c>
      <c r="AX97">
        <v>48.022655288540463</v>
      </c>
      <c r="AY97">
        <v>54.582726859693473</v>
      </c>
      <c r="AZ97">
        <v>43.367934922268788</v>
      </c>
      <c r="BA97">
        <v>45.709140505937498</v>
      </c>
      <c r="BB97">
        <v>53.435278874729498</v>
      </c>
      <c r="BC97">
        <v>68.998422445800827</v>
      </c>
      <c r="BD97">
        <v>39.090803376295668</v>
      </c>
      <c r="BE97">
        <v>51.319880228152734</v>
      </c>
      <c r="BF97">
        <v>49.851102148667771</v>
      </c>
      <c r="BG97">
        <v>42.246202963872648</v>
      </c>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row>
    <row r="98">
      <c r="A98" t="s">
        <v>725</v>
      </c>
      <c r="B98">
        <v>2007</v>
      </c>
      <c r="C98" t="s">
        <v>729</v>
      </c>
      <c r="D98">
        <v>152</v>
      </c>
      <c r="E98" t="s">
        <v>110</v>
      </c>
      <c r="F98" t="s">
        <v>48</v>
      </c>
      <c r="G98" t="s">
        <v>195</v>
      </c>
      <c r="H98">
        <v>46.612608953860303</v>
      </c>
      <c r="I98">
        <v>51.371078013425738</v>
      </c>
      <c r="J98">
        <v>48.40039237031943</v>
      </c>
      <c r="K98">
        <v>47.239022546619452</v>
      </c>
      <c r="L98">
        <v>35.802336270349009</v>
      </c>
      <c r="M98">
        <v>50.899969721953411</v>
      </c>
      <c r="N98">
        <v>48.119513268016092</v>
      </c>
      <c r="O98">
        <v>45.243521043950757</v>
      </c>
      <c r="P98">
        <v>34.430413919391682</v>
      </c>
      <c r="Q98">
        <v>33.435136962800193</v>
      </c>
      <c r="R98">
        <v>41.253058857066307</v>
      </c>
      <c r="S98">
        <v>52.382483344518228</v>
      </c>
      <c r="T98">
        <v>50.075084289382588</v>
      </c>
      <c r="U98">
        <v>48.324570526588573</v>
      </c>
      <c r="V98">
        <v>50.083503173526942</v>
      </c>
      <c r="W98" t="s">
        <v>260</v>
      </c>
      <c r="X98" t="s">
        <v>261</v>
      </c>
      <c r="Y98" t="s">
        <v>262</v>
      </c>
      <c r="Z98" t="s">
        <v>263</v>
      </c>
      <c r="AA98" t="s">
        <v>264</v>
      </c>
      <c r="AB98" t="s">
        <v>265</v>
      </c>
      <c r="AC98" t="s">
        <v>266</v>
      </c>
      <c r="AD98" t="s">
        <v>267</v>
      </c>
      <c r="AE98" t="s">
        <v>268</v>
      </c>
      <c r="AF98" t="s">
        <v>269</v>
      </c>
      <c r="AG98" t="s">
        <v>270</v>
      </c>
      <c r="AH98" t="s">
        <v>195</v>
      </c>
      <c r="AI98" t="s">
        <v>195</v>
      </c>
      <c r="AJ98" t="s">
        <v>195</v>
      </c>
      <c r="AK98" t="s">
        <v>195</v>
      </c>
      <c r="AL98" t="s">
        <v>195</v>
      </c>
      <c r="AM98" t="s">
        <v>195</v>
      </c>
      <c r="AN98" t="s">
        <v>195</v>
      </c>
      <c r="AO98" t="s">
        <v>195</v>
      </c>
      <c r="AP98" t="s">
        <v>195</v>
      </c>
      <c r="AQ98" t="s">
        <v>195</v>
      </c>
      <c r="AR98" t="s">
        <v>195</v>
      </c>
      <c r="AS98" t="s">
        <v>195</v>
      </c>
      <c r="AT98" t="s">
        <v>195</v>
      </c>
      <c r="AU98" t="s">
        <v>195</v>
      </c>
      <c r="AV98" t="s">
        <v>195</v>
      </c>
      <c r="AW98">
        <v>52.552008579969453</v>
      </c>
      <c r="AX98">
        <v>49.115598940789177</v>
      </c>
      <c r="AY98">
        <v>43.12859959887605</v>
      </c>
      <c r="AZ98">
        <v>55.500285814803121</v>
      </c>
      <c r="BA98">
        <v>51.197806747018937</v>
      </c>
      <c r="BB98">
        <v>42.131781994129561</v>
      </c>
      <c r="BC98">
        <v>27.176548077730839</v>
      </c>
      <c r="BD98">
        <v>56.507802906089367</v>
      </c>
      <c r="BE98">
        <v>46.803700771990627</v>
      </c>
      <c r="BF98">
        <v>45.454328767023632</v>
      </c>
      <c r="BG98">
        <v>53.543109202521187</v>
      </c>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row>
    <row r="99">
      <c r="A99" t="s">
        <v>725</v>
      </c>
      <c r="B99">
        <v>2007</v>
      </c>
      <c r="C99" t="s">
        <v>729</v>
      </c>
      <c r="D99">
        <v>153</v>
      </c>
      <c r="E99" t="s">
        <v>62</v>
      </c>
      <c r="F99" t="s">
        <v>290</v>
      </c>
      <c r="G99" t="s">
        <v>195</v>
      </c>
      <c r="H99">
        <v>0.097456244622356095</v>
      </c>
      <c r="I99">
        <v>0.1509787639733581</v>
      </c>
      <c r="J99">
        <v>0</v>
      </c>
      <c r="K99">
        <v>2.931789319897284</v>
      </c>
      <c r="L99">
        <v>29.202697730524299</v>
      </c>
      <c r="M99">
        <v>0</v>
      </c>
      <c r="N99">
        <v>1.755600209976464</v>
      </c>
      <c r="O99">
        <v>7.7797916359581043</v>
      </c>
      <c r="P99">
        <v>22.589797046186451</v>
      </c>
      <c r="Q99">
        <v>42.589469470783079</v>
      </c>
      <c r="R99">
        <v>0.17160249881309961</v>
      </c>
      <c r="S99">
        <v>0.1359187075689775</v>
      </c>
      <c r="T99">
        <v>0.12140683368709899</v>
      </c>
      <c r="U99">
        <v>0</v>
      </c>
      <c r="V99">
        <v>0.060487606076360799</v>
      </c>
      <c r="W99" t="s">
        <v>260</v>
      </c>
      <c r="X99" t="s">
        <v>261</v>
      </c>
      <c r="Y99" t="s">
        <v>262</v>
      </c>
      <c r="Z99" t="s">
        <v>263</v>
      </c>
      <c r="AA99" t="s">
        <v>264</v>
      </c>
      <c r="AB99" t="s">
        <v>265</v>
      </c>
      <c r="AC99" t="s">
        <v>266</v>
      </c>
      <c r="AD99" t="s">
        <v>267</v>
      </c>
      <c r="AE99" t="s">
        <v>268</v>
      </c>
      <c r="AF99" t="s">
        <v>269</v>
      </c>
      <c r="AG99" t="s">
        <v>270</v>
      </c>
      <c r="AH99" t="s">
        <v>195</v>
      </c>
      <c r="AI99" t="s">
        <v>195</v>
      </c>
      <c r="AJ99" t="s">
        <v>195</v>
      </c>
      <c r="AK99" t="s">
        <v>195</v>
      </c>
      <c r="AL99" t="s">
        <v>195</v>
      </c>
      <c r="AM99" t="s">
        <v>195</v>
      </c>
      <c r="AN99" t="s">
        <v>195</v>
      </c>
      <c r="AO99" t="s">
        <v>195</v>
      </c>
      <c r="AP99" t="s">
        <v>195</v>
      </c>
      <c r="AQ99" t="s">
        <v>195</v>
      </c>
      <c r="AR99" t="s">
        <v>195</v>
      </c>
      <c r="AS99" t="s">
        <v>195</v>
      </c>
      <c r="AT99" t="s">
        <v>195</v>
      </c>
      <c r="AU99" t="s">
        <v>195</v>
      </c>
      <c r="AV99" t="s">
        <v>195</v>
      </c>
      <c r="AW99">
        <v>0.022403025866804201</v>
      </c>
      <c r="AX99">
        <v>0.81169837491310437</v>
      </c>
      <c r="AY99">
        <v>0.39338574876090981</v>
      </c>
      <c r="AZ99">
        <v>0.26773140502680542</v>
      </c>
      <c r="BA99">
        <v>6.9686824432887944</v>
      </c>
      <c r="BB99">
        <v>11.287132883804681</v>
      </c>
      <c r="BC99">
        <v>30.865832487665269</v>
      </c>
      <c r="BD99">
        <v>0.95101619105235558</v>
      </c>
      <c r="BE99">
        <v>0.43217446933100712</v>
      </c>
      <c r="BF99">
        <v>0.2301277746083864</v>
      </c>
      <c r="BG99">
        <v>4.8103382545295483</v>
      </c>
      <c r="BH99"/>
      <c r="BI99"/>
      <c r="BJ99"/>
      <c r="BK99"/>
      <c r="BL99"/>
      <c r="BM99"/>
      <c r="BN99"/>
      <c r="BO99"/>
      <c r="BP99"/>
      <c r="BQ99"/>
      <c r="BR99"/>
      <c r="BS99"/>
      <c r="BT99"/>
      <c r="BU99"/>
      <c r="BV99"/>
      <c r="BW99">
        <v>9.6307740000000006</v>
      </c>
      <c r="BX99">
        <v>14.659017</v>
      </c>
      <c r="BY99">
        <v>0</v>
      </c>
      <c r="BZ99">
        <v>287.59012000000013</v>
      </c>
      <c r="CA99">
        <v>2863.711503999999</v>
      </c>
      <c r="CB99">
        <v>0</v>
      </c>
      <c r="CC99">
        <v>74.385260000000002</v>
      </c>
      <c r="CD99">
        <v>323.61847000000012</v>
      </c>
      <c r="CE99">
        <v>944.02496199999973</v>
      </c>
      <c r="CF99">
        <v>1805.975911999999</v>
      </c>
      <c r="CG99">
        <v>9.6307740000000006</v>
      </c>
      <c r="CH99">
        <v>7.6318900000000003</v>
      </c>
      <c r="CI99">
        <v>7.0271270000000001</v>
      </c>
      <c r="CJ99">
        <v>0</v>
      </c>
      <c r="CK99">
        <v>3.2970199999999998</v>
      </c>
      <c r="CL99">
        <v>1.556846</v>
      </c>
      <c r="CM99">
        <v>15.882923</v>
      </c>
      <c r="CN99">
        <v>25.069348999999999</v>
      </c>
      <c r="CO99">
        <v>12.695252</v>
      </c>
      <c r="CP99">
        <v>412.54808400000002</v>
      </c>
      <c r="CQ99">
        <v>582.17393900000002</v>
      </c>
      <c r="CR99">
        <v>1981.448384999999</v>
      </c>
      <c r="CS99">
        <v>15.306184</v>
      </c>
      <c r="CT99">
        <v>7.9899670000000009</v>
      </c>
      <c r="CU99">
        <v>13.346632</v>
      </c>
      <c r="CV99">
        <v>107.573854</v>
      </c>
      <c r="CW99"/>
      <c r="CX99"/>
      <c r="CY99"/>
      <c r="CZ99"/>
      <c r="DA99"/>
      <c r="DB99"/>
      <c r="DC99"/>
      <c r="DD99"/>
      <c r="DE99"/>
      <c r="DF99"/>
      <c r="DG99"/>
      <c r="DH99"/>
      <c r="DI99"/>
      <c r="DJ99"/>
      <c r="DK99"/>
    </row>
    <row r="100">
      <c r="A100" t="s">
        <v>725</v>
      </c>
      <c r="B100">
        <v>2007</v>
      </c>
      <c r="C100" t="s">
        <v>729</v>
      </c>
      <c r="D100">
        <v>154</v>
      </c>
      <c r="E100" t="s">
        <v>62</v>
      </c>
      <c r="F100" t="s">
        <v>291</v>
      </c>
      <c r="G100" t="s">
        <v>195</v>
      </c>
      <c r="H100">
        <v>51.675701774313822</v>
      </c>
      <c r="I100">
        <v>58.775664147546323</v>
      </c>
      <c r="J100">
        <v>59.277138858987342</v>
      </c>
      <c r="K100">
        <v>49.522175516382568</v>
      </c>
      <c r="L100">
        <v>30.0256875297415</v>
      </c>
      <c r="M100">
        <v>60.037923741484619</v>
      </c>
      <c r="N100">
        <v>51.35748866040467</v>
      </c>
      <c r="O100">
        <v>47.318829513308991</v>
      </c>
      <c r="P100">
        <v>36.916316112916363</v>
      </c>
      <c r="Q100">
        <v>17.947036430133821</v>
      </c>
      <c r="R100">
        <v>54.211273621982102</v>
      </c>
      <c r="S100">
        <v>53.449177732673682</v>
      </c>
      <c r="T100">
        <v>59.032169628957547</v>
      </c>
      <c r="U100">
        <v>57.560658632583063</v>
      </c>
      <c r="V100">
        <v>51.652953598318227</v>
      </c>
      <c r="W100" t="s">
        <v>260</v>
      </c>
      <c r="X100" t="s">
        <v>261</v>
      </c>
      <c r="Y100" t="s">
        <v>262</v>
      </c>
      <c r="Z100" t="s">
        <v>263</v>
      </c>
      <c r="AA100" t="s">
        <v>264</v>
      </c>
      <c r="AB100" t="s">
        <v>265</v>
      </c>
      <c r="AC100" t="s">
        <v>266</v>
      </c>
      <c r="AD100" t="s">
        <v>267</v>
      </c>
      <c r="AE100" t="s">
        <v>268</v>
      </c>
      <c r="AF100" t="s">
        <v>269</v>
      </c>
      <c r="AG100" t="s">
        <v>270</v>
      </c>
      <c r="AH100" t="s">
        <v>195</v>
      </c>
      <c r="AI100" t="s">
        <v>195</v>
      </c>
      <c r="AJ100" t="s">
        <v>195</v>
      </c>
      <c r="AK100" t="s">
        <v>195</v>
      </c>
      <c r="AL100" t="s">
        <v>195</v>
      </c>
      <c r="AM100" t="s">
        <v>195</v>
      </c>
      <c r="AN100" t="s">
        <v>195</v>
      </c>
      <c r="AO100" t="s">
        <v>195</v>
      </c>
      <c r="AP100" t="s">
        <v>195</v>
      </c>
      <c r="AQ100" t="s">
        <v>195</v>
      </c>
      <c r="AR100" t="s">
        <v>195</v>
      </c>
      <c r="AS100" t="s">
        <v>195</v>
      </c>
      <c r="AT100" t="s">
        <v>195</v>
      </c>
      <c r="AU100" t="s">
        <v>195</v>
      </c>
      <c r="AV100" t="s">
        <v>195</v>
      </c>
      <c r="AW100">
        <v>78.369907938776322</v>
      </c>
      <c r="AX100">
        <v>50.724779228955931</v>
      </c>
      <c r="AY100">
        <v>69.790957418883323</v>
      </c>
      <c r="AZ100">
        <v>46.189898183107573</v>
      </c>
      <c r="BA100">
        <v>24.122534785929059</v>
      </c>
      <c r="BB100">
        <v>29.705547503183539</v>
      </c>
      <c r="BC100">
        <v>35.695388613311373</v>
      </c>
      <c r="BD100">
        <v>29.40315580695875</v>
      </c>
      <c r="BE100">
        <v>70.59632941478219</v>
      </c>
      <c r="BF100">
        <v>56.859339452031222</v>
      </c>
      <c r="BG100">
        <v>45.766337431953133</v>
      </c>
      <c r="BH100"/>
      <c r="BI100"/>
      <c r="BJ100"/>
      <c r="BK100"/>
      <c r="BL100"/>
      <c r="BM100"/>
      <c r="BN100"/>
      <c r="BO100"/>
      <c r="BP100"/>
      <c r="BQ100"/>
      <c r="BR100"/>
      <c r="BS100"/>
      <c r="BT100"/>
      <c r="BU100"/>
      <c r="BV100"/>
      <c r="BW100">
        <v>5106.6712760000019</v>
      </c>
      <c r="BX100">
        <v>5706.7195230000016</v>
      </c>
      <c r="BY100">
        <v>5812.1171609999974</v>
      </c>
      <c r="BZ100">
        <v>4857.8144079999938</v>
      </c>
      <c r="CA100">
        <v>2944.4165599999969</v>
      </c>
      <c r="CB100">
        <v>2497.9293250000001</v>
      </c>
      <c r="CC100">
        <v>2176.0308099999979</v>
      </c>
      <c r="CD100">
        <v>1968.336418999997</v>
      </c>
      <c r="CE100">
        <v>1542.728509</v>
      </c>
      <c r="CF100">
        <v>761.03121000000056</v>
      </c>
      <c r="CG100">
        <v>3042.4762349999992</v>
      </c>
      <c r="CH100">
        <v>3001.1927890000002</v>
      </c>
      <c r="CI100">
        <v>3416.8303420000011</v>
      </c>
      <c r="CJ100">
        <v>3205.7169130000029</v>
      </c>
      <c r="CK100">
        <v>2815.4663760000012</v>
      </c>
      <c r="CL100">
        <v>5446.1338580000074</v>
      </c>
      <c r="CM100">
        <v>992.55805799999951</v>
      </c>
      <c r="CN100">
        <v>4447.5781699999952</v>
      </c>
      <c r="CO100">
        <v>2190.2264219999988</v>
      </c>
      <c r="CP100">
        <v>1428.061271</v>
      </c>
      <c r="CQ100">
        <v>1532.169044</v>
      </c>
      <c r="CR100">
        <v>2291.4842859999958</v>
      </c>
      <c r="CS100">
        <v>473.23075799999998</v>
      </c>
      <c r="CT100">
        <v>1305.1727539999999</v>
      </c>
      <c r="CU100">
        <v>3297.6492330000001</v>
      </c>
      <c r="CV100">
        <v>1023.4750739999999</v>
      </c>
      <c r="CW100"/>
      <c r="CX100"/>
      <c r="CY100"/>
      <c r="CZ100"/>
      <c r="DA100"/>
      <c r="DB100"/>
      <c r="DC100"/>
      <c r="DD100"/>
      <c r="DE100"/>
      <c r="DF100"/>
      <c r="DG100"/>
      <c r="DH100"/>
      <c r="DI100"/>
      <c r="DJ100"/>
      <c r="DK100"/>
    </row>
    <row r="101">
      <c r="A101" t="s">
        <v>725</v>
      </c>
      <c r="B101">
        <v>2007</v>
      </c>
      <c r="C101" t="s">
        <v>729</v>
      </c>
      <c r="D101">
        <v>155</v>
      </c>
      <c r="E101" t="s">
        <v>62</v>
      </c>
      <c r="F101" t="s">
        <v>292</v>
      </c>
      <c r="G101" t="s">
        <v>195</v>
      </c>
      <c r="H101">
        <v>26.393228666147088</v>
      </c>
      <c r="I101">
        <v>29.0247724583086</v>
      </c>
      <c r="J101">
        <v>30.623187412299629</v>
      </c>
      <c r="K101">
        <v>40.999286070707228</v>
      </c>
      <c r="L101">
        <v>28.45232548030021</v>
      </c>
      <c r="M101">
        <v>31.5664835111758</v>
      </c>
      <c r="N101">
        <v>42.273813841779713</v>
      </c>
      <c r="O101">
        <v>39.141338827883622</v>
      </c>
      <c r="P101">
        <v>29.551233984807759</v>
      </c>
      <c r="Q101">
        <v>23.621725365859231</v>
      </c>
      <c r="R101">
        <v>21.984704623232439</v>
      </c>
      <c r="S101">
        <v>27.80955240859841</v>
      </c>
      <c r="T101">
        <v>29.102222237929571</v>
      </c>
      <c r="U101">
        <v>31.634440878499131</v>
      </c>
      <c r="V101">
        <v>37.241146802440852</v>
      </c>
      <c r="W101" t="s">
        <v>260</v>
      </c>
      <c r="X101" t="s">
        <v>261</v>
      </c>
      <c r="Y101" t="s">
        <v>262</v>
      </c>
      <c r="Z101" t="s">
        <v>263</v>
      </c>
      <c r="AA101" t="s">
        <v>264</v>
      </c>
      <c r="AB101" t="s">
        <v>265</v>
      </c>
      <c r="AC101" t="s">
        <v>266</v>
      </c>
      <c r="AD101" t="s">
        <v>267</v>
      </c>
      <c r="AE101" t="s">
        <v>268</v>
      </c>
      <c r="AF101" t="s">
        <v>269</v>
      </c>
      <c r="AG101" t="s">
        <v>270</v>
      </c>
      <c r="AH101" t="s">
        <v>195</v>
      </c>
      <c r="AI101" t="s">
        <v>195</v>
      </c>
      <c r="AJ101" t="s">
        <v>195</v>
      </c>
      <c r="AK101" t="s">
        <v>195</v>
      </c>
      <c r="AL101" t="s">
        <v>195</v>
      </c>
      <c r="AM101" t="s">
        <v>195</v>
      </c>
      <c r="AN101" t="s">
        <v>195</v>
      </c>
      <c r="AO101" t="s">
        <v>195</v>
      </c>
      <c r="AP101" t="s">
        <v>195</v>
      </c>
      <c r="AQ101" t="s">
        <v>195</v>
      </c>
      <c r="AR101" t="s">
        <v>195</v>
      </c>
      <c r="AS101" t="s">
        <v>195</v>
      </c>
      <c r="AT101" t="s">
        <v>195</v>
      </c>
      <c r="AU101" t="s">
        <v>195</v>
      </c>
      <c r="AV101" t="s">
        <v>195</v>
      </c>
      <c r="AW101">
        <v>10.002900554991189</v>
      </c>
      <c r="AX101">
        <v>27.612748846793782</v>
      </c>
      <c r="AY101">
        <v>21.766512204796658</v>
      </c>
      <c r="AZ101">
        <v>27.22328793890085</v>
      </c>
      <c r="BA101">
        <v>61.353328442718393</v>
      </c>
      <c r="BB101">
        <v>39.468302458779448</v>
      </c>
      <c r="BC101">
        <v>19.921616651040001</v>
      </c>
      <c r="BD101">
        <v>60.163048392729657</v>
      </c>
      <c r="BE101">
        <v>22.961824371552812</v>
      </c>
      <c r="BF101">
        <v>36.152113452198861</v>
      </c>
      <c r="BG101">
        <v>39.849451072088968</v>
      </c>
      <c r="BH101"/>
      <c r="BI101"/>
      <c r="BJ101"/>
      <c r="BK101"/>
      <c r="BL101"/>
      <c r="BM101"/>
      <c r="BN101"/>
      <c r="BO101"/>
      <c r="BP101"/>
      <c r="BQ101"/>
      <c r="BR101"/>
      <c r="BS101"/>
      <c r="BT101"/>
      <c r="BU101"/>
      <c r="BV101"/>
      <c r="BW101">
        <v>2608.2189130000038</v>
      </c>
      <c r="BX101">
        <v>2818.1091279999969</v>
      </c>
      <c r="BY101">
        <v>3002.600269</v>
      </c>
      <c r="BZ101">
        <v>4021.7724789999988</v>
      </c>
      <c r="CA101">
        <v>2790.1275610000012</v>
      </c>
      <c r="CB101">
        <v>1313.3506280000011</v>
      </c>
      <c r="CC101">
        <v>1791.153029000001</v>
      </c>
      <c r="CD101">
        <v>1628.1747349999989</v>
      </c>
      <c r="CE101">
        <v>1234.942593</v>
      </c>
      <c r="CF101">
        <v>1001.662325</v>
      </c>
      <c r="CG101">
        <v>1233.838219999999</v>
      </c>
      <c r="CH101">
        <v>1561.517533</v>
      </c>
      <c r="CI101">
        <v>1684.460466</v>
      </c>
      <c r="CJ101">
        <v>1761.8120530000001</v>
      </c>
      <c r="CK101">
        <v>2029.916768000001</v>
      </c>
      <c r="CL101">
        <v>695.12823000000026</v>
      </c>
      <c r="CM101">
        <v>540.3129749999996</v>
      </c>
      <c r="CN101">
        <v>1387.1175879999989</v>
      </c>
      <c r="CO101">
        <v>1290.8702310000001</v>
      </c>
      <c r="CP101">
        <v>3632.1353860000008</v>
      </c>
      <c r="CQ101">
        <v>2035.717781000001</v>
      </c>
      <c r="CR101">
        <v>1278.878680999999</v>
      </c>
      <c r="CS101">
        <v>968.29759300000035</v>
      </c>
      <c r="CT101">
        <v>424.51424600000018</v>
      </c>
      <c r="CU101">
        <v>2096.7002140000009</v>
      </c>
      <c r="CV101">
        <v>891.15542500000083</v>
      </c>
      <c r="CW101"/>
      <c r="CX101"/>
      <c r="CY101"/>
      <c r="CZ101"/>
      <c r="DA101"/>
      <c r="DB101"/>
      <c r="DC101"/>
      <c r="DD101"/>
      <c r="DE101"/>
      <c r="DF101"/>
      <c r="DG101"/>
      <c r="DH101"/>
      <c r="DI101"/>
      <c r="DJ101"/>
      <c r="DK101"/>
    </row>
    <row r="102">
      <c r="A102" t="s">
        <v>725</v>
      </c>
      <c r="B102">
        <v>2007</v>
      </c>
      <c r="C102" t="s">
        <v>729</v>
      </c>
      <c r="D102">
        <v>156</v>
      </c>
      <c r="E102" t="s">
        <v>62</v>
      </c>
      <c r="F102" t="s">
        <v>293</v>
      </c>
      <c r="G102" t="s">
        <v>195</v>
      </c>
      <c r="H102">
        <v>0.12533893722784001</v>
      </c>
      <c r="I102">
        <v>0.34018665793058012</v>
      </c>
      <c r="J102">
        <v>0.2066971135363386</v>
      </c>
      <c r="K102">
        <v>0.88825603917780471</v>
      </c>
      <c r="L102">
        <v>11.28395514576197</v>
      </c>
      <c r="M102">
        <v>0</v>
      </c>
      <c r="N102">
        <v>0.24795780817356999</v>
      </c>
      <c r="O102">
        <v>3.024172392547178</v>
      </c>
      <c r="P102">
        <v>9.4491737789623365</v>
      </c>
      <c r="Q102">
        <v>15.51604547945321</v>
      </c>
      <c r="R102">
        <v>0.22069878549313199</v>
      </c>
      <c r="S102">
        <v>0</v>
      </c>
      <c r="T102">
        <v>0.57065232335805949</v>
      </c>
      <c r="U102">
        <v>0.36390005815303428</v>
      </c>
      <c r="V102">
        <v>0.083356258935683603</v>
      </c>
      <c r="W102" t="s">
        <v>260</v>
      </c>
      <c r="X102" t="s">
        <v>261</v>
      </c>
      <c r="Y102" t="s">
        <v>262</v>
      </c>
      <c r="Z102" t="s">
        <v>263</v>
      </c>
      <c r="AA102" t="s">
        <v>264</v>
      </c>
      <c r="AB102" t="s">
        <v>265</v>
      </c>
      <c r="AC102" t="s">
        <v>266</v>
      </c>
      <c r="AD102" t="s">
        <v>267</v>
      </c>
      <c r="AE102" t="s">
        <v>268</v>
      </c>
      <c r="AF102" t="s">
        <v>269</v>
      </c>
      <c r="AG102" t="s">
        <v>270</v>
      </c>
      <c r="AH102" t="s">
        <v>195</v>
      </c>
      <c r="AI102" t="s">
        <v>195</v>
      </c>
      <c r="AJ102" t="s">
        <v>195</v>
      </c>
      <c r="AK102" t="s">
        <v>195</v>
      </c>
      <c r="AL102" t="s">
        <v>195</v>
      </c>
      <c r="AM102" t="s">
        <v>195</v>
      </c>
      <c r="AN102" t="s">
        <v>195</v>
      </c>
      <c r="AO102" t="s">
        <v>195</v>
      </c>
      <c r="AP102" t="s">
        <v>195</v>
      </c>
      <c r="AQ102" t="s">
        <v>195</v>
      </c>
      <c r="AR102" t="s">
        <v>195</v>
      </c>
      <c r="AS102" t="s">
        <v>195</v>
      </c>
      <c r="AT102" t="s">
        <v>195</v>
      </c>
      <c r="AU102" t="s">
        <v>195</v>
      </c>
      <c r="AV102" t="s">
        <v>195</v>
      </c>
      <c r="AW102">
        <v>0</v>
      </c>
      <c r="AX102">
        <v>1.8073091346614909</v>
      </c>
      <c r="AY102">
        <v>0.1214599290480011</v>
      </c>
      <c r="AZ102">
        <v>1.349602772785403</v>
      </c>
      <c r="BA102">
        <v>0.22694777283266601</v>
      </c>
      <c r="BB102">
        <v>5.1766792016799608</v>
      </c>
      <c r="BC102">
        <v>12.2510726353633</v>
      </c>
      <c r="BD102">
        <v>0</v>
      </c>
      <c r="BE102">
        <v>0.13112660272286689</v>
      </c>
      <c r="BF102">
        <v>0.40350084057767588</v>
      </c>
      <c r="BG102">
        <v>2.6617655656446968</v>
      </c>
      <c r="BH102"/>
      <c r="BI102"/>
      <c r="BJ102"/>
      <c r="BK102"/>
      <c r="BL102"/>
      <c r="BM102"/>
      <c r="BN102"/>
      <c r="BO102"/>
      <c r="BP102"/>
      <c r="BQ102"/>
      <c r="BR102"/>
      <c r="BS102"/>
      <c r="BT102"/>
      <c r="BU102"/>
      <c r="BV102"/>
      <c r="BW102">
        <v>12.386184</v>
      </c>
      <c r="BX102">
        <v>33.029823999999998</v>
      </c>
      <c r="BY102">
        <v>20.266629999999999</v>
      </c>
      <c r="BZ102">
        <v>87.132339000000002</v>
      </c>
      <c r="CA102">
        <v>1106.5413360000009</v>
      </c>
      <c r="CB102">
        <v>0</v>
      </c>
      <c r="CC102">
        <v>10.50604</v>
      </c>
      <c r="CD102">
        <v>125.797462</v>
      </c>
      <c r="CE102">
        <v>394.87986099999989</v>
      </c>
      <c r="CF102">
        <v>657.94678199999987</v>
      </c>
      <c r="CG102">
        <v>12.386184</v>
      </c>
      <c r="CH102">
        <v>0</v>
      </c>
      <c r="CI102">
        <v>33.029823999999998</v>
      </c>
      <c r="CJ102">
        <v>20.266629999999999</v>
      </c>
      <c r="CK102">
        <v>4.5435300000000014</v>
      </c>
      <c r="CL102">
        <v>0</v>
      </c>
      <c r="CM102">
        <v>35.364555000000003</v>
      </c>
      <c r="CN102">
        <v>7.7402939999999996</v>
      </c>
      <c r="CO102">
        <v>63.995283999999998</v>
      </c>
      <c r="CP102">
        <v>13.435376</v>
      </c>
      <c r="CQ102">
        <v>267.00560300000001</v>
      </c>
      <c r="CR102">
        <v>786.46406499999966</v>
      </c>
      <c r="CS102">
        <v>0</v>
      </c>
      <c r="CT102">
        <v>2.4242460000000001</v>
      </c>
      <c r="CU102">
        <v>23.401682999999998</v>
      </c>
      <c r="CV102">
        <v>59.525207000000002</v>
      </c>
      <c r="CW102"/>
      <c r="CX102"/>
      <c r="CY102"/>
      <c r="CZ102"/>
      <c r="DA102"/>
      <c r="DB102"/>
      <c r="DC102"/>
      <c r="DD102"/>
      <c r="DE102"/>
      <c r="DF102"/>
      <c r="DG102"/>
      <c r="DH102"/>
      <c r="DI102"/>
      <c r="DJ102"/>
      <c r="DK102"/>
    </row>
    <row r="103">
      <c r="A103" t="s">
        <v>725</v>
      </c>
      <c r="B103">
        <v>2007</v>
      </c>
      <c r="C103" t="s">
        <v>729</v>
      </c>
      <c r="D103">
        <v>157</v>
      </c>
      <c r="E103" t="s">
        <v>62</v>
      </c>
      <c r="F103" t="s">
        <v>294</v>
      </c>
      <c r="G103" t="s">
        <v>195</v>
      </c>
      <c r="H103">
        <v>21.498379534045071</v>
      </c>
      <c r="I103">
        <v>11.648343357261441</v>
      </c>
      <c r="J103">
        <v>9.8795005883211378</v>
      </c>
      <c r="K103">
        <v>5.5496487259421343</v>
      </c>
      <c r="L103">
        <v>0.80930188887511978</v>
      </c>
      <c r="M103">
        <v>8.3955927473397622</v>
      </c>
      <c r="N103">
        <v>4.3651394796657126</v>
      </c>
      <c r="O103">
        <v>2.4758217569554981</v>
      </c>
      <c r="P103">
        <v>1.0953035847739061</v>
      </c>
      <c r="Q103">
        <v>0.27142696946774691</v>
      </c>
      <c r="R103">
        <v>23.042134305971651</v>
      </c>
      <c r="S103">
        <v>18.59947514686948</v>
      </c>
      <c r="T103">
        <v>11.078509599147459</v>
      </c>
      <c r="U103">
        <v>10.417275247222291</v>
      </c>
      <c r="V103">
        <v>10.905492973931739</v>
      </c>
      <c r="W103" t="s">
        <v>260</v>
      </c>
      <c r="X103" t="s">
        <v>261</v>
      </c>
      <c r="Y103" t="s">
        <v>262</v>
      </c>
      <c r="Z103" t="s">
        <v>263</v>
      </c>
      <c r="AA103" t="s">
        <v>264</v>
      </c>
      <c r="AB103" t="s">
        <v>265</v>
      </c>
      <c r="AC103" t="s">
        <v>266</v>
      </c>
      <c r="AD103" t="s">
        <v>267</v>
      </c>
      <c r="AE103" t="s">
        <v>268</v>
      </c>
      <c r="AF103" t="s">
        <v>269</v>
      </c>
      <c r="AG103" t="s">
        <v>270</v>
      </c>
      <c r="AH103" t="s">
        <v>195</v>
      </c>
      <c r="AI103" t="s">
        <v>195</v>
      </c>
      <c r="AJ103" t="s">
        <v>195</v>
      </c>
      <c r="AK103" t="s">
        <v>195</v>
      </c>
      <c r="AL103" t="s">
        <v>195</v>
      </c>
      <c r="AM103" t="s">
        <v>195</v>
      </c>
      <c r="AN103" t="s">
        <v>195</v>
      </c>
      <c r="AO103" t="s">
        <v>195</v>
      </c>
      <c r="AP103" t="s">
        <v>195</v>
      </c>
      <c r="AQ103" t="s">
        <v>195</v>
      </c>
      <c r="AR103" t="s">
        <v>195</v>
      </c>
      <c r="AS103" t="s">
        <v>195</v>
      </c>
      <c r="AT103" t="s">
        <v>195</v>
      </c>
      <c r="AU103" t="s">
        <v>195</v>
      </c>
      <c r="AV103" t="s">
        <v>195</v>
      </c>
      <c r="AW103">
        <v>11.5397495310407</v>
      </c>
      <c r="AX103">
        <v>17.522611735315149</v>
      </c>
      <c r="AY103">
        <v>7.8932809582443824</v>
      </c>
      <c r="AZ103">
        <v>24.601883215647192</v>
      </c>
      <c r="BA103">
        <v>7.328506555231086</v>
      </c>
      <c r="BB103">
        <v>14.24396486737788</v>
      </c>
      <c r="BC103">
        <v>1.26608961262011</v>
      </c>
      <c r="BD103">
        <v>9.4579787397673343</v>
      </c>
      <c r="BE103">
        <v>5.8606988045222117</v>
      </c>
      <c r="BF103">
        <v>6.3549184805840904</v>
      </c>
      <c r="BG103">
        <v>6.9121076757835977</v>
      </c>
      <c r="BH103"/>
      <c r="BI103"/>
      <c r="BJ103"/>
      <c r="BK103"/>
      <c r="BL103"/>
      <c r="BM103"/>
      <c r="BN103"/>
      <c r="BO103"/>
      <c r="BP103"/>
      <c r="BQ103"/>
      <c r="BR103"/>
      <c r="BS103"/>
      <c r="BT103"/>
      <c r="BU103"/>
      <c r="BV103"/>
      <c r="BW103">
        <v>2124.502493</v>
      </c>
      <c r="BX103">
        <v>1130.975369</v>
      </c>
      <c r="BY103">
        <v>968.68398200000104</v>
      </c>
      <c r="BZ103">
        <v>544.38568699999996</v>
      </c>
      <c r="CA103">
        <v>79.362774999999985</v>
      </c>
      <c r="CB103">
        <v>349.30583899999999</v>
      </c>
      <c r="CC103">
        <v>184.95215099999999</v>
      </c>
      <c r="CD103">
        <v>102.98754599999999</v>
      </c>
      <c r="CE103">
        <v>45.772607999999998</v>
      </c>
      <c r="CF103">
        <v>11.509665999999999</v>
      </c>
      <c r="CG103">
        <v>1293.1838960000021</v>
      </c>
      <c r="CH103">
        <v>1044.3679970000001</v>
      </c>
      <c r="CI103">
        <v>641.23321199999987</v>
      </c>
      <c r="CJ103">
        <v>580.16770900000006</v>
      </c>
      <c r="CK103">
        <v>594.42968200000018</v>
      </c>
      <c r="CL103">
        <v>801.92796300000032</v>
      </c>
      <c r="CM103">
        <v>342.87402999999989</v>
      </c>
      <c r="CN103">
        <v>503.01622700000007</v>
      </c>
      <c r="CO103">
        <v>1166.5688120000009</v>
      </c>
      <c r="CP103">
        <v>433.84977900000018</v>
      </c>
      <c r="CQ103">
        <v>734.68304300000023</v>
      </c>
      <c r="CR103">
        <v>81.277289999999994</v>
      </c>
      <c r="CS103">
        <v>152.22197499999999</v>
      </c>
      <c r="CT103">
        <v>108.35158800000001</v>
      </c>
      <c r="CU103">
        <v>368.56376200000011</v>
      </c>
      <c r="CV103">
        <v>154.57583700000001</v>
      </c>
      <c r="CW103"/>
      <c r="CX103"/>
      <c r="CY103"/>
      <c r="CZ103"/>
      <c r="DA103"/>
      <c r="DB103"/>
      <c r="DC103"/>
      <c r="DD103"/>
      <c r="DE103"/>
      <c r="DF103"/>
      <c r="DG103"/>
      <c r="DH103"/>
      <c r="DI103"/>
      <c r="DJ103"/>
      <c r="DK103"/>
    </row>
    <row r="104">
      <c r="A104" t="s">
        <v>725</v>
      </c>
      <c r="B104">
        <v>2007</v>
      </c>
      <c r="C104" t="s">
        <v>729</v>
      </c>
      <c r="D104">
        <v>158</v>
      </c>
      <c r="E104" t="s">
        <v>62</v>
      </c>
      <c r="F104" t="s">
        <v>295</v>
      </c>
      <c r="G104" t="s">
        <v>195</v>
      </c>
      <c r="H104">
        <v>0.20989484364392491</v>
      </c>
      <c r="I104">
        <v>0.060054614979705802</v>
      </c>
      <c r="J104">
        <v>0.013476026855435501</v>
      </c>
      <c r="K104">
        <v>0.10884432789322079</v>
      </c>
      <c r="L104">
        <v>0.22603222479653051</v>
      </c>
      <c r="M104">
        <v>0</v>
      </c>
      <c r="N104">
        <v>0</v>
      </c>
      <c r="O104">
        <v>0.26004587334645629</v>
      </c>
      <c r="P104">
        <v>0.39817549235314409</v>
      </c>
      <c r="Q104">
        <v>0.054296284302923603</v>
      </c>
      <c r="R104">
        <v>0.36958616450751108</v>
      </c>
      <c r="S104">
        <v>0.0058760042892793997</v>
      </c>
      <c r="T104">
        <v>0.095039376920167104</v>
      </c>
      <c r="U104">
        <v>0.023725183542549599</v>
      </c>
      <c r="V104">
        <v>0.056562760297222597</v>
      </c>
      <c r="W104" t="s">
        <v>260</v>
      </c>
      <c r="X104" t="s">
        <v>261</v>
      </c>
      <c r="Y104" t="s">
        <v>262</v>
      </c>
      <c r="Z104" t="s">
        <v>263</v>
      </c>
      <c r="AA104" t="s">
        <v>264</v>
      </c>
      <c r="AB104" t="s">
        <v>265</v>
      </c>
      <c r="AC104" t="s">
        <v>266</v>
      </c>
      <c r="AD104" t="s">
        <v>267</v>
      </c>
      <c r="AE104" t="s">
        <v>268</v>
      </c>
      <c r="AF104" t="s">
        <v>269</v>
      </c>
      <c r="AG104" t="s">
        <v>270</v>
      </c>
      <c r="AH104" t="s">
        <v>195</v>
      </c>
      <c r="AI104" t="s">
        <v>195</v>
      </c>
      <c r="AJ104" t="s">
        <v>195</v>
      </c>
      <c r="AK104" t="s">
        <v>195</v>
      </c>
      <c r="AL104" t="s">
        <v>195</v>
      </c>
      <c r="AM104" t="s">
        <v>195</v>
      </c>
      <c r="AN104" t="s">
        <v>195</v>
      </c>
      <c r="AO104" t="s">
        <v>195</v>
      </c>
      <c r="AP104" t="s">
        <v>195</v>
      </c>
      <c r="AQ104" t="s">
        <v>195</v>
      </c>
      <c r="AR104" t="s">
        <v>195</v>
      </c>
      <c r="AS104" t="s">
        <v>195</v>
      </c>
      <c r="AT104" t="s">
        <v>195</v>
      </c>
      <c r="AU104" t="s">
        <v>195</v>
      </c>
      <c r="AV104" t="s">
        <v>195</v>
      </c>
      <c r="AW104">
        <v>0.065038949325091105</v>
      </c>
      <c r="AX104">
        <v>1.520852679360746</v>
      </c>
      <c r="AY104">
        <v>0.0344037402663449</v>
      </c>
      <c r="AZ104">
        <v>0.36759648453199978</v>
      </c>
      <c r="BA104">
        <v>0</v>
      </c>
      <c r="BB104">
        <v>0.11837308517457371</v>
      </c>
      <c r="BC104">
        <v>0</v>
      </c>
      <c r="BD104">
        <v>0.024800869491982298</v>
      </c>
      <c r="BE104">
        <v>0.017846337088885701</v>
      </c>
      <c r="BF104">
        <v>0</v>
      </c>
      <c r="BG104">
        <v>0</v>
      </c>
      <c r="BH104"/>
      <c r="BI104"/>
      <c r="BJ104"/>
      <c r="BK104"/>
      <c r="BL104"/>
      <c r="BM104"/>
      <c r="BN104"/>
      <c r="BO104"/>
      <c r="BP104"/>
      <c r="BQ104"/>
      <c r="BR104"/>
      <c r="BS104"/>
      <c r="BT104"/>
      <c r="BU104"/>
      <c r="BV104"/>
      <c r="BW104">
        <v>20.742127</v>
      </c>
      <c r="BX104">
        <v>5.8308969999999993</v>
      </c>
      <c r="BY104">
        <v>1.321323</v>
      </c>
      <c r="BZ104">
        <v>10.676945</v>
      </c>
      <c r="CA104">
        <v>22.165455000000001</v>
      </c>
      <c r="CB104">
        <v>0</v>
      </c>
      <c r="CC104">
        <v>0</v>
      </c>
      <c r="CD104">
        <v>10.817211</v>
      </c>
      <c r="CE104">
        <v>16.639707000000001</v>
      </c>
      <c r="CF104">
        <v>2.3023950000000002</v>
      </c>
      <c r="CG104">
        <v>20.742127</v>
      </c>
      <c r="CH104">
        <v>0.32994000000000001</v>
      </c>
      <c r="CI104">
        <v>5.5009569999999997</v>
      </c>
      <c r="CJ104">
        <v>1.321323</v>
      </c>
      <c r="CK104">
        <v>3.0830869999999999</v>
      </c>
      <c r="CL104">
        <v>4.51973</v>
      </c>
      <c r="CM104">
        <v>29.759312999999999</v>
      </c>
      <c r="CN104">
        <v>2.1924519999999998</v>
      </c>
      <c r="CO104">
        <v>17.430641000000001</v>
      </c>
      <c r="CP104">
        <v>0</v>
      </c>
      <c r="CQ104">
        <v>6.1055120000000001</v>
      </c>
      <c r="CR104">
        <v>0</v>
      </c>
      <c r="CS104">
        <v>0.39915899999999999</v>
      </c>
      <c r="CT104">
        <v>0.32994000000000001</v>
      </c>
      <c r="CU104">
        <v>0</v>
      </c>
      <c r="CV104">
        <v>0</v>
      </c>
      <c r="CW104"/>
      <c r="CX104"/>
      <c r="CY104"/>
      <c r="CZ104"/>
      <c r="DA104"/>
      <c r="DB104"/>
      <c r="DC104"/>
      <c r="DD104"/>
      <c r="DE104"/>
      <c r="DF104"/>
      <c r="DG104"/>
      <c r="DH104"/>
      <c r="DI104"/>
      <c r="DJ104"/>
      <c r="DK104"/>
    </row>
    <row r="105">
      <c r="A105" t="s">
        <v>725</v>
      </c>
      <c r="B105">
        <v>2010</v>
      </c>
      <c r="C105" t="s">
        <v>730</v>
      </c>
      <c r="D105">
        <v>16</v>
      </c>
      <c r="E105" t="s">
        <v>13</v>
      </c>
      <c r="F105" t="s">
        <v>14</v>
      </c>
      <c r="G105" t="s">
        <v>737</v>
      </c>
      <c r="H105">
        <v>17.600000000000001</v>
      </c>
      <c r="I105">
        <v>28.199999999999999</v>
      </c>
      <c r="J105">
        <v>33.700000000000003</v>
      </c>
      <c r="K105">
        <v>62.799999999999997</v>
      </c>
      <c r="L105">
        <v>90.799999999999997</v>
      </c>
      <c r="M105">
        <v>59.899999999999999</v>
      </c>
      <c r="N105">
        <v>78.599999999999994</v>
      </c>
      <c r="O105">
        <v>83.400000000000006</v>
      </c>
      <c r="P105">
        <v>94.5</v>
      </c>
      <c r="Q105">
        <v>98.5</v>
      </c>
      <c r="R105">
        <v>14.4</v>
      </c>
      <c r="S105">
        <v>23.100000000000001</v>
      </c>
      <c r="T105">
        <v>27.199999999999999</v>
      </c>
      <c r="U105">
        <v>32.899999999999999</v>
      </c>
      <c r="V105">
        <v>56.5</v>
      </c>
      <c r="W105" t="s">
        <v>260</v>
      </c>
      <c r="X105" t="s">
        <v>326</v>
      </c>
      <c r="Y105" t="s">
        <v>262</v>
      </c>
      <c r="Z105" t="s">
        <v>327</v>
      </c>
      <c r="AA105" t="s">
        <v>328</v>
      </c>
      <c r="AB105" t="s">
        <v>265</v>
      </c>
      <c r="AC105" t="s">
        <v>266</v>
      </c>
      <c r="AD105" t="s">
        <v>267</v>
      </c>
      <c r="AE105" t="s">
        <v>329</v>
      </c>
      <c r="AF105" t="s">
        <v>330</v>
      </c>
      <c r="AG105" t="s">
        <v>331</v>
      </c>
      <c r="AH105" t="s">
        <v>195</v>
      </c>
      <c r="AI105" t="s">
        <v>195</v>
      </c>
      <c r="AJ105" t="s">
        <v>195</v>
      </c>
      <c r="AK105" t="s">
        <v>195</v>
      </c>
      <c r="AL105" t="s">
        <v>195</v>
      </c>
      <c r="AM105" t="s">
        <v>195</v>
      </c>
      <c r="AN105" t="s">
        <v>195</v>
      </c>
      <c r="AO105" t="s">
        <v>195</v>
      </c>
      <c r="AP105" t="s">
        <v>195</v>
      </c>
      <c r="AQ105" t="s">
        <v>195</v>
      </c>
      <c r="AR105" t="s">
        <v>195</v>
      </c>
      <c r="AS105" t="s">
        <v>195</v>
      </c>
      <c r="AT105" t="s">
        <v>195</v>
      </c>
      <c r="AU105" t="s">
        <v>195</v>
      </c>
      <c r="AV105" t="s">
        <v>195</v>
      </c>
      <c r="AW105">
        <v>19.5</v>
      </c>
      <c r="AX105">
        <v>53.700000000000003</v>
      </c>
      <c r="AY105">
        <v>12.1</v>
      </c>
      <c r="AZ105">
        <v>12.4</v>
      </c>
      <c r="BA105">
        <v>43.100000000000001</v>
      </c>
      <c r="BB105">
        <v>47.899999999999999</v>
      </c>
      <c r="BC105">
        <v>88.799999999999997</v>
      </c>
      <c r="BD105">
        <v>39.5</v>
      </c>
      <c r="BE105">
        <v>78.299999999999997</v>
      </c>
      <c r="BF105">
        <v>45.799999999999997</v>
      </c>
      <c r="BG105">
        <v>60.899999999999999</v>
      </c>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row>
    <row r="106">
      <c r="A106" t="s">
        <v>725</v>
      </c>
      <c r="B106">
        <v>2010</v>
      </c>
      <c r="C106" t="s">
        <v>730</v>
      </c>
      <c r="D106">
        <v>17</v>
      </c>
      <c r="E106" t="s">
        <v>13</v>
      </c>
      <c r="F106" t="s">
        <v>51</v>
      </c>
      <c r="G106" t="s">
        <v>195</v>
      </c>
      <c r="H106">
        <v>82.400000000000006</v>
      </c>
      <c r="I106">
        <v>71.799999999999997</v>
      </c>
      <c r="J106">
        <v>66.299999999999997</v>
      </c>
      <c r="K106">
        <v>37.200000000000003</v>
      </c>
      <c r="L106">
        <v>9.1999999999999993</v>
      </c>
      <c r="M106">
        <v>40.100000000000001</v>
      </c>
      <c r="N106">
        <v>21.399999999999999</v>
      </c>
      <c r="O106">
        <v>16.600000000000001</v>
      </c>
      <c r="P106">
        <v>5.5</v>
      </c>
      <c r="Q106">
        <v>1.5</v>
      </c>
      <c r="R106">
        <v>85.599999999999994</v>
      </c>
      <c r="S106">
        <v>76.900000000000006</v>
      </c>
      <c r="T106">
        <v>72.799999999999997</v>
      </c>
      <c r="U106">
        <v>67.099999999999994</v>
      </c>
      <c r="V106">
        <v>43.5</v>
      </c>
      <c r="W106" t="s">
        <v>260</v>
      </c>
      <c r="X106" t="s">
        <v>326</v>
      </c>
      <c r="Y106" t="s">
        <v>262</v>
      </c>
      <c r="Z106" t="s">
        <v>327</v>
      </c>
      <c r="AA106" t="s">
        <v>328</v>
      </c>
      <c r="AB106" t="s">
        <v>265</v>
      </c>
      <c r="AC106" t="s">
        <v>266</v>
      </c>
      <c r="AD106" t="s">
        <v>267</v>
      </c>
      <c r="AE106" t="s">
        <v>329</v>
      </c>
      <c r="AF106" t="s">
        <v>330</v>
      </c>
      <c r="AG106" t="s">
        <v>331</v>
      </c>
      <c r="AH106" t="s">
        <v>195</v>
      </c>
      <c r="AI106" t="s">
        <v>195</v>
      </c>
      <c r="AJ106" t="s">
        <v>195</v>
      </c>
      <c r="AK106" t="s">
        <v>195</v>
      </c>
      <c r="AL106" t="s">
        <v>195</v>
      </c>
      <c r="AM106" t="s">
        <v>195</v>
      </c>
      <c r="AN106" t="s">
        <v>195</v>
      </c>
      <c r="AO106" t="s">
        <v>195</v>
      </c>
      <c r="AP106" t="s">
        <v>195</v>
      </c>
      <c r="AQ106" t="s">
        <v>195</v>
      </c>
      <c r="AR106" t="s">
        <v>195</v>
      </c>
      <c r="AS106" t="s">
        <v>195</v>
      </c>
      <c r="AT106" t="s">
        <v>195</v>
      </c>
      <c r="AU106" t="s">
        <v>195</v>
      </c>
      <c r="AV106" t="s">
        <v>195</v>
      </c>
      <c r="AW106">
        <v>80.5</v>
      </c>
      <c r="AX106">
        <v>46.299999999999997</v>
      </c>
      <c r="AY106">
        <v>87.900000000000006</v>
      </c>
      <c r="AZ106">
        <v>87.599999999999994</v>
      </c>
      <c r="BA106">
        <v>56.899999999999999</v>
      </c>
      <c r="BB106">
        <v>52.100000000000001</v>
      </c>
      <c r="BC106">
        <v>11.199999999999999</v>
      </c>
      <c r="BD106">
        <v>60.5</v>
      </c>
      <c r="BE106">
        <v>21.699999999999999</v>
      </c>
      <c r="BF106">
        <v>54.200000000000003</v>
      </c>
      <c r="BG106">
        <v>39.100000000000001</v>
      </c>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row>
    <row r="107">
      <c r="A107" t="s">
        <v>725</v>
      </c>
      <c r="B107">
        <v>2010</v>
      </c>
      <c r="C107" t="s">
        <v>730</v>
      </c>
      <c r="D107">
        <v>18</v>
      </c>
      <c r="E107" t="s">
        <v>60</v>
      </c>
      <c r="F107" t="s">
        <v>15</v>
      </c>
      <c r="G107" t="s">
        <v>738</v>
      </c>
      <c r="H107">
        <v>11.4</v>
      </c>
      <c r="I107">
        <v>19.699999999999999</v>
      </c>
      <c r="J107">
        <v>23.800000000000001</v>
      </c>
      <c r="K107">
        <v>39.299999999999997</v>
      </c>
      <c r="L107">
        <v>78.200000000000003</v>
      </c>
      <c r="M107">
        <v>36.700000000000003</v>
      </c>
      <c r="N107">
        <v>50.200000000000003</v>
      </c>
      <c r="O107">
        <v>60</v>
      </c>
      <c r="P107">
        <v>84.400000000000006</v>
      </c>
      <c r="Q107">
        <v>96.200000000000003</v>
      </c>
      <c r="R107">
        <v>10.300000000000001</v>
      </c>
      <c r="S107">
        <v>16.800000000000001</v>
      </c>
      <c r="T107">
        <v>18.899999999999999</v>
      </c>
      <c r="U107">
        <v>23.5</v>
      </c>
      <c r="V107">
        <v>35.799999999999997</v>
      </c>
      <c r="W107" t="s">
        <v>260</v>
      </c>
      <c r="X107" t="s">
        <v>326</v>
      </c>
      <c r="Y107" t="s">
        <v>262</v>
      </c>
      <c r="Z107" t="s">
        <v>327</v>
      </c>
      <c r="AA107" t="s">
        <v>328</v>
      </c>
      <c r="AB107" t="s">
        <v>265</v>
      </c>
      <c r="AC107" t="s">
        <v>266</v>
      </c>
      <c r="AD107" t="s">
        <v>267</v>
      </c>
      <c r="AE107" t="s">
        <v>329</v>
      </c>
      <c r="AF107" t="s">
        <v>330</v>
      </c>
      <c r="AG107" t="s">
        <v>331</v>
      </c>
      <c r="AH107" t="s">
        <v>195</v>
      </c>
      <c r="AI107" t="s">
        <v>195</v>
      </c>
      <c r="AJ107" t="s">
        <v>195</v>
      </c>
      <c r="AK107" t="s">
        <v>195</v>
      </c>
      <c r="AL107" t="s">
        <v>195</v>
      </c>
      <c r="AM107" t="s">
        <v>195</v>
      </c>
      <c r="AN107" t="s">
        <v>195</v>
      </c>
      <c r="AO107" t="s">
        <v>195</v>
      </c>
      <c r="AP107" t="s">
        <v>195</v>
      </c>
      <c r="AQ107" t="s">
        <v>195</v>
      </c>
      <c r="AR107" t="s">
        <v>195</v>
      </c>
      <c r="AS107" t="s">
        <v>195</v>
      </c>
      <c r="AT107" t="s">
        <v>195</v>
      </c>
      <c r="AU107" t="s">
        <v>195</v>
      </c>
      <c r="AV107" t="s">
        <v>195</v>
      </c>
      <c r="AW107">
        <v>13.199999999999999</v>
      </c>
      <c r="AX107">
        <v>22.899999999999999</v>
      </c>
      <c r="AY107">
        <v>5.7999999999999998</v>
      </c>
      <c r="AZ107">
        <v>8.9000000000000004</v>
      </c>
      <c r="BA107">
        <v>21.5</v>
      </c>
      <c r="BB107">
        <v>36.100000000000001</v>
      </c>
      <c r="BC107">
        <v>79.200000000000003</v>
      </c>
      <c r="BD107">
        <v>22</v>
      </c>
      <c r="BE107">
        <v>51.899999999999999</v>
      </c>
      <c r="BF107">
        <v>38.299999999999997</v>
      </c>
      <c r="BG107">
        <v>35.399999999999999</v>
      </c>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row>
    <row r="108">
      <c r="A108" t="s">
        <v>725</v>
      </c>
      <c r="B108">
        <v>2010</v>
      </c>
      <c r="C108" t="s">
        <v>730</v>
      </c>
      <c r="D108">
        <v>19</v>
      </c>
      <c r="E108" t="s">
        <v>60</v>
      </c>
      <c r="F108" t="s">
        <v>16</v>
      </c>
      <c r="G108" t="s">
        <v>739</v>
      </c>
      <c r="H108">
        <v>6.0999999999999996</v>
      </c>
      <c r="I108">
        <v>8.4000000000000004</v>
      </c>
      <c r="J108">
        <v>9.5999999999999996</v>
      </c>
      <c r="K108">
        <v>19.899999999999999</v>
      </c>
      <c r="L108">
        <v>8.3000000000000007</v>
      </c>
      <c r="M108">
        <v>21.300000000000001</v>
      </c>
      <c r="N108">
        <v>20.300000000000001</v>
      </c>
      <c r="O108">
        <v>14.6</v>
      </c>
      <c r="P108">
        <v>6.7000000000000002</v>
      </c>
      <c r="Q108">
        <v>1.8</v>
      </c>
      <c r="R108">
        <v>4.0999999999999996</v>
      </c>
      <c r="S108">
        <v>6.2999999999999998</v>
      </c>
      <c r="T108">
        <v>8.1999999999999993</v>
      </c>
      <c r="U108">
        <v>9.3000000000000007</v>
      </c>
      <c r="V108">
        <v>19.5</v>
      </c>
      <c r="W108" t="s">
        <v>260</v>
      </c>
      <c r="X108" t="s">
        <v>326</v>
      </c>
      <c r="Y108" t="s">
        <v>262</v>
      </c>
      <c r="Z108" t="s">
        <v>327</v>
      </c>
      <c r="AA108" t="s">
        <v>328</v>
      </c>
      <c r="AB108" t="s">
        <v>265</v>
      </c>
      <c r="AC108" t="s">
        <v>266</v>
      </c>
      <c r="AD108" t="s">
        <v>267</v>
      </c>
      <c r="AE108" t="s">
        <v>329</v>
      </c>
      <c r="AF108" t="s">
        <v>330</v>
      </c>
      <c r="AG108" t="s">
        <v>331</v>
      </c>
      <c r="AH108" t="s">
        <v>195</v>
      </c>
      <c r="AI108" t="s">
        <v>195</v>
      </c>
      <c r="AJ108" t="s">
        <v>195</v>
      </c>
      <c r="AK108" t="s">
        <v>195</v>
      </c>
      <c r="AL108" t="s">
        <v>195</v>
      </c>
      <c r="AM108" t="s">
        <v>195</v>
      </c>
      <c r="AN108" t="s">
        <v>195</v>
      </c>
      <c r="AO108" t="s">
        <v>195</v>
      </c>
      <c r="AP108" t="s">
        <v>195</v>
      </c>
      <c r="AQ108" t="s">
        <v>195</v>
      </c>
      <c r="AR108" t="s">
        <v>195</v>
      </c>
      <c r="AS108" t="s">
        <v>195</v>
      </c>
      <c r="AT108" t="s">
        <v>195</v>
      </c>
      <c r="AU108" t="s">
        <v>195</v>
      </c>
      <c r="AV108" t="s">
        <v>195</v>
      </c>
      <c r="AW108">
        <v>5.2999999999999998</v>
      </c>
      <c r="AX108">
        <v>26.199999999999999</v>
      </c>
      <c r="AY108">
        <v>5.4000000000000004</v>
      </c>
      <c r="AZ108">
        <v>2.6000000000000001</v>
      </c>
      <c r="BA108">
        <v>10.300000000000001</v>
      </c>
      <c r="BB108">
        <v>6.0999999999999996</v>
      </c>
      <c r="BC108">
        <v>5.4000000000000004</v>
      </c>
      <c r="BD108">
        <v>15.699999999999999</v>
      </c>
      <c r="BE108">
        <v>26.199999999999999</v>
      </c>
      <c r="BF108">
        <v>6.4000000000000004</v>
      </c>
      <c r="BG108">
        <v>20.600000000000001</v>
      </c>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row>
    <row r="109">
      <c r="A109" t="s">
        <v>725</v>
      </c>
      <c r="B109">
        <v>2010</v>
      </c>
      <c r="C109" t="s">
        <v>730</v>
      </c>
      <c r="D109">
        <v>20</v>
      </c>
      <c r="E109" t="s">
        <v>60</v>
      </c>
      <c r="F109" t="s">
        <v>22</v>
      </c>
      <c r="G109" t="s">
        <v>740</v>
      </c>
      <c r="H109">
        <v>56.799999999999997</v>
      </c>
      <c r="I109">
        <v>51.399999999999999</v>
      </c>
      <c r="J109">
        <v>44.700000000000003</v>
      </c>
      <c r="K109">
        <v>30</v>
      </c>
      <c r="L109">
        <v>13</v>
      </c>
      <c r="M109">
        <v>38.5</v>
      </c>
      <c r="N109">
        <v>28.699999999999999</v>
      </c>
      <c r="O109">
        <v>25.300000000000001</v>
      </c>
      <c r="P109">
        <v>8.9000000000000004</v>
      </c>
      <c r="Q109">
        <v>2</v>
      </c>
      <c r="R109">
        <v>58.899999999999999</v>
      </c>
      <c r="S109">
        <v>52.899999999999999</v>
      </c>
      <c r="T109">
        <v>51.100000000000001</v>
      </c>
      <c r="U109">
        <v>43.399999999999999</v>
      </c>
      <c r="V109">
        <v>29.899999999999999</v>
      </c>
      <c r="W109" t="s">
        <v>260</v>
      </c>
      <c r="X109" t="s">
        <v>326</v>
      </c>
      <c r="Y109" t="s">
        <v>262</v>
      </c>
      <c r="Z109" t="s">
        <v>327</v>
      </c>
      <c r="AA109" t="s">
        <v>328</v>
      </c>
      <c r="AB109" t="s">
        <v>265</v>
      </c>
      <c r="AC109" t="s">
        <v>266</v>
      </c>
      <c r="AD109" t="s">
        <v>267</v>
      </c>
      <c r="AE109" t="s">
        <v>329</v>
      </c>
      <c r="AF109" t="s">
        <v>330</v>
      </c>
      <c r="AG109" t="s">
        <v>331</v>
      </c>
      <c r="AH109" t="s">
        <v>195</v>
      </c>
      <c r="AI109" t="s">
        <v>195</v>
      </c>
      <c r="AJ109" t="s">
        <v>195</v>
      </c>
      <c r="AK109" t="s">
        <v>195</v>
      </c>
      <c r="AL109" t="s">
        <v>195</v>
      </c>
      <c r="AM109" t="s">
        <v>195</v>
      </c>
      <c r="AN109" t="s">
        <v>195</v>
      </c>
      <c r="AO109" t="s">
        <v>195</v>
      </c>
      <c r="AP109" t="s">
        <v>195</v>
      </c>
      <c r="AQ109" t="s">
        <v>195</v>
      </c>
      <c r="AR109" t="s">
        <v>195</v>
      </c>
      <c r="AS109" t="s">
        <v>195</v>
      </c>
      <c r="AT109" t="s">
        <v>195</v>
      </c>
      <c r="AU109" t="s">
        <v>195</v>
      </c>
      <c r="AV109" t="s">
        <v>195</v>
      </c>
      <c r="AW109">
        <v>54.600000000000001</v>
      </c>
      <c r="AX109">
        <v>46.799999999999997</v>
      </c>
      <c r="AY109">
        <v>59.100000000000001</v>
      </c>
      <c r="AZ109">
        <v>70</v>
      </c>
      <c r="BA109">
        <v>58.100000000000001</v>
      </c>
      <c r="BB109">
        <v>27.100000000000001</v>
      </c>
      <c r="BC109">
        <v>15.1</v>
      </c>
      <c r="BD109">
        <v>52.899999999999999</v>
      </c>
      <c r="BE109">
        <v>10.9</v>
      </c>
      <c r="BF109">
        <v>50</v>
      </c>
      <c r="BG109">
        <v>24.699999999999999</v>
      </c>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row>
    <row r="110">
      <c r="A110" t="s">
        <v>725</v>
      </c>
      <c r="B110">
        <v>2010</v>
      </c>
      <c r="C110" t="s">
        <v>730</v>
      </c>
      <c r="D110">
        <v>21</v>
      </c>
      <c r="E110" t="s">
        <v>60</v>
      </c>
      <c r="F110" t="s">
        <v>17</v>
      </c>
      <c r="G110" t="s">
        <v>741</v>
      </c>
      <c r="H110">
        <v>25.699999999999999</v>
      </c>
      <c r="I110">
        <v>20.5</v>
      </c>
      <c r="J110">
        <v>21.899999999999999</v>
      </c>
      <c r="K110">
        <v>10.800000000000001</v>
      </c>
      <c r="L110">
        <v>0.59999999999999998</v>
      </c>
      <c r="M110">
        <v>3.5</v>
      </c>
      <c r="N110">
        <v>0.69999999999999996</v>
      </c>
      <c r="O110">
        <v>0</v>
      </c>
      <c r="P110">
        <v>0</v>
      </c>
      <c r="Q110">
        <v>0</v>
      </c>
      <c r="R110">
        <v>26.600000000000001</v>
      </c>
      <c r="S110">
        <v>24.100000000000001</v>
      </c>
      <c r="T110">
        <v>21.899999999999999</v>
      </c>
      <c r="U110">
        <v>23.800000000000001</v>
      </c>
      <c r="V110">
        <v>14.699999999999999</v>
      </c>
      <c r="W110" t="s">
        <v>260</v>
      </c>
      <c r="X110" t="s">
        <v>326</v>
      </c>
      <c r="Y110" t="s">
        <v>262</v>
      </c>
      <c r="Z110" t="s">
        <v>327</v>
      </c>
      <c r="AA110" t="s">
        <v>328</v>
      </c>
      <c r="AB110" t="s">
        <v>265</v>
      </c>
      <c r="AC110" t="s">
        <v>266</v>
      </c>
      <c r="AD110" t="s">
        <v>267</v>
      </c>
      <c r="AE110" t="s">
        <v>329</v>
      </c>
      <c r="AF110" t="s">
        <v>330</v>
      </c>
      <c r="AG110" t="s">
        <v>331</v>
      </c>
      <c r="AH110" t="s">
        <v>195</v>
      </c>
      <c r="AI110" t="s">
        <v>195</v>
      </c>
      <c r="AJ110" t="s">
        <v>195</v>
      </c>
      <c r="AK110" t="s">
        <v>195</v>
      </c>
      <c r="AL110" t="s">
        <v>195</v>
      </c>
      <c r="AM110" t="s">
        <v>195</v>
      </c>
      <c r="AN110" t="s">
        <v>195</v>
      </c>
      <c r="AO110" t="s">
        <v>195</v>
      </c>
      <c r="AP110" t="s">
        <v>195</v>
      </c>
      <c r="AQ110" t="s">
        <v>195</v>
      </c>
      <c r="AR110" t="s">
        <v>195</v>
      </c>
      <c r="AS110" t="s">
        <v>195</v>
      </c>
      <c r="AT110" t="s">
        <v>195</v>
      </c>
      <c r="AU110" t="s">
        <v>195</v>
      </c>
      <c r="AV110" t="s">
        <v>195</v>
      </c>
      <c r="AW110">
        <v>26.899999999999999</v>
      </c>
      <c r="AX110">
        <v>4</v>
      </c>
      <c r="AY110">
        <v>29.699999999999999</v>
      </c>
      <c r="AZ110">
        <v>18.5</v>
      </c>
      <c r="BA110">
        <v>10</v>
      </c>
      <c r="BB110">
        <v>30.699999999999999</v>
      </c>
      <c r="BC110">
        <v>0.29999999999999999</v>
      </c>
      <c r="BD110">
        <v>9.3000000000000007</v>
      </c>
      <c r="BE110">
        <v>11.1</v>
      </c>
      <c r="BF110">
        <v>5.4000000000000004</v>
      </c>
      <c r="BG110">
        <v>19.300000000000001</v>
      </c>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row>
    <row r="111">
      <c r="A111" t="s">
        <v>725</v>
      </c>
      <c r="B111">
        <v>2010</v>
      </c>
      <c r="C111" t="s">
        <v>730</v>
      </c>
      <c r="D111">
        <v>22</v>
      </c>
      <c r="E111" t="s">
        <v>54</v>
      </c>
      <c r="F111" t="s">
        <v>49</v>
      </c>
      <c r="G111" t="s">
        <v>195</v>
      </c>
      <c r="H111">
        <v>34.700000000000003</v>
      </c>
      <c r="I111">
        <v>29.800000000000001</v>
      </c>
      <c r="J111">
        <v>28.800000000000001</v>
      </c>
      <c r="K111">
        <v>33.600000000000001</v>
      </c>
      <c r="L111">
        <v>9.5999999999999996</v>
      </c>
      <c r="M111">
        <v>36.700000000000003</v>
      </c>
      <c r="N111">
        <v>28.800000000000001</v>
      </c>
      <c r="O111">
        <v>19.600000000000001</v>
      </c>
      <c r="P111">
        <v>7.4000000000000004</v>
      </c>
      <c r="Q111">
        <v>1.8</v>
      </c>
      <c r="R111">
        <v>28.5</v>
      </c>
      <c r="S111">
        <v>27.199999999999999</v>
      </c>
      <c r="T111">
        <v>30.199999999999999</v>
      </c>
      <c r="U111">
        <v>28.399999999999999</v>
      </c>
      <c r="V111">
        <v>35.299999999999997</v>
      </c>
      <c r="W111" t="s">
        <v>260</v>
      </c>
      <c r="X111" t="s">
        <v>326</v>
      </c>
      <c r="Y111" t="s">
        <v>262</v>
      </c>
      <c r="Z111" t="s">
        <v>327</v>
      </c>
      <c r="AA111" t="s">
        <v>328</v>
      </c>
      <c r="AB111" t="s">
        <v>265</v>
      </c>
      <c r="AC111" t="s">
        <v>266</v>
      </c>
      <c r="AD111" t="s">
        <v>267</v>
      </c>
      <c r="AE111" t="s">
        <v>329</v>
      </c>
      <c r="AF111" t="s">
        <v>330</v>
      </c>
      <c r="AG111" t="s">
        <v>331</v>
      </c>
      <c r="AH111" t="s">
        <v>195</v>
      </c>
      <c r="AI111" t="s">
        <v>195</v>
      </c>
      <c r="AJ111" t="s">
        <v>195</v>
      </c>
      <c r="AK111" t="s">
        <v>195</v>
      </c>
      <c r="AL111" t="s">
        <v>195</v>
      </c>
      <c r="AM111" t="s">
        <v>195</v>
      </c>
      <c r="AN111" t="s">
        <v>195</v>
      </c>
      <c r="AO111" t="s">
        <v>195</v>
      </c>
      <c r="AP111" t="s">
        <v>195</v>
      </c>
      <c r="AQ111" t="s">
        <v>195</v>
      </c>
      <c r="AR111" t="s">
        <v>195</v>
      </c>
      <c r="AS111" t="s">
        <v>195</v>
      </c>
      <c r="AT111" t="s">
        <v>195</v>
      </c>
      <c r="AU111" t="s">
        <v>195</v>
      </c>
      <c r="AV111" t="s">
        <v>195</v>
      </c>
      <c r="AW111">
        <v>28.5</v>
      </c>
      <c r="AX111">
        <v>53.399999999999999</v>
      </c>
      <c r="AY111">
        <v>48.5</v>
      </c>
      <c r="AZ111">
        <v>22.600000000000001</v>
      </c>
      <c r="BA111">
        <v>32.399999999999999</v>
      </c>
      <c r="BB111">
        <v>14.4</v>
      </c>
      <c r="BC111">
        <v>6.4000000000000004</v>
      </c>
      <c r="BD111">
        <v>41.700000000000003</v>
      </c>
      <c r="BE111">
        <v>33.600000000000001</v>
      </c>
      <c r="BF111">
        <v>14.300000000000001</v>
      </c>
      <c r="BG111">
        <v>36.799999999999997</v>
      </c>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row>
    <row r="112">
      <c r="A112" t="s">
        <v>725</v>
      </c>
      <c r="B112">
        <v>2010</v>
      </c>
      <c r="C112" t="s">
        <v>730</v>
      </c>
      <c r="D112">
        <v>23</v>
      </c>
      <c r="E112" t="s">
        <v>54</v>
      </c>
      <c r="F112" t="s">
        <v>48</v>
      </c>
      <c r="G112" t="s">
        <v>195</v>
      </c>
      <c r="H112">
        <v>65.299999999999997</v>
      </c>
      <c r="I112">
        <v>70.200000000000003</v>
      </c>
      <c r="J112">
        <v>71.200000000000003</v>
      </c>
      <c r="K112">
        <v>66.400000000000006</v>
      </c>
      <c r="L112">
        <v>90.400000000000006</v>
      </c>
      <c r="M112">
        <v>63.299999999999997</v>
      </c>
      <c r="N112">
        <v>71.200000000000003</v>
      </c>
      <c r="O112">
        <v>80.400000000000006</v>
      </c>
      <c r="P112">
        <v>92.599999999999994</v>
      </c>
      <c r="Q112">
        <v>98.200000000000003</v>
      </c>
      <c r="R112">
        <v>71.5</v>
      </c>
      <c r="S112">
        <v>72.799999999999997</v>
      </c>
      <c r="T112">
        <v>69.799999999999997</v>
      </c>
      <c r="U112">
        <v>71.599999999999994</v>
      </c>
      <c r="V112">
        <v>64.700000000000003</v>
      </c>
      <c r="W112" t="s">
        <v>260</v>
      </c>
      <c r="X112" t="s">
        <v>326</v>
      </c>
      <c r="Y112" t="s">
        <v>262</v>
      </c>
      <c r="Z112" t="s">
        <v>327</v>
      </c>
      <c r="AA112" t="s">
        <v>328</v>
      </c>
      <c r="AB112" t="s">
        <v>265</v>
      </c>
      <c r="AC112" t="s">
        <v>266</v>
      </c>
      <c r="AD112" t="s">
        <v>267</v>
      </c>
      <c r="AE112" t="s">
        <v>329</v>
      </c>
      <c r="AF112" t="s">
        <v>330</v>
      </c>
      <c r="AG112" t="s">
        <v>331</v>
      </c>
      <c r="AH112" t="s">
        <v>195</v>
      </c>
      <c r="AI112" t="s">
        <v>195</v>
      </c>
      <c r="AJ112" t="s">
        <v>195</v>
      </c>
      <c r="AK112" t="s">
        <v>195</v>
      </c>
      <c r="AL112" t="s">
        <v>195</v>
      </c>
      <c r="AM112" t="s">
        <v>195</v>
      </c>
      <c r="AN112" t="s">
        <v>195</v>
      </c>
      <c r="AO112" t="s">
        <v>195</v>
      </c>
      <c r="AP112" t="s">
        <v>195</v>
      </c>
      <c r="AQ112" t="s">
        <v>195</v>
      </c>
      <c r="AR112" t="s">
        <v>195</v>
      </c>
      <c r="AS112" t="s">
        <v>195</v>
      </c>
      <c r="AT112" t="s">
        <v>195</v>
      </c>
      <c r="AU112" t="s">
        <v>195</v>
      </c>
      <c r="AV112" t="s">
        <v>195</v>
      </c>
      <c r="AW112">
        <v>71.5</v>
      </c>
      <c r="AX112">
        <v>46.600000000000001</v>
      </c>
      <c r="AY112">
        <v>51.5</v>
      </c>
      <c r="AZ112">
        <v>77.400000000000006</v>
      </c>
      <c r="BA112">
        <v>67.599999999999994</v>
      </c>
      <c r="BB112">
        <v>85.599999999999994</v>
      </c>
      <c r="BC112">
        <v>93.599999999999994</v>
      </c>
      <c r="BD112">
        <v>58.299999999999997</v>
      </c>
      <c r="BE112">
        <v>66.400000000000006</v>
      </c>
      <c r="BF112">
        <v>85.700000000000003</v>
      </c>
      <c r="BG112">
        <v>63.200000000000003</v>
      </c>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row>
    <row r="113">
      <c r="A113" t="s">
        <v>725</v>
      </c>
      <c r="B113">
        <v>2010</v>
      </c>
      <c r="C113" t="s">
        <v>730</v>
      </c>
      <c r="D113">
        <v>29</v>
      </c>
      <c r="E113" t="s">
        <v>57</v>
      </c>
      <c r="F113" t="s">
        <v>49</v>
      </c>
      <c r="G113" t="s">
        <v>742</v>
      </c>
      <c r="H113">
        <v>3.3999999999999999</v>
      </c>
      <c r="I113">
        <v>7</v>
      </c>
      <c r="J113">
        <v>8.1999999999999993</v>
      </c>
      <c r="K113">
        <v>25.600000000000001</v>
      </c>
      <c r="L113">
        <v>79</v>
      </c>
      <c r="M113">
        <v>15</v>
      </c>
      <c r="N113">
        <v>50.200000000000003</v>
      </c>
      <c r="O113">
        <v>65.5</v>
      </c>
      <c r="P113">
        <v>85.900000000000006</v>
      </c>
      <c r="Q113">
        <v>95</v>
      </c>
      <c r="R113">
        <v>2.2000000000000002</v>
      </c>
      <c r="S113">
        <v>5</v>
      </c>
      <c r="T113">
        <v>6.7000000000000002</v>
      </c>
      <c r="U113">
        <v>9</v>
      </c>
      <c r="V113">
        <v>18.199999999999999</v>
      </c>
      <c r="W113" t="s">
        <v>260</v>
      </c>
      <c r="X113" t="s">
        <v>326</v>
      </c>
      <c r="Y113" t="s">
        <v>262</v>
      </c>
      <c r="Z113" t="s">
        <v>327</v>
      </c>
      <c r="AA113" t="s">
        <v>328</v>
      </c>
      <c r="AB113" t="s">
        <v>265</v>
      </c>
      <c r="AC113" t="s">
        <v>266</v>
      </c>
      <c r="AD113" t="s">
        <v>267</v>
      </c>
      <c r="AE113" t="s">
        <v>329</v>
      </c>
      <c r="AF113" t="s">
        <v>330</v>
      </c>
      <c r="AG113" t="s">
        <v>331</v>
      </c>
      <c r="AH113" t="s">
        <v>195</v>
      </c>
      <c r="AI113" t="s">
        <v>195</v>
      </c>
      <c r="AJ113" t="s">
        <v>195</v>
      </c>
      <c r="AK113" t="s">
        <v>195</v>
      </c>
      <c r="AL113" t="s">
        <v>195</v>
      </c>
      <c r="AM113" t="s">
        <v>195</v>
      </c>
      <c r="AN113" t="s">
        <v>195</v>
      </c>
      <c r="AO113" t="s">
        <v>195</v>
      </c>
      <c r="AP113" t="s">
        <v>195</v>
      </c>
      <c r="AQ113" t="s">
        <v>195</v>
      </c>
      <c r="AR113" t="s">
        <v>195</v>
      </c>
      <c r="AS113" t="s">
        <v>195</v>
      </c>
      <c r="AT113" t="s">
        <v>195</v>
      </c>
      <c r="AU113" t="s">
        <v>195</v>
      </c>
      <c r="AV113" t="s">
        <v>195</v>
      </c>
      <c r="AW113">
        <v>3.7999999999999998</v>
      </c>
      <c r="AX113">
        <v>20.100000000000001</v>
      </c>
      <c r="AY113">
        <v>2.2999999999999998</v>
      </c>
      <c r="AZ113">
        <v>1.5</v>
      </c>
      <c r="BA113">
        <v>21.199999999999999</v>
      </c>
      <c r="BB113">
        <v>25.699999999999999</v>
      </c>
      <c r="BC113">
        <v>79.599999999999994</v>
      </c>
      <c r="BD113">
        <v>4.5</v>
      </c>
      <c r="BE113">
        <v>46.200000000000003</v>
      </c>
      <c r="BF113">
        <v>9.5</v>
      </c>
      <c r="BG113">
        <v>31.100000000000001</v>
      </c>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row>
    <row r="114">
      <c r="A114" t="s">
        <v>725</v>
      </c>
      <c r="B114">
        <v>2010</v>
      </c>
      <c r="C114" t="s">
        <v>730</v>
      </c>
      <c r="D114">
        <v>30</v>
      </c>
      <c r="E114" t="s">
        <v>57</v>
      </c>
      <c r="F114" t="s">
        <v>48</v>
      </c>
      <c r="G114" t="s">
        <v>195</v>
      </c>
      <c r="H114">
        <v>96.599999999999994</v>
      </c>
      <c r="I114">
        <v>93</v>
      </c>
      <c r="J114">
        <v>91.799999999999997</v>
      </c>
      <c r="K114">
        <v>74.400000000000006</v>
      </c>
      <c r="L114">
        <v>21</v>
      </c>
      <c r="M114">
        <v>85</v>
      </c>
      <c r="N114">
        <v>49.799999999999997</v>
      </c>
      <c r="O114">
        <v>34.5</v>
      </c>
      <c r="P114">
        <v>14.1</v>
      </c>
      <c r="Q114">
        <v>5</v>
      </c>
      <c r="R114">
        <v>97.799999999999997</v>
      </c>
      <c r="S114">
        <v>95</v>
      </c>
      <c r="T114">
        <v>93.299999999999997</v>
      </c>
      <c r="U114">
        <v>91</v>
      </c>
      <c r="V114">
        <v>81.799999999999997</v>
      </c>
      <c r="W114" t="s">
        <v>260</v>
      </c>
      <c r="X114" t="s">
        <v>326</v>
      </c>
      <c r="Y114" t="s">
        <v>262</v>
      </c>
      <c r="Z114" t="s">
        <v>327</v>
      </c>
      <c r="AA114" t="s">
        <v>328</v>
      </c>
      <c r="AB114" t="s">
        <v>265</v>
      </c>
      <c r="AC114" t="s">
        <v>266</v>
      </c>
      <c r="AD114" t="s">
        <v>267</v>
      </c>
      <c r="AE114" t="s">
        <v>329</v>
      </c>
      <c r="AF114" t="s">
        <v>330</v>
      </c>
      <c r="AG114" t="s">
        <v>331</v>
      </c>
      <c r="AH114" t="s">
        <v>195</v>
      </c>
      <c r="AI114" t="s">
        <v>195</v>
      </c>
      <c r="AJ114" t="s">
        <v>195</v>
      </c>
      <c r="AK114" t="s">
        <v>195</v>
      </c>
      <c r="AL114" t="s">
        <v>195</v>
      </c>
      <c r="AM114" t="s">
        <v>195</v>
      </c>
      <c r="AN114" t="s">
        <v>195</v>
      </c>
      <c r="AO114" t="s">
        <v>195</v>
      </c>
      <c r="AP114" t="s">
        <v>195</v>
      </c>
      <c r="AQ114" t="s">
        <v>195</v>
      </c>
      <c r="AR114" t="s">
        <v>195</v>
      </c>
      <c r="AS114" t="s">
        <v>195</v>
      </c>
      <c r="AT114" t="s">
        <v>195</v>
      </c>
      <c r="AU114" t="s">
        <v>195</v>
      </c>
      <c r="AV114" t="s">
        <v>195</v>
      </c>
      <c r="AW114">
        <v>96.200000000000003</v>
      </c>
      <c r="AX114">
        <v>79.900000000000006</v>
      </c>
      <c r="AY114">
        <v>97.700000000000003</v>
      </c>
      <c r="AZ114">
        <v>98.5</v>
      </c>
      <c r="BA114">
        <v>78.799999999999997</v>
      </c>
      <c r="BB114">
        <v>74.299999999999997</v>
      </c>
      <c r="BC114">
        <v>20.399999999999999</v>
      </c>
      <c r="BD114">
        <v>95.5</v>
      </c>
      <c r="BE114">
        <v>53.799999999999997</v>
      </c>
      <c r="BF114">
        <v>90.5</v>
      </c>
      <c r="BG114">
        <v>68.900000000000006</v>
      </c>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row>
    <row r="115">
      <c r="A115" t="s">
        <v>725</v>
      </c>
      <c r="B115">
        <v>2010</v>
      </c>
      <c r="C115" t="s">
        <v>730</v>
      </c>
      <c r="D115">
        <v>31</v>
      </c>
      <c r="E115" t="s">
        <v>104</v>
      </c>
      <c r="F115" t="s">
        <v>49</v>
      </c>
      <c r="G115" t="s">
        <v>743</v>
      </c>
      <c r="H115">
        <v>0</v>
      </c>
      <c r="I115">
        <v>0</v>
      </c>
      <c r="J115">
        <v>0.10000000000000001</v>
      </c>
      <c r="K115">
        <v>1.5</v>
      </c>
      <c r="L115">
        <v>39.700000000000003</v>
      </c>
      <c r="M115">
        <v>0.59999999999999998</v>
      </c>
      <c r="N115">
        <v>4.9000000000000004</v>
      </c>
      <c r="O115">
        <v>19.600000000000001</v>
      </c>
      <c r="P115">
        <v>42.399999999999999</v>
      </c>
      <c r="Q115">
        <v>67.799999999999997</v>
      </c>
      <c r="R115">
        <v>0</v>
      </c>
      <c r="S115">
        <v>0</v>
      </c>
      <c r="T115">
        <v>0</v>
      </c>
      <c r="U115">
        <v>0</v>
      </c>
      <c r="V115">
        <v>0.5</v>
      </c>
      <c r="W115" t="s">
        <v>260</v>
      </c>
      <c r="X115" t="s">
        <v>326</v>
      </c>
      <c r="Y115" t="s">
        <v>262</v>
      </c>
      <c r="Z115" t="s">
        <v>327</v>
      </c>
      <c r="AA115" t="s">
        <v>328</v>
      </c>
      <c r="AB115" t="s">
        <v>265</v>
      </c>
      <c r="AC115" t="s">
        <v>266</v>
      </c>
      <c r="AD115" t="s">
        <v>267</v>
      </c>
      <c r="AE115" t="s">
        <v>329</v>
      </c>
      <c r="AF115" t="s">
        <v>330</v>
      </c>
      <c r="AG115" t="s">
        <v>331</v>
      </c>
      <c r="AH115" t="s">
        <v>195</v>
      </c>
      <c r="AI115" t="s">
        <v>195</v>
      </c>
      <c r="AJ115" t="s">
        <v>195</v>
      </c>
      <c r="AK115" t="s">
        <v>195</v>
      </c>
      <c r="AL115" t="s">
        <v>195</v>
      </c>
      <c r="AM115" t="s">
        <v>195</v>
      </c>
      <c r="AN115" t="s">
        <v>195</v>
      </c>
      <c r="AO115" t="s">
        <v>195</v>
      </c>
      <c r="AP115" t="s">
        <v>195</v>
      </c>
      <c r="AQ115" t="s">
        <v>195</v>
      </c>
      <c r="AR115" t="s">
        <v>195</v>
      </c>
      <c r="AS115" t="s">
        <v>195</v>
      </c>
      <c r="AT115" t="s">
        <v>195</v>
      </c>
      <c r="AU115" t="s">
        <v>195</v>
      </c>
      <c r="AV115" t="s">
        <v>195</v>
      </c>
      <c r="AW115">
        <v>0.80000000000000004</v>
      </c>
      <c r="AX115">
        <v>4.7000000000000002</v>
      </c>
      <c r="AY115">
        <v>0.20000000000000001</v>
      </c>
      <c r="AZ115">
        <v>0</v>
      </c>
      <c r="BA115">
        <v>1.8999999999999999</v>
      </c>
      <c r="BB115">
        <v>6.2999999999999998</v>
      </c>
      <c r="BC115">
        <v>50.399999999999999</v>
      </c>
      <c r="BD115">
        <v>1.2</v>
      </c>
      <c r="BE115">
        <v>3</v>
      </c>
      <c r="BF115">
        <v>1.2</v>
      </c>
      <c r="BG115">
        <v>6.2000000000000002</v>
      </c>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row>
    <row r="116">
      <c r="A116" t="s">
        <v>725</v>
      </c>
      <c r="B116">
        <v>2010</v>
      </c>
      <c r="C116" t="s">
        <v>730</v>
      </c>
      <c r="D116">
        <v>32</v>
      </c>
      <c r="E116" t="s">
        <v>104</v>
      </c>
      <c r="F116" t="s">
        <v>48</v>
      </c>
      <c r="G116" t="s">
        <v>195</v>
      </c>
      <c r="H116">
        <v>100</v>
      </c>
      <c r="I116">
        <v>100</v>
      </c>
      <c r="J116">
        <v>99.900000000000006</v>
      </c>
      <c r="K116">
        <v>98.5</v>
      </c>
      <c r="L116">
        <v>60.299999999999997</v>
      </c>
      <c r="M116">
        <v>99.400000000000006</v>
      </c>
      <c r="N116">
        <v>95.099999999999994</v>
      </c>
      <c r="O116">
        <v>80.400000000000006</v>
      </c>
      <c r="P116">
        <v>57.600000000000001</v>
      </c>
      <c r="Q116">
        <v>32.200000000000003</v>
      </c>
      <c r="R116">
        <v>100</v>
      </c>
      <c r="S116">
        <v>100</v>
      </c>
      <c r="T116">
        <v>100</v>
      </c>
      <c r="U116">
        <v>100</v>
      </c>
      <c r="V116">
        <v>99.5</v>
      </c>
      <c r="W116" t="s">
        <v>260</v>
      </c>
      <c r="X116" t="s">
        <v>326</v>
      </c>
      <c r="Y116" t="s">
        <v>262</v>
      </c>
      <c r="Z116" t="s">
        <v>327</v>
      </c>
      <c r="AA116" t="s">
        <v>328</v>
      </c>
      <c r="AB116" t="s">
        <v>265</v>
      </c>
      <c r="AC116" t="s">
        <v>266</v>
      </c>
      <c r="AD116" t="s">
        <v>267</v>
      </c>
      <c r="AE116" t="s">
        <v>329</v>
      </c>
      <c r="AF116" t="s">
        <v>330</v>
      </c>
      <c r="AG116" t="s">
        <v>331</v>
      </c>
      <c r="AH116" t="s">
        <v>195</v>
      </c>
      <c r="AI116" t="s">
        <v>195</v>
      </c>
      <c r="AJ116" t="s">
        <v>195</v>
      </c>
      <c r="AK116" t="s">
        <v>195</v>
      </c>
      <c r="AL116" t="s">
        <v>195</v>
      </c>
      <c r="AM116" t="s">
        <v>195</v>
      </c>
      <c r="AN116" t="s">
        <v>195</v>
      </c>
      <c r="AO116" t="s">
        <v>195</v>
      </c>
      <c r="AP116" t="s">
        <v>195</v>
      </c>
      <c r="AQ116" t="s">
        <v>195</v>
      </c>
      <c r="AR116" t="s">
        <v>195</v>
      </c>
      <c r="AS116" t="s">
        <v>195</v>
      </c>
      <c r="AT116" t="s">
        <v>195</v>
      </c>
      <c r="AU116" t="s">
        <v>195</v>
      </c>
      <c r="AV116" t="s">
        <v>195</v>
      </c>
      <c r="AW116">
        <v>99.200000000000003</v>
      </c>
      <c r="AX116">
        <v>95.299999999999997</v>
      </c>
      <c r="AY116">
        <v>99.799999999999997</v>
      </c>
      <c r="AZ116">
        <v>100</v>
      </c>
      <c r="BA116">
        <v>98.099999999999994</v>
      </c>
      <c r="BB116">
        <v>93.700000000000003</v>
      </c>
      <c r="BC116">
        <v>49.600000000000001</v>
      </c>
      <c r="BD116">
        <v>98.799999999999997</v>
      </c>
      <c r="BE116">
        <v>97</v>
      </c>
      <c r="BF116">
        <v>98.799999999999997</v>
      </c>
      <c r="BG116">
        <v>93.799999999999997</v>
      </c>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row>
    <row r="117">
      <c r="A117" t="s">
        <v>725</v>
      </c>
      <c r="B117">
        <v>2010</v>
      </c>
      <c r="C117" t="s">
        <v>730</v>
      </c>
      <c r="D117">
        <v>35</v>
      </c>
      <c r="E117" t="s">
        <v>55</v>
      </c>
      <c r="F117" t="s">
        <v>49</v>
      </c>
      <c r="G117" t="s">
        <v>195</v>
      </c>
      <c r="H117">
        <v>1.3999999999999999</v>
      </c>
      <c r="I117">
        <v>0.90000000000000002</v>
      </c>
      <c r="J117">
        <v>1.8</v>
      </c>
      <c r="K117">
        <v>3.3999999999999999</v>
      </c>
      <c r="L117">
        <v>41.5</v>
      </c>
      <c r="M117">
        <v>7.5999999999999996</v>
      </c>
      <c r="N117">
        <v>7.9000000000000004</v>
      </c>
      <c r="O117">
        <v>22.399999999999999</v>
      </c>
      <c r="P117">
        <v>44.299999999999997</v>
      </c>
      <c r="Q117">
        <v>67.900000000000006</v>
      </c>
      <c r="R117">
        <v>1.1000000000000001</v>
      </c>
      <c r="S117">
        <v>0.29999999999999999</v>
      </c>
      <c r="T117">
        <v>0.29999999999999999</v>
      </c>
      <c r="U117">
        <v>1.7</v>
      </c>
      <c r="V117">
        <v>1.6000000000000001</v>
      </c>
      <c r="W117" t="s">
        <v>260</v>
      </c>
      <c r="X117" t="s">
        <v>326</v>
      </c>
      <c r="Y117" t="s">
        <v>262</v>
      </c>
      <c r="Z117" t="s">
        <v>327</v>
      </c>
      <c r="AA117" t="s">
        <v>328</v>
      </c>
      <c r="AB117" t="s">
        <v>265</v>
      </c>
      <c r="AC117" t="s">
        <v>266</v>
      </c>
      <c r="AD117" t="s">
        <v>267</v>
      </c>
      <c r="AE117" t="s">
        <v>329</v>
      </c>
      <c r="AF117" t="s">
        <v>330</v>
      </c>
      <c r="AG117" t="s">
        <v>331</v>
      </c>
      <c r="AH117" t="s">
        <v>195</v>
      </c>
      <c r="AI117" t="s">
        <v>195</v>
      </c>
      <c r="AJ117" t="s">
        <v>195</v>
      </c>
      <c r="AK117" t="s">
        <v>195</v>
      </c>
      <c r="AL117" t="s">
        <v>195</v>
      </c>
      <c r="AM117" t="s">
        <v>195</v>
      </c>
      <c r="AN117" t="s">
        <v>195</v>
      </c>
      <c r="AO117" t="s">
        <v>195</v>
      </c>
      <c r="AP117" t="s">
        <v>195</v>
      </c>
      <c r="AQ117" t="s">
        <v>195</v>
      </c>
      <c r="AR117" t="s">
        <v>195</v>
      </c>
      <c r="AS117" t="s">
        <v>195</v>
      </c>
      <c r="AT117" t="s">
        <v>195</v>
      </c>
      <c r="AU117" t="s">
        <v>195</v>
      </c>
      <c r="AV117" t="s">
        <v>195</v>
      </c>
      <c r="AW117">
        <v>0.90000000000000002</v>
      </c>
      <c r="AX117">
        <v>5.0999999999999996</v>
      </c>
      <c r="AY117">
        <v>3.3999999999999999</v>
      </c>
      <c r="AZ117">
        <v>0.10000000000000001</v>
      </c>
      <c r="BA117">
        <v>4.2999999999999998</v>
      </c>
      <c r="BB117">
        <v>8.4000000000000004</v>
      </c>
      <c r="BC117">
        <v>52.100000000000001</v>
      </c>
      <c r="BD117">
        <v>1.5</v>
      </c>
      <c r="BE117">
        <v>3.3999999999999999</v>
      </c>
      <c r="BF117">
        <v>3.7000000000000002</v>
      </c>
      <c r="BG117">
        <v>7.2000000000000002</v>
      </c>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row>
    <row r="118">
      <c r="A118" t="s">
        <v>725</v>
      </c>
      <c r="B118">
        <v>2010</v>
      </c>
      <c r="C118" t="s">
        <v>730</v>
      </c>
      <c r="D118">
        <v>36</v>
      </c>
      <c r="E118" t="s">
        <v>55</v>
      </c>
      <c r="F118" t="s">
        <v>48</v>
      </c>
      <c r="G118" t="s">
        <v>195</v>
      </c>
      <c r="H118">
        <v>98.599999999999994</v>
      </c>
      <c r="I118">
        <v>99.099999999999994</v>
      </c>
      <c r="J118">
        <v>98.200000000000003</v>
      </c>
      <c r="K118">
        <v>96.599999999999994</v>
      </c>
      <c r="L118">
        <v>58.5</v>
      </c>
      <c r="M118">
        <v>92.400000000000006</v>
      </c>
      <c r="N118">
        <v>92.099999999999994</v>
      </c>
      <c r="O118">
        <v>77.599999999999994</v>
      </c>
      <c r="P118">
        <v>55.700000000000003</v>
      </c>
      <c r="Q118">
        <v>32.100000000000001</v>
      </c>
      <c r="R118">
        <v>98.900000000000006</v>
      </c>
      <c r="S118">
        <v>99.700000000000003</v>
      </c>
      <c r="T118">
        <v>99.700000000000003</v>
      </c>
      <c r="U118">
        <v>98.299999999999997</v>
      </c>
      <c r="V118">
        <v>98.400000000000006</v>
      </c>
      <c r="W118" t="s">
        <v>260</v>
      </c>
      <c r="X118" t="s">
        <v>326</v>
      </c>
      <c r="Y118" t="s">
        <v>262</v>
      </c>
      <c r="Z118" t="s">
        <v>327</v>
      </c>
      <c r="AA118" t="s">
        <v>328</v>
      </c>
      <c r="AB118" t="s">
        <v>265</v>
      </c>
      <c r="AC118" t="s">
        <v>266</v>
      </c>
      <c r="AD118" t="s">
        <v>267</v>
      </c>
      <c r="AE118" t="s">
        <v>329</v>
      </c>
      <c r="AF118" t="s">
        <v>330</v>
      </c>
      <c r="AG118" t="s">
        <v>331</v>
      </c>
      <c r="AH118" t="s">
        <v>195</v>
      </c>
      <c r="AI118" t="s">
        <v>195</v>
      </c>
      <c r="AJ118" t="s">
        <v>195</v>
      </c>
      <c r="AK118" t="s">
        <v>195</v>
      </c>
      <c r="AL118" t="s">
        <v>195</v>
      </c>
      <c r="AM118" t="s">
        <v>195</v>
      </c>
      <c r="AN118" t="s">
        <v>195</v>
      </c>
      <c r="AO118" t="s">
        <v>195</v>
      </c>
      <c r="AP118" t="s">
        <v>195</v>
      </c>
      <c r="AQ118" t="s">
        <v>195</v>
      </c>
      <c r="AR118" t="s">
        <v>195</v>
      </c>
      <c r="AS118" t="s">
        <v>195</v>
      </c>
      <c r="AT118" t="s">
        <v>195</v>
      </c>
      <c r="AU118" t="s">
        <v>195</v>
      </c>
      <c r="AV118" t="s">
        <v>195</v>
      </c>
      <c r="AW118">
        <v>99.099999999999994</v>
      </c>
      <c r="AX118">
        <v>94.900000000000006</v>
      </c>
      <c r="AY118">
        <v>96.599999999999994</v>
      </c>
      <c r="AZ118">
        <v>99.900000000000006</v>
      </c>
      <c r="BA118">
        <v>95.700000000000003</v>
      </c>
      <c r="BB118">
        <v>91.599999999999994</v>
      </c>
      <c r="BC118">
        <v>47.899999999999999</v>
      </c>
      <c r="BD118">
        <v>98.5</v>
      </c>
      <c r="BE118">
        <v>96.599999999999994</v>
      </c>
      <c r="BF118">
        <v>96.299999999999997</v>
      </c>
      <c r="BG118">
        <v>92.799999999999997</v>
      </c>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row>
    <row r="119">
      <c r="A119" t="s">
        <v>725</v>
      </c>
      <c r="B119">
        <v>2010</v>
      </c>
      <c r="C119" t="s">
        <v>730</v>
      </c>
      <c r="D119">
        <v>37</v>
      </c>
      <c r="E119" t="s">
        <v>168</v>
      </c>
      <c r="F119" t="s">
        <v>49</v>
      </c>
      <c r="G119" t="s">
        <v>744</v>
      </c>
      <c r="H119">
        <v>0.40000000000000002</v>
      </c>
      <c r="I119">
        <v>0.40000000000000002</v>
      </c>
      <c r="J119">
        <v>0.59999999999999998</v>
      </c>
      <c r="K119">
        <v>2.8999999999999999</v>
      </c>
      <c r="L119">
        <v>41.200000000000003</v>
      </c>
      <c r="M119">
        <v>5</v>
      </c>
      <c r="N119">
        <v>6.9000000000000004</v>
      </c>
      <c r="O119">
        <v>21.800000000000001</v>
      </c>
      <c r="P119">
        <v>44</v>
      </c>
      <c r="Q119">
        <v>67.900000000000006</v>
      </c>
      <c r="R119">
        <v>0.10000000000000001</v>
      </c>
      <c r="S119">
        <v>0</v>
      </c>
      <c r="T119">
        <v>0</v>
      </c>
      <c r="U119">
        <v>0.29999999999999999</v>
      </c>
      <c r="V119">
        <v>1.3999999999999999</v>
      </c>
      <c r="W119" t="s">
        <v>260</v>
      </c>
      <c r="X119" t="s">
        <v>326</v>
      </c>
      <c r="Y119" t="s">
        <v>262</v>
      </c>
      <c r="Z119" t="s">
        <v>327</v>
      </c>
      <c r="AA119" t="s">
        <v>328</v>
      </c>
      <c r="AB119" t="s">
        <v>265</v>
      </c>
      <c r="AC119" t="s">
        <v>266</v>
      </c>
      <c r="AD119" t="s">
        <v>267</v>
      </c>
      <c r="AE119" t="s">
        <v>329</v>
      </c>
      <c r="AF119" t="s">
        <v>330</v>
      </c>
      <c r="AG119" t="s">
        <v>331</v>
      </c>
      <c r="AH119" t="s">
        <v>195</v>
      </c>
      <c r="AI119" t="s">
        <v>195</v>
      </c>
      <c r="AJ119" t="s">
        <v>195</v>
      </c>
      <c r="AK119" t="s">
        <v>195</v>
      </c>
      <c r="AL119" t="s">
        <v>195</v>
      </c>
      <c r="AM119" t="s">
        <v>195</v>
      </c>
      <c r="AN119" t="s">
        <v>195</v>
      </c>
      <c r="AO119" t="s">
        <v>195</v>
      </c>
      <c r="AP119" t="s">
        <v>195</v>
      </c>
      <c r="AQ119" t="s">
        <v>195</v>
      </c>
      <c r="AR119" t="s">
        <v>195</v>
      </c>
      <c r="AS119" t="s">
        <v>195</v>
      </c>
      <c r="AT119" t="s">
        <v>195</v>
      </c>
      <c r="AU119" t="s">
        <v>195</v>
      </c>
      <c r="AV119" t="s">
        <v>195</v>
      </c>
      <c r="AW119">
        <v>0.90000000000000002</v>
      </c>
      <c r="AX119">
        <v>5.0999999999999996</v>
      </c>
      <c r="AY119">
        <v>1.2</v>
      </c>
      <c r="AZ119">
        <v>0</v>
      </c>
      <c r="BA119">
        <v>4</v>
      </c>
      <c r="BB119">
        <v>7.0999999999999996</v>
      </c>
      <c r="BC119">
        <v>51.700000000000003</v>
      </c>
      <c r="BD119">
        <v>1.2</v>
      </c>
      <c r="BE119">
        <v>3.3999999999999999</v>
      </c>
      <c r="BF119">
        <v>2.1000000000000001</v>
      </c>
      <c r="BG119">
        <v>7</v>
      </c>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row>
    <row r="120">
      <c r="A120" t="s">
        <v>725</v>
      </c>
      <c r="B120">
        <v>2010</v>
      </c>
      <c r="C120" t="s">
        <v>730</v>
      </c>
      <c r="D120">
        <v>38</v>
      </c>
      <c r="E120" t="s">
        <v>168</v>
      </c>
      <c r="F120" t="s">
        <v>48</v>
      </c>
      <c r="G120" t="s">
        <v>195</v>
      </c>
      <c r="H120">
        <v>99.599999999999994</v>
      </c>
      <c r="I120">
        <v>99.599999999999994</v>
      </c>
      <c r="J120">
        <v>99.400000000000006</v>
      </c>
      <c r="K120">
        <v>97.099999999999994</v>
      </c>
      <c r="L120">
        <v>58.799999999999997</v>
      </c>
      <c r="M120">
        <v>95</v>
      </c>
      <c r="N120">
        <v>93.099999999999994</v>
      </c>
      <c r="O120">
        <v>78.200000000000003</v>
      </c>
      <c r="P120">
        <v>56</v>
      </c>
      <c r="Q120">
        <v>32.100000000000001</v>
      </c>
      <c r="R120">
        <v>99.900000000000006</v>
      </c>
      <c r="S120">
        <v>100</v>
      </c>
      <c r="T120">
        <v>100</v>
      </c>
      <c r="U120">
        <v>99.700000000000003</v>
      </c>
      <c r="V120">
        <v>98.599999999999994</v>
      </c>
      <c r="W120" t="s">
        <v>260</v>
      </c>
      <c r="X120" t="s">
        <v>326</v>
      </c>
      <c r="Y120" t="s">
        <v>262</v>
      </c>
      <c r="Z120" t="s">
        <v>327</v>
      </c>
      <c r="AA120" t="s">
        <v>328</v>
      </c>
      <c r="AB120" t="s">
        <v>265</v>
      </c>
      <c r="AC120" t="s">
        <v>266</v>
      </c>
      <c r="AD120" t="s">
        <v>267</v>
      </c>
      <c r="AE120" t="s">
        <v>329</v>
      </c>
      <c r="AF120" t="s">
        <v>330</v>
      </c>
      <c r="AG120" t="s">
        <v>331</v>
      </c>
      <c r="AH120" t="s">
        <v>195</v>
      </c>
      <c r="AI120" t="s">
        <v>195</v>
      </c>
      <c r="AJ120" t="s">
        <v>195</v>
      </c>
      <c r="AK120" t="s">
        <v>195</v>
      </c>
      <c r="AL120" t="s">
        <v>195</v>
      </c>
      <c r="AM120" t="s">
        <v>195</v>
      </c>
      <c r="AN120" t="s">
        <v>195</v>
      </c>
      <c r="AO120" t="s">
        <v>195</v>
      </c>
      <c r="AP120" t="s">
        <v>195</v>
      </c>
      <c r="AQ120" t="s">
        <v>195</v>
      </c>
      <c r="AR120" t="s">
        <v>195</v>
      </c>
      <c r="AS120" t="s">
        <v>195</v>
      </c>
      <c r="AT120" t="s">
        <v>195</v>
      </c>
      <c r="AU120" t="s">
        <v>195</v>
      </c>
      <c r="AV120" t="s">
        <v>195</v>
      </c>
      <c r="AW120">
        <v>99.099999999999994</v>
      </c>
      <c r="AX120">
        <v>94.900000000000006</v>
      </c>
      <c r="AY120">
        <v>98.799999999999997</v>
      </c>
      <c r="AZ120">
        <v>100</v>
      </c>
      <c r="BA120">
        <v>96</v>
      </c>
      <c r="BB120">
        <v>92.900000000000006</v>
      </c>
      <c r="BC120">
        <v>48.299999999999997</v>
      </c>
      <c r="BD120">
        <v>98.799999999999997</v>
      </c>
      <c r="BE120">
        <v>96.599999999999994</v>
      </c>
      <c r="BF120">
        <v>97.900000000000006</v>
      </c>
      <c r="BG120">
        <v>93</v>
      </c>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row>
    <row r="121">
      <c r="A121" t="s">
        <v>725</v>
      </c>
      <c r="B121">
        <v>2010</v>
      </c>
      <c r="C121" t="s">
        <v>730</v>
      </c>
      <c r="D121">
        <v>41</v>
      </c>
      <c r="E121" t="s">
        <v>56</v>
      </c>
      <c r="F121" t="s">
        <v>49</v>
      </c>
      <c r="G121" t="s">
        <v>195</v>
      </c>
      <c r="H121">
        <v>38.100000000000001</v>
      </c>
      <c r="I121">
        <v>37.200000000000003</v>
      </c>
      <c r="J121">
        <v>32.600000000000001</v>
      </c>
      <c r="K121">
        <v>33.100000000000001</v>
      </c>
      <c r="L121">
        <v>17</v>
      </c>
      <c r="M121">
        <v>38.799999999999997</v>
      </c>
      <c r="N121">
        <v>33.5</v>
      </c>
      <c r="O121">
        <v>33.700000000000003</v>
      </c>
      <c r="P121">
        <v>12.199999999999999</v>
      </c>
      <c r="Q121">
        <v>2.8999999999999999</v>
      </c>
      <c r="R121">
        <v>37.5</v>
      </c>
      <c r="S121">
        <v>37.200000000000003</v>
      </c>
      <c r="T121">
        <v>37.200000000000003</v>
      </c>
      <c r="U121">
        <v>30.5</v>
      </c>
      <c r="V121">
        <v>32.399999999999999</v>
      </c>
      <c r="W121" t="s">
        <v>260</v>
      </c>
      <c r="X121" t="s">
        <v>326</v>
      </c>
      <c r="Y121" t="s">
        <v>262</v>
      </c>
      <c r="Z121" t="s">
        <v>327</v>
      </c>
      <c r="AA121" t="s">
        <v>328</v>
      </c>
      <c r="AB121" t="s">
        <v>265</v>
      </c>
      <c r="AC121" t="s">
        <v>266</v>
      </c>
      <c r="AD121" t="s">
        <v>267</v>
      </c>
      <c r="AE121" t="s">
        <v>329</v>
      </c>
      <c r="AF121" t="s">
        <v>330</v>
      </c>
      <c r="AG121" t="s">
        <v>331</v>
      </c>
      <c r="AH121" t="s">
        <v>195</v>
      </c>
      <c r="AI121" t="s">
        <v>195</v>
      </c>
      <c r="AJ121" t="s">
        <v>195</v>
      </c>
      <c r="AK121" t="s">
        <v>195</v>
      </c>
      <c r="AL121" t="s">
        <v>195</v>
      </c>
      <c r="AM121" t="s">
        <v>195</v>
      </c>
      <c r="AN121" t="s">
        <v>195</v>
      </c>
      <c r="AO121" t="s">
        <v>195</v>
      </c>
      <c r="AP121" t="s">
        <v>195</v>
      </c>
      <c r="AQ121" t="s">
        <v>195</v>
      </c>
      <c r="AR121" t="s">
        <v>195</v>
      </c>
      <c r="AS121" t="s">
        <v>195</v>
      </c>
      <c r="AT121" t="s">
        <v>195</v>
      </c>
      <c r="AU121" t="s">
        <v>195</v>
      </c>
      <c r="AV121" t="s">
        <v>195</v>
      </c>
      <c r="AW121">
        <v>48.700000000000003</v>
      </c>
      <c r="AX121">
        <v>47.399999999999999</v>
      </c>
      <c r="AY121">
        <v>38.200000000000003</v>
      </c>
      <c r="AZ121">
        <v>37.399999999999999</v>
      </c>
      <c r="BA121">
        <v>52.799999999999997</v>
      </c>
      <c r="BB121">
        <v>21.100000000000001</v>
      </c>
      <c r="BC121">
        <v>16.899999999999999</v>
      </c>
      <c r="BD121">
        <v>38.200000000000003</v>
      </c>
      <c r="BE121">
        <v>34.5</v>
      </c>
      <c r="BF121">
        <v>13.199999999999999</v>
      </c>
      <c r="BG121">
        <v>31.199999999999999</v>
      </c>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row>
    <row r="122">
      <c r="A122" t="s">
        <v>725</v>
      </c>
      <c r="B122">
        <v>2010</v>
      </c>
      <c r="C122" t="s">
        <v>730</v>
      </c>
      <c r="D122">
        <v>42</v>
      </c>
      <c r="E122" t="s">
        <v>56</v>
      </c>
      <c r="F122" t="s">
        <v>48</v>
      </c>
      <c r="G122" t="s">
        <v>745</v>
      </c>
      <c r="H122">
        <v>61.899999999999999</v>
      </c>
      <c r="I122">
        <v>62.799999999999997</v>
      </c>
      <c r="J122">
        <v>67.400000000000006</v>
      </c>
      <c r="K122">
        <v>66.900000000000006</v>
      </c>
      <c r="L122">
        <v>83</v>
      </c>
      <c r="M122">
        <v>61.200000000000003</v>
      </c>
      <c r="N122">
        <v>66.5</v>
      </c>
      <c r="O122">
        <v>66.299999999999997</v>
      </c>
      <c r="P122">
        <v>87.799999999999997</v>
      </c>
      <c r="Q122">
        <v>97.099999999999994</v>
      </c>
      <c r="R122">
        <v>62.5</v>
      </c>
      <c r="S122">
        <v>62.799999999999997</v>
      </c>
      <c r="T122">
        <v>62.799999999999997</v>
      </c>
      <c r="U122">
        <v>69.5</v>
      </c>
      <c r="V122">
        <v>67.599999999999994</v>
      </c>
      <c r="W122" t="s">
        <v>260</v>
      </c>
      <c r="X122" t="s">
        <v>326</v>
      </c>
      <c r="Y122" t="s">
        <v>262</v>
      </c>
      <c r="Z122" t="s">
        <v>327</v>
      </c>
      <c r="AA122" t="s">
        <v>328</v>
      </c>
      <c r="AB122" t="s">
        <v>265</v>
      </c>
      <c r="AC122" t="s">
        <v>266</v>
      </c>
      <c r="AD122" t="s">
        <v>267</v>
      </c>
      <c r="AE122" t="s">
        <v>329</v>
      </c>
      <c r="AF122" t="s">
        <v>330</v>
      </c>
      <c r="AG122" t="s">
        <v>331</v>
      </c>
      <c r="AH122" t="s">
        <v>195</v>
      </c>
      <c r="AI122" t="s">
        <v>195</v>
      </c>
      <c r="AJ122" t="s">
        <v>195</v>
      </c>
      <c r="AK122" t="s">
        <v>195</v>
      </c>
      <c r="AL122" t="s">
        <v>195</v>
      </c>
      <c r="AM122" t="s">
        <v>195</v>
      </c>
      <c r="AN122" t="s">
        <v>195</v>
      </c>
      <c r="AO122" t="s">
        <v>195</v>
      </c>
      <c r="AP122" t="s">
        <v>195</v>
      </c>
      <c r="AQ122" t="s">
        <v>195</v>
      </c>
      <c r="AR122" t="s">
        <v>195</v>
      </c>
      <c r="AS122" t="s">
        <v>195</v>
      </c>
      <c r="AT122" t="s">
        <v>195</v>
      </c>
      <c r="AU122" t="s">
        <v>195</v>
      </c>
      <c r="AV122" t="s">
        <v>195</v>
      </c>
      <c r="AW122">
        <v>51.299999999999997</v>
      </c>
      <c r="AX122">
        <v>52.600000000000001</v>
      </c>
      <c r="AY122">
        <v>61.799999999999997</v>
      </c>
      <c r="AZ122">
        <v>62.600000000000001</v>
      </c>
      <c r="BA122">
        <v>47.200000000000003</v>
      </c>
      <c r="BB122">
        <v>78.900000000000006</v>
      </c>
      <c r="BC122">
        <v>83.099999999999994</v>
      </c>
      <c r="BD122">
        <v>61.799999999999997</v>
      </c>
      <c r="BE122">
        <v>65.5</v>
      </c>
      <c r="BF122">
        <v>86.799999999999997</v>
      </c>
      <c r="BG122">
        <v>68.799999999999997</v>
      </c>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row>
    <row r="123">
      <c r="A123" t="s">
        <v>725</v>
      </c>
      <c r="B123">
        <v>2010</v>
      </c>
      <c r="C123" t="s">
        <v>730</v>
      </c>
      <c r="D123">
        <v>58</v>
      </c>
      <c r="E123" t="s">
        <v>332</v>
      </c>
      <c r="F123" t="s">
        <v>333</v>
      </c>
      <c r="G123" t="s">
        <v>195</v>
      </c>
      <c r="H123">
        <v>0</v>
      </c>
      <c r="I123">
        <v>0</v>
      </c>
      <c r="J123">
        <v>0</v>
      </c>
      <c r="K123">
        <v>0.26598767316899702</v>
      </c>
      <c r="L123">
        <v>7.5159196006965381</v>
      </c>
      <c r="M123">
        <v>0</v>
      </c>
      <c r="N123">
        <v>0.92019011862700706</v>
      </c>
      <c r="O123">
        <v>3.4625501986020182</v>
      </c>
      <c r="P123">
        <v>8.0535238279616532</v>
      </c>
      <c r="Q123">
        <v>13.227076649516141</v>
      </c>
      <c r="R123">
        <v>0</v>
      </c>
      <c r="S123">
        <v>0</v>
      </c>
      <c r="T123">
        <v>0</v>
      </c>
      <c r="U123">
        <v>0</v>
      </c>
      <c r="V123">
        <v>0</v>
      </c>
      <c r="W123" t="s">
        <v>260</v>
      </c>
      <c r="X123" t="s">
        <v>326</v>
      </c>
      <c r="Y123" t="s">
        <v>262</v>
      </c>
      <c r="Z123" t="s">
        <v>327</v>
      </c>
      <c r="AA123" t="s">
        <v>328</v>
      </c>
      <c r="AB123" t="s">
        <v>265</v>
      </c>
      <c r="AC123" t="s">
        <v>266</v>
      </c>
      <c r="AD123" t="s">
        <v>267</v>
      </c>
      <c r="AE123" t="s">
        <v>329</v>
      </c>
      <c r="AF123" t="s">
        <v>330</v>
      </c>
      <c r="AG123" t="s">
        <v>331</v>
      </c>
      <c r="AH123" t="s">
        <v>195</v>
      </c>
      <c r="AI123" t="s">
        <v>195</v>
      </c>
      <c r="AJ123" t="s">
        <v>195</v>
      </c>
      <c r="AK123" t="s">
        <v>195</v>
      </c>
      <c r="AL123" t="s">
        <v>195</v>
      </c>
      <c r="AM123" t="s">
        <v>195</v>
      </c>
      <c r="AN123" t="s">
        <v>195</v>
      </c>
      <c r="AO123" t="s">
        <v>195</v>
      </c>
      <c r="AP123" t="s">
        <v>195</v>
      </c>
      <c r="AQ123" t="s">
        <v>195</v>
      </c>
      <c r="AR123" t="s">
        <v>195</v>
      </c>
      <c r="AS123" t="s">
        <v>195</v>
      </c>
      <c r="AT123" t="s">
        <v>195</v>
      </c>
      <c r="AU123" t="s">
        <v>195</v>
      </c>
      <c r="AV123" t="s">
        <v>195</v>
      </c>
      <c r="AW123">
        <v>0</v>
      </c>
      <c r="AX123">
        <v>0.98146923134995023</v>
      </c>
      <c r="AY123">
        <v>0.1086216310199187</v>
      </c>
      <c r="AZ123">
        <v>0</v>
      </c>
      <c r="BA123">
        <v>0.24225460602535609</v>
      </c>
      <c r="BB123">
        <v>2.274561684950144</v>
      </c>
      <c r="BC123">
        <v>6.6930179685876183</v>
      </c>
      <c r="BD123">
        <v>0.80699945161111297</v>
      </c>
      <c r="BE123">
        <v>0.6374681419524294</v>
      </c>
      <c r="BF123">
        <v>0.13575398913094089</v>
      </c>
      <c r="BG123">
        <v>3.13209768141293</v>
      </c>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row>
    <row r="124">
      <c r="A124" t="s">
        <v>725</v>
      </c>
      <c r="B124">
        <v>2010</v>
      </c>
      <c r="C124" t="s">
        <v>730</v>
      </c>
      <c r="D124">
        <v>59</v>
      </c>
      <c r="E124" t="s">
        <v>332</v>
      </c>
      <c r="F124" t="s">
        <v>334</v>
      </c>
      <c r="G124" t="s">
        <v>195</v>
      </c>
      <c r="H124">
        <v>0</v>
      </c>
      <c r="I124">
        <v>0.0046305566643248999</v>
      </c>
      <c r="J124">
        <v>0.1468922418306495</v>
      </c>
      <c r="K124">
        <v>1.270348833124838</v>
      </c>
      <c r="L124">
        <v>31.472076847198789</v>
      </c>
      <c r="M124">
        <v>0.62814179131116032</v>
      </c>
      <c r="N124">
        <v>4.0147177096151534</v>
      </c>
      <c r="O124">
        <v>16.11431923898121</v>
      </c>
      <c r="P124">
        <v>34.115225404332847</v>
      </c>
      <c r="Q124">
        <v>52.389097688970267</v>
      </c>
      <c r="R124">
        <v>0</v>
      </c>
      <c r="S124">
        <v>0</v>
      </c>
      <c r="T124">
        <v>0</v>
      </c>
      <c r="U124">
        <v>0</v>
      </c>
      <c r="V124">
        <v>0.52923023121548041</v>
      </c>
      <c r="W124" t="s">
        <v>260</v>
      </c>
      <c r="X124" t="s">
        <v>326</v>
      </c>
      <c r="Y124" t="s">
        <v>262</v>
      </c>
      <c r="Z124" t="s">
        <v>327</v>
      </c>
      <c r="AA124" t="s">
        <v>328</v>
      </c>
      <c r="AB124" t="s">
        <v>265</v>
      </c>
      <c r="AC124" t="s">
        <v>266</v>
      </c>
      <c r="AD124" t="s">
        <v>267</v>
      </c>
      <c r="AE124" t="s">
        <v>329</v>
      </c>
      <c r="AF124" t="s">
        <v>330</v>
      </c>
      <c r="AG124" t="s">
        <v>331</v>
      </c>
      <c r="AH124" t="s">
        <v>195</v>
      </c>
      <c r="AI124" t="s">
        <v>195</v>
      </c>
      <c r="AJ124" t="s">
        <v>195</v>
      </c>
      <c r="AK124" t="s">
        <v>195</v>
      </c>
      <c r="AL124" t="s">
        <v>195</v>
      </c>
      <c r="AM124" t="s">
        <v>195</v>
      </c>
      <c r="AN124" t="s">
        <v>195</v>
      </c>
      <c r="AO124" t="s">
        <v>195</v>
      </c>
      <c r="AP124" t="s">
        <v>195</v>
      </c>
      <c r="AQ124" t="s">
        <v>195</v>
      </c>
      <c r="AR124" t="s">
        <v>195</v>
      </c>
      <c r="AS124" t="s">
        <v>195</v>
      </c>
      <c r="AT124" t="s">
        <v>195</v>
      </c>
      <c r="AU124" t="s">
        <v>195</v>
      </c>
      <c r="AV124" t="s">
        <v>195</v>
      </c>
      <c r="AW124">
        <v>0.80000999863247757</v>
      </c>
      <c r="AX124">
        <v>3.7040667959993332</v>
      </c>
      <c r="AY124">
        <v>0.068162201586198901</v>
      </c>
      <c r="AZ124">
        <v>0</v>
      </c>
      <c r="BA124">
        <v>1.654798158773803</v>
      </c>
      <c r="BB124">
        <v>4.0323411920435968</v>
      </c>
      <c r="BC124">
        <v>42.706400903332543</v>
      </c>
      <c r="BD124">
        <v>0.36028245633123779</v>
      </c>
      <c r="BE124">
        <v>2.0811557694125749</v>
      </c>
      <c r="BF124">
        <v>1.044104829155305</v>
      </c>
      <c r="BG124">
        <v>3.0503953583874339</v>
      </c>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row>
    <row r="125">
      <c r="A125" t="s">
        <v>725</v>
      </c>
      <c r="B125">
        <v>2010</v>
      </c>
      <c r="C125" t="s">
        <v>730</v>
      </c>
      <c r="D125">
        <v>60</v>
      </c>
      <c r="E125" t="s">
        <v>332</v>
      </c>
      <c r="F125" t="s">
        <v>335</v>
      </c>
      <c r="G125" t="s">
        <v>195</v>
      </c>
      <c r="H125">
        <v>0.13448495159233589</v>
      </c>
      <c r="I125">
        <v>0.10892731391615899</v>
      </c>
      <c r="J125">
        <v>0.51000020146895741</v>
      </c>
      <c r="K125">
        <v>8.8693262100282766</v>
      </c>
      <c r="L125">
        <v>31.51006923831461</v>
      </c>
      <c r="M125">
        <v>4.6071249976024662</v>
      </c>
      <c r="N125">
        <v>27.325897880579181</v>
      </c>
      <c r="O125">
        <v>34.506921796824408</v>
      </c>
      <c r="P125">
        <v>37.556033061830647</v>
      </c>
      <c r="Q125">
        <v>25.04872501823445</v>
      </c>
      <c r="R125">
        <v>0</v>
      </c>
      <c r="S125">
        <v>0</v>
      </c>
      <c r="T125">
        <v>0.13222950221495769</v>
      </c>
      <c r="U125">
        <v>0.1365888384539842</v>
      </c>
      <c r="V125">
        <v>2.6112416462031072</v>
      </c>
      <c r="W125" t="s">
        <v>260</v>
      </c>
      <c r="X125" t="s">
        <v>326</v>
      </c>
      <c r="Y125" t="s">
        <v>262</v>
      </c>
      <c r="Z125" t="s">
        <v>327</v>
      </c>
      <c r="AA125" t="s">
        <v>328</v>
      </c>
      <c r="AB125" t="s">
        <v>265</v>
      </c>
      <c r="AC125" t="s">
        <v>266</v>
      </c>
      <c r="AD125" t="s">
        <v>267</v>
      </c>
      <c r="AE125" t="s">
        <v>329</v>
      </c>
      <c r="AF125" t="s">
        <v>330</v>
      </c>
      <c r="AG125" t="s">
        <v>331</v>
      </c>
      <c r="AH125" t="s">
        <v>195</v>
      </c>
      <c r="AI125" t="s">
        <v>195</v>
      </c>
      <c r="AJ125" t="s">
        <v>195</v>
      </c>
      <c r="AK125" t="s">
        <v>195</v>
      </c>
      <c r="AL125" t="s">
        <v>195</v>
      </c>
      <c r="AM125" t="s">
        <v>195</v>
      </c>
      <c r="AN125" t="s">
        <v>195</v>
      </c>
      <c r="AO125" t="s">
        <v>195</v>
      </c>
      <c r="AP125" t="s">
        <v>195</v>
      </c>
      <c r="AQ125" t="s">
        <v>195</v>
      </c>
      <c r="AR125" t="s">
        <v>195</v>
      </c>
      <c r="AS125" t="s">
        <v>195</v>
      </c>
      <c r="AT125" t="s">
        <v>195</v>
      </c>
      <c r="AU125" t="s">
        <v>195</v>
      </c>
      <c r="AV125" t="s">
        <v>195</v>
      </c>
      <c r="AW125">
        <v>1.2726700637248349</v>
      </c>
      <c r="AX125">
        <v>8.9325244232862318</v>
      </c>
      <c r="AY125">
        <v>1.0141192349992489</v>
      </c>
      <c r="AZ125">
        <v>1.0022493805053769</v>
      </c>
      <c r="BA125">
        <v>16.536978907875131</v>
      </c>
      <c r="BB125">
        <v>9.9259486279036828</v>
      </c>
      <c r="BC125">
        <v>27.513268776597641</v>
      </c>
      <c r="BD125">
        <v>2.8046289711654149</v>
      </c>
      <c r="BE125">
        <v>1.0712000572711291</v>
      </c>
      <c r="BF125">
        <v>2.1054340387083319</v>
      </c>
      <c r="BG125">
        <v>11.052778529253169</v>
      </c>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row>
    <row r="126">
      <c r="A126" t="s">
        <v>725</v>
      </c>
      <c r="B126">
        <v>2010</v>
      </c>
      <c r="C126" t="s">
        <v>730</v>
      </c>
      <c r="D126">
        <v>61</v>
      </c>
      <c r="E126" t="s">
        <v>332</v>
      </c>
      <c r="F126" t="s">
        <v>336</v>
      </c>
      <c r="G126" t="s">
        <v>195</v>
      </c>
      <c r="H126">
        <v>3.2720130942996608</v>
      </c>
      <c r="I126">
        <v>6.8426207155054861</v>
      </c>
      <c r="J126">
        <v>7.5301806033457934</v>
      </c>
      <c r="K126">
        <v>15.18654851179971</v>
      </c>
      <c r="L126">
        <v>7.7716747472139556</v>
      </c>
      <c r="M126">
        <v>9.7664146782230574</v>
      </c>
      <c r="N126">
        <v>17.92992562823629</v>
      </c>
      <c r="O126">
        <v>11.4346163613857</v>
      </c>
      <c r="P126">
        <v>5.9842606920428647</v>
      </c>
      <c r="Q126">
        <v>1.996086456493132</v>
      </c>
      <c r="R126">
        <v>2.248576949307568</v>
      </c>
      <c r="S126">
        <v>4.9639049079377484</v>
      </c>
      <c r="T126">
        <v>6.6131426523097812</v>
      </c>
      <c r="U126">
        <v>8.8806711551329851</v>
      </c>
      <c r="V126">
        <v>15.07368881562499</v>
      </c>
      <c r="W126" t="s">
        <v>260</v>
      </c>
      <c r="X126" t="s">
        <v>326</v>
      </c>
      <c r="Y126" t="s">
        <v>262</v>
      </c>
      <c r="Z126" t="s">
        <v>327</v>
      </c>
      <c r="AA126" t="s">
        <v>328</v>
      </c>
      <c r="AB126" t="s">
        <v>265</v>
      </c>
      <c r="AC126" t="s">
        <v>266</v>
      </c>
      <c r="AD126" t="s">
        <v>267</v>
      </c>
      <c r="AE126" t="s">
        <v>329</v>
      </c>
      <c r="AF126" t="s">
        <v>330</v>
      </c>
      <c r="AG126" t="s">
        <v>331</v>
      </c>
      <c r="AH126" t="s">
        <v>195</v>
      </c>
      <c r="AI126" t="s">
        <v>195</v>
      </c>
      <c r="AJ126" t="s">
        <v>195</v>
      </c>
      <c r="AK126" t="s">
        <v>195</v>
      </c>
      <c r="AL126" t="s">
        <v>195</v>
      </c>
      <c r="AM126" t="s">
        <v>195</v>
      </c>
      <c r="AN126" t="s">
        <v>195</v>
      </c>
      <c r="AO126" t="s">
        <v>195</v>
      </c>
      <c r="AP126" t="s">
        <v>195</v>
      </c>
      <c r="AQ126" t="s">
        <v>195</v>
      </c>
      <c r="AR126" t="s">
        <v>195</v>
      </c>
      <c r="AS126" t="s">
        <v>195</v>
      </c>
      <c r="AT126" t="s">
        <v>195</v>
      </c>
      <c r="AU126" t="s">
        <v>195</v>
      </c>
      <c r="AV126" t="s">
        <v>195</v>
      </c>
      <c r="AW126">
        <v>1.7768197368509391</v>
      </c>
      <c r="AX126">
        <v>6.5257432688370116</v>
      </c>
      <c r="AY126">
        <v>1.129966214123433</v>
      </c>
      <c r="AZ126">
        <v>0.46679072043295972</v>
      </c>
      <c r="BA126">
        <v>2.7777552367963292</v>
      </c>
      <c r="BB126">
        <v>9.4903686221485284</v>
      </c>
      <c r="BC126">
        <v>1.6626558320283229</v>
      </c>
      <c r="BD126">
        <v>0.50721860769759131</v>
      </c>
      <c r="BE126">
        <v>42.065882081080041</v>
      </c>
      <c r="BF126">
        <v>6.1650858865254916</v>
      </c>
      <c r="BG126">
        <v>13.859174133874021</v>
      </c>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row>
    <row r="127">
      <c r="A127" t="s">
        <v>725</v>
      </c>
      <c r="B127">
        <v>2010</v>
      </c>
      <c r="C127" t="s">
        <v>730</v>
      </c>
      <c r="D127">
        <v>62</v>
      </c>
      <c r="E127" t="s">
        <v>332</v>
      </c>
      <c r="F127" t="s">
        <v>337</v>
      </c>
      <c r="G127" t="s">
        <v>195</v>
      </c>
      <c r="H127">
        <v>0.39855332888914491</v>
      </c>
      <c r="I127">
        <v>1.2094197685397341</v>
      </c>
      <c r="J127">
        <v>2.4878594083824468</v>
      </c>
      <c r="K127">
        <v>5.0674902837242151</v>
      </c>
      <c r="L127">
        <v>4.1047543617766094</v>
      </c>
      <c r="M127">
        <v>6.8230363364393432</v>
      </c>
      <c r="N127">
        <v>3.7907514643408788</v>
      </c>
      <c r="O127">
        <v>4.3153672807341854</v>
      </c>
      <c r="P127">
        <v>4.6578432918189892</v>
      </c>
      <c r="Q127">
        <v>1.83011131476041</v>
      </c>
      <c r="R127">
        <v>0</v>
      </c>
      <c r="S127">
        <v>0.058302120471588698</v>
      </c>
      <c r="T127">
        <v>0.80286818214544142</v>
      </c>
      <c r="U127">
        <v>2.6312369603738159</v>
      </c>
      <c r="V127">
        <v>6.2329663034462603</v>
      </c>
      <c r="W127" t="s">
        <v>260</v>
      </c>
      <c r="X127" t="s">
        <v>326</v>
      </c>
      <c r="Y127" t="s">
        <v>262</v>
      </c>
      <c r="Z127" t="s">
        <v>327</v>
      </c>
      <c r="AA127" t="s">
        <v>328</v>
      </c>
      <c r="AB127" t="s">
        <v>265</v>
      </c>
      <c r="AC127" t="s">
        <v>266</v>
      </c>
      <c r="AD127" t="s">
        <v>267</v>
      </c>
      <c r="AE127" t="s">
        <v>329</v>
      </c>
      <c r="AF127" t="s">
        <v>330</v>
      </c>
      <c r="AG127" t="s">
        <v>331</v>
      </c>
      <c r="AH127" t="s">
        <v>195</v>
      </c>
      <c r="AI127" t="s">
        <v>195</v>
      </c>
      <c r="AJ127" t="s">
        <v>195</v>
      </c>
      <c r="AK127" t="s">
        <v>195</v>
      </c>
      <c r="AL127" t="s">
        <v>195</v>
      </c>
      <c r="AM127" t="s">
        <v>195</v>
      </c>
      <c r="AN127" t="s">
        <v>195</v>
      </c>
      <c r="AO127" t="s">
        <v>195</v>
      </c>
      <c r="AP127" t="s">
        <v>195</v>
      </c>
      <c r="AQ127" t="s">
        <v>195</v>
      </c>
      <c r="AR127" t="s">
        <v>195</v>
      </c>
      <c r="AS127" t="s">
        <v>195</v>
      </c>
      <c r="AT127" t="s">
        <v>195</v>
      </c>
      <c r="AU127" t="s">
        <v>195</v>
      </c>
      <c r="AV127" t="s">
        <v>195</v>
      </c>
      <c r="AW127">
        <v>1.056428378584098</v>
      </c>
      <c r="AX127">
        <v>9.9794426155497504</v>
      </c>
      <c r="AY127">
        <v>0.54656804646492785</v>
      </c>
      <c r="AZ127">
        <v>0.38112109519710191</v>
      </c>
      <c r="BA127">
        <v>1.449745387199328</v>
      </c>
      <c r="BB127">
        <v>6.6407555935519946</v>
      </c>
      <c r="BC127">
        <v>5.2284127387876982</v>
      </c>
      <c r="BD127">
        <v>0.68858891454816862</v>
      </c>
      <c r="BE127">
        <v>0.076663632791230896</v>
      </c>
      <c r="BF127">
        <v>0.084037127117121802</v>
      </c>
      <c r="BG127">
        <v>0</v>
      </c>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row>
    <row r="128">
      <c r="A128" t="s">
        <v>725</v>
      </c>
      <c r="B128">
        <v>2010</v>
      </c>
      <c r="C128" t="s">
        <v>730</v>
      </c>
      <c r="D128">
        <v>63</v>
      </c>
      <c r="E128" t="s">
        <v>332</v>
      </c>
      <c r="F128" t="s">
        <v>338</v>
      </c>
      <c r="G128" t="s">
        <v>195</v>
      </c>
      <c r="H128">
        <v>2.420774280095916</v>
      </c>
      <c r="I128">
        <v>3.1930938328323251</v>
      </c>
      <c r="J128">
        <v>2.7923966245770209</v>
      </c>
      <c r="K128">
        <v>8.5596476946627806</v>
      </c>
      <c r="L128">
        <v>2.421548160168649</v>
      </c>
      <c r="M128">
        <v>17.023699155843762</v>
      </c>
      <c r="N128">
        <v>12.915181237958191</v>
      </c>
      <c r="O128">
        <v>4.9304812944401188</v>
      </c>
      <c r="P128">
        <v>1.6350215906257199</v>
      </c>
      <c r="Q128">
        <v>0.41672355178115661</v>
      </c>
      <c r="R128">
        <v>1.7114181780011961</v>
      </c>
      <c r="S128">
        <v>1.470417270288926</v>
      </c>
      <c r="T128">
        <v>2.6009551387405478</v>
      </c>
      <c r="U128">
        <v>1.634547534288183</v>
      </c>
      <c r="V128">
        <v>4.348339761706467</v>
      </c>
      <c r="W128" t="s">
        <v>260</v>
      </c>
      <c r="X128" t="s">
        <v>326</v>
      </c>
      <c r="Y128" t="s">
        <v>262</v>
      </c>
      <c r="Z128" t="s">
        <v>327</v>
      </c>
      <c r="AA128" t="s">
        <v>328</v>
      </c>
      <c r="AB128" t="s">
        <v>265</v>
      </c>
      <c r="AC128" t="s">
        <v>266</v>
      </c>
      <c r="AD128" t="s">
        <v>267</v>
      </c>
      <c r="AE128" t="s">
        <v>329</v>
      </c>
      <c r="AF128" t="s">
        <v>330</v>
      </c>
      <c r="AG128" t="s">
        <v>331</v>
      </c>
      <c r="AH128" t="s">
        <v>195</v>
      </c>
      <c r="AI128" t="s">
        <v>195</v>
      </c>
      <c r="AJ128" t="s">
        <v>195</v>
      </c>
      <c r="AK128" t="s">
        <v>195</v>
      </c>
      <c r="AL128" t="s">
        <v>195</v>
      </c>
      <c r="AM128" t="s">
        <v>195</v>
      </c>
      <c r="AN128" t="s">
        <v>195</v>
      </c>
      <c r="AO128" t="s">
        <v>195</v>
      </c>
      <c r="AP128" t="s">
        <v>195</v>
      </c>
      <c r="AQ128" t="s">
        <v>195</v>
      </c>
      <c r="AR128" t="s">
        <v>195</v>
      </c>
      <c r="AS128" t="s">
        <v>195</v>
      </c>
      <c r="AT128" t="s">
        <v>195</v>
      </c>
      <c r="AU128" t="s">
        <v>195</v>
      </c>
      <c r="AV128" t="s">
        <v>195</v>
      </c>
      <c r="AW128">
        <v>1.8534051798234299</v>
      </c>
      <c r="AX128">
        <v>1.8807543529558151</v>
      </c>
      <c r="AY128">
        <v>2.2316534300098758</v>
      </c>
      <c r="AZ128">
        <v>1.4848238855919</v>
      </c>
      <c r="BA128">
        <v>9.5583150776410282</v>
      </c>
      <c r="BB128">
        <v>5.8697576626624688</v>
      </c>
      <c r="BC128">
        <v>0.86386565863390252</v>
      </c>
      <c r="BD128">
        <v>2.6530143454496709</v>
      </c>
      <c r="BE128">
        <v>1.834444472248393</v>
      </c>
      <c r="BF128">
        <v>7.0641337728314681</v>
      </c>
      <c r="BG128">
        <v>5.0198644766329217</v>
      </c>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row>
    <row r="129">
      <c r="A129" t="s">
        <v>725</v>
      </c>
      <c r="B129">
        <v>2010</v>
      </c>
      <c r="C129" t="s">
        <v>730</v>
      </c>
      <c r="D129">
        <v>64</v>
      </c>
      <c r="E129" t="s">
        <v>332</v>
      </c>
      <c r="F129" t="s">
        <v>339</v>
      </c>
      <c r="G129" t="s">
        <v>195</v>
      </c>
      <c r="H129">
        <v>6.3724814659198286</v>
      </c>
      <c r="I129">
        <v>5.7438414398943056</v>
      </c>
      <c r="J129">
        <v>6.1428174244328817</v>
      </c>
      <c r="K129">
        <v>6.0073706979813091</v>
      </c>
      <c r="L129">
        <v>1.906369914567773</v>
      </c>
      <c r="M129">
        <v>10.63892301165601</v>
      </c>
      <c r="N129">
        <v>8.4479484408557486</v>
      </c>
      <c r="O129">
        <v>3.822137365231089</v>
      </c>
      <c r="P129">
        <v>0.81156757663052181</v>
      </c>
      <c r="Q129">
        <v>0.33630366830440289</v>
      </c>
      <c r="R129">
        <v>6.6374012360661343</v>
      </c>
      <c r="S129">
        <v>4.4873038126847131</v>
      </c>
      <c r="T129">
        <v>6.4857315152064583</v>
      </c>
      <c r="U129">
        <v>5.1590730266386862</v>
      </c>
      <c r="V129">
        <v>4.328568866930957</v>
      </c>
      <c r="W129" t="s">
        <v>260</v>
      </c>
      <c r="X129" t="s">
        <v>326</v>
      </c>
      <c r="Y129" t="s">
        <v>262</v>
      </c>
      <c r="Z129" t="s">
        <v>327</v>
      </c>
      <c r="AA129" t="s">
        <v>328</v>
      </c>
      <c r="AB129" t="s">
        <v>265</v>
      </c>
      <c r="AC129" t="s">
        <v>266</v>
      </c>
      <c r="AD129" t="s">
        <v>267</v>
      </c>
      <c r="AE129" t="s">
        <v>329</v>
      </c>
      <c r="AF129" t="s">
        <v>330</v>
      </c>
      <c r="AG129" t="s">
        <v>331</v>
      </c>
      <c r="AH129" t="s">
        <v>195</v>
      </c>
      <c r="AI129" t="s">
        <v>195</v>
      </c>
      <c r="AJ129" t="s">
        <v>195</v>
      </c>
      <c r="AK129" t="s">
        <v>195</v>
      </c>
      <c r="AL129" t="s">
        <v>195</v>
      </c>
      <c r="AM129" t="s">
        <v>195</v>
      </c>
      <c r="AN129" t="s">
        <v>195</v>
      </c>
      <c r="AO129" t="s">
        <v>195</v>
      </c>
      <c r="AP129" t="s">
        <v>195</v>
      </c>
      <c r="AQ129" t="s">
        <v>195</v>
      </c>
      <c r="AR129" t="s">
        <v>195</v>
      </c>
      <c r="AS129" t="s">
        <v>195</v>
      </c>
      <c r="AT129" t="s">
        <v>195</v>
      </c>
      <c r="AU129" t="s">
        <v>195</v>
      </c>
      <c r="AV129" t="s">
        <v>195</v>
      </c>
      <c r="AW129">
        <v>1.8456688137389641</v>
      </c>
      <c r="AX129">
        <v>2.8611684372156239</v>
      </c>
      <c r="AY129">
        <v>9.8197505647741377</v>
      </c>
      <c r="AZ129">
        <v>1.9691872431356281</v>
      </c>
      <c r="BA129">
        <v>2.1938223521461362</v>
      </c>
      <c r="BB129">
        <v>8.7452863264138863</v>
      </c>
      <c r="BC129">
        <v>3.394261976296435</v>
      </c>
      <c r="BD129">
        <v>2.0454662869616889</v>
      </c>
      <c r="BE129">
        <v>0.81650404189492087</v>
      </c>
      <c r="BF129">
        <v>10.31109323758721</v>
      </c>
      <c r="BG129">
        <v>5.4553275367307927</v>
      </c>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row>
    <row r="130">
      <c r="A130" t="s">
        <v>725</v>
      </c>
      <c r="B130">
        <v>2010</v>
      </c>
      <c r="C130" t="s">
        <v>730</v>
      </c>
      <c r="D130">
        <v>65</v>
      </c>
      <c r="E130" t="s">
        <v>332</v>
      </c>
      <c r="F130" t="s">
        <v>340</v>
      </c>
      <c r="G130" t="s">
        <v>195</v>
      </c>
      <c r="H130">
        <v>11.3346832111203</v>
      </c>
      <c r="I130">
        <v>16.536981964034311</v>
      </c>
      <c r="J130">
        <v>20.143656200324362</v>
      </c>
      <c r="K130">
        <v>23.43469456938687</v>
      </c>
      <c r="L130">
        <v>5.0451664642929428</v>
      </c>
      <c r="M130">
        <v>20.964596124058151</v>
      </c>
      <c r="N130">
        <v>11.50213333122263</v>
      </c>
      <c r="O130">
        <v>8.5805631719681337</v>
      </c>
      <c r="P130">
        <v>1.8461518770554011</v>
      </c>
      <c r="Q130">
        <v>1.2824336731970121</v>
      </c>
      <c r="R130">
        <v>10.32587697892815</v>
      </c>
      <c r="S130">
        <v>16.120752967676161</v>
      </c>
      <c r="T130">
        <v>17.0051577660902</v>
      </c>
      <c r="U130">
        <v>19.448433970890679</v>
      </c>
      <c r="V130">
        <v>27.666679145534921</v>
      </c>
      <c r="W130" t="s">
        <v>260</v>
      </c>
      <c r="X130" t="s">
        <v>326</v>
      </c>
      <c r="Y130" t="s">
        <v>262</v>
      </c>
      <c r="Z130" t="s">
        <v>327</v>
      </c>
      <c r="AA130" t="s">
        <v>328</v>
      </c>
      <c r="AB130" t="s">
        <v>265</v>
      </c>
      <c r="AC130" t="s">
        <v>266</v>
      </c>
      <c r="AD130" t="s">
        <v>267</v>
      </c>
      <c r="AE130" t="s">
        <v>329</v>
      </c>
      <c r="AF130" t="s">
        <v>330</v>
      </c>
      <c r="AG130" t="s">
        <v>331</v>
      </c>
      <c r="AH130" t="s">
        <v>195</v>
      </c>
      <c r="AI130" t="s">
        <v>195</v>
      </c>
      <c r="AJ130" t="s">
        <v>195</v>
      </c>
      <c r="AK130" t="s">
        <v>195</v>
      </c>
      <c r="AL130" t="s">
        <v>195</v>
      </c>
      <c r="AM130" t="s">
        <v>195</v>
      </c>
      <c r="AN130" t="s">
        <v>195</v>
      </c>
      <c r="AO130" t="s">
        <v>195</v>
      </c>
      <c r="AP130" t="s">
        <v>195</v>
      </c>
      <c r="AQ130" t="s">
        <v>195</v>
      </c>
      <c r="AR130" t="s">
        <v>195</v>
      </c>
      <c r="AS130" t="s">
        <v>195</v>
      </c>
      <c r="AT130" t="s">
        <v>195</v>
      </c>
      <c r="AU130" t="s">
        <v>195</v>
      </c>
      <c r="AV130" t="s">
        <v>195</v>
      </c>
      <c r="AW130">
        <v>12.51937528475154</v>
      </c>
      <c r="AX130">
        <v>21.722862807936</v>
      </c>
      <c r="AY130">
        <v>6.8620642435608072</v>
      </c>
      <c r="AZ130">
        <v>9.0418528499650481</v>
      </c>
      <c r="BA130">
        <v>10.537688242171379</v>
      </c>
      <c r="BB130">
        <v>9.6919975136478964</v>
      </c>
      <c r="BC130">
        <v>3.0881824293763041</v>
      </c>
      <c r="BD130">
        <v>31.5063586615608</v>
      </c>
      <c r="BE130">
        <v>29.21945881349324</v>
      </c>
      <c r="BF130">
        <v>29.210556937127791</v>
      </c>
      <c r="BG130">
        <v>24.774578269029661</v>
      </c>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row>
    <row r="131">
      <c r="A131" t="s">
        <v>725</v>
      </c>
      <c r="B131">
        <v>2010</v>
      </c>
      <c r="C131" t="s">
        <v>730</v>
      </c>
      <c r="D131">
        <v>66</v>
      </c>
      <c r="E131" t="s">
        <v>332</v>
      </c>
      <c r="F131" t="s">
        <v>341</v>
      </c>
      <c r="G131" t="s">
        <v>195</v>
      </c>
      <c r="H131">
        <v>50.09651530731314</v>
      </c>
      <c r="I131">
        <v>45.391545932948461</v>
      </c>
      <c r="J131">
        <v>38.252479806559229</v>
      </c>
      <c r="K131">
        <v>20.18210684123704</v>
      </c>
      <c r="L131">
        <v>6.2664104036880648</v>
      </c>
      <c r="M131">
        <v>23.559568050482319</v>
      </c>
      <c r="N131">
        <v>9.6183170596797289</v>
      </c>
      <c r="O131">
        <v>11.49875521917993</v>
      </c>
      <c r="P131">
        <v>4.0000628096907302</v>
      </c>
      <c r="Q131">
        <v>0.94925555461631783</v>
      </c>
      <c r="R131">
        <v>52.303643654736099</v>
      </c>
      <c r="S131">
        <v>48.39131959780552</v>
      </c>
      <c r="T131">
        <v>44.525947799338319</v>
      </c>
      <c r="U131">
        <v>38.228077790831421</v>
      </c>
      <c r="V131">
        <v>24.829772820932181</v>
      </c>
      <c r="W131" t="s">
        <v>260</v>
      </c>
      <c r="X131" t="s">
        <v>326</v>
      </c>
      <c r="Y131" t="s">
        <v>262</v>
      </c>
      <c r="Z131" t="s">
        <v>327</v>
      </c>
      <c r="AA131" t="s">
        <v>328</v>
      </c>
      <c r="AB131" t="s">
        <v>265</v>
      </c>
      <c r="AC131" t="s">
        <v>266</v>
      </c>
      <c r="AD131" t="s">
        <v>267</v>
      </c>
      <c r="AE131" t="s">
        <v>329</v>
      </c>
      <c r="AF131" t="s">
        <v>330</v>
      </c>
      <c r="AG131" t="s">
        <v>331</v>
      </c>
      <c r="AH131" t="s">
        <v>195</v>
      </c>
      <c r="AI131" t="s">
        <v>195</v>
      </c>
      <c r="AJ131" t="s">
        <v>195</v>
      </c>
      <c r="AK131" t="s">
        <v>195</v>
      </c>
      <c r="AL131" t="s">
        <v>195</v>
      </c>
      <c r="AM131" t="s">
        <v>195</v>
      </c>
      <c r="AN131" t="s">
        <v>195</v>
      </c>
      <c r="AO131" t="s">
        <v>195</v>
      </c>
      <c r="AP131" t="s">
        <v>195</v>
      </c>
      <c r="AQ131" t="s">
        <v>195</v>
      </c>
      <c r="AR131" t="s">
        <v>195</v>
      </c>
      <c r="AS131" t="s">
        <v>195</v>
      </c>
      <c r="AT131" t="s">
        <v>195</v>
      </c>
      <c r="AU131" t="s">
        <v>195</v>
      </c>
      <c r="AV131" t="s">
        <v>195</v>
      </c>
      <c r="AW131">
        <v>51.117419092351128</v>
      </c>
      <c r="AX131">
        <v>39.794417694494832</v>
      </c>
      <c r="AY131">
        <v>48.705320280383212</v>
      </c>
      <c r="AZ131">
        <v>67.355761420523777</v>
      </c>
      <c r="BA131">
        <v>42.722942867960768</v>
      </c>
      <c r="BB131">
        <v>15.679680285655641</v>
      </c>
      <c r="BC131">
        <v>7.5525712108206244</v>
      </c>
      <c r="BD131">
        <v>49.412320278847368</v>
      </c>
      <c r="BE131">
        <v>9.3298242089404635</v>
      </c>
      <c r="BF131">
        <v>38.641196674109523</v>
      </c>
      <c r="BG131">
        <v>16.487447737535689</v>
      </c>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row>
    <row r="132">
      <c r="A132" t="s">
        <v>725</v>
      </c>
      <c r="B132">
        <v>2010</v>
      </c>
      <c r="C132" t="s">
        <v>730</v>
      </c>
      <c r="D132">
        <v>67</v>
      </c>
      <c r="E132" t="s">
        <v>332</v>
      </c>
      <c r="F132" t="s">
        <v>342</v>
      </c>
      <c r="G132" t="s">
        <v>195</v>
      </c>
      <c r="H132">
        <v>0.048632369088017498</v>
      </c>
      <c r="I132">
        <v>0.020365018843697499</v>
      </c>
      <c r="J132">
        <v>0.036351368318138302</v>
      </c>
      <c r="K132">
        <v>0.1008298138226071</v>
      </c>
      <c r="L132">
        <v>0</v>
      </c>
      <c r="M132">
        <v>0.1097495544496802</v>
      </c>
      <c r="N132">
        <v>0.22307724804829851</v>
      </c>
      <c r="O132">
        <v>0</v>
      </c>
      <c r="P132">
        <v>0</v>
      </c>
      <c r="Q132">
        <v>0</v>
      </c>
      <c r="R132">
        <v>0.069760878580995694</v>
      </c>
      <c r="S132">
        <v>0.029186739742776802</v>
      </c>
      <c r="T132">
        <v>0</v>
      </c>
      <c r="U132">
        <v>0.0522037613766426</v>
      </c>
      <c r="V132">
        <v>0</v>
      </c>
      <c r="W132" t="s">
        <v>260</v>
      </c>
      <c r="X132" t="s">
        <v>326</v>
      </c>
      <c r="Y132" t="s">
        <v>262</v>
      </c>
      <c r="Z132" t="s">
        <v>327</v>
      </c>
      <c r="AA132" t="s">
        <v>328</v>
      </c>
      <c r="AB132" t="s">
        <v>265</v>
      </c>
      <c r="AC132" t="s">
        <v>266</v>
      </c>
      <c r="AD132" t="s">
        <v>267</v>
      </c>
      <c r="AE132" t="s">
        <v>329</v>
      </c>
      <c r="AF132" t="s">
        <v>330</v>
      </c>
      <c r="AG132" t="s">
        <v>331</v>
      </c>
      <c r="AH132" t="s">
        <v>195</v>
      </c>
      <c r="AI132" t="s">
        <v>195</v>
      </c>
      <c r="AJ132" t="s">
        <v>195</v>
      </c>
      <c r="AK132" t="s">
        <v>195</v>
      </c>
      <c r="AL132" t="s">
        <v>195</v>
      </c>
      <c r="AM132" t="s">
        <v>195</v>
      </c>
      <c r="AN132" t="s">
        <v>195</v>
      </c>
      <c r="AO132" t="s">
        <v>195</v>
      </c>
      <c r="AP132" t="s">
        <v>195</v>
      </c>
      <c r="AQ132" t="s">
        <v>195</v>
      </c>
      <c r="AR132" t="s">
        <v>195</v>
      </c>
      <c r="AS132" t="s">
        <v>195</v>
      </c>
      <c r="AT132" t="s">
        <v>195</v>
      </c>
      <c r="AU132" t="s">
        <v>195</v>
      </c>
      <c r="AV132" t="s">
        <v>195</v>
      </c>
      <c r="AW132">
        <v>0</v>
      </c>
      <c r="AX132">
        <v>0</v>
      </c>
      <c r="AY132">
        <v>0.1310405953888773</v>
      </c>
      <c r="AZ132">
        <v>0</v>
      </c>
      <c r="BA132">
        <v>0.27611364983503561</v>
      </c>
      <c r="BB132">
        <v>0</v>
      </c>
      <c r="BC132">
        <v>0</v>
      </c>
      <c r="BD132">
        <v>0.1414566771517145</v>
      </c>
      <c r="BE132">
        <v>0</v>
      </c>
      <c r="BF132">
        <v>0</v>
      </c>
      <c r="BG132">
        <v>0</v>
      </c>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row>
    <row r="133">
      <c r="A133" t="s">
        <v>725</v>
      </c>
      <c r="B133">
        <v>2010</v>
      </c>
      <c r="C133" t="s">
        <v>730</v>
      </c>
      <c r="D133">
        <v>68</v>
      </c>
      <c r="E133" t="s">
        <v>332</v>
      </c>
      <c r="F133" t="s">
        <v>343</v>
      </c>
      <c r="G133" t="s">
        <v>195</v>
      </c>
      <c r="H133">
        <v>0</v>
      </c>
      <c r="I133">
        <v>0.27191104231012508</v>
      </c>
      <c r="J133">
        <v>0.075477508175564895</v>
      </c>
      <c r="K133">
        <v>0</v>
      </c>
      <c r="L133">
        <v>0</v>
      </c>
      <c r="M133">
        <v>0</v>
      </c>
      <c r="N133">
        <v>0</v>
      </c>
      <c r="O133">
        <v>0</v>
      </c>
      <c r="P133">
        <v>0</v>
      </c>
      <c r="Q133">
        <v>0</v>
      </c>
      <c r="R133">
        <v>0</v>
      </c>
      <c r="S133">
        <v>0.38969749480732069</v>
      </c>
      <c r="T133">
        <v>0</v>
      </c>
      <c r="U133">
        <v>0.10839233867669069</v>
      </c>
      <c r="V133">
        <v>0</v>
      </c>
      <c r="W133" t="s">
        <v>260</v>
      </c>
      <c r="X133" t="s">
        <v>326</v>
      </c>
      <c r="Y133" t="s">
        <v>262</v>
      </c>
      <c r="Z133" t="s">
        <v>327</v>
      </c>
      <c r="AA133" t="s">
        <v>328</v>
      </c>
      <c r="AB133" t="s">
        <v>265</v>
      </c>
      <c r="AC133" t="s">
        <v>266</v>
      </c>
      <c r="AD133" t="s">
        <v>267</v>
      </c>
      <c r="AE133" t="s">
        <v>329</v>
      </c>
      <c r="AF133" t="s">
        <v>330</v>
      </c>
      <c r="AG133" t="s">
        <v>331</v>
      </c>
      <c r="AH133" t="s">
        <v>195</v>
      </c>
      <c r="AI133" t="s">
        <v>195</v>
      </c>
      <c r="AJ133" t="s">
        <v>195</v>
      </c>
      <c r="AK133" t="s">
        <v>195</v>
      </c>
      <c r="AL133" t="s">
        <v>195</v>
      </c>
      <c r="AM133" t="s">
        <v>195</v>
      </c>
      <c r="AN133" t="s">
        <v>195</v>
      </c>
      <c r="AO133" t="s">
        <v>195</v>
      </c>
      <c r="AP133" t="s">
        <v>195</v>
      </c>
      <c r="AQ133" t="s">
        <v>195</v>
      </c>
      <c r="AR133" t="s">
        <v>195</v>
      </c>
      <c r="AS133" t="s">
        <v>195</v>
      </c>
      <c r="AT133" t="s">
        <v>195</v>
      </c>
      <c r="AU133" t="s">
        <v>195</v>
      </c>
      <c r="AV133" t="s">
        <v>195</v>
      </c>
      <c r="AW133">
        <v>0</v>
      </c>
      <c r="AX133">
        <v>0</v>
      </c>
      <c r="AY133">
        <v>0</v>
      </c>
      <c r="AZ133">
        <v>0</v>
      </c>
      <c r="BA133">
        <v>0</v>
      </c>
      <c r="BB133">
        <v>0</v>
      </c>
      <c r="BC133">
        <v>0</v>
      </c>
      <c r="BD133">
        <v>0</v>
      </c>
      <c r="BE133">
        <v>0.78716001845306727</v>
      </c>
      <c r="BF133">
        <v>0</v>
      </c>
      <c r="BG133">
        <v>0</v>
      </c>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row>
    <row r="134">
      <c r="A134" t="s">
        <v>725</v>
      </c>
      <c r="B134">
        <v>2010</v>
      </c>
      <c r="C134" t="s">
        <v>730</v>
      </c>
      <c r="D134">
        <v>69</v>
      </c>
      <c r="E134" t="s">
        <v>332</v>
      </c>
      <c r="F134" t="s">
        <v>344</v>
      </c>
      <c r="G134" t="s">
        <v>195</v>
      </c>
      <c r="H134">
        <v>0.0390044024648614</v>
      </c>
      <c r="I134">
        <v>0.0303498190512352</v>
      </c>
      <c r="J134">
        <v>0</v>
      </c>
      <c r="K134">
        <v>0.021667268764073599</v>
      </c>
      <c r="L134">
        <v>0.024071190880025801</v>
      </c>
      <c r="M134">
        <v>0</v>
      </c>
      <c r="N134">
        <v>0</v>
      </c>
      <c r="O134">
        <v>0.079354128604662205</v>
      </c>
      <c r="P134">
        <v>0</v>
      </c>
      <c r="Q134">
        <v>0</v>
      </c>
      <c r="R134">
        <v>0.0559500068678725</v>
      </c>
      <c r="S134">
        <v>0.043496756702629299</v>
      </c>
      <c r="T134">
        <v>0</v>
      </c>
      <c r="U134">
        <v>0</v>
      </c>
      <c r="V134">
        <v>0.031095747043289702</v>
      </c>
      <c r="W134" t="s">
        <v>260</v>
      </c>
      <c r="X134" t="s">
        <v>326</v>
      </c>
      <c r="Y134" t="s">
        <v>262</v>
      </c>
      <c r="Z134" t="s">
        <v>327</v>
      </c>
      <c r="AA134" t="s">
        <v>328</v>
      </c>
      <c r="AB134" t="s">
        <v>265</v>
      </c>
      <c r="AC134" t="s">
        <v>266</v>
      </c>
      <c r="AD134" t="s">
        <v>267</v>
      </c>
      <c r="AE134" t="s">
        <v>329</v>
      </c>
      <c r="AF134" t="s">
        <v>330</v>
      </c>
      <c r="AG134" t="s">
        <v>331</v>
      </c>
      <c r="AH134" t="s">
        <v>195</v>
      </c>
      <c r="AI134" t="s">
        <v>195</v>
      </c>
      <c r="AJ134" t="s">
        <v>195</v>
      </c>
      <c r="AK134" t="s">
        <v>195</v>
      </c>
      <c r="AL134" t="s">
        <v>195</v>
      </c>
      <c r="AM134" t="s">
        <v>195</v>
      </c>
      <c r="AN134" t="s">
        <v>195</v>
      </c>
      <c r="AO134" t="s">
        <v>195</v>
      </c>
      <c r="AP134" t="s">
        <v>195</v>
      </c>
      <c r="AQ134" t="s">
        <v>195</v>
      </c>
      <c r="AR134" t="s">
        <v>195</v>
      </c>
      <c r="AS134" t="s">
        <v>195</v>
      </c>
      <c r="AT134" t="s">
        <v>195</v>
      </c>
      <c r="AU134" t="s">
        <v>195</v>
      </c>
      <c r="AV134" t="s">
        <v>195</v>
      </c>
      <c r="AW134">
        <v>0</v>
      </c>
      <c r="AX134">
        <v>0</v>
      </c>
      <c r="AY134">
        <v>0</v>
      </c>
      <c r="AZ134">
        <v>0</v>
      </c>
      <c r="BA134">
        <v>0.058265563194715903</v>
      </c>
      <c r="BB134">
        <v>0</v>
      </c>
      <c r="BC134">
        <v>0</v>
      </c>
      <c r="BD134">
        <v>0</v>
      </c>
      <c r="BE134">
        <v>0.20628051761505001</v>
      </c>
      <c r="BF134">
        <v>0</v>
      </c>
      <c r="BG134">
        <v>0</v>
      </c>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row>
    <row r="135">
      <c r="A135" t="s">
        <v>725</v>
      </c>
      <c r="B135">
        <v>2010</v>
      </c>
      <c r="C135" t="s">
        <v>730</v>
      </c>
      <c r="D135">
        <v>70</v>
      </c>
      <c r="E135" t="s">
        <v>332</v>
      </c>
      <c r="F135" t="s">
        <v>345</v>
      </c>
      <c r="G135" t="s">
        <v>195</v>
      </c>
      <c r="H135">
        <v>25.663852525868499</v>
      </c>
      <c r="I135">
        <v>20.506164734163711</v>
      </c>
      <c r="J135">
        <v>21.831220405561609</v>
      </c>
      <c r="K135">
        <v>9.8599560109039786</v>
      </c>
      <c r="L135">
        <v>0.38451731796926641</v>
      </c>
      <c r="M135">
        <v>3.3625771308627019</v>
      </c>
      <c r="N135">
        <v>0.51824879486398701</v>
      </c>
      <c r="O135">
        <v>0</v>
      </c>
      <c r="P135">
        <v>0</v>
      </c>
      <c r="Q135">
        <v>0</v>
      </c>
      <c r="R135">
        <v>26.647372117512042</v>
      </c>
      <c r="S135">
        <v>24.04561833188264</v>
      </c>
      <c r="T135">
        <v>21.833967443954329</v>
      </c>
      <c r="U135">
        <v>23.72077462333705</v>
      </c>
      <c r="V135">
        <v>14.348416661362171</v>
      </c>
      <c r="W135" t="s">
        <v>260</v>
      </c>
      <c r="X135" t="s">
        <v>326</v>
      </c>
      <c r="Y135" t="s">
        <v>262</v>
      </c>
      <c r="Z135" t="s">
        <v>327</v>
      </c>
      <c r="AA135" t="s">
        <v>328</v>
      </c>
      <c r="AB135" t="s">
        <v>265</v>
      </c>
      <c r="AC135" t="s">
        <v>266</v>
      </c>
      <c r="AD135" t="s">
        <v>267</v>
      </c>
      <c r="AE135" t="s">
        <v>329</v>
      </c>
      <c r="AF135" t="s">
        <v>330</v>
      </c>
      <c r="AG135" t="s">
        <v>331</v>
      </c>
      <c r="AH135" t="s">
        <v>195</v>
      </c>
      <c r="AI135" t="s">
        <v>195</v>
      </c>
      <c r="AJ135" t="s">
        <v>195</v>
      </c>
      <c r="AK135" t="s">
        <v>195</v>
      </c>
      <c r="AL135" t="s">
        <v>195</v>
      </c>
      <c r="AM135" t="s">
        <v>195</v>
      </c>
      <c r="AN135" t="s">
        <v>195</v>
      </c>
      <c r="AO135" t="s">
        <v>195</v>
      </c>
      <c r="AP135" t="s">
        <v>195</v>
      </c>
      <c r="AQ135" t="s">
        <v>195</v>
      </c>
      <c r="AR135" t="s">
        <v>195</v>
      </c>
      <c r="AS135" t="s">
        <v>195</v>
      </c>
      <c r="AT135" t="s">
        <v>195</v>
      </c>
      <c r="AU135" t="s">
        <v>195</v>
      </c>
      <c r="AV135" t="s">
        <v>195</v>
      </c>
      <c r="AW135">
        <v>26.55484395165352</v>
      </c>
      <c r="AX135">
        <v>3.6175503723753768</v>
      </c>
      <c r="AY135">
        <v>29.382733557689331</v>
      </c>
      <c r="AZ135">
        <v>18.298213404648038</v>
      </c>
      <c r="BA135">
        <v>8.3755716879278665</v>
      </c>
      <c r="BB135">
        <v>27.64930249102186</v>
      </c>
      <c r="BC135">
        <v>0.22683537587071989</v>
      </c>
      <c r="BD135">
        <v>9.0736653486751244</v>
      </c>
      <c r="BE135">
        <v>10.945806822151299</v>
      </c>
      <c r="BF135">
        <v>5.2386035077068929</v>
      </c>
      <c r="BG135">
        <v>17.16833627714335</v>
      </c>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row>
    <row r="136">
      <c r="A136" t="s">
        <v>725</v>
      </c>
      <c r="B136">
        <v>2010</v>
      </c>
      <c r="C136" t="s">
        <v>730</v>
      </c>
      <c r="D136">
        <v>71</v>
      </c>
      <c r="E136" t="s">
        <v>332</v>
      </c>
      <c r="F136" t="s">
        <v>346</v>
      </c>
      <c r="G136" t="s">
        <v>195</v>
      </c>
      <c r="H136">
        <v>0</v>
      </c>
      <c r="I136">
        <v>0</v>
      </c>
      <c r="J136">
        <v>0</v>
      </c>
      <c r="K136">
        <v>0</v>
      </c>
      <c r="L136">
        <v>0.80662920878729871</v>
      </c>
      <c r="M136">
        <v>0</v>
      </c>
      <c r="N136">
        <v>0</v>
      </c>
      <c r="O136">
        <v>0</v>
      </c>
      <c r="P136">
        <v>0.61379287554841944</v>
      </c>
      <c r="Q136">
        <v>2.0465232047975941</v>
      </c>
      <c r="R136">
        <v>0</v>
      </c>
      <c r="S136">
        <v>0</v>
      </c>
      <c r="T136">
        <v>0</v>
      </c>
      <c r="U136">
        <v>0</v>
      </c>
      <c r="V136">
        <v>0</v>
      </c>
      <c r="W136" t="s">
        <v>260</v>
      </c>
      <c r="X136" t="s">
        <v>326</v>
      </c>
      <c r="Y136" t="s">
        <v>262</v>
      </c>
      <c r="Z136" t="s">
        <v>327</v>
      </c>
      <c r="AA136" t="s">
        <v>328</v>
      </c>
      <c r="AB136" t="s">
        <v>265</v>
      </c>
      <c r="AC136" t="s">
        <v>266</v>
      </c>
      <c r="AD136" t="s">
        <v>267</v>
      </c>
      <c r="AE136" t="s">
        <v>329</v>
      </c>
      <c r="AF136" t="s">
        <v>330</v>
      </c>
      <c r="AG136" t="s">
        <v>331</v>
      </c>
      <c r="AH136" t="s">
        <v>195</v>
      </c>
      <c r="AI136" t="s">
        <v>195</v>
      </c>
      <c r="AJ136" t="s">
        <v>195</v>
      </c>
      <c r="AK136" t="s">
        <v>195</v>
      </c>
      <c r="AL136" t="s">
        <v>195</v>
      </c>
      <c r="AM136" t="s">
        <v>195</v>
      </c>
      <c r="AN136" t="s">
        <v>195</v>
      </c>
      <c r="AO136" t="s">
        <v>195</v>
      </c>
      <c r="AP136" t="s">
        <v>195</v>
      </c>
      <c r="AQ136" t="s">
        <v>195</v>
      </c>
      <c r="AR136" t="s">
        <v>195</v>
      </c>
      <c r="AS136" t="s">
        <v>195</v>
      </c>
      <c r="AT136" t="s">
        <v>195</v>
      </c>
      <c r="AU136" t="s">
        <v>195</v>
      </c>
      <c r="AV136" t="s">
        <v>195</v>
      </c>
      <c r="AW136">
        <v>0.22570196377143539</v>
      </c>
      <c r="AX136">
        <v>0</v>
      </c>
      <c r="AY136">
        <v>0</v>
      </c>
      <c r="AZ136">
        <v>0</v>
      </c>
      <c r="BA136">
        <v>0</v>
      </c>
      <c r="BB136">
        <v>0</v>
      </c>
      <c r="BC136">
        <v>0.92379788485181935</v>
      </c>
      <c r="BD136">
        <v>0</v>
      </c>
      <c r="BE136">
        <v>0.34665350416508539</v>
      </c>
      <c r="BF136">
        <v>0</v>
      </c>
      <c r="BG136">
        <v>0</v>
      </c>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row>
    <row r="137">
      <c r="A137" t="s">
        <v>725</v>
      </c>
      <c r="B137">
        <v>2010</v>
      </c>
      <c r="C137" t="s">
        <v>730</v>
      </c>
      <c r="D137">
        <v>72</v>
      </c>
      <c r="E137" t="s">
        <v>332</v>
      </c>
      <c r="F137" t="s">
        <v>347</v>
      </c>
      <c r="G137" t="s">
        <v>195</v>
      </c>
      <c r="H137">
        <v>0</v>
      </c>
      <c r="I137">
        <v>0</v>
      </c>
      <c r="J137">
        <v>0</v>
      </c>
      <c r="K137">
        <v>0</v>
      </c>
      <c r="L137">
        <v>0.084765354646907903</v>
      </c>
      <c r="M137">
        <v>0</v>
      </c>
      <c r="N137">
        <v>0</v>
      </c>
      <c r="O137">
        <v>0</v>
      </c>
      <c r="P137">
        <v>0</v>
      </c>
      <c r="Q137">
        <v>0.27958893401320128</v>
      </c>
      <c r="R137">
        <v>0</v>
      </c>
      <c r="S137">
        <v>0</v>
      </c>
      <c r="T137">
        <v>0</v>
      </c>
      <c r="U137">
        <v>0</v>
      </c>
      <c r="V137">
        <v>0</v>
      </c>
      <c r="W137" t="s">
        <v>260</v>
      </c>
      <c r="X137" t="s">
        <v>326</v>
      </c>
      <c r="Y137" t="s">
        <v>262</v>
      </c>
      <c r="Z137" t="s">
        <v>327</v>
      </c>
      <c r="AA137" t="s">
        <v>328</v>
      </c>
      <c r="AB137" t="s">
        <v>265</v>
      </c>
      <c r="AC137" t="s">
        <v>266</v>
      </c>
      <c r="AD137" t="s">
        <v>267</v>
      </c>
      <c r="AE137" t="s">
        <v>329</v>
      </c>
      <c r="AF137" t="s">
        <v>330</v>
      </c>
      <c r="AG137" t="s">
        <v>331</v>
      </c>
      <c r="AH137" t="s">
        <v>195</v>
      </c>
      <c r="AI137" t="s">
        <v>195</v>
      </c>
      <c r="AJ137" t="s">
        <v>195</v>
      </c>
      <c r="AK137" t="s">
        <v>195</v>
      </c>
      <c r="AL137" t="s">
        <v>195</v>
      </c>
      <c r="AM137" t="s">
        <v>195</v>
      </c>
      <c r="AN137" t="s">
        <v>195</v>
      </c>
      <c r="AO137" t="s">
        <v>195</v>
      </c>
      <c r="AP137" t="s">
        <v>195</v>
      </c>
      <c r="AQ137" t="s">
        <v>195</v>
      </c>
      <c r="AR137" t="s">
        <v>195</v>
      </c>
      <c r="AS137" t="s">
        <v>195</v>
      </c>
      <c r="AT137" t="s">
        <v>195</v>
      </c>
      <c r="AU137" t="s">
        <v>195</v>
      </c>
      <c r="AV137" t="s">
        <v>195</v>
      </c>
      <c r="AW137">
        <v>0</v>
      </c>
      <c r="AX137">
        <v>0</v>
      </c>
      <c r="AY137">
        <v>0</v>
      </c>
      <c r="AZ137">
        <v>0</v>
      </c>
      <c r="BA137">
        <v>0</v>
      </c>
      <c r="BB137">
        <v>0</v>
      </c>
      <c r="BC137">
        <v>0.14672924481662161</v>
      </c>
      <c r="BD137">
        <v>0</v>
      </c>
      <c r="BE137">
        <v>0</v>
      </c>
      <c r="BF137">
        <v>0</v>
      </c>
      <c r="BG137">
        <v>0</v>
      </c>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row>
    <row r="138">
      <c r="A138" t="s">
        <v>725</v>
      </c>
      <c r="B138">
        <v>2010</v>
      </c>
      <c r="C138" t="s">
        <v>730</v>
      </c>
      <c r="D138">
        <v>73</v>
      </c>
      <c r="E138" t="s">
        <v>332</v>
      </c>
      <c r="F138" t="s">
        <v>348</v>
      </c>
      <c r="G138" t="s">
        <v>195</v>
      </c>
      <c r="H138">
        <v>0.21900506334835171</v>
      </c>
      <c r="I138">
        <v>0.1401478612962202</v>
      </c>
      <c r="J138">
        <v>0.050668207023308098</v>
      </c>
      <c r="K138">
        <v>1.174025591395127</v>
      </c>
      <c r="L138">
        <v>0.68602718979879129</v>
      </c>
      <c r="M138">
        <v>2.5161691690713321</v>
      </c>
      <c r="N138">
        <v>2.7936110859728802</v>
      </c>
      <c r="O138">
        <v>1.2549339440484251</v>
      </c>
      <c r="P138">
        <v>0.7265169924621081</v>
      </c>
      <c r="Q138">
        <v>0.19807428531583199</v>
      </c>
      <c r="R138">
        <v>0</v>
      </c>
      <c r="S138">
        <v>0</v>
      </c>
      <c r="T138">
        <v>0</v>
      </c>
      <c r="U138">
        <v>0</v>
      </c>
      <c r="V138">
        <v>0</v>
      </c>
      <c r="W138" t="s">
        <v>260</v>
      </c>
      <c r="X138" t="s">
        <v>326</v>
      </c>
      <c r="Y138" t="s">
        <v>262</v>
      </c>
      <c r="Z138" t="s">
        <v>327</v>
      </c>
      <c r="AA138" t="s">
        <v>328</v>
      </c>
      <c r="AB138" t="s">
        <v>265</v>
      </c>
      <c r="AC138" t="s">
        <v>266</v>
      </c>
      <c r="AD138" t="s">
        <v>267</v>
      </c>
      <c r="AE138" t="s">
        <v>329</v>
      </c>
      <c r="AF138" t="s">
        <v>330</v>
      </c>
      <c r="AG138" t="s">
        <v>331</v>
      </c>
      <c r="AH138" t="s">
        <v>195</v>
      </c>
      <c r="AI138" t="s">
        <v>195</v>
      </c>
      <c r="AJ138" t="s">
        <v>195</v>
      </c>
      <c r="AK138" t="s">
        <v>195</v>
      </c>
      <c r="AL138" t="s">
        <v>195</v>
      </c>
      <c r="AM138" t="s">
        <v>195</v>
      </c>
      <c r="AN138" t="s">
        <v>195</v>
      </c>
      <c r="AO138" t="s">
        <v>195</v>
      </c>
      <c r="AP138" t="s">
        <v>195</v>
      </c>
      <c r="AQ138" t="s">
        <v>195</v>
      </c>
      <c r="AR138" t="s">
        <v>195</v>
      </c>
      <c r="AS138" t="s">
        <v>195</v>
      </c>
      <c r="AT138" t="s">
        <v>195</v>
      </c>
      <c r="AU138" t="s">
        <v>195</v>
      </c>
      <c r="AV138" t="s">
        <v>195</v>
      </c>
      <c r="AW138">
        <v>0.97765753611767059</v>
      </c>
      <c r="AX138">
        <v>0</v>
      </c>
      <c r="AY138">
        <v>0</v>
      </c>
      <c r="AZ138">
        <v>0</v>
      </c>
      <c r="BA138">
        <v>3.6157482624538528</v>
      </c>
      <c r="BB138">
        <v>0</v>
      </c>
      <c r="BC138">
        <v>0</v>
      </c>
      <c r="BD138">
        <v>0</v>
      </c>
      <c r="BE138">
        <v>0.58149791853105848</v>
      </c>
      <c r="BF138">
        <v>0</v>
      </c>
      <c r="BG138">
        <v>0</v>
      </c>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row>
    <row r="139">
      <c r="A139" t="s">
        <v>725</v>
      </c>
      <c r="B139">
        <v>2010</v>
      </c>
      <c r="C139" t="s">
        <v>730</v>
      </c>
      <c r="D139">
        <v>122</v>
      </c>
      <c r="E139" t="s">
        <v>18</v>
      </c>
      <c r="F139" t="s">
        <v>14</v>
      </c>
      <c r="G139" t="s">
        <v>746</v>
      </c>
      <c r="H139">
        <v>28.939770777398991</v>
      </c>
      <c r="I139">
        <v>34.370096255077243</v>
      </c>
      <c r="J139">
        <v>35.717586440587347</v>
      </c>
      <c r="K139">
        <v>39.683856155797109</v>
      </c>
      <c r="L139">
        <v>63.456361069520568</v>
      </c>
      <c r="M139">
        <v>41.288636331780147</v>
      </c>
      <c r="N139">
        <v>45.611738687157569</v>
      </c>
      <c r="O139">
        <v>56.044399171208603</v>
      </c>
      <c r="P139">
        <v>59.17478640386696</v>
      </c>
      <c r="Q139">
        <v>78.034284033961995</v>
      </c>
      <c r="R139">
        <v>26.580214373552749</v>
      </c>
      <c r="S139">
        <v>31.950293713131959</v>
      </c>
      <c r="T139">
        <v>37.259812271947951</v>
      </c>
      <c r="U139">
        <v>33.762124761506563</v>
      </c>
      <c r="V139">
        <v>37.129986505689423</v>
      </c>
      <c r="W139" t="s">
        <v>260</v>
      </c>
      <c r="X139" t="s">
        <v>326</v>
      </c>
      <c r="Y139" t="s">
        <v>262</v>
      </c>
      <c r="Z139" t="s">
        <v>327</v>
      </c>
      <c r="AA139" t="s">
        <v>328</v>
      </c>
      <c r="AB139" t="s">
        <v>265</v>
      </c>
      <c r="AC139" t="s">
        <v>266</v>
      </c>
      <c r="AD139" t="s">
        <v>267</v>
      </c>
      <c r="AE139" t="s">
        <v>329</v>
      </c>
      <c r="AF139" t="s">
        <v>330</v>
      </c>
      <c r="AG139" t="s">
        <v>331</v>
      </c>
      <c r="AH139" t="s">
        <v>195</v>
      </c>
      <c r="AI139" t="s">
        <v>195</v>
      </c>
      <c r="AJ139" t="s">
        <v>195</v>
      </c>
      <c r="AK139" t="s">
        <v>195</v>
      </c>
      <c r="AL139" t="s">
        <v>195</v>
      </c>
      <c r="AM139" t="s">
        <v>195</v>
      </c>
      <c r="AN139" t="s">
        <v>195</v>
      </c>
      <c r="AO139" t="s">
        <v>195</v>
      </c>
      <c r="AP139" t="s">
        <v>195</v>
      </c>
      <c r="AQ139" t="s">
        <v>195</v>
      </c>
      <c r="AR139" t="s">
        <v>195</v>
      </c>
      <c r="AS139" t="s">
        <v>195</v>
      </c>
      <c r="AT139" t="s">
        <v>195</v>
      </c>
      <c r="AU139" t="s">
        <v>195</v>
      </c>
      <c r="AV139" t="s">
        <v>195</v>
      </c>
      <c r="AW139">
        <v>40.883674271229957</v>
      </c>
      <c r="AX139">
        <v>23.894325962296371</v>
      </c>
      <c r="AY139">
        <v>25.895593152460911</v>
      </c>
      <c r="AZ139">
        <v>21.698781413545081</v>
      </c>
      <c r="BA139">
        <v>41.575556239016002</v>
      </c>
      <c r="BB139">
        <v>33.993138207855893</v>
      </c>
      <c r="BC139">
        <v>54.509905042430702</v>
      </c>
      <c r="BD139">
        <v>74.860705094177675</v>
      </c>
      <c r="BE139">
        <v>50.096717272438667</v>
      </c>
      <c r="BF139">
        <v>70.007829027558643</v>
      </c>
      <c r="BG139">
        <v>19.087226703751771</v>
      </c>
      <c r="BH139"/>
      <c r="BI139"/>
      <c r="BJ139"/>
      <c r="BK139"/>
      <c r="BL139"/>
      <c r="BM139"/>
      <c r="BN139"/>
      <c r="BO139"/>
      <c r="BP139"/>
      <c r="BQ139"/>
      <c r="BR139"/>
      <c r="BS139"/>
      <c r="BT139"/>
      <c r="BU139"/>
      <c r="BV139"/>
      <c r="BW139">
        <v>308.19037899778942</v>
      </c>
      <c r="BX139">
        <v>314.48551899956078</v>
      </c>
      <c r="BY139">
        <v>306.01094349749758</v>
      </c>
      <c r="BZ139">
        <v>752.98300578372152</v>
      </c>
      <c r="CA139">
        <v>6535.6285465802011</v>
      </c>
      <c r="CB139">
        <v>149.2372451237907</v>
      </c>
      <c r="CC139">
        <v>340.93105969050748</v>
      </c>
      <c r="CD139">
        <v>1168.0832446190241</v>
      </c>
      <c r="CE139">
        <v>2027.451843773003</v>
      </c>
      <c r="CF139">
        <v>2909.6541973484391</v>
      </c>
      <c r="CG139">
        <v>186.26738886455931</v>
      </c>
      <c r="CH139">
        <v>235.64766964892769</v>
      </c>
      <c r="CI139">
        <v>144.864865820624</v>
      </c>
      <c r="CJ139">
        <v>243.09092931451079</v>
      </c>
      <c r="CK139">
        <v>812.06994965539241</v>
      </c>
      <c r="CL139">
        <v>131.06549310141889</v>
      </c>
      <c r="CM139">
        <v>255.13004205830029</v>
      </c>
      <c r="CN139">
        <v>58.180248464287637</v>
      </c>
      <c r="CO139">
        <v>22.348290352660719</v>
      </c>
      <c r="CP139">
        <v>857.56935310046367</v>
      </c>
      <c r="CQ139">
        <v>1219.6538504892781</v>
      </c>
      <c r="CR139">
        <v>4015.554388343658</v>
      </c>
      <c r="CS139">
        <v>185.63918987242431</v>
      </c>
      <c r="CT139">
        <v>306.69263368551162</v>
      </c>
      <c r="CU139">
        <v>146.83979702045971</v>
      </c>
      <c r="CV139">
        <v>1018.625107370308</v>
      </c>
      <c r="CW139"/>
      <c r="CX139"/>
      <c r="CY139"/>
      <c r="CZ139"/>
      <c r="DA139"/>
      <c r="DB139"/>
      <c r="DC139"/>
      <c r="DD139"/>
      <c r="DE139"/>
      <c r="DF139"/>
      <c r="DG139"/>
      <c r="DH139"/>
      <c r="DI139"/>
      <c r="DJ139"/>
      <c r="DK139"/>
    </row>
    <row r="140">
      <c r="A140" t="s">
        <v>725</v>
      </c>
      <c r="B140">
        <v>2010</v>
      </c>
      <c r="C140" t="s">
        <v>730</v>
      </c>
      <c r="D140">
        <v>123</v>
      </c>
      <c r="E140" t="s">
        <v>18</v>
      </c>
      <c r="F140" t="s">
        <v>51</v>
      </c>
      <c r="G140" t="s">
        <v>195</v>
      </c>
      <c r="H140">
        <v>71.060229222601009</v>
      </c>
      <c r="I140">
        <v>65.629903744922757</v>
      </c>
      <c r="J140">
        <v>64.282413559412646</v>
      </c>
      <c r="K140">
        <v>60.316143844202891</v>
      </c>
      <c r="L140">
        <v>36.543638930479432</v>
      </c>
      <c r="M140">
        <v>58.711363668219853</v>
      </c>
      <c r="N140">
        <v>54.388261312842431</v>
      </c>
      <c r="O140">
        <v>43.955600828791397</v>
      </c>
      <c r="P140">
        <v>40.82521359613304</v>
      </c>
      <c r="Q140">
        <v>21.965715966038001</v>
      </c>
      <c r="R140">
        <v>73.419785626447251</v>
      </c>
      <c r="S140">
        <v>68.04970628686803</v>
      </c>
      <c r="T140">
        <v>62.740187728052049</v>
      </c>
      <c r="U140">
        <v>66.237875238493444</v>
      </c>
      <c r="V140">
        <v>62.870013494310577</v>
      </c>
      <c r="W140" t="s">
        <v>260</v>
      </c>
      <c r="X140" t="s">
        <v>326</v>
      </c>
      <c r="Y140" t="s">
        <v>262</v>
      </c>
      <c r="Z140" t="s">
        <v>327</v>
      </c>
      <c r="AA140" t="s">
        <v>328</v>
      </c>
      <c r="AB140" t="s">
        <v>265</v>
      </c>
      <c r="AC140" t="s">
        <v>266</v>
      </c>
      <c r="AD140" t="s">
        <v>267</v>
      </c>
      <c r="AE140" t="s">
        <v>329</v>
      </c>
      <c r="AF140" t="s">
        <v>330</v>
      </c>
      <c r="AG140" t="s">
        <v>331</v>
      </c>
      <c r="AH140" t="s">
        <v>195</v>
      </c>
      <c r="AI140" t="s">
        <v>195</v>
      </c>
      <c r="AJ140" t="s">
        <v>195</v>
      </c>
      <c r="AK140" t="s">
        <v>195</v>
      </c>
      <c r="AL140" t="s">
        <v>195</v>
      </c>
      <c r="AM140" t="s">
        <v>195</v>
      </c>
      <c r="AN140" t="s">
        <v>195</v>
      </c>
      <c r="AO140" t="s">
        <v>195</v>
      </c>
      <c r="AP140" t="s">
        <v>195</v>
      </c>
      <c r="AQ140" t="s">
        <v>195</v>
      </c>
      <c r="AR140" t="s">
        <v>195</v>
      </c>
      <c r="AS140" t="s">
        <v>195</v>
      </c>
      <c r="AT140" t="s">
        <v>195</v>
      </c>
      <c r="AU140" t="s">
        <v>195</v>
      </c>
      <c r="AV140" t="s">
        <v>195</v>
      </c>
      <c r="AW140">
        <v>59.116325728770043</v>
      </c>
      <c r="AX140">
        <v>76.105674037703622</v>
      </c>
      <c r="AY140">
        <v>74.104406847539082</v>
      </c>
      <c r="AZ140">
        <v>78.301218586454922</v>
      </c>
      <c r="BA140">
        <v>58.424443760983998</v>
      </c>
      <c r="BB140">
        <v>66.006861792144122</v>
      </c>
      <c r="BC140">
        <v>45.490094957569298</v>
      </c>
      <c r="BD140">
        <v>25.139294905822329</v>
      </c>
      <c r="BE140">
        <v>49.903282727561333</v>
      </c>
      <c r="BF140">
        <v>29.992170972441361</v>
      </c>
      <c r="BG140">
        <v>80.912773296248233</v>
      </c>
      <c r="BH140"/>
      <c r="BI140"/>
      <c r="BJ140"/>
      <c r="BK140"/>
      <c r="BL140"/>
      <c r="BM140"/>
      <c r="BN140"/>
      <c r="BO140"/>
      <c r="BP140"/>
      <c r="BQ140"/>
      <c r="BR140"/>
      <c r="BS140"/>
      <c r="BT140"/>
      <c r="BU140"/>
      <c r="BV140"/>
      <c r="BW140">
        <v>11823.93193243637</v>
      </c>
      <c r="BX140">
        <v>11812.415520160601</v>
      </c>
      <c r="BY140">
        <v>11829.45968747862</v>
      </c>
      <c r="BZ140">
        <v>11380.171655097731</v>
      </c>
      <c r="CA140">
        <v>5595.0605155805861</v>
      </c>
      <c r="CB140">
        <v>3527.6828409785239</v>
      </c>
      <c r="CC140">
        <v>3334.2235852298909</v>
      </c>
      <c r="CD140">
        <v>2511.626142352392</v>
      </c>
      <c r="CE140">
        <v>1651.864940862235</v>
      </c>
      <c r="CF140">
        <v>768.10996057374632</v>
      </c>
      <c r="CG140">
        <v>8271.3934386951678</v>
      </c>
      <c r="CH140">
        <v>8225.8855592986602</v>
      </c>
      <c r="CI140">
        <v>8300.7608457825718</v>
      </c>
      <c r="CJ140">
        <v>8207.276457774622</v>
      </c>
      <c r="CK140">
        <v>7642.2155392060622</v>
      </c>
      <c r="CL140">
        <v>6318.0598694576147</v>
      </c>
      <c r="CM140">
        <v>3501.865864496855</v>
      </c>
      <c r="CN140">
        <v>6586.9686100321833</v>
      </c>
      <c r="CO140">
        <v>3693.21586770874</v>
      </c>
      <c r="CP140">
        <v>4153.9694686506946</v>
      </c>
      <c r="CQ140">
        <v>8648.7145768379833</v>
      </c>
      <c r="CR140">
        <v>2992.333928334594</v>
      </c>
      <c r="CS140">
        <v>1560.227977028984</v>
      </c>
      <c r="CT140">
        <v>5045.9590337528261</v>
      </c>
      <c r="CU140">
        <v>6586.843197374601</v>
      </c>
      <c r="CV140">
        <v>3352.880917078809</v>
      </c>
      <c r="CW140"/>
      <c r="CX140"/>
      <c r="CY140"/>
      <c r="CZ140"/>
      <c r="DA140"/>
      <c r="DB140"/>
      <c r="DC140"/>
      <c r="DD140"/>
      <c r="DE140"/>
      <c r="DF140"/>
      <c r="DG140"/>
      <c r="DH140"/>
      <c r="DI140"/>
      <c r="DJ140"/>
      <c r="DK140"/>
    </row>
    <row r="141">
      <c r="A141" t="s">
        <v>725</v>
      </c>
      <c r="B141">
        <v>2010</v>
      </c>
      <c r="C141" t="s">
        <v>730</v>
      </c>
      <c r="D141">
        <v>124</v>
      </c>
      <c r="E141" t="s">
        <v>50</v>
      </c>
      <c r="F141" t="s">
        <v>15</v>
      </c>
      <c r="G141" t="s">
        <v>747</v>
      </c>
      <c r="H141">
        <v>17.220491218722739</v>
      </c>
      <c r="I141">
        <v>21.400021834558121</v>
      </c>
      <c r="J141">
        <v>20.791378873824431</v>
      </c>
      <c r="K141">
        <v>15.68068490936686</v>
      </c>
      <c r="L141">
        <v>26.551688461744629</v>
      </c>
      <c r="M141">
        <v>22.290806319296109</v>
      </c>
      <c r="N141">
        <v>8.3121233920678392</v>
      </c>
      <c r="O141">
        <v>21.911863944565599</v>
      </c>
      <c r="P141">
        <v>23.134529208093269</v>
      </c>
      <c r="Q141">
        <v>31.163304111497069</v>
      </c>
      <c r="R141">
        <v>16.888235910648401</v>
      </c>
      <c r="S141">
        <v>21.410172712360321</v>
      </c>
      <c r="T141">
        <v>21.62632410766096</v>
      </c>
      <c r="U141">
        <v>17.538420493027989</v>
      </c>
      <c r="V141">
        <v>25.101152091205311</v>
      </c>
      <c r="W141" t="s">
        <v>260</v>
      </c>
      <c r="X141" t="s">
        <v>326</v>
      </c>
      <c r="Y141" t="s">
        <v>262</v>
      </c>
      <c r="Z141" t="s">
        <v>327</v>
      </c>
      <c r="AA141" t="s">
        <v>328</v>
      </c>
      <c r="AB141" t="s">
        <v>265</v>
      </c>
      <c r="AC141" t="s">
        <v>266</v>
      </c>
      <c r="AD141" t="s">
        <v>267</v>
      </c>
      <c r="AE141" t="s">
        <v>329</v>
      </c>
      <c r="AF141" t="s">
        <v>330</v>
      </c>
      <c r="AG141" t="s">
        <v>331</v>
      </c>
      <c r="AH141" t="s">
        <v>195</v>
      </c>
      <c r="AI141" t="s">
        <v>195</v>
      </c>
      <c r="AJ141" t="s">
        <v>195</v>
      </c>
      <c r="AK141" t="s">
        <v>195</v>
      </c>
      <c r="AL141" t="s">
        <v>195</v>
      </c>
      <c r="AM141" t="s">
        <v>195</v>
      </c>
      <c r="AN141" t="s">
        <v>195</v>
      </c>
      <c r="AO141" t="s">
        <v>195</v>
      </c>
      <c r="AP141" t="s">
        <v>195</v>
      </c>
      <c r="AQ141" t="s">
        <v>195</v>
      </c>
      <c r="AR141" t="s">
        <v>195</v>
      </c>
      <c r="AS141" t="s">
        <v>195</v>
      </c>
      <c r="AT141" t="s">
        <v>195</v>
      </c>
      <c r="AU141" t="s">
        <v>195</v>
      </c>
      <c r="AV141" t="s">
        <v>195</v>
      </c>
      <c r="AW141">
        <v>32.819767757597631</v>
      </c>
      <c r="AX141">
        <v>15.65203874683661</v>
      </c>
      <c r="AY141">
        <v>15.71248505015587</v>
      </c>
      <c r="AZ141">
        <v>10.345051933421139</v>
      </c>
      <c r="BA141">
        <v>17.23515992979091</v>
      </c>
      <c r="BB141">
        <v>14.19102741674245</v>
      </c>
      <c r="BC141">
        <v>17.561043636815128</v>
      </c>
      <c r="BD141">
        <v>45.561459117229923</v>
      </c>
      <c r="BE141">
        <v>34.362602119473607</v>
      </c>
      <c r="BF141">
        <v>59.922991676652899</v>
      </c>
      <c r="BG141">
        <v>12.439133794532919</v>
      </c>
      <c r="BH141"/>
      <c r="BI141"/>
      <c r="BJ141"/>
      <c r="BK141"/>
      <c r="BL141"/>
      <c r="BM141"/>
      <c r="BN141"/>
      <c r="BO141"/>
      <c r="BP141"/>
      <c r="BQ141"/>
      <c r="BR141"/>
      <c r="BS141"/>
      <c r="BT141"/>
      <c r="BU141"/>
      <c r="BV141"/>
      <c r="BW141">
        <v>183.38741367540501</v>
      </c>
      <c r="BX141">
        <v>194.66500838041941</v>
      </c>
      <c r="BY141">
        <v>178.1304421668064</v>
      </c>
      <c r="BZ141">
        <v>297.53381852427827</v>
      </c>
      <c r="CA141">
        <v>2734.6663147035292</v>
      </c>
      <c r="CB141">
        <v>80.56983282151208</v>
      </c>
      <c r="CC141">
        <v>62.130081376043783</v>
      </c>
      <c r="CD141">
        <v>456.689366118988</v>
      </c>
      <c r="CE141">
        <v>792.63731646869087</v>
      </c>
      <c r="CF141">
        <v>1161.982066392768</v>
      </c>
      <c r="CG141">
        <v>118.34846632144369</v>
      </c>
      <c r="CH141">
        <v>156.67764410124161</v>
      </c>
      <c r="CI141">
        <v>84.082402701967325</v>
      </c>
      <c r="CJ141">
        <v>126.2785137628461</v>
      </c>
      <c r="CK141">
        <v>548.987307384936</v>
      </c>
      <c r="CL141">
        <v>105.2141012592549</v>
      </c>
      <c r="CM141">
        <v>167.12358030436741</v>
      </c>
      <c r="CN141">
        <v>35.301615947831621</v>
      </c>
      <c r="CO141">
        <v>10.65471004639601</v>
      </c>
      <c r="CP141">
        <v>355.50564535089518</v>
      </c>
      <c r="CQ141">
        <v>509.16573590222072</v>
      </c>
      <c r="CR141">
        <v>1293.6607720159579</v>
      </c>
      <c r="CS141">
        <v>111.8641876965722</v>
      </c>
      <c r="CT141">
        <v>210.36821408868499</v>
      </c>
      <c r="CU141">
        <v>125.68708467155361</v>
      </c>
      <c r="CV141">
        <v>663.8373501667038</v>
      </c>
      <c r="CW141"/>
      <c r="CX141"/>
      <c r="CY141"/>
      <c r="CZ141"/>
      <c r="DA141"/>
      <c r="DB141"/>
      <c r="DC141"/>
      <c r="DD141"/>
      <c r="DE141"/>
      <c r="DF141"/>
      <c r="DG141"/>
      <c r="DH141"/>
      <c r="DI141"/>
      <c r="DJ141"/>
      <c r="DK141"/>
    </row>
    <row r="142">
      <c r="A142" t="s">
        <v>725</v>
      </c>
      <c r="B142">
        <v>2010</v>
      </c>
      <c r="C142" t="s">
        <v>730</v>
      </c>
      <c r="D142">
        <v>125</v>
      </c>
      <c r="E142" t="s">
        <v>50</v>
      </c>
      <c r="F142" t="s">
        <v>16</v>
      </c>
      <c r="G142" t="s">
        <v>748</v>
      </c>
      <c r="H142">
        <v>11.719279558676231</v>
      </c>
      <c r="I142">
        <v>12.97007442051912</v>
      </c>
      <c r="J142">
        <v>14.926207566762921</v>
      </c>
      <c r="K142">
        <v>24.003171246430249</v>
      </c>
      <c r="L142">
        <v>36.904672607775993</v>
      </c>
      <c r="M142">
        <v>18.997830012484041</v>
      </c>
      <c r="N142">
        <v>37.299615295089723</v>
      </c>
      <c r="O142">
        <v>34.132535226642958</v>
      </c>
      <c r="P142">
        <v>36.040257195773663</v>
      </c>
      <c r="Q142">
        <v>46.870979922464826</v>
      </c>
      <c r="R142">
        <v>9.6919784629043484</v>
      </c>
      <c r="S142">
        <v>10.54012100077165</v>
      </c>
      <c r="T142">
        <v>15.633488164286989</v>
      </c>
      <c r="U142">
        <v>16.223704268478571</v>
      </c>
      <c r="V142">
        <v>12.028834414484111</v>
      </c>
      <c r="W142" t="s">
        <v>260</v>
      </c>
      <c r="X142" t="s">
        <v>326</v>
      </c>
      <c r="Y142" t="s">
        <v>262</v>
      </c>
      <c r="Z142" t="s">
        <v>327</v>
      </c>
      <c r="AA142" t="s">
        <v>328</v>
      </c>
      <c r="AB142" t="s">
        <v>265</v>
      </c>
      <c r="AC142" t="s">
        <v>266</v>
      </c>
      <c r="AD142" t="s">
        <v>267</v>
      </c>
      <c r="AE142" t="s">
        <v>329</v>
      </c>
      <c r="AF142" t="s">
        <v>330</v>
      </c>
      <c r="AG142" t="s">
        <v>331</v>
      </c>
      <c r="AH142" t="s">
        <v>195</v>
      </c>
      <c r="AI142" t="s">
        <v>195</v>
      </c>
      <c r="AJ142" t="s">
        <v>195</v>
      </c>
      <c r="AK142" t="s">
        <v>195</v>
      </c>
      <c r="AL142" t="s">
        <v>195</v>
      </c>
      <c r="AM142" t="s">
        <v>195</v>
      </c>
      <c r="AN142" t="s">
        <v>195</v>
      </c>
      <c r="AO142" t="s">
        <v>195</v>
      </c>
      <c r="AP142" t="s">
        <v>195</v>
      </c>
      <c r="AQ142" t="s">
        <v>195</v>
      </c>
      <c r="AR142" t="s">
        <v>195</v>
      </c>
      <c r="AS142" t="s">
        <v>195</v>
      </c>
      <c r="AT142" t="s">
        <v>195</v>
      </c>
      <c r="AU142" t="s">
        <v>195</v>
      </c>
      <c r="AV142" t="s">
        <v>195</v>
      </c>
      <c r="AW142">
        <v>8.06390651363232</v>
      </c>
      <c r="AX142">
        <v>8.2422872154597631</v>
      </c>
      <c r="AY142">
        <v>10.18310810230504</v>
      </c>
      <c r="AZ142">
        <v>11.353729480123951</v>
      </c>
      <c r="BA142">
        <v>24.340396309225071</v>
      </c>
      <c r="BB142">
        <v>19.80211079111346</v>
      </c>
      <c r="BC142">
        <v>36.948861405615609</v>
      </c>
      <c r="BD142">
        <v>29.299245976947741</v>
      </c>
      <c r="BE142">
        <v>15.73411515296509</v>
      </c>
      <c r="BF142">
        <v>10.084837350905749</v>
      </c>
      <c r="BG142">
        <v>6.6480929092188443</v>
      </c>
      <c r="BH142"/>
      <c r="BI142"/>
      <c r="BJ142"/>
      <c r="BK142"/>
      <c r="BL142"/>
      <c r="BM142"/>
      <c r="BN142"/>
      <c r="BO142"/>
      <c r="BP142"/>
      <c r="BQ142"/>
      <c r="BR142"/>
      <c r="BS142"/>
      <c r="BT142"/>
      <c r="BU142"/>
      <c r="BV142"/>
      <c r="BW142">
        <v>124.8029653223842</v>
      </c>
      <c r="BX142">
        <v>117.9821060597134</v>
      </c>
      <c r="BY142">
        <v>127.8805013306912</v>
      </c>
      <c r="BZ142">
        <v>455.44918725944319</v>
      </c>
      <c r="CA142">
        <v>3800.962231876676</v>
      </c>
      <c r="CB142">
        <v>68.667412302278635</v>
      </c>
      <c r="CC142">
        <v>278.80097831446358</v>
      </c>
      <c r="CD142">
        <v>711.39387850003516</v>
      </c>
      <c r="CE142">
        <v>1234.814527304311</v>
      </c>
      <c r="CF142">
        <v>1747.6721309556669</v>
      </c>
      <c r="CG142">
        <v>67.918922543115627</v>
      </c>
      <c r="CH142">
        <v>77.131620988258106</v>
      </c>
      <c r="CI142">
        <v>60.7824631186567</v>
      </c>
      <c r="CJ142">
        <v>116.8124155516647</v>
      </c>
      <c r="CK142">
        <v>263.0826422704564</v>
      </c>
      <c r="CL142">
        <v>25.851391842163981</v>
      </c>
      <c r="CM142">
        <v>88.006461753932854</v>
      </c>
      <c r="CN142">
        <v>22.878632516456008</v>
      </c>
      <c r="CO142">
        <v>11.69358030626471</v>
      </c>
      <c r="CP142">
        <v>502.0637077495681</v>
      </c>
      <c r="CQ142">
        <v>710.48811458705802</v>
      </c>
      <c r="CR142">
        <v>2721.8936163277031</v>
      </c>
      <c r="CS142">
        <v>71.936597616423995</v>
      </c>
      <c r="CT142">
        <v>96.324419596826729</v>
      </c>
      <c r="CU142">
        <v>21.15271234890616</v>
      </c>
      <c r="CV142">
        <v>354.78775720360409</v>
      </c>
      <c r="CW142"/>
      <c r="CX142"/>
      <c r="CY142"/>
      <c r="CZ142"/>
      <c r="DA142"/>
      <c r="DB142"/>
      <c r="DC142"/>
      <c r="DD142"/>
      <c r="DE142"/>
      <c r="DF142"/>
      <c r="DG142"/>
      <c r="DH142"/>
      <c r="DI142"/>
      <c r="DJ142"/>
      <c r="DK142"/>
    </row>
    <row r="143">
      <c r="A143" t="s">
        <v>725</v>
      </c>
      <c r="B143">
        <v>2010</v>
      </c>
      <c r="C143" t="s">
        <v>730</v>
      </c>
      <c r="D143">
        <v>126</v>
      </c>
      <c r="E143" t="s">
        <v>50</v>
      </c>
      <c r="F143" t="s">
        <v>22</v>
      </c>
      <c r="G143" t="s">
        <v>749</v>
      </c>
      <c r="H143">
        <v>41.949780550245741</v>
      </c>
      <c r="I143">
        <v>46.339909957792877</v>
      </c>
      <c r="J143">
        <v>50.26594229924045</v>
      </c>
      <c r="K143">
        <v>52.454287478601422</v>
      </c>
      <c r="L143">
        <v>34.33006930543813</v>
      </c>
      <c r="M143">
        <v>52.358261198391091</v>
      </c>
      <c r="N143">
        <v>50.55062494943266</v>
      </c>
      <c r="O143">
        <v>41.569393396218928</v>
      </c>
      <c r="P143">
        <v>38.942897224728434</v>
      </c>
      <c r="Q143">
        <v>20.948588171959749</v>
      </c>
      <c r="R143">
        <v>40.627030348859257</v>
      </c>
      <c r="S143">
        <v>45.100439805762889</v>
      </c>
      <c r="T143">
        <v>46.43928388350421</v>
      </c>
      <c r="U143">
        <v>50.832484534727797</v>
      </c>
      <c r="V143">
        <v>53.035404959728922</v>
      </c>
      <c r="W143" t="s">
        <v>260</v>
      </c>
      <c r="X143" t="s">
        <v>326</v>
      </c>
      <c r="Y143" t="s">
        <v>262</v>
      </c>
      <c r="Z143" t="s">
        <v>327</v>
      </c>
      <c r="AA143" t="s">
        <v>328</v>
      </c>
      <c r="AB143" t="s">
        <v>265</v>
      </c>
      <c r="AC143" t="s">
        <v>266</v>
      </c>
      <c r="AD143" t="s">
        <v>267</v>
      </c>
      <c r="AE143" t="s">
        <v>329</v>
      </c>
      <c r="AF143" t="s">
        <v>330</v>
      </c>
      <c r="AG143" t="s">
        <v>331</v>
      </c>
      <c r="AH143" t="s">
        <v>195</v>
      </c>
      <c r="AI143" t="s">
        <v>195</v>
      </c>
      <c r="AJ143" t="s">
        <v>195</v>
      </c>
      <c r="AK143" t="s">
        <v>195</v>
      </c>
      <c r="AL143" t="s">
        <v>195</v>
      </c>
      <c r="AM143" t="s">
        <v>195</v>
      </c>
      <c r="AN143" t="s">
        <v>195</v>
      </c>
      <c r="AO143" t="s">
        <v>195</v>
      </c>
      <c r="AP143" t="s">
        <v>195</v>
      </c>
      <c r="AQ143" t="s">
        <v>195</v>
      </c>
      <c r="AR143" t="s">
        <v>195</v>
      </c>
      <c r="AS143" t="s">
        <v>195</v>
      </c>
      <c r="AT143" t="s">
        <v>195</v>
      </c>
      <c r="AU143" t="s">
        <v>195</v>
      </c>
      <c r="AV143" t="s">
        <v>195</v>
      </c>
      <c r="AW143">
        <v>43.446446322182233</v>
      </c>
      <c r="AX143">
        <v>51.383845161046281</v>
      </c>
      <c r="AY143">
        <v>57.808400217795487</v>
      </c>
      <c r="AZ143">
        <v>37.275959676186311</v>
      </c>
      <c r="BA143">
        <v>40.589878298855787</v>
      </c>
      <c r="BB143">
        <v>48.214879590974959</v>
      </c>
      <c r="BC143">
        <v>44.198250257948658</v>
      </c>
      <c r="BD143">
        <v>12.423730451460081</v>
      </c>
      <c r="BE143">
        <v>42.995217175420287</v>
      </c>
      <c r="BF143">
        <v>24.88334950516122</v>
      </c>
      <c r="BG143">
        <v>67.832633684118406</v>
      </c>
      <c r="BH143"/>
      <c r="BI143"/>
      <c r="BJ143"/>
      <c r="BK143"/>
      <c r="BL143"/>
      <c r="BM143"/>
      <c r="BN143"/>
      <c r="BO143"/>
      <c r="BP143"/>
      <c r="BQ143"/>
      <c r="BR143"/>
      <c r="BS143"/>
      <c r="BT143"/>
      <c r="BU143"/>
      <c r="BV143"/>
      <c r="BW143">
        <v>8292.2166940989755</v>
      </c>
      <c r="BX143">
        <v>9473.4916912605258</v>
      </c>
      <c r="BY143">
        <v>10128.49493420121</v>
      </c>
      <c r="BZ143">
        <v>10426.280463042949</v>
      </c>
      <c r="CA143">
        <v>5326.5392671923892</v>
      </c>
      <c r="CB143">
        <v>3294.0843401747288</v>
      </c>
      <c r="CC143">
        <v>3193.1845141648819</v>
      </c>
      <c r="CD143">
        <v>2423.8206434634099</v>
      </c>
      <c r="CE143">
        <v>1582.608558669207</v>
      </c>
      <c r="CF143">
        <v>730.70239912286797</v>
      </c>
      <c r="CG143">
        <v>5497.8934213050907</v>
      </c>
      <c r="CH143">
        <v>6284.4476505615594</v>
      </c>
      <c r="CI143">
        <v>6924.0475194637347</v>
      </c>
      <c r="CJ143">
        <v>6905.4643458899454</v>
      </c>
      <c r="CK143">
        <v>6810.7696569805939</v>
      </c>
      <c r="CL143">
        <v>5307.4897023649446</v>
      </c>
      <c r="CM143">
        <v>2573.067765575267</v>
      </c>
      <c r="CN143">
        <v>5504.0747114952646</v>
      </c>
      <c r="CO143">
        <v>2168.896051886903</v>
      </c>
      <c r="CP143">
        <v>3260.1832968255239</v>
      </c>
      <c r="CQ143">
        <v>6892.9362227021129</v>
      </c>
      <c r="CR143">
        <v>2901.802894560255</v>
      </c>
      <c r="CS143">
        <v>1338.464875650774</v>
      </c>
      <c r="CT143">
        <v>4676.1943477884161</v>
      </c>
      <c r="CU143">
        <v>6242.8313550183557</v>
      </c>
      <c r="CV143">
        <v>2781.081825928195</v>
      </c>
      <c r="CW143"/>
      <c r="CX143"/>
      <c r="CY143"/>
      <c r="CZ143"/>
      <c r="DA143"/>
      <c r="DB143"/>
      <c r="DC143"/>
      <c r="DD143"/>
      <c r="DE143"/>
      <c r="DF143"/>
      <c r="DG143"/>
      <c r="DH143"/>
      <c r="DI143"/>
      <c r="DJ143"/>
      <c r="DK143"/>
    </row>
    <row r="144">
      <c r="A144" t="s">
        <v>725</v>
      </c>
      <c r="B144">
        <v>2010</v>
      </c>
      <c r="C144" t="s">
        <v>730</v>
      </c>
      <c r="D144">
        <v>127</v>
      </c>
      <c r="E144" t="s">
        <v>50</v>
      </c>
      <c r="F144" t="s">
        <v>19</v>
      </c>
      <c r="G144" t="s">
        <v>750</v>
      </c>
      <c r="H144">
        <v>29.110448672355279</v>
      </c>
      <c r="I144">
        <v>19.28999378712987</v>
      </c>
      <c r="J144">
        <v>14.016471260172191</v>
      </c>
      <c r="K144">
        <v>7.8618563656014704</v>
      </c>
      <c r="L144">
        <v>2.2135696250412629</v>
      </c>
      <c r="M144">
        <v>6.3531024698287517</v>
      </c>
      <c r="N144">
        <v>3.837636363409787</v>
      </c>
      <c r="O144">
        <v>2.3862074325725091</v>
      </c>
      <c r="P144">
        <v>1.8823163714046429</v>
      </c>
      <c r="Q144">
        <v>1.0171277940783521</v>
      </c>
      <c r="R144">
        <v>32.792755277587993</v>
      </c>
      <c r="S144">
        <v>22.949266481105141</v>
      </c>
      <c r="T144">
        <v>16.30090384454784</v>
      </c>
      <c r="U144">
        <v>15.405390703765651</v>
      </c>
      <c r="V144">
        <v>9.8346085345816654</v>
      </c>
      <c r="W144" t="s">
        <v>260</v>
      </c>
      <c r="X144" t="s">
        <v>326</v>
      </c>
      <c r="Y144" t="s">
        <v>262</v>
      </c>
      <c r="Z144" t="s">
        <v>327</v>
      </c>
      <c r="AA144" t="s">
        <v>328</v>
      </c>
      <c r="AB144" t="s">
        <v>265</v>
      </c>
      <c r="AC144" t="s">
        <v>266</v>
      </c>
      <c r="AD144" t="s">
        <v>267</v>
      </c>
      <c r="AE144" t="s">
        <v>329</v>
      </c>
      <c r="AF144" t="s">
        <v>330</v>
      </c>
      <c r="AG144" t="s">
        <v>331</v>
      </c>
      <c r="AH144" t="s">
        <v>195</v>
      </c>
      <c r="AI144" t="s">
        <v>195</v>
      </c>
      <c r="AJ144" t="s">
        <v>195</v>
      </c>
      <c r="AK144" t="s">
        <v>195</v>
      </c>
      <c r="AL144" t="s">
        <v>195</v>
      </c>
      <c r="AM144" t="s">
        <v>195</v>
      </c>
      <c r="AN144" t="s">
        <v>195</v>
      </c>
      <c r="AO144" t="s">
        <v>195</v>
      </c>
      <c r="AP144" t="s">
        <v>195</v>
      </c>
      <c r="AQ144" t="s">
        <v>195</v>
      </c>
      <c r="AR144" t="s">
        <v>195</v>
      </c>
      <c r="AS144" t="s">
        <v>195</v>
      </c>
      <c r="AT144" t="s">
        <v>195</v>
      </c>
      <c r="AU144" t="s">
        <v>195</v>
      </c>
      <c r="AV144" t="s">
        <v>195</v>
      </c>
      <c r="AW144">
        <v>15.669879406587819</v>
      </c>
      <c r="AX144">
        <v>24.721828876657341</v>
      </c>
      <c r="AY144">
        <v>16.296006629743591</v>
      </c>
      <c r="AZ144">
        <v>41.025258910268612</v>
      </c>
      <c r="BA144">
        <v>17.834565462128229</v>
      </c>
      <c r="BB144">
        <v>17.791982201169141</v>
      </c>
      <c r="BC144">
        <v>1.291844699620605</v>
      </c>
      <c r="BD144">
        <v>12.71556445436226</v>
      </c>
      <c r="BE144">
        <v>6.908065552141009</v>
      </c>
      <c r="BF144">
        <v>5.10882146728013</v>
      </c>
      <c r="BG144">
        <v>13.08013961212982</v>
      </c>
      <c r="BH144"/>
      <c r="BI144"/>
      <c r="BJ144"/>
      <c r="BK144"/>
      <c r="BL144"/>
      <c r="BM144"/>
      <c r="BN144"/>
      <c r="BO144"/>
      <c r="BP144"/>
      <c r="BQ144"/>
      <c r="BR144"/>
      <c r="BS144"/>
      <c r="BT144"/>
      <c r="BU144"/>
      <c r="BV144"/>
      <c r="BW144">
        <v>3531.7152383374059</v>
      </c>
      <c r="BX144">
        <v>2338.923828900085</v>
      </c>
      <c r="BY144">
        <v>1700.964753277404</v>
      </c>
      <c r="BZ144">
        <v>953.89119205477903</v>
      </c>
      <c r="CA144">
        <v>268.52124838819321</v>
      </c>
      <c r="CB144">
        <v>233.59850080379559</v>
      </c>
      <c r="CC144">
        <v>141.03907106500921</v>
      </c>
      <c r="CD144">
        <v>87.805498888980253</v>
      </c>
      <c r="CE144">
        <v>69.256382193028031</v>
      </c>
      <c r="CF144">
        <v>37.407561450878191</v>
      </c>
      <c r="CG144">
        <v>2773.5000173900871</v>
      </c>
      <c r="CH144">
        <v>1941.4379087371001</v>
      </c>
      <c r="CI144">
        <v>1376.7133263188459</v>
      </c>
      <c r="CJ144">
        <v>1301.812111884673</v>
      </c>
      <c r="CK144">
        <v>831.44588222546827</v>
      </c>
      <c r="CL144">
        <v>1010.570167092671</v>
      </c>
      <c r="CM144">
        <v>928.7980989215863</v>
      </c>
      <c r="CN144">
        <v>1082.893898536915</v>
      </c>
      <c r="CO144">
        <v>1524.319815821832</v>
      </c>
      <c r="CP144">
        <v>893.78617182517564</v>
      </c>
      <c r="CQ144">
        <v>1755.778354135864</v>
      </c>
      <c r="CR144">
        <v>90.531033774339392</v>
      </c>
      <c r="CS144">
        <v>221.76310137821099</v>
      </c>
      <c r="CT144">
        <v>369.76468596440913</v>
      </c>
      <c r="CU144">
        <v>344.01184235624629</v>
      </c>
      <c r="CV144">
        <v>571.79909115061082</v>
      </c>
      <c r="CW144"/>
      <c r="CX144"/>
      <c r="CY144"/>
      <c r="CZ144"/>
      <c r="DA144"/>
      <c r="DB144"/>
      <c r="DC144"/>
      <c r="DD144"/>
      <c r="DE144"/>
      <c r="DF144"/>
      <c r="DG144"/>
      <c r="DH144"/>
      <c r="DI144"/>
      <c r="DJ144"/>
      <c r="DK144"/>
    </row>
    <row r="145">
      <c r="A145" t="s">
        <v>725</v>
      </c>
      <c r="B145">
        <v>2010</v>
      </c>
      <c r="C145" t="s">
        <v>730</v>
      </c>
      <c r="D145">
        <v>128</v>
      </c>
      <c r="E145" t="s">
        <v>181</v>
      </c>
      <c r="F145" t="s">
        <v>49</v>
      </c>
      <c r="G145" t="s">
        <v>751</v>
      </c>
      <c r="H145">
        <v>40.495412520090191</v>
      </c>
      <c r="I145">
        <v>37.736508865910281</v>
      </c>
      <c r="J145">
        <v>41.789518985531629</v>
      </c>
      <c r="K145">
        <v>60.485984910828307</v>
      </c>
      <c r="L145">
        <v>58.157562119492667</v>
      </c>
      <c r="M145">
        <v>46.012248648331557</v>
      </c>
      <c r="N145">
        <v>81.776350493720145</v>
      </c>
      <c r="O145">
        <v>60.902669546643452</v>
      </c>
      <c r="P145">
        <v>60.904752490020812</v>
      </c>
      <c r="Q145">
        <v>60.064599172929803</v>
      </c>
      <c r="R145">
        <v>36.46313128515564</v>
      </c>
      <c r="S145">
        <v>32.989120836906508</v>
      </c>
      <c r="T145">
        <v>41.958043293892487</v>
      </c>
      <c r="U145">
        <v>48.052971734100737</v>
      </c>
      <c r="V145">
        <v>32.396549383719638</v>
      </c>
      <c r="W145" t="s">
        <v>260</v>
      </c>
      <c r="X145" t="s">
        <v>326</v>
      </c>
      <c r="Y145" t="s">
        <v>262</v>
      </c>
      <c r="Z145" t="s">
        <v>327</v>
      </c>
      <c r="AA145" t="s">
        <v>328</v>
      </c>
      <c r="AB145" t="s">
        <v>265</v>
      </c>
      <c r="AC145" t="s">
        <v>266</v>
      </c>
      <c r="AD145" t="s">
        <v>267</v>
      </c>
      <c r="AE145" t="s">
        <v>329</v>
      </c>
      <c r="AF145" t="s">
        <v>330</v>
      </c>
      <c r="AG145" t="s">
        <v>331</v>
      </c>
      <c r="AH145" t="s">
        <v>195</v>
      </c>
      <c r="AI145" t="s">
        <v>195</v>
      </c>
      <c r="AJ145" t="s">
        <v>195</v>
      </c>
      <c r="AK145" t="s">
        <v>195</v>
      </c>
      <c r="AL145" t="s">
        <v>195</v>
      </c>
      <c r="AM145" t="s">
        <v>195</v>
      </c>
      <c r="AN145" t="s">
        <v>195</v>
      </c>
      <c r="AO145" t="s">
        <v>195</v>
      </c>
      <c r="AP145" t="s">
        <v>195</v>
      </c>
      <c r="AQ145" t="s">
        <v>195</v>
      </c>
      <c r="AR145" t="s">
        <v>195</v>
      </c>
      <c r="AS145" t="s">
        <v>195</v>
      </c>
      <c r="AT145" t="s">
        <v>195</v>
      </c>
      <c r="AU145" t="s">
        <v>195</v>
      </c>
      <c r="AV145" t="s">
        <v>195</v>
      </c>
      <c r="AW145">
        <v>19.72402592813663</v>
      </c>
      <c r="AX145">
        <v>34.49474669620534</v>
      </c>
      <c r="AY145">
        <v>39.323710572496843</v>
      </c>
      <c r="AZ145">
        <v>52.324272334650921</v>
      </c>
      <c r="BA145">
        <v>58.54496851297246</v>
      </c>
      <c r="BB145">
        <v>58.253258848978959</v>
      </c>
      <c r="BC145">
        <v>67.783756689457604</v>
      </c>
      <c r="BD145">
        <v>39.138351609283077</v>
      </c>
      <c r="BE145">
        <v>31.40747739497376</v>
      </c>
      <c r="BF145">
        <v>14.40529936578357</v>
      </c>
      <c r="BG145">
        <v>34.830062074508191</v>
      </c>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row>
    <row r="146">
      <c r="A146" t="s">
        <v>725</v>
      </c>
      <c r="B146">
        <v>2010</v>
      </c>
      <c r="C146" t="s">
        <v>730</v>
      </c>
      <c r="D146">
        <v>129</v>
      </c>
      <c r="E146" t="s">
        <v>181</v>
      </c>
      <c r="F146" t="s">
        <v>48</v>
      </c>
      <c r="G146" t="s">
        <v>195</v>
      </c>
      <c r="H146">
        <v>59.504587479909738</v>
      </c>
      <c r="I146">
        <v>62.263491134089719</v>
      </c>
      <c r="J146">
        <v>58.210481014468371</v>
      </c>
      <c r="K146">
        <v>39.514015089171693</v>
      </c>
      <c r="L146">
        <v>41.842437880507397</v>
      </c>
      <c r="M146">
        <v>53.987751351668457</v>
      </c>
      <c r="N146">
        <v>18.223649506279841</v>
      </c>
      <c r="O146">
        <v>39.097330453356463</v>
      </c>
      <c r="P146">
        <v>39.095247509979139</v>
      </c>
      <c r="Q146">
        <v>39.935400827070083</v>
      </c>
      <c r="R146">
        <v>63.536868714844367</v>
      </c>
      <c r="S146">
        <v>67.010879163093492</v>
      </c>
      <c r="T146">
        <v>58.041956706107499</v>
      </c>
      <c r="U146">
        <v>51.947028265899263</v>
      </c>
      <c r="V146">
        <v>67.603450616280355</v>
      </c>
      <c r="W146" t="s">
        <v>260</v>
      </c>
      <c r="X146" t="s">
        <v>326</v>
      </c>
      <c r="Y146" t="s">
        <v>262</v>
      </c>
      <c r="Z146" t="s">
        <v>327</v>
      </c>
      <c r="AA146" t="s">
        <v>328</v>
      </c>
      <c r="AB146" t="s">
        <v>265</v>
      </c>
      <c r="AC146" t="s">
        <v>266</v>
      </c>
      <c r="AD146" t="s">
        <v>267</v>
      </c>
      <c r="AE146" t="s">
        <v>329</v>
      </c>
      <c r="AF146" t="s">
        <v>330</v>
      </c>
      <c r="AG146" t="s">
        <v>331</v>
      </c>
      <c r="AH146" t="s">
        <v>195</v>
      </c>
      <c r="AI146" t="s">
        <v>195</v>
      </c>
      <c r="AJ146" t="s">
        <v>195</v>
      </c>
      <c r="AK146" t="s">
        <v>195</v>
      </c>
      <c r="AL146" t="s">
        <v>195</v>
      </c>
      <c r="AM146" t="s">
        <v>195</v>
      </c>
      <c r="AN146" t="s">
        <v>195</v>
      </c>
      <c r="AO146" t="s">
        <v>195</v>
      </c>
      <c r="AP146" t="s">
        <v>195</v>
      </c>
      <c r="AQ146" t="s">
        <v>195</v>
      </c>
      <c r="AR146" t="s">
        <v>195</v>
      </c>
      <c r="AS146" t="s">
        <v>195</v>
      </c>
      <c r="AT146" t="s">
        <v>195</v>
      </c>
      <c r="AU146" t="s">
        <v>195</v>
      </c>
      <c r="AV146" t="s">
        <v>195</v>
      </c>
      <c r="AW146">
        <v>80.275974071863359</v>
      </c>
      <c r="AX146">
        <v>65.505253303794646</v>
      </c>
      <c r="AY146">
        <v>60.67628942750315</v>
      </c>
      <c r="AZ146">
        <v>47.675727665349079</v>
      </c>
      <c r="BA146">
        <v>41.45503148702749</v>
      </c>
      <c r="BB146">
        <v>41.746741151021091</v>
      </c>
      <c r="BC146">
        <v>32.216243310542467</v>
      </c>
      <c r="BD146">
        <v>60.861648390716923</v>
      </c>
      <c r="BE146">
        <v>68.592522605026289</v>
      </c>
      <c r="BF146">
        <v>85.594700634216437</v>
      </c>
      <c r="BG146">
        <v>65.169937925491766</v>
      </c>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row>
    <row r="147">
      <c r="A147" t="s">
        <v>725</v>
      </c>
      <c r="B147">
        <v>2010</v>
      </c>
      <c r="C147" t="s">
        <v>730</v>
      </c>
      <c r="D147">
        <v>130</v>
      </c>
      <c r="E147" t="s">
        <v>47</v>
      </c>
      <c r="F147" t="s">
        <v>42</v>
      </c>
      <c r="G147" t="s">
        <v>195</v>
      </c>
      <c r="H147">
        <v>2.6129495979552679</v>
      </c>
      <c r="I147">
        <v>2.2041799557593591</v>
      </c>
      <c r="J147">
        <v>1.282202020737697</v>
      </c>
      <c r="K147">
        <v>4.8777188822710462</v>
      </c>
      <c r="L147">
        <v>41.847421940117748</v>
      </c>
      <c r="M147">
        <v>1.4480753684980909</v>
      </c>
      <c r="N147">
        <v>8.3789994355801856</v>
      </c>
      <c r="O147">
        <v>23.848550467468488</v>
      </c>
      <c r="P147">
        <v>45.540919886035297</v>
      </c>
      <c r="Q147">
        <v>69.298041271641651</v>
      </c>
      <c r="R147">
        <v>2.9815058526589189</v>
      </c>
      <c r="S147">
        <v>2.6989024139656821</v>
      </c>
      <c r="T147">
        <v>1.4154888140568189</v>
      </c>
      <c r="U147">
        <v>1.450050369778586</v>
      </c>
      <c r="V147">
        <v>5.1028131525315192</v>
      </c>
      <c r="W147" t="s">
        <v>260</v>
      </c>
      <c r="X147" t="s">
        <v>326</v>
      </c>
      <c r="Y147" t="s">
        <v>262</v>
      </c>
      <c r="Z147" t="s">
        <v>327</v>
      </c>
      <c r="AA147" t="s">
        <v>328</v>
      </c>
      <c r="AB147" t="s">
        <v>265</v>
      </c>
      <c r="AC147" t="s">
        <v>266</v>
      </c>
      <c r="AD147" t="s">
        <v>267</v>
      </c>
      <c r="AE147" t="s">
        <v>329</v>
      </c>
      <c r="AF147" t="s">
        <v>330</v>
      </c>
      <c r="AG147" t="s">
        <v>331</v>
      </c>
      <c r="AH147" t="s">
        <v>195</v>
      </c>
      <c r="AI147" t="s">
        <v>195</v>
      </c>
      <c r="AJ147" t="s">
        <v>195</v>
      </c>
      <c r="AK147" t="s">
        <v>195</v>
      </c>
      <c r="AL147" t="s">
        <v>195</v>
      </c>
      <c r="AM147" t="s">
        <v>195</v>
      </c>
      <c r="AN147" t="s">
        <v>195</v>
      </c>
      <c r="AO147" t="s">
        <v>195</v>
      </c>
      <c r="AP147" t="s">
        <v>195</v>
      </c>
      <c r="AQ147" t="s">
        <v>195</v>
      </c>
      <c r="AR147" t="s">
        <v>195</v>
      </c>
      <c r="AS147" t="s">
        <v>195</v>
      </c>
      <c r="AT147" t="s">
        <v>195</v>
      </c>
      <c r="AU147" t="s">
        <v>195</v>
      </c>
      <c r="AV147" t="s">
        <v>195</v>
      </c>
      <c r="AW147">
        <v>0.0107403528026503</v>
      </c>
      <c r="AX147">
        <v>6.4723750762893193</v>
      </c>
      <c r="AY147">
        <v>0.8142168277783145</v>
      </c>
      <c r="AZ147">
        <v>0.49217009242090309</v>
      </c>
      <c r="BA147">
        <v>19.72903663365965</v>
      </c>
      <c r="BB147">
        <v>7.7999020838129924</v>
      </c>
      <c r="BC147">
        <v>46.57440241577541</v>
      </c>
      <c r="BD147">
        <v>12.121612616581491</v>
      </c>
      <c r="BE147">
        <v>3.8775063457393371</v>
      </c>
      <c r="BF147">
        <v>1.50203095152452</v>
      </c>
      <c r="BG147">
        <v>10.603119047032161</v>
      </c>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row>
    <row r="148">
      <c r="A148" t="s">
        <v>725</v>
      </c>
      <c r="B148">
        <v>2010</v>
      </c>
      <c r="C148" t="s">
        <v>730</v>
      </c>
      <c r="D148">
        <v>131</v>
      </c>
      <c r="E148" t="s">
        <v>47</v>
      </c>
      <c r="F148" t="s">
        <v>351</v>
      </c>
      <c r="G148" t="s">
        <v>195</v>
      </c>
      <c r="H148">
        <v>0</v>
      </c>
      <c r="I148">
        <v>0</v>
      </c>
      <c r="J148">
        <v>68.16136887195249</v>
      </c>
      <c r="K148">
        <v>30.489407540245679</v>
      </c>
      <c r="L148">
        <v>10.27503108054635</v>
      </c>
      <c r="M148">
        <v>0</v>
      </c>
      <c r="N148">
        <v>21.060096111014651</v>
      </c>
      <c r="O148">
        <v>7.6489633047999144</v>
      </c>
      <c r="P148">
        <v>7.0526721361170077</v>
      </c>
      <c r="Q148">
        <v>6.2059382945403012</v>
      </c>
      <c r="R148">
        <v>0</v>
      </c>
      <c r="S148">
        <v>0</v>
      </c>
      <c r="T148">
        <v>0</v>
      </c>
      <c r="U148">
        <v>68.16136887195249</v>
      </c>
      <c r="V148">
        <v>53.994709781163408</v>
      </c>
      <c r="W148" t="s">
        <v>260</v>
      </c>
      <c r="X148" t="s">
        <v>326</v>
      </c>
      <c r="Y148" t="s">
        <v>262</v>
      </c>
      <c r="Z148" t="s">
        <v>327</v>
      </c>
      <c r="AA148" t="s">
        <v>328</v>
      </c>
      <c r="AB148" t="s">
        <v>265</v>
      </c>
      <c r="AC148" t="s">
        <v>266</v>
      </c>
      <c r="AD148" t="s">
        <v>267</v>
      </c>
      <c r="AE148" t="s">
        <v>329</v>
      </c>
      <c r="AF148" t="s">
        <v>330</v>
      </c>
      <c r="AG148" t="s">
        <v>331</v>
      </c>
      <c r="AH148" t="s">
        <v>195</v>
      </c>
      <c r="AI148" t="s">
        <v>195</v>
      </c>
      <c r="AJ148" t="s">
        <v>195</v>
      </c>
      <c r="AK148" t="s">
        <v>195</v>
      </c>
      <c r="AL148" t="s">
        <v>195</v>
      </c>
      <c r="AM148" t="s">
        <v>195</v>
      </c>
      <c r="AN148" t="s">
        <v>195</v>
      </c>
      <c r="AO148" t="s">
        <v>195</v>
      </c>
      <c r="AP148" t="s">
        <v>195</v>
      </c>
      <c r="AQ148" t="s">
        <v>195</v>
      </c>
      <c r="AR148" t="s">
        <v>195</v>
      </c>
      <c r="AS148" t="s">
        <v>195</v>
      </c>
      <c r="AT148" t="s">
        <v>195</v>
      </c>
      <c r="AU148" t="s">
        <v>195</v>
      </c>
      <c r="AV148" t="s">
        <v>195</v>
      </c>
      <c r="AW148">
        <v>0</v>
      </c>
      <c r="AX148">
        <v>11.813470194947</v>
      </c>
      <c r="AY148">
        <v>0</v>
      </c>
      <c r="AZ148">
        <v>0</v>
      </c>
      <c r="BA148">
        <v>25.61661907709696</v>
      </c>
      <c r="BB148">
        <v>10.06140288651523</v>
      </c>
      <c r="BC148">
        <v>2.575685473190116</v>
      </c>
      <c r="BD148">
        <v>0</v>
      </c>
      <c r="BE148">
        <v>10.103175073256571</v>
      </c>
      <c r="BF148">
        <v>11.14313511760141</v>
      </c>
      <c r="BG148">
        <v>68.253173427780723</v>
      </c>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row>
    <row r="149">
      <c r="A149" t="s">
        <v>725</v>
      </c>
      <c r="B149">
        <v>2010</v>
      </c>
      <c r="C149" t="s">
        <v>730</v>
      </c>
      <c r="D149">
        <v>135</v>
      </c>
      <c r="E149" t="s">
        <v>45</v>
      </c>
      <c r="F149" t="s">
        <v>44</v>
      </c>
      <c r="G149" t="s">
        <v>753</v>
      </c>
      <c r="H149">
        <v>0</v>
      </c>
      <c r="I149">
        <v>0</v>
      </c>
      <c r="J149">
        <v>0.1288088045164992</v>
      </c>
      <c r="K149">
        <v>0.19692212690486649</v>
      </c>
      <c r="L149">
        <v>2.0603654968866292</v>
      </c>
      <c r="M149">
        <v>0</v>
      </c>
      <c r="N149">
        <v>0.25267908779661391</v>
      </c>
      <c r="O149">
        <v>0.75714764380949739</v>
      </c>
      <c r="P149">
        <v>1.3384256902697551</v>
      </c>
      <c r="Q149">
        <v>2.0154301430060588</v>
      </c>
      <c r="R149">
        <v>0</v>
      </c>
      <c r="S149">
        <v>0</v>
      </c>
      <c r="T149">
        <v>0</v>
      </c>
      <c r="U149">
        <v>0.1849807697839721</v>
      </c>
      <c r="V149">
        <v>1.34032059463481</v>
      </c>
      <c r="W149" t="s">
        <v>260</v>
      </c>
      <c r="X149" t="s">
        <v>326</v>
      </c>
      <c r="Y149" t="s">
        <v>262</v>
      </c>
      <c r="Z149" t="s">
        <v>327</v>
      </c>
      <c r="AA149" t="s">
        <v>328</v>
      </c>
      <c r="AB149" t="s">
        <v>265</v>
      </c>
      <c r="AC149" t="s">
        <v>266</v>
      </c>
      <c r="AD149" t="s">
        <v>267</v>
      </c>
      <c r="AE149" t="s">
        <v>329</v>
      </c>
      <c r="AF149" t="s">
        <v>330</v>
      </c>
      <c r="AG149" t="s">
        <v>331</v>
      </c>
      <c r="AH149" t="s">
        <v>195</v>
      </c>
      <c r="AI149" t="s">
        <v>195</v>
      </c>
      <c r="AJ149" t="s">
        <v>195</v>
      </c>
      <c r="AK149" t="s">
        <v>195</v>
      </c>
      <c r="AL149" t="s">
        <v>195</v>
      </c>
      <c r="AM149" t="s">
        <v>195</v>
      </c>
      <c r="AN149" t="s">
        <v>195</v>
      </c>
      <c r="AO149" t="s">
        <v>195</v>
      </c>
      <c r="AP149" t="s">
        <v>195</v>
      </c>
      <c r="AQ149" t="s">
        <v>195</v>
      </c>
      <c r="AR149" t="s">
        <v>195</v>
      </c>
      <c r="AS149" t="s">
        <v>195</v>
      </c>
      <c r="AT149" t="s">
        <v>195</v>
      </c>
      <c r="AU149" t="s">
        <v>195</v>
      </c>
      <c r="AV149" t="s">
        <v>195</v>
      </c>
      <c r="AW149">
        <v>0</v>
      </c>
      <c r="AX149">
        <v>0.22867927516883521</v>
      </c>
      <c r="AY149">
        <v>0</v>
      </c>
      <c r="AZ149">
        <v>0</v>
      </c>
      <c r="BA149">
        <v>0.2226245369396998</v>
      </c>
      <c r="BB149">
        <v>0.49948551484573428</v>
      </c>
      <c r="BC149">
        <v>0.55886216005562195</v>
      </c>
      <c r="BD149">
        <v>0</v>
      </c>
      <c r="BE149">
        <v>0.18510195830646359</v>
      </c>
      <c r="BF149">
        <v>0.076769555080081806</v>
      </c>
      <c r="BG149">
        <v>3.8014308432900399</v>
      </c>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row>
    <row r="150">
      <c r="A150" t="s">
        <v>725</v>
      </c>
      <c r="B150">
        <v>2010</v>
      </c>
      <c r="C150" t="s">
        <v>730</v>
      </c>
      <c r="D150">
        <v>136</v>
      </c>
      <c r="E150" t="s">
        <v>45</v>
      </c>
      <c r="F150" t="s">
        <v>43</v>
      </c>
      <c r="G150" t="s">
        <v>754</v>
      </c>
      <c r="H150">
        <v>0.021839735413395699</v>
      </c>
      <c r="I150">
        <v>0</v>
      </c>
      <c r="J150">
        <v>0.060167453807300902</v>
      </c>
      <c r="K150">
        <v>0.44894849765525802</v>
      </c>
      <c r="L150">
        <v>17.9917927957292</v>
      </c>
      <c r="M150">
        <v>0</v>
      </c>
      <c r="N150">
        <v>0.94712117173050259</v>
      </c>
      <c r="O150">
        <v>9.1415486061041129</v>
      </c>
      <c r="P150">
        <v>17.639142874354501</v>
      </c>
      <c r="Q150">
        <v>30.460402637657289</v>
      </c>
      <c r="R150">
        <v>0</v>
      </c>
      <c r="S150">
        <v>0.031313750607067203</v>
      </c>
      <c r="T150">
        <v>0</v>
      </c>
      <c r="U150">
        <v>0.086405754350359396</v>
      </c>
      <c r="V150">
        <v>1.141997765936126</v>
      </c>
      <c r="W150" t="s">
        <v>260</v>
      </c>
      <c r="X150" t="s">
        <v>326</v>
      </c>
      <c r="Y150" t="s">
        <v>262</v>
      </c>
      <c r="Z150" t="s">
        <v>327</v>
      </c>
      <c r="AA150" t="s">
        <v>328</v>
      </c>
      <c r="AB150" t="s">
        <v>265</v>
      </c>
      <c r="AC150" t="s">
        <v>266</v>
      </c>
      <c r="AD150" t="s">
        <v>267</v>
      </c>
      <c r="AE150" t="s">
        <v>329</v>
      </c>
      <c r="AF150" t="s">
        <v>330</v>
      </c>
      <c r="AG150" t="s">
        <v>331</v>
      </c>
      <c r="AH150" t="s">
        <v>195</v>
      </c>
      <c r="AI150" t="s">
        <v>195</v>
      </c>
      <c r="AJ150" t="s">
        <v>195</v>
      </c>
      <c r="AK150" t="s">
        <v>195</v>
      </c>
      <c r="AL150" t="s">
        <v>195</v>
      </c>
      <c r="AM150" t="s">
        <v>195</v>
      </c>
      <c r="AN150" t="s">
        <v>195</v>
      </c>
      <c r="AO150" t="s">
        <v>195</v>
      </c>
      <c r="AP150" t="s">
        <v>195</v>
      </c>
      <c r="AQ150" t="s">
        <v>195</v>
      </c>
      <c r="AR150" t="s">
        <v>195</v>
      </c>
      <c r="AS150" t="s">
        <v>195</v>
      </c>
      <c r="AT150" t="s">
        <v>195</v>
      </c>
      <c r="AU150" t="s">
        <v>195</v>
      </c>
      <c r="AV150" t="s">
        <v>195</v>
      </c>
      <c r="AW150">
        <v>0.010108629757943299</v>
      </c>
      <c r="AX150">
        <v>1.7070709438197269</v>
      </c>
      <c r="AY150">
        <v>0.12490398040544</v>
      </c>
      <c r="AZ150">
        <v>0.31342324064800442</v>
      </c>
      <c r="BA150">
        <v>0.64643837987097974</v>
      </c>
      <c r="BB150">
        <v>4.4648869536811819</v>
      </c>
      <c r="BC150">
        <v>21.138746723976439</v>
      </c>
      <c r="BD150">
        <v>0.066165218825911407</v>
      </c>
      <c r="BE150">
        <v>1.647014747227368</v>
      </c>
      <c r="BF150">
        <v>0.61217080389320744</v>
      </c>
      <c r="BG150">
        <v>1.768172227712024</v>
      </c>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row>
    <row r="151">
      <c r="A151" t="s">
        <v>725</v>
      </c>
      <c r="B151">
        <v>2010</v>
      </c>
      <c r="C151" t="s">
        <v>730</v>
      </c>
      <c r="D151">
        <v>137</v>
      </c>
      <c r="E151" t="s">
        <v>45</v>
      </c>
      <c r="F151" t="s">
        <v>42</v>
      </c>
      <c r="G151" t="s">
        <v>752</v>
      </c>
      <c r="H151">
        <v>2.518444405205011</v>
      </c>
      <c r="I151">
        <v>2.5932884088360662</v>
      </c>
      <c r="J151">
        <v>2.3326477709610351</v>
      </c>
      <c r="K151">
        <v>5.5601246572062699</v>
      </c>
      <c r="L151">
        <v>33.824653758950042</v>
      </c>
      <c r="M151">
        <v>4.0587568298768293</v>
      </c>
      <c r="N151">
        <v>8.076845014753351</v>
      </c>
      <c r="O151">
        <v>21.845203112215479</v>
      </c>
      <c r="P151">
        <v>36.126461951030272</v>
      </c>
      <c r="Q151">
        <v>46.63892478422342</v>
      </c>
      <c r="R151">
        <v>2.202351130676667</v>
      </c>
      <c r="S151">
        <v>2.7536149765266611</v>
      </c>
      <c r="T151">
        <v>1.715265046870341</v>
      </c>
      <c r="U151">
        <v>2.6053041353264228</v>
      </c>
      <c r="V151">
        <v>7.1231054298285761</v>
      </c>
      <c r="W151" t="s">
        <v>260</v>
      </c>
      <c r="X151" t="s">
        <v>326</v>
      </c>
      <c r="Y151" t="s">
        <v>262</v>
      </c>
      <c r="Z151" t="s">
        <v>327</v>
      </c>
      <c r="AA151" t="s">
        <v>328</v>
      </c>
      <c r="AB151" t="s">
        <v>265</v>
      </c>
      <c r="AC151" t="s">
        <v>266</v>
      </c>
      <c r="AD151" t="s">
        <v>267</v>
      </c>
      <c r="AE151" t="s">
        <v>329</v>
      </c>
      <c r="AF151" t="s">
        <v>330</v>
      </c>
      <c r="AG151" t="s">
        <v>331</v>
      </c>
      <c r="AH151" t="s">
        <v>195</v>
      </c>
      <c r="AI151" t="s">
        <v>195</v>
      </c>
      <c r="AJ151" t="s">
        <v>195</v>
      </c>
      <c r="AK151" t="s">
        <v>195</v>
      </c>
      <c r="AL151" t="s">
        <v>195</v>
      </c>
      <c r="AM151" t="s">
        <v>195</v>
      </c>
      <c r="AN151" t="s">
        <v>195</v>
      </c>
      <c r="AO151" t="s">
        <v>195</v>
      </c>
      <c r="AP151" t="s">
        <v>195</v>
      </c>
      <c r="AQ151" t="s">
        <v>195</v>
      </c>
      <c r="AR151" t="s">
        <v>195</v>
      </c>
      <c r="AS151" t="s">
        <v>195</v>
      </c>
      <c r="AT151" t="s">
        <v>195</v>
      </c>
      <c r="AU151" t="s">
        <v>195</v>
      </c>
      <c r="AV151" t="s">
        <v>195</v>
      </c>
      <c r="AW151">
        <v>2.022190104304991</v>
      </c>
      <c r="AX151">
        <v>4.8550488237560119</v>
      </c>
      <c r="AY151">
        <v>0.75062566841346523</v>
      </c>
      <c r="AZ151">
        <v>0.28805447315147859</v>
      </c>
      <c r="BA151">
        <v>16.24283391971451</v>
      </c>
      <c r="BB151">
        <v>7.3948524577723367</v>
      </c>
      <c r="BC151">
        <v>35.602881747174919</v>
      </c>
      <c r="BD151">
        <v>10.566899735474101</v>
      </c>
      <c r="BE151">
        <v>3.897616009023475</v>
      </c>
      <c r="BF151">
        <v>1.491735463495415</v>
      </c>
      <c r="BG151">
        <v>17.73186561446478</v>
      </c>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row>
    <row r="152">
      <c r="A152" t="s">
        <v>725</v>
      </c>
      <c r="B152">
        <v>2010</v>
      </c>
      <c r="C152" t="s">
        <v>730</v>
      </c>
      <c r="D152">
        <v>138</v>
      </c>
      <c r="E152" t="s">
        <v>45</v>
      </c>
      <c r="F152" t="s">
        <v>41</v>
      </c>
      <c r="G152" t="s">
        <v>195</v>
      </c>
      <c r="H152">
        <v>68.349267187026356</v>
      </c>
      <c r="I152">
        <v>78.119642113584945</v>
      </c>
      <c r="J152">
        <v>83.461904710542939</v>
      </c>
      <c r="K152">
        <v>85.932148352632211</v>
      </c>
      <c r="L152">
        <v>43.909618323393182</v>
      </c>
      <c r="M152">
        <v>89.588140700294446</v>
      </c>
      <c r="N152">
        <v>86.885718362309689</v>
      </c>
      <c r="O152">
        <v>65.869893205298339</v>
      </c>
      <c r="P152">
        <v>43.01365311294073</v>
      </c>
      <c r="Q152">
        <v>19.868114641034811</v>
      </c>
      <c r="R152">
        <v>65.004893591735382</v>
      </c>
      <c r="S152">
        <v>74.270790890023946</v>
      </c>
      <c r="T152">
        <v>81.983831108581953</v>
      </c>
      <c r="U152">
        <v>81.717918636773589</v>
      </c>
      <c r="V152">
        <v>80.559967675018768</v>
      </c>
      <c r="W152" t="s">
        <v>260</v>
      </c>
      <c r="X152" t="s">
        <v>326</v>
      </c>
      <c r="Y152" t="s">
        <v>262</v>
      </c>
      <c r="Z152" t="s">
        <v>327</v>
      </c>
      <c r="AA152" t="s">
        <v>328</v>
      </c>
      <c r="AB152" t="s">
        <v>265</v>
      </c>
      <c r="AC152" t="s">
        <v>266</v>
      </c>
      <c r="AD152" t="s">
        <v>267</v>
      </c>
      <c r="AE152" t="s">
        <v>329</v>
      </c>
      <c r="AF152" t="s">
        <v>330</v>
      </c>
      <c r="AG152" t="s">
        <v>331</v>
      </c>
      <c r="AH152" t="s">
        <v>195</v>
      </c>
      <c r="AI152" t="s">
        <v>195</v>
      </c>
      <c r="AJ152" t="s">
        <v>195</v>
      </c>
      <c r="AK152" t="s">
        <v>195</v>
      </c>
      <c r="AL152" t="s">
        <v>195</v>
      </c>
      <c r="AM152" t="s">
        <v>195</v>
      </c>
      <c r="AN152" t="s">
        <v>195</v>
      </c>
      <c r="AO152" t="s">
        <v>195</v>
      </c>
      <c r="AP152" t="s">
        <v>195</v>
      </c>
      <c r="AQ152" t="s">
        <v>195</v>
      </c>
      <c r="AR152" t="s">
        <v>195</v>
      </c>
      <c r="AS152" t="s">
        <v>195</v>
      </c>
      <c r="AT152" t="s">
        <v>195</v>
      </c>
      <c r="AU152" t="s">
        <v>195</v>
      </c>
      <c r="AV152" t="s">
        <v>195</v>
      </c>
      <c r="AW152">
        <v>82.297821859349227</v>
      </c>
      <c r="AX152">
        <v>68.487372080598064</v>
      </c>
      <c r="AY152">
        <v>82.828463721437444</v>
      </c>
      <c r="AZ152">
        <v>58.373263375931757</v>
      </c>
      <c r="BA152">
        <v>65.053537701347196</v>
      </c>
      <c r="BB152">
        <v>69.848792872531391</v>
      </c>
      <c r="BC152">
        <v>41.407664669172703</v>
      </c>
      <c r="BD152">
        <v>76.664760127558907</v>
      </c>
      <c r="BE152">
        <v>87.36220173330166</v>
      </c>
      <c r="BF152">
        <v>92.710502710251191</v>
      </c>
      <c r="BG152">
        <v>63.618391702403208</v>
      </c>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row>
    <row r="153">
      <c r="A153" t="s">
        <v>725</v>
      </c>
      <c r="B153">
        <v>2010</v>
      </c>
      <c r="C153" t="s">
        <v>730</v>
      </c>
      <c r="D153">
        <v>139</v>
      </c>
      <c r="E153" t="s">
        <v>45</v>
      </c>
      <c r="F153" t="s">
        <v>19</v>
      </c>
      <c r="G153" t="s">
        <v>195</v>
      </c>
      <c r="H153">
        <v>29.110448672355279</v>
      </c>
      <c r="I153">
        <v>19.287069477579141</v>
      </c>
      <c r="J153">
        <v>14.016471260172191</v>
      </c>
      <c r="K153">
        <v>7.8618563656014704</v>
      </c>
      <c r="L153">
        <v>2.2135696250412629</v>
      </c>
      <c r="M153">
        <v>6.3531024698287517</v>
      </c>
      <c r="N153">
        <v>3.837636363409787</v>
      </c>
      <c r="O153">
        <v>2.3862074325725091</v>
      </c>
      <c r="P153">
        <v>1.8823163714046429</v>
      </c>
      <c r="Q153">
        <v>1.0171277940783521</v>
      </c>
      <c r="R153">
        <v>32.792755277587993</v>
      </c>
      <c r="S153">
        <v>22.94428038284223</v>
      </c>
      <c r="T153">
        <v>16.30090384454784</v>
      </c>
      <c r="U153">
        <v>15.405390703765651</v>
      </c>
      <c r="V153">
        <v>9.8346085345816654</v>
      </c>
      <c r="W153" t="s">
        <v>260</v>
      </c>
      <c r="X153" t="s">
        <v>326</v>
      </c>
      <c r="Y153" t="s">
        <v>262</v>
      </c>
      <c r="Z153" t="s">
        <v>327</v>
      </c>
      <c r="AA153" t="s">
        <v>328</v>
      </c>
      <c r="AB153" t="s">
        <v>265</v>
      </c>
      <c r="AC153" t="s">
        <v>266</v>
      </c>
      <c r="AD153" t="s">
        <v>267</v>
      </c>
      <c r="AE153" t="s">
        <v>329</v>
      </c>
      <c r="AF153" t="s">
        <v>330</v>
      </c>
      <c r="AG153" t="s">
        <v>331</v>
      </c>
      <c r="AH153" t="s">
        <v>195</v>
      </c>
      <c r="AI153" t="s">
        <v>195</v>
      </c>
      <c r="AJ153" t="s">
        <v>195</v>
      </c>
      <c r="AK153" t="s">
        <v>195</v>
      </c>
      <c r="AL153" t="s">
        <v>195</v>
      </c>
      <c r="AM153" t="s">
        <v>195</v>
      </c>
      <c r="AN153" t="s">
        <v>195</v>
      </c>
      <c r="AO153" t="s">
        <v>195</v>
      </c>
      <c r="AP153" t="s">
        <v>195</v>
      </c>
      <c r="AQ153" t="s">
        <v>195</v>
      </c>
      <c r="AR153" t="s">
        <v>195</v>
      </c>
      <c r="AS153" t="s">
        <v>195</v>
      </c>
      <c r="AT153" t="s">
        <v>195</v>
      </c>
      <c r="AU153" t="s">
        <v>195</v>
      </c>
      <c r="AV153" t="s">
        <v>195</v>
      </c>
      <c r="AW153">
        <v>15.669879406587819</v>
      </c>
      <c r="AX153">
        <v>24.721828876657341</v>
      </c>
      <c r="AY153">
        <v>16.296006629743591</v>
      </c>
      <c r="AZ153">
        <v>41.025258910268612</v>
      </c>
      <c r="BA153">
        <v>17.834565462128229</v>
      </c>
      <c r="BB153">
        <v>17.791982201169141</v>
      </c>
      <c r="BC153">
        <v>1.291844699620605</v>
      </c>
      <c r="BD153">
        <v>12.70217491814107</v>
      </c>
      <c r="BE153">
        <v>6.908065552141009</v>
      </c>
      <c r="BF153">
        <v>5.10882146728013</v>
      </c>
      <c r="BG153">
        <v>13.08013961212982</v>
      </c>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row>
    <row r="154">
      <c r="A154" t="s">
        <v>725</v>
      </c>
      <c r="B154">
        <v>2010</v>
      </c>
      <c r="C154" t="s">
        <v>730</v>
      </c>
      <c r="D154">
        <v>148</v>
      </c>
      <c r="E154" t="s">
        <v>109</v>
      </c>
      <c r="F154" t="s">
        <v>49</v>
      </c>
      <c r="G154" t="s">
        <v>195</v>
      </c>
      <c r="H154">
        <v>1.0286985419258521</v>
      </c>
      <c r="I154">
        <v>0.97289576025009084</v>
      </c>
      <c r="J154">
        <v>1.053774552461713</v>
      </c>
      <c r="K154">
        <v>3.7537573696959381</v>
      </c>
      <c r="L154">
        <v>31.33344043689171</v>
      </c>
      <c r="M154">
        <v>1.867525284594066</v>
      </c>
      <c r="N154">
        <v>7.5861019535547216</v>
      </c>
      <c r="O154">
        <v>19.33288212973655</v>
      </c>
      <c r="P154">
        <v>33.560973397584938</v>
      </c>
      <c r="Q154">
        <v>47.51996201798444</v>
      </c>
      <c r="R154">
        <v>0.8030461841387424</v>
      </c>
      <c r="S154">
        <v>0.9115560844739643</v>
      </c>
      <c r="T154">
        <v>0.71969165097086274</v>
      </c>
      <c r="U154">
        <v>1.382335349468192</v>
      </c>
      <c r="V154">
        <v>3.111825861772334</v>
      </c>
      <c r="W154" t="s">
        <v>260</v>
      </c>
      <c r="X154" t="s">
        <v>326</v>
      </c>
      <c r="Y154" t="s">
        <v>262</v>
      </c>
      <c r="Z154" t="s">
        <v>327</v>
      </c>
      <c r="AA154" t="s">
        <v>328</v>
      </c>
      <c r="AB154" t="s">
        <v>265</v>
      </c>
      <c r="AC154" t="s">
        <v>266</v>
      </c>
      <c r="AD154" t="s">
        <v>267</v>
      </c>
      <c r="AE154" t="s">
        <v>329</v>
      </c>
      <c r="AF154" t="s">
        <v>330</v>
      </c>
      <c r="AG154" t="s">
        <v>331</v>
      </c>
      <c r="AH154" t="s">
        <v>195</v>
      </c>
      <c r="AI154" t="s">
        <v>195</v>
      </c>
      <c r="AJ154" t="s">
        <v>195</v>
      </c>
      <c r="AK154" t="s">
        <v>195</v>
      </c>
      <c r="AL154" t="s">
        <v>195</v>
      </c>
      <c r="AM154" t="s">
        <v>195</v>
      </c>
      <c r="AN154" t="s">
        <v>195</v>
      </c>
      <c r="AO154" t="s">
        <v>195</v>
      </c>
      <c r="AP154" t="s">
        <v>195</v>
      </c>
      <c r="AQ154" t="s">
        <v>195</v>
      </c>
      <c r="AR154" t="s">
        <v>195</v>
      </c>
      <c r="AS154" t="s">
        <v>195</v>
      </c>
      <c r="AT154" t="s">
        <v>195</v>
      </c>
      <c r="AU154" t="s">
        <v>195</v>
      </c>
      <c r="AV154" t="s">
        <v>195</v>
      </c>
      <c r="AW154">
        <v>0.40085112924376548</v>
      </c>
      <c r="AX154">
        <v>2.3424689284430791</v>
      </c>
      <c r="AY154">
        <v>0.34429074507794433</v>
      </c>
      <c r="AZ154">
        <v>0.31471883700067371</v>
      </c>
      <c r="BA154">
        <v>10.018154614916</v>
      </c>
      <c r="BB154">
        <v>7.1996512880446311</v>
      </c>
      <c r="BC154">
        <v>38.840425151322769</v>
      </c>
      <c r="BD154">
        <v>4.1203935202068154</v>
      </c>
      <c r="BE154">
        <v>1.7995645071170021</v>
      </c>
      <c r="BF154">
        <v>0.31413288042387982</v>
      </c>
      <c r="BG154">
        <v>8.115916007420191</v>
      </c>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row>
    <row r="155">
      <c r="A155" t="s">
        <v>725</v>
      </c>
      <c r="B155">
        <v>2010</v>
      </c>
      <c r="C155" t="s">
        <v>730</v>
      </c>
      <c r="D155">
        <v>149</v>
      </c>
      <c r="E155" t="s">
        <v>109</v>
      </c>
      <c r="F155" t="s">
        <v>48</v>
      </c>
      <c r="G155" t="s">
        <v>195</v>
      </c>
      <c r="H155">
        <v>1.511585598692553</v>
      </c>
      <c r="I155">
        <v>1.6052329259701861</v>
      </c>
      <c r="J155">
        <v>1.4678494768231209</v>
      </c>
      <c r="K155">
        <v>2.4522379120704558</v>
      </c>
      <c r="L155">
        <v>22.543371614674161</v>
      </c>
      <c r="M155">
        <v>2.191231545282764</v>
      </c>
      <c r="N155">
        <v>1.690543320725745</v>
      </c>
      <c r="O155">
        <v>12.411017232392529</v>
      </c>
      <c r="P155">
        <v>21.54305711806958</v>
      </c>
      <c r="Q155">
        <v>31.594795546902311</v>
      </c>
      <c r="R155">
        <v>1.3993049465379239</v>
      </c>
      <c r="S155">
        <v>1.8516460298853941</v>
      </c>
      <c r="T155">
        <v>0.99557339589947735</v>
      </c>
      <c r="U155">
        <v>1.4943553099925619</v>
      </c>
      <c r="V155">
        <v>6.4935979286271817</v>
      </c>
      <c r="W155" t="s">
        <v>260</v>
      </c>
      <c r="X155" t="s">
        <v>326</v>
      </c>
      <c r="Y155" t="s">
        <v>262</v>
      </c>
      <c r="Z155" t="s">
        <v>327</v>
      </c>
      <c r="AA155" t="s">
        <v>328</v>
      </c>
      <c r="AB155" t="s">
        <v>265</v>
      </c>
      <c r="AC155" t="s">
        <v>266</v>
      </c>
      <c r="AD155" t="s">
        <v>267</v>
      </c>
      <c r="AE155" t="s">
        <v>329</v>
      </c>
      <c r="AF155" t="s">
        <v>330</v>
      </c>
      <c r="AG155" t="s">
        <v>331</v>
      </c>
      <c r="AH155" t="s">
        <v>195</v>
      </c>
      <c r="AI155" t="s">
        <v>195</v>
      </c>
      <c r="AJ155" t="s">
        <v>195</v>
      </c>
      <c r="AK155" t="s">
        <v>195</v>
      </c>
      <c r="AL155" t="s">
        <v>195</v>
      </c>
      <c r="AM155" t="s">
        <v>195</v>
      </c>
      <c r="AN155" t="s">
        <v>195</v>
      </c>
      <c r="AO155" t="s">
        <v>195</v>
      </c>
      <c r="AP155" t="s">
        <v>195</v>
      </c>
      <c r="AQ155" t="s">
        <v>195</v>
      </c>
      <c r="AR155" t="s">
        <v>195</v>
      </c>
      <c r="AS155" t="s">
        <v>195</v>
      </c>
      <c r="AT155" t="s">
        <v>195</v>
      </c>
      <c r="AU155" t="s">
        <v>195</v>
      </c>
      <c r="AV155" t="s">
        <v>195</v>
      </c>
      <c r="AW155">
        <v>1.631447604819168</v>
      </c>
      <c r="AX155">
        <v>4.4483301143014966</v>
      </c>
      <c r="AY155">
        <v>0.53123890374096083</v>
      </c>
      <c r="AZ155">
        <v>0.28675887679880929</v>
      </c>
      <c r="BA155">
        <v>7.093742221609177</v>
      </c>
      <c r="BB155">
        <v>5.1595736382546242</v>
      </c>
      <c r="BC155">
        <v>18.460065479884221</v>
      </c>
      <c r="BD155">
        <v>6.4073710656412892</v>
      </c>
      <c r="BE155">
        <v>3.9301682074403059</v>
      </c>
      <c r="BF155">
        <v>1.8665429420448241</v>
      </c>
      <c r="BG155">
        <v>15.185552678046649</v>
      </c>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row>
    <row r="156">
      <c r="A156" t="s">
        <v>725</v>
      </c>
      <c r="B156">
        <v>2010</v>
      </c>
      <c r="C156" t="s">
        <v>730</v>
      </c>
      <c r="D156">
        <v>150</v>
      </c>
      <c r="E156" t="s">
        <v>109</v>
      </c>
      <c r="F156" t="s">
        <v>111</v>
      </c>
      <c r="G156" t="s">
        <v>195</v>
      </c>
      <c r="H156">
        <v>97.459715859381546</v>
      </c>
      <c r="I156">
        <v>97.421871313779789</v>
      </c>
      <c r="J156">
        <v>97.47837597071522</v>
      </c>
      <c r="K156">
        <v>93.794004718233666</v>
      </c>
      <c r="L156">
        <v>46.123187948434477</v>
      </c>
      <c r="M156">
        <v>95.941243170123187</v>
      </c>
      <c r="N156">
        <v>90.723354725719474</v>
      </c>
      <c r="O156">
        <v>68.256100637870873</v>
      </c>
      <c r="P156">
        <v>44.895969484345379</v>
      </c>
      <c r="Q156">
        <v>20.88524243511316</v>
      </c>
      <c r="R156">
        <v>97.797648869323254</v>
      </c>
      <c r="S156">
        <v>97.236797885640556</v>
      </c>
      <c r="T156">
        <v>98.284734953129686</v>
      </c>
      <c r="U156">
        <v>97.123309340539294</v>
      </c>
      <c r="V156">
        <v>90.394576209600444</v>
      </c>
      <c r="W156" t="s">
        <v>260</v>
      </c>
      <c r="X156" t="s">
        <v>326</v>
      </c>
      <c r="Y156" t="s">
        <v>262</v>
      </c>
      <c r="Z156" t="s">
        <v>327</v>
      </c>
      <c r="AA156" t="s">
        <v>328</v>
      </c>
      <c r="AB156" t="s">
        <v>265</v>
      </c>
      <c r="AC156" t="s">
        <v>266</v>
      </c>
      <c r="AD156" t="s">
        <v>267</v>
      </c>
      <c r="AE156" t="s">
        <v>329</v>
      </c>
      <c r="AF156" t="s">
        <v>330</v>
      </c>
      <c r="AG156" t="s">
        <v>331</v>
      </c>
      <c r="AH156" t="s">
        <v>195</v>
      </c>
      <c r="AI156" t="s">
        <v>195</v>
      </c>
      <c r="AJ156" t="s">
        <v>195</v>
      </c>
      <c r="AK156" t="s">
        <v>195</v>
      </c>
      <c r="AL156" t="s">
        <v>195</v>
      </c>
      <c r="AM156" t="s">
        <v>195</v>
      </c>
      <c r="AN156" t="s">
        <v>195</v>
      </c>
      <c r="AO156" t="s">
        <v>195</v>
      </c>
      <c r="AP156" t="s">
        <v>195</v>
      </c>
      <c r="AQ156" t="s">
        <v>195</v>
      </c>
      <c r="AR156" t="s">
        <v>195</v>
      </c>
      <c r="AS156" t="s">
        <v>195</v>
      </c>
      <c r="AT156" t="s">
        <v>195</v>
      </c>
      <c r="AU156" t="s">
        <v>195</v>
      </c>
      <c r="AV156" t="s">
        <v>195</v>
      </c>
      <c r="AW156">
        <v>97.967701265937038</v>
      </c>
      <c r="AX156">
        <v>93.209200957255476</v>
      </c>
      <c r="AY156">
        <v>99.124470351181088</v>
      </c>
      <c r="AZ156">
        <v>99.398522286200532</v>
      </c>
      <c r="BA156">
        <v>82.88810316347535</v>
      </c>
      <c r="BB156">
        <v>87.640775073700581</v>
      </c>
      <c r="BC156">
        <v>42.699509368793301</v>
      </c>
      <c r="BD156">
        <v>89.472235414151839</v>
      </c>
      <c r="BE156">
        <v>94.270267285442685</v>
      </c>
      <c r="BF156">
        <v>97.8193241775313</v>
      </c>
      <c r="BG156">
        <v>76.698531314533113</v>
      </c>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row>
    <row r="157">
      <c r="A157" t="s">
        <v>725</v>
      </c>
      <c r="B157">
        <v>2010</v>
      </c>
      <c r="C157" t="s">
        <v>730</v>
      </c>
      <c r="D157">
        <v>151</v>
      </c>
      <c r="E157" t="s">
        <v>110</v>
      </c>
      <c r="F157" t="s">
        <v>49</v>
      </c>
      <c r="G157" t="s">
        <v>195</v>
      </c>
      <c r="H157">
        <v>47.987289680464357</v>
      </c>
      <c r="I157">
        <v>45.534280217833093</v>
      </c>
      <c r="J157">
        <v>50.336902383947198</v>
      </c>
      <c r="K157">
        <v>46.666814468774739</v>
      </c>
      <c r="L157">
        <v>56.295930405702208</v>
      </c>
      <c r="M157">
        <v>30.515959457875699</v>
      </c>
      <c r="N157">
        <v>53.319151358960823</v>
      </c>
      <c r="O157">
        <v>56.481627729443517</v>
      </c>
      <c r="P157">
        <v>56.857071595087533</v>
      </c>
      <c r="Q157">
        <v>62.295236001795587</v>
      </c>
      <c r="R157">
        <v>48.594539676412637</v>
      </c>
      <c r="S157">
        <v>49.806791309139427</v>
      </c>
      <c r="T157">
        <v>45.330525558952203</v>
      </c>
      <c r="U157">
        <v>54.656952799941557</v>
      </c>
      <c r="V157">
        <v>43.630542595018852</v>
      </c>
      <c r="W157" t="s">
        <v>260</v>
      </c>
      <c r="X157" t="s">
        <v>326</v>
      </c>
      <c r="Y157" t="s">
        <v>262</v>
      </c>
      <c r="Z157" t="s">
        <v>327</v>
      </c>
      <c r="AA157" t="s">
        <v>328</v>
      </c>
      <c r="AB157" t="s">
        <v>265</v>
      </c>
      <c r="AC157" t="s">
        <v>266</v>
      </c>
      <c r="AD157" t="s">
        <v>267</v>
      </c>
      <c r="AE157" t="s">
        <v>329</v>
      </c>
      <c r="AF157" t="s">
        <v>330</v>
      </c>
      <c r="AG157" t="s">
        <v>331</v>
      </c>
      <c r="AH157" t="s">
        <v>195</v>
      </c>
      <c r="AI157" t="s">
        <v>195</v>
      </c>
      <c r="AJ157" t="s">
        <v>195</v>
      </c>
      <c r="AK157" t="s">
        <v>195</v>
      </c>
      <c r="AL157" t="s">
        <v>195</v>
      </c>
      <c r="AM157" t="s">
        <v>195</v>
      </c>
      <c r="AN157" t="s">
        <v>195</v>
      </c>
      <c r="AO157" t="s">
        <v>195</v>
      </c>
      <c r="AP157" t="s">
        <v>195</v>
      </c>
      <c r="AQ157" t="s">
        <v>195</v>
      </c>
      <c r="AR157" t="s">
        <v>195</v>
      </c>
      <c r="AS157" t="s">
        <v>195</v>
      </c>
      <c r="AT157" t="s">
        <v>195</v>
      </c>
      <c r="AU157" t="s">
        <v>195</v>
      </c>
      <c r="AV157" t="s">
        <v>195</v>
      </c>
      <c r="AW157">
        <v>37.736151925519927</v>
      </c>
      <c r="AX157">
        <v>41.010992003433842</v>
      </c>
      <c r="AY157">
        <v>46.109779206704303</v>
      </c>
      <c r="AZ157">
        <v>62.578016419842221</v>
      </c>
      <c r="BA157">
        <v>59.999966886571322</v>
      </c>
      <c r="BB157">
        <v>61.786727102203557</v>
      </c>
      <c r="BC157">
        <v>60.497669178001793</v>
      </c>
      <c r="BD157">
        <v>45.651048135260162</v>
      </c>
      <c r="BE157">
        <v>36.876356303483362</v>
      </c>
      <c r="BF157">
        <v>40.205311859339119</v>
      </c>
      <c r="BG157">
        <v>47.711734874206712</v>
      </c>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row>
    <row r="158">
      <c r="A158" t="s">
        <v>725</v>
      </c>
      <c r="B158">
        <v>2010</v>
      </c>
      <c r="C158" t="s">
        <v>730</v>
      </c>
      <c r="D158">
        <v>152</v>
      </c>
      <c r="E158" t="s">
        <v>110</v>
      </c>
      <c r="F158" t="s">
        <v>48</v>
      </c>
      <c r="G158" t="s">
        <v>195</v>
      </c>
      <c r="H158">
        <v>52.012710319535728</v>
      </c>
      <c r="I158">
        <v>54.43008250947522</v>
      </c>
      <c r="J158">
        <v>49.663097616052781</v>
      </c>
      <c r="K158">
        <v>53.300924811224753</v>
      </c>
      <c r="L158">
        <v>43.701189221148077</v>
      </c>
      <c r="M158">
        <v>69.484040542124319</v>
      </c>
      <c r="N158">
        <v>46.578800170626053</v>
      </c>
      <c r="O158">
        <v>43.508859914230349</v>
      </c>
      <c r="P158">
        <v>43.142928404912382</v>
      </c>
      <c r="Q158">
        <v>37.704763998204257</v>
      </c>
      <c r="R158">
        <v>51.405460323587413</v>
      </c>
      <c r="S158">
        <v>50.165012714128054</v>
      </c>
      <c r="T158">
        <v>54.646136146836611</v>
      </c>
      <c r="U158">
        <v>45.343047200058649</v>
      </c>
      <c r="V158">
        <v>56.369457404980977</v>
      </c>
      <c r="W158" t="s">
        <v>260</v>
      </c>
      <c r="X158" t="s">
        <v>326</v>
      </c>
      <c r="Y158" t="s">
        <v>262</v>
      </c>
      <c r="Z158" t="s">
        <v>327</v>
      </c>
      <c r="AA158" t="s">
        <v>328</v>
      </c>
      <c r="AB158" t="s">
        <v>265</v>
      </c>
      <c r="AC158" t="s">
        <v>266</v>
      </c>
      <c r="AD158" t="s">
        <v>267</v>
      </c>
      <c r="AE158" t="s">
        <v>329</v>
      </c>
      <c r="AF158" t="s">
        <v>330</v>
      </c>
      <c r="AG158" t="s">
        <v>331</v>
      </c>
      <c r="AH158" t="s">
        <v>195</v>
      </c>
      <c r="AI158" t="s">
        <v>195</v>
      </c>
      <c r="AJ158" t="s">
        <v>195</v>
      </c>
      <c r="AK158" t="s">
        <v>195</v>
      </c>
      <c r="AL158" t="s">
        <v>195</v>
      </c>
      <c r="AM158" t="s">
        <v>195</v>
      </c>
      <c r="AN158" t="s">
        <v>195</v>
      </c>
      <c r="AO158" t="s">
        <v>195</v>
      </c>
      <c r="AP158" t="s">
        <v>195</v>
      </c>
      <c r="AQ158" t="s">
        <v>195</v>
      </c>
      <c r="AR158" t="s">
        <v>195</v>
      </c>
      <c r="AS158" t="s">
        <v>195</v>
      </c>
      <c r="AT158" t="s">
        <v>195</v>
      </c>
      <c r="AU158" t="s">
        <v>195</v>
      </c>
      <c r="AV158" t="s">
        <v>195</v>
      </c>
      <c r="AW158">
        <v>62.257565621062973</v>
      </c>
      <c r="AX158">
        <v>58.98900799656608</v>
      </c>
      <c r="AY158">
        <v>53.890220793295782</v>
      </c>
      <c r="AZ158">
        <v>37.4219835801578</v>
      </c>
      <c r="BA158">
        <v>39.912448666465757</v>
      </c>
      <c r="BB158">
        <v>38.213272897796386</v>
      </c>
      <c r="BC158">
        <v>39.502330821998477</v>
      </c>
      <c r="BD158">
        <v>54.120085069595312</v>
      </c>
      <c r="BE158">
        <v>63.123643696516673</v>
      </c>
      <c r="BF158">
        <v>59.794688140660938</v>
      </c>
      <c r="BG158">
        <v>52.288265125793423</v>
      </c>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row>
    <row r="159">
      <c r="A159" t="s">
        <v>725</v>
      </c>
      <c r="B159">
        <v>2010</v>
      </c>
      <c r="C159" t="s">
        <v>730</v>
      </c>
      <c r="D159">
        <v>153</v>
      </c>
      <c r="E159" t="s">
        <v>352</v>
      </c>
      <c r="F159" t="s">
        <v>353</v>
      </c>
      <c r="G159" t="s">
        <v>195</v>
      </c>
      <c r="H159">
        <v>0</v>
      </c>
      <c r="I159">
        <v>0</v>
      </c>
      <c r="J159">
        <v>0.1288088045164992</v>
      </c>
      <c r="K159">
        <v>0.19692212690486649</v>
      </c>
      <c r="L159">
        <v>2.0603654968866292</v>
      </c>
      <c r="M159">
        <v>0</v>
      </c>
      <c r="N159">
        <v>0.25267908779661391</v>
      </c>
      <c r="O159">
        <v>0.75714764380949739</v>
      </c>
      <c r="P159">
        <v>1.3384256902697551</v>
      </c>
      <c r="Q159">
        <v>2.0154301430060588</v>
      </c>
      <c r="R159">
        <v>0</v>
      </c>
      <c r="S159">
        <v>0</v>
      </c>
      <c r="T159">
        <v>0</v>
      </c>
      <c r="U159">
        <v>0.1849807697839721</v>
      </c>
      <c r="V159">
        <v>1.34032059463481</v>
      </c>
      <c r="W159" t="s">
        <v>260</v>
      </c>
      <c r="X159" t="s">
        <v>326</v>
      </c>
      <c r="Y159" t="s">
        <v>262</v>
      </c>
      <c r="Z159" t="s">
        <v>327</v>
      </c>
      <c r="AA159" t="s">
        <v>328</v>
      </c>
      <c r="AB159" t="s">
        <v>265</v>
      </c>
      <c r="AC159" t="s">
        <v>266</v>
      </c>
      <c r="AD159" t="s">
        <v>267</v>
      </c>
      <c r="AE159" t="s">
        <v>329</v>
      </c>
      <c r="AF159" t="s">
        <v>330</v>
      </c>
      <c r="AG159" t="s">
        <v>331</v>
      </c>
      <c r="AH159" t="s">
        <v>195</v>
      </c>
      <c r="AI159" t="s">
        <v>195</v>
      </c>
      <c r="AJ159" t="s">
        <v>195</v>
      </c>
      <c r="AK159" t="s">
        <v>195</v>
      </c>
      <c r="AL159" t="s">
        <v>195</v>
      </c>
      <c r="AM159" t="s">
        <v>195</v>
      </c>
      <c r="AN159" t="s">
        <v>195</v>
      </c>
      <c r="AO159" t="s">
        <v>195</v>
      </c>
      <c r="AP159" t="s">
        <v>195</v>
      </c>
      <c r="AQ159" t="s">
        <v>195</v>
      </c>
      <c r="AR159" t="s">
        <v>195</v>
      </c>
      <c r="AS159" t="s">
        <v>195</v>
      </c>
      <c r="AT159" t="s">
        <v>195</v>
      </c>
      <c r="AU159" t="s">
        <v>195</v>
      </c>
      <c r="AV159" t="s">
        <v>195</v>
      </c>
      <c r="AW159">
        <v>0</v>
      </c>
      <c r="AX159">
        <v>0.22867927516883521</v>
      </c>
      <c r="AY159">
        <v>0</v>
      </c>
      <c r="AZ159">
        <v>0</v>
      </c>
      <c r="BA159">
        <v>0.2226245369396998</v>
      </c>
      <c r="BB159">
        <v>0.49948551484573428</v>
      </c>
      <c r="BC159">
        <v>0.55886216005562195</v>
      </c>
      <c r="BD159">
        <v>0</v>
      </c>
      <c r="BE159">
        <v>0.18510195830646359</v>
      </c>
      <c r="BF159">
        <v>0.076769555080081806</v>
      </c>
      <c r="BG159">
        <v>3.8014308432900399</v>
      </c>
      <c r="BH159"/>
      <c r="BI159"/>
      <c r="BJ159"/>
      <c r="BK159"/>
      <c r="BL159"/>
      <c r="BM159"/>
      <c r="BN159"/>
      <c r="BO159"/>
      <c r="BP159"/>
      <c r="BQ159"/>
      <c r="BR159"/>
      <c r="BS159"/>
      <c r="BT159"/>
      <c r="BU159"/>
      <c r="BV159"/>
      <c r="BW159">
        <v>0</v>
      </c>
      <c r="BX159">
        <v>0</v>
      </c>
      <c r="BY159">
        <v>15.631554642211199</v>
      </c>
      <c r="BZ159">
        <v>23.892866218864668</v>
      </c>
      <c r="CA159">
        <v>249.9365319713603</v>
      </c>
      <c r="CB159">
        <v>0</v>
      </c>
      <c r="CC159">
        <v>9.2863472318997538</v>
      </c>
      <c r="CD159">
        <v>27.860832922490982</v>
      </c>
      <c r="CE159">
        <v>49.244921071965173</v>
      </c>
      <c r="CF159">
        <v>74.122767427436685</v>
      </c>
      <c r="CG159">
        <v>0</v>
      </c>
      <c r="CH159">
        <v>0</v>
      </c>
      <c r="CI159">
        <v>0</v>
      </c>
      <c r="CJ159">
        <v>15.631554642211199</v>
      </c>
      <c r="CK159">
        <v>113.3145295364324</v>
      </c>
      <c r="CL159">
        <v>0</v>
      </c>
      <c r="CM159">
        <v>8.5914710072331353</v>
      </c>
      <c r="CN159">
        <v>0</v>
      </c>
      <c r="CO159">
        <v>0</v>
      </c>
      <c r="CP159">
        <v>11.15691509547675</v>
      </c>
      <c r="CQ159">
        <v>49.291070846109548</v>
      </c>
      <c r="CR159">
        <v>39.164436020873538</v>
      </c>
      <c r="CS159">
        <v>0</v>
      </c>
      <c r="CT159">
        <v>9.9078630577519391</v>
      </c>
      <c r="CU159">
        <v>5.1694184753002208</v>
      </c>
      <c r="CV159">
        <v>166.17977832969109</v>
      </c>
      <c r="CW159"/>
      <c r="CX159"/>
      <c r="CY159"/>
      <c r="CZ159"/>
      <c r="DA159"/>
      <c r="DB159"/>
      <c r="DC159"/>
      <c r="DD159"/>
      <c r="DE159"/>
      <c r="DF159"/>
      <c r="DG159"/>
      <c r="DH159"/>
      <c r="DI159"/>
      <c r="DJ159"/>
      <c r="DK159"/>
    </row>
    <row r="160">
      <c r="A160" t="s">
        <v>725</v>
      </c>
      <c r="B160">
        <v>2010</v>
      </c>
      <c r="C160" t="s">
        <v>730</v>
      </c>
      <c r="D160">
        <v>154</v>
      </c>
      <c r="E160" t="s">
        <v>352</v>
      </c>
      <c r="F160" t="s">
        <v>354</v>
      </c>
      <c r="G160" t="s">
        <v>195</v>
      </c>
      <c r="H160">
        <v>0.021839735413395699</v>
      </c>
      <c r="I160">
        <v>0</v>
      </c>
      <c r="J160">
        <v>0.060167453807300902</v>
      </c>
      <c r="K160">
        <v>0.44894849765525802</v>
      </c>
      <c r="L160">
        <v>17.9917927957292</v>
      </c>
      <c r="M160">
        <v>0</v>
      </c>
      <c r="N160">
        <v>0.94712117173050259</v>
      </c>
      <c r="O160">
        <v>9.1415486061041129</v>
      </c>
      <c r="P160">
        <v>17.639142874354501</v>
      </c>
      <c r="Q160">
        <v>30.460402637657289</v>
      </c>
      <c r="R160">
        <v>0</v>
      </c>
      <c r="S160">
        <v>0.031313750607067203</v>
      </c>
      <c r="T160">
        <v>0</v>
      </c>
      <c r="U160">
        <v>0.086405754350359396</v>
      </c>
      <c r="V160">
        <v>1.141997765936126</v>
      </c>
      <c r="W160" t="s">
        <v>260</v>
      </c>
      <c r="X160" t="s">
        <v>326</v>
      </c>
      <c r="Y160" t="s">
        <v>262</v>
      </c>
      <c r="Z160" t="s">
        <v>327</v>
      </c>
      <c r="AA160" t="s">
        <v>328</v>
      </c>
      <c r="AB160" t="s">
        <v>265</v>
      </c>
      <c r="AC160" t="s">
        <v>266</v>
      </c>
      <c r="AD160" t="s">
        <v>267</v>
      </c>
      <c r="AE160" t="s">
        <v>329</v>
      </c>
      <c r="AF160" t="s">
        <v>330</v>
      </c>
      <c r="AG160" t="s">
        <v>331</v>
      </c>
      <c r="AH160" t="s">
        <v>195</v>
      </c>
      <c r="AI160" t="s">
        <v>195</v>
      </c>
      <c r="AJ160" t="s">
        <v>195</v>
      </c>
      <c r="AK160" t="s">
        <v>195</v>
      </c>
      <c r="AL160" t="s">
        <v>195</v>
      </c>
      <c r="AM160" t="s">
        <v>195</v>
      </c>
      <c r="AN160" t="s">
        <v>195</v>
      </c>
      <c r="AO160" t="s">
        <v>195</v>
      </c>
      <c r="AP160" t="s">
        <v>195</v>
      </c>
      <c r="AQ160" t="s">
        <v>195</v>
      </c>
      <c r="AR160" t="s">
        <v>195</v>
      </c>
      <c r="AS160" t="s">
        <v>195</v>
      </c>
      <c r="AT160" t="s">
        <v>195</v>
      </c>
      <c r="AU160" t="s">
        <v>195</v>
      </c>
      <c r="AV160" t="s">
        <v>195</v>
      </c>
      <c r="AW160">
        <v>0.010108629757943299</v>
      </c>
      <c r="AX160">
        <v>1.7070709438197269</v>
      </c>
      <c r="AY160">
        <v>0.12490398040544</v>
      </c>
      <c r="AZ160">
        <v>0.31342324064800442</v>
      </c>
      <c r="BA160">
        <v>0.64643837987097974</v>
      </c>
      <c r="BB160">
        <v>4.4648869536811819</v>
      </c>
      <c r="BC160">
        <v>21.138746723976439</v>
      </c>
      <c r="BD160">
        <v>0.066165218825911407</v>
      </c>
      <c r="BE160">
        <v>1.647014747227368</v>
      </c>
      <c r="BF160">
        <v>0.61217080389320744</v>
      </c>
      <c r="BG160">
        <v>1.768172227712024</v>
      </c>
      <c r="BH160"/>
      <c r="BI160"/>
      <c r="BJ160"/>
      <c r="BK160"/>
      <c r="BL160"/>
      <c r="BM160"/>
      <c r="BN160"/>
      <c r="BO160"/>
      <c r="BP160"/>
      <c r="BQ160"/>
      <c r="BR160"/>
      <c r="BS160"/>
      <c r="BT160"/>
      <c r="BU160"/>
      <c r="BV160"/>
      <c r="BW160">
        <v>2.6496234128467719</v>
      </c>
      <c r="BX160">
        <v>0</v>
      </c>
      <c r="BY160">
        <v>7.30160368619112</v>
      </c>
      <c r="BZ160">
        <v>54.471615568216137</v>
      </c>
      <c r="CA160">
        <v>2182.528440758148</v>
      </c>
      <c r="CB160">
        <v>0</v>
      </c>
      <c r="CC160">
        <v>34.808167735878087</v>
      </c>
      <c r="CD160">
        <v>336.38242217336767</v>
      </c>
      <c r="CE160">
        <v>648.999944441916</v>
      </c>
      <c r="CF160">
        <v>1120.2617705665441</v>
      </c>
      <c r="CG160">
        <v>0</v>
      </c>
      <c r="CH160">
        <v>2.6496234128467719</v>
      </c>
      <c r="CI160">
        <v>0</v>
      </c>
      <c r="CJ160">
        <v>7.30160368619112</v>
      </c>
      <c r="CK160">
        <v>96.54775140865992</v>
      </c>
      <c r="CL160">
        <v>0.65191820552671353</v>
      </c>
      <c r="CM160">
        <v>64.134585481299581</v>
      </c>
      <c r="CN160">
        <v>8.3000554281287489</v>
      </c>
      <c r="CO160">
        <v>11.64544159255178</v>
      </c>
      <c r="CP160">
        <v>32.39651036593321</v>
      </c>
      <c r="CQ160">
        <v>440.61149445292841</v>
      </c>
      <c r="CR160">
        <v>1481.379761961748</v>
      </c>
      <c r="CS160">
        <v>1.155156831390056</v>
      </c>
      <c r="CT160">
        <v>88.158962330421048</v>
      </c>
      <c r="CU160">
        <v>41.221641318408437</v>
      </c>
      <c r="CV160">
        <v>77.295755457067315</v>
      </c>
      <c r="CW160"/>
      <c r="CX160"/>
      <c r="CY160"/>
      <c r="CZ160"/>
      <c r="DA160"/>
      <c r="DB160"/>
      <c r="DC160"/>
      <c r="DD160"/>
      <c r="DE160"/>
      <c r="DF160"/>
      <c r="DG160"/>
      <c r="DH160"/>
      <c r="DI160"/>
      <c r="DJ160"/>
      <c r="DK160"/>
    </row>
    <row r="161">
      <c r="A161" t="s">
        <v>725</v>
      </c>
      <c r="B161">
        <v>2010</v>
      </c>
      <c r="C161" t="s">
        <v>730</v>
      </c>
      <c r="D161">
        <v>155</v>
      </c>
      <c r="E161" t="s">
        <v>352</v>
      </c>
      <c r="F161" t="s">
        <v>355</v>
      </c>
      <c r="G161" t="s">
        <v>195</v>
      </c>
      <c r="H161">
        <v>0</v>
      </c>
      <c r="I161">
        <v>0</v>
      </c>
      <c r="J161">
        <v>0.078982468576285894</v>
      </c>
      <c r="K161">
        <v>0.017130325273889101</v>
      </c>
      <c r="L161">
        <v>0.69416767090481113</v>
      </c>
      <c r="M161">
        <v>0.056526897803652602</v>
      </c>
      <c r="N161">
        <v>0</v>
      </c>
      <c r="O161">
        <v>0.18921318013924809</v>
      </c>
      <c r="P161">
        <v>0.87228175734496449</v>
      </c>
      <c r="Q161">
        <v>1.2276702782034601</v>
      </c>
      <c r="R161">
        <v>0</v>
      </c>
      <c r="S161">
        <v>0</v>
      </c>
      <c r="T161">
        <v>0</v>
      </c>
      <c r="U161">
        <v>0.1134257700125485</v>
      </c>
      <c r="V161">
        <v>0</v>
      </c>
      <c r="W161" t="s">
        <v>260</v>
      </c>
      <c r="X161" t="s">
        <v>326</v>
      </c>
      <c r="Y161" t="s">
        <v>262</v>
      </c>
      <c r="Z161" t="s">
        <v>327</v>
      </c>
      <c r="AA161" t="s">
        <v>328</v>
      </c>
      <c r="AB161" t="s">
        <v>265</v>
      </c>
      <c r="AC161" t="s">
        <v>266</v>
      </c>
      <c r="AD161" t="s">
        <v>267</v>
      </c>
      <c r="AE161" t="s">
        <v>329</v>
      </c>
      <c r="AF161" t="s">
        <v>330</v>
      </c>
      <c r="AG161" t="s">
        <v>331</v>
      </c>
      <c r="AH161" t="s">
        <v>195</v>
      </c>
      <c r="AI161" t="s">
        <v>195</v>
      </c>
      <c r="AJ161" t="s">
        <v>195</v>
      </c>
      <c r="AK161" t="s">
        <v>195</v>
      </c>
      <c r="AL161" t="s">
        <v>195</v>
      </c>
      <c r="AM161" t="s">
        <v>195</v>
      </c>
      <c r="AN161" t="s">
        <v>195</v>
      </c>
      <c r="AO161" t="s">
        <v>195</v>
      </c>
      <c r="AP161" t="s">
        <v>195</v>
      </c>
      <c r="AQ161" t="s">
        <v>195</v>
      </c>
      <c r="AR161" t="s">
        <v>195</v>
      </c>
      <c r="AS161" t="s">
        <v>195</v>
      </c>
      <c r="AT161" t="s">
        <v>195</v>
      </c>
      <c r="AU161" t="s">
        <v>195</v>
      </c>
      <c r="AV161" t="s">
        <v>195</v>
      </c>
      <c r="AW161">
        <v>0</v>
      </c>
      <c r="AX161">
        <v>0</v>
      </c>
      <c r="AY161">
        <v>0</v>
      </c>
      <c r="AZ161">
        <v>0</v>
      </c>
      <c r="BA161">
        <v>0</v>
      </c>
      <c r="BB161">
        <v>0.88203083499929125</v>
      </c>
      <c r="BC161">
        <v>0.096322362169713793</v>
      </c>
      <c r="BD161">
        <v>0</v>
      </c>
      <c r="BE161">
        <v>0.038830265605303803</v>
      </c>
      <c r="BF161">
        <v>0</v>
      </c>
      <c r="BG161">
        <v>0</v>
      </c>
      <c r="BH161"/>
      <c r="BI161"/>
      <c r="BJ161"/>
      <c r="BK161"/>
      <c r="BL161"/>
      <c r="BM161"/>
      <c r="BN161"/>
      <c r="BO161"/>
      <c r="BP161"/>
      <c r="BQ161"/>
      <c r="BR161"/>
      <c r="BS161"/>
      <c r="BT161"/>
      <c r="BU161"/>
      <c r="BV161"/>
      <c r="BW161">
        <v>0</v>
      </c>
      <c r="BX161">
        <v>0</v>
      </c>
      <c r="BY161">
        <v>9.5848942776951187</v>
      </c>
      <c r="BZ161">
        <v>2.078448859393029</v>
      </c>
      <c r="CA161">
        <v>84.207321727505956</v>
      </c>
      <c r="CB161">
        <v>2.078448859393029</v>
      </c>
      <c r="CC161">
        <v>0</v>
      </c>
      <c r="CD161">
        <v>6.9624951509710487</v>
      </c>
      <c r="CE161">
        <v>32.094009107304522</v>
      </c>
      <c r="CF161">
        <v>45.150817469230397</v>
      </c>
      <c r="CG161">
        <v>0</v>
      </c>
      <c r="CH161">
        <v>0</v>
      </c>
      <c r="CI161">
        <v>0</v>
      </c>
      <c r="CJ161">
        <v>9.5848942776951187</v>
      </c>
      <c r="CK161">
        <v>0</v>
      </c>
      <c r="CL161">
        <v>0</v>
      </c>
      <c r="CM161">
        <v>0</v>
      </c>
      <c r="CN161">
        <v>0</v>
      </c>
      <c r="CO161">
        <v>0</v>
      </c>
      <c r="CP161">
        <v>0</v>
      </c>
      <c r="CQ161">
        <v>87.042052440361203</v>
      </c>
      <c r="CR161">
        <v>6.750163564839867</v>
      </c>
      <c r="CS161">
        <v>0</v>
      </c>
      <c r="CT161">
        <v>2.078448859393029</v>
      </c>
      <c r="CU161">
        <v>0</v>
      </c>
      <c r="CV161">
        <v>0</v>
      </c>
      <c r="CW161"/>
      <c r="CX161"/>
      <c r="CY161"/>
      <c r="CZ161"/>
      <c r="DA161"/>
      <c r="DB161"/>
      <c r="DC161"/>
      <c r="DD161"/>
      <c r="DE161"/>
      <c r="DF161"/>
      <c r="DG161"/>
      <c r="DH161"/>
      <c r="DI161"/>
      <c r="DJ161"/>
      <c r="DK161"/>
    </row>
    <row r="162">
      <c r="A162" t="s">
        <v>725</v>
      </c>
      <c r="B162">
        <v>2010</v>
      </c>
      <c r="C162" t="s">
        <v>730</v>
      </c>
      <c r="D162">
        <v>156</v>
      </c>
      <c r="E162" t="s">
        <v>352</v>
      </c>
      <c r="F162" t="s">
        <v>356</v>
      </c>
      <c r="G162" t="s">
        <v>195</v>
      </c>
      <c r="H162">
        <v>0</v>
      </c>
      <c r="I162">
        <v>0.052851169442026898</v>
      </c>
      <c r="J162">
        <v>0.14417046571351319</v>
      </c>
      <c r="K162">
        <v>0.015331741556556601</v>
      </c>
      <c r="L162">
        <v>0.57758847505394828</v>
      </c>
      <c r="M162">
        <v>0</v>
      </c>
      <c r="N162">
        <v>0.050616207887598401</v>
      </c>
      <c r="O162">
        <v>0.40742736695147141</v>
      </c>
      <c r="P162">
        <v>0.67732423219835092</v>
      </c>
      <c r="Q162">
        <v>0.81985721336264339</v>
      </c>
      <c r="R162">
        <v>0</v>
      </c>
      <c r="S162">
        <v>0</v>
      </c>
      <c r="T162">
        <v>0.075887912099491195</v>
      </c>
      <c r="U162">
        <v>0.20704146605431309</v>
      </c>
      <c r="V162">
        <v>0</v>
      </c>
      <c r="W162" t="s">
        <v>260</v>
      </c>
      <c r="X162" t="s">
        <v>326</v>
      </c>
      <c r="Y162" t="s">
        <v>262</v>
      </c>
      <c r="Z162" t="s">
        <v>327</v>
      </c>
      <c r="AA162" t="s">
        <v>328</v>
      </c>
      <c r="AB162" t="s">
        <v>265</v>
      </c>
      <c r="AC162" t="s">
        <v>266</v>
      </c>
      <c r="AD162" t="s">
        <v>267</v>
      </c>
      <c r="AE162" t="s">
        <v>329</v>
      </c>
      <c r="AF162" t="s">
        <v>330</v>
      </c>
      <c r="AG162" t="s">
        <v>331</v>
      </c>
      <c r="AH162" t="s">
        <v>195</v>
      </c>
      <c r="AI162" t="s">
        <v>195</v>
      </c>
      <c r="AJ162" t="s">
        <v>195</v>
      </c>
      <c r="AK162" t="s">
        <v>195</v>
      </c>
      <c r="AL162" t="s">
        <v>195</v>
      </c>
      <c r="AM162" t="s">
        <v>195</v>
      </c>
      <c r="AN162" t="s">
        <v>195</v>
      </c>
      <c r="AO162" t="s">
        <v>195</v>
      </c>
      <c r="AP162" t="s">
        <v>195</v>
      </c>
      <c r="AQ162" t="s">
        <v>195</v>
      </c>
      <c r="AR162" t="s">
        <v>195</v>
      </c>
      <c r="AS162" t="s">
        <v>195</v>
      </c>
      <c r="AT162" t="s">
        <v>195</v>
      </c>
      <c r="AU162" t="s">
        <v>195</v>
      </c>
      <c r="AV162" t="s">
        <v>195</v>
      </c>
      <c r="AW162">
        <v>0</v>
      </c>
      <c r="AX162">
        <v>0</v>
      </c>
      <c r="AY162">
        <v>0</v>
      </c>
      <c r="AZ162">
        <v>0.050065719124446802</v>
      </c>
      <c r="BA162">
        <v>0</v>
      </c>
      <c r="BB162">
        <v>0.2422383570041953</v>
      </c>
      <c r="BC162">
        <v>0.97977595110425397</v>
      </c>
      <c r="BD162">
        <v>0</v>
      </c>
      <c r="BE162">
        <v>0</v>
      </c>
      <c r="BF162">
        <v>0.0208482870634219</v>
      </c>
      <c r="BG162">
        <v>0</v>
      </c>
      <c r="BH162"/>
      <c r="BI162"/>
      <c r="BJ162"/>
      <c r="BK162"/>
      <c r="BL162"/>
      <c r="BM162"/>
      <c r="BN162"/>
      <c r="BO162"/>
      <c r="BP162"/>
      <c r="BQ162"/>
      <c r="BR162"/>
      <c r="BS162"/>
      <c r="BT162"/>
      <c r="BU162"/>
      <c r="BV162"/>
      <c r="BW162">
        <v>0</v>
      </c>
      <c r="BX162">
        <v>6.4092090162734578</v>
      </c>
      <c r="BY162">
        <v>17.49576452520488</v>
      </c>
      <c r="BZ162">
        <v>1.8602239152636391</v>
      </c>
      <c r="CA162">
        <v>70.065461967670373</v>
      </c>
      <c r="CB162">
        <v>0</v>
      </c>
      <c r="CC162">
        <v>1.8602239152636391</v>
      </c>
      <c r="CD162">
        <v>14.99214306680377</v>
      </c>
      <c r="CE162">
        <v>24.92090416167569</v>
      </c>
      <c r="CF162">
        <v>30.15241473919091</v>
      </c>
      <c r="CG162">
        <v>0</v>
      </c>
      <c r="CH162">
        <v>0</v>
      </c>
      <c r="CI162">
        <v>6.4092090162734578</v>
      </c>
      <c r="CJ162">
        <v>17.49576452520488</v>
      </c>
      <c r="CK162">
        <v>0</v>
      </c>
      <c r="CL162">
        <v>0</v>
      </c>
      <c r="CM162">
        <v>0</v>
      </c>
      <c r="CN162">
        <v>0</v>
      </c>
      <c r="CO162">
        <v>1.8602239152636391</v>
      </c>
      <c r="CP162">
        <v>0</v>
      </c>
      <c r="CQ162">
        <v>23.904973541478341</v>
      </c>
      <c r="CR162">
        <v>68.661604407058064</v>
      </c>
      <c r="CS162">
        <v>0</v>
      </c>
      <c r="CT162">
        <v>0</v>
      </c>
      <c r="CU162">
        <v>1.4038575606123049</v>
      </c>
      <c r="CV162">
        <v>0</v>
      </c>
      <c r="CW162"/>
      <c r="CX162"/>
      <c r="CY162"/>
      <c r="CZ162"/>
      <c r="DA162"/>
      <c r="DB162"/>
      <c r="DC162"/>
      <c r="DD162"/>
      <c r="DE162"/>
      <c r="DF162"/>
      <c r="DG162"/>
      <c r="DH162"/>
      <c r="DI162"/>
      <c r="DJ162"/>
      <c r="DK162"/>
    </row>
    <row r="163">
      <c r="A163" t="s">
        <v>725</v>
      </c>
      <c r="B163">
        <v>2010</v>
      </c>
      <c r="C163" t="s">
        <v>730</v>
      </c>
      <c r="D163">
        <v>157</v>
      </c>
      <c r="E163" t="s">
        <v>352</v>
      </c>
      <c r="F163" t="s">
        <v>357</v>
      </c>
      <c r="G163" t="s">
        <v>195</v>
      </c>
      <c r="H163">
        <v>0</v>
      </c>
      <c r="I163">
        <v>0</v>
      </c>
      <c r="J163">
        <v>0</v>
      </c>
      <c r="K163">
        <v>0</v>
      </c>
      <c r="L163">
        <v>0.18486651616064179</v>
      </c>
      <c r="M163">
        <v>0</v>
      </c>
      <c r="N163">
        <v>0</v>
      </c>
      <c r="O163">
        <v>0.37256738913975768</v>
      </c>
      <c r="P163">
        <v>0</v>
      </c>
      <c r="Q163">
        <v>0.23699684618849989</v>
      </c>
      <c r="R163">
        <v>0</v>
      </c>
      <c r="S163">
        <v>0</v>
      </c>
      <c r="T163">
        <v>0</v>
      </c>
      <c r="U163">
        <v>0</v>
      </c>
      <c r="V163">
        <v>0</v>
      </c>
      <c r="W163" t="s">
        <v>260</v>
      </c>
      <c r="X163" t="s">
        <v>326</v>
      </c>
      <c r="Y163" t="s">
        <v>262</v>
      </c>
      <c r="Z163" t="s">
        <v>327</v>
      </c>
      <c r="AA163" t="s">
        <v>328</v>
      </c>
      <c r="AB163" t="s">
        <v>265</v>
      </c>
      <c r="AC163" t="s">
        <v>266</v>
      </c>
      <c r="AD163" t="s">
        <v>267</v>
      </c>
      <c r="AE163" t="s">
        <v>329</v>
      </c>
      <c r="AF163" t="s">
        <v>330</v>
      </c>
      <c r="AG163" t="s">
        <v>331</v>
      </c>
      <c r="AH163" t="s">
        <v>195</v>
      </c>
      <c r="AI163" t="s">
        <v>195</v>
      </c>
      <c r="AJ163" t="s">
        <v>195</v>
      </c>
      <c r="AK163" t="s">
        <v>195</v>
      </c>
      <c r="AL163" t="s">
        <v>195</v>
      </c>
      <c r="AM163" t="s">
        <v>195</v>
      </c>
      <c r="AN163" t="s">
        <v>195</v>
      </c>
      <c r="AO163" t="s">
        <v>195</v>
      </c>
      <c r="AP163" t="s">
        <v>195</v>
      </c>
      <c r="AQ163" t="s">
        <v>195</v>
      </c>
      <c r="AR163" t="s">
        <v>195</v>
      </c>
      <c r="AS163" t="s">
        <v>195</v>
      </c>
      <c r="AT163" t="s">
        <v>195</v>
      </c>
      <c r="AU163" t="s">
        <v>195</v>
      </c>
      <c r="AV163" t="s">
        <v>195</v>
      </c>
      <c r="AW163">
        <v>0</v>
      </c>
      <c r="AX163">
        <v>0</v>
      </c>
      <c r="AY163">
        <v>0</v>
      </c>
      <c r="AZ163">
        <v>0</v>
      </c>
      <c r="BA163">
        <v>0</v>
      </c>
      <c r="BB163">
        <v>0.22724711202913911</v>
      </c>
      <c r="BC163">
        <v>0</v>
      </c>
      <c r="BD163">
        <v>0</v>
      </c>
      <c r="BE163">
        <v>0</v>
      </c>
      <c r="BF163">
        <v>0</v>
      </c>
      <c r="BG163">
        <v>0</v>
      </c>
      <c r="BH163"/>
      <c r="BI163"/>
      <c r="BJ163"/>
      <c r="BK163"/>
      <c r="BL163"/>
      <c r="BM163"/>
      <c r="BN163"/>
      <c r="BO163"/>
      <c r="BP163"/>
      <c r="BQ163"/>
      <c r="BR163"/>
      <c r="BS163"/>
      <c r="BT163"/>
      <c r="BU163"/>
      <c r="BV163"/>
      <c r="BW163">
        <v>0</v>
      </c>
      <c r="BX163">
        <v>0</v>
      </c>
      <c r="BY163">
        <v>0</v>
      </c>
      <c r="BZ163">
        <v>0</v>
      </c>
      <c r="CA163">
        <v>22.425582255496611</v>
      </c>
      <c r="CB163">
        <v>0</v>
      </c>
      <c r="CC163">
        <v>0</v>
      </c>
      <c r="CD163">
        <v>13.709397190969989</v>
      </c>
      <c r="CE163">
        <v>0</v>
      </c>
      <c r="CF163">
        <v>8.7161850645266181</v>
      </c>
      <c r="CG163">
        <v>0</v>
      </c>
      <c r="CH163">
        <v>0</v>
      </c>
      <c r="CI163">
        <v>0</v>
      </c>
      <c r="CJ163">
        <v>0</v>
      </c>
      <c r="CK163">
        <v>0</v>
      </c>
      <c r="CL163">
        <v>0</v>
      </c>
      <c r="CM163">
        <v>0</v>
      </c>
      <c r="CN163">
        <v>0</v>
      </c>
      <c r="CO163">
        <v>0</v>
      </c>
      <c r="CP163">
        <v>0</v>
      </c>
      <c r="CQ163">
        <v>22.425582255496611</v>
      </c>
      <c r="CR163">
        <v>0</v>
      </c>
      <c r="CS163">
        <v>0</v>
      </c>
      <c r="CT163">
        <v>0</v>
      </c>
      <c r="CU163">
        <v>0</v>
      </c>
      <c r="CV163">
        <v>0</v>
      </c>
      <c r="CW163"/>
      <c r="CX163"/>
      <c r="CY163"/>
      <c r="CZ163"/>
      <c r="DA163"/>
      <c r="DB163"/>
      <c r="DC163"/>
      <c r="DD163"/>
      <c r="DE163"/>
      <c r="DF163"/>
      <c r="DG163"/>
      <c r="DH163"/>
      <c r="DI163"/>
      <c r="DJ163"/>
      <c r="DK163"/>
    </row>
    <row r="164">
      <c r="A164" t="s">
        <v>725</v>
      </c>
      <c r="B164">
        <v>2010</v>
      </c>
      <c r="C164" t="s">
        <v>730</v>
      </c>
      <c r="D164">
        <v>158</v>
      </c>
      <c r="E164" t="s">
        <v>352</v>
      </c>
      <c r="F164" t="s">
        <v>358</v>
      </c>
      <c r="G164" t="s">
        <v>195</v>
      </c>
      <c r="H164">
        <v>0</v>
      </c>
      <c r="I164">
        <v>0</v>
      </c>
      <c r="J164">
        <v>0.0120147059208097</v>
      </c>
      <c r="K164">
        <v>0.021903454594222601</v>
      </c>
      <c r="L164">
        <v>1.0278708010288831</v>
      </c>
      <c r="M164">
        <v>0.0396538699312226</v>
      </c>
      <c r="N164">
        <v>0.072312059729680606</v>
      </c>
      <c r="O164">
        <v>0.54895978349317254</v>
      </c>
      <c r="P164">
        <v>0.44521358664576849</v>
      </c>
      <c r="Q164">
        <v>2.3956638910337769</v>
      </c>
      <c r="R164">
        <v>0</v>
      </c>
      <c r="S164">
        <v>0</v>
      </c>
      <c r="T164">
        <v>0</v>
      </c>
      <c r="U164">
        <v>0</v>
      </c>
      <c r="V164">
        <v>0</v>
      </c>
      <c r="W164" t="s">
        <v>260</v>
      </c>
      <c r="X164" t="s">
        <v>326</v>
      </c>
      <c r="Y164" t="s">
        <v>262</v>
      </c>
      <c r="Z164" t="s">
        <v>327</v>
      </c>
      <c r="AA164" t="s">
        <v>328</v>
      </c>
      <c r="AB164" t="s">
        <v>265</v>
      </c>
      <c r="AC164" t="s">
        <v>266</v>
      </c>
      <c r="AD164" t="s">
        <v>267</v>
      </c>
      <c r="AE164" t="s">
        <v>329</v>
      </c>
      <c r="AF164" t="s">
        <v>330</v>
      </c>
      <c r="AG164" t="s">
        <v>331</v>
      </c>
      <c r="AH164" t="s">
        <v>195</v>
      </c>
      <c r="AI164" t="s">
        <v>195</v>
      </c>
      <c r="AJ164" t="s">
        <v>195</v>
      </c>
      <c r="AK164" t="s">
        <v>195</v>
      </c>
      <c r="AL164" t="s">
        <v>195</v>
      </c>
      <c r="AM164" t="s">
        <v>195</v>
      </c>
      <c r="AN164" t="s">
        <v>195</v>
      </c>
      <c r="AO164" t="s">
        <v>195</v>
      </c>
      <c r="AP164" t="s">
        <v>195</v>
      </c>
      <c r="AQ164" t="s">
        <v>195</v>
      </c>
      <c r="AR164" t="s">
        <v>195</v>
      </c>
      <c r="AS164" t="s">
        <v>195</v>
      </c>
      <c r="AT164" t="s">
        <v>195</v>
      </c>
      <c r="AU164" t="s">
        <v>195</v>
      </c>
      <c r="AV164" t="s">
        <v>195</v>
      </c>
      <c r="AW164">
        <v>0</v>
      </c>
      <c r="AX164">
        <v>0.1035695805105991</v>
      </c>
      <c r="AY164">
        <v>0.071505441565856503</v>
      </c>
      <c r="AZ164">
        <v>0</v>
      </c>
      <c r="BA164">
        <v>0.20530713265211931</v>
      </c>
      <c r="BB164">
        <v>0.39703076856437242</v>
      </c>
      <c r="BC164">
        <v>0.59096438553064989</v>
      </c>
      <c r="BD164">
        <v>0</v>
      </c>
      <c r="BE164">
        <v>0.34483570285554571</v>
      </c>
      <c r="BF164">
        <v>0.021652951432843601</v>
      </c>
      <c r="BG164">
        <v>0.2141403688426414</v>
      </c>
      <c r="BH164"/>
      <c r="BI164"/>
      <c r="BJ164"/>
      <c r="BK164"/>
      <c r="BL164"/>
      <c r="BM164"/>
      <c r="BN164"/>
      <c r="BO164"/>
      <c r="BP164"/>
      <c r="BQ164"/>
      <c r="BR164"/>
      <c r="BS164"/>
      <c r="BT164"/>
      <c r="BU164"/>
      <c r="BV164"/>
      <c r="BW164">
        <v>0</v>
      </c>
      <c r="BX164">
        <v>0</v>
      </c>
      <c r="BY164">
        <v>1.4580411084180109</v>
      </c>
      <c r="BZ164">
        <v>2.6575800219929722</v>
      </c>
      <c r="CA164">
        <v>124.68781083355481</v>
      </c>
      <c r="CB164">
        <v>1.4580411084180109</v>
      </c>
      <c r="CC164">
        <v>2.6575800219929722</v>
      </c>
      <c r="CD164">
        <v>20.200124683896231</v>
      </c>
      <c r="CE164">
        <v>16.380818220934319</v>
      </c>
      <c r="CF164">
        <v>88.106867928724242</v>
      </c>
      <c r="CG164">
        <v>0</v>
      </c>
      <c r="CH164">
        <v>0</v>
      </c>
      <c r="CI164">
        <v>0</v>
      </c>
      <c r="CJ164">
        <v>0</v>
      </c>
      <c r="CK164">
        <v>0</v>
      </c>
      <c r="CL164">
        <v>0</v>
      </c>
      <c r="CM164">
        <v>3.891104900219553</v>
      </c>
      <c r="CN164">
        <v>4.7516430339763769</v>
      </c>
      <c r="CO164">
        <v>0</v>
      </c>
      <c r="CP164">
        <v>10.28904665668505</v>
      </c>
      <c r="CQ164">
        <v>39.180459011781352</v>
      </c>
      <c r="CR164">
        <v>41.414124129331732</v>
      </c>
      <c r="CS164">
        <v>0</v>
      </c>
      <c r="CT164">
        <v>18.457853998820081</v>
      </c>
      <c r="CU164">
        <v>1.4580411084180109</v>
      </c>
      <c r="CV164">
        <v>9.3611591247336339</v>
      </c>
      <c r="CW164"/>
      <c r="CX164"/>
      <c r="CY164"/>
      <c r="CZ164"/>
      <c r="DA164"/>
      <c r="DB164"/>
      <c r="DC164"/>
      <c r="DD164"/>
      <c r="DE164"/>
      <c r="DF164"/>
      <c r="DG164"/>
      <c r="DH164"/>
      <c r="DI164"/>
      <c r="DJ164"/>
      <c r="DK164"/>
    </row>
    <row r="165">
      <c r="A165" t="s">
        <v>725</v>
      </c>
      <c r="B165">
        <v>2010</v>
      </c>
      <c r="C165" t="s">
        <v>730</v>
      </c>
      <c r="D165">
        <v>159</v>
      </c>
      <c r="E165" t="s">
        <v>352</v>
      </c>
      <c r="F165" t="s">
        <v>359</v>
      </c>
      <c r="G165" t="s">
        <v>195</v>
      </c>
      <c r="H165">
        <v>1.8254652083335601</v>
      </c>
      <c r="I165">
        <v>1.7519345733379581</v>
      </c>
      <c r="J165">
        <v>1.082094863001247</v>
      </c>
      <c r="K165">
        <v>4.4028662479476566</v>
      </c>
      <c r="L165">
        <v>30.92109059464012</v>
      </c>
      <c r="M165">
        <v>1.314392199031718</v>
      </c>
      <c r="N165">
        <v>7.9273047414872133</v>
      </c>
      <c r="O165">
        <v>20.41204189327922</v>
      </c>
      <c r="P165">
        <v>34.778442297385652</v>
      </c>
      <c r="Q165">
        <v>42.73656513248573</v>
      </c>
      <c r="R165">
        <v>1.9845506598466081</v>
      </c>
      <c r="S165">
        <v>2.0548105811588462</v>
      </c>
      <c r="T165">
        <v>1.1717659637435149</v>
      </c>
      <c r="U165">
        <v>1.1993398071320029</v>
      </c>
      <c r="V165">
        <v>4.3318719582314573</v>
      </c>
      <c r="W165" t="s">
        <v>260</v>
      </c>
      <c r="X165" t="s">
        <v>326</v>
      </c>
      <c r="Y165" t="s">
        <v>262</v>
      </c>
      <c r="Z165" t="s">
        <v>327</v>
      </c>
      <c r="AA165" t="s">
        <v>328</v>
      </c>
      <c r="AB165" t="s">
        <v>265</v>
      </c>
      <c r="AC165" t="s">
        <v>266</v>
      </c>
      <c r="AD165" t="s">
        <v>267</v>
      </c>
      <c r="AE165" t="s">
        <v>329</v>
      </c>
      <c r="AF165" t="s">
        <v>330</v>
      </c>
      <c r="AG165" t="s">
        <v>331</v>
      </c>
      <c r="AH165" t="s">
        <v>195</v>
      </c>
      <c r="AI165" t="s">
        <v>195</v>
      </c>
      <c r="AJ165" t="s">
        <v>195</v>
      </c>
      <c r="AK165" t="s">
        <v>195</v>
      </c>
      <c r="AL165" t="s">
        <v>195</v>
      </c>
      <c r="AM165" t="s">
        <v>195</v>
      </c>
      <c r="AN165" t="s">
        <v>195</v>
      </c>
      <c r="AO165" t="s">
        <v>195</v>
      </c>
      <c r="AP165" t="s">
        <v>195</v>
      </c>
      <c r="AQ165" t="s">
        <v>195</v>
      </c>
      <c r="AR165" t="s">
        <v>195</v>
      </c>
      <c r="AS165" t="s">
        <v>195</v>
      </c>
      <c r="AT165" t="s">
        <v>195</v>
      </c>
      <c r="AU165" t="s">
        <v>195</v>
      </c>
      <c r="AV165" t="s">
        <v>195</v>
      </c>
      <c r="AW165">
        <v>0.0088187024839172998</v>
      </c>
      <c r="AX165">
        <v>4.7103369540124707</v>
      </c>
      <c r="AY165">
        <v>0.67912022684760875</v>
      </c>
      <c r="AZ165">
        <v>0.28805447315147859</v>
      </c>
      <c r="BA165">
        <v>15.893598504192679</v>
      </c>
      <c r="BB165">
        <v>5.8885437421795332</v>
      </c>
      <c r="BC165">
        <v>34.849225090364698</v>
      </c>
      <c r="BD165">
        <v>10.566899735474101</v>
      </c>
      <c r="BE165">
        <v>3.5139500405626261</v>
      </c>
      <c r="BF165">
        <v>1.407537650872305</v>
      </c>
      <c r="BG165">
        <v>7.545603086042675</v>
      </c>
      <c r="BH165"/>
      <c r="BI165"/>
      <c r="BJ165"/>
      <c r="BK165"/>
      <c r="BL165"/>
      <c r="BM165"/>
      <c r="BN165"/>
      <c r="BO165"/>
      <c r="BP165"/>
      <c r="BQ165"/>
      <c r="BR165"/>
      <c r="BS165"/>
      <c r="BT165"/>
      <c r="BU165"/>
      <c r="BV165"/>
      <c r="BW165">
        <v>221.46767182770401</v>
      </c>
      <c r="BX165">
        <v>212.45537197952689</v>
      </c>
      <c r="BY165">
        <v>131.31730429881759</v>
      </c>
      <c r="BZ165">
        <v>534.20657137523699</v>
      </c>
      <c r="CA165">
        <v>3750.9413546648252</v>
      </c>
      <c r="CB165">
        <v>48.32915077635915</v>
      </c>
      <c r="CC165">
        <v>291.34070842376252</v>
      </c>
      <c r="CD165">
        <v>751.10382161953362</v>
      </c>
      <c r="CE165">
        <v>1279.609064882392</v>
      </c>
      <c r="CF165">
        <v>1571.7500747696299</v>
      </c>
      <c r="CG165">
        <v>167.84656376092479</v>
      </c>
      <c r="CH165">
        <v>173.86848011668701</v>
      </c>
      <c r="CI165">
        <v>98.962967513737269</v>
      </c>
      <c r="CJ165">
        <v>101.3486199222604</v>
      </c>
      <c r="CK165">
        <v>366.2288223608208</v>
      </c>
      <c r="CL165">
        <v>0.56872917853893123</v>
      </c>
      <c r="CM165">
        <v>176.96716654720319</v>
      </c>
      <c r="CN165">
        <v>45.128550002182507</v>
      </c>
      <c r="CO165">
        <v>10.702848760108941</v>
      </c>
      <c r="CP165">
        <v>796.51385921087353</v>
      </c>
      <c r="CQ165">
        <v>581.10319148260123</v>
      </c>
      <c r="CR165">
        <v>2442.1947735605681</v>
      </c>
      <c r="CS165">
        <v>184.48403304103419</v>
      </c>
      <c r="CT165">
        <v>188.08950543912559</v>
      </c>
      <c r="CU165">
        <v>94.77912343649615</v>
      </c>
      <c r="CV165">
        <v>329.85649348737422</v>
      </c>
      <c r="CW165"/>
      <c r="CX165"/>
      <c r="CY165"/>
      <c r="CZ165"/>
      <c r="DA165"/>
      <c r="DB165"/>
      <c r="DC165"/>
      <c r="DD165"/>
      <c r="DE165"/>
      <c r="DF165"/>
      <c r="DG165"/>
      <c r="DH165"/>
      <c r="DI165"/>
      <c r="DJ165"/>
      <c r="DK165"/>
    </row>
    <row r="166">
      <c r="A166" t="s">
        <v>725</v>
      </c>
      <c r="B166">
        <v>2010</v>
      </c>
      <c r="C166" t="s">
        <v>730</v>
      </c>
      <c r="D166">
        <v>160</v>
      </c>
      <c r="E166" t="s">
        <v>352</v>
      </c>
      <c r="F166" t="s">
        <v>360</v>
      </c>
      <c r="G166" t="s">
        <v>195</v>
      </c>
      <c r="H166">
        <v>68.036778202792902</v>
      </c>
      <c r="I166">
        <v>77.730440210094898</v>
      </c>
      <c r="J166">
        <v>83.311381788882244</v>
      </c>
      <c r="K166">
        <v>85.861996369508077</v>
      </c>
      <c r="L166">
        <v>42.968982344350373</v>
      </c>
      <c r="M166">
        <v>89.453825231182122</v>
      </c>
      <c r="N166">
        <v>86.681900121626668</v>
      </c>
      <c r="O166">
        <v>65.178241344786073</v>
      </c>
      <c r="P166">
        <v>41.589014452318992</v>
      </c>
      <c r="Q166">
        <v>18.934103111891488</v>
      </c>
      <c r="R166">
        <v>64.577473965286288</v>
      </c>
      <c r="S166">
        <v>74.080234929418637</v>
      </c>
      <c r="T166">
        <v>81.609952415592204</v>
      </c>
      <c r="U166">
        <v>81.510877170719283</v>
      </c>
      <c r="V166">
        <v>80.559967675018768</v>
      </c>
      <c r="W166" t="s">
        <v>260</v>
      </c>
      <c r="X166" t="s">
        <v>326</v>
      </c>
      <c r="Y166" t="s">
        <v>262</v>
      </c>
      <c r="Z166" t="s">
        <v>327</v>
      </c>
      <c r="AA166" t="s">
        <v>328</v>
      </c>
      <c r="AB166" t="s">
        <v>265</v>
      </c>
      <c r="AC166" t="s">
        <v>266</v>
      </c>
      <c r="AD166" t="s">
        <v>267</v>
      </c>
      <c r="AE166" t="s">
        <v>329</v>
      </c>
      <c r="AF166" t="s">
        <v>330</v>
      </c>
      <c r="AG166" t="s">
        <v>331</v>
      </c>
      <c r="AH166" t="s">
        <v>195</v>
      </c>
      <c r="AI166" t="s">
        <v>195</v>
      </c>
      <c r="AJ166" t="s">
        <v>195</v>
      </c>
      <c r="AK166" t="s">
        <v>195</v>
      </c>
      <c r="AL166" t="s">
        <v>195</v>
      </c>
      <c r="AM166" t="s">
        <v>195</v>
      </c>
      <c r="AN166" t="s">
        <v>195</v>
      </c>
      <c r="AO166" t="s">
        <v>195</v>
      </c>
      <c r="AP166" t="s">
        <v>195</v>
      </c>
      <c r="AQ166" t="s">
        <v>195</v>
      </c>
      <c r="AR166" t="s">
        <v>195</v>
      </c>
      <c r="AS166" t="s">
        <v>195</v>
      </c>
      <c r="AT166" t="s">
        <v>195</v>
      </c>
      <c r="AU166" t="s">
        <v>195</v>
      </c>
      <c r="AV166" t="s">
        <v>195</v>
      </c>
      <c r="AW166">
        <v>82.099307966699172</v>
      </c>
      <c r="AX166">
        <v>68.065682644545106</v>
      </c>
      <c r="AY166">
        <v>82.728665473267114</v>
      </c>
      <c r="AZ166">
        <v>58.239368787084928</v>
      </c>
      <c r="BA166">
        <v>64.665826668532958</v>
      </c>
      <c r="BB166">
        <v>69.606554515527208</v>
      </c>
      <c r="BC166">
        <v>39.975621354816468</v>
      </c>
      <c r="BD166">
        <v>76.607142776157986</v>
      </c>
      <c r="BE166">
        <v>87.110016169674751</v>
      </c>
      <c r="BF166">
        <v>92.301426831097515</v>
      </c>
      <c r="BG166">
        <v>63.618391702403208</v>
      </c>
      <c r="BH166"/>
      <c r="BI166"/>
      <c r="BJ166"/>
      <c r="BK166"/>
      <c r="BL166"/>
      <c r="BM166"/>
      <c r="BN166"/>
      <c r="BO166"/>
      <c r="BP166"/>
      <c r="BQ166"/>
      <c r="BR166"/>
      <c r="BS166"/>
      <c r="BT166"/>
      <c r="BU166"/>
      <c r="BV166"/>
      <c r="BW166">
        <v>8254.3051483220152</v>
      </c>
      <c r="BX166">
        <v>9426.2935615817605</v>
      </c>
      <c r="BY166">
        <v>10110.22826925019</v>
      </c>
      <c r="BZ166">
        <v>10417.76881443282</v>
      </c>
      <c r="CA166">
        <v>5212.4336413678939</v>
      </c>
      <c r="CB166">
        <v>3289.145667712196</v>
      </c>
      <c r="CC166">
        <v>3185.6938786252249</v>
      </c>
      <c r="CD166">
        <v>2398.369865026978</v>
      </c>
      <c r="CE166">
        <v>1530.1915893085491</v>
      </c>
      <c r="CF166">
        <v>696.35165787317419</v>
      </c>
      <c r="CG166">
        <v>5461.7437189896036</v>
      </c>
      <c r="CH166">
        <v>6268.3236946352017</v>
      </c>
      <c r="CI166">
        <v>6892.4711244383871</v>
      </c>
      <c r="CJ166">
        <v>6887.9685813647393</v>
      </c>
      <c r="CK166">
        <v>6810.7696569805939</v>
      </c>
      <c r="CL166">
        <v>5294.6872925658472</v>
      </c>
      <c r="CM166">
        <v>2557.2249107243811</v>
      </c>
      <c r="CN166">
        <v>5497.4429693461734</v>
      </c>
      <c r="CO166">
        <v>2163.9211125341262</v>
      </c>
      <c r="CP166">
        <v>3240.7530078998261</v>
      </c>
      <c r="CQ166">
        <v>6869.0312491606364</v>
      </c>
      <c r="CR166">
        <v>2801.4468984437131</v>
      </c>
      <c r="CS166">
        <v>1337.4589532302271</v>
      </c>
      <c r="CT166">
        <v>4662.6957330119021</v>
      </c>
      <c r="CU166">
        <v>6215.2854821096134</v>
      </c>
      <c r="CV166">
        <v>2781.081825928195</v>
      </c>
      <c r="CW166"/>
      <c r="CX166"/>
      <c r="CY166"/>
      <c r="CZ166"/>
      <c r="DA166"/>
      <c r="DB166"/>
      <c r="DC166"/>
      <c r="DD166"/>
      <c r="DE166"/>
      <c r="DF166"/>
      <c r="DG166"/>
      <c r="DH166"/>
      <c r="DI166"/>
      <c r="DJ166"/>
      <c r="DK166"/>
    </row>
    <row r="167">
      <c r="A167" t="s">
        <v>725</v>
      </c>
      <c r="B167">
        <v>2010</v>
      </c>
      <c r="C167" t="s">
        <v>730</v>
      </c>
      <c r="D167">
        <v>161</v>
      </c>
      <c r="E167" t="s">
        <v>352</v>
      </c>
      <c r="F167" t="s">
        <v>361</v>
      </c>
      <c r="G167" t="s">
        <v>195</v>
      </c>
      <c r="H167">
        <v>0.69297919687144993</v>
      </c>
      <c r="I167">
        <v>0.8413538354981086</v>
      </c>
      <c r="J167">
        <v>1.1595557334626909</v>
      </c>
      <c r="K167">
        <v>1.1182246293904989</v>
      </c>
      <c r="L167">
        <v>0.99665817621559483</v>
      </c>
      <c r="M167">
        <v>2.648183863110237</v>
      </c>
      <c r="N167">
        <v>0.077228213536457105</v>
      </c>
      <c r="O167">
        <v>0.32242086616407339</v>
      </c>
      <c r="P167">
        <v>0.030524309653896398</v>
      </c>
      <c r="Q167">
        <v>0.042028636311960299</v>
      </c>
      <c r="R167">
        <v>0.21780047083005841</v>
      </c>
      <c r="S167">
        <v>0.69880439536781447</v>
      </c>
      <c r="T167">
        <v>0.54349908312682504</v>
      </c>
      <c r="U167">
        <v>1.2925385581818709</v>
      </c>
      <c r="V167">
        <v>2.7912334715971192</v>
      </c>
      <c r="W167" t="s">
        <v>260</v>
      </c>
      <c r="X167" t="s">
        <v>326</v>
      </c>
      <c r="Y167" t="s">
        <v>262</v>
      </c>
      <c r="Z167" t="s">
        <v>327</v>
      </c>
      <c r="AA167" t="s">
        <v>328</v>
      </c>
      <c r="AB167" t="s">
        <v>265</v>
      </c>
      <c r="AC167" t="s">
        <v>266</v>
      </c>
      <c r="AD167" t="s">
        <v>267</v>
      </c>
      <c r="AE167" t="s">
        <v>329</v>
      </c>
      <c r="AF167" t="s">
        <v>330</v>
      </c>
      <c r="AG167" t="s">
        <v>331</v>
      </c>
      <c r="AH167" t="s">
        <v>195</v>
      </c>
      <c r="AI167" t="s">
        <v>195</v>
      </c>
      <c r="AJ167" t="s">
        <v>195</v>
      </c>
      <c r="AK167" t="s">
        <v>195</v>
      </c>
      <c r="AL167" t="s">
        <v>195</v>
      </c>
      <c r="AM167" t="s">
        <v>195</v>
      </c>
      <c r="AN167" t="s">
        <v>195</v>
      </c>
      <c r="AO167" t="s">
        <v>195</v>
      </c>
      <c r="AP167" t="s">
        <v>195</v>
      </c>
      <c r="AQ167" t="s">
        <v>195</v>
      </c>
      <c r="AR167" t="s">
        <v>195</v>
      </c>
      <c r="AS167" t="s">
        <v>195</v>
      </c>
      <c r="AT167" t="s">
        <v>195</v>
      </c>
      <c r="AU167" t="s">
        <v>195</v>
      </c>
      <c r="AV167" t="s">
        <v>195</v>
      </c>
      <c r="AW167">
        <v>2.0133714018210731</v>
      </c>
      <c r="AX167">
        <v>0.041142289232942802</v>
      </c>
      <c r="AY167">
        <v>0</v>
      </c>
      <c r="AZ167">
        <v>0</v>
      </c>
      <c r="BA167">
        <v>0.14392828286970641</v>
      </c>
      <c r="BB167">
        <v>0</v>
      </c>
      <c r="BC167">
        <v>0.066369909109845596</v>
      </c>
      <c r="BD167">
        <v>0</v>
      </c>
      <c r="BE167">
        <v>0</v>
      </c>
      <c r="BF167">
        <v>0.062544861190265602</v>
      </c>
      <c r="BG167">
        <v>9.9721221595794578</v>
      </c>
      <c r="BH167"/>
      <c r="BI167"/>
      <c r="BJ167"/>
      <c r="BK167"/>
      <c r="BL167"/>
      <c r="BM167"/>
      <c r="BN167"/>
      <c r="BO167"/>
      <c r="BP167"/>
      <c r="BQ167"/>
      <c r="BR167"/>
      <c r="BS167"/>
      <c r="BT167"/>
      <c r="BU167"/>
      <c r="BV167"/>
      <c r="BW167">
        <v>84.073083757238479</v>
      </c>
      <c r="BX167">
        <v>102.03014702003399</v>
      </c>
      <c r="BY167">
        <v>140.71754548416459</v>
      </c>
      <c r="BZ167">
        <v>135.67592374001751</v>
      </c>
      <c r="CA167">
        <v>120.901504369316</v>
      </c>
      <c r="CB167">
        <v>97.371604379620507</v>
      </c>
      <c r="CC167">
        <v>2.8382562769741488</v>
      </c>
      <c r="CD167">
        <v>11.864150877793961</v>
      </c>
      <c r="CE167">
        <v>1.1230860484898439</v>
      </c>
      <c r="CF167">
        <v>1.5457141223447439</v>
      </c>
      <c r="CG167">
        <v>18.42082510363451</v>
      </c>
      <c r="CH167">
        <v>59.129566119393949</v>
      </c>
      <c r="CI167">
        <v>45.90189830688675</v>
      </c>
      <c r="CJ167">
        <v>109.22425678615291</v>
      </c>
      <c r="CK167">
        <v>235.9788463494792</v>
      </c>
      <c r="CL167">
        <v>129.84484571735319</v>
      </c>
      <c r="CM167">
        <v>1.5457141223447439</v>
      </c>
      <c r="CN167">
        <v>0</v>
      </c>
      <c r="CO167">
        <v>0</v>
      </c>
      <c r="CP167">
        <v>7.2130217714951232</v>
      </c>
      <c r="CQ167">
        <v>0</v>
      </c>
      <c r="CR167">
        <v>4.6511291062988338</v>
      </c>
      <c r="CS167">
        <v>0</v>
      </c>
      <c r="CT167">
        <v>0</v>
      </c>
      <c r="CU167">
        <v>4.2115726818369144</v>
      </c>
      <c r="CV167">
        <v>435.93192097144168</v>
      </c>
      <c r="CW167"/>
      <c r="CX167"/>
      <c r="CY167"/>
      <c r="CZ167"/>
      <c r="DA167"/>
      <c r="DB167"/>
      <c r="DC167"/>
      <c r="DD167"/>
      <c r="DE167"/>
      <c r="DF167"/>
      <c r="DG167"/>
      <c r="DH167"/>
      <c r="DI167"/>
      <c r="DJ167"/>
      <c r="DK167"/>
    </row>
    <row r="168">
      <c r="A168" t="s">
        <v>725</v>
      </c>
      <c r="B168">
        <v>2010</v>
      </c>
      <c r="C168" t="s">
        <v>730</v>
      </c>
      <c r="D168">
        <v>162</v>
      </c>
      <c r="E168" t="s">
        <v>352</v>
      </c>
      <c r="F168" t="s">
        <v>362</v>
      </c>
      <c r="G168" t="s">
        <v>195</v>
      </c>
      <c r="H168">
        <v>0</v>
      </c>
      <c r="I168">
        <v>0</v>
      </c>
      <c r="J168">
        <v>0</v>
      </c>
      <c r="K168">
        <v>0.013331617824687499</v>
      </c>
      <c r="L168">
        <v>0.041276298399691803</v>
      </c>
      <c r="M168">
        <v>0</v>
      </c>
      <c r="N168">
        <v>0.044012999880227097</v>
      </c>
      <c r="O168">
        <v>0.0219792603078133</v>
      </c>
      <c r="P168">
        <v>0</v>
      </c>
      <c r="Q168">
        <v>0.11415431578066911</v>
      </c>
      <c r="R168">
        <v>0</v>
      </c>
      <c r="S168">
        <v>0</v>
      </c>
      <c r="T168">
        <v>0</v>
      </c>
      <c r="U168">
        <v>0</v>
      </c>
      <c r="V168">
        <v>0</v>
      </c>
      <c r="W168" t="s">
        <v>260</v>
      </c>
      <c r="X168" t="s">
        <v>326</v>
      </c>
      <c r="Y168" t="s">
        <v>262</v>
      </c>
      <c r="Z168" t="s">
        <v>327</v>
      </c>
      <c r="AA168" t="s">
        <v>328</v>
      </c>
      <c r="AB168" t="s">
        <v>265</v>
      </c>
      <c r="AC168" t="s">
        <v>266</v>
      </c>
      <c r="AD168" t="s">
        <v>267</v>
      </c>
      <c r="AE168" t="s">
        <v>329</v>
      </c>
      <c r="AF168" t="s">
        <v>330</v>
      </c>
      <c r="AG168" t="s">
        <v>331</v>
      </c>
      <c r="AH168" t="s">
        <v>195</v>
      </c>
      <c r="AI168" t="s">
        <v>195</v>
      </c>
      <c r="AJ168" t="s">
        <v>195</v>
      </c>
      <c r="AK168" t="s">
        <v>195</v>
      </c>
      <c r="AL168" t="s">
        <v>195</v>
      </c>
      <c r="AM168" t="s">
        <v>195</v>
      </c>
      <c r="AN168" t="s">
        <v>195</v>
      </c>
      <c r="AO168" t="s">
        <v>195</v>
      </c>
      <c r="AP168" t="s">
        <v>195</v>
      </c>
      <c r="AQ168" t="s">
        <v>195</v>
      </c>
      <c r="AR168" t="s">
        <v>195</v>
      </c>
      <c r="AS168" t="s">
        <v>195</v>
      </c>
      <c r="AT168" t="s">
        <v>195</v>
      </c>
      <c r="AU168" t="s">
        <v>195</v>
      </c>
      <c r="AV168" t="s">
        <v>195</v>
      </c>
      <c r="AW168">
        <v>0</v>
      </c>
      <c r="AX168">
        <v>0.064581351019495498</v>
      </c>
      <c r="AY168">
        <v>0</v>
      </c>
      <c r="AZ168">
        <v>0</v>
      </c>
      <c r="BA168">
        <v>0</v>
      </c>
      <c r="BB168">
        <v>0</v>
      </c>
      <c r="BC168">
        <v>0.059908581883519198</v>
      </c>
      <c r="BD168">
        <v>0</v>
      </c>
      <c r="BE168">
        <v>0</v>
      </c>
      <c r="BF168">
        <v>0</v>
      </c>
      <c r="BG168">
        <v>0</v>
      </c>
      <c r="BH168"/>
      <c r="BI168"/>
      <c r="BJ168"/>
      <c r="BK168"/>
      <c r="BL168"/>
      <c r="BM168"/>
      <c r="BN168"/>
      <c r="BO168"/>
      <c r="BP168"/>
      <c r="BQ168"/>
      <c r="BR168"/>
      <c r="BS168"/>
      <c r="BT168"/>
      <c r="BU168"/>
      <c r="BV168"/>
      <c r="BW168">
        <v>0</v>
      </c>
      <c r="BX168">
        <v>0</v>
      </c>
      <c r="BY168">
        <v>0</v>
      </c>
      <c r="BZ168">
        <v>1.617545809466975</v>
      </c>
      <c r="CA168">
        <v>5.0070994152362447</v>
      </c>
      <c r="CB168">
        <v>0</v>
      </c>
      <c r="CC168">
        <v>1.617545809466975</v>
      </c>
      <c r="CD168">
        <v>0.80877290473348751</v>
      </c>
      <c r="CE168">
        <v>0</v>
      </c>
      <c r="CF168">
        <v>4.1983265105027572</v>
      </c>
      <c r="CG168">
        <v>0</v>
      </c>
      <c r="CH168">
        <v>0</v>
      </c>
      <c r="CI168">
        <v>0</v>
      </c>
      <c r="CJ168">
        <v>0</v>
      </c>
      <c r="CK168">
        <v>0</v>
      </c>
      <c r="CL168">
        <v>0</v>
      </c>
      <c r="CM168">
        <v>2.426318714200463</v>
      </c>
      <c r="CN168">
        <v>0</v>
      </c>
      <c r="CO168">
        <v>0</v>
      </c>
      <c r="CP168">
        <v>0</v>
      </c>
      <c r="CQ168">
        <v>0</v>
      </c>
      <c r="CR168">
        <v>4.1983265105027572</v>
      </c>
      <c r="CS168">
        <v>0</v>
      </c>
      <c r="CT168">
        <v>0</v>
      </c>
      <c r="CU168">
        <v>0</v>
      </c>
      <c r="CV168">
        <v>0</v>
      </c>
      <c r="CW168"/>
      <c r="CX168"/>
      <c r="CY168"/>
      <c r="CZ168"/>
      <c r="DA168"/>
      <c r="DB168"/>
      <c r="DC168"/>
      <c r="DD168"/>
      <c r="DE168"/>
      <c r="DF168"/>
      <c r="DG168"/>
      <c r="DH168"/>
      <c r="DI168"/>
      <c r="DJ168"/>
      <c r="DK168"/>
    </row>
    <row r="169">
      <c r="A169" t="s">
        <v>725</v>
      </c>
      <c r="B169">
        <v>2010</v>
      </c>
      <c r="C169" t="s">
        <v>730</v>
      </c>
      <c r="D169">
        <v>163</v>
      </c>
      <c r="E169" t="s">
        <v>352</v>
      </c>
      <c r="F169" t="s">
        <v>363</v>
      </c>
      <c r="G169" t="s">
        <v>195</v>
      </c>
      <c r="H169">
        <v>0.081504422448436004</v>
      </c>
      <c r="I169">
        <v>0.14764952704106721</v>
      </c>
      <c r="J169">
        <v>0</v>
      </c>
      <c r="K169">
        <v>0.036883435184569997</v>
      </c>
      <c r="L169">
        <v>0.2233940440271027</v>
      </c>
      <c r="M169">
        <v>0.067177797899340794</v>
      </c>
      <c r="N169">
        <v>0.054556895819310003</v>
      </c>
      <c r="O169">
        <v>0.090443576649837099</v>
      </c>
      <c r="P169">
        <v>0.64607581993715724</v>
      </c>
      <c r="Q169">
        <v>0</v>
      </c>
      <c r="R169">
        <v>0.116914314989447</v>
      </c>
      <c r="S169">
        <v>0</v>
      </c>
      <c r="T169">
        <v>0.2120069328251033</v>
      </c>
      <c r="U169">
        <v>0</v>
      </c>
      <c r="V169">
        <v>0</v>
      </c>
      <c r="W169" t="s">
        <v>260</v>
      </c>
      <c r="X169" t="s">
        <v>326</v>
      </c>
      <c r="Y169" t="s">
        <v>262</v>
      </c>
      <c r="Z169" t="s">
        <v>327</v>
      </c>
      <c r="AA169" t="s">
        <v>328</v>
      </c>
      <c r="AB169" t="s">
        <v>265</v>
      </c>
      <c r="AC169" t="s">
        <v>266</v>
      </c>
      <c r="AD169" t="s">
        <v>267</v>
      </c>
      <c r="AE169" t="s">
        <v>329</v>
      </c>
      <c r="AF169" t="s">
        <v>330</v>
      </c>
      <c r="AG169" t="s">
        <v>331</v>
      </c>
      <c r="AH169" t="s">
        <v>195</v>
      </c>
      <c r="AI169" t="s">
        <v>195</v>
      </c>
      <c r="AJ169" t="s">
        <v>195</v>
      </c>
      <c r="AK169" t="s">
        <v>195</v>
      </c>
      <c r="AL169" t="s">
        <v>195</v>
      </c>
      <c r="AM169" t="s">
        <v>195</v>
      </c>
      <c r="AN169" t="s">
        <v>195</v>
      </c>
      <c r="AO169" t="s">
        <v>195</v>
      </c>
      <c r="AP169" t="s">
        <v>195</v>
      </c>
      <c r="AQ169" t="s">
        <v>195</v>
      </c>
      <c r="AR169" t="s">
        <v>195</v>
      </c>
      <c r="AS169" t="s">
        <v>195</v>
      </c>
      <c r="AT169" t="s">
        <v>195</v>
      </c>
      <c r="AU169" t="s">
        <v>195</v>
      </c>
      <c r="AV169" t="s">
        <v>195</v>
      </c>
      <c r="AW169">
        <v>0.1248814690117368</v>
      </c>
      <c r="AX169">
        <v>0.1749001582345677</v>
      </c>
      <c r="AY169">
        <v>0.099798248170339998</v>
      </c>
      <c r="AZ169">
        <v>0.033163018514482702</v>
      </c>
      <c r="BA169">
        <v>0</v>
      </c>
      <c r="BB169">
        <v>0</v>
      </c>
      <c r="BC169">
        <v>0.33920597775287042</v>
      </c>
      <c r="BD169">
        <v>0</v>
      </c>
      <c r="BE169">
        <v>0</v>
      </c>
      <c r="BF169">
        <v>0.19466350911348551</v>
      </c>
      <c r="BG169">
        <v>0</v>
      </c>
      <c r="BH169"/>
      <c r="BI169"/>
      <c r="BJ169"/>
      <c r="BK169"/>
      <c r="BL169"/>
      <c r="BM169"/>
      <c r="BN169"/>
      <c r="BO169"/>
      <c r="BP169"/>
      <c r="BQ169"/>
      <c r="BR169"/>
      <c r="BS169"/>
      <c r="BT169"/>
      <c r="BU169"/>
      <c r="BV169"/>
      <c r="BW169">
        <v>9.8882162206722608</v>
      </c>
      <c r="BX169">
        <v>17.905312029058241</v>
      </c>
      <c r="BY169">
        <v>0</v>
      </c>
      <c r="BZ169">
        <v>4.4751242351898393</v>
      </c>
      <c r="CA169">
        <v>27.099236864314321</v>
      </c>
      <c r="CB169">
        <v>2.4700739443620821</v>
      </c>
      <c r="CC169">
        <v>2.0050502908277572</v>
      </c>
      <c r="CD169">
        <v>3.328060779896743</v>
      </c>
      <c r="CE169">
        <v>23.771176084417579</v>
      </c>
      <c r="CF169">
        <v>0</v>
      </c>
      <c r="CG169">
        <v>9.8882162206722608</v>
      </c>
      <c r="CH169">
        <v>0</v>
      </c>
      <c r="CI169">
        <v>17.905312029058241</v>
      </c>
      <c r="CJ169">
        <v>0</v>
      </c>
      <c r="CK169">
        <v>0</v>
      </c>
      <c r="CL169">
        <v>8.0537624911722201</v>
      </c>
      <c r="CM169">
        <v>6.5709917854311959</v>
      </c>
      <c r="CN169">
        <v>6.6317421490908268</v>
      </c>
      <c r="CO169">
        <v>1.232193229655385</v>
      </c>
      <c r="CP169">
        <v>0</v>
      </c>
      <c r="CQ169">
        <v>0</v>
      </c>
      <c r="CR169">
        <v>23.771176084417579</v>
      </c>
      <c r="CS169">
        <v>0</v>
      </c>
      <c r="CT169">
        <v>0</v>
      </c>
      <c r="CU169">
        <v>13.10802360946745</v>
      </c>
      <c r="CV169">
        <v>0</v>
      </c>
      <c r="CW169"/>
      <c r="CX169"/>
      <c r="CY169"/>
      <c r="CZ169"/>
      <c r="DA169"/>
      <c r="DB169"/>
      <c r="DC169"/>
      <c r="DD169"/>
      <c r="DE169"/>
      <c r="DF169"/>
      <c r="DG169"/>
      <c r="DH169"/>
      <c r="DI169"/>
      <c r="DJ169"/>
      <c r="DK169"/>
    </row>
    <row r="170">
      <c r="A170" t="s">
        <v>725</v>
      </c>
      <c r="B170">
        <v>2010</v>
      </c>
      <c r="C170" t="s">
        <v>730</v>
      </c>
      <c r="D170">
        <v>164</v>
      </c>
      <c r="E170" t="s">
        <v>352</v>
      </c>
      <c r="F170" t="s">
        <v>364</v>
      </c>
      <c r="G170" t="s">
        <v>195</v>
      </c>
      <c r="H170">
        <v>29.110448672355279</v>
      </c>
      <c r="I170">
        <v>19.287069477579141</v>
      </c>
      <c r="J170">
        <v>14.016471260172191</v>
      </c>
      <c r="K170">
        <v>7.8618563656014704</v>
      </c>
      <c r="L170">
        <v>2.2135696250412629</v>
      </c>
      <c r="M170">
        <v>6.3531024698287517</v>
      </c>
      <c r="N170">
        <v>3.837636363409787</v>
      </c>
      <c r="O170">
        <v>2.3862074325725091</v>
      </c>
      <c r="P170">
        <v>1.8823163714046429</v>
      </c>
      <c r="Q170">
        <v>1.0171277940783521</v>
      </c>
      <c r="R170">
        <v>32.792755277587993</v>
      </c>
      <c r="S170">
        <v>22.94428038284223</v>
      </c>
      <c r="T170">
        <v>16.30090384454784</v>
      </c>
      <c r="U170">
        <v>15.405390703765651</v>
      </c>
      <c r="V170">
        <v>9.8346085345816654</v>
      </c>
      <c r="W170" t="s">
        <v>260</v>
      </c>
      <c r="X170" t="s">
        <v>326</v>
      </c>
      <c r="Y170" t="s">
        <v>262</v>
      </c>
      <c r="Z170" t="s">
        <v>327</v>
      </c>
      <c r="AA170" t="s">
        <v>328</v>
      </c>
      <c r="AB170" t="s">
        <v>265</v>
      </c>
      <c r="AC170" t="s">
        <v>266</v>
      </c>
      <c r="AD170" t="s">
        <v>267</v>
      </c>
      <c r="AE170" t="s">
        <v>329</v>
      </c>
      <c r="AF170" t="s">
        <v>330</v>
      </c>
      <c r="AG170" t="s">
        <v>331</v>
      </c>
      <c r="AH170" t="s">
        <v>195</v>
      </c>
      <c r="AI170" t="s">
        <v>195</v>
      </c>
      <c r="AJ170" t="s">
        <v>195</v>
      </c>
      <c r="AK170" t="s">
        <v>195</v>
      </c>
      <c r="AL170" t="s">
        <v>195</v>
      </c>
      <c r="AM170" t="s">
        <v>195</v>
      </c>
      <c r="AN170" t="s">
        <v>195</v>
      </c>
      <c r="AO170" t="s">
        <v>195</v>
      </c>
      <c r="AP170" t="s">
        <v>195</v>
      </c>
      <c r="AQ170" t="s">
        <v>195</v>
      </c>
      <c r="AR170" t="s">
        <v>195</v>
      </c>
      <c r="AS170" t="s">
        <v>195</v>
      </c>
      <c r="AT170" t="s">
        <v>195</v>
      </c>
      <c r="AU170" t="s">
        <v>195</v>
      </c>
      <c r="AV170" t="s">
        <v>195</v>
      </c>
      <c r="AW170">
        <v>15.669879406587819</v>
      </c>
      <c r="AX170">
        <v>24.721828876657341</v>
      </c>
      <c r="AY170">
        <v>16.296006629743591</v>
      </c>
      <c r="AZ170">
        <v>41.025258910268612</v>
      </c>
      <c r="BA170">
        <v>17.834565462128229</v>
      </c>
      <c r="BB170">
        <v>17.791982201169141</v>
      </c>
      <c r="BC170">
        <v>1.291844699620605</v>
      </c>
      <c r="BD170">
        <v>12.70217491814107</v>
      </c>
      <c r="BE170">
        <v>6.908065552141009</v>
      </c>
      <c r="BF170">
        <v>5.10882146728013</v>
      </c>
      <c r="BG170">
        <v>13.08013961212982</v>
      </c>
      <c r="BH170"/>
      <c r="BI170"/>
      <c r="BJ170"/>
      <c r="BK170"/>
      <c r="BL170"/>
      <c r="BM170"/>
      <c r="BN170"/>
      <c r="BO170"/>
      <c r="BP170"/>
      <c r="BQ170"/>
      <c r="BR170"/>
      <c r="BS170"/>
      <c r="BT170"/>
      <c r="BU170"/>
      <c r="BV170"/>
      <c r="BW170">
        <v>3531.7152383374059</v>
      </c>
      <c r="BX170">
        <v>2338.923828900085</v>
      </c>
      <c r="BY170">
        <v>1700.964753277404</v>
      </c>
      <c r="BZ170">
        <v>953.89119205477903</v>
      </c>
      <c r="CA170">
        <v>268.52124838819321</v>
      </c>
      <c r="CB170">
        <v>233.59850080379559</v>
      </c>
      <c r="CC170">
        <v>141.03907106500921</v>
      </c>
      <c r="CD170">
        <v>87.805498888980253</v>
      </c>
      <c r="CE170">
        <v>69.256382193028031</v>
      </c>
      <c r="CF170">
        <v>37.407561450878191</v>
      </c>
      <c r="CG170">
        <v>2773.5000173900871</v>
      </c>
      <c r="CH170">
        <v>1941.4379087371001</v>
      </c>
      <c r="CI170">
        <v>1376.7133263188459</v>
      </c>
      <c r="CJ170">
        <v>1301.812111884673</v>
      </c>
      <c r="CK170">
        <v>831.44588222546827</v>
      </c>
      <c r="CL170">
        <v>1010.570167092671</v>
      </c>
      <c r="CM170">
        <v>928.7980989215863</v>
      </c>
      <c r="CN170">
        <v>1082.893898536915</v>
      </c>
      <c r="CO170">
        <v>1524.319815821832</v>
      </c>
      <c r="CP170">
        <v>893.78617182517564</v>
      </c>
      <c r="CQ170">
        <v>1755.778354135864</v>
      </c>
      <c r="CR170">
        <v>90.531033774339392</v>
      </c>
      <c r="CS170">
        <v>221.76310137821099</v>
      </c>
      <c r="CT170">
        <v>369.76468596440913</v>
      </c>
      <c r="CU170">
        <v>344.01184235624629</v>
      </c>
      <c r="CV170">
        <v>571.79909115061082</v>
      </c>
      <c r="CW170"/>
      <c r="CX170"/>
      <c r="CY170"/>
      <c r="CZ170"/>
      <c r="DA170"/>
      <c r="DB170"/>
      <c r="DC170"/>
      <c r="DD170"/>
      <c r="DE170"/>
      <c r="DF170"/>
      <c r="DG170"/>
      <c r="DH170"/>
      <c r="DI170"/>
      <c r="DJ170"/>
      <c r="DK170"/>
    </row>
    <row r="171">
      <c r="A171" t="s">
        <v>725</v>
      </c>
      <c r="B171">
        <v>2010</v>
      </c>
      <c r="C171" t="s">
        <v>730</v>
      </c>
      <c r="D171">
        <v>165</v>
      </c>
      <c r="E171" t="s">
        <v>352</v>
      </c>
      <c r="F171" t="s">
        <v>348</v>
      </c>
      <c r="G171" t="s">
        <v>195</v>
      </c>
      <c r="H171">
        <v>0.222693164824735</v>
      </c>
      <c r="I171">
        <v>0.089741235563693997</v>
      </c>
      <c r="J171">
        <v>0.0063524559471824999</v>
      </c>
      <c r="K171">
        <v>0.0046051885583385998</v>
      </c>
      <c r="L171">
        <v>0.098377161562080095</v>
      </c>
      <c r="M171">
        <v>0.067137671212994895</v>
      </c>
      <c r="N171">
        <v>0.0546321370958852</v>
      </c>
      <c r="O171">
        <v>0.17180165660316771</v>
      </c>
      <c r="P171">
        <v>0.1012386084862249</v>
      </c>
      <c r="Q171">
        <v>0</v>
      </c>
      <c r="R171">
        <v>0.29861168695690787</v>
      </c>
      <c r="S171">
        <v>0.048728498836871303</v>
      </c>
      <c r="T171">
        <v>0.085983848065144794</v>
      </c>
      <c r="U171">
        <v>0</v>
      </c>
      <c r="V171">
        <v>0</v>
      </c>
      <c r="W171" t="s">
        <v>260</v>
      </c>
      <c r="X171" t="s">
        <v>326</v>
      </c>
      <c r="Y171" t="s">
        <v>262</v>
      </c>
      <c r="Z171" t="s">
        <v>327</v>
      </c>
      <c r="AA171" t="s">
        <v>328</v>
      </c>
      <c r="AB171" t="s">
        <v>265</v>
      </c>
      <c r="AC171" t="s">
        <v>266</v>
      </c>
      <c r="AD171" t="s">
        <v>267</v>
      </c>
      <c r="AE171" t="s">
        <v>329</v>
      </c>
      <c r="AF171" t="s">
        <v>330</v>
      </c>
      <c r="AG171" t="s">
        <v>331</v>
      </c>
      <c r="AH171" t="s">
        <v>195</v>
      </c>
      <c r="AI171" t="s">
        <v>195</v>
      </c>
      <c r="AJ171" t="s">
        <v>195</v>
      </c>
      <c r="AK171" t="s">
        <v>195</v>
      </c>
      <c r="AL171" t="s">
        <v>195</v>
      </c>
      <c r="AM171" t="s">
        <v>195</v>
      </c>
      <c r="AN171" t="s">
        <v>195</v>
      </c>
      <c r="AO171" t="s">
        <v>195</v>
      </c>
      <c r="AP171" t="s">
        <v>195</v>
      </c>
      <c r="AQ171" t="s">
        <v>195</v>
      </c>
      <c r="AR171" t="s">
        <v>195</v>
      </c>
      <c r="AS171" t="s">
        <v>195</v>
      </c>
      <c r="AT171" t="s">
        <v>195</v>
      </c>
      <c r="AU171" t="s">
        <v>195</v>
      </c>
      <c r="AV171" t="s">
        <v>195</v>
      </c>
      <c r="AW171">
        <v>0.073632423638318095</v>
      </c>
      <c r="AX171">
        <v>0.18220792679890421</v>
      </c>
      <c r="AY171">
        <v>0</v>
      </c>
      <c r="AZ171">
        <v>0.050665851207916501</v>
      </c>
      <c r="BA171">
        <v>0.38771103281425112</v>
      </c>
      <c r="BB171">
        <v>0</v>
      </c>
      <c r="BC171">
        <v>0.0531528036156039</v>
      </c>
      <c r="BD171">
        <v>0</v>
      </c>
      <c r="BE171">
        <v>0.027983083231748099</v>
      </c>
      <c r="BF171">
        <v>0.1935640829767703</v>
      </c>
      <c r="BG171">
        <v>0</v>
      </c>
      <c r="BH171"/>
      <c r="BI171"/>
      <c r="BJ171"/>
      <c r="BK171"/>
      <c r="BL171"/>
      <c r="BM171"/>
      <c r="BN171"/>
      <c r="BO171"/>
      <c r="BP171"/>
      <c r="BQ171"/>
      <c r="BR171"/>
      <c r="BS171"/>
      <c r="BT171"/>
      <c r="BU171"/>
      <c r="BV171"/>
      <c r="BW171">
        <v>27.017407135740541</v>
      </c>
      <c r="BX171">
        <v>10.882830828128769</v>
      </c>
      <c r="BY171">
        <v>0.77090042581603258</v>
      </c>
      <c r="BZ171">
        <v>0.55875465020844328</v>
      </c>
      <c r="CA171">
        <v>11.93382757727546</v>
      </c>
      <c r="CB171">
        <v>2.468598518171941</v>
      </c>
      <c r="CC171">
        <v>2.007815524098707</v>
      </c>
      <c r="CD171">
        <v>6.3218016849991621</v>
      </c>
      <c r="CE171">
        <v>3.7248891145648311</v>
      </c>
      <c r="CF171">
        <v>0</v>
      </c>
      <c r="CG171">
        <v>25.255563674269698</v>
      </c>
      <c r="CH171">
        <v>4.1231781210492073</v>
      </c>
      <c r="CI171">
        <v>7.2618739800156957</v>
      </c>
      <c r="CJ171">
        <v>0</v>
      </c>
      <c r="CK171">
        <v>0</v>
      </c>
      <c r="CL171">
        <v>4.7486473079256859</v>
      </c>
      <c r="CM171">
        <v>6.8455443512538423</v>
      </c>
      <c r="CN171">
        <v>0</v>
      </c>
      <c r="CO171">
        <v>1.882522207858067</v>
      </c>
      <c r="CP171">
        <v>19.43028892569847</v>
      </c>
      <c r="CQ171">
        <v>0</v>
      </c>
      <c r="CR171">
        <v>3.7248891145648311</v>
      </c>
      <c r="CS171">
        <v>0</v>
      </c>
      <c r="CT171">
        <v>1.4978369712048241</v>
      </c>
      <c r="CU171">
        <v>13.033991738663531</v>
      </c>
      <c r="CV171">
        <v>0</v>
      </c>
      <c r="CW171"/>
      <c r="CX171"/>
      <c r="CY171"/>
      <c r="CZ171"/>
      <c r="DA171"/>
      <c r="DB171"/>
      <c r="DC171"/>
      <c r="DD171"/>
      <c r="DE171"/>
      <c r="DF171"/>
      <c r="DG171"/>
      <c r="DH171"/>
      <c r="DI171"/>
      <c r="DJ171"/>
      <c r="DK171"/>
    </row>
    <row r="172">
      <c r="A172" t="s">
        <v>725</v>
      </c>
      <c r="B172">
        <v>2010</v>
      </c>
      <c r="C172" t="s">
        <v>730</v>
      </c>
      <c r="D172">
        <v>166</v>
      </c>
      <c r="E172" t="s">
        <v>352</v>
      </c>
      <c r="F172" t="s">
        <v>365</v>
      </c>
      <c r="G172" t="s">
        <v>195</v>
      </c>
      <c r="H172">
        <v>0.0082913969602732007</v>
      </c>
      <c r="I172">
        <v>0.098959971443290606</v>
      </c>
      <c r="J172">
        <v>0</v>
      </c>
      <c r="K172">
        <v>0</v>
      </c>
      <c r="L172">
        <v>0</v>
      </c>
      <c r="M172">
        <v>0</v>
      </c>
      <c r="N172">
        <v>0</v>
      </c>
      <c r="O172">
        <v>0</v>
      </c>
      <c r="P172">
        <v>0</v>
      </c>
      <c r="Q172">
        <v>0</v>
      </c>
      <c r="R172">
        <v>0.0118936245027588</v>
      </c>
      <c r="S172">
        <v>0.14182746176843411</v>
      </c>
      <c r="T172">
        <v>0</v>
      </c>
      <c r="U172">
        <v>0</v>
      </c>
      <c r="V172">
        <v>0</v>
      </c>
      <c r="W172" t="s">
        <v>260</v>
      </c>
      <c r="X172" t="s">
        <v>326</v>
      </c>
      <c r="Y172" t="s">
        <v>262</v>
      </c>
      <c r="Z172" t="s">
        <v>327</v>
      </c>
      <c r="AA172" t="s">
        <v>328</v>
      </c>
      <c r="AB172" t="s">
        <v>265</v>
      </c>
      <c r="AC172" t="s">
        <v>266</v>
      </c>
      <c r="AD172" t="s">
        <v>267</v>
      </c>
      <c r="AE172" t="s">
        <v>329</v>
      </c>
      <c r="AF172" t="s">
        <v>330</v>
      </c>
      <c r="AG172" t="s">
        <v>331</v>
      </c>
      <c r="AH172" t="s">
        <v>195</v>
      </c>
      <c r="AI172" t="s">
        <v>195</v>
      </c>
      <c r="AJ172" t="s">
        <v>195</v>
      </c>
      <c r="AK172" t="s">
        <v>195</v>
      </c>
      <c r="AL172" t="s">
        <v>195</v>
      </c>
      <c r="AM172" t="s">
        <v>195</v>
      </c>
      <c r="AN172" t="s">
        <v>195</v>
      </c>
      <c r="AO172" t="s">
        <v>195</v>
      </c>
      <c r="AP172" t="s">
        <v>195</v>
      </c>
      <c r="AQ172" t="s">
        <v>195</v>
      </c>
      <c r="AR172" t="s">
        <v>195</v>
      </c>
      <c r="AS172" t="s">
        <v>195</v>
      </c>
      <c r="AT172" t="s">
        <v>195</v>
      </c>
      <c r="AU172" t="s">
        <v>195</v>
      </c>
      <c r="AV172" t="s">
        <v>195</v>
      </c>
      <c r="AW172">
        <v>0</v>
      </c>
      <c r="AX172">
        <v>0</v>
      </c>
      <c r="AY172">
        <v>0</v>
      </c>
      <c r="AZ172">
        <v>0</v>
      </c>
      <c r="BA172">
        <v>0</v>
      </c>
      <c r="BB172">
        <v>0</v>
      </c>
      <c r="BC172">
        <v>0</v>
      </c>
      <c r="BD172">
        <v>0.057617351400920599</v>
      </c>
      <c r="BE172">
        <v>0.22420248039514801</v>
      </c>
      <c r="BF172">
        <v>0</v>
      </c>
      <c r="BG172">
        <v>0</v>
      </c>
      <c r="BH172"/>
      <c r="BI172"/>
      <c r="BJ172"/>
      <c r="BK172"/>
      <c r="BL172"/>
      <c r="BM172"/>
      <c r="BN172"/>
      <c r="BO172"/>
      <c r="BP172"/>
      <c r="BQ172"/>
      <c r="BR172"/>
      <c r="BS172"/>
      <c r="BT172"/>
      <c r="BU172"/>
      <c r="BV172"/>
      <c r="BW172">
        <v>1.0059224205468811</v>
      </c>
      <c r="BX172">
        <v>12.000777805308999</v>
      </c>
      <c r="BY172">
        <v>0</v>
      </c>
      <c r="BZ172">
        <v>0</v>
      </c>
      <c r="CA172">
        <v>0</v>
      </c>
      <c r="CB172">
        <v>0</v>
      </c>
      <c r="CC172">
        <v>0</v>
      </c>
      <c r="CD172">
        <v>0</v>
      </c>
      <c r="CE172">
        <v>0</v>
      </c>
      <c r="CF172">
        <v>0</v>
      </c>
      <c r="CG172">
        <v>1.0059224205468811</v>
      </c>
      <c r="CH172">
        <v>12.000777805308999</v>
      </c>
      <c r="CI172">
        <v>0</v>
      </c>
      <c r="CJ172">
        <v>0</v>
      </c>
      <c r="CK172">
        <v>0</v>
      </c>
      <c r="CL172">
        <v>0</v>
      </c>
      <c r="CM172">
        <v>0</v>
      </c>
      <c r="CN172">
        <v>0</v>
      </c>
      <c r="CO172">
        <v>0</v>
      </c>
      <c r="CP172">
        <v>0</v>
      </c>
      <c r="CQ172">
        <v>0</v>
      </c>
      <c r="CR172">
        <v>0</v>
      </c>
      <c r="CS172">
        <v>1.0059224205468811</v>
      </c>
      <c r="CT172">
        <v>12.000777805308999</v>
      </c>
      <c r="CU172">
        <v>0</v>
      </c>
      <c r="CV172">
        <v>0</v>
      </c>
      <c r="CW172"/>
      <c r="CX172"/>
      <c r="CY172"/>
      <c r="CZ172"/>
      <c r="DA172"/>
      <c r="DB172"/>
      <c r="DC172"/>
      <c r="DD172"/>
      <c r="DE172"/>
      <c r="DF172"/>
      <c r="DG172"/>
      <c r="DH172"/>
      <c r="DI172"/>
      <c r="DJ172"/>
      <c r="DK172"/>
    </row>
    <row r="173">
      <c r="A173" t="s">
        <v>725</v>
      </c>
      <c r="B173">
        <v>2010</v>
      </c>
      <c r="C173" t="s">
        <v>730</v>
      </c>
      <c r="D173">
        <v>222</v>
      </c>
      <c r="E173" t="s">
        <v>36</v>
      </c>
      <c r="F173" t="s">
        <v>15</v>
      </c>
      <c r="G173" t="s">
        <v>755</v>
      </c>
      <c r="H173">
        <v>0.25404146781600379</v>
      </c>
      <c r="I173">
        <v>2.041078420413132</v>
      </c>
      <c r="J173">
        <v>2.8534920681361839</v>
      </c>
      <c r="K173">
        <v>5.5349265364836633</v>
      </c>
      <c r="L173">
        <v>9.9920158145349713</v>
      </c>
      <c r="M173">
        <v>1.2281888236076759</v>
      </c>
      <c r="N173">
        <v>3.604406720547249</v>
      </c>
      <c r="O173">
        <v>6.3196715888167931</v>
      </c>
      <c r="P173">
        <v>6.5275658056115624</v>
      </c>
      <c r="Q173">
        <v>13.854343923593881</v>
      </c>
      <c r="R173">
        <v>0.20519060383402579</v>
      </c>
      <c r="S173">
        <v>1.2511595542983871</v>
      </c>
      <c r="T173">
        <v>2.0837474173442181</v>
      </c>
      <c r="U173">
        <v>3.4080299868298471</v>
      </c>
      <c r="V173">
        <v>8.9477644347963121</v>
      </c>
      <c r="W173" t="s">
        <v>260</v>
      </c>
      <c r="X173" t="s">
        <v>326</v>
      </c>
      <c r="Y173" t="s">
        <v>262</v>
      </c>
      <c r="Z173" t="s">
        <v>327</v>
      </c>
      <c r="AA173" t="s">
        <v>328</v>
      </c>
      <c r="AB173" t="s">
        <v>265</v>
      </c>
      <c r="AC173" t="s">
        <v>266</v>
      </c>
      <c r="AD173" t="s">
        <v>267</v>
      </c>
      <c r="AE173" t="s">
        <v>329</v>
      </c>
      <c r="AF173" t="s">
        <v>330</v>
      </c>
      <c r="AG173" t="s">
        <v>331</v>
      </c>
      <c r="AH173" t="s">
        <v>195</v>
      </c>
      <c r="AI173" t="s">
        <v>195</v>
      </c>
      <c r="AJ173" t="s">
        <v>195</v>
      </c>
      <c r="AK173" t="s">
        <v>195</v>
      </c>
      <c r="AL173" t="s">
        <v>195</v>
      </c>
      <c r="AM173" t="s">
        <v>195</v>
      </c>
      <c r="AN173" t="s">
        <v>195</v>
      </c>
      <c r="AO173" t="s">
        <v>195</v>
      </c>
      <c r="AP173" t="s">
        <v>195</v>
      </c>
      <c r="AQ173" t="s">
        <v>195</v>
      </c>
      <c r="AR173" t="s">
        <v>195</v>
      </c>
      <c r="AS173" t="s">
        <v>195</v>
      </c>
      <c r="AT173" t="s">
        <v>195</v>
      </c>
      <c r="AU173" t="s">
        <v>195</v>
      </c>
      <c r="AV173" t="s">
        <v>195</v>
      </c>
      <c r="AW173">
        <v>1.1358670587084529</v>
      </c>
      <c r="AX173">
        <v>15.681358026887819</v>
      </c>
      <c r="AY173">
        <v>0.94233055220657258</v>
      </c>
      <c r="AZ173">
        <v>0.38653429814749762</v>
      </c>
      <c r="BA173">
        <v>1.7327595217238989</v>
      </c>
      <c r="BB173">
        <v>5.1137669309768814</v>
      </c>
      <c r="BC173">
        <v>2.9556230650119439</v>
      </c>
      <c r="BD173">
        <v>1.52186632090124</v>
      </c>
      <c r="BE173">
        <v>6.1206346095316064</v>
      </c>
      <c r="BF173">
        <v>5.9586534289259578</v>
      </c>
      <c r="BG173">
        <v>4.5182709046868634</v>
      </c>
      <c r="BH173"/>
      <c r="BI173"/>
      <c r="BJ173"/>
      <c r="BK173"/>
      <c r="BL173"/>
      <c r="BM173"/>
      <c r="BN173"/>
      <c r="BO173"/>
      <c r="BP173"/>
      <c r="BQ173"/>
      <c r="BR173"/>
      <c r="BS173"/>
      <c r="BT173"/>
      <c r="BU173"/>
      <c r="BV173"/>
      <c r="BW173">
        <v>29.915557308996799</v>
      </c>
      <c r="BX173">
        <v>240.4916890368057</v>
      </c>
      <c r="BY173">
        <v>341.32044065463663</v>
      </c>
      <c r="BZ173">
        <v>658.72740826512688</v>
      </c>
      <c r="CA173">
        <v>1185.87812281935</v>
      </c>
      <c r="CB173">
        <v>44.220706926590267</v>
      </c>
      <c r="CC173">
        <v>128.75497834475991</v>
      </c>
      <c r="CD173">
        <v>227.0192350229764</v>
      </c>
      <c r="CE173">
        <v>236.96106519799281</v>
      </c>
      <c r="CF173">
        <v>507.20527585197198</v>
      </c>
      <c r="CG173">
        <v>16.771410448634441</v>
      </c>
      <c r="CH173">
        <v>103.3956261716209</v>
      </c>
      <c r="CI173">
        <v>172.07029391386649</v>
      </c>
      <c r="CJ173">
        <v>282.9042750459339</v>
      </c>
      <c r="CK173">
        <v>737.03035116056867</v>
      </c>
      <c r="CL173">
        <v>73.085911321833237</v>
      </c>
      <c r="CM173">
        <v>586.74346105420659</v>
      </c>
      <c r="CN173">
        <v>55.79430231628362</v>
      </c>
      <c r="CO173">
        <v>14.124743260412281</v>
      </c>
      <c r="CP173">
        <v>85.682792785946702</v>
      </c>
      <c r="CQ173">
        <v>497.99320252848042</v>
      </c>
      <c r="CR173">
        <v>206.3260640104555</v>
      </c>
      <c r="CS173">
        <v>26.21304680946136</v>
      </c>
      <c r="CT173">
        <v>327.357946192962</v>
      </c>
      <c r="CU173">
        <v>392.49869208300453</v>
      </c>
      <c r="CV173">
        <v>190.5130557218699</v>
      </c>
      <c r="CW173"/>
      <c r="CX173"/>
      <c r="CY173"/>
      <c r="CZ173"/>
      <c r="DA173"/>
      <c r="DB173"/>
      <c r="DC173"/>
      <c r="DD173"/>
      <c r="DE173"/>
      <c r="DF173"/>
      <c r="DG173"/>
      <c r="DH173"/>
      <c r="DI173"/>
      <c r="DJ173"/>
      <c r="DK173"/>
    </row>
    <row r="174">
      <c r="A174" t="s">
        <v>725</v>
      </c>
      <c r="B174">
        <v>2010</v>
      </c>
      <c r="C174" t="s">
        <v>730</v>
      </c>
      <c r="D174">
        <v>223</v>
      </c>
      <c r="E174" t="s">
        <v>36</v>
      </c>
      <c r="F174" t="s">
        <v>16</v>
      </c>
      <c r="G174" t="s">
        <v>756</v>
      </c>
      <c r="H174">
        <v>5.8972617970734573</v>
      </c>
      <c r="I174">
        <v>10.305175050266561</v>
      </c>
      <c r="J174">
        <v>11.806940559120619</v>
      </c>
      <c r="K174">
        <v>17.7879920015057</v>
      </c>
      <c r="L174">
        <v>10.115496087362169</v>
      </c>
      <c r="M174">
        <v>10.83815791552551</v>
      </c>
      <c r="N174">
        <v>10.394151819687741</v>
      </c>
      <c r="O174">
        <v>10.192404158292071</v>
      </c>
      <c r="P174">
        <v>8.7256927300230576</v>
      </c>
      <c r="Q174">
        <v>9.597061614277985</v>
      </c>
      <c r="R174">
        <v>5.071633703088227</v>
      </c>
      <c r="S174">
        <v>9.1525057544288391</v>
      </c>
      <c r="T174">
        <v>8.8822850823172281</v>
      </c>
      <c r="U174">
        <v>13.33742317649765</v>
      </c>
      <c r="V174">
        <v>22.231318858916129</v>
      </c>
      <c r="W174" t="s">
        <v>260</v>
      </c>
      <c r="X174" t="s">
        <v>326</v>
      </c>
      <c r="Y174" t="s">
        <v>262</v>
      </c>
      <c r="Z174" t="s">
        <v>327</v>
      </c>
      <c r="AA174" t="s">
        <v>328</v>
      </c>
      <c r="AB174" t="s">
        <v>265</v>
      </c>
      <c r="AC174" t="s">
        <v>266</v>
      </c>
      <c r="AD174" t="s">
        <v>267</v>
      </c>
      <c r="AE174" t="s">
        <v>329</v>
      </c>
      <c r="AF174" t="s">
        <v>330</v>
      </c>
      <c r="AG174" t="s">
        <v>331</v>
      </c>
      <c r="AH174" t="s">
        <v>195</v>
      </c>
      <c r="AI174" t="s">
        <v>195</v>
      </c>
      <c r="AJ174" t="s">
        <v>195</v>
      </c>
      <c r="AK174" t="s">
        <v>195</v>
      </c>
      <c r="AL174" t="s">
        <v>195</v>
      </c>
      <c r="AM174" t="s">
        <v>195</v>
      </c>
      <c r="AN174" t="s">
        <v>195</v>
      </c>
      <c r="AO174" t="s">
        <v>195</v>
      </c>
      <c r="AP174" t="s">
        <v>195</v>
      </c>
      <c r="AQ174" t="s">
        <v>195</v>
      </c>
      <c r="AR174" t="s">
        <v>195</v>
      </c>
      <c r="AS174" t="s">
        <v>195</v>
      </c>
      <c r="AT174" t="s">
        <v>195</v>
      </c>
      <c r="AU174" t="s">
        <v>195</v>
      </c>
      <c r="AV174" t="s">
        <v>195</v>
      </c>
      <c r="AW174">
        <v>9.9277331323555877</v>
      </c>
      <c r="AX174">
        <v>36.640446311648041</v>
      </c>
      <c r="AY174">
        <v>4.5793580221724017</v>
      </c>
      <c r="AZ174">
        <v>0.52113327671746124</v>
      </c>
      <c r="BA174">
        <v>6.33121532989664</v>
      </c>
      <c r="BB174">
        <v>12.64671119285717</v>
      </c>
      <c r="BC174">
        <v>5.2395226399153536</v>
      </c>
      <c r="BD174">
        <v>4.1351727374091034</v>
      </c>
      <c r="BE174">
        <v>4.7161317730780183</v>
      </c>
      <c r="BF174">
        <v>27.533538808114109</v>
      </c>
      <c r="BG174">
        <v>6.9025183103662719</v>
      </c>
      <c r="BH174"/>
      <c r="BI174"/>
      <c r="BJ174"/>
      <c r="BK174"/>
      <c r="BL174"/>
      <c r="BM174"/>
      <c r="BN174"/>
      <c r="BO174"/>
      <c r="BP174"/>
      <c r="BQ174"/>
      <c r="BR174"/>
      <c r="BS174"/>
      <c r="BT174"/>
      <c r="BU174"/>
      <c r="BV174"/>
      <c r="BW174">
        <v>694.4530543505017</v>
      </c>
      <c r="BX174">
        <v>1214.2154504562959</v>
      </c>
      <c r="BY174">
        <v>1412.2871408766159</v>
      </c>
      <c r="BZ174">
        <v>2116.9997094192222</v>
      </c>
      <c r="CA174">
        <v>1200.5330790227349</v>
      </c>
      <c r="CB174">
        <v>390.22583139842419</v>
      </c>
      <c r="CC174">
        <v>371.29516622720382</v>
      </c>
      <c r="CD174">
        <v>366.13798083353998</v>
      </c>
      <c r="CE174">
        <v>316.75658361331972</v>
      </c>
      <c r="CF174">
        <v>351.34686350239951</v>
      </c>
      <c r="CG174">
        <v>414.53384750708369</v>
      </c>
      <c r="CH174">
        <v>756.36161692359588</v>
      </c>
      <c r="CI174">
        <v>733.47536847293509</v>
      </c>
      <c r="CJ174">
        <v>1107.154000789104</v>
      </c>
      <c r="CK174">
        <v>1831.201174857764</v>
      </c>
      <c r="CL174">
        <v>638.7872751263601</v>
      </c>
      <c r="CM174">
        <v>1370.961765339777</v>
      </c>
      <c r="CN174">
        <v>271.1384930747484</v>
      </c>
      <c r="CO174">
        <v>19.043261551094481</v>
      </c>
      <c r="CP174">
        <v>313.0706854549793</v>
      </c>
      <c r="CQ174">
        <v>1231.5727903501891</v>
      </c>
      <c r="CR174">
        <v>365.76047073953862</v>
      </c>
      <c r="CS174">
        <v>71.22535996901631</v>
      </c>
      <c r="CT174">
        <v>252.23907481847539</v>
      </c>
      <c r="CU174">
        <v>1813.644324091754</v>
      </c>
      <c r="CV174">
        <v>291.04493360943638</v>
      </c>
      <c r="CW174"/>
      <c r="CX174"/>
      <c r="CY174"/>
      <c r="CZ174"/>
      <c r="DA174"/>
      <c r="DB174"/>
      <c r="DC174"/>
      <c r="DD174"/>
      <c r="DE174"/>
      <c r="DF174"/>
      <c r="DG174"/>
      <c r="DH174"/>
      <c r="DI174"/>
      <c r="DJ174"/>
      <c r="DK174"/>
    </row>
    <row r="175">
      <c r="A175" t="s">
        <v>725</v>
      </c>
      <c r="B175">
        <v>2010</v>
      </c>
      <c r="C175" t="s">
        <v>730</v>
      </c>
      <c r="D175">
        <v>224</v>
      </c>
      <c r="E175" t="s">
        <v>36</v>
      </c>
      <c r="F175" t="s">
        <v>20</v>
      </c>
      <c r="G175" t="s">
        <v>757</v>
      </c>
      <c r="H175">
        <v>93.848696735110479</v>
      </c>
      <c r="I175">
        <v>87.653746529320259</v>
      </c>
      <c r="J175">
        <v>85.339567372743289</v>
      </c>
      <c r="K175">
        <v>76.677081462010605</v>
      </c>
      <c r="L175">
        <v>79.892488098102959</v>
      </c>
      <c r="M175">
        <v>87.933653260866734</v>
      </c>
      <c r="N175">
        <v>86.00144145976499</v>
      </c>
      <c r="O175">
        <v>83.487924252891105</v>
      </c>
      <c r="P175">
        <v>84.746741464365371</v>
      </c>
      <c r="Q175">
        <v>76.54859446212815</v>
      </c>
      <c r="R175">
        <v>94.723175693077764</v>
      </c>
      <c r="S175">
        <v>89.596334691272801</v>
      </c>
      <c r="T175">
        <v>89.033967500338605</v>
      </c>
      <c r="U175">
        <v>83.254546836672517</v>
      </c>
      <c r="V175">
        <v>68.820916706287363</v>
      </c>
      <c r="W175" t="s">
        <v>260</v>
      </c>
      <c r="X175" t="s">
        <v>326</v>
      </c>
      <c r="Y175" t="s">
        <v>262</v>
      </c>
      <c r="Z175" t="s">
        <v>327</v>
      </c>
      <c r="AA175" t="s">
        <v>328</v>
      </c>
      <c r="AB175" t="s">
        <v>265</v>
      </c>
      <c r="AC175" t="s">
        <v>266</v>
      </c>
      <c r="AD175" t="s">
        <v>267</v>
      </c>
      <c r="AE175" t="s">
        <v>329</v>
      </c>
      <c r="AF175" t="s">
        <v>330</v>
      </c>
      <c r="AG175" t="s">
        <v>331</v>
      </c>
      <c r="AH175" t="s">
        <v>195</v>
      </c>
      <c r="AI175" t="s">
        <v>195</v>
      </c>
      <c r="AJ175" t="s">
        <v>195</v>
      </c>
      <c r="AK175" t="s">
        <v>195</v>
      </c>
      <c r="AL175" t="s">
        <v>195</v>
      </c>
      <c r="AM175" t="s">
        <v>195</v>
      </c>
      <c r="AN175" t="s">
        <v>195</v>
      </c>
      <c r="AO175" t="s">
        <v>195</v>
      </c>
      <c r="AP175" t="s">
        <v>195</v>
      </c>
      <c r="AQ175" t="s">
        <v>195</v>
      </c>
      <c r="AR175" t="s">
        <v>195</v>
      </c>
      <c r="AS175" t="s">
        <v>195</v>
      </c>
      <c r="AT175" t="s">
        <v>195</v>
      </c>
      <c r="AU175" t="s">
        <v>195</v>
      </c>
      <c r="AV175" t="s">
        <v>195</v>
      </c>
      <c r="AW175">
        <v>88.936399808935874</v>
      </c>
      <c r="AX175">
        <v>47.678195661464017</v>
      </c>
      <c r="AY175">
        <v>94.478311425620987</v>
      </c>
      <c r="AZ175">
        <v>99.092332425135027</v>
      </c>
      <c r="BA175">
        <v>91.936025148379855</v>
      </c>
      <c r="BB175">
        <v>82.239521876165639</v>
      </c>
      <c r="BC175">
        <v>91.80485429507273</v>
      </c>
      <c r="BD175">
        <v>94.34296094168964</v>
      </c>
      <c r="BE175">
        <v>89.163233617390375</v>
      </c>
      <c r="BF175">
        <v>66.507807762959985</v>
      </c>
      <c r="BG175">
        <v>88.579210784946881</v>
      </c>
      <c r="BH175"/>
      <c r="BI175"/>
      <c r="BJ175"/>
      <c r="BK175"/>
      <c r="BL175"/>
      <c r="BM175"/>
      <c r="BN175"/>
      <c r="BO175"/>
      <c r="BP175"/>
      <c r="BQ175"/>
      <c r="BR175"/>
      <c r="BS175"/>
      <c r="BT175"/>
      <c r="BU175"/>
      <c r="BV175"/>
      <c r="BW175">
        <v>11051.48734059154</v>
      </c>
      <c r="BX175">
        <v>10327.872433717421</v>
      </c>
      <c r="BY175">
        <v>10207.89196024169</v>
      </c>
      <c r="BZ175">
        <v>9125.5583632177331</v>
      </c>
      <c r="CA175">
        <v>9481.8458629065844</v>
      </c>
      <c r="CB175">
        <v>3166.0345991515928</v>
      </c>
      <c r="CC175">
        <v>3072.104396445297</v>
      </c>
      <c r="CD175">
        <v>2999.1059552979241</v>
      </c>
      <c r="CE175">
        <v>3076.4420807816709</v>
      </c>
      <c r="CF175">
        <v>2802.4315827849641</v>
      </c>
      <c r="CG175">
        <v>7742.2709854284449</v>
      </c>
      <c r="CH175">
        <v>7404.2268200406888</v>
      </c>
      <c r="CI175">
        <v>7352.1871358222033</v>
      </c>
      <c r="CJ175">
        <v>6911.0504626209804</v>
      </c>
      <c r="CK175">
        <v>5668.801942301232</v>
      </c>
      <c r="CL175">
        <v>5722.4987553647943</v>
      </c>
      <c r="CM175">
        <v>1783.957071272803</v>
      </c>
      <c r="CN175">
        <v>5593.951567918105</v>
      </c>
      <c r="CO175">
        <v>3621.0337899856072</v>
      </c>
      <c r="CP175">
        <v>4546.121544041589</v>
      </c>
      <c r="CQ175">
        <v>8008.7190961789074</v>
      </c>
      <c r="CR175">
        <v>6408.7110660300568</v>
      </c>
      <c r="CS175">
        <v>1624.9892762218369</v>
      </c>
      <c r="CT175">
        <v>4768.8344256749997</v>
      </c>
      <c r="CU175">
        <v>4380.8937491729484</v>
      </c>
      <c r="CV175">
        <v>3734.9456188133081</v>
      </c>
      <c r="CW175"/>
      <c r="CX175"/>
      <c r="CY175"/>
      <c r="CZ175"/>
      <c r="DA175"/>
      <c r="DB175"/>
      <c r="DC175"/>
      <c r="DD175"/>
      <c r="DE175"/>
      <c r="DF175"/>
      <c r="DG175"/>
      <c r="DH175"/>
      <c r="DI175"/>
      <c r="DJ175"/>
      <c r="DK175"/>
    </row>
    <row r="176">
      <c r="A176" t="s">
        <v>725</v>
      </c>
      <c r="B176">
        <v>2010</v>
      </c>
      <c r="C176" t="s">
        <v>730</v>
      </c>
      <c r="D176">
        <v>225</v>
      </c>
      <c r="E176" t="s">
        <v>366</v>
      </c>
      <c r="F176" t="s">
        <v>367</v>
      </c>
      <c r="G176" t="s">
        <v>195</v>
      </c>
      <c r="H176">
        <v>5.9706669044772358</v>
      </c>
      <c r="I176">
        <v>11.995703888368221</v>
      </c>
      <c r="J176">
        <v>14.45026431076454</v>
      </c>
      <c r="K176">
        <v>22.877208733138328</v>
      </c>
      <c r="L176">
        <v>19.672511508732129</v>
      </c>
      <c r="M176">
        <v>11.81550123885193</v>
      </c>
      <c r="N176">
        <v>13.606234101280769</v>
      </c>
      <c r="O176">
        <v>16.119675590596419</v>
      </c>
      <c r="P176">
        <v>15.0494692689585</v>
      </c>
      <c r="Q176">
        <v>23.344404439446841</v>
      </c>
      <c r="R176">
        <v>5.0995809213616994</v>
      </c>
      <c r="S176">
        <v>10.16077370179103</v>
      </c>
      <c r="T176">
        <v>10.72206717783739</v>
      </c>
      <c r="U176">
        <v>16.4496786016527</v>
      </c>
      <c r="V176">
        <v>30.37786610591731</v>
      </c>
      <c r="W176" t="s">
        <v>260</v>
      </c>
      <c r="X176" t="s">
        <v>326</v>
      </c>
      <c r="Y176" t="s">
        <v>262</v>
      </c>
      <c r="Z176" t="s">
        <v>327</v>
      </c>
      <c r="AA176" t="s">
        <v>328</v>
      </c>
      <c r="AB176" t="s">
        <v>265</v>
      </c>
      <c r="AC176" t="s">
        <v>266</v>
      </c>
      <c r="AD176" t="s">
        <v>267</v>
      </c>
      <c r="AE176" t="s">
        <v>329</v>
      </c>
      <c r="AF176" t="s">
        <v>330</v>
      </c>
      <c r="AG176" t="s">
        <v>331</v>
      </c>
      <c r="AH176" t="s">
        <v>195</v>
      </c>
      <c r="AI176" t="s">
        <v>195</v>
      </c>
      <c r="AJ176" t="s">
        <v>195</v>
      </c>
      <c r="AK176" t="s">
        <v>195</v>
      </c>
      <c r="AL176" t="s">
        <v>195</v>
      </c>
      <c r="AM176" t="s">
        <v>195</v>
      </c>
      <c r="AN176" t="s">
        <v>195</v>
      </c>
      <c r="AO176" t="s">
        <v>195</v>
      </c>
      <c r="AP176" t="s">
        <v>195</v>
      </c>
      <c r="AQ176" t="s">
        <v>195</v>
      </c>
      <c r="AR176" t="s">
        <v>195</v>
      </c>
      <c r="AS176" t="s">
        <v>195</v>
      </c>
      <c r="AT176" t="s">
        <v>195</v>
      </c>
      <c r="AU176" t="s">
        <v>195</v>
      </c>
      <c r="AV176" t="s">
        <v>195</v>
      </c>
      <c r="AW176">
        <v>11.038290410371539</v>
      </c>
      <c r="AX176">
        <v>52.108260830899667</v>
      </c>
      <c r="AY176">
        <v>4.919871659052701</v>
      </c>
      <c r="AZ176">
        <v>0.89267748854624018</v>
      </c>
      <c r="BA176">
        <v>7.9567073592297062</v>
      </c>
      <c r="BB176">
        <v>17.526362190625079</v>
      </c>
      <c r="BC176">
        <v>8.1634653535854991</v>
      </c>
      <c r="BD176">
        <v>5.5810893649722946</v>
      </c>
      <c r="BE176">
        <v>10.828222290968171</v>
      </c>
      <c r="BF176">
        <v>32.762798872639173</v>
      </c>
      <c r="BG176">
        <v>11.01583725695518</v>
      </c>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row>
    <row r="177">
      <c r="A177" t="s">
        <v>725</v>
      </c>
      <c r="B177">
        <v>2010</v>
      </c>
      <c r="C177" t="s">
        <v>730</v>
      </c>
      <c r="D177">
        <v>226</v>
      </c>
      <c r="E177" t="s">
        <v>366</v>
      </c>
      <c r="F177" t="s">
        <v>368</v>
      </c>
      <c r="G177" t="s">
        <v>195</v>
      </c>
      <c r="H177">
        <v>76.87769644956829</v>
      </c>
      <c r="I177">
        <v>76.035178759294226</v>
      </c>
      <c r="J177">
        <v>76.642788015645522</v>
      </c>
      <c r="K177">
        <v>64.304303607930791</v>
      </c>
      <c r="L177">
        <v>70.333235563277825</v>
      </c>
      <c r="M177">
        <v>68.534758817583068</v>
      </c>
      <c r="N177">
        <v>69.021362672035309</v>
      </c>
      <c r="O177">
        <v>72.191949592535678</v>
      </c>
      <c r="P177">
        <v>77.137898597723236</v>
      </c>
      <c r="Q177">
        <v>69.887188880481347</v>
      </c>
      <c r="R177">
        <v>77.074786371741538</v>
      </c>
      <c r="S177">
        <v>78.968731906846017</v>
      </c>
      <c r="T177">
        <v>79.28894366637725</v>
      </c>
      <c r="U177">
        <v>74.120107611279678</v>
      </c>
      <c r="V177">
        <v>57.965404398113321</v>
      </c>
      <c r="W177" t="s">
        <v>260</v>
      </c>
      <c r="X177" t="s">
        <v>326</v>
      </c>
      <c r="Y177" t="s">
        <v>262</v>
      </c>
      <c r="Z177" t="s">
        <v>327</v>
      </c>
      <c r="AA177" t="s">
        <v>328</v>
      </c>
      <c r="AB177" t="s">
        <v>265</v>
      </c>
      <c r="AC177" t="s">
        <v>266</v>
      </c>
      <c r="AD177" t="s">
        <v>267</v>
      </c>
      <c r="AE177" t="s">
        <v>329</v>
      </c>
      <c r="AF177" t="s">
        <v>330</v>
      </c>
      <c r="AG177" t="s">
        <v>331</v>
      </c>
      <c r="AH177" t="s">
        <v>195</v>
      </c>
      <c r="AI177" t="s">
        <v>195</v>
      </c>
      <c r="AJ177" t="s">
        <v>195</v>
      </c>
      <c r="AK177" t="s">
        <v>195</v>
      </c>
      <c r="AL177" t="s">
        <v>195</v>
      </c>
      <c r="AM177" t="s">
        <v>195</v>
      </c>
      <c r="AN177" t="s">
        <v>195</v>
      </c>
      <c r="AO177" t="s">
        <v>195</v>
      </c>
      <c r="AP177" t="s">
        <v>195</v>
      </c>
      <c r="AQ177" t="s">
        <v>195</v>
      </c>
      <c r="AR177" t="s">
        <v>195</v>
      </c>
      <c r="AS177" t="s">
        <v>195</v>
      </c>
      <c r="AT177" t="s">
        <v>195</v>
      </c>
      <c r="AU177" t="s">
        <v>195</v>
      </c>
      <c r="AV177" t="s">
        <v>195</v>
      </c>
      <c r="AW177">
        <v>87.262150262127363</v>
      </c>
      <c r="AX177">
        <v>42.908052124487767</v>
      </c>
      <c r="AY177">
        <v>58.598808026076263</v>
      </c>
      <c r="AZ177">
        <v>92.834292685703588</v>
      </c>
      <c r="BA177">
        <v>67.069085707850874</v>
      </c>
      <c r="BB177">
        <v>78.034760063780624</v>
      </c>
      <c r="BC177">
        <v>85.859540813100438</v>
      </c>
      <c r="BD177">
        <v>85.700233626178104</v>
      </c>
      <c r="BE177">
        <v>84.329140501141012</v>
      </c>
      <c r="BF177">
        <v>47.433700846073222</v>
      </c>
      <c r="BG177">
        <v>75.869454894363997</v>
      </c>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row>
    <row r="178">
      <c r="A178" t="s">
        <v>725</v>
      </c>
      <c r="B178">
        <v>2010</v>
      </c>
      <c r="C178" t="s">
        <v>730</v>
      </c>
      <c r="D178">
        <v>227</v>
      </c>
      <c r="E178" t="s">
        <v>366</v>
      </c>
      <c r="F178" t="s">
        <v>369</v>
      </c>
      <c r="G178" t="s">
        <v>195</v>
      </c>
      <c r="H178">
        <v>2.93655429806654</v>
      </c>
      <c r="I178">
        <v>2.8393194999922331</v>
      </c>
      <c r="J178">
        <v>1.4279108321196521</v>
      </c>
      <c r="K178">
        <v>1.91103786657341</v>
      </c>
      <c r="L178">
        <v>2.157053037970754</v>
      </c>
      <c r="M178">
        <v>2.078885231001399</v>
      </c>
      <c r="N178">
        <v>2.802605981370065</v>
      </c>
      <c r="O178">
        <v>2.3764435345517092</v>
      </c>
      <c r="P178">
        <v>1.3152021803169991</v>
      </c>
      <c r="Q178">
        <v>0.4562673152030004</v>
      </c>
      <c r="R178">
        <v>3.3589025378017361</v>
      </c>
      <c r="S178">
        <v>2.3346734033479839</v>
      </c>
      <c r="T178">
        <v>2.224736447129787</v>
      </c>
      <c r="U178">
        <v>1.758163311637039</v>
      </c>
      <c r="V178">
        <v>2.5697265703660599</v>
      </c>
      <c r="W178" t="s">
        <v>260</v>
      </c>
      <c r="X178" t="s">
        <v>326</v>
      </c>
      <c r="Y178" t="s">
        <v>262</v>
      </c>
      <c r="Z178" t="s">
        <v>327</v>
      </c>
      <c r="AA178" t="s">
        <v>328</v>
      </c>
      <c r="AB178" t="s">
        <v>265</v>
      </c>
      <c r="AC178" t="s">
        <v>266</v>
      </c>
      <c r="AD178" t="s">
        <v>267</v>
      </c>
      <c r="AE178" t="s">
        <v>329</v>
      </c>
      <c r="AF178" t="s">
        <v>330</v>
      </c>
      <c r="AG178" t="s">
        <v>331</v>
      </c>
      <c r="AH178" t="s">
        <v>195</v>
      </c>
      <c r="AI178" t="s">
        <v>195</v>
      </c>
      <c r="AJ178" t="s">
        <v>195</v>
      </c>
      <c r="AK178" t="s">
        <v>195</v>
      </c>
      <c r="AL178" t="s">
        <v>195</v>
      </c>
      <c r="AM178" t="s">
        <v>195</v>
      </c>
      <c r="AN178" t="s">
        <v>195</v>
      </c>
      <c r="AO178" t="s">
        <v>195</v>
      </c>
      <c r="AP178" t="s">
        <v>195</v>
      </c>
      <c r="AQ178" t="s">
        <v>195</v>
      </c>
      <c r="AR178" t="s">
        <v>195</v>
      </c>
      <c r="AS178" t="s">
        <v>195</v>
      </c>
      <c r="AT178" t="s">
        <v>195</v>
      </c>
      <c r="AU178" t="s">
        <v>195</v>
      </c>
      <c r="AV178" t="s">
        <v>195</v>
      </c>
      <c r="AW178">
        <v>0.22876622668393609</v>
      </c>
      <c r="AX178">
        <v>0.40813483085274099</v>
      </c>
      <c r="AY178">
        <v>10.89914628866874</v>
      </c>
      <c r="AZ178">
        <v>1.6514951876461159</v>
      </c>
      <c r="BA178">
        <v>1.330206186956056</v>
      </c>
      <c r="BB178">
        <v>1.3181848572804411</v>
      </c>
      <c r="BC178">
        <v>0.38657459528444188</v>
      </c>
      <c r="BD178">
        <v>1.3425697181014249</v>
      </c>
      <c r="BE178">
        <v>0.066001515447385098</v>
      </c>
      <c r="BF178">
        <v>2.1778011998696849</v>
      </c>
      <c r="BG178">
        <v>3.5282077840433459</v>
      </c>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row>
    <row r="179">
      <c r="A179" t="s">
        <v>725</v>
      </c>
      <c r="B179">
        <v>2010</v>
      </c>
      <c r="C179" t="s">
        <v>730</v>
      </c>
      <c r="D179">
        <v>228</v>
      </c>
      <c r="E179" t="s">
        <v>366</v>
      </c>
      <c r="F179" t="s">
        <v>370</v>
      </c>
      <c r="G179" t="s">
        <v>195</v>
      </c>
      <c r="H179">
        <v>14.215082347887909</v>
      </c>
      <c r="I179">
        <v>9.129797852345428</v>
      </c>
      <c r="J179">
        <v>7.4733725408784704</v>
      </c>
      <c r="K179">
        <v>10.90744979235734</v>
      </c>
      <c r="L179">
        <v>7.8308803770383877</v>
      </c>
      <c r="M179">
        <v>17.57085471256363</v>
      </c>
      <c r="N179">
        <v>14.569797245313859</v>
      </c>
      <c r="O179">
        <v>9.3119312823161575</v>
      </c>
      <c r="P179">
        <v>6.4765945502664959</v>
      </c>
      <c r="Q179">
        <v>6.3121393648688002</v>
      </c>
      <c r="R179">
        <v>14.46673016909495</v>
      </c>
      <c r="S179">
        <v>8.5358209880149367</v>
      </c>
      <c r="T179">
        <v>7.7642527086556026</v>
      </c>
      <c r="U179">
        <v>7.6639160417038221</v>
      </c>
      <c r="V179">
        <v>9.0870029256031408</v>
      </c>
      <c r="W179" t="s">
        <v>260</v>
      </c>
      <c r="X179" t="s">
        <v>326</v>
      </c>
      <c r="Y179" t="s">
        <v>262</v>
      </c>
      <c r="Z179" t="s">
        <v>327</v>
      </c>
      <c r="AA179" t="s">
        <v>328</v>
      </c>
      <c r="AB179" t="s">
        <v>265</v>
      </c>
      <c r="AC179" t="s">
        <v>266</v>
      </c>
      <c r="AD179" t="s">
        <v>267</v>
      </c>
      <c r="AE179" t="s">
        <v>329</v>
      </c>
      <c r="AF179" t="s">
        <v>330</v>
      </c>
      <c r="AG179" t="s">
        <v>331</v>
      </c>
      <c r="AH179" t="s">
        <v>195</v>
      </c>
      <c r="AI179" t="s">
        <v>195</v>
      </c>
      <c r="AJ179" t="s">
        <v>195</v>
      </c>
      <c r="AK179" t="s">
        <v>195</v>
      </c>
      <c r="AL179" t="s">
        <v>195</v>
      </c>
      <c r="AM179" t="s">
        <v>195</v>
      </c>
      <c r="AN179" t="s">
        <v>195</v>
      </c>
      <c r="AO179" t="s">
        <v>195</v>
      </c>
      <c r="AP179" t="s">
        <v>195</v>
      </c>
      <c r="AQ179" t="s">
        <v>195</v>
      </c>
      <c r="AR179" t="s">
        <v>195</v>
      </c>
      <c r="AS179" t="s">
        <v>195</v>
      </c>
      <c r="AT179" t="s">
        <v>195</v>
      </c>
      <c r="AU179" t="s">
        <v>195</v>
      </c>
      <c r="AV179" t="s">
        <v>195</v>
      </c>
      <c r="AW179">
        <v>1.4707931008170241</v>
      </c>
      <c r="AX179">
        <v>4.5755522137596847</v>
      </c>
      <c r="AY179">
        <v>25.582174026202271</v>
      </c>
      <c r="AZ179">
        <v>4.6215346381040456</v>
      </c>
      <c r="BA179">
        <v>23.644000745964039</v>
      </c>
      <c r="BB179">
        <v>3.1206928883135969</v>
      </c>
      <c r="BC179">
        <v>5.5904192380296358</v>
      </c>
      <c r="BD179">
        <v>7.376107290748088</v>
      </c>
      <c r="BE179">
        <v>4.76379365493609</v>
      </c>
      <c r="BF179">
        <v>17.625699081418041</v>
      </c>
      <c r="BG179">
        <v>9.5689637632877851</v>
      </c>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row>
    <row r="180">
      <c r="A180" t="s">
        <v>725</v>
      </c>
      <c r="B180">
        <v>2010</v>
      </c>
      <c r="C180" t="s">
        <v>730</v>
      </c>
      <c r="D180">
        <v>229</v>
      </c>
      <c r="E180" t="s">
        <v>366</v>
      </c>
      <c r="F180" t="s">
        <v>365</v>
      </c>
      <c r="G180" t="s">
        <v>195</v>
      </c>
      <c r="H180">
        <v>0</v>
      </c>
      <c r="I180">
        <v>0</v>
      </c>
      <c r="J180">
        <v>0.0056643005918281999</v>
      </c>
      <c r="K180">
        <v>0</v>
      </c>
      <c r="L180">
        <v>0.0063195129809664003</v>
      </c>
      <c r="M180">
        <v>0</v>
      </c>
      <c r="N180">
        <v>0</v>
      </c>
      <c r="O180">
        <v>0</v>
      </c>
      <c r="P180">
        <v>0.020835402734693399</v>
      </c>
      <c r="Q180">
        <v>0</v>
      </c>
      <c r="R180">
        <v>0</v>
      </c>
      <c r="S180">
        <v>0</v>
      </c>
      <c r="T180">
        <v>0</v>
      </c>
      <c r="U180">
        <v>0.0081344337267718995</v>
      </c>
      <c r="V180">
        <v>0</v>
      </c>
      <c r="W180" t="s">
        <v>260</v>
      </c>
      <c r="X180" t="s">
        <v>326</v>
      </c>
      <c r="Y180" t="s">
        <v>262</v>
      </c>
      <c r="Z180" t="s">
        <v>327</v>
      </c>
      <c r="AA180" t="s">
        <v>328</v>
      </c>
      <c r="AB180" t="s">
        <v>265</v>
      </c>
      <c r="AC180" t="s">
        <v>266</v>
      </c>
      <c r="AD180" t="s">
        <v>267</v>
      </c>
      <c r="AE180" t="s">
        <v>329</v>
      </c>
      <c r="AF180" t="s">
        <v>330</v>
      </c>
      <c r="AG180" t="s">
        <v>331</v>
      </c>
      <c r="AH180" t="s">
        <v>195</v>
      </c>
      <c r="AI180" t="s">
        <v>195</v>
      </c>
      <c r="AJ180" t="s">
        <v>195</v>
      </c>
      <c r="AK180" t="s">
        <v>195</v>
      </c>
      <c r="AL180" t="s">
        <v>195</v>
      </c>
      <c r="AM180" t="s">
        <v>195</v>
      </c>
      <c r="AN180" t="s">
        <v>195</v>
      </c>
      <c r="AO180" t="s">
        <v>195</v>
      </c>
      <c r="AP180" t="s">
        <v>195</v>
      </c>
      <c r="AQ180" t="s">
        <v>195</v>
      </c>
      <c r="AR180" t="s">
        <v>195</v>
      </c>
      <c r="AS180" t="s">
        <v>195</v>
      </c>
      <c r="AT180" t="s">
        <v>195</v>
      </c>
      <c r="AU180" t="s">
        <v>195</v>
      </c>
      <c r="AV180" t="s">
        <v>195</v>
      </c>
      <c r="AW180">
        <v>0</v>
      </c>
      <c r="AX180">
        <v>0</v>
      </c>
      <c r="AY180">
        <v>0</v>
      </c>
      <c r="AZ180">
        <v>0</v>
      </c>
      <c r="BA180">
        <v>0</v>
      </c>
      <c r="BB180">
        <v>0</v>
      </c>
      <c r="BC180">
        <v>0</v>
      </c>
      <c r="BD180">
        <v>0</v>
      </c>
      <c r="BE180">
        <v>0.012842037507373999</v>
      </c>
      <c r="BF180">
        <v>0</v>
      </c>
      <c r="BG180">
        <v>0.017536301349613901</v>
      </c>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row>
    <row r="181">
      <c r="A181" t="s">
        <v>725</v>
      </c>
      <c r="B181">
        <v>2014</v>
      </c>
      <c r="C181" t="s">
        <v>731</v>
      </c>
      <c r="D181">
        <v>16</v>
      </c>
      <c r="E181" t="s">
        <v>13</v>
      </c>
      <c r="F181" t="s">
        <v>14</v>
      </c>
      <c r="G181" t="s">
        <v>737</v>
      </c>
      <c r="H181">
        <v>25.399999999999999</v>
      </c>
      <c r="I181">
        <v>28.800000000000001</v>
      </c>
      <c r="J181">
        <v>38.399999999999999</v>
      </c>
      <c r="K181">
        <v>66</v>
      </c>
      <c r="L181">
        <v>94.200000000000003</v>
      </c>
      <c r="M181">
        <v>60.600000000000001</v>
      </c>
      <c r="N181">
        <v>79.599999999999994</v>
      </c>
      <c r="O181">
        <v>88.299999999999997</v>
      </c>
      <c r="P181">
        <v>97.099999999999994</v>
      </c>
      <c r="Q181">
        <v>98.799999999999997</v>
      </c>
      <c r="R181">
        <v>22.100000000000001</v>
      </c>
      <c r="S181">
        <v>25.199999999999999</v>
      </c>
      <c r="T181">
        <v>28.100000000000001</v>
      </c>
      <c r="U181">
        <v>35</v>
      </c>
      <c r="V181">
        <v>52.299999999999997</v>
      </c>
      <c r="W181" t="s">
        <v>260</v>
      </c>
      <c r="X181" t="s">
        <v>261</v>
      </c>
      <c r="Y181" t="s">
        <v>262</v>
      </c>
      <c r="Z181" t="s">
        <v>420</v>
      </c>
      <c r="AA181" t="s">
        <v>421</v>
      </c>
      <c r="AB181" t="s">
        <v>265</v>
      </c>
      <c r="AC181" t="s">
        <v>266</v>
      </c>
      <c r="AD181" t="s">
        <v>267</v>
      </c>
      <c r="AE181" t="s">
        <v>268</v>
      </c>
      <c r="AF181" t="s">
        <v>269</v>
      </c>
      <c r="AG181" t="s">
        <v>270</v>
      </c>
      <c r="AH181" t="s">
        <v>195</v>
      </c>
      <c r="AI181" t="s">
        <v>195</v>
      </c>
      <c r="AJ181" t="s">
        <v>195</v>
      </c>
      <c r="AK181" t="s">
        <v>195</v>
      </c>
      <c r="AL181" t="s">
        <v>195</v>
      </c>
      <c r="AM181" t="s">
        <v>195</v>
      </c>
      <c r="AN181" t="s">
        <v>195</v>
      </c>
      <c r="AO181" t="s">
        <v>195</v>
      </c>
      <c r="AP181" t="s">
        <v>195</v>
      </c>
      <c r="AQ181" t="s">
        <v>195</v>
      </c>
      <c r="AR181" t="s">
        <v>195</v>
      </c>
      <c r="AS181" t="s">
        <v>195</v>
      </c>
      <c r="AT181" t="s">
        <v>195</v>
      </c>
      <c r="AU181" t="s">
        <v>195</v>
      </c>
      <c r="AV181" t="s">
        <v>195</v>
      </c>
      <c r="AW181">
        <v>30.5</v>
      </c>
      <c r="AX181">
        <v>61</v>
      </c>
      <c r="AY181">
        <v>21.399999999999999</v>
      </c>
      <c r="AZ181">
        <v>30.100000000000001</v>
      </c>
      <c r="BA181">
        <v>39.700000000000003</v>
      </c>
      <c r="BB181">
        <v>49.600000000000001</v>
      </c>
      <c r="BC181">
        <v>99.200000000000003</v>
      </c>
      <c r="BD181">
        <v>65.200000000000003</v>
      </c>
      <c r="BE181">
        <v>84.700000000000003</v>
      </c>
      <c r="BF181">
        <v>48.799999999999997</v>
      </c>
      <c r="BG181">
        <v>71.400000000000006</v>
      </c>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row>
    <row r="182">
      <c r="A182" t="s">
        <v>725</v>
      </c>
      <c r="B182">
        <v>2014</v>
      </c>
      <c r="C182" t="s">
        <v>731</v>
      </c>
      <c r="D182">
        <v>17</v>
      </c>
      <c r="E182" t="s">
        <v>13</v>
      </c>
      <c r="F182" t="s">
        <v>51</v>
      </c>
      <c r="G182" t="s">
        <v>195</v>
      </c>
      <c r="H182">
        <v>74.599999999999994</v>
      </c>
      <c r="I182">
        <v>71.200000000000003</v>
      </c>
      <c r="J182">
        <v>61.600000000000001</v>
      </c>
      <c r="K182">
        <v>34</v>
      </c>
      <c r="L182">
        <v>5.7999999999999998</v>
      </c>
      <c r="M182">
        <v>39.399999999999999</v>
      </c>
      <c r="N182">
        <v>20.399999999999999</v>
      </c>
      <c r="O182">
        <v>11.699999999999999</v>
      </c>
      <c r="P182">
        <v>2.8999999999999999</v>
      </c>
      <c r="Q182">
        <v>1.2</v>
      </c>
      <c r="R182">
        <v>77.900000000000006</v>
      </c>
      <c r="S182">
        <v>74.799999999999997</v>
      </c>
      <c r="T182">
        <v>71.900000000000006</v>
      </c>
      <c r="U182">
        <v>65</v>
      </c>
      <c r="V182">
        <v>47.700000000000003</v>
      </c>
      <c r="W182" t="s">
        <v>260</v>
      </c>
      <c r="X182" t="s">
        <v>261</v>
      </c>
      <c r="Y182" t="s">
        <v>262</v>
      </c>
      <c r="Z182" t="s">
        <v>420</v>
      </c>
      <c r="AA182" t="s">
        <v>421</v>
      </c>
      <c r="AB182" t="s">
        <v>265</v>
      </c>
      <c r="AC182" t="s">
        <v>266</v>
      </c>
      <c r="AD182" t="s">
        <v>267</v>
      </c>
      <c r="AE182" t="s">
        <v>268</v>
      </c>
      <c r="AF182" t="s">
        <v>269</v>
      </c>
      <c r="AG182" t="s">
        <v>270</v>
      </c>
      <c r="AH182" t="s">
        <v>195</v>
      </c>
      <c r="AI182" t="s">
        <v>195</v>
      </c>
      <c r="AJ182" t="s">
        <v>195</v>
      </c>
      <c r="AK182" t="s">
        <v>195</v>
      </c>
      <c r="AL182" t="s">
        <v>195</v>
      </c>
      <c r="AM182" t="s">
        <v>195</v>
      </c>
      <c r="AN182" t="s">
        <v>195</v>
      </c>
      <c r="AO182" t="s">
        <v>195</v>
      </c>
      <c r="AP182" t="s">
        <v>195</v>
      </c>
      <c r="AQ182" t="s">
        <v>195</v>
      </c>
      <c r="AR182" t="s">
        <v>195</v>
      </c>
      <c r="AS182" t="s">
        <v>195</v>
      </c>
      <c r="AT182" t="s">
        <v>195</v>
      </c>
      <c r="AU182" t="s">
        <v>195</v>
      </c>
      <c r="AV182" t="s">
        <v>195</v>
      </c>
      <c r="AW182">
        <v>69.5</v>
      </c>
      <c r="AX182">
        <v>39</v>
      </c>
      <c r="AY182">
        <v>78.599999999999994</v>
      </c>
      <c r="AZ182">
        <v>69.900000000000006</v>
      </c>
      <c r="BA182">
        <v>60.299999999999997</v>
      </c>
      <c r="BB182">
        <v>50.399999999999999</v>
      </c>
      <c r="BC182">
        <v>0.80000000000000004</v>
      </c>
      <c r="BD182">
        <v>34.799999999999997</v>
      </c>
      <c r="BE182">
        <v>15.300000000000001</v>
      </c>
      <c r="BF182">
        <v>51.200000000000003</v>
      </c>
      <c r="BG182">
        <v>28.600000000000001</v>
      </c>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row>
    <row r="183">
      <c r="A183" t="s">
        <v>725</v>
      </c>
      <c r="B183">
        <v>2014</v>
      </c>
      <c r="C183" t="s">
        <v>731</v>
      </c>
      <c r="D183">
        <v>18</v>
      </c>
      <c r="E183" t="s">
        <v>60</v>
      </c>
      <c r="F183" t="s">
        <v>15</v>
      </c>
      <c r="G183" t="s">
        <v>738</v>
      </c>
      <c r="H183">
        <v>16.600000000000001</v>
      </c>
      <c r="I183">
        <v>19.600000000000001</v>
      </c>
      <c r="J183">
        <v>25.300000000000001</v>
      </c>
      <c r="K183">
        <v>46.899999999999999</v>
      </c>
      <c r="L183">
        <v>81.799999999999997</v>
      </c>
      <c r="M183">
        <v>41.700000000000003</v>
      </c>
      <c r="N183">
        <v>52.200000000000003</v>
      </c>
      <c r="O183">
        <v>66.5</v>
      </c>
      <c r="P183">
        <v>84.799999999999997</v>
      </c>
      <c r="Q183">
        <v>93.099999999999994</v>
      </c>
      <c r="R183">
        <v>14</v>
      </c>
      <c r="S183">
        <v>18</v>
      </c>
      <c r="T183">
        <v>18</v>
      </c>
      <c r="U183">
        <v>22.199999999999999</v>
      </c>
      <c r="V183">
        <v>40.200000000000003</v>
      </c>
      <c r="W183" t="s">
        <v>260</v>
      </c>
      <c r="X183" t="s">
        <v>261</v>
      </c>
      <c r="Y183" t="s">
        <v>262</v>
      </c>
      <c r="Z183" t="s">
        <v>420</v>
      </c>
      <c r="AA183" t="s">
        <v>421</v>
      </c>
      <c r="AB183" t="s">
        <v>265</v>
      </c>
      <c r="AC183" t="s">
        <v>266</v>
      </c>
      <c r="AD183" t="s">
        <v>267</v>
      </c>
      <c r="AE183" t="s">
        <v>268</v>
      </c>
      <c r="AF183" t="s">
        <v>269</v>
      </c>
      <c r="AG183" t="s">
        <v>270</v>
      </c>
      <c r="AH183" t="s">
        <v>195</v>
      </c>
      <c r="AI183" t="s">
        <v>195</v>
      </c>
      <c r="AJ183" t="s">
        <v>195</v>
      </c>
      <c r="AK183" t="s">
        <v>195</v>
      </c>
      <c r="AL183" t="s">
        <v>195</v>
      </c>
      <c r="AM183" t="s">
        <v>195</v>
      </c>
      <c r="AN183" t="s">
        <v>195</v>
      </c>
      <c r="AO183" t="s">
        <v>195</v>
      </c>
      <c r="AP183" t="s">
        <v>195</v>
      </c>
      <c r="AQ183" t="s">
        <v>195</v>
      </c>
      <c r="AR183" t="s">
        <v>195</v>
      </c>
      <c r="AS183" t="s">
        <v>195</v>
      </c>
      <c r="AT183" t="s">
        <v>195</v>
      </c>
      <c r="AU183" t="s">
        <v>195</v>
      </c>
      <c r="AV183" t="s">
        <v>195</v>
      </c>
      <c r="AW183">
        <v>18.399999999999999</v>
      </c>
      <c r="AX183">
        <v>46.899999999999999</v>
      </c>
      <c r="AY183">
        <v>13.300000000000001</v>
      </c>
      <c r="AZ183">
        <v>15.6</v>
      </c>
      <c r="BA183">
        <v>26.5</v>
      </c>
      <c r="BB183">
        <v>36</v>
      </c>
      <c r="BC183">
        <v>92.099999999999994</v>
      </c>
      <c r="BD183">
        <v>37.399999999999999</v>
      </c>
      <c r="BE183">
        <v>74.200000000000003</v>
      </c>
      <c r="BF183">
        <v>30.100000000000001</v>
      </c>
      <c r="BG183">
        <v>60.700000000000003</v>
      </c>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row>
    <row r="184">
      <c r="A184" t="s">
        <v>725</v>
      </c>
      <c r="B184">
        <v>2014</v>
      </c>
      <c r="C184" t="s">
        <v>731</v>
      </c>
      <c r="D184">
        <v>19</v>
      </c>
      <c r="E184" t="s">
        <v>60</v>
      </c>
      <c r="F184" t="s">
        <v>16</v>
      </c>
      <c r="G184" t="s">
        <v>739</v>
      </c>
      <c r="H184">
        <v>8.8000000000000007</v>
      </c>
      <c r="I184">
        <v>9.1999999999999993</v>
      </c>
      <c r="J184">
        <v>13.1</v>
      </c>
      <c r="K184">
        <v>19</v>
      </c>
      <c r="L184">
        <v>12.4</v>
      </c>
      <c r="M184">
        <v>19</v>
      </c>
      <c r="N184">
        <v>27.300000000000001</v>
      </c>
      <c r="O184">
        <v>21.800000000000001</v>
      </c>
      <c r="P184">
        <v>12.300000000000001</v>
      </c>
      <c r="Q184">
        <v>5.7000000000000002</v>
      </c>
      <c r="R184">
        <v>8.0999999999999996</v>
      </c>
      <c r="S184">
        <v>7.2999999999999998</v>
      </c>
      <c r="T184">
        <v>10</v>
      </c>
      <c r="U184">
        <v>12.800000000000001</v>
      </c>
      <c r="V184">
        <v>11.9</v>
      </c>
      <c r="W184" t="s">
        <v>260</v>
      </c>
      <c r="X184" t="s">
        <v>261</v>
      </c>
      <c r="Y184" t="s">
        <v>262</v>
      </c>
      <c r="Z184" t="s">
        <v>420</v>
      </c>
      <c r="AA184" t="s">
        <v>421</v>
      </c>
      <c r="AB184" t="s">
        <v>265</v>
      </c>
      <c r="AC184" t="s">
        <v>266</v>
      </c>
      <c r="AD184" t="s">
        <v>267</v>
      </c>
      <c r="AE184" t="s">
        <v>268</v>
      </c>
      <c r="AF184" t="s">
        <v>269</v>
      </c>
      <c r="AG184" t="s">
        <v>270</v>
      </c>
      <c r="AH184" t="s">
        <v>195</v>
      </c>
      <c r="AI184" t="s">
        <v>195</v>
      </c>
      <c r="AJ184" t="s">
        <v>195</v>
      </c>
      <c r="AK184" t="s">
        <v>195</v>
      </c>
      <c r="AL184" t="s">
        <v>195</v>
      </c>
      <c r="AM184" t="s">
        <v>195</v>
      </c>
      <c r="AN184" t="s">
        <v>195</v>
      </c>
      <c r="AO184" t="s">
        <v>195</v>
      </c>
      <c r="AP184" t="s">
        <v>195</v>
      </c>
      <c r="AQ184" t="s">
        <v>195</v>
      </c>
      <c r="AR184" t="s">
        <v>195</v>
      </c>
      <c r="AS184" t="s">
        <v>195</v>
      </c>
      <c r="AT184" t="s">
        <v>195</v>
      </c>
      <c r="AU184" t="s">
        <v>195</v>
      </c>
      <c r="AV184" t="s">
        <v>195</v>
      </c>
      <c r="AW184">
        <v>12</v>
      </c>
      <c r="AX184">
        <v>14.1</v>
      </c>
      <c r="AY184">
        <v>8</v>
      </c>
      <c r="AZ184">
        <v>14.5</v>
      </c>
      <c r="BA184">
        <v>13.1</v>
      </c>
      <c r="BB184">
        <v>13.699999999999999</v>
      </c>
      <c r="BC184">
        <v>7.0999999999999996</v>
      </c>
      <c r="BD184">
        <v>27.699999999999999</v>
      </c>
      <c r="BE184">
        <v>10.5</v>
      </c>
      <c r="BF184">
        <v>18.399999999999999</v>
      </c>
      <c r="BG184">
        <v>10.699999999999999</v>
      </c>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row>
    <row r="185">
      <c r="A185" t="s">
        <v>725</v>
      </c>
      <c r="B185">
        <v>2014</v>
      </c>
      <c r="C185" t="s">
        <v>731</v>
      </c>
      <c r="D185">
        <v>20</v>
      </c>
      <c r="E185" t="s">
        <v>60</v>
      </c>
      <c r="F185" t="s">
        <v>22</v>
      </c>
      <c r="G185" t="s">
        <v>740</v>
      </c>
      <c r="H185">
        <v>61.100000000000001</v>
      </c>
      <c r="I185">
        <v>58.600000000000001</v>
      </c>
      <c r="J185">
        <v>50.200000000000003</v>
      </c>
      <c r="K185">
        <v>28.199999999999999</v>
      </c>
      <c r="L185">
        <v>4.7000000000000002</v>
      </c>
      <c r="M185">
        <v>32.399999999999999</v>
      </c>
      <c r="N185">
        <v>17.699999999999999</v>
      </c>
      <c r="O185">
        <v>8.9000000000000004</v>
      </c>
      <c r="P185">
        <v>2.6000000000000001</v>
      </c>
      <c r="Q185">
        <v>1.2</v>
      </c>
      <c r="R185">
        <v>63.399999999999999</v>
      </c>
      <c r="S185">
        <v>62.5</v>
      </c>
      <c r="T185">
        <v>59.100000000000001</v>
      </c>
      <c r="U185">
        <v>52.200000000000003</v>
      </c>
      <c r="V185">
        <v>39</v>
      </c>
      <c r="W185" t="s">
        <v>260</v>
      </c>
      <c r="X185" t="s">
        <v>261</v>
      </c>
      <c r="Y185" t="s">
        <v>262</v>
      </c>
      <c r="Z185" t="s">
        <v>420</v>
      </c>
      <c r="AA185" t="s">
        <v>421</v>
      </c>
      <c r="AB185" t="s">
        <v>265</v>
      </c>
      <c r="AC185" t="s">
        <v>266</v>
      </c>
      <c r="AD185" t="s">
        <v>267</v>
      </c>
      <c r="AE185" t="s">
        <v>268</v>
      </c>
      <c r="AF185" t="s">
        <v>269</v>
      </c>
      <c r="AG185" t="s">
        <v>270</v>
      </c>
      <c r="AH185" t="s">
        <v>195</v>
      </c>
      <c r="AI185" t="s">
        <v>195</v>
      </c>
      <c r="AJ185" t="s">
        <v>195</v>
      </c>
      <c r="AK185" t="s">
        <v>195</v>
      </c>
      <c r="AL185" t="s">
        <v>195</v>
      </c>
      <c r="AM185" t="s">
        <v>195</v>
      </c>
      <c r="AN185" t="s">
        <v>195</v>
      </c>
      <c r="AO185" t="s">
        <v>195</v>
      </c>
      <c r="AP185" t="s">
        <v>195</v>
      </c>
      <c r="AQ185" t="s">
        <v>195</v>
      </c>
      <c r="AR185" t="s">
        <v>195</v>
      </c>
      <c r="AS185" t="s">
        <v>195</v>
      </c>
      <c r="AT185" t="s">
        <v>195</v>
      </c>
      <c r="AU185" t="s">
        <v>195</v>
      </c>
      <c r="AV185" t="s">
        <v>195</v>
      </c>
      <c r="AW185">
        <v>60.299999999999997</v>
      </c>
      <c r="AX185">
        <v>32.899999999999999</v>
      </c>
      <c r="AY185">
        <v>60.5</v>
      </c>
      <c r="AZ185">
        <v>67</v>
      </c>
      <c r="BA185">
        <v>50</v>
      </c>
      <c r="BB185">
        <v>28.899999999999999</v>
      </c>
      <c r="BC185">
        <v>0.80000000000000004</v>
      </c>
      <c r="BD185">
        <v>31.399999999999999</v>
      </c>
      <c r="BE185">
        <v>13.800000000000001</v>
      </c>
      <c r="BF185">
        <v>47.700000000000003</v>
      </c>
      <c r="BG185">
        <v>21.199999999999999</v>
      </c>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row>
    <row r="186">
      <c r="A186" t="s">
        <v>725</v>
      </c>
      <c r="B186">
        <v>2014</v>
      </c>
      <c r="C186" t="s">
        <v>731</v>
      </c>
      <c r="D186">
        <v>21</v>
      </c>
      <c r="E186" t="s">
        <v>60</v>
      </c>
      <c r="F186" t="s">
        <v>17</v>
      </c>
      <c r="G186" t="s">
        <v>741</v>
      </c>
      <c r="H186">
        <v>13.5</v>
      </c>
      <c r="I186">
        <v>12.6</v>
      </c>
      <c r="J186">
        <v>11.4</v>
      </c>
      <c r="K186">
        <v>5.9000000000000004</v>
      </c>
      <c r="L186">
        <v>1.1000000000000001</v>
      </c>
      <c r="M186">
        <v>7</v>
      </c>
      <c r="N186">
        <v>2.7999999999999998</v>
      </c>
      <c r="O186">
        <v>2.7999999999999998</v>
      </c>
      <c r="P186">
        <v>0.29999999999999999</v>
      </c>
      <c r="Q186">
        <v>0</v>
      </c>
      <c r="R186">
        <v>14.4</v>
      </c>
      <c r="S186">
        <v>12.199999999999999</v>
      </c>
      <c r="T186">
        <v>12.800000000000001</v>
      </c>
      <c r="U186">
        <v>12.800000000000001</v>
      </c>
      <c r="V186">
        <v>8.9000000000000004</v>
      </c>
      <c r="W186" t="s">
        <v>260</v>
      </c>
      <c r="X186" t="s">
        <v>261</v>
      </c>
      <c r="Y186" t="s">
        <v>262</v>
      </c>
      <c r="Z186" t="s">
        <v>420</v>
      </c>
      <c r="AA186" t="s">
        <v>421</v>
      </c>
      <c r="AB186" t="s">
        <v>265</v>
      </c>
      <c r="AC186" t="s">
        <v>266</v>
      </c>
      <c r="AD186" t="s">
        <v>267</v>
      </c>
      <c r="AE186" t="s">
        <v>268</v>
      </c>
      <c r="AF186" t="s">
        <v>269</v>
      </c>
      <c r="AG186" t="s">
        <v>270</v>
      </c>
      <c r="AH186" t="s">
        <v>195</v>
      </c>
      <c r="AI186" t="s">
        <v>195</v>
      </c>
      <c r="AJ186" t="s">
        <v>195</v>
      </c>
      <c r="AK186" t="s">
        <v>195</v>
      </c>
      <c r="AL186" t="s">
        <v>195</v>
      </c>
      <c r="AM186" t="s">
        <v>195</v>
      </c>
      <c r="AN186" t="s">
        <v>195</v>
      </c>
      <c r="AO186" t="s">
        <v>195</v>
      </c>
      <c r="AP186" t="s">
        <v>195</v>
      </c>
      <c r="AQ186" t="s">
        <v>195</v>
      </c>
      <c r="AR186" t="s">
        <v>195</v>
      </c>
      <c r="AS186" t="s">
        <v>195</v>
      </c>
      <c r="AT186" t="s">
        <v>195</v>
      </c>
      <c r="AU186" t="s">
        <v>195</v>
      </c>
      <c r="AV186" t="s">
        <v>195</v>
      </c>
      <c r="AW186">
        <v>9.3000000000000007</v>
      </c>
      <c r="AX186">
        <v>6.0999999999999996</v>
      </c>
      <c r="AY186">
        <v>18.199999999999999</v>
      </c>
      <c r="AZ186">
        <v>2.7999999999999998</v>
      </c>
      <c r="BA186">
        <v>10.4</v>
      </c>
      <c r="BB186">
        <v>21.5</v>
      </c>
      <c r="BC186">
        <v>0</v>
      </c>
      <c r="BD186">
        <v>3.3999999999999999</v>
      </c>
      <c r="BE186">
        <v>1.5</v>
      </c>
      <c r="BF186">
        <v>3.7999999999999998</v>
      </c>
      <c r="BG186">
        <v>7.4000000000000004</v>
      </c>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row>
    <row r="187">
      <c r="A187" t="s">
        <v>725</v>
      </c>
      <c r="B187">
        <v>2014</v>
      </c>
      <c r="C187" t="s">
        <v>731</v>
      </c>
      <c r="D187">
        <v>22</v>
      </c>
      <c r="E187" t="s">
        <v>54</v>
      </c>
      <c r="F187" t="s">
        <v>49</v>
      </c>
      <c r="G187" t="s">
        <v>195</v>
      </c>
      <c r="H187">
        <v>34.700000000000003</v>
      </c>
      <c r="I187">
        <v>31.899999999999999</v>
      </c>
      <c r="J187">
        <v>34.200000000000003</v>
      </c>
      <c r="K187">
        <v>28.899999999999999</v>
      </c>
      <c r="L187">
        <v>13.199999999999999</v>
      </c>
      <c r="M187">
        <v>31.300000000000001</v>
      </c>
      <c r="N187">
        <v>34.299999999999997</v>
      </c>
      <c r="O187">
        <v>24.699999999999999</v>
      </c>
      <c r="P187">
        <v>12.699999999999999</v>
      </c>
      <c r="Q187">
        <v>5.7999999999999998</v>
      </c>
      <c r="R187">
        <v>36.700000000000003</v>
      </c>
      <c r="S187">
        <v>28.800000000000001</v>
      </c>
      <c r="T187">
        <v>35.799999999999997</v>
      </c>
      <c r="U187">
        <v>36.600000000000001</v>
      </c>
      <c r="V187">
        <v>22.800000000000001</v>
      </c>
      <c r="W187" t="s">
        <v>260</v>
      </c>
      <c r="X187" t="s">
        <v>261</v>
      </c>
      <c r="Y187" t="s">
        <v>262</v>
      </c>
      <c r="Z187" t="s">
        <v>420</v>
      </c>
      <c r="AA187" t="s">
        <v>421</v>
      </c>
      <c r="AB187" t="s">
        <v>265</v>
      </c>
      <c r="AC187" t="s">
        <v>266</v>
      </c>
      <c r="AD187" t="s">
        <v>267</v>
      </c>
      <c r="AE187" t="s">
        <v>268</v>
      </c>
      <c r="AF187" t="s">
        <v>269</v>
      </c>
      <c r="AG187" t="s">
        <v>270</v>
      </c>
      <c r="AH187" t="s">
        <v>195</v>
      </c>
      <c r="AI187" t="s">
        <v>195</v>
      </c>
      <c r="AJ187" t="s">
        <v>195</v>
      </c>
      <c r="AK187" t="s">
        <v>195</v>
      </c>
      <c r="AL187" t="s">
        <v>195</v>
      </c>
      <c r="AM187" t="s">
        <v>195</v>
      </c>
      <c r="AN187" t="s">
        <v>195</v>
      </c>
      <c r="AO187" t="s">
        <v>195</v>
      </c>
      <c r="AP187" t="s">
        <v>195</v>
      </c>
      <c r="AQ187" t="s">
        <v>195</v>
      </c>
      <c r="AR187" t="s">
        <v>195</v>
      </c>
      <c r="AS187" t="s">
        <v>195</v>
      </c>
      <c r="AT187" t="s">
        <v>195</v>
      </c>
      <c r="AU187" t="s">
        <v>195</v>
      </c>
      <c r="AV187" t="s">
        <v>195</v>
      </c>
      <c r="AW187">
        <v>39.600000000000001</v>
      </c>
      <c r="AX187">
        <v>23.199999999999999</v>
      </c>
      <c r="AY187">
        <v>37.700000000000003</v>
      </c>
      <c r="AZ187">
        <v>48.200000000000003</v>
      </c>
      <c r="BA187">
        <v>33</v>
      </c>
      <c r="BB187">
        <v>27.5</v>
      </c>
      <c r="BC187">
        <v>7.0999999999999996</v>
      </c>
      <c r="BD187">
        <v>42.600000000000001</v>
      </c>
      <c r="BE187">
        <v>12.4</v>
      </c>
      <c r="BF187">
        <v>37.899999999999999</v>
      </c>
      <c r="BG187">
        <v>15</v>
      </c>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row>
    <row r="188">
      <c r="A188" t="s">
        <v>725</v>
      </c>
      <c r="B188">
        <v>2014</v>
      </c>
      <c r="C188" t="s">
        <v>731</v>
      </c>
      <c r="D188">
        <v>23</v>
      </c>
      <c r="E188" t="s">
        <v>54</v>
      </c>
      <c r="F188" t="s">
        <v>48</v>
      </c>
      <c r="G188" t="s">
        <v>195</v>
      </c>
      <c r="H188">
        <v>65.299999999999997</v>
      </c>
      <c r="I188">
        <v>68.099999999999994</v>
      </c>
      <c r="J188">
        <v>65.799999999999997</v>
      </c>
      <c r="K188">
        <v>71.099999999999994</v>
      </c>
      <c r="L188">
        <v>86.799999999999997</v>
      </c>
      <c r="M188">
        <v>68.700000000000003</v>
      </c>
      <c r="N188">
        <v>65.700000000000003</v>
      </c>
      <c r="O188">
        <v>75.299999999999997</v>
      </c>
      <c r="P188">
        <v>87.299999999999997</v>
      </c>
      <c r="Q188">
        <v>94.200000000000003</v>
      </c>
      <c r="R188">
        <v>63.299999999999997</v>
      </c>
      <c r="S188">
        <v>71.200000000000003</v>
      </c>
      <c r="T188">
        <v>64.200000000000003</v>
      </c>
      <c r="U188">
        <v>63.399999999999999</v>
      </c>
      <c r="V188">
        <v>77.200000000000003</v>
      </c>
      <c r="W188" t="s">
        <v>260</v>
      </c>
      <c r="X188" t="s">
        <v>261</v>
      </c>
      <c r="Y188" t="s">
        <v>262</v>
      </c>
      <c r="Z188" t="s">
        <v>420</v>
      </c>
      <c r="AA188" t="s">
        <v>421</v>
      </c>
      <c r="AB188" t="s">
        <v>265</v>
      </c>
      <c r="AC188" t="s">
        <v>266</v>
      </c>
      <c r="AD188" t="s">
        <v>267</v>
      </c>
      <c r="AE188" t="s">
        <v>268</v>
      </c>
      <c r="AF188" t="s">
        <v>269</v>
      </c>
      <c r="AG188" t="s">
        <v>270</v>
      </c>
      <c r="AH188" t="s">
        <v>195</v>
      </c>
      <c r="AI188" t="s">
        <v>195</v>
      </c>
      <c r="AJ188" t="s">
        <v>195</v>
      </c>
      <c r="AK188" t="s">
        <v>195</v>
      </c>
      <c r="AL188" t="s">
        <v>195</v>
      </c>
      <c r="AM188" t="s">
        <v>195</v>
      </c>
      <c r="AN188" t="s">
        <v>195</v>
      </c>
      <c r="AO188" t="s">
        <v>195</v>
      </c>
      <c r="AP188" t="s">
        <v>195</v>
      </c>
      <c r="AQ188" t="s">
        <v>195</v>
      </c>
      <c r="AR188" t="s">
        <v>195</v>
      </c>
      <c r="AS188" t="s">
        <v>195</v>
      </c>
      <c r="AT188" t="s">
        <v>195</v>
      </c>
      <c r="AU188" t="s">
        <v>195</v>
      </c>
      <c r="AV188" t="s">
        <v>195</v>
      </c>
      <c r="AW188">
        <v>60.399999999999999</v>
      </c>
      <c r="AX188">
        <v>76.799999999999997</v>
      </c>
      <c r="AY188">
        <v>62.299999999999997</v>
      </c>
      <c r="AZ188">
        <v>51.799999999999997</v>
      </c>
      <c r="BA188">
        <v>67</v>
      </c>
      <c r="BB188">
        <v>72.5</v>
      </c>
      <c r="BC188">
        <v>92.900000000000006</v>
      </c>
      <c r="BD188">
        <v>57.399999999999999</v>
      </c>
      <c r="BE188">
        <v>87.599999999999994</v>
      </c>
      <c r="BF188">
        <v>62.100000000000001</v>
      </c>
      <c r="BG188">
        <v>85</v>
      </c>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row>
    <row r="189">
      <c r="A189" t="s">
        <v>725</v>
      </c>
      <c r="B189">
        <v>2014</v>
      </c>
      <c r="C189" t="s">
        <v>731</v>
      </c>
      <c r="D189">
        <v>29</v>
      </c>
      <c r="E189" t="s">
        <v>57</v>
      </c>
      <c r="F189" t="s">
        <v>49</v>
      </c>
      <c r="G189" t="s">
        <v>742</v>
      </c>
      <c r="H189">
        <v>4.2000000000000002</v>
      </c>
      <c r="I189">
        <v>6.2999999999999998</v>
      </c>
      <c r="J189">
        <v>10.5</v>
      </c>
      <c r="K189">
        <v>32</v>
      </c>
      <c r="L189">
        <v>83.200000000000003</v>
      </c>
      <c r="M189">
        <v>19.5</v>
      </c>
      <c r="N189">
        <v>46.799999999999997</v>
      </c>
      <c r="O189">
        <v>69.099999999999994</v>
      </c>
      <c r="P189">
        <v>88.200000000000003</v>
      </c>
      <c r="Q189">
        <v>92.700000000000003</v>
      </c>
      <c r="R189">
        <v>3.5</v>
      </c>
      <c r="S189">
        <v>5.2000000000000002</v>
      </c>
      <c r="T189">
        <v>5.2999999999999998</v>
      </c>
      <c r="U189">
        <v>8.6999999999999993</v>
      </c>
      <c r="V189">
        <v>18.800000000000001</v>
      </c>
      <c r="W189" t="s">
        <v>260</v>
      </c>
      <c r="X189" t="s">
        <v>261</v>
      </c>
      <c r="Y189" t="s">
        <v>262</v>
      </c>
      <c r="Z189" t="s">
        <v>420</v>
      </c>
      <c r="AA189" t="s">
        <v>421</v>
      </c>
      <c r="AB189" t="s">
        <v>265</v>
      </c>
      <c r="AC189" t="s">
        <v>266</v>
      </c>
      <c r="AD189" t="s">
        <v>267</v>
      </c>
      <c r="AE189" t="s">
        <v>268</v>
      </c>
      <c r="AF189" t="s">
        <v>269</v>
      </c>
      <c r="AG189" t="s">
        <v>270</v>
      </c>
      <c r="AH189" t="s">
        <v>195</v>
      </c>
      <c r="AI189" t="s">
        <v>195</v>
      </c>
      <c r="AJ189" t="s">
        <v>195</v>
      </c>
      <c r="AK189" t="s">
        <v>195</v>
      </c>
      <c r="AL189" t="s">
        <v>195</v>
      </c>
      <c r="AM189" t="s">
        <v>195</v>
      </c>
      <c r="AN189" t="s">
        <v>195</v>
      </c>
      <c r="AO189" t="s">
        <v>195</v>
      </c>
      <c r="AP189" t="s">
        <v>195</v>
      </c>
      <c r="AQ189" t="s">
        <v>195</v>
      </c>
      <c r="AR189" t="s">
        <v>195</v>
      </c>
      <c r="AS189" t="s">
        <v>195</v>
      </c>
      <c r="AT189" t="s">
        <v>195</v>
      </c>
      <c r="AU189" t="s">
        <v>195</v>
      </c>
      <c r="AV189" t="s">
        <v>195</v>
      </c>
      <c r="AW189">
        <v>9.5</v>
      </c>
      <c r="AX189">
        <v>25.600000000000001</v>
      </c>
      <c r="AY189">
        <v>3.7999999999999998</v>
      </c>
      <c r="AZ189">
        <v>2.7000000000000002</v>
      </c>
      <c r="BA189">
        <v>22.399999999999999</v>
      </c>
      <c r="BB189">
        <v>37</v>
      </c>
      <c r="BC189">
        <v>92.400000000000006</v>
      </c>
      <c r="BD189">
        <v>8.5999999999999996</v>
      </c>
      <c r="BE189">
        <v>49.299999999999997</v>
      </c>
      <c r="BF189">
        <v>12.199999999999999</v>
      </c>
      <c r="BG189">
        <v>46</v>
      </c>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row>
    <row r="190">
      <c r="A190" t="s">
        <v>725</v>
      </c>
      <c r="B190">
        <v>2014</v>
      </c>
      <c r="C190" t="s">
        <v>731</v>
      </c>
      <c r="D190">
        <v>30</v>
      </c>
      <c r="E190" t="s">
        <v>57</v>
      </c>
      <c r="F190" t="s">
        <v>48</v>
      </c>
      <c r="G190" t="s">
        <v>195</v>
      </c>
      <c r="H190">
        <v>95.799999999999997</v>
      </c>
      <c r="I190">
        <v>93.700000000000003</v>
      </c>
      <c r="J190">
        <v>89.5</v>
      </c>
      <c r="K190">
        <v>68</v>
      </c>
      <c r="L190">
        <v>16.800000000000001</v>
      </c>
      <c r="M190">
        <v>80.5</v>
      </c>
      <c r="N190">
        <v>53.200000000000003</v>
      </c>
      <c r="O190">
        <v>30.899999999999999</v>
      </c>
      <c r="P190">
        <v>11.800000000000001</v>
      </c>
      <c r="Q190">
        <v>7.2999999999999998</v>
      </c>
      <c r="R190">
        <v>96.5</v>
      </c>
      <c r="S190">
        <v>94.799999999999997</v>
      </c>
      <c r="T190">
        <v>94.700000000000003</v>
      </c>
      <c r="U190">
        <v>91.299999999999997</v>
      </c>
      <c r="V190">
        <v>81.200000000000003</v>
      </c>
      <c r="W190" t="s">
        <v>260</v>
      </c>
      <c r="X190" t="s">
        <v>261</v>
      </c>
      <c r="Y190" t="s">
        <v>262</v>
      </c>
      <c r="Z190" t="s">
        <v>420</v>
      </c>
      <c r="AA190" t="s">
        <v>421</v>
      </c>
      <c r="AB190" t="s">
        <v>265</v>
      </c>
      <c r="AC190" t="s">
        <v>266</v>
      </c>
      <c r="AD190" t="s">
        <v>267</v>
      </c>
      <c r="AE190" t="s">
        <v>268</v>
      </c>
      <c r="AF190" t="s">
        <v>269</v>
      </c>
      <c r="AG190" t="s">
        <v>270</v>
      </c>
      <c r="AH190" t="s">
        <v>195</v>
      </c>
      <c r="AI190" t="s">
        <v>195</v>
      </c>
      <c r="AJ190" t="s">
        <v>195</v>
      </c>
      <c r="AK190" t="s">
        <v>195</v>
      </c>
      <c r="AL190" t="s">
        <v>195</v>
      </c>
      <c r="AM190" t="s">
        <v>195</v>
      </c>
      <c r="AN190" t="s">
        <v>195</v>
      </c>
      <c r="AO190" t="s">
        <v>195</v>
      </c>
      <c r="AP190" t="s">
        <v>195</v>
      </c>
      <c r="AQ190" t="s">
        <v>195</v>
      </c>
      <c r="AR190" t="s">
        <v>195</v>
      </c>
      <c r="AS190" t="s">
        <v>195</v>
      </c>
      <c r="AT190" t="s">
        <v>195</v>
      </c>
      <c r="AU190" t="s">
        <v>195</v>
      </c>
      <c r="AV190" t="s">
        <v>195</v>
      </c>
      <c r="AW190">
        <v>90.5</v>
      </c>
      <c r="AX190">
        <v>74.400000000000006</v>
      </c>
      <c r="AY190">
        <v>96.200000000000003</v>
      </c>
      <c r="AZ190">
        <v>97.299999999999997</v>
      </c>
      <c r="BA190">
        <v>77.599999999999994</v>
      </c>
      <c r="BB190">
        <v>63</v>
      </c>
      <c r="BC190">
        <v>7.5999999999999996</v>
      </c>
      <c r="BD190">
        <v>91.400000000000006</v>
      </c>
      <c r="BE190">
        <v>50.700000000000003</v>
      </c>
      <c r="BF190">
        <v>87.799999999999997</v>
      </c>
      <c r="BG190">
        <v>54</v>
      </c>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row>
    <row r="191">
      <c r="A191" t="s">
        <v>725</v>
      </c>
      <c r="B191">
        <v>2014</v>
      </c>
      <c r="C191" t="s">
        <v>731</v>
      </c>
      <c r="D191">
        <v>31</v>
      </c>
      <c r="E191" t="s">
        <v>104</v>
      </c>
      <c r="F191" t="s">
        <v>49</v>
      </c>
      <c r="G191" t="s">
        <v>743</v>
      </c>
      <c r="H191">
        <v>0.10000000000000001</v>
      </c>
      <c r="I191">
        <v>0.10000000000000001</v>
      </c>
      <c r="J191">
        <v>0.20000000000000001</v>
      </c>
      <c r="K191">
        <v>2.6000000000000001</v>
      </c>
      <c r="L191">
        <v>33.5</v>
      </c>
      <c r="M191">
        <v>0.69999999999999996</v>
      </c>
      <c r="N191">
        <v>2.2000000000000002</v>
      </c>
      <c r="O191">
        <v>9.5999999999999996</v>
      </c>
      <c r="P191">
        <v>27.899999999999999</v>
      </c>
      <c r="Q191">
        <v>59.899999999999999</v>
      </c>
      <c r="R191">
        <v>0</v>
      </c>
      <c r="S191">
        <v>0</v>
      </c>
      <c r="T191">
        <v>0.10000000000000001</v>
      </c>
      <c r="U191">
        <v>0</v>
      </c>
      <c r="V191">
        <v>2.6000000000000001</v>
      </c>
      <c r="W191" t="s">
        <v>260</v>
      </c>
      <c r="X191" t="s">
        <v>261</v>
      </c>
      <c r="Y191" t="s">
        <v>262</v>
      </c>
      <c r="Z191" t="s">
        <v>420</v>
      </c>
      <c r="AA191" t="s">
        <v>421</v>
      </c>
      <c r="AB191" t="s">
        <v>265</v>
      </c>
      <c r="AC191" t="s">
        <v>266</v>
      </c>
      <c r="AD191" t="s">
        <v>267</v>
      </c>
      <c r="AE191" t="s">
        <v>268</v>
      </c>
      <c r="AF191" t="s">
        <v>269</v>
      </c>
      <c r="AG191" t="s">
        <v>270</v>
      </c>
      <c r="AH191" t="s">
        <v>195</v>
      </c>
      <c r="AI191" t="s">
        <v>195</v>
      </c>
      <c r="AJ191" t="s">
        <v>195</v>
      </c>
      <c r="AK191" t="s">
        <v>195</v>
      </c>
      <c r="AL191" t="s">
        <v>195</v>
      </c>
      <c r="AM191" t="s">
        <v>195</v>
      </c>
      <c r="AN191" t="s">
        <v>195</v>
      </c>
      <c r="AO191" t="s">
        <v>195</v>
      </c>
      <c r="AP191" t="s">
        <v>195</v>
      </c>
      <c r="AQ191" t="s">
        <v>195</v>
      </c>
      <c r="AR191" t="s">
        <v>195</v>
      </c>
      <c r="AS191" t="s">
        <v>195</v>
      </c>
      <c r="AT191" t="s">
        <v>195</v>
      </c>
      <c r="AU191" t="s">
        <v>195</v>
      </c>
      <c r="AV191" t="s">
        <v>195</v>
      </c>
      <c r="AW191">
        <v>0.10000000000000001</v>
      </c>
      <c r="AX191">
        <v>7.5999999999999996</v>
      </c>
      <c r="AY191">
        <v>0.69999999999999996</v>
      </c>
      <c r="AZ191">
        <v>0.29999999999999999</v>
      </c>
      <c r="BA191">
        <v>1.3999999999999999</v>
      </c>
      <c r="BB191">
        <v>5.5</v>
      </c>
      <c r="BC191">
        <v>49.200000000000003</v>
      </c>
      <c r="BD191">
        <v>0.40000000000000002</v>
      </c>
      <c r="BE191">
        <v>7.4000000000000004</v>
      </c>
      <c r="BF191">
        <v>4.4000000000000004</v>
      </c>
      <c r="BG191">
        <v>6.2000000000000002</v>
      </c>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row>
    <row r="192">
      <c r="A192" t="s">
        <v>725</v>
      </c>
      <c r="B192">
        <v>2014</v>
      </c>
      <c r="C192" t="s">
        <v>731</v>
      </c>
      <c r="D192">
        <v>32</v>
      </c>
      <c r="E192" t="s">
        <v>104</v>
      </c>
      <c r="F192" t="s">
        <v>48</v>
      </c>
      <c r="G192" t="s">
        <v>195</v>
      </c>
      <c r="H192">
        <v>99.900000000000006</v>
      </c>
      <c r="I192">
        <v>99.900000000000006</v>
      </c>
      <c r="J192">
        <v>99.799999999999997</v>
      </c>
      <c r="K192">
        <v>97.400000000000006</v>
      </c>
      <c r="L192">
        <v>66.5</v>
      </c>
      <c r="M192">
        <v>99.299999999999997</v>
      </c>
      <c r="N192">
        <v>97.799999999999997</v>
      </c>
      <c r="O192">
        <v>90.400000000000006</v>
      </c>
      <c r="P192">
        <v>72.099999999999994</v>
      </c>
      <c r="Q192">
        <v>40.100000000000001</v>
      </c>
      <c r="R192">
        <v>100</v>
      </c>
      <c r="S192">
        <v>100</v>
      </c>
      <c r="T192">
        <v>99.900000000000006</v>
      </c>
      <c r="U192">
        <v>100</v>
      </c>
      <c r="V192">
        <v>97.400000000000006</v>
      </c>
      <c r="W192" t="s">
        <v>260</v>
      </c>
      <c r="X192" t="s">
        <v>261</v>
      </c>
      <c r="Y192" t="s">
        <v>262</v>
      </c>
      <c r="Z192" t="s">
        <v>420</v>
      </c>
      <c r="AA192" t="s">
        <v>421</v>
      </c>
      <c r="AB192" t="s">
        <v>265</v>
      </c>
      <c r="AC192" t="s">
        <v>266</v>
      </c>
      <c r="AD192" t="s">
        <v>267</v>
      </c>
      <c r="AE192" t="s">
        <v>268</v>
      </c>
      <c r="AF192" t="s">
        <v>269</v>
      </c>
      <c r="AG192" t="s">
        <v>270</v>
      </c>
      <c r="AH192" t="s">
        <v>195</v>
      </c>
      <c r="AI192" t="s">
        <v>195</v>
      </c>
      <c r="AJ192" t="s">
        <v>195</v>
      </c>
      <c r="AK192" t="s">
        <v>195</v>
      </c>
      <c r="AL192" t="s">
        <v>195</v>
      </c>
      <c r="AM192" t="s">
        <v>195</v>
      </c>
      <c r="AN192" t="s">
        <v>195</v>
      </c>
      <c r="AO192" t="s">
        <v>195</v>
      </c>
      <c r="AP192" t="s">
        <v>195</v>
      </c>
      <c r="AQ192" t="s">
        <v>195</v>
      </c>
      <c r="AR192" t="s">
        <v>195</v>
      </c>
      <c r="AS192" t="s">
        <v>195</v>
      </c>
      <c r="AT192" t="s">
        <v>195</v>
      </c>
      <c r="AU192" t="s">
        <v>195</v>
      </c>
      <c r="AV192" t="s">
        <v>195</v>
      </c>
      <c r="AW192">
        <v>99.900000000000006</v>
      </c>
      <c r="AX192">
        <v>92.400000000000006</v>
      </c>
      <c r="AY192">
        <v>99.299999999999997</v>
      </c>
      <c r="AZ192">
        <v>99.700000000000003</v>
      </c>
      <c r="BA192">
        <v>98.599999999999994</v>
      </c>
      <c r="BB192">
        <v>94.5</v>
      </c>
      <c r="BC192">
        <v>50.799999999999997</v>
      </c>
      <c r="BD192">
        <v>99.599999999999994</v>
      </c>
      <c r="BE192">
        <v>92.599999999999994</v>
      </c>
      <c r="BF192">
        <v>95.599999999999994</v>
      </c>
      <c r="BG192">
        <v>93.799999999999997</v>
      </c>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row>
    <row r="193">
      <c r="A193" t="s">
        <v>725</v>
      </c>
      <c r="B193">
        <v>2014</v>
      </c>
      <c r="C193" t="s">
        <v>731</v>
      </c>
      <c r="D193">
        <v>35</v>
      </c>
      <c r="E193" t="s">
        <v>55</v>
      </c>
      <c r="F193" t="s">
        <v>49</v>
      </c>
      <c r="G193" t="s">
        <v>195</v>
      </c>
      <c r="H193">
        <v>0.40000000000000002</v>
      </c>
      <c r="I193">
        <v>0.59999999999999998</v>
      </c>
      <c r="J193">
        <v>0.40000000000000002</v>
      </c>
      <c r="K193">
        <v>3.8999999999999999</v>
      </c>
      <c r="L193">
        <v>34.700000000000003</v>
      </c>
      <c r="M193">
        <v>2.3999999999999999</v>
      </c>
      <c r="N193">
        <v>4.2000000000000002</v>
      </c>
      <c r="O193">
        <v>12</v>
      </c>
      <c r="P193">
        <v>29</v>
      </c>
      <c r="Q193">
        <v>60.200000000000003</v>
      </c>
      <c r="R193">
        <v>0.10000000000000001</v>
      </c>
      <c r="S193">
        <v>0.59999999999999998</v>
      </c>
      <c r="T193">
        <v>0.20000000000000001</v>
      </c>
      <c r="U193">
        <v>0.10000000000000001</v>
      </c>
      <c r="V193">
        <v>3.1000000000000001</v>
      </c>
      <c r="W193" t="s">
        <v>260</v>
      </c>
      <c r="X193" t="s">
        <v>261</v>
      </c>
      <c r="Y193" t="s">
        <v>262</v>
      </c>
      <c r="Z193" t="s">
        <v>420</v>
      </c>
      <c r="AA193" t="s">
        <v>421</v>
      </c>
      <c r="AB193" t="s">
        <v>265</v>
      </c>
      <c r="AC193" t="s">
        <v>266</v>
      </c>
      <c r="AD193" t="s">
        <v>267</v>
      </c>
      <c r="AE193" t="s">
        <v>268</v>
      </c>
      <c r="AF193" t="s">
        <v>269</v>
      </c>
      <c r="AG193" t="s">
        <v>270</v>
      </c>
      <c r="AH193" t="s">
        <v>195</v>
      </c>
      <c r="AI193" t="s">
        <v>195</v>
      </c>
      <c r="AJ193" t="s">
        <v>195</v>
      </c>
      <c r="AK193" t="s">
        <v>195</v>
      </c>
      <c r="AL193" t="s">
        <v>195</v>
      </c>
      <c r="AM193" t="s">
        <v>195</v>
      </c>
      <c r="AN193" t="s">
        <v>195</v>
      </c>
      <c r="AO193" t="s">
        <v>195</v>
      </c>
      <c r="AP193" t="s">
        <v>195</v>
      </c>
      <c r="AQ193" t="s">
        <v>195</v>
      </c>
      <c r="AR193" t="s">
        <v>195</v>
      </c>
      <c r="AS193" t="s">
        <v>195</v>
      </c>
      <c r="AT193" t="s">
        <v>195</v>
      </c>
      <c r="AU193" t="s">
        <v>195</v>
      </c>
      <c r="AV193" t="s">
        <v>195</v>
      </c>
      <c r="AW193">
        <v>0.69999999999999996</v>
      </c>
      <c r="AX193">
        <v>7.7000000000000002</v>
      </c>
      <c r="AY193">
        <v>1.6000000000000001</v>
      </c>
      <c r="AZ193">
        <v>0.59999999999999998</v>
      </c>
      <c r="BA193">
        <v>2.2999999999999998</v>
      </c>
      <c r="BB193">
        <v>7</v>
      </c>
      <c r="BC193">
        <v>49.600000000000001</v>
      </c>
      <c r="BD193">
        <v>0.90000000000000002</v>
      </c>
      <c r="BE193">
        <v>8.1999999999999993</v>
      </c>
      <c r="BF193">
        <v>4.9000000000000004</v>
      </c>
      <c r="BG193">
        <v>6.7999999999999998</v>
      </c>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row>
    <row r="194">
      <c r="A194" t="s">
        <v>725</v>
      </c>
      <c r="B194">
        <v>2014</v>
      </c>
      <c r="C194" t="s">
        <v>731</v>
      </c>
      <c r="D194">
        <v>36</v>
      </c>
      <c r="E194" t="s">
        <v>55</v>
      </c>
      <c r="F194" t="s">
        <v>48</v>
      </c>
      <c r="G194" t="s">
        <v>195</v>
      </c>
      <c r="H194">
        <v>99.599999999999994</v>
      </c>
      <c r="I194">
        <v>99.400000000000006</v>
      </c>
      <c r="J194">
        <v>99.599999999999994</v>
      </c>
      <c r="K194">
        <v>96.099999999999994</v>
      </c>
      <c r="L194">
        <v>65.299999999999997</v>
      </c>
      <c r="M194">
        <v>97.599999999999994</v>
      </c>
      <c r="N194">
        <v>95.799999999999997</v>
      </c>
      <c r="O194">
        <v>88</v>
      </c>
      <c r="P194">
        <v>71</v>
      </c>
      <c r="Q194">
        <v>39.799999999999997</v>
      </c>
      <c r="R194">
        <v>99.900000000000006</v>
      </c>
      <c r="S194">
        <v>99.400000000000006</v>
      </c>
      <c r="T194">
        <v>99.799999999999997</v>
      </c>
      <c r="U194">
        <v>99.900000000000006</v>
      </c>
      <c r="V194">
        <v>96.900000000000006</v>
      </c>
      <c r="W194" t="s">
        <v>260</v>
      </c>
      <c r="X194" t="s">
        <v>261</v>
      </c>
      <c r="Y194" t="s">
        <v>262</v>
      </c>
      <c r="Z194" t="s">
        <v>420</v>
      </c>
      <c r="AA194" t="s">
        <v>421</v>
      </c>
      <c r="AB194" t="s">
        <v>265</v>
      </c>
      <c r="AC194" t="s">
        <v>266</v>
      </c>
      <c r="AD194" t="s">
        <v>267</v>
      </c>
      <c r="AE194" t="s">
        <v>268</v>
      </c>
      <c r="AF194" t="s">
        <v>269</v>
      </c>
      <c r="AG194" t="s">
        <v>270</v>
      </c>
      <c r="AH194" t="s">
        <v>195</v>
      </c>
      <c r="AI194" t="s">
        <v>195</v>
      </c>
      <c r="AJ194" t="s">
        <v>195</v>
      </c>
      <c r="AK194" t="s">
        <v>195</v>
      </c>
      <c r="AL194" t="s">
        <v>195</v>
      </c>
      <c r="AM194" t="s">
        <v>195</v>
      </c>
      <c r="AN194" t="s">
        <v>195</v>
      </c>
      <c r="AO194" t="s">
        <v>195</v>
      </c>
      <c r="AP194" t="s">
        <v>195</v>
      </c>
      <c r="AQ194" t="s">
        <v>195</v>
      </c>
      <c r="AR194" t="s">
        <v>195</v>
      </c>
      <c r="AS194" t="s">
        <v>195</v>
      </c>
      <c r="AT194" t="s">
        <v>195</v>
      </c>
      <c r="AU194" t="s">
        <v>195</v>
      </c>
      <c r="AV194" t="s">
        <v>195</v>
      </c>
      <c r="AW194">
        <v>99.299999999999997</v>
      </c>
      <c r="AX194">
        <v>92.299999999999997</v>
      </c>
      <c r="AY194">
        <v>98.400000000000006</v>
      </c>
      <c r="AZ194">
        <v>99.400000000000006</v>
      </c>
      <c r="BA194">
        <v>97.700000000000003</v>
      </c>
      <c r="BB194">
        <v>93</v>
      </c>
      <c r="BC194">
        <v>50.399999999999999</v>
      </c>
      <c r="BD194">
        <v>99.099999999999994</v>
      </c>
      <c r="BE194">
        <v>91.799999999999997</v>
      </c>
      <c r="BF194">
        <v>95.099999999999994</v>
      </c>
      <c r="BG194">
        <v>93.200000000000003</v>
      </c>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row>
    <row r="195">
      <c r="A195" t="s">
        <v>725</v>
      </c>
      <c r="B195">
        <v>2014</v>
      </c>
      <c r="C195" t="s">
        <v>731</v>
      </c>
      <c r="D195">
        <v>37</v>
      </c>
      <c r="E195" t="s">
        <v>168</v>
      </c>
      <c r="F195" t="s">
        <v>49</v>
      </c>
      <c r="G195" t="s">
        <v>744</v>
      </c>
      <c r="H195">
        <v>0.20000000000000001</v>
      </c>
      <c r="I195">
        <v>0.5</v>
      </c>
      <c r="J195">
        <v>0.20000000000000001</v>
      </c>
      <c r="K195">
        <v>3.6000000000000001</v>
      </c>
      <c r="L195">
        <v>34.600000000000001</v>
      </c>
      <c r="M195">
        <v>2</v>
      </c>
      <c r="N195">
        <v>3.7000000000000002</v>
      </c>
      <c r="O195">
        <v>11.699999999999999</v>
      </c>
      <c r="P195">
        <v>29</v>
      </c>
      <c r="Q195">
        <v>60.100000000000001</v>
      </c>
      <c r="R195">
        <v>0</v>
      </c>
      <c r="S195">
        <v>0.40000000000000002</v>
      </c>
      <c r="T195">
        <v>0.10000000000000001</v>
      </c>
      <c r="U195">
        <v>0</v>
      </c>
      <c r="V195">
        <v>2.8999999999999999</v>
      </c>
      <c r="W195" t="s">
        <v>260</v>
      </c>
      <c r="X195" t="s">
        <v>261</v>
      </c>
      <c r="Y195" t="s">
        <v>262</v>
      </c>
      <c r="Z195" t="s">
        <v>420</v>
      </c>
      <c r="AA195" t="s">
        <v>421</v>
      </c>
      <c r="AB195" t="s">
        <v>265</v>
      </c>
      <c r="AC195" t="s">
        <v>266</v>
      </c>
      <c r="AD195" t="s">
        <v>267</v>
      </c>
      <c r="AE195" t="s">
        <v>268</v>
      </c>
      <c r="AF195" t="s">
        <v>269</v>
      </c>
      <c r="AG195" t="s">
        <v>270</v>
      </c>
      <c r="AH195" t="s">
        <v>195</v>
      </c>
      <c r="AI195" t="s">
        <v>195</v>
      </c>
      <c r="AJ195" t="s">
        <v>195</v>
      </c>
      <c r="AK195" t="s">
        <v>195</v>
      </c>
      <c r="AL195" t="s">
        <v>195</v>
      </c>
      <c r="AM195" t="s">
        <v>195</v>
      </c>
      <c r="AN195" t="s">
        <v>195</v>
      </c>
      <c r="AO195" t="s">
        <v>195</v>
      </c>
      <c r="AP195" t="s">
        <v>195</v>
      </c>
      <c r="AQ195" t="s">
        <v>195</v>
      </c>
      <c r="AR195" t="s">
        <v>195</v>
      </c>
      <c r="AS195" t="s">
        <v>195</v>
      </c>
      <c r="AT195" t="s">
        <v>195</v>
      </c>
      <c r="AU195" t="s">
        <v>195</v>
      </c>
      <c r="AV195" t="s">
        <v>195</v>
      </c>
      <c r="AW195">
        <v>0.40000000000000002</v>
      </c>
      <c r="AX195">
        <v>7.7000000000000002</v>
      </c>
      <c r="AY195">
        <v>1.5</v>
      </c>
      <c r="AZ195">
        <v>0.29999999999999999</v>
      </c>
      <c r="BA195">
        <v>2</v>
      </c>
      <c r="BB195">
        <v>6.4000000000000004</v>
      </c>
      <c r="BC195">
        <v>49.600000000000001</v>
      </c>
      <c r="BD195">
        <v>0.80000000000000004</v>
      </c>
      <c r="BE195">
        <v>8.1999999999999993</v>
      </c>
      <c r="BF195">
        <v>4.7999999999999998</v>
      </c>
      <c r="BG195">
        <v>6.7999999999999998</v>
      </c>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row>
    <row r="196">
      <c r="A196" t="s">
        <v>725</v>
      </c>
      <c r="B196">
        <v>2014</v>
      </c>
      <c r="C196" t="s">
        <v>731</v>
      </c>
      <c r="D196">
        <v>38</v>
      </c>
      <c r="E196" t="s">
        <v>168</v>
      </c>
      <c r="F196" t="s">
        <v>48</v>
      </c>
      <c r="G196" t="s">
        <v>195</v>
      </c>
      <c r="H196">
        <v>99.799999999999997</v>
      </c>
      <c r="I196">
        <v>99.5</v>
      </c>
      <c r="J196">
        <v>99.799999999999997</v>
      </c>
      <c r="K196">
        <v>96.400000000000006</v>
      </c>
      <c r="L196">
        <v>65.400000000000006</v>
      </c>
      <c r="M196">
        <v>98</v>
      </c>
      <c r="N196">
        <v>96.299999999999997</v>
      </c>
      <c r="O196">
        <v>88.299999999999997</v>
      </c>
      <c r="P196">
        <v>71</v>
      </c>
      <c r="Q196">
        <v>39.899999999999999</v>
      </c>
      <c r="R196">
        <v>100</v>
      </c>
      <c r="S196">
        <v>99.599999999999994</v>
      </c>
      <c r="T196">
        <v>99.900000000000006</v>
      </c>
      <c r="U196">
        <v>100</v>
      </c>
      <c r="V196">
        <v>97.099999999999994</v>
      </c>
      <c r="W196" t="s">
        <v>260</v>
      </c>
      <c r="X196" t="s">
        <v>261</v>
      </c>
      <c r="Y196" t="s">
        <v>262</v>
      </c>
      <c r="Z196" t="s">
        <v>420</v>
      </c>
      <c r="AA196" t="s">
        <v>421</v>
      </c>
      <c r="AB196" t="s">
        <v>265</v>
      </c>
      <c r="AC196" t="s">
        <v>266</v>
      </c>
      <c r="AD196" t="s">
        <v>267</v>
      </c>
      <c r="AE196" t="s">
        <v>268</v>
      </c>
      <c r="AF196" t="s">
        <v>269</v>
      </c>
      <c r="AG196" t="s">
        <v>270</v>
      </c>
      <c r="AH196" t="s">
        <v>195</v>
      </c>
      <c r="AI196" t="s">
        <v>195</v>
      </c>
      <c r="AJ196" t="s">
        <v>195</v>
      </c>
      <c r="AK196" t="s">
        <v>195</v>
      </c>
      <c r="AL196" t="s">
        <v>195</v>
      </c>
      <c r="AM196" t="s">
        <v>195</v>
      </c>
      <c r="AN196" t="s">
        <v>195</v>
      </c>
      <c r="AO196" t="s">
        <v>195</v>
      </c>
      <c r="AP196" t="s">
        <v>195</v>
      </c>
      <c r="AQ196" t="s">
        <v>195</v>
      </c>
      <c r="AR196" t="s">
        <v>195</v>
      </c>
      <c r="AS196" t="s">
        <v>195</v>
      </c>
      <c r="AT196" t="s">
        <v>195</v>
      </c>
      <c r="AU196" t="s">
        <v>195</v>
      </c>
      <c r="AV196" t="s">
        <v>195</v>
      </c>
      <c r="AW196">
        <v>99.599999999999994</v>
      </c>
      <c r="AX196">
        <v>92.299999999999997</v>
      </c>
      <c r="AY196">
        <v>98.5</v>
      </c>
      <c r="AZ196">
        <v>99.700000000000003</v>
      </c>
      <c r="BA196">
        <v>98</v>
      </c>
      <c r="BB196">
        <v>93.599999999999994</v>
      </c>
      <c r="BC196">
        <v>50.399999999999999</v>
      </c>
      <c r="BD196">
        <v>99.200000000000003</v>
      </c>
      <c r="BE196">
        <v>91.799999999999997</v>
      </c>
      <c r="BF196">
        <v>95.200000000000003</v>
      </c>
      <c r="BG196">
        <v>93.200000000000003</v>
      </c>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row>
    <row r="197">
      <c r="A197" t="s">
        <v>725</v>
      </c>
      <c r="B197">
        <v>2014</v>
      </c>
      <c r="C197" t="s">
        <v>731</v>
      </c>
      <c r="D197">
        <v>41</v>
      </c>
      <c r="E197" t="s">
        <v>56</v>
      </c>
      <c r="F197" t="s">
        <v>49</v>
      </c>
      <c r="G197" t="s">
        <v>195</v>
      </c>
      <c r="H197">
        <v>39.200000000000003</v>
      </c>
      <c r="I197">
        <v>38.899999999999999</v>
      </c>
      <c r="J197">
        <v>38.600000000000001</v>
      </c>
      <c r="K197">
        <v>33.200000000000003</v>
      </c>
      <c r="L197">
        <v>14.699999999999999</v>
      </c>
      <c r="M197">
        <v>36.299999999999997</v>
      </c>
      <c r="N197">
        <v>35.700000000000003</v>
      </c>
      <c r="O197">
        <v>25.600000000000001</v>
      </c>
      <c r="P197">
        <v>14</v>
      </c>
      <c r="Q197">
        <v>6.2000000000000002</v>
      </c>
      <c r="R197">
        <v>40.299999999999997</v>
      </c>
      <c r="S197">
        <v>37.399999999999999</v>
      </c>
      <c r="T197">
        <v>41</v>
      </c>
      <c r="U197">
        <v>38.5</v>
      </c>
      <c r="V197">
        <v>32.100000000000001</v>
      </c>
      <c r="W197" t="s">
        <v>260</v>
      </c>
      <c r="X197" t="s">
        <v>261</v>
      </c>
      <c r="Y197" t="s">
        <v>262</v>
      </c>
      <c r="Z197" t="s">
        <v>420</v>
      </c>
      <c r="AA197" t="s">
        <v>421</v>
      </c>
      <c r="AB197" t="s">
        <v>265</v>
      </c>
      <c r="AC197" t="s">
        <v>266</v>
      </c>
      <c r="AD197" t="s">
        <v>267</v>
      </c>
      <c r="AE197" t="s">
        <v>268</v>
      </c>
      <c r="AF197" t="s">
        <v>269</v>
      </c>
      <c r="AG197" t="s">
        <v>270</v>
      </c>
      <c r="AH197" t="s">
        <v>195</v>
      </c>
      <c r="AI197" t="s">
        <v>195</v>
      </c>
      <c r="AJ197" t="s">
        <v>195</v>
      </c>
      <c r="AK197" t="s">
        <v>195</v>
      </c>
      <c r="AL197" t="s">
        <v>195</v>
      </c>
      <c r="AM197" t="s">
        <v>195</v>
      </c>
      <c r="AN197" t="s">
        <v>195</v>
      </c>
      <c r="AO197" t="s">
        <v>195</v>
      </c>
      <c r="AP197" t="s">
        <v>195</v>
      </c>
      <c r="AQ197" t="s">
        <v>195</v>
      </c>
      <c r="AR197" t="s">
        <v>195</v>
      </c>
      <c r="AS197" t="s">
        <v>195</v>
      </c>
      <c r="AT197" t="s">
        <v>195</v>
      </c>
      <c r="AU197" t="s">
        <v>195</v>
      </c>
      <c r="AV197" t="s">
        <v>195</v>
      </c>
      <c r="AW197">
        <v>51</v>
      </c>
      <c r="AX197">
        <v>27</v>
      </c>
      <c r="AY197">
        <v>35.100000000000001</v>
      </c>
      <c r="AZ197">
        <v>50.100000000000001</v>
      </c>
      <c r="BA197">
        <v>37.600000000000001</v>
      </c>
      <c r="BB197">
        <v>34.700000000000003</v>
      </c>
      <c r="BC197">
        <v>7.4000000000000004</v>
      </c>
      <c r="BD197">
        <v>39.100000000000001</v>
      </c>
      <c r="BE197">
        <v>13.699999999999999</v>
      </c>
      <c r="BF197">
        <v>34.100000000000001</v>
      </c>
      <c r="BG197">
        <v>19.600000000000001</v>
      </c>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row>
    <row r="198">
      <c r="A198" t="s">
        <v>725</v>
      </c>
      <c r="B198">
        <v>2014</v>
      </c>
      <c r="C198" t="s">
        <v>731</v>
      </c>
      <c r="D198">
        <v>42</v>
      </c>
      <c r="E198" t="s">
        <v>56</v>
      </c>
      <c r="F198" t="s">
        <v>48</v>
      </c>
      <c r="G198" t="s">
        <v>745</v>
      </c>
      <c r="H198">
        <v>60.799999999999997</v>
      </c>
      <c r="I198">
        <v>61.100000000000001</v>
      </c>
      <c r="J198">
        <v>61.399999999999999</v>
      </c>
      <c r="K198">
        <v>66.799999999999997</v>
      </c>
      <c r="L198">
        <v>85.299999999999997</v>
      </c>
      <c r="M198">
        <v>63.700000000000003</v>
      </c>
      <c r="N198">
        <v>64.299999999999997</v>
      </c>
      <c r="O198">
        <v>74.400000000000006</v>
      </c>
      <c r="P198">
        <v>86</v>
      </c>
      <c r="Q198">
        <v>93.799999999999997</v>
      </c>
      <c r="R198">
        <v>59.700000000000003</v>
      </c>
      <c r="S198">
        <v>62.600000000000001</v>
      </c>
      <c r="T198">
        <v>59</v>
      </c>
      <c r="U198">
        <v>61.5</v>
      </c>
      <c r="V198">
        <v>67.900000000000006</v>
      </c>
      <c r="W198" t="s">
        <v>260</v>
      </c>
      <c r="X198" t="s">
        <v>261</v>
      </c>
      <c r="Y198" t="s">
        <v>262</v>
      </c>
      <c r="Z198" t="s">
        <v>420</v>
      </c>
      <c r="AA198" t="s">
        <v>421</v>
      </c>
      <c r="AB198" t="s">
        <v>265</v>
      </c>
      <c r="AC198" t="s">
        <v>266</v>
      </c>
      <c r="AD198" t="s">
        <v>267</v>
      </c>
      <c r="AE198" t="s">
        <v>268</v>
      </c>
      <c r="AF198" t="s">
        <v>269</v>
      </c>
      <c r="AG198" t="s">
        <v>270</v>
      </c>
      <c r="AH198" t="s">
        <v>195</v>
      </c>
      <c r="AI198" t="s">
        <v>195</v>
      </c>
      <c r="AJ198" t="s">
        <v>195</v>
      </c>
      <c r="AK198" t="s">
        <v>195</v>
      </c>
      <c r="AL198" t="s">
        <v>195</v>
      </c>
      <c r="AM198" t="s">
        <v>195</v>
      </c>
      <c r="AN198" t="s">
        <v>195</v>
      </c>
      <c r="AO198" t="s">
        <v>195</v>
      </c>
      <c r="AP198" t="s">
        <v>195</v>
      </c>
      <c r="AQ198" t="s">
        <v>195</v>
      </c>
      <c r="AR198" t="s">
        <v>195</v>
      </c>
      <c r="AS198" t="s">
        <v>195</v>
      </c>
      <c r="AT198" t="s">
        <v>195</v>
      </c>
      <c r="AU198" t="s">
        <v>195</v>
      </c>
      <c r="AV198" t="s">
        <v>195</v>
      </c>
      <c r="AW198">
        <v>49</v>
      </c>
      <c r="AX198">
        <v>73</v>
      </c>
      <c r="AY198">
        <v>64.900000000000006</v>
      </c>
      <c r="AZ198">
        <v>49.899999999999999</v>
      </c>
      <c r="BA198">
        <v>62.399999999999999</v>
      </c>
      <c r="BB198">
        <v>65.299999999999997</v>
      </c>
      <c r="BC198">
        <v>92.599999999999994</v>
      </c>
      <c r="BD198">
        <v>60.899999999999999</v>
      </c>
      <c r="BE198">
        <v>86.299999999999997</v>
      </c>
      <c r="BF198">
        <v>65.900000000000006</v>
      </c>
      <c r="BG198">
        <v>80.400000000000006</v>
      </c>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row>
    <row r="199">
      <c r="A199" t="s">
        <v>725</v>
      </c>
      <c r="B199">
        <v>2014</v>
      </c>
      <c r="C199" t="s">
        <v>731</v>
      </c>
      <c r="D199">
        <v>58</v>
      </c>
      <c r="E199" t="s">
        <v>271</v>
      </c>
      <c r="F199" t="s">
        <v>272</v>
      </c>
      <c r="G199" t="s">
        <v>195</v>
      </c>
      <c r="H199">
        <v>0.018788513802691</v>
      </c>
      <c r="I199">
        <v>0</v>
      </c>
      <c r="J199">
        <v>0.0174456325960403</v>
      </c>
      <c r="K199">
        <v>0.16544925200253971</v>
      </c>
      <c r="L199">
        <v>5.3992620624826824</v>
      </c>
      <c r="M199">
        <v>0</v>
      </c>
      <c r="N199">
        <v>0.29420933995692061</v>
      </c>
      <c r="O199">
        <v>2.2409988653183031</v>
      </c>
      <c r="P199">
        <v>2.8061718980794881</v>
      </c>
      <c r="Q199">
        <v>10.06737067549278</v>
      </c>
      <c r="R199">
        <v>0</v>
      </c>
      <c r="S199">
        <v>0.028680092238922601</v>
      </c>
      <c r="T199">
        <v>0</v>
      </c>
      <c r="U199">
        <v>0.026625569227016199</v>
      </c>
      <c r="V199">
        <v>0.38986849492112058</v>
      </c>
      <c r="W199" t="s">
        <v>260</v>
      </c>
      <c r="X199" t="s">
        <v>261</v>
      </c>
      <c r="Y199" t="s">
        <v>262</v>
      </c>
      <c r="Z199" t="s">
        <v>420</v>
      </c>
      <c r="AA199" t="s">
        <v>421</v>
      </c>
      <c r="AB199" t="s">
        <v>265</v>
      </c>
      <c r="AC199" t="s">
        <v>266</v>
      </c>
      <c r="AD199" t="s">
        <v>267</v>
      </c>
      <c r="AE199" t="s">
        <v>268</v>
      </c>
      <c r="AF199" t="s">
        <v>269</v>
      </c>
      <c r="AG199" t="s">
        <v>270</v>
      </c>
      <c r="AH199" t="s">
        <v>195</v>
      </c>
      <c r="AI199" t="s">
        <v>195</v>
      </c>
      <c r="AJ199" t="s">
        <v>195</v>
      </c>
      <c r="AK199" t="s">
        <v>195</v>
      </c>
      <c r="AL199" t="s">
        <v>195</v>
      </c>
      <c r="AM199" t="s">
        <v>195</v>
      </c>
      <c r="AN199" t="s">
        <v>195</v>
      </c>
      <c r="AO199" t="s">
        <v>195</v>
      </c>
      <c r="AP199" t="s">
        <v>195</v>
      </c>
      <c r="AQ199" t="s">
        <v>195</v>
      </c>
      <c r="AR199" t="s">
        <v>195</v>
      </c>
      <c r="AS199" t="s">
        <v>195</v>
      </c>
      <c r="AT199" t="s">
        <v>195</v>
      </c>
      <c r="AU199" t="s">
        <v>195</v>
      </c>
      <c r="AV199" t="s">
        <v>195</v>
      </c>
      <c r="AW199">
        <v>0</v>
      </c>
      <c r="AX199">
        <v>1.622841880472321</v>
      </c>
      <c r="AY199">
        <v>0</v>
      </c>
      <c r="AZ199">
        <v>0.33325890576602368</v>
      </c>
      <c r="BA199">
        <v>0.1024495636092897</v>
      </c>
      <c r="BB199">
        <v>0.092849577445753603</v>
      </c>
      <c r="BC199">
        <v>6.0170794404580548</v>
      </c>
      <c r="BD199">
        <v>0.23134970599655769</v>
      </c>
      <c r="BE199">
        <v>1.1345593168858761</v>
      </c>
      <c r="BF199">
        <v>1.628590829978525</v>
      </c>
      <c r="BG199">
        <v>2.410666394906356</v>
      </c>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row>
    <row r="200">
      <c r="A200" t="s">
        <v>725</v>
      </c>
      <c r="B200">
        <v>2014</v>
      </c>
      <c r="C200" t="s">
        <v>731</v>
      </c>
      <c r="D200">
        <v>59</v>
      </c>
      <c r="E200" t="s">
        <v>271</v>
      </c>
      <c r="F200" t="s">
        <v>273</v>
      </c>
      <c r="G200" t="s">
        <v>195</v>
      </c>
      <c r="H200">
        <v>0.055945105550218303</v>
      </c>
      <c r="I200">
        <v>0.052304496833862901</v>
      </c>
      <c r="J200">
        <v>0.1492085763324508</v>
      </c>
      <c r="K200">
        <v>2.393647482588996</v>
      </c>
      <c r="L200">
        <v>28.109033740361049</v>
      </c>
      <c r="M200">
        <v>0.74642733652238058</v>
      </c>
      <c r="N200">
        <v>1.921316781745916</v>
      </c>
      <c r="O200">
        <v>7.362006778269782</v>
      </c>
      <c r="P200">
        <v>25.120657303076761</v>
      </c>
      <c r="Q200">
        <v>49.840982438056223</v>
      </c>
      <c r="R200">
        <v>0</v>
      </c>
      <c r="S200">
        <v>0</v>
      </c>
      <c r="T200">
        <v>0.0797470286842967</v>
      </c>
      <c r="U200">
        <v>0</v>
      </c>
      <c r="V200">
        <v>2.195183966388877</v>
      </c>
      <c r="W200" t="s">
        <v>260</v>
      </c>
      <c r="X200" t="s">
        <v>261</v>
      </c>
      <c r="Y200" t="s">
        <v>262</v>
      </c>
      <c r="Z200" t="s">
        <v>420</v>
      </c>
      <c r="AA200" t="s">
        <v>421</v>
      </c>
      <c r="AB200" t="s">
        <v>265</v>
      </c>
      <c r="AC200" t="s">
        <v>266</v>
      </c>
      <c r="AD200" t="s">
        <v>267</v>
      </c>
      <c r="AE200" t="s">
        <v>268</v>
      </c>
      <c r="AF200" t="s">
        <v>269</v>
      </c>
      <c r="AG200" t="s">
        <v>270</v>
      </c>
      <c r="AH200" t="s">
        <v>195</v>
      </c>
      <c r="AI200" t="s">
        <v>195</v>
      </c>
      <c r="AJ200" t="s">
        <v>195</v>
      </c>
      <c r="AK200" t="s">
        <v>195</v>
      </c>
      <c r="AL200" t="s">
        <v>195</v>
      </c>
      <c r="AM200" t="s">
        <v>195</v>
      </c>
      <c r="AN200" t="s">
        <v>195</v>
      </c>
      <c r="AO200" t="s">
        <v>195</v>
      </c>
      <c r="AP200" t="s">
        <v>195</v>
      </c>
      <c r="AQ200" t="s">
        <v>195</v>
      </c>
      <c r="AR200" t="s">
        <v>195</v>
      </c>
      <c r="AS200" t="s">
        <v>195</v>
      </c>
      <c r="AT200" t="s">
        <v>195</v>
      </c>
      <c r="AU200" t="s">
        <v>195</v>
      </c>
      <c r="AV200" t="s">
        <v>195</v>
      </c>
      <c r="AW200">
        <v>0.058428737040334397</v>
      </c>
      <c r="AX200">
        <v>6.0579268313914048</v>
      </c>
      <c r="AY200">
        <v>0.65427352682818729</v>
      </c>
      <c r="AZ200">
        <v>0</v>
      </c>
      <c r="BA200">
        <v>1.2998558106353491</v>
      </c>
      <c r="BB200">
        <v>5.3743307427094562</v>
      </c>
      <c r="BC200">
        <v>43.192950344907402</v>
      </c>
      <c r="BD200">
        <v>0.2138775376776105</v>
      </c>
      <c r="BE200">
        <v>6.3107405981212867</v>
      </c>
      <c r="BF200">
        <v>2.731829568808084</v>
      </c>
      <c r="BG200">
        <v>3.79789085596882</v>
      </c>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row>
    <row r="201">
      <c r="A201" t="s">
        <v>725</v>
      </c>
      <c r="B201">
        <v>2014</v>
      </c>
      <c r="C201" t="s">
        <v>731</v>
      </c>
      <c r="D201">
        <v>60</v>
      </c>
      <c r="E201" t="s">
        <v>271</v>
      </c>
      <c r="F201" t="s">
        <v>274</v>
      </c>
      <c r="G201" t="s">
        <v>195</v>
      </c>
      <c r="H201">
        <v>3.7503621905920879</v>
      </c>
      <c r="I201">
        <v>5.4838716042378994</v>
      </c>
      <c r="J201">
        <v>9.0702906441598792</v>
      </c>
      <c r="K201">
        <v>20.78774866218895</v>
      </c>
      <c r="L201">
        <v>12.45236729060862</v>
      </c>
      <c r="M201">
        <v>13.357475382498221</v>
      </c>
      <c r="N201">
        <v>26.87827787923916</v>
      </c>
      <c r="O201">
        <v>23.038886399061969</v>
      </c>
      <c r="P201">
        <v>14.650183996115951</v>
      </c>
      <c r="Q201">
        <v>3.044517447431081</v>
      </c>
      <c r="R201">
        <v>3.4477640295902829</v>
      </c>
      <c r="S201">
        <v>4.8287233308170334</v>
      </c>
      <c r="T201">
        <v>5.0621588550343093</v>
      </c>
      <c r="U201">
        <v>7.8209370341561568</v>
      </c>
      <c r="V201">
        <v>14.92027977330409</v>
      </c>
      <c r="W201" t="s">
        <v>260</v>
      </c>
      <c r="X201" t="s">
        <v>261</v>
      </c>
      <c r="Y201" t="s">
        <v>262</v>
      </c>
      <c r="Z201" t="s">
        <v>420</v>
      </c>
      <c r="AA201" t="s">
        <v>421</v>
      </c>
      <c r="AB201" t="s">
        <v>265</v>
      </c>
      <c r="AC201" t="s">
        <v>266</v>
      </c>
      <c r="AD201" t="s">
        <v>267</v>
      </c>
      <c r="AE201" t="s">
        <v>268</v>
      </c>
      <c r="AF201" t="s">
        <v>269</v>
      </c>
      <c r="AG201" t="s">
        <v>270</v>
      </c>
      <c r="AH201" t="s">
        <v>195</v>
      </c>
      <c r="AI201" t="s">
        <v>195</v>
      </c>
      <c r="AJ201" t="s">
        <v>195</v>
      </c>
      <c r="AK201" t="s">
        <v>195</v>
      </c>
      <c r="AL201" t="s">
        <v>195</v>
      </c>
      <c r="AM201" t="s">
        <v>195</v>
      </c>
      <c r="AN201" t="s">
        <v>195</v>
      </c>
      <c r="AO201" t="s">
        <v>195</v>
      </c>
      <c r="AP201" t="s">
        <v>195</v>
      </c>
      <c r="AQ201" t="s">
        <v>195</v>
      </c>
      <c r="AR201" t="s">
        <v>195</v>
      </c>
      <c r="AS201" t="s">
        <v>195</v>
      </c>
      <c r="AT201" t="s">
        <v>195</v>
      </c>
      <c r="AU201" t="s">
        <v>195</v>
      </c>
      <c r="AV201" t="s">
        <v>195</v>
      </c>
      <c r="AW201">
        <v>7.6707010517084226</v>
      </c>
      <c r="AX201">
        <v>2.9551532385206132</v>
      </c>
      <c r="AY201">
        <v>2.2673548272177459</v>
      </c>
      <c r="AZ201">
        <v>2.2186767022834788</v>
      </c>
      <c r="BA201">
        <v>10.851934130463601</v>
      </c>
      <c r="BB201">
        <v>14.39523054879467</v>
      </c>
      <c r="BC201">
        <v>2.5749166355669191</v>
      </c>
      <c r="BD201">
        <v>6.6509383504328623</v>
      </c>
      <c r="BE201">
        <v>27.72672978494251</v>
      </c>
      <c r="BF201">
        <v>4.3767261670641728</v>
      </c>
      <c r="BG201">
        <v>34.534579211531486</v>
      </c>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row>
    <row r="202">
      <c r="A202" t="s">
        <v>725</v>
      </c>
      <c r="B202">
        <v>2014</v>
      </c>
      <c r="C202" t="s">
        <v>731</v>
      </c>
      <c r="D202">
        <v>61</v>
      </c>
      <c r="E202" t="s">
        <v>271</v>
      </c>
      <c r="F202" t="s">
        <v>422</v>
      </c>
      <c r="G202" t="s">
        <v>195</v>
      </c>
      <c r="H202">
        <v>0.34926717002630647</v>
      </c>
      <c r="I202">
        <v>0.75223450462570374</v>
      </c>
      <c r="J202">
        <v>1.246298886585036</v>
      </c>
      <c r="K202">
        <v>8.6875434655835839</v>
      </c>
      <c r="L202">
        <v>37.229243298913048</v>
      </c>
      <c r="M202">
        <v>5.411493592883458</v>
      </c>
      <c r="N202">
        <v>17.747025734979289</v>
      </c>
      <c r="O202">
        <v>36.446722583596383</v>
      </c>
      <c r="P202">
        <v>45.640716953404812</v>
      </c>
      <c r="Q202">
        <v>29.710469913773039</v>
      </c>
      <c r="R202">
        <v>0.057150523741497802</v>
      </c>
      <c r="S202">
        <v>0.32793716750852159</v>
      </c>
      <c r="T202">
        <v>0.11113734828066001</v>
      </c>
      <c r="U202">
        <v>0.90362000230387218</v>
      </c>
      <c r="V202">
        <v>1.332511132255203</v>
      </c>
      <c r="W202" t="s">
        <v>260</v>
      </c>
      <c r="X202" t="s">
        <v>261</v>
      </c>
      <c r="Y202" t="s">
        <v>262</v>
      </c>
      <c r="Z202" t="s">
        <v>420</v>
      </c>
      <c r="AA202" t="s">
        <v>421</v>
      </c>
      <c r="AB202" t="s">
        <v>265</v>
      </c>
      <c r="AC202" t="s">
        <v>266</v>
      </c>
      <c r="AD202" t="s">
        <v>267</v>
      </c>
      <c r="AE202" t="s">
        <v>268</v>
      </c>
      <c r="AF202" t="s">
        <v>269</v>
      </c>
      <c r="AG202" t="s">
        <v>270</v>
      </c>
      <c r="AH202" t="s">
        <v>195</v>
      </c>
      <c r="AI202" t="s">
        <v>195</v>
      </c>
      <c r="AJ202" t="s">
        <v>195</v>
      </c>
      <c r="AK202" t="s">
        <v>195</v>
      </c>
      <c r="AL202" t="s">
        <v>195</v>
      </c>
      <c r="AM202" t="s">
        <v>195</v>
      </c>
      <c r="AN202" t="s">
        <v>195</v>
      </c>
      <c r="AO202" t="s">
        <v>195</v>
      </c>
      <c r="AP202" t="s">
        <v>195</v>
      </c>
      <c r="AQ202" t="s">
        <v>195</v>
      </c>
      <c r="AR202" t="s">
        <v>195</v>
      </c>
      <c r="AS202" t="s">
        <v>195</v>
      </c>
      <c r="AT202" t="s">
        <v>195</v>
      </c>
      <c r="AU202" t="s">
        <v>195</v>
      </c>
      <c r="AV202" t="s">
        <v>195</v>
      </c>
      <c r="AW202">
        <v>1.797726147798512</v>
      </c>
      <c r="AX202">
        <v>15.0681171320917</v>
      </c>
      <c r="AY202">
        <v>0.84798015201351851</v>
      </c>
      <c r="AZ202">
        <v>0.1249720896622589</v>
      </c>
      <c r="BA202">
        <v>10.18201312226762</v>
      </c>
      <c r="BB202">
        <v>17.124826345448959</v>
      </c>
      <c r="BC202">
        <v>40.640490237741488</v>
      </c>
      <c r="BD202">
        <v>1.4939551550673651</v>
      </c>
      <c r="BE202">
        <v>14.121259459408581</v>
      </c>
      <c r="BF202">
        <v>3.5109589769278888</v>
      </c>
      <c r="BG202">
        <v>5.2316983099233099</v>
      </c>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row>
    <row r="203">
      <c r="A203" t="s">
        <v>725</v>
      </c>
      <c r="B203">
        <v>2014</v>
      </c>
      <c r="C203" t="s">
        <v>731</v>
      </c>
      <c r="D203">
        <v>62</v>
      </c>
      <c r="E203" t="s">
        <v>271</v>
      </c>
      <c r="F203" t="s">
        <v>423</v>
      </c>
      <c r="G203" t="s">
        <v>195</v>
      </c>
      <c r="H203">
        <v>0.78552425731193609</v>
      </c>
      <c r="I203">
        <v>1.002355421816117</v>
      </c>
      <c r="J203">
        <v>1.9598528233766279</v>
      </c>
      <c r="K203">
        <v>4.2661573975874587</v>
      </c>
      <c r="L203">
        <v>3.61060615400869</v>
      </c>
      <c r="M203">
        <v>3.6513928828828082</v>
      </c>
      <c r="N203">
        <v>4.0876310108490506</v>
      </c>
      <c r="O203">
        <v>5.1730822192194807</v>
      </c>
      <c r="P203">
        <v>4.9675604204533821</v>
      </c>
      <c r="Q203">
        <v>0.38560638778273698</v>
      </c>
      <c r="R203">
        <v>0.30233449020637088</v>
      </c>
      <c r="S203">
        <v>0.3594597117802702</v>
      </c>
      <c r="T203">
        <v>1.00442440946964</v>
      </c>
      <c r="U203">
        <v>2.2058766107071879</v>
      </c>
      <c r="V203">
        <v>4.2648936397909631</v>
      </c>
      <c r="W203" t="s">
        <v>260</v>
      </c>
      <c r="X203" t="s">
        <v>261</v>
      </c>
      <c r="Y203" t="s">
        <v>262</v>
      </c>
      <c r="Z203" t="s">
        <v>420</v>
      </c>
      <c r="AA203" t="s">
        <v>421</v>
      </c>
      <c r="AB203" t="s">
        <v>265</v>
      </c>
      <c r="AC203" t="s">
        <v>266</v>
      </c>
      <c r="AD203" t="s">
        <v>267</v>
      </c>
      <c r="AE203" t="s">
        <v>268</v>
      </c>
      <c r="AF203" t="s">
        <v>269</v>
      </c>
      <c r="AG203" t="s">
        <v>270</v>
      </c>
      <c r="AH203" t="s">
        <v>195</v>
      </c>
      <c r="AI203" t="s">
        <v>195</v>
      </c>
      <c r="AJ203" t="s">
        <v>195</v>
      </c>
      <c r="AK203" t="s">
        <v>195</v>
      </c>
      <c r="AL203" t="s">
        <v>195</v>
      </c>
      <c r="AM203" t="s">
        <v>195</v>
      </c>
      <c r="AN203" t="s">
        <v>195</v>
      </c>
      <c r="AO203" t="s">
        <v>195</v>
      </c>
      <c r="AP203" t="s">
        <v>195</v>
      </c>
      <c r="AQ203" t="s">
        <v>195</v>
      </c>
      <c r="AR203" t="s">
        <v>195</v>
      </c>
      <c r="AS203" t="s">
        <v>195</v>
      </c>
      <c r="AT203" t="s">
        <v>195</v>
      </c>
      <c r="AU203" t="s">
        <v>195</v>
      </c>
      <c r="AV203" t="s">
        <v>195</v>
      </c>
      <c r="AW203">
        <v>0.071304321313496399</v>
      </c>
      <c r="AX203">
        <v>13.44700460206276</v>
      </c>
      <c r="AY203">
        <v>0.99375700156416513</v>
      </c>
      <c r="AZ203">
        <v>0.54376327485258424</v>
      </c>
      <c r="BA203">
        <v>2.5854090962207121</v>
      </c>
      <c r="BB203">
        <v>2.6587577350524469</v>
      </c>
      <c r="BC203">
        <v>3.8088571003700009</v>
      </c>
      <c r="BD203">
        <v>1.7857734731665891</v>
      </c>
      <c r="BE203">
        <v>1.935094361394649</v>
      </c>
      <c r="BF203">
        <v>1.929718720882668</v>
      </c>
      <c r="BG203">
        <v>3.1642757009428082</v>
      </c>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row>
    <row r="204">
      <c r="A204" t="s">
        <v>725</v>
      </c>
      <c r="B204">
        <v>2014</v>
      </c>
      <c r="C204" t="s">
        <v>731</v>
      </c>
      <c r="D204">
        <v>63</v>
      </c>
      <c r="E204" t="s">
        <v>271</v>
      </c>
      <c r="F204" t="s">
        <v>424</v>
      </c>
      <c r="G204" t="s">
        <v>195</v>
      </c>
      <c r="H204">
        <v>3.7719519853398711</v>
      </c>
      <c r="I204">
        <v>4.3493038337700796</v>
      </c>
      <c r="J204">
        <v>4.5145418308269676</v>
      </c>
      <c r="K204">
        <v>6.2662855001620166</v>
      </c>
      <c r="L204">
        <v>2.3083432398345201</v>
      </c>
      <c r="M204">
        <v>12.60005224024961</v>
      </c>
      <c r="N204">
        <v>9.331606443348857</v>
      </c>
      <c r="O204">
        <v>5.7032813557212991</v>
      </c>
      <c r="P204">
        <v>1.2776985830941061</v>
      </c>
      <c r="Q204">
        <v>0.57790194304812448</v>
      </c>
      <c r="R204">
        <v>3.2079958564397479</v>
      </c>
      <c r="S204">
        <v>4.3703246045418522</v>
      </c>
      <c r="T204">
        <v>2.9689763639324109</v>
      </c>
      <c r="U204">
        <v>2.9342288102677019</v>
      </c>
      <c r="V204">
        <v>3.3720230123022521</v>
      </c>
      <c r="W204" t="s">
        <v>260</v>
      </c>
      <c r="X204" t="s">
        <v>261</v>
      </c>
      <c r="Y204" t="s">
        <v>262</v>
      </c>
      <c r="Z204" t="s">
        <v>420</v>
      </c>
      <c r="AA204" t="s">
        <v>421</v>
      </c>
      <c r="AB204" t="s">
        <v>265</v>
      </c>
      <c r="AC204" t="s">
        <v>266</v>
      </c>
      <c r="AD204" t="s">
        <v>267</v>
      </c>
      <c r="AE204" t="s">
        <v>268</v>
      </c>
      <c r="AF204" t="s">
        <v>269</v>
      </c>
      <c r="AG204" t="s">
        <v>270</v>
      </c>
      <c r="AH204" t="s">
        <v>195</v>
      </c>
      <c r="AI204" t="s">
        <v>195</v>
      </c>
      <c r="AJ204" t="s">
        <v>195</v>
      </c>
      <c r="AK204" t="s">
        <v>195</v>
      </c>
      <c r="AL204" t="s">
        <v>195</v>
      </c>
      <c r="AM204" t="s">
        <v>195</v>
      </c>
      <c r="AN204" t="s">
        <v>195</v>
      </c>
      <c r="AO204" t="s">
        <v>195</v>
      </c>
      <c r="AP204" t="s">
        <v>195</v>
      </c>
      <c r="AQ204" t="s">
        <v>195</v>
      </c>
      <c r="AR204" t="s">
        <v>195</v>
      </c>
      <c r="AS204" t="s">
        <v>195</v>
      </c>
      <c r="AT204" t="s">
        <v>195</v>
      </c>
      <c r="AU204" t="s">
        <v>195</v>
      </c>
      <c r="AV204" t="s">
        <v>195</v>
      </c>
      <c r="AW204">
        <v>1.8666191896611879</v>
      </c>
      <c r="AX204">
        <v>1.9780456171712499</v>
      </c>
      <c r="AY204">
        <v>7.7106073770379631</v>
      </c>
      <c r="AZ204">
        <v>5.1670991064095899</v>
      </c>
      <c r="BA204">
        <v>6.3889416384674522</v>
      </c>
      <c r="BB204">
        <v>5.5179396823054114</v>
      </c>
      <c r="BC204">
        <v>0.4813725241636399</v>
      </c>
      <c r="BD204">
        <v>10.123788453965741</v>
      </c>
      <c r="BE204">
        <v>2.317006486275365</v>
      </c>
      <c r="BF204">
        <v>3.7610180909382138</v>
      </c>
      <c r="BG204">
        <v>3.5370420847410422</v>
      </c>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row>
    <row r="205">
      <c r="A205" t="s">
        <v>725</v>
      </c>
      <c r="B205">
        <v>2014</v>
      </c>
      <c r="C205" t="s">
        <v>731</v>
      </c>
      <c r="D205">
        <v>64</v>
      </c>
      <c r="E205" t="s">
        <v>271</v>
      </c>
      <c r="F205" t="s">
        <v>425</v>
      </c>
      <c r="G205" t="s">
        <v>195</v>
      </c>
      <c r="H205">
        <v>6.7521794992048401</v>
      </c>
      <c r="I205">
        <v>6.4539104483527012</v>
      </c>
      <c r="J205">
        <v>6.1473665413622678</v>
      </c>
      <c r="K205">
        <v>5.6756984337279892</v>
      </c>
      <c r="L205">
        <v>0.8378553566125243</v>
      </c>
      <c r="M205">
        <v>9.153285941521716</v>
      </c>
      <c r="N205">
        <v>5.4648817979306674</v>
      </c>
      <c r="O205">
        <v>1.537309283996358</v>
      </c>
      <c r="P205">
        <v>0.53637299847447195</v>
      </c>
      <c r="Q205">
        <v>0.11022135971428999</v>
      </c>
      <c r="R205">
        <v>6.2974853329772511</v>
      </c>
      <c r="S205">
        <v>7.5450805362413869</v>
      </c>
      <c r="T205">
        <v>5.2541410416599872</v>
      </c>
      <c r="U205">
        <v>5.9390815697292316</v>
      </c>
      <c r="V205">
        <v>5.5928821937661439</v>
      </c>
      <c r="W205" t="s">
        <v>260</v>
      </c>
      <c r="X205" t="s">
        <v>261</v>
      </c>
      <c r="Y205" t="s">
        <v>262</v>
      </c>
      <c r="Z205" t="s">
        <v>420</v>
      </c>
      <c r="AA205" t="s">
        <v>421</v>
      </c>
      <c r="AB205" t="s">
        <v>265</v>
      </c>
      <c r="AC205" t="s">
        <v>266</v>
      </c>
      <c r="AD205" t="s">
        <v>267</v>
      </c>
      <c r="AE205" t="s">
        <v>268</v>
      </c>
      <c r="AF205" t="s">
        <v>269</v>
      </c>
      <c r="AG205" t="s">
        <v>270</v>
      </c>
      <c r="AH205" t="s">
        <v>195</v>
      </c>
      <c r="AI205" t="s">
        <v>195</v>
      </c>
      <c r="AJ205" t="s">
        <v>195</v>
      </c>
      <c r="AK205" t="s">
        <v>195</v>
      </c>
      <c r="AL205" t="s">
        <v>195</v>
      </c>
      <c r="AM205" t="s">
        <v>195</v>
      </c>
      <c r="AN205" t="s">
        <v>195</v>
      </c>
      <c r="AO205" t="s">
        <v>195</v>
      </c>
      <c r="AP205" t="s">
        <v>195</v>
      </c>
      <c r="AQ205" t="s">
        <v>195</v>
      </c>
      <c r="AR205" t="s">
        <v>195</v>
      </c>
      <c r="AS205" t="s">
        <v>195</v>
      </c>
      <c r="AT205" t="s">
        <v>195</v>
      </c>
      <c r="AU205" t="s">
        <v>195</v>
      </c>
      <c r="AV205" t="s">
        <v>195</v>
      </c>
      <c r="AW205">
        <v>3.5375115973846478</v>
      </c>
      <c r="AX205">
        <v>1.64179244535105</v>
      </c>
      <c r="AY205">
        <v>9.8972299583748473</v>
      </c>
      <c r="AZ205">
        <v>4.0665092984123108</v>
      </c>
      <c r="BA205">
        <v>5.2503831089535504</v>
      </c>
      <c r="BB205">
        <v>14.75362615289233</v>
      </c>
      <c r="BC205">
        <v>0.035487261407106098</v>
      </c>
      <c r="BD205">
        <v>5.7642575304094983</v>
      </c>
      <c r="BE205">
        <v>0.65576599054230533</v>
      </c>
      <c r="BF205">
        <v>3.5490345554082059</v>
      </c>
      <c r="BG205">
        <v>3.072336234799856</v>
      </c>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row>
    <row r="206">
      <c r="A206" t="s">
        <v>725</v>
      </c>
      <c r="B206">
        <v>2014</v>
      </c>
      <c r="C206" t="s">
        <v>731</v>
      </c>
      <c r="D206">
        <v>65</v>
      </c>
      <c r="E206" t="s">
        <v>271</v>
      </c>
      <c r="F206" t="s">
        <v>282</v>
      </c>
      <c r="G206" t="s">
        <v>195</v>
      </c>
      <c r="H206">
        <v>16.66481901111673</v>
      </c>
      <c r="I206">
        <v>17.147343749126598</v>
      </c>
      <c r="J206">
        <v>21.421301423428819</v>
      </c>
      <c r="K206">
        <v>23.382146535865822</v>
      </c>
      <c r="L206">
        <v>3.7816323934753289</v>
      </c>
      <c r="M206">
        <v>24.697354814732861</v>
      </c>
      <c r="N206">
        <v>19.1056670703646</v>
      </c>
      <c r="O206">
        <v>8.0748721330450799</v>
      </c>
      <c r="P206">
        <v>2.418737853325386</v>
      </c>
      <c r="Q206">
        <v>1.7228004806536661</v>
      </c>
      <c r="R206">
        <v>15.126795962718861</v>
      </c>
      <c r="S206">
        <v>15.3009966364215</v>
      </c>
      <c r="T206">
        <v>18.838298065600121</v>
      </c>
      <c r="U206">
        <v>21.162517559706028</v>
      </c>
      <c r="V206">
        <v>25.822628390693009</v>
      </c>
      <c r="W206" t="s">
        <v>260</v>
      </c>
      <c r="X206" t="s">
        <v>261</v>
      </c>
      <c r="Y206" t="s">
        <v>262</v>
      </c>
      <c r="Z206" t="s">
        <v>420</v>
      </c>
      <c r="AA206" t="s">
        <v>421</v>
      </c>
      <c r="AB206" t="s">
        <v>265</v>
      </c>
      <c r="AC206" t="s">
        <v>266</v>
      </c>
      <c r="AD206" t="s">
        <v>267</v>
      </c>
      <c r="AE206" t="s">
        <v>268</v>
      </c>
      <c r="AF206" t="s">
        <v>269</v>
      </c>
      <c r="AG206" t="s">
        <v>270</v>
      </c>
      <c r="AH206" t="s">
        <v>195</v>
      </c>
      <c r="AI206" t="s">
        <v>195</v>
      </c>
      <c r="AJ206" t="s">
        <v>195</v>
      </c>
      <c r="AK206" t="s">
        <v>195</v>
      </c>
      <c r="AL206" t="s">
        <v>195</v>
      </c>
      <c r="AM206" t="s">
        <v>195</v>
      </c>
      <c r="AN206" t="s">
        <v>195</v>
      </c>
      <c r="AO206" t="s">
        <v>195</v>
      </c>
      <c r="AP206" t="s">
        <v>195</v>
      </c>
      <c r="AQ206" t="s">
        <v>195</v>
      </c>
      <c r="AR206" t="s">
        <v>195</v>
      </c>
      <c r="AS206" t="s">
        <v>195</v>
      </c>
      <c r="AT206" t="s">
        <v>195</v>
      </c>
      <c r="AU206" t="s">
        <v>195</v>
      </c>
      <c r="AV206" t="s">
        <v>195</v>
      </c>
      <c r="AW206">
        <v>19.014340036845049</v>
      </c>
      <c r="AX206">
        <v>20.139519114665429</v>
      </c>
      <c r="AY206">
        <v>8.7846550112419415</v>
      </c>
      <c r="AZ206">
        <v>21.622997947389671</v>
      </c>
      <c r="BA206">
        <v>8.0228408018094015</v>
      </c>
      <c r="BB206">
        <v>4.220497178688789</v>
      </c>
      <c r="BC206">
        <v>0.16551715383177121</v>
      </c>
      <c r="BD206">
        <v>44.69143450411687</v>
      </c>
      <c r="BE206">
        <v>31.116790984818159</v>
      </c>
      <c r="BF206">
        <v>30.76444926561582</v>
      </c>
      <c r="BG206">
        <v>18.683038375544079</v>
      </c>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row>
    <row r="207">
      <c r="A207" t="s">
        <v>725</v>
      </c>
      <c r="B207">
        <v>2014</v>
      </c>
      <c r="C207" t="s">
        <v>731</v>
      </c>
      <c r="D207">
        <v>66</v>
      </c>
      <c r="E207" t="s">
        <v>271</v>
      </c>
      <c r="F207" t="s">
        <v>283</v>
      </c>
      <c r="G207" t="s">
        <v>195</v>
      </c>
      <c r="H207">
        <v>54.328691614845077</v>
      </c>
      <c r="I207">
        <v>52.112876247570419</v>
      </c>
      <c r="J207">
        <v>44.003956941519583</v>
      </c>
      <c r="K207">
        <v>22.184896265298249</v>
      </c>
      <c r="L207">
        <v>2.8835274291914268</v>
      </c>
      <c r="M207">
        <v>23.214538857684008</v>
      </c>
      <c r="N207">
        <v>11.633809872225941</v>
      </c>
      <c r="O207">
        <v>5.5289072380358562</v>
      </c>
      <c r="P207">
        <v>1.717863202958428</v>
      </c>
      <c r="Q207">
        <v>0.45777790207713981</v>
      </c>
      <c r="R207">
        <v>57.105539841336892</v>
      </c>
      <c r="S207">
        <v>54.939162858545821</v>
      </c>
      <c r="T207">
        <v>53.856778199242228</v>
      </c>
      <c r="U207">
        <v>46.245053247276871</v>
      </c>
      <c r="V207">
        <v>33.225575887355276</v>
      </c>
      <c r="W207" t="s">
        <v>260</v>
      </c>
      <c r="X207" t="s">
        <v>261</v>
      </c>
      <c r="Y207" t="s">
        <v>262</v>
      </c>
      <c r="Z207" t="s">
        <v>420</v>
      </c>
      <c r="AA207" t="s">
        <v>421</v>
      </c>
      <c r="AB207" t="s">
        <v>265</v>
      </c>
      <c r="AC207" t="s">
        <v>266</v>
      </c>
      <c r="AD207" t="s">
        <v>267</v>
      </c>
      <c r="AE207" t="s">
        <v>268</v>
      </c>
      <c r="AF207" t="s">
        <v>269</v>
      </c>
      <c r="AG207" t="s">
        <v>270</v>
      </c>
      <c r="AH207" t="s">
        <v>195</v>
      </c>
      <c r="AI207" t="s">
        <v>195</v>
      </c>
      <c r="AJ207" t="s">
        <v>195</v>
      </c>
      <c r="AK207" t="s">
        <v>195</v>
      </c>
      <c r="AL207" t="s">
        <v>195</v>
      </c>
      <c r="AM207" t="s">
        <v>195</v>
      </c>
      <c r="AN207" t="s">
        <v>195</v>
      </c>
      <c r="AO207" t="s">
        <v>195</v>
      </c>
      <c r="AP207" t="s">
        <v>195</v>
      </c>
      <c r="AQ207" t="s">
        <v>195</v>
      </c>
      <c r="AR207" t="s">
        <v>195</v>
      </c>
      <c r="AS207" t="s">
        <v>195</v>
      </c>
      <c r="AT207" t="s">
        <v>195</v>
      </c>
      <c r="AU207" t="s">
        <v>195</v>
      </c>
      <c r="AV207" t="s">
        <v>195</v>
      </c>
      <c r="AW207">
        <v>56.656938232488919</v>
      </c>
      <c r="AX207">
        <v>30.922100807370441</v>
      </c>
      <c r="AY207">
        <v>50.468420790502243</v>
      </c>
      <c r="AZ207">
        <v>62.967851440471399</v>
      </c>
      <c r="BA207">
        <v>42.745688070305768</v>
      </c>
      <c r="BB207">
        <v>14.13757928552274</v>
      </c>
      <c r="BC207">
        <v>0.55778550091084111</v>
      </c>
      <c r="BD207">
        <v>25.649430527067821</v>
      </c>
      <c r="BE207">
        <v>13.12640615804648</v>
      </c>
      <c r="BF207">
        <v>43.841608491032623</v>
      </c>
      <c r="BG207">
        <v>18.165953363991662</v>
      </c>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row>
    <row r="208">
      <c r="A208" t="s">
        <v>725</v>
      </c>
      <c r="B208">
        <v>2014</v>
      </c>
      <c r="C208" t="s">
        <v>731</v>
      </c>
      <c r="D208">
        <v>67</v>
      </c>
      <c r="E208" t="s">
        <v>271</v>
      </c>
      <c r="F208" t="s">
        <v>426</v>
      </c>
      <c r="G208" t="s">
        <v>195</v>
      </c>
      <c r="H208">
        <v>13.51606566020936</v>
      </c>
      <c r="I208">
        <v>12.6082395670613</v>
      </c>
      <c r="J208">
        <v>11.4110386131479</v>
      </c>
      <c r="K208">
        <v>5.9202077104876167</v>
      </c>
      <c r="L208">
        <v>1.066436598850568</v>
      </c>
      <c r="M208">
        <v>6.9976032572621421</v>
      </c>
      <c r="N208">
        <v>2.811697911572876</v>
      </c>
      <c r="O208">
        <v>2.8031846934125308</v>
      </c>
      <c r="P208">
        <v>0.30333485791253312</v>
      </c>
      <c r="Q208">
        <v>0</v>
      </c>
      <c r="R208">
        <v>14.44516227270223</v>
      </c>
      <c r="S208">
        <v>12.254385000008719</v>
      </c>
      <c r="T208">
        <v>12.81232874014519</v>
      </c>
      <c r="U208">
        <v>12.76205959662594</v>
      </c>
      <c r="V208">
        <v>8.852135120333509</v>
      </c>
      <c r="W208" t="s">
        <v>260</v>
      </c>
      <c r="X208" t="s">
        <v>261</v>
      </c>
      <c r="Y208" t="s">
        <v>262</v>
      </c>
      <c r="Z208" t="s">
        <v>420</v>
      </c>
      <c r="AA208" t="s">
        <v>421</v>
      </c>
      <c r="AB208" t="s">
        <v>265</v>
      </c>
      <c r="AC208" t="s">
        <v>266</v>
      </c>
      <c r="AD208" t="s">
        <v>267</v>
      </c>
      <c r="AE208" t="s">
        <v>268</v>
      </c>
      <c r="AF208" t="s">
        <v>269</v>
      </c>
      <c r="AG208" t="s">
        <v>270</v>
      </c>
      <c r="AH208" t="s">
        <v>195</v>
      </c>
      <c r="AI208" t="s">
        <v>195</v>
      </c>
      <c r="AJ208" t="s">
        <v>195</v>
      </c>
      <c r="AK208" t="s">
        <v>195</v>
      </c>
      <c r="AL208" t="s">
        <v>195</v>
      </c>
      <c r="AM208" t="s">
        <v>195</v>
      </c>
      <c r="AN208" t="s">
        <v>195</v>
      </c>
      <c r="AO208" t="s">
        <v>195</v>
      </c>
      <c r="AP208" t="s">
        <v>195</v>
      </c>
      <c r="AQ208" t="s">
        <v>195</v>
      </c>
      <c r="AR208" t="s">
        <v>195</v>
      </c>
      <c r="AS208" t="s">
        <v>195</v>
      </c>
      <c r="AT208" t="s">
        <v>195</v>
      </c>
      <c r="AU208" t="s">
        <v>195</v>
      </c>
      <c r="AV208" t="s">
        <v>195</v>
      </c>
      <c r="AW208">
        <v>9.3079067152736901</v>
      </c>
      <c r="AX208">
        <v>6.1674983309031628</v>
      </c>
      <c r="AY208">
        <v>18.186420678192341</v>
      </c>
      <c r="AZ208">
        <v>2.8225255115864951</v>
      </c>
      <c r="BA208">
        <v>10.38581510559686</v>
      </c>
      <c r="BB208">
        <v>21.46333405336032</v>
      </c>
      <c r="BC208">
        <v>0</v>
      </c>
      <c r="BD208">
        <v>3.395194762099321</v>
      </c>
      <c r="BE208">
        <v>1.5371160956862959</v>
      </c>
      <c r="BF208">
        <v>3.7968295527023539</v>
      </c>
      <c r="BG208">
        <v>7.3652282446122888</v>
      </c>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row>
    <row r="209">
      <c r="A209" t="s">
        <v>725</v>
      </c>
      <c r="B209">
        <v>2014</v>
      </c>
      <c r="C209" t="s">
        <v>731</v>
      </c>
      <c r="D209">
        <v>68</v>
      </c>
      <c r="E209" t="s">
        <v>271</v>
      </c>
      <c r="F209" t="s">
        <v>287</v>
      </c>
      <c r="G209" t="s">
        <v>195</v>
      </c>
      <c r="H209">
        <v>0</v>
      </c>
      <c r="I209">
        <v>0.0078770870207029008</v>
      </c>
      <c r="J209">
        <v>0.0146737828428727</v>
      </c>
      <c r="K209">
        <v>0</v>
      </c>
      <c r="L209">
        <v>0</v>
      </c>
      <c r="M209">
        <v>0.0425917789496199</v>
      </c>
      <c r="N209">
        <v>0</v>
      </c>
      <c r="O209">
        <v>0</v>
      </c>
      <c r="P209">
        <v>0</v>
      </c>
      <c r="Q209">
        <v>0</v>
      </c>
      <c r="R209">
        <v>0</v>
      </c>
      <c r="S209">
        <v>0</v>
      </c>
      <c r="T209">
        <v>0.012009947951205699</v>
      </c>
      <c r="U209">
        <v>0</v>
      </c>
      <c r="V209">
        <v>0</v>
      </c>
      <c r="W209" t="s">
        <v>260</v>
      </c>
      <c r="X209" t="s">
        <v>261</v>
      </c>
      <c r="Y209" t="s">
        <v>262</v>
      </c>
      <c r="Z209" t="s">
        <v>420</v>
      </c>
      <c r="AA209" t="s">
        <v>421</v>
      </c>
      <c r="AB209" t="s">
        <v>265</v>
      </c>
      <c r="AC209" t="s">
        <v>266</v>
      </c>
      <c r="AD209" t="s">
        <v>267</v>
      </c>
      <c r="AE209" t="s">
        <v>268</v>
      </c>
      <c r="AF209" t="s">
        <v>269</v>
      </c>
      <c r="AG209" t="s">
        <v>270</v>
      </c>
      <c r="AH209" t="s">
        <v>195</v>
      </c>
      <c r="AI209" t="s">
        <v>195</v>
      </c>
      <c r="AJ209" t="s">
        <v>195</v>
      </c>
      <c r="AK209" t="s">
        <v>195</v>
      </c>
      <c r="AL209" t="s">
        <v>195</v>
      </c>
      <c r="AM209" t="s">
        <v>195</v>
      </c>
      <c r="AN209" t="s">
        <v>195</v>
      </c>
      <c r="AO209" t="s">
        <v>195</v>
      </c>
      <c r="AP209" t="s">
        <v>195</v>
      </c>
      <c r="AQ209" t="s">
        <v>195</v>
      </c>
      <c r="AR209" t="s">
        <v>195</v>
      </c>
      <c r="AS209" t="s">
        <v>195</v>
      </c>
      <c r="AT209" t="s">
        <v>195</v>
      </c>
      <c r="AU209" t="s">
        <v>195</v>
      </c>
      <c r="AV209" t="s">
        <v>195</v>
      </c>
      <c r="AW209">
        <v>0.018523970485810198</v>
      </c>
      <c r="AX209">
        <v>0</v>
      </c>
      <c r="AY209">
        <v>0</v>
      </c>
      <c r="AZ209">
        <v>0</v>
      </c>
      <c r="BA209">
        <v>0</v>
      </c>
      <c r="BB209">
        <v>0</v>
      </c>
      <c r="BC209">
        <v>0</v>
      </c>
      <c r="BD209">
        <v>0</v>
      </c>
      <c r="BE209">
        <v>0.018530763878485498</v>
      </c>
      <c r="BF209">
        <v>0</v>
      </c>
      <c r="BG209">
        <v>0</v>
      </c>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row>
    <row r="210">
      <c r="A210" t="s">
        <v>725</v>
      </c>
      <c r="B210">
        <v>2014</v>
      </c>
      <c r="C210" t="s">
        <v>731</v>
      </c>
      <c r="D210">
        <v>69</v>
      </c>
      <c r="E210" t="s">
        <v>271</v>
      </c>
      <c r="F210" t="s">
        <v>288</v>
      </c>
      <c r="G210" t="s">
        <v>195</v>
      </c>
      <c r="H210">
        <v>0.0024661201187465998</v>
      </c>
      <c r="I210">
        <v>0</v>
      </c>
      <c r="J210">
        <v>0</v>
      </c>
      <c r="K210">
        <v>0</v>
      </c>
      <c r="L210">
        <v>0</v>
      </c>
      <c r="M210">
        <v>0</v>
      </c>
      <c r="N210">
        <v>0</v>
      </c>
      <c r="O210">
        <v>0</v>
      </c>
      <c r="P210">
        <v>0</v>
      </c>
      <c r="Q210">
        <v>0</v>
      </c>
      <c r="R210">
        <v>0.0037624031394033002</v>
      </c>
      <c r="S210">
        <v>0</v>
      </c>
      <c r="T210">
        <v>0</v>
      </c>
      <c r="U210">
        <v>0</v>
      </c>
      <c r="V210">
        <v>0</v>
      </c>
      <c r="W210" t="s">
        <v>260</v>
      </c>
      <c r="X210" t="s">
        <v>261</v>
      </c>
      <c r="Y210" t="s">
        <v>262</v>
      </c>
      <c r="Z210" t="s">
        <v>420</v>
      </c>
      <c r="AA210" t="s">
        <v>421</v>
      </c>
      <c r="AB210" t="s">
        <v>265</v>
      </c>
      <c r="AC210" t="s">
        <v>266</v>
      </c>
      <c r="AD210" t="s">
        <v>267</v>
      </c>
      <c r="AE210" t="s">
        <v>268</v>
      </c>
      <c r="AF210" t="s">
        <v>269</v>
      </c>
      <c r="AG210" t="s">
        <v>270</v>
      </c>
      <c r="AH210" t="s">
        <v>195</v>
      </c>
      <c r="AI210" t="s">
        <v>195</v>
      </c>
      <c r="AJ210" t="s">
        <v>195</v>
      </c>
      <c r="AK210" t="s">
        <v>195</v>
      </c>
      <c r="AL210" t="s">
        <v>195</v>
      </c>
      <c r="AM210" t="s">
        <v>195</v>
      </c>
      <c r="AN210" t="s">
        <v>195</v>
      </c>
      <c r="AO210" t="s">
        <v>195</v>
      </c>
      <c r="AP210" t="s">
        <v>195</v>
      </c>
      <c r="AQ210" t="s">
        <v>195</v>
      </c>
      <c r="AR210" t="s">
        <v>195</v>
      </c>
      <c r="AS210" t="s">
        <v>195</v>
      </c>
      <c r="AT210" t="s">
        <v>195</v>
      </c>
      <c r="AU210" t="s">
        <v>195</v>
      </c>
      <c r="AV210" t="s">
        <v>195</v>
      </c>
      <c r="AW210">
        <v>0</v>
      </c>
      <c r="AX210">
        <v>0</v>
      </c>
      <c r="AY210">
        <v>0</v>
      </c>
      <c r="AZ210">
        <v>0</v>
      </c>
      <c r="BA210">
        <v>0.0047773442766196996</v>
      </c>
      <c r="BB210">
        <v>0</v>
      </c>
      <c r="BC210">
        <v>0</v>
      </c>
      <c r="BD210">
        <v>0</v>
      </c>
      <c r="BE210">
        <v>0</v>
      </c>
      <c r="BF210">
        <v>0</v>
      </c>
      <c r="BG210">
        <v>0</v>
      </c>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row>
    <row r="211">
      <c r="A211" t="s">
        <v>725</v>
      </c>
      <c r="B211">
        <v>2014</v>
      </c>
      <c r="C211" t="s">
        <v>731</v>
      </c>
      <c r="D211">
        <v>70</v>
      </c>
      <c r="E211" t="s">
        <v>271</v>
      </c>
      <c r="F211" t="s">
        <v>427</v>
      </c>
      <c r="G211" t="s">
        <v>195</v>
      </c>
      <c r="H211">
        <v>0</v>
      </c>
      <c r="I211">
        <v>0</v>
      </c>
      <c r="J211">
        <v>0.044024303821656202</v>
      </c>
      <c r="K211">
        <v>0.069782306782335199</v>
      </c>
      <c r="L211">
        <v>0.066439633226513403</v>
      </c>
      <c r="M211">
        <v>0.12778391481332621</v>
      </c>
      <c r="N211">
        <v>0.20268316616595189</v>
      </c>
      <c r="O211">
        <v>0.1924402921217829</v>
      </c>
      <c r="P211">
        <v>0</v>
      </c>
      <c r="Q211">
        <v>0</v>
      </c>
      <c r="R211">
        <v>0</v>
      </c>
      <c r="S211">
        <v>0</v>
      </c>
      <c r="T211">
        <v>0</v>
      </c>
      <c r="U211">
        <v>0</v>
      </c>
      <c r="V211">
        <v>0</v>
      </c>
      <c r="W211" t="s">
        <v>260</v>
      </c>
      <c r="X211" t="s">
        <v>261</v>
      </c>
      <c r="Y211" t="s">
        <v>262</v>
      </c>
      <c r="Z211" t="s">
        <v>420</v>
      </c>
      <c r="AA211" t="s">
        <v>421</v>
      </c>
      <c r="AB211" t="s">
        <v>265</v>
      </c>
      <c r="AC211" t="s">
        <v>266</v>
      </c>
      <c r="AD211" t="s">
        <v>267</v>
      </c>
      <c r="AE211" t="s">
        <v>268</v>
      </c>
      <c r="AF211" t="s">
        <v>269</v>
      </c>
      <c r="AG211" t="s">
        <v>270</v>
      </c>
      <c r="AH211" t="s">
        <v>195</v>
      </c>
      <c r="AI211" t="s">
        <v>195</v>
      </c>
      <c r="AJ211" t="s">
        <v>195</v>
      </c>
      <c r="AK211" t="s">
        <v>195</v>
      </c>
      <c r="AL211" t="s">
        <v>195</v>
      </c>
      <c r="AM211" t="s">
        <v>195</v>
      </c>
      <c r="AN211" t="s">
        <v>195</v>
      </c>
      <c r="AO211" t="s">
        <v>195</v>
      </c>
      <c r="AP211" t="s">
        <v>195</v>
      </c>
      <c r="AQ211" t="s">
        <v>195</v>
      </c>
      <c r="AR211" t="s">
        <v>195</v>
      </c>
      <c r="AS211" t="s">
        <v>195</v>
      </c>
      <c r="AT211" t="s">
        <v>195</v>
      </c>
      <c r="AU211" t="s">
        <v>195</v>
      </c>
      <c r="AV211" t="s">
        <v>195</v>
      </c>
      <c r="AW211">
        <v>0</v>
      </c>
      <c r="AX211">
        <v>0</v>
      </c>
      <c r="AY211">
        <v>0</v>
      </c>
      <c r="AZ211">
        <v>0.13234572316623369</v>
      </c>
      <c r="BA211">
        <v>0.26381564001181979</v>
      </c>
      <c r="BB211">
        <v>0</v>
      </c>
      <c r="BC211">
        <v>0</v>
      </c>
      <c r="BD211">
        <v>0</v>
      </c>
      <c r="BE211">
        <v>0</v>
      </c>
      <c r="BF211">
        <v>0</v>
      </c>
      <c r="BG211">
        <v>0</v>
      </c>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row>
    <row r="212">
      <c r="A212" t="s">
        <v>725</v>
      </c>
      <c r="B212">
        <v>2014</v>
      </c>
      <c r="C212" t="s">
        <v>731</v>
      </c>
      <c r="D212">
        <v>71</v>
      </c>
      <c r="E212" t="s">
        <v>271</v>
      </c>
      <c r="F212" t="s">
        <v>289</v>
      </c>
      <c r="G212" t="s">
        <v>195</v>
      </c>
      <c r="H212">
        <v>0.0039388718818233999</v>
      </c>
      <c r="I212">
        <v>0.029683039584875798</v>
      </c>
      <c r="J212">
        <v>0</v>
      </c>
      <c r="K212">
        <v>0.020994116754773799</v>
      </c>
      <c r="L212">
        <v>1.283898467656442</v>
      </c>
      <c r="M212">
        <v>0</v>
      </c>
      <c r="N212">
        <v>0</v>
      </c>
      <c r="O212">
        <v>0.0338874098740252</v>
      </c>
      <c r="P212">
        <v>0.2165206083935077</v>
      </c>
      <c r="Q212">
        <v>3.474696817668935</v>
      </c>
      <c r="R212">
        <v>0.0060092871475422999</v>
      </c>
      <c r="S212">
        <v>0.045250061896332003</v>
      </c>
      <c r="T212">
        <v>0</v>
      </c>
      <c r="U212">
        <v>0</v>
      </c>
      <c r="V212">
        <v>0.032018388889756597</v>
      </c>
      <c r="W212" t="s">
        <v>260</v>
      </c>
      <c r="X212" t="s">
        <v>261</v>
      </c>
      <c r="Y212" t="s">
        <v>262</v>
      </c>
      <c r="Z212" t="s">
        <v>420</v>
      </c>
      <c r="AA212" t="s">
        <v>421</v>
      </c>
      <c r="AB212" t="s">
        <v>265</v>
      </c>
      <c r="AC212" t="s">
        <v>266</v>
      </c>
      <c r="AD212" t="s">
        <v>267</v>
      </c>
      <c r="AE212" t="s">
        <v>268</v>
      </c>
      <c r="AF212" t="s">
        <v>269</v>
      </c>
      <c r="AG212" t="s">
        <v>270</v>
      </c>
      <c r="AH212" t="s">
        <v>195</v>
      </c>
      <c r="AI212" t="s">
        <v>195</v>
      </c>
      <c r="AJ212" t="s">
        <v>195</v>
      </c>
      <c r="AK212" t="s">
        <v>195</v>
      </c>
      <c r="AL212" t="s">
        <v>195</v>
      </c>
      <c r="AM212" t="s">
        <v>195</v>
      </c>
      <c r="AN212" t="s">
        <v>195</v>
      </c>
      <c r="AO212" t="s">
        <v>195</v>
      </c>
      <c r="AP212" t="s">
        <v>195</v>
      </c>
      <c r="AQ212" t="s">
        <v>195</v>
      </c>
      <c r="AR212" t="s">
        <v>195</v>
      </c>
      <c r="AS212" t="s">
        <v>195</v>
      </c>
      <c r="AT212" t="s">
        <v>195</v>
      </c>
      <c r="AU212" t="s">
        <v>195</v>
      </c>
      <c r="AV212" t="s">
        <v>195</v>
      </c>
      <c r="AW212">
        <v>0</v>
      </c>
      <c r="AX212">
        <v>0</v>
      </c>
      <c r="AY212">
        <v>0.1013762293336353</v>
      </c>
      <c r="AZ212">
        <v>0</v>
      </c>
      <c r="BA212">
        <v>0</v>
      </c>
      <c r="BB212">
        <v>0.26102869777891818</v>
      </c>
      <c r="BC212">
        <v>2.3053878626341011</v>
      </c>
      <c r="BD212">
        <v>0</v>
      </c>
      <c r="BE212">
        <v>0</v>
      </c>
      <c r="BF212">
        <v>0.1092357806418193</v>
      </c>
      <c r="BG212">
        <v>0.037291223038161</v>
      </c>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row>
    <row r="213">
      <c r="A213" t="s">
        <v>725</v>
      </c>
      <c r="B213">
        <v>2014</v>
      </c>
      <c r="C213" t="s">
        <v>731</v>
      </c>
      <c r="D213">
        <v>72</v>
      </c>
      <c r="E213" t="s">
        <v>271</v>
      </c>
      <c r="F213" t="s">
        <v>46</v>
      </c>
      <c r="G213" t="s">
        <v>195</v>
      </c>
      <c r="H213">
        <v>0</v>
      </c>
      <c r="I213">
        <v>0</v>
      </c>
      <c r="J213">
        <v>0</v>
      </c>
      <c r="K213">
        <v>0.17944287096990999</v>
      </c>
      <c r="L213">
        <v>0.97135433477882005</v>
      </c>
      <c r="M213">
        <v>0</v>
      </c>
      <c r="N213">
        <v>0.52119299162085764</v>
      </c>
      <c r="O213">
        <v>1.864420748327196</v>
      </c>
      <c r="P213">
        <v>0.34418132471125701</v>
      </c>
      <c r="Q213">
        <v>0.60765463430225386</v>
      </c>
      <c r="R213">
        <v>0</v>
      </c>
      <c r="S213">
        <v>0</v>
      </c>
      <c r="T213">
        <v>0</v>
      </c>
      <c r="U213">
        <v>0</v>
      </c>
      <c r="V213">
        <v>0</v>
      </c>
      <c r="W213" t="s">
        <v>260</v>
      </c>
      <c r="X213" t="s">
        <v>261</v>
      </c>
      <c r="Y213" t="s">
        <v>262</v>
      </c>
      <c r="Z213" t="s">
        <v>420</v>
      </c>
      <c r="AA213" t="s">
        <v>421</v>
      </c>
      <c r="AB213" t="s">
        <v>265</v>
      </c>
      <c r="AC213" t="s">
        <v>266</v>
      </c>
      <c r="AD213" t="s">
        <v>267</v>
      </c>
      <c r="AE213" t="s">
        <v>268</v>
      </c>
      <c r="AF213" t="s">
        <v>269</v>
      </c>
      <c r="AG213" t="s">
        <v>270</v>
      </c>
      <c r="AH213" t="s">
        <v>195</v>
      </c>
      <c r="AI213" t="s">
        <v>195</v>
      </c>
      <c r="AJ213" t="s">
        <v>195</v>
      </c>
      <c r="AK213" t="s">
        <v>195</v>
      </c>
      <c r="AL213" t="s">
        <v>195</v>
      </c>
      <c r="AM213" t="s">
        <v>195</v>
      </c>
      <c r="AN213" t="s">
        <v>195</v>
      </c>
      <c r="AO213" t="s">
        <v>195</v>
      </c>
      <c r="AP213" t="s">
        <v>195</v>
      </c>
      <c r="AQ213" t="s">
        <v>195</v>
      </c>
      <c r="AR213" t="s">
        <v>195</v>
      </c>
      <c r="AS213" t="s">
        <v>195</v>
      </c>
      <c r="AT213" t="s">
        <v>195</v>
      </c>
      <c r="AU213" t="s">
        <v>195</v>
      </c>
      <c r="AV213" t="s">
        <v>195</v>
      </c>
      <c r="AW213">
        <v>0</v>
      </c>
      <c r="AX213">
        <v>0</v>
      </c>
      <c r="AY213">
        <v>0.087924447693744606</v>
      </c>
      <c r="AZ213">
        <v>0</v>
      </c>
      <c r="BA213">
        <v>1.9160765673819351</v>
      </c>
      <c r="BB213">
        <v>0</v>
      </c>
      <c r="BC213">
        <v>0.22015593800887209</v>
      </c>
      <c r="BD213">
        <v>0</v>
      </c>
      <c r="BE213">
        <v>0</v>
      </c>
      <c r="BF213">
        <v>0</v>
      </c>
      <c r="BG213">
        <v>0</v>
      </c>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row>
    <row r="214">
      <c r="A214" t="s">
        <v>725</v>
      </c>
      <c r="B214">
        <v>2014</v>
      </c>
      <c r="C214" t="s">
        <v>731</v>
      </c>
      <c r="D214">
        <v>122</v>
      </c>
      <c r="E214" t="s">
        <v>18</v>
      </c>
      <c r="F214" t="s">
        <v>14</v>
      </c>
      <c r="G214" t="s">
        <v>746</v>
      </c>
      <c r="H214">
        <v>30.748986453596711</v>
      </c>
      <c r="I214">
        <v>34.591635682921627</v>
      </c>
      <c r="J214">
        <v>35.165936073713652</v>
      </c>
      <c r="K214">
        <v>39.631740716008267</v>
      </c>
      <c r="L214">
        <v>66.13477420294862</v>
      </c>
      <c r="M214">
        <v>38.087698459496053</v>
      </c>
      <c r="N214">
        <v>45.771191039863339</v>
      </c>
      <c r="O214">
        <v>54.57200449254043</v>
      </c>
      <c r="P214">
        <v>61.007620416576373</v>
      </c>
      <c r="Q214">
        <v>83.010093913441381</v>
      </c>
      <c r="R214">
        <v>29.458697456257418</v>
      </c>
      <c r="S214">
        <v>32.139974346792897</v>
      </c>
      <c r="T214">
        <v>37.425446262464646</v>
      </c>
      <c r="U214">
        <v>33.190700258381113</v>
      </c>
      <c r="V214">
        <v>34.034532060774389</v>
      </c>
      <c r="W214" t="s">
        <v>260</v>
      </c>
      <c r="X214" t="s">
        <v>261</v>
      </c>
      <c r="Y214" t="s">
        <v>262</v>
      </c>
      <c r="Z214" t="s">
        <v>420</v>
      </c>
      <c r="AA214" t="s">
        <v>421</v>
      </c>
      <c r="AB214" t="s">
        <v>265</v>
      </c>
      <c r="AC214" t="s">
        <v>266</v>
      </c>
      <c r="AD214" t="s">
        <v>267</v>
      </c>
      <c r="AE214" t="s">
        <v>268</v>
      </c>
      <c r="AF214" t="s">
        <v>269</v>
      </c>
      <c r="AG214" t="s">
        <v>270</v>
      </c>
      <c r="AH214" t="s">
        <v>195</v>
      </c>
      <c r="AI214" t="s">
        <v>195</v>
      </c>
      <c r="AJ214" t="s">
        <v>195</v>
      </c>
      <c r="AK214" t="s">
        <v>195</v>
      </c>
      <c r="AL214" t="s">
        <v>195</v>
      </c>
      <c r="AM214" t="s">
        <v>195</v>
      </c>
      <c r="AN214" t="s">
        <v>195</v>
      </c>
      <c r="AO214" t="s">
        <v>195</v>
      </c>
      <c r="AP214" t="s">
        <v>195</v>
      </c>
      <c r="AQ214" t="s">
        <v>195</v>
      </c>
      <c r="AR214" t="s">
        <v>195</v>
      </c>
      <c r="AS214" t="s">
        <v>195</v>
      </c>
      <c r="AT214" t="s">
        <v>195</v>
      </c>
      <c r="AU214" t="s">
        <v>195</v>
      </c>
      <c r="AV214" t="s">
        <v>195</v>
      </c>
      <c r="AW214">
        <v>40.34504993518874</v>
      </c>
      <c r="AX214">
        <v>27.19595424411354</v>
      </c>
      <c r="AY214">
        <v>27.44254552864485</v>
      </c>
      <c r="AZ214">
        <v>26.274939247019439</v>
      </c>
      <c r="BA214">
        <v>38.380500319809421</v>
      </c>
      <c r="BB214">
        <v>36.73223671775142</v>
      </c>
      <c r="BC214">
        <v>64.087860564240245</v>
      </c>
      <c r="BD214">
        <v>74.859452362817763</v>
      </c>
      <c r="BE214">
        <v>51.350362985821533</v>
      </c>
      <c r="BF214">
        <v>69.4998591727622</v>
      </c>
      <c r="BG214">
        <v>8.0375281140118808</v>
      </c>
      <c r="BH214"/>
      <c r="BI214"/>
      <c r="BJ214"/>
      <c r="BK214"/>
      <c r="BL214"/>
      <c r="BM214"/>
      <c r="BN214"/>
      <c r="BO214"/>
      <c r="BP214"/>
      <c r="BQ214"/>
      <c r="BR214"/>
      <c r="BS214"/>
      <c r="BT214"/>
      <c r="BU214"/>
      <c r="BV214"/>
      <c r="BW214">
        <v>6005.9925749999911</v>
      </c>
      <c r="BX214">
        <v>6750.8074790000001</v>
      </c>
      <c r="BY214">
        <v>6868.5458660000004</v>
      </c>
      <c r="BZ214">
        <v>7736.9081189999861</v>
      </c>
      <c r="CA214">
        <v>12916.26039199998</v>
      </c>
      <c r="CB214">
        <v>2561.9833349999999</v>
      </c>
      <c r="CC214">
        <v>3076.278679000005</v>
      </c>
      <c r="CD214">
        <v>3679.6629650000009</v>
      </c>
      <c r="CE214">
        <v>4091.4158780000012</v>
      </c>
      <c r="CF214">
        <v>5588.8556239999898</v>
      </c>
      <c r="CG214">
        <v>3771.6626640000009</v>
      </c>
      <c r="CH214">
        <v>4115.7096590000019</v>
      </c>
      <c r="CI214">
        <v>4787.8104120000089</v>
      </c>
      <c r="CJ214">
        <v>4248.492879000004</v>
      </c>
      <c r="CK214">
        <v>4356.6423360000044</v>
      </c>
      <c r="CL214">
        <v>6239.8410529999992</v>
      </c>
      <c r="CM214">
        <v>1163.6842939999999</v>
      </c>
      <c r="CN214">
        <v>3651.1908050000011</v>
      </c>
      <c r="CO214">
        <v>1706.473579</v>
      </c>
      <c r="CP214">
        <v>3869.555383000009</v>
      </c>
      <c r="CQ214">
        <v>3728.9897730000089</v>
      </c>
      <c r="CR214">
        <v>5780.7539559999896</v>
      </c>
      <c r="CS214">
        <v>2475.479525999996</v>
      </c>
      <c r="CT214">
        <v>4257.5649130000038</v>
      </c>
      <c r="CU214">
        <v>6806.8780559999823</v>
      </c>
      <c r="CV214">
        <v>598.10309299999983</v>
      </c>
      <c r="CW214"/>
      <c r="CX214"/>
      <c r="CY214"/>
      <c r="CZ214"/>
      <c r="DA214"/>
      <c r="DB214"/>
      <c r="DC214"/>
      <c r="DD214"/>
      <c r="DE214"/>
      <c r="DF214"/>
      <c r="DG214"/>
      <c r="DH214"/>
      <c r="DI214"/>
      <c r="DJ214"/>
      <c r="DK214"/>
    </row>
    <row r="215">
      <c r="A215" t="s">
        <v>725</v>
      </c>
      <c r="B215">
        <v>2014</v>
      </c>
      <c r="C215" t="s">
        <v>731</v>
      </c>
      <c r="D215">
        <v>123</v>
      </c>
      <c r="E215" t="s">
        <v>18</v>
      </c>
      <c r="F215" t="s">
        <v>51</v>
      </c>
      <c r="G215" t="s">
        <v>195</v>
      </c>
      <c r="H215">
        <v>69.251013546403101</v>
      </c>
      <c r="I215">
        <v>65.408364317078536</v>
      </c>
      <c r="J215">
        <v>64.834063926286433</v>
      </c>
      <c r="K215">
        <v>60.368259283991712</v>
      </c>
      <c r="L215">
        <v>33.8652257970516</v>
      </c>
      <c r="M215">
        <v>61.912301540504167</v>
      </c>
      <c r="N215">
        <v>54.228808960136853</v>
      </c>
      <c r="O215">
        <v>45.427995507459599</v>
      </c>
      <c r="P215">
        <v>38.992379583423677</v>
      </c>
      <c r="Q215">
        <v>16.989906086558658</v>
      </c>
      <c r="R215">
        <v>70.541302543742589</v>
      </c>
      <c r="S215">
        <v>67.860025653207501</v>
      </c>
      <c r="T215">
        <v>62.574553737535417</v>
      </c>
      <c r="U215">
        <v>66.809299741618972</v>
      </c>
      <c r="V215">
        <v>65.965467939225746</v>
      </c>
      <c r="W215" t="s">
        <v>260</v>
      </c>
      <c r="X215" t="s">
        <v>261</v>
      </c>
      <c r="Y215" t="s">
        <v>262</v>
      </c>
      <c r="Z215" t="s">
        <v>420</v>
      </c>
      <c r="AA215" t="s">
        <v>421</v>
      </c>
      <c r="AB215" t="s">
        <v>265</v>
      </c>
      <c r="AC215" t="s">
        <v>266</v>
      </c>
      <c r="AD215" t="s">
        <v>267</v>
      </c>
      <c r="AE215" t="s">
        <v>268</v>
      </c>
      <c r="AF215" t="s">
        <v>269</v>
      </c>
      <c r="AG215" t="s">
        <v>270</v>
      </c>
      <c r="AH215" t="s">
        <v>195</v>
      </c>
      <c r="AI215" t="s">
        <v>195</v>
      </c>
      <c r="AJ215" t="s">
        <v>195</v>
      </c>
      <c r="AK215" t="s">
        <v>195</v>
      </c>
      <c r="AL215" t="s">
        <v>195</v>
      </c>
      <c r="AM215" t="s">
        <v>195</v>
      </c>
      <c r="AN215" t="s">
        <v>195</v>
      </c>
      <c r="AO215" t="s">
        <v>195</v>
      </c>
      <c r="AP215" t="s">
        <v>195</v>
      </c>
      <c r="AQ215" t="s">
        <v>195</v>
      </c>
      <c r="AR215" t="s">
        <v>195</v>
      </c>
      <c r="AS215" t="s">
        <v>195</v>
      </c>
      <c r="AT215" t="s">
        <v>195</v>
      </c>
      <c r="AU215" t="s">
        <v>195</v>
      </c>
      <c r="AV215" t="s">
        <v>195</v>
      </c>
      <c r="AW215">
        <v>59.654950064811047</v>
      </c>
      <c r="AX215">
        <v>72.804045755886435</v>
      </c>
      <c r="AY215">
        <v>72.557454471355413</v>
      </c>
      <c r="AZ215">
        <v>73.725060752980838</v>
      </c>
      <c r="BA215">
        <v>61.619499680190593</v>
      </c>
      <c r="BB215">
        <v>63.267763282248488</v>
      </c>
      <c r="BC215">
        <v>35.91213943575984</v>
      </c>
      <c r="BD215">
        <v>25.14054763718238</v>
      </c>
      <c r="BE215">
        <v>48.649637014178531</v>
      </c>
      <c r="BF215">
        <v>30.500140827238042</v>
      </c>
      <c r="BG215">
        <v>91.96247188598808</v>
      </c>
      <c r="BH215"/>
      <c r="BI215"/>
      <c r="BJ215"/>
      <c r="BK215"/>
      <c r="BL215"/>
      <c r="BM215"/>
      <c r="BN215"/>
      <c r="BO215"/>
      <c r="BP215"/>
      <c r="BQ215"/>
      <c r="BR215"/>
      <c r="BS215"/>
      <c r="BT215"/>
      <c r="BU215"/>
      <c r="BV215"/>
      <c r="BW215">
        <v>13526.334397999981</v>
      </c>
      <c r="BX215">
        <v>12764.914589999989</v>
      </c>
      <c r="BY215">
        <v>12663.269956</v>
      </c>
      <c r="BZ215">
        <v>11785.09111499997</v>
      </c>
      <c r="CA215">
        <v>6613.9497699999947</v>
      </c>
      <c r="CB215">
        <v>4164.5542050000058</v>
      </c>
      <c r="CC215">
        <v>3644.714612000002</v>
      </c>
      <c r="CD215">
        <v>3063.1037689999998</v>
      </c>
      <c r="CE215">
        <v>2614.9854700000028</v>
      </c>
      <c r="CF215">
        <v>1143.8865770000009</v>
      </c>
      <c r="CG215">
        <v>9031.5601179999867</v>
      </c>
      <c r="CH215">
        <v>8689.8688850000053</v>
      </c>
      <c r="CI215">
        <v>8005.1176360000027</v>
      </c>
      <c r="CJ215">
        <v>8551.7579319999986</v>
      </c>
      <c r="CK215">
        <v>8444.0106249999953</v>
      </c>
      <c r="CL215">
        <v>9226.3464049999711</v>
      </c>
      <c r="CM215">
        <v>3115.2032329999929</v>
      </c>
      <c r="CN215">
        <v>9653.6638819999898</v>
      </c>
      <c r="CO215">
        <v>4788.2077710000112</v>
      </c>
      <c r="CP215">
        <v>6212.5314859999926</v>
      </c>
      <c r="CQ215">
        <v>6422.8281020000004</v>
      </c>
      <c r="CR215">
        <v>3239.2911900000008</v>
      </c>
      <c r="CS215">
        <v>831.35674900000015</v>
      </c>
      <c r="CT215">
        <v>4033.6421310000019</v>
      </c>
      <c r="CU215">
        <v>2987.210935000006</v>
      </c>
      <c r="CV215">
        <v>6843.2779450000062</v>
      </c>
      <c r="CW215"/>
      <c r="CX215"/>
      <c r="CY215"/>
      <c r="CZ215"/>
      <c r="DA215"/>
      <c r="DB215"/>
      <c r="DC215"/>
      <c r="DD215"/>
      <c r="DE215"/>
      <c r="DF215"/>
      <c r="DG215"/>
      <c r="DH215"/>
      <c r="DI215"/>
      <c r="DJ215"/>
      <c r="DK215"/>
    </row>
    <row r="216">
      <c r="A216" t="s">
        <v>725</v>
      </c>
      <c r="B216">
        <v>2014</v>
      </c>
      <c r="C216" t="s">
        <v>731</v>
      </c>
      <c r="D216">
        <v>124</v>
      </c>
      <c r="E216" t="s">
        <v>50</v>
      </c>
      <c r="F216" t="s">
        <v>15</v>
      </c>
      <c r="G216" t="s">
        <v>747</v>
      </c>
      <c r="H216">
        <v>14.721089965239139</v>
      </c>
      <c r="I216">
        <v>19.027283376301359</v>
      </c>
      <c r="J216">
        <v>22.12963222360252</v>
      </c>
      <c r="K216">
        <v>20.952162952019631</v>
      </c>
      <c r="L216">
        <v>25.917317086733931</v>
      </c>
      <c r="M216">
        <v>24.888941094053639</v>
      </c>
      <c r="N216">
        <v>19.920618868538519</v>
      </c>
      <c r="O216">
        <v>18.771952744821149</v>
      </c>
      <c r="P216">
        <v>19.989477575954581</v>
      </c>
      <c r="Q216">
        <v>38.504262061526227</v>
      </c>
      <c r="R216">
        <v>13.494681514321879</v>
      </c>
      <c r="S216">
        <v>16.100932588993121</v>
      </c>
      <c r="T216">
        <v>21.666391334338261</v>
      </c>
      <c r="U216">
        <v>20.10980123755014</v>
      </c>
      <c r="V216">
        <v>21.213935487842541</v>
      </c>
      <c r="W216" t="s">
        <v>260</v>
      </c>
      <c r="X216" t="s">
        <v>261</v>
      </c>
      <c r="Y216" t="s">
        <v>262</v>
      </c>
      <c r="Z216" t="s">
        <v>420</v>
      </c>
      <c r="AA216" t="s">
        <v>421</v>
      </c>
      <c r="AB216" t="s">
        <v>265</v>
      </c>
      <c r="AC216" t="s">
        <v>266</v>
      </c>
      <c r="AD216" t="s">
        <v>267</v>
      </c>
      <c r="AE216" t="s">
        <v>268</v>
      </c>
      <c r="AF216" t="s">
        <v>269</v>
      </c>
      <c r="AG216" t="s">
        <v>270</v>
      </c>
      <c r="AH216" t="s">
        <v>195</v>
      </c>
      <c r="AI216" t="s">
        <v>195</v>
      </c>
      <c r="AJ216" t="s">
        <v>195</v>
      </c>
      <c r="AK216" t="s">
        <v>195</v>
      </c>
      <c r="AL216" t="s">
        <v>195</v>
      </c>
      <c r="AM216" t="s">
        <v>195</v>
      </c>
      <c r="AN216" t="s">
        <v>195</v>
      </c>
      <c r="AO216" t="s">
        <v>195</v>
      </c>
      <c r="AP216" t="s">
        <v>195</v>
      </c>
      <c r="AQ216" t="s">
        <v>195</v>
      </c>
      <c r="AR216" t="s">
        <v>195</v>
      </c>
      <c r="AS216" t="s">
        <v>195</v>
      </c>
      <c r="AT216" t="s">
        <v>195</v>
      </c>
      <c r="AU216" t="s">
        <v>195</v>
      </c>
      <c r="AV216" t="s">
        <v>195</v>
      </c>
      <c r="AW216">
        <v>25.568492401496929</v>
      </c>
      <c r="AX216">
        <v>14.6196966396682</v>
      </c>
      <c r="AY216">
        <v>12.932941399813179</v>
      </c>
      <c r="AZ216">
        <v>8.0188324250888883</v>
      </c>
      <c r="BA216">
        <v>13.07614072886583</v>
      </c>
      <c r="BB216">
        <v>14.147958598991289</v>
      </c>
      <c r="BC216">
        <v>20.72825463343824</v>
      </c>
      <c r="BD216">
        <v>37.867688838026993</v>
      </c>
      <c r="BE216">
        <v>37.349915224237463</v>
      </c>
      <c r="BF216">
        <v>41.168468410768313</v>
      </c>
      <c r="BG216">
        <v>3.1602415438627309</v>
      </c>
      <c r="BH216"/>
      <c r="BI216"/>
      <c r="BJ216"/>
      <c r="BK216"/>
      <c r="BL216"/>
      <c r="BM216"/>
      <c r="BN216"/>
      <c r="BO216"/>
      <c r="BP216"/>
      <c r="BQ216"/>
      <c r="BR216"/>
      <c r="BS216"/>
      <c r="BT216"/>
      <c r="BU216"/>
      <c r="BV216"/>
      <c r="BW216">
        <v>2875.371426000002</v>
      </c>
      <c r="BX216">
        <v>3713.3117410000041</v>
      </c>
      <c r="BY216">
        <v>4322.3190080000022</v>
      </c>
      <c r="BZ216">
        <v>4085.6202600000011</v>
      </c>
      <c r="CA216">
        <v>5061.179205999998</v>
      </c>
      <c r="CB216">
        <v>1674.1639660000019</v>
      </c>
      <c r="CC216">
        <v>1336.4820830000001</v>
      </c>
      <c r="CD216">
        <v>1265.7489849999999</v>
      </c>
      <c r="CE216">
        <v>1340.1337280000009</v>
      </c>
      <c r="CF216">
        <v>2592.3927010000039</v>
      </c>
      <c r="CG216">
        <v>1727.754138</v>
      </c>
      <c r="CH216">
        <v>2061.8175689999998</v>
      </c>
      <c r="CI216">
        <v>2771.7658540000011</v>
      </c>
      <c r="CJ216">
        <v>2574.1049959999991</v>
      </c>
      <c r="CK216">
        <v>2713.4376209999991</v>
      </c>
      <c r="CL216">
        <v>3954.4709650000018</v>
      </c>
      <c r="CM216">
        <v>625.56037599999979</v>
      </c>
      <c r="CN216">
        <v>1720.709060000001</v>
      </c>
      <c r="CO216">
        <v>520.79761400000029</v>
      </c>
      <c r="CP216">
        <v>1316.483695000001</v>
      </c>
      <c r="CQ216">
        <v>1436.2749899999999</v>
      </c>
      <c r="CR216">
        <v>1869.2627390000009</v>
      </c>
      <c r="CS216">
        <v>1252.2224709999989</v>
      </c>
      <c r="CT216">
        <v>3096.7588020000048</v>
      </c>
      <c r="CU216">
        <v>4030.0953140000029</v>
      </c>
      <c r="CV216">
        <v>235.165615</v>
      </c>
      <c r="CW216"/>
      <c r="CX216"/>
      <c r="CY216"/>
      <c r="CZ216"/>
      <c r="DA216"/>
      <c r="DB216"/>
      <c r="DC216"/>
      <c r="DD216"/>
      <c r="DE216"/>
      <c r="DF216"/>
      <c r="DG216"/>
      <c r="DH216"/>
      <c r="DI216"/>
      <c r="DJ216"/>
      <c r="DK216"/>
    </row>
    <row r="217">
      <c r="A217" t="s">
        <v>725</v>
      </c>
      <c r="B217">
        <v>2014</v>
      </c>
      <c r="C217" t="s">
        <v>731</v>
      </c>
      <c r="D217">
        <v>125</v>
      </c>
      <c r="E217" t="s">
        <v>50</v>
      </c>
      <c r="F217" t="s">
        <v>16</v>
      </c>
      <c r="G217" t="s">
        <v>748</v>
      </c>
      <c r="H217">
        <v>16.02789648835763</v>
      </c>
      <c r="I217">
        <v>15.564352306620311</v>
      </c>
      <c r="J217">
        <v>13.036303850111141</v>
      </c>
      <c r="K217">
        <v>18.679577763988739</v>
      </c>
      <c r="L217">
        <v>40.217457116214739</v>
      </c>
      <c r="M217">
        <v>13.19875736544245</v>
      </c>
      <c r="N217">
        <v>25.85057217132475</v>
      </c>
      <c r="O217">
        <v>35.800051747719287</v>
      </c>
      <c r="P217">
        <v>41.01814284062182</v>
      </c>
      <c r="Q217">
        <v>44.50583185191541</v>
      </c>
      <c r="R217">
        <v>15.964015941935539</v>
      </c>
      <c r="S217">
        <v>16.039041757799769</v>
      </c>
      <c r="T217">
        <v>15.75905492812633</v>
      </c>
      <c r="U217">
        <v>13.08089902083092</v>
      </c>
      <c r="V217">
        <v>12.8205965729318</v>
      </c>
      <c r="W217" t="s">
        <v>260</v>
      </c>
      <c r="X217" t="s">
        <v>261</v>
      </c>
      <c r="Y217" t="s">
        <v>262</v>
      </c>
      <c r="Z217" t="s">
        <v>420</v>
      </c>
      <c r="AA217" t="s">
        <v>421</v>
      </c>
      <c r="AB217" t="s">
        <v>265</v>
      </c>
      <c r="AC217" t="s">
        <v>266</v>
      </c>
      <c r="AD217" t="s">
        <v>267</v>
      </c>
      <c r="AE217" t="s">
        <v>268</v>
      </c>
      <c r="AF217" t="s">
        <v>269</v>
      </c>
      <c r="AG217" t="s">
        <v>270</v>
      </c>
      <c r="AH217" t="s">
        <v>195</v>
      </c>
      <c r="AI217" t="s">
        <v>195</v>
      </c>
      <c r="AJ217" t="s">
        <v>195</v>
      </c>
      <c r="AK217" t="s">
        <v>195</v>
      </c>
      <c r="AL217" t="s">
        <v>195</v>
      </c>
      <c r="AM217" t="s">
        <v>195</v>
      </c>
      <c r="AN217" t="s">
        <v>195</v>
      </c>
      <c r="AO217" t="s">
        <v>195</v>
      </c>
      <c r="AP217" t="s">
        <v>195</v>
      </c>
      <c r="AQ217" t="s">
        <v>195</v>
      </c>
      <c r="AR217" t="s">
        <v>195</v>
      </c>
      <c r="AS217" t="s">
        <v>195</v>
      </c>
      <c r="AT217" t="s">
        <v>195</v>
      </c>
      <c r="AU217" t="s">
        <v>195</v>
      </c>
      <c r="AV217" t="s">
        <v>195</v>
      </c>
      <c r="AW217">
        <v>14.776557533691861</v>
      </c>
      <c r="AX217">
        <v>12.57625760444534</v>
      </c>
      <c r="AY217">
        <v>14.509604128831681</v>
      </c>
      <c r="AZ217">
        <v>18.256106821930551</v>
      </c>
      <c r="BA217">
        <v>25.304359590943569</v>
      </c>
      <c r="BB217">
        <v>22.58427811876005</v>
      </c>
      <c r="BC217">
        <v>43.359605930802132</v>
      </c>
      <c r="BD217">
        <v>36.991763524790912</v>
      </c>
      <c r="BE217">
        <v>14.00044776158407</v>
      </c>
      <c r="BF217">
        <v>28.331390761994101</v>
      </c>
      <c r="BG217">
        <v>4.8772865701491499</v>
      </c>
      <c r="BH217"/>
      <c r="BI217"/>
      <c r="BJ217"/>
      <c r="BK217"/>
      <c r="BL217"/>
      <c r="BM217"/>
      <c r="BN217"/>
      <c r="BO217"/>
      <c r="BP217"/>
      <c r="BQ217"/>
      <c r="BR217"/>
      <c r="BS217"/>
      <c r="BT217"/>
      <c r="BU217"/>
      <c r="BV217"/>
      <c r="BW217">
        <v>3130.621149000001</v>
      </c>
      <c r="BX217">
        <v>3037.4957380000019</v>
      </c>
      <c r="BY217">
        <v>2546.226858</v>
      </c>
      <c r="BZ217">
        <v>3642.4717360000041</v>
      </c>
      <c r="CA217">
        <v>7853.7356699999973</v>
      </c>
      <c r="CB217">
        <v>887.81936899999994</v>
      </c>
      <c r="CC217">
        <v>1734.324961</v>
      </c>
      <c r="CD217">
        <v>2413.9139800000021</v>
      </c>
      <c r="CE217">
        <v>2749.936634000002</v>
      </c>
      <c r="CF217">
        <v>2996.4629230000028</v>
      </c>
      <c r="CG217">
        <v>2043.908526000002</v>
      </c>
      <c r="CH217">
        <v>2053.8920899999998</v>
      </c>
      <c r="CI217">
        <v>2016.044558000001</v>
      </c>
      <c r="CJ217">
        <v>1674.3878830000001</v>
      </c>
      <c r="CK217">
        <v>1639.860226999999</v>
      </c>
      <c r="CL217">
        <v>2285.3700880000051</v>
      </c>
      <c r="CM217">
        <v>538.12391799999989</v>
      </c>
      <c r="CN217">
        <v>1930.481745000001</v>
      </c>
      <c r="CO217">
        <v>1185.6759649999999</v>
      </c>
      <c r="CP217">
        <v>2547.6000530000051</v>
      </c>
      <c r="CQ217">
        <v>2292.7147830000008</v>
      </c>
      <c r="CR217">
        <v>3910.145700999999</v>
      </c>
      <c r="CS217">
        <v>1223.2570550000009</v>
      </c>
      <c r="CT217">
        <v>1160.806110999999</v>
      </c>
      <c r="CU217">
        <v>2773.4382540000001</v>
      </c>
      <c r="CV217">
        <v>362.93747799999983</v>
      </c>
      <c r="CW217"/>
      <c r="CX217"/>
      <c r="CY217"/>
      <c r="CZ217"/>
      <c r="DA217"/>
      <c r="DB217"/>
      <c r="DC217"/>
      <c r="DD217"/>
      <c r="DE217"/>
      <c r="DF217"/>
      <c r="DG217"/>
      <c r="DH217"/>
      <c r="DI217"/>
      <c r="DJ217"/>
      <c r="DK217"/>
    </row>
    <row r="218">
      <c r="A218" t="s">
        <v>725</v>
      </c>
      <c r="B218">
        <v>2014</v>
      </c>
      <c r="C218" t="s">
        <v>731</v>
      </c>
      <c r="D218">
        <v>126</v>
      </c>
      <c r="E218" t="s">
        <v>50</v>
      </c>
      <c r="F218" t="s">
        <v>22</v>
      </c>
      <c r="G218" t="s">
        <v>749</v>
      </c>
      <c r="H218">
        <v>44.941322619338422</v>
      </c>
      <c r="I218">
        <v>47.20743626306438</v>
      </c>
      <c r="J218">
        <v>51.201494275486972</v>
      </c>
      <c r="K218">
        <v>53.104249240438243</v>
      </c>
      <c r="L218">
        <v>32.48040255769628</v>
      </c>
      <c r="M218">
        <v>50.981068441342472</v>
      </c>
      <c r="N218">
        <v>50.008966876137052</v>
      </c>
      <c r="O218">
        <v>42.573008725412002</v>
      </c>
      <c r="P218">
        <v>37.981594786128568</v>
      </c>
      <c r="Q218">
        <v>16.642186312043261</v>
      </c>
      <c r="R218">
        <v>44.317288237592038</v>
      </c>
      <c r="S218">
        <v>46.055466191828593</v>
      </c>
      <c r="T218">
        <v>46.789376517565813</v>
      </c>
      <c r="U218">
        <v>52.199127389426579</v>
      </c>
      <c r="V218">
        <v>55.734822262736138</v>
      </c>
      <c r="W218" t="s">
        <v>260</v>
      </c>
      <c r="X218" t="s">
        <v>261</v>
      </c>
      <c r="Y218" t="s">
        <v>262</v>
      </c>
      <c r="Z218" t="s">
        <v>420</v>
      </c>
      <c r="AA218" t="s">
        <v>421</v>
      </c>
      <c r="AB218" t="s">
        <v>265</v>
      </c>
      <c r="AC218" t="s">
        <v>266</v>
      </c>
      <c r="AD218" t="s">
        <v>267</v>
      </c>
      <c r="AE218" t="s">
        <v>268</v>
      </c>
      <c r="AF218" t="s">
        <v>269</v>
      </c>
      <c r="AG218" t="s">
        <v>270</v>
      </c>
      <c r="AH218" t="s">
        <v>195</v>
      </c>
      <c r="AI218" t="s">
        <v>195</v>
      </c>
      <c r="AJ218" t="s">
        <v>195</v>
      </c>
      <c r="AK218" t="s">
        <v>195</v>
      </c>
      <c r="AL218" t="s">
        <v>195</v>
      </c>
      <c r="AM218" t="s">
        <v>195</v>
      </c>
      <c r="AN218" t="s">
        <v>195</v>
      </c>
      <c r="AO218" t="s">
        <v>195</v>
      </c>
      <c r="AP218" t="s">
        <v>195</v>
      </c>
      <c r="AQ218" t="s">
        <v>195</v>
      </c>
      <c r="AR218" t="s">
        <v>195</v>
      </c>
      <c r="AS218" t="s">
        <v>195</v>
      </c>
      <c r="AT218" t="s">
        <v>195</v>
      </c>
      <c r="AU218" t="s">
        <v>195</v>
      </c>
      <c r="AV218" t="s">
        <v>195</v>
      </c>
      <c r="AW218">
        <v>44.84648971076755</v>
      </c>
      <c r="AX218">
        <v>51.945682305848507</v>
      </c>
      <c r="AY218">
        <v>61.724030500115909</v>
      </c>
      <c r="AZ218">
        <v>45.604200042855027</v>
      </c>
      <c r="BA218">
        <v>37.000422883157441</v>
      </c>
      <c r="BB218">
        <v>46.382556838373247</v>
      </c>
      <c r="BC218">
        <v>34.104337549801933</v>
      </c>
      <c r="BD218">
        <v>12.276193595341891</v>
      </c>
      <c r="BE218">
        <v>45.138575362296748</v>
      </c>
      <c r="BF218">
        <v>23.10160728591142</v>
      </c>
      <c r="BG218">
        <v>86.567397840594239</v>
      </c>
      <c r="BH218"/>
      <c r="BI218"/>
      <c r="BJ218"/>
      <c r="BK218"/>
      <c r="BL218"/>
      <c r="BM218"/>
      <c r="BN218"/>
      <c r="BO218"/>
      <c r="BP218"/>
      <c r="BQ218"/>
      <c r="BR218"/>
      <c r="BS218"/>
      <c r="BT218"/>
      <c r="BU218"/>
      <c r="BV218"/>
      <c r="BW218">
        <v>8778.0860800000009</v>
      </c>
      <c r="BX218">
        <v>9212.8720569999805</v>
      </c>
      <c r="BY218">
        <v>10000.581559999981</v>
      </c>
      <c r="BZ218">
        <v>10367.65153399999</v>
      </c>
      <c r="CA218">
        <v>6343.5095139999949</v>
      </c>
      <c r="CB218">
        <v>3429.2607070000008</v>
      </c>
      <c r="CC218">
        <v>3361.3302030000009</v>
      </c>
      <c r="CD218">
        <v>2870.5986699999989</v>
      </c>
      <c r="CE218">
        <v>2547.2117850000031</v>
      </c>
      <c r="CF218">
        <v>1120.475501000001</v>
      </c>
      <c r="CG218">
        <v>5674.0411439999871</v>
      </c>
      <c r="CH218">
        <v>5897.6688969999996</v>
      </c>
      <c r="CI218">
        <v>5985.7312720000009</v>
      </c>
      <c r="CJ218">
        <v>6681.6192269999974</v>
      </c>
      <c r="CK218">
        <v>7134.7633390000001</v>
      </c>
      <c r="CL218">
        <v>6936.042166999986</v>
      </c>
      <c r="CM218">
        <v>2222.697320999996</v>
      </c>
      <c r="CN218">
        <v>8212.2925649999961</v>
      </c>
      <c r="CO218">
        <v>2961.847474999995</v>
      </c>
      <c r="CP218">
        <v>3731.761842999997</v>
      </c>
      <c r="CQ218">
        <v>4708.6726960000015</v>
      </c>
      <c r="CR218">
        <v>3076.2509680000021</v>
      </c>
      <c r="CS218">
        <v>405.95362300000011</v>
      </c>
      <c r="CT218">
        <v>3742.532740000001</v>
      </c>
      <c r="CU218">
        <v>2262.839419000004</v>
      </c>
      <c r="CV218">
        <v>6441.8099280000133</v>
      </c>
      <c r="CW218"/>
      <c r="CX218"/>
      <c r="CY218"/>
      <c r="CZ218"/>
      <c r="DA218"/>
      <c r="DB218"/>
      <c r="DC218"/>
      <c r="DD218"/>
      <c r="DE218"/>
      <c r="DF218"/>
      <c r="DG218"/>
      <c r="DH218"/>
      <c r="DI218"/>
      <c r="DJ218"/>
      <c r="DK218"/>
    </row>
    <row r="219">
      <c r="A219" t="s">
        <v>725</v>
      </c>
      <c r="B219">
        <v>2014</v>
      </c>
      <c r="C219" t="s">
        <v>731</v>
      </c>
      <c r="D219">
        <v>127</v>
      </c>
      <c r="E219" t="s">
        <v>50</v>
      </c>
      <c r="F219" t="s">
        <v>19</v>
      </c>
      <c r="G219" t="s">
        <v>750</v>
      </c>
      <c r="H219">
        <v>24.309690927064789</v>
      </c>
      <c r="I219">
        <v>18.200928054013961</v>
      </c>
      <c r="J219">
        <v>13.632569650799381</v>
      </c>
      <c r="K219">
        <v>7.2640100435533803</v>
      </c>
      <c r="L219">
        <v>1.384823239355053</v>
      </c>
      <c r="M219">
        <v>10.931233099161449</v>
      </c>
      <c r="N219">
        <v>4.21984208399968</v>
      </c>
      <c r="O219">
        <v>2.8549867820475612</v>
      </c>
      <c r="P219">
        <v>1.010784797295033</v>
      </c>
      <c r="Q219">
        <v>0.34771977451509789</v>
      </c>
      <c r="R219">
        <v>26.224014306150529</v>
      </c>
      <c r="S219">
        <v>21.804559461378531</v>
      </c>
      <c r="T219">
        <v>15.78517721996961</v>
      </c>
      <c r="U219">
        <v>14.610172352192359</v>
      </c>
      <c r="V219">
        <v>10.23064567648952</v>
      </c>
      <c r="W219" t="s">
        <v>260</v>
      </c>
      <c r="X219" t="s">
        <v>261</v>
      </c>
      <c r="Y219" t="s">
        <v>262</v>
      </c>
      <c r="Z219" t="s">
        <v>420</v>
      </c>
      <c r="AA219" t="s">
        <v>421</v>
      </c>
      <c r="AB219" t="s">
        <v>265</v>
      </c>
      <c r="AC219" t="s">
        <v>266</v>
      </c>
      <c r="AD219" t="s">
        <v>267</v>
      </c>
      <c r="AE219" t="s">
        <v>268</v>
      </c>
      <c r="AF219" t="s">
        <v>269</v>
      </c>
      <c r="AG219" t="s">
        <v>270</v>
      </c>
      <c r="AH219" t="s">
        <v>195</v>
      </c>
      <c r="AI219" t="s">
        <v>195</v>
      </c>
      <c r="AJ219" t="s">
        <v>195</v>
      </c>
      <c r="AK219" t="s">
        <v>195</v>
      </c>
      <c r="AL219" t="s">
        <v>195</v>
      </c>
      <c r="AM219" t="s">
        <v>195</v>
      </c>
      <c r="AN219" t="s">
        <v>195</v>
      </c>
      <c r="AO219" t="s">
        <v>195</v>
      </c>
      <c r="AP219" t="s">
        <v>195</v>
      </c>
      <c r="AQ219" t="s">
        <v>195</v>
      </c>
      <c r="AR219" t="s">
        <v>195</v>
      </c>
      <c r="AS219" t="s">
        <v>195</v>
      </c>
      <c r="AT219" t="s">
        <v>195</v>
      </c>
      <c r="AU219" t="s">
        <v>195</v>
      </c>
      <c r="AV219" t="s">
        <v>195</v>
      </c>
      <c r="AW219">
        <v>14.80846035404365</v>
      </c>
      <c r="AX219">
        <v>20.858363450037938</v>
      </c>
      <c r="AY219">
        <v>10.833423971239229</v>
      </c>
      <c r="AZ219">
        <v>28.120860710125541</v>
      </c>
      <c r="BA219">
        <v>24.619076797033159</v>
      </c>
      <c r="BB219">
        <v>16.885206443875411</v>
      </c>
      <c r="BC219">
        <v>1.8078018859577021</v>
      </c>
      <c r="BD219">
        <v>12.864354041840221</v>
      </c>
      <c r="BE219">
        <v>3.5110616518817208</v>
      </c>
      <c r="BF219">
        <v>7.3985335413261701</v>
      </c>
      <c r="BG219">
        <v>5.395074045393879</v>
      </c>
      <c r="BH219"/>
      <c r="BI219"/>
      <c r="BJ219"/>
      <c r="BK219"/>
      <c r="BL219"/>
      <c r="BM219"/>
      <c r="BN219"/>
      <c r="BO219"/>
      <c r="BP219"/>
      <c r="BQ219"/>
      <c r="BR219"/>
      <c r="BS219"/>
      <c r="BT219"/>
      <c r="BU219"/>
      <c r="BV219"/>
      <c r="BW219">
        <v>4748.2483180000127</v>
      </c>
      <c r="BX219">
        <v>3552.0425330000048</v>
      </c>
      <c r="BY219">
        <v>2662.6883960000009</v>
      </c>
      <c r="BZ219">
        <v>1417.439580999999</v>
      </c>
      <c r="CA219">
        <v>270.44025600000009</v>
      </c>
      <c r="CB219">
        <v>735.29349799999977</v>
      </c>
      <c r="CC219">
        <v>283.38440900000001</v>
      </c>
      <c r="CD219">
        <v>192.505099</v>
      </c>
      <c r="CE219">
        <v>67.773684999999986</v>
      </c>
      <c r="CF219">
        <v>23.411076000000001</v>
      </c>
      <c r="CG219">
        <v>3357.518974000001</v>
      </c>
      <c r="CH219">
        <v>2792.1999880000021</v>
      </c>
      <c r="CI219">
        <v>2019.386363999999</v>
      </c>
      <c r="CJ219">
        <v>1870.1387049999989</v>
      </c>
      <c r="CK219">
        <v>1309.247286</v>
      </c>
      <c r="CL219">
        <v>2290.304238000002</v>
      </c>
      <c r="CM219">
        <v>892.50591199999894</v>
      </c>
      <c r="CN219">
        <v>1441.3713170000001</v>
      </c>
      <c r="CO219">
        <v>1826.3602960000001</v>
      </c>
      <c r="CP219">
        <v>2480.7696430000028</v>
      </c>
      <c r="CQ219">
        <v>1714.1554059999989</v>
      </c>
      <c r="CR219">
        <v>163.040222</v>
      </c>
      <c r="CS219">
        <v>425.40312599999987</v>
      </c>
      <c r="CT219">
        <v>291.10939100000002</v>
      </c>
      <c r="CU219">
        <v>724.37151600000084</v>
      </c>
      <c r="CV219">
        <v>401.46801700000009</v>
      </c>
      <c r="CW219"/>
      <c r="CX219"/>
      <c r="CY219"/>
      <c r="CZ219"/>
      <c r="DA219"/>
      <c r="DB219"/>
      <c r="DC219"/>
      <c r="DD219"/>
      <c r="DE219"/>
      <c r="DF219"/>
      <c r="DG219"/>
      <c r="DH219"/>
      <c r="DI219"/>
      <c r="DJ219"/>
      <c r="DK219"/>
    </row>
    <row r="220">
      <c r="A220" t="s">
        <v>725</v>
      </c>
      <c r="B220">
        <v>2014</v>
      </c>
      <c r="C220" t="s">
        <v>731</v>
      </c>
      <c r="D220">
        <v>128</v>
      </c>
      <c r="E220" t="s">
        <v>181</v>
      </c>
      <c r="F220" t="s">
        <v>49</v>
      </c>
      <c r="G220" t="s">
        <v>751</v>
      </c>
      <c r="H220">
        <v>52.124958695940528</v>
      </c>
      <c r="I220">
        <v>44.994554317374011</v>
      </c>
      <c r="J220">
        <v>37.070828493758512</v>
      </c>
      <c r="K220">
        <v>47.132872355625757</v>
      </c>
      <c r="L220">
        <v>60.811362253689587</v>
      </c>
      <c r="M220">
        <v>34.653596566036988</v>
      </c>
      <c r="N220">
        <v>56.477822805202507</v>
      </c>
      <c r="O220">
        <v>65.60149673925369</v>
      </c>
      <c r="P220">
        <v>67.234457860409819</v>
      </c>
      <c r="Q220">
        <v>53.614963860086441</v>
      </c>
      <c r="R220">
        <v>54.191180603419973</v>
      </c>
      <c r="S220">
        <v>49.903716738343412</v>
      </c>
      <c r="T220">
        <v>42.10786109965953</v>
      </c>
      <c r="U220">
        <v>39.411337871751627</v>
      </c>
      <c r="V220">
        <v>37.66937811878379</v>
      </c>
      <c r="W220" t="s">
        <v>260</v>
      </c>
      <c r="X220" t="s">
        <v>261</v>
      </c>
      <c r="Y220" t="s">
        <v>262</v>
      </c>
      <c r="Z220" t="s">
        <v>420</v>
      </c>
      <c r="AA220" t="s">
        <v>421</v>
      </c>
      <c r="AB220" t="s">
        <v>265</v>
      </c>
      <c r="AC220" t="s">
        <v>266</v>
      </c>
      <c r="AD220" t="s">
        <v>267</v>
      </c>
      <c r="AE220" t="s">
        <v>268</v>
      </c>
      <c r="AF220" t="s">
        <v>269</v>
      </c>
      <c r="AG220" t="s">
        <v>270</v>
      </c>
      <c r="AH220" t="s">
        <v>195</v>
      </c>
      <c r="AI220" t="s">
        <v>195</v>
      </c>
      <c r="AJ220" t="s">
        <v>195</v>
      </c>
      <c r="AK220" t="s">
        <v>195</v>
      </c>
      <c r="AL220" t="s">
        <v>195</v>
      </c>
      <c r="AM220" t="s">
        <v>195</v>
      </c>
      <c r="AN220" t="s">
        <v>195</v>
      </c>
      <c r="AO220" t="s">
        <v>195</v>
      </c>
      <c r="AP220" t="s">
        <v>195</v>
      </c>
      <c r="AQ220" t="s">
        <v>195</v>
      </c>
      <c r="AR220" t="s">
        <v>195</v>
      </c>
      <c r="AS220" t="s">
        <v>195</v>
      </c>
      <c r="AT220" t="s">
        <v>195</v>
      </c>
      <c r="AU220" t="s">
        <v>195</v>
      </c>
      <c r="AV220" t="s">
        <v>195</v>
      </c>
      <c r="AW220">
        <v>36.625453574674651</v>
      </c>
      <c r="AX220">
        <v>46.243119441809711</v>
      </c>
      <c r="AY220">
        <v>52.87266122483566</v>
      </c>
      <c r="AZ220">
        <v>69.481061974297333</v>
      </c>
      <c r="BA220">
        <v>65.930249423776203</v>
      </c>
      <c r="BB220">
        <v>61.483536361524791</v>
      </c>
      <c r="BC220">
        <v>67.656503976036802</v>
      </c>
      <c r="BD220">
        <v>49.414953432339694</v>
      </c>
      <c r="BE220">
        <v>27.264554615611519</v>
      </c>
      <c r="BF220">
        <v>40.764673625551033</v>
      </c>
      <c r="BG220">
        <v>60.68142469880187</v>
      </c>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row>
    <row r="221">
      <c r="A221" t="s">
        <v>725</v>
      </c>
      <c r="B221">
        <v>2014</v>
      </c>
      <c r="C221" t="s">
        <v>731</v>
      </c>
      <c r="D221">
        <v>129</v>
      </c>
      <c r="E221" t="s">
        <v>181</v>
      </c>
      <c r="F221" t="s">
        <v>48</v>
      </c>
      <c r="G221" t="s">
        <v>195</v>
      </c>
      <c r="H221">
        <v>47.875041304059671</v>
      </c>
      <c r="I221">
        <v>55.005445682626068</v>
      </c>
      <c r="J221">
        <v>62.929171506241516</v>
      </c>
      <c r="K221">
        <v>52.867127644374492</v>
      </c>
      <c r="L221">
        <v>39.188637746310476</v>
      </c>
      <c r="M221">
        <v>65.34640343396309</v>
      </c>
      <c r="N221">
        <v>43.522177194797329</v>
      </c>
      <c r="O221">
        <v>34.398503260746317</v>
      </c>
      <c r="P221">
        <v>32.765542139590231</v>
      </c>
      <c r="Q221">
        <v>46.385036139913858</v>
      </c>
      <c r="R221">
        <v>45.808819396580027</v>
      </c>
      <c r="S221">
        <v>50.096283261656552</v>
      </c>
      <c r="T221">
        <v>57.892138900340321</v>
      </c>
      <c r="U221">
        <v>60.588662128248238</v>
      </c>
      <c r="V221">
        <v>62.330621881216061</v>
      </c>
      <c r="W221" t="s">
        <v>260</v>
      </c>
      <c r="X221" t="s">
        <v>261</v>
      </c>
      <c r="Y221" t="s">
        <v>262</v>
      </c>
      <c r="Z221" t="s">
        <v>420</v>
      </c>
      <c r="AA221" t="s">
        <v>421</v>
      </c>
      <c r="AB221" t="s">
        <v>265</v>
      </c>
      <c r="AC221" t="s">
        <v>266</v>
      </c>
      <c r="AD221" t="s">
        <v>267</v>
      </c>
      <c r="AE221" t="s">
        <v>268</v>
      </c>
      <c r="AF221" t="s">
        <v>269</v>
      </c>
      <c r="AG221" t="s">
        <v>270</v>
      </c>
      <c r="AH221" t="s">
        <v>195</v>
      </c>
      <c r="AI221" t="s">
        <v>195</v>
      </c>
      <c r="AJ221" t="s">
        <v>195</v>
      </c>
      <c r="AK221" t="s">
        <v>195</v>
      </c>
      <c r="AL221" t="s">
        <v>195</v>
      </c>
      <c r="AM221" t="s">
        <v>195</v>
      </c>
      <c r="AN221" t="s">
        <v>195</v>
      </c>
      <c r="AO221" t="s">
        <v>195</v>
      </c>
      <c r="AP221" t="s">
        <v>195</v>
      </c>
      <c r="AQ221" t="s">
        <v>195</v>
      </c>
      <c r="AR221" t="s">
        <v>195</v>
      </c>
      <c r="AS221" t="s">
        <v>195</v>
      </c>
      <c r="AT221" t="s">
        <v>195</v>
      </c>
      <c r="AU221" t="s">
        <v>195</v>
      </c>
      <c r="AV221" t="s">
        <v>195</v>
      </c>
      <c r="AW221">
        <v>63.374546425325477</v>
      </c>
      <c r="AX221">
        <v>53.756880558190289</v>
      </c>
      <c r="AY221">
        <v>47.127338775164347</v>
      </c>
      <c r="AZ221">
        <v>30.518938025702671</v>
      </c>
      <c r="BA221">
        <v>34.069750576223747</v>
      </c>
      <c r="BB221">
        <v>38.516463638475003</v>
      </c>
      <c r="BC221">
        <v>32.343496023963382</v>
      </c>
      <c r="BD221">
        <v>50.585046567660477</v>
      </c>
      <c r="BE221">
        <v>72.735445384388484</v>
      </c>
      <c r="BF221">
        <v>59.235326374449272</v>
      </c>
      <c r="BG221">
        <v>39.31857530119813</v>
      </c>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row>
    <row r="222">
      <c r="A222" t="s">
        <v>725</v>
      </c>
      <c r="B222">
        <v>2014</v>
      </c>
      <c r="C222" t="s">
        <v>731</v>
      </c>
      <c r="D222">
        <v>130</v>
      </c>
      <c r="E222" t="s">
        <v>47</v>
      </c>
      <c r="F222" t="s">
        <v>42</v>
      </c>
      <c r="G222" t="s">
        <v>195</v>
      </c>
      <c r="H222">
        <v>40.400866715681452</v>
      </c>
      <c r="I222">
        <v>42.183870966280928</v>
      </c>
      <c r="J222">
        <v>40.616951255246988</v>
      </c>
      <c r="K222">
        <v>41.966193736446087</v>
      </c>
      <c r="L222">
        <v>54.812017368064247</v>
      </c>
      <c r="M222">
        <v>42.464502214742048</v>
      </c>
      <c r="N222">
        <v>46.784452124299882</v>
      </c>
      <c r="O222">
        <v>52.240207662349867</v>
      </c>
      <c r="P222">
        <v>50.871404966289298</v>
      </c>
      <c r="Q222">
        <v>67.546035720731638</v>
      </c>
      <c r="R222">
        <v>39.605787310695177</v>
      </c>
      <c r="S222">
        <v>41.00631365987644</v>
      </c>
      <c r="T222">
        <v>44.353166263804439</v>
      </c>
      <c r="U222">
        <v>38.791790278787069</v>
      </c>
      <c r="V222">
        <v>37.525909217125637</v>
      </c>
      <c r="W222" t="s">
        <v>260</v>
      </c>
      <c r="X222" t="s">
        <v>261</v>
      </c>
      <c r="Y222" t="s">
        <v>262</v>
      </c>
      <c r="Z222" t="s">
        <v>420</v>
      </c>
      <c r="AA222" t="s">
        <v>421</v>
      </c>
      <c r="AB222" t="s">
        <v>265</v>
      </c>
      <c r="AC222" t="s">
        <v>266</v>
      </c>
      <c r="AD222" t="s">
        <v>267</v>
      </c>
      <c r="AE222" t="s">
        <v>268</v>
      </c>
      <c r="AF222" t="s">
        <v>269</v>
      </c>
      <c r="AG222" t="s">
        <v>270</v>
      </c>
      <c r="AH222" t="s">
        <v>195</v>
      </c>
      <c r="AI222" t="s">
        <v>195</v>
      </c>
      <c r="AJ222" t="s">
        <v>195</v>
      </c>
      <c r="AK222" t="s">
        <v>195</v>
      </c>
      <c r="AL222" t="s">
        <v>195</v>
      </c>
      <c r="AM222" t="s">
        <v>195</v>
      </c>
      <c r="AN222" t="s">
        <v>195</v>
      </c>
      <c r="AO222" t="s">
        <v>195</v>
      </c>
      <c r="AP222" t="s">
        <v>195</v>
      </c>
      <c r="AQ222" t="s">
        <v>195</v>
      </c>
      <c r="AR222" t="s">
        <v>195</v>
      </c>
      <c r="AS222" t="s">
        <v>195</v>
      </c>
      <c r="AT222" t="s">
        <v>195</v>
      </c>
      <c r="AU222" t="s">
        <v>195</v>
      </c>
      <c r="AV222" t="s">
        <v>195</v>
      </c>
      <c r="AW222">
        <v>47.328073134855707</v>
      </c>
      <c r="AX222">
        <v>29.973972187394288</v>
      </c>
      <c r="AY222">
        <v>30.811492613997391</v>
      </c>
      <c r="AZ222">
        <v>36.539039277039741</v>
      </c>
      <c r="BA222">
        <v>50.096258532324953</v>
      </c>
      <c r="BB222">
        <v>36.455952318634942</v>
      </c>
      <c r="BC222">
        <v>42.844911850337724</v>
      </c>
      <c r="BD222">
        <v>85.799095373340677</v>
      </c>
      <c r="BE222">
        <v>52.834737432883507</v>
      </c>
      <c r="BF222">
        <v>73.882676261227303</v>
      </c>
      <c r="BG222">
        <v>4.6812452199050583</v>
      </c>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row>
    <row r="223">
      <c r="A223" t="s">
        <v>725</v>
      </c>
      <c r="B223">
        <v>2014</v>
      </c>
      <c r="C223" t="s">
        <v>731</v>
      </c>
      <c r="D223">
        <v>135</v>
      </c>
      <c r="E223" t="s">
        <v>45</v>
      </c>
      <c r="F223" t="s">
        <v>44</v>
      </c>
      <c r="G223" t="s">
        <v>753</v>
      </c>
      <c r="H223">
        <v>0</v>
      </c>
      <c r="I223">
        <v>0</v>
      </c>
      <c r="J223">
        <v>0</v>
      </c>
      <c r="K223">
        <v>0</v>
      </c>
      <c r="L223">
        <v>1.431299236829999</v>
      </c>
      <c r="M223">
        <v>0</v>
      </c>
      <c r="N223">
        <v>0</v>
      </c>
      <c r="O223">
        <v>0.71698946303782962</v>
      </c>
      <c r="P223">
        <v>1.472269819184701</v>
      </c>
      <c r="Q223">
        <v>1.967318739462905</v>
      </c>
      <c r="R223">
        <v>0</v>
      </c>
      <c r="S223">
        <v>0</v>
      </c>
      <c r="T223">
        <v>0</v>
      </c>
      <c r="U223">
        <v>0</v>
      </c>
      <c r="V223">
        <v>0</v>
      </c>
      <c r="W223" t="s">
        <v>260</v>
      </c>
      <c r="X223" t="s">
        <v>261</v>
      </c>
      <c r="Y223" t="s">
        <v>262</v>
      </c>
      <c r="Z223" t="s">
        <v>420</v>
      </c>
      <c r="AA223" t="s">
        <v>421</v>
      </c>
      <c r="AB223" t="s">
        <v>265</v>
      </c>
      <c r="AC223" t="s">
        <v>266</v>
      </c>
      <c r="AD223" t="s">
        <v>267</v>
      </c>
      <c r="AE223" t="s">
        <v>268</v>
      </c>
      <c r="AF223" t="s">
        <v>269</v>
      </c>
      <c r="AG223" t="s">
        <v>270</v>
      </c>
      <c r="AH223" t="s">
        <v>195</v>
      </c>
      <c r="AI223" t="s">
        <v>195</v>
      </c>
      <c r="AJ223" t="s">
        <v>195</v>
      </c>
      <c r="AK223" t="s">
        <v>195</v>
      </c>
      <c r="AL223" t="s">
        <v>195</v>
      </c>
      <c r="AM223" t="s">
        <v>195</v>
      </c>
      <c r="AN223" t="s">
        <v>195</v>
      </c>
      <c r="AO223" t="s">
        <v>195</v>
      </c>
      <c r="AP223" t="s">
        <v>195</v>
      </c>
      <c r="AQ223" t="s">
        <v>195</v>
      </c>
      <c r="AR223" t="s">
        <v>195</v>
      </c>
      <c r="AS223" t="s">
        <v>195</v>
      </c>
      <c r="AT223" t="s">
        <v>195</v>
      </c>
      <c r="AU223" t="s">
        <v>195</v>
      </c>
      <c r="AV223" t="s">
        <v>195</v>
      </c>
      <c r="AW223">
        <v>0</v>
      </c>
      <c r="AX223">
        <v>0.14244625411487261</v>
      </c>
      <c r="AY223">
        <v>0</v>
      </c>
      <c r="AZ223">
        <v>0</v>
      </c>
      <c r="BA223">
        <v>0.0111444189541232</v>
      </c>
      <c r="BB223">
        <v>0.29192958704452671</v>
      </c>
      <c r="BC223">
        <v>0.75943546724239563</v>
      </c>
      <c r="BD223">
        <v>0</v>
      </c>
      <c r="BE223">
        <v>0</v>
      </c>
      <c r="BF223">
        <v>0.2502900374146711</v>
      </c>
      <c r="BG223">
        <v>2.011264202648936</v>
      </c>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row>
    <row r="224">
      <c r="A224" t="s">
        <v>725</v>
      </c>
      <c r="B224">
        <v>2014</v>
      </c>
      <c r="C224" t="s">
        <v>731</v>
      </c>
      <c r="D224">
        <v>136</v>
      </c>
      <c r="E224" t="s">
        <v>45</v>
      </c>
      <c r="F224" t="s">
        <v>43</v>
      </c>
      <c r="G224" t="s">
        <v>754</v>
      </c>
      <c r="H224">
        <v>0.1244088122914918</v>
      </c>
      <c r="I224">
        <v>0.1035414622556954</v>
      </c>
      <c r="J224">
        <v>0.091391830450775702</v>
      </c>
      <c r="K224">
        <v>0.35894824684737059</v>
      </c>
      <c r="L224">
        <v>21.979526151501599</v>
      </c>
      <c r="M224">
        <v>0.043864469386429697</v>
      </c>
      <c r="N224">
        <v>0.32558392863302771</v>
      </c>
      <c r="O224">
        <v>4.1949202183389662</v>
      </c>
      <c r="P224">
        <v>17.143128815916501</v>
      </c>
      <c r="Q224">
        <v>42.602072029046163</v>
      </c>
      <c r="R224">
        <v>0.18979546332789901</v>
      </c>
      <c r="S224">
        <v>0.0032125373999034</v>
      </c>
      <c r="T224">
        <v>0.17403196450777059</v>
      </c>
      <c r="U224">
        <v>0.089654899497265794</v>
      </c>
      <c r="V224">
        <v>0.3200323383878359</v>
      </c>
      <c r="W224" t="s">
        <v>260</v>
      </c>
      <c r="X224" t="s">
        <v>261</v>
      </c>
      <c r="Y224" t="s">
        <v>262</v>
      </c>
      <c r="Z224" t="s">
        <v>420</v>
      </c>
      <c r="AA224" t="s">
        <v>421</v>
      </c>
      <c r="AB224" t="s">
        <v>265</v>
      </c>
      <c r="AC224" t="s">
        <v>266</v>
      </c>
      <c r="AD224" t="s">
        <v>267</v>
      </c>
      <c r="AE224" t="s">
        <v>268</v>
      </c>
      <c r="AF224" t="s">
        <v>269</v>
      </c>
      <c r="AG224" t="s">
        <v>270</v>
      </c>
      <c r="AH224" t="s">
        <v>195</v>
      </c>
      <c r="AI224" t="s">
        <v>195</v>
      </c>
      <c r="AJ224" t="s">
        <v>195</v>
      </c>
      <c r="AK224" t="s">
        <v>195</v>
      </c>
      <c r="AL224" t="s">
        <v>195</v>
      </c>
      <c r="AM224" t="s">
        <v>195</v>
      </c>
      <c r="AN224" t="s">
        <v>195</v>
      </c>
      <c r="AO224" t="s">
        <v>195</v>
      </c>
      <c r="AP224" t="s">
        <v>195</v>
      </c>
      <c r="AQ224" t="s">
        <v>195</v>
      </c>
      <c r="AR224" t="s">
        <v>195</v>
      </c>
      <c r="AS224" t="s">
        <v>195</v>
      </c>
      <c r="AT224" t="s">
        <v>195</v>
      </c>
      <c r="AU224" t="s">
        <v>195</v>
      </c>
      <c r="AV224" t="s">
        <v>195</v>
      </c>
      <c r="AW224">
        <v>0</v>
      </c>
      <c r="AX224">
        <v>4.2835747339334116</v>
      </c>
      <c r="AY224">
        <v>0.071652079066408803</v>
      </c>
      <c r="AZ224">
        <v>0.0090456631871553995</v>
      </c>
      <c r="BA224">
        <v>1.0694552764818079</v>
      </c>
      <c r="BB224">
        <v>5.1799221329115834</v>
      </c>
      <c r="BC224">
        <v>34.988413061319783</v>
      </c>
      <c r="BD224">
        <v>0.024117523024329401</v>
      </c>
      <c r="BE224">
        <v>0.30326976357677837</v>
      </c>
      <c r="BF224">
        <v>3.3590302814515351</v>
      </c>
      <c r="BG224">
        <v>1.1703443158638029</v>
      </c>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row>
    <row r="225">
      <c r="A225" t="s">
        <v>725</v>
      </c>
      <c r="B225">
        <v>2014</v>
      </c>
      <c r="C225" t="s">
        <v>731</v>
      </c>
      <c r="D225">
        <v>137</v>
      </c>
      <c r="E225" t="s">
        <v>45</v>
      </c>
      <c r="F225" t="s">
        <v>42</v>
      </c>
      <c r="G225" t="s">
        <v>752</v>
      </c>
      <c r="H225">
        <v>30.62457764130523</v>
      </c>
      <c r="I225">
        <v>34.488094220665943</v>
      </c>
      <c r="J225">
        <v>35.074544243262871</v>
      </c>
      <c r="K225">
        <v>39.272792469160898</v>
      </c>
      <c r="L225">
        <v>42.72394881461706</v>
      </c>
      <c r="M225">
        <v>38.043833990109619</v>
      </c>
      <c r="N225">
        <v>45.445607111230323</v>
      </c>
      <c r="O225">
        <v>49.660094811163638</v>
      </c>
      <c r="P225">
        <v>42.392221781475193</v>
      </c>
      <c r="Q225">
        <v>38.440703144932513</v>
      </c>
      <c r="R225">
        <v>29.268901992929521</v>
      </c>
      <c r="S225">
        <v>32.136761809393001</v>
      </c>
      <c r="T225">
        <v>37.251414297956877</v>
      </c>
      <c r="U225">
        <v>33.10104535888383</v>
      </c>
      <c r="V225">
        <v>33.714499722386563</v>
      </c>
      <c r="W225" t="s">
        <v>260</v>
      </c>
      <c r="X225" t="s">
        <v>261</v>
      </c>
      <c r="Y225" t="s">
        <v>262</v>
      </c>
      <c r="Z225" t="s">
        <v>420</v>
      </c>
      <c r="AA225" t="s">
        <v>421</v>
      </c>
      <c r="AB225" t="s">
        <v>265</v>
      </c>
      <c r="AC225" t="s">
        <v>266</v>
      </c>
      <c r="AD225" t="s">
        <v>267</v>
      </c>
      <c r="AE225" t="s">
        <v>268</v>
      </c>
      <c r="AF225" t="s">
        <v>269</v>
      </c>
      <c r="AG225" t="s">
        <v>270</v>
      </c>
      <c r="AH225" t="s">
        <v>195</v>
      </c>
      <c r="AI225" t="s">
        <v>195</v>
      </c>
      <c r="AJ225" t="s">
        <v>195</v>
      </c>
      <c r="AK225" t="s">
        <v>195</v>
      </c>
      <c r="AL225" t="s">
        <v>195</v>
      </c>
      <c r="AM225" t="s">
        <v>195</v>
      </c>
      <c r="AN225" t="s">
        <v>195</v>
      </c>
      <c r="AO225" t="s">
        <v>195</v>
      </c>
      <c r="AP225" t="s">
        <v>195</v>
      </c>
      <c r="AQ225" t="s">
        <v>195</v>
      </c>
      <c r="AR225" t="s">
        <v>195</v>
      </c>
      <c r="AS225" t="s">
        <v>195</v>
      </c>
      <c r="AT225" t="s">
        <v>195</v>
      </c>
      <c r="AU225" t="s">
        <v>195</v>
      </c>
      <c r="AV225" t="s">
        <v>195</v>
      </c>
      <c r="AW225">
        <v>40.34504993518874</v>
      </c>
      <c r="AX225">
        <v>22.769933256065261</v>
      </c>
      <c r="AY225">
        <v>27.370893449578439</v>
      </c>
      <c r="AZ225">
        <v>26.26589358383228</v>
      </c>
      <c r="BA225">
        <v>37.299900624373478</v>
      </c>
      <c r="BB225">
        <v>31.260384997795288</v>
      </c>
      <c r="BC225">
        <v>28.340012035678178</v>
      </c>
      <c r="BD225">
        <v>74.835334839793447</v>
      </c>
      <c r="BE225">
        <v>51.047093222244769</v>
      </c>
      <c r="BF225">
        <v>65.890538853896018</v>
      </c>
      <c r="BG225">
        <v>4.8559195954991416</v>
      </c>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row>
    <row r="226">
      <c r="A226" t="s">
        <v>725</v>
      </c>
      <c r="B226">
        <v>2014</v>
      </c>
      <c r="C226" t="s">
        <v>731</v>
      </c>
      <c r="D226">
        <v>138</v>
      </c>
      <c r="E226" t="s">
        <v>45</v>
      </c>
      <c r="F226" t="s">
        <v>41</v>
      </c>
      <c r="G226" t="s">
        <v>195</v>
      </c>
      <c r="H226">
        <v>44.941322619338457</v>
      </c>
      <c r="I226">
        <v>47.207436263064579</v>
      </c>
      <c r="J226">
        <v>51.201494275486979</v>
      </c>
      <c r="K226">
        <v>53.107529662963252</v>
      </c>
      <c r="L226">
        <v>32.480497963829421</v>
      </c>
      <c r="M226">
        <v>50.981068441342643</v>
      </c>
      <c r="N226">
        <v>50.012402296266544</v>
      </c>
      <c r="O226">
        <v>42.573008725412024</v>
      </c>
      <c r="P226">
        <v>37.981797581494867</v>
      </c>
      <c r="Q226">
        <v>16.64218631204357</v>
      </c>
      <c r="R226">
        <v>44.317288237592059</v>
      </c>
      <c r="S226">
        <v>46.055466191828941</v>
      </c>
      <c r="T226">
        <v>46.789376517565792</v>
      </c>
      <c r="U226">
        <v>52.1991273894266</v>
      </c>
      <c r="V226">
        <v>55.7374952726055</v>
      </c>
      <c r="W226" t="s">
        <v>260</v>
      </c>
      <c r="X226" t="s">
        <v>261</v>
      </c>
      <c r="Y226" t="s">
        <v>262</v>
      </c>
      <c r="Z226" t="s">
        <v>420</v>
      </c>
      <c r="AA226" t="s">
        <v>421</v>
      </c>
      <c r="AB226" t="s">
        <v>265</v>
      </c>
      <c r="AC226" t="s">
        <v>266</v>
      </c>
      <c r="AD226" t="s">
        <v>267</v>
      </c>
      <c r="AE226" t="s">
        <v>268</v>
      </c>
      <c r="AF226" t="s">
        <v>269</v>
      </c>
      <c r="AG226" t="s">
        <v>270</v>
      </c>
      <c r="AH226" t="s">
        <v>195</v>
      </c>
      <c r="AI226" t="s">
        <v>195</v>
      </c>
      <c r="AJ226" t="s">
        <v>195</v>
      </c>
      <c r="AK226" t="s">
        <v>195</v>
      </c>
      <c r="AL226" t="s">
        <v>195</v>
      </c>
      <c r="AM226" t="s">
        <v>195</v>
      </c>
      <c r="AN226" t="s">
        <v>195</v>
      </c>
      <c r="AO226" t="s">
        <v>195</v>
      </c>
      <c r="AP226" t="s">
        <v>195</v>
      </c>
      <c r="AQ226" t="s">
        <v>195</v>
      </c>
      <c r="AR226" t="s">
        <v>195</v>
      </c>
      <c r="AS226" t="s">
        <v>195</v>
      </c>
      <c r="AT226" t="s">
        <v>195</v>
      </c>
      <c r="AU226" t="s">
        <v>195</v>
      </c>
      <c r="AV226" t="s">
        <v>195</v>
      </c>
      <c r="AW226">
        <v>44.846489710767507</v>
      </c>
      <c r="AX226">
        <v>51.94568230584855</v>
      </c>
      <c r="AY226">
        <v>61.724030500116243</v>
      </c>
      <c r="AZ226">
        <v>45.604200042855027</v>
      </c>
      <c r="BA226">
        <v>37.013783867249451</v>
      </c>
      <c r="BB226">
        <v>46.38255683837307</v>
      </c>
      <c r="BC226">
        <v>34.104607218780842</v>
      </c>
      <c r="BD226">
        <v>12.276193595342161</v>
      </c>
      <c r="BE226">
        <v>45.138575362296798</v>
      </c>
      <c r="BF226">
        <v>23.104133739027532</v>
      </c>
      <c r="BG226">
        <v>86.56739784059431</v>
      </c>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row>
    <row r="227">
      <c r="A227" t="s">
        <v>725</v>
      </c>
      <c r="B227">
        <v>2014</v>
      </c>
      <c r="C227" t="s">
        <v>731</v>
      </c>
      <c r="D227">
        <v>139</v>
      </c>
      <c r="E227" t="s">
        <v>45</v>
      </c>
      <c r="F227" t="s">
        <v>19</v>
      </c>
      <c r="G227" t="s">
        <v>195</v>
      </c>
      <c r="H227">
        <v>24.309690927064789</v>
      </c>
      <c r="I227">
        <v>18.200928054013961</v>
      </c>
      <c r="J227">
        <v>13.632569650799381</v>
      </c>
      <c r="K227">
        <v>7.2607296210285357</v>
      </c>
      <c r="L227">
        <v>1.384727833222182</v>
      </c>
      <c r="M227">
        <v>10.931233099161449</v>
      </c>
      <c r="N227">
        <v>4.2164066638703073</v>
      </c>
      <c r="O227">
        <v>2.8549867820475612</v>
      </c>
      <c r="P227">
        <v>1.010582001928823</v>
      </c>
      <c r="Q227">
        <v>0.34771977451509789</v>
      </c>
      <c r="R227">
        <v>26.224014306150529</v>
      </c>
      <c r="S227">
        <v>21.804559461378531</v>
      </c>
      <c r="T227">
        <v>15.78517721996961</v>
      </c>
      <c r="U227">
        <v>14.610172352192359</v>
      </c>
      <c r="V227">
        <v>10.2279726666203</v>
      </c>
      <c r="W227" t="s">
        <v>260</v>
      </c>
      <c r="X227" t="s">
        <v>261</v>
      </c>
      <c r="Y227" t="s">
        <v>262</v>
      </c>
      <c r="Z227" t="s">
        <v>420</v>
      </c>
      <c r="AA227" t="s">
        <v>421</v>
      </c>
      <c r="AB227" t="s">
        <v>265</v>
      </c>
      <c r="AC227" t="s">
        <v>266</v>
      </c>
      <c r="AD227" t="s">
        <v>267</v>
      </c>
      <c r="AE227" t="s">
        <v>268</v>
      </c>
      <c r="AF227" t="s">
        <v>269</v>
      </c>
      <c r="AG227" t="s">
        <v>270</v>
      </c>
      <c r="AH227" t="s">
        <v>195</v>
      </c>
      <c r="AI227" t="s">
        <v>195</v>
      </c>
      <c r="AJ227" t="s">
        <v>195</v>
      </c>
      <c r="AK227" t="s">
        <v>195</v>
      </c>
      <c r="AL227" t="s">
        <v>195</v>
      </c>
      <c r="AM227" t="s">
        <v>195</v>
      </c>
      <c r="AN227" t="s">
        <v>195</v>
      </c>
      <c r="AO227" t="s">
        <v>195</v>
      </c>
      <c r="AP227" t="s">
        <v>195</v>
      </c>
      <c r="AQ227" t="s">
        <v>195</v>
      </c>
      <c r="AR227" t="s">
        <v>195</v>
      </c>
      <c r="AS227" t="s">
        <v>195</v>
      </c>
      <c r="AT227" t="s">
        <v>195</v>
      </c>
      <c r="AU227" t="s">
        <v>195</v>
      </c>
      <c r="AV227" t="s">
        <v>195</v>
      </c>
      <c r="AW227">
        <v>14.80846035404365</v>
      </c>
      <c r="AX227">
        <v>20.858363450037938</v>
      </c>
      <c r="AY227">
        <v>10.833423971239229</v>
      </c>
      <c r="AZ227">
        <v>28.120860710125541</v>
      </c>
      <c r="BA227">
        <v>24.605715812941209</v>
      </c>
      <c r="BB227">
        <v>16.885206443875411</v>
      </c>
      <c r="BC227">
        <v>1.807532216978998</v>
      </c>
      <c r="BD227">
        <v>12.864354041840221</v>
      </c>
      <c r="BE227">
        <v>3.5110616518817208</v>
      </c>
      <c r="BF227">
        <v>7.3960070882104896</v>
      </c>
      <c r="BG227">
        <v>5.395074045393879</v>
      </c>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row>
    <row r="228">
      <c r="A228" t="s">
        <v>725</v>
      </c>
      <c r="B228">
        <v>2014</v>
      </c>
      <c r="C228" t="s">
        <v>731</v>
      </c>
      <c r="D228">
        <v>148</v>
      </c>
      <c r="E228" t="s">
        <v>109</v>
      </c>
      <c r="F228" t="s">
        <v>49</v>
      </c>
      <c r="G228" t="s">
        <v>195</v>
      </c>
      <c r="H228">
        <v>16.027896488357641</v>
      </c>
      <c r="I228">
        <v>15.564352306620311</v>
      </c>
      <c r="J228">
        <v>13.036303850111141</v>
      </c>
      <c r="K228">
        <v>18.658292587452781</v>
      </c>
      <c r="L228">
        <v>40.213267572926917</v>
      </c>
      <c r="M228">
        <v>13.198757365442439</v>
      </c>
      <c r="N228">
        <v>25.80459295090229</v>
      </c>
      <c r="O228">
        <v>35.800051747719287</v>
      </c>
      <c r="P228">
        <v>41.004653484093893</v>
      </c>
      <c r="Q228">
        <v>44.505831851915403</v>
      </c>
      <c r="R228">
        <v>15.96401594193555</v>
      </c>
      <c r="S228">
        <v>16.039041757799769</v>
      </c>
      <c r="T228">
        <v>15.75905492812633</v>
      </c>
      <c r="U228">
        <v>13.08089902083092</v>
      </c>
      <c r="V228">
        <v>12.81075451382204</v>
      </c>
      <c r="W228" t="s">
        <v>260</v>
      </c>
      <c r="X228" t="s">
        <v>261</v>
      </c>
      <c r="Y228" t="s">
        <v>262</v>
      </c>
      <c r="Z228" t="s">
        <v>420</v>
      </c>
      <c r="AA228" t="s">
        <v>421</v>
      </c>
      <c r="AB228" t="s">
        <v>265</v>
      </c>
      <c r="AC228" t="s">
        <v>266</v>
      </c>
      <c r="AD228" t="s">
        <v>267</v>
      </c>
      <c r="AE228" t="s">
        <v>268</v>
      </c>
      <c r="AF228" t="s">
        <v>269</v>
      </c>
      <c r="AG228" t="s">
        <v>270</v>
      </c>
      <c r="AH228" t="s">
        <v>195</v>
      </c>
      <c r="AI228" t="s">
        <v>195</v>
      </c>
      <c r="AJ228" t="s">
        <v>195</v>
      </c>
      <c r="AK228" t="s">
        <v>195</v>
      </c>
      <c r="AL228" t="s">
        <v>195</v>
      </c>
      <c r="AM228" t="s">
        <v>195</v>
      </c>
      <c r="AN228" t="s">
        <v>195</v>
      </c>
      <c r="AO228" t="s">
        <v>195</v>
      </c>
      <c r="AP228" t="s">
        <v>195</v>
      </c>
      <c r="AQ228" t="s">
        <v>195</v>
      </c>
      <c r="AR228" t="s">
        <v>195</v>
      </c>
      <c r="AS228" t="s">
        <v>195</v>
      </c>
      <c r="AT228" t="s">
        <v>195</v>
      </c>
      <c r="AU228" t="s">
        <v>195</v>
      </c>
      <c r="AV228" t="s">
        <v>195</v>
      </c>
      <c r="AW228">
        <v>14.776557533691861</v>
      </c>
      <c r="AX228">
        <v>12.57625760444534</v>
      </c>
      <c r="AY228">
        <v>14.509604128831681</v>
      </c>
      <c r="AZ228">
        <v>18.25610682193054</v>
      </c>
      <c r="BA228">
        <v>25.268578679214361</v>
      </c>
      <c r="BB228">
        <v>22.58427811876005</v>
      </c>
      <c r="BC228">
        <v>43.349513641115053</v>
      </c>
      <c r="BD228">
        <v>36.991763524790912</v>
      </c>
      <c r="BE228">
        <v>14.000447761584081</v>
      </c>
      <c r="BF228">
        <v>28.317470430875009</v>
      </c>
      <c r="BG228">
        <v>4.877286570149149</v>
      </c>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row>
    <row r="229">
      <c r="A229" t="s">
        <v>725</v>
      </c>
      <c r="B229">
        <v>2014</v>
      </c>
      <c r="C229" t="s">
        <v>731</v>
      </c>
      <c r="D229">
        <v>149</v>
      </c>
      <c r="E229" t="s">
        <v>109</v>
      </c>
      <c r="F229" t="s">
        <v>48</v>
      </c>
      <c r="G229" t="s">
        <v>195</v>
      </c>
      <c r="H229">
        <v>14.721089965239139</v>
      </c>
      <c r="I229">
        <v>19.027283376301359</v>
      </c>
      <c r="J229">
        <v>22.12963222360251</v>
      </c>
      <c r="K229">
        <v>20.928288189277211</v>
      </c>
      <c r="L229">
        <v>25.91461722131168</v>
      </c>
      <c r="M229">
        <v>24.888941094053632</v>
      </c>
      <c r="N229">
        <v>19.885186982550159</v>
      </c>
      <c r="O229">
        <v>18.771952744821149</v>
      </c>
      <c r="P229">
        <v>19.982903772969969</v>
      </c>
      <c r="Q229">
        <v>38.504262061526219</v>
      </c>
      <c r="R229">
        <v>13.494681514321879</v>
      </c>
      <c r="S229">
        <v>16.100932588993121</v>
      </c>
      <c r="T229">
        <v>21.666391334338261</v>
      </c>
      <c r="U229">
        <v>20.10980123755014</v>
      </c>
      <c r="V229">
        <v>21.1976500672824</v>
      </c>
      <c r="W229" t="s">
        <v>260</v>
      </c>
      <c r="X229" t="s">
        <v>261</v>
      </c>
      <c r="Y229" t="s">
        <v>262</v>
      </c>
      <c r="Z229" t="s">
        <v>420</v>
      </c>
      <c r="AA229" t="s">
        <v>421</v>
      </c>
      <c r="AB229" t="s">
        <v>265</v>
      </c>
      <c r="AC229" t="s">
        <v>266</v>
      </c>
      <c r="AD229" t="s">
        <v>267</v>
      </c>
      <c r="AE229" t="s">
        <v>268</v>
      </c>
      <c r="AF229" t="s">
        <v>269</v>
      </c>
      <c r="AG229" t="s">
        <v>270</v>
      </c>
      <c r="AH229" t="s">
        <v>195</v>
      </c>
      <c r="AI229" t="s">
        <v>195</v>
      </c>
      <c r="AJ229" t="s">
        <v>195</v>
      </c>
      <c r="AK229" t="s">
        <v>195</v>
      </c>
      <c r="AL229" t="s">
        <v>195</v>
      </c>
      <c r="AM229" t="s">
        <v>195</v>
      </c>
      <c r="AN229" t="s">
        <v>195</v>
      </c>
      <c r="AO229" t="s">
        <v>195</v>
      </c>
      <c r="AP229" t="s">
        <v>195</v>
      </c>
      <c r="AQ229" t="s">
        <v>195</v>
      </c>
      <c r="AR229" t="s">
        <v>195</v>
      </c>
      <c r="AS229" t="s">
        <v>195</v>
      </c>
      <c r="AT229" t="s">
        <v>195</v>
      </c>
      <c r="AU229" t="s">
        <v>195</v>
      </c>
      <c r="AV229" t="s">
        <v>195</v>
      </c>
      <c r="AW229">
        <v>25.568492401496929</v>
      </c>
      <c r="AX229">
        <v>14.6196966396682</v>
      </c>
      <c r="AY229">
        <v>12.932941399813179</v>
      </c>
      <c r="AZ229">
        <v>8.0188324250888883</v>
      </c>
      <c r="BA229">
        <v>13.05765078307223</v>
      </c>
      <c r="BB229">
        <v>14.147958598991289</v>
      </c>
      <c r="BC229">
        <v>20.723429968961309</v>
      </c>
      <c r="BD229">
        <v>37.867688838026979</v>
      </c>
      <c r="BE229">
        <v>37.349915224237463</v>
      </c>
      <c r="BF229">
        <v>41.148240716450083</v>
      </c>
      <c r="BG229">
        <v>3.1602415438627309</v>
      </c>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row>
    <row r="230">
      <c r="A230" t="s">
        <v>725</v>
      </c>
      <c r="B230">
        <v>2014</v>
      </c>
      <c r="C230" t="s">
        <v>731</v>
      </c>
      <c r="D230">
        <v>150</v>
      </c>
      <c r="E230" t="s">
        <v>109</v>
      </c>
      <c r="F230" t="s">
        <v>111</v>
      </c>
      <c r="G230" t="s">
        <v>195</v>
      </c>
      <c r="H230">
        <v>69.251013546403101</v>
      </c>
      <c r="I230">
        <v>65.408364317078536</v>
      </c>
      <c r="J230">
        <v>64.834063926286433</v>
      </c>
      <c r="K230">
        <v>60.41341922327009</v>
      </c>
      <c r="L230">
        <v>33.872115205761688</v>
      </c>
      <c r="M230">
        <v>61.912301540504167</v>
      </c>
      <c r="N230">
        <v>54.310220066547657</v>
      </c>
      <c r="O230">
        <v>45.427995507459599</v>
      </c>
      <c r="P230">
        <v>39.012442742936223</v>
      </c>
      <c r="Q230">
        <v>16.989906086558658</v>
      </c>
      <c r="R230">
        <v>70.541302543742589</v>
      </c>
      <c r="S230">
        <v>67.860025653207501</v>
      </c>
      <c r="T230">
        <v>62.574553737535417</v>
      </c>
      <c r="U230">
        <v>66.809299741618972</v>
      </c>
      <c r="V230">
        <v>65.99159541889567</v>
      </c>
      <c r="W230" t="s">
        <v>260</v>
      </c>
      <c r="X230" t="s">
        <v>261</v>
      </c>
      <c r="Y230" t="s">
        <v>262</v>
      </c>
      <c r="Z230" t="s">
        <v>420</v>
      </c>
      <c r="AA230" t="s">
        <v>421</v>
      </c>
      <c r="AB230" t="s">
        <v>265</v>
      </c>
      <c r="AC230" t="s">
        <v>266</v>
      </c>
      <c r="AD230" t="s">
        <v>267</v>
      </c>
      <c r="AE230" t="s">
        <v>268</v>
      </c>
      <c r="AF230" t="s">
        <v>269</v>
      </c>
      <c r="AG230" t="s">
        <v>270</v>
      </c>
      <c r="AH230" t="s">
        <v>195</v>
      </c>
      <c r="AI230" t="s">
        <v>195</v>
      </c>
      <c r="AJ230" t="s">
        <v>195</v>
      </c>
      <c r="AK230" t="s">
        <v>195</v>
      </c>
      <c r="AL230" t="s">
        <v>195</v>
      </c>
      <c r="AM230" t="s">
        <v>195</v>
      </c>
      <c r="AN230" t="s">
        <v>195</v>
      </c>
      <c r="AO230" t="s">
        <v>195</v>
      </c>
      <c r="AP230" t="s">
        <v>195</v>
      </c>
      <c r="AQ230" t="s">
        <v>195</v>
      </c>
      <c r="AR230" t="s">
        <v>195</v>
      </c>
      <c r="AS230" t="s">
        <v>195</v>
      </c>
      <c r="AT230" t="s">
        <v>195</v>
      </c>
      <c r="AU230" t="s">
        <v>195</v>
      </c>
      <c r="AV230" t="s">
        <v>195</v>
      </c>
      <c r="AW230">
        <v>59.654950064811047</v>
      </c>
      <c r="AX230">
        <v>72.804045755886435</v>
      </c>
      <c r="AY230">
        <v>72.557454471355413</v>
      </c>
      <c r="AZ230">
        <v>73.725060752980838</v>
      </c>
      <c r="BA230">
        <v>61.673770537713388</v>
      </c>
      <c r="BB230">
        <v>63.267763282248488</v>
      </c>
      <c r="BC230">
        <v>35.927056389923827</v>
      </c>
      <c r="BD230">
        <v>25.14054763718238</v>
      </c>
      <c r="BE230">
        <v>48.649637014178531</v>
      </c>
      <c r="BF230">
        <v>30.534288852675349</v>
      </c>
      <c r="BG230">
        <v>91.96247188598808</v>
      </c>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row>
    <row r="231">
      <c r="A231" t="s">
        <v>725</v>
      </c>
      <c r="B231">
        <v>2014</v>
      </c>
      <c r="C231" t="s">
        <v>731</v>
      </c>
      <c r="D231">
        <v>151</v>
      </c>
      <c r="E231" t="s">
        <v>110</v>
      </c>
      <c r="F231" t="s">
        <v>49</v>
      </c>
      <c r="G231" t="s">
        <v>195</v>
      </c>
      <c r="H231">
        <v>51.580694786286017</v>
      </c>
      <c r="I231">
        <v>44.905519356198653</v>
      </c>
      <c r="J231">
        <v>42.953965638032791</v>
      </c>
      <c r="K231">
        <v>49.20026767689972</v>
      </c>
      <c r="L231">
        <v>61.73109946809987</v>
      </c>
      <c r="M231">
        <v>43.589799074988292</v>
      </c>
      <c r="N231">
        <v>55.330833672725227</v>
      </c>
      <c r="O231">
        <v>65.02877412163096</v>
      </c>
      <c r="P231">
        <v>67.079892065939504</v>
      </c>
      <c r="Q231">
        <v>54.993463003363217</v>
      </c>
      <c r="R231">
        <v>54.393057631645881</v>
      </c>
      <c r="S231">
        <v>47.381041048899043</v>
      </c>
      <c r="T231">
        <v>43.455842946734393</v>
      </c>
      <c r="U231">
        <v>43.671506474116697</v>
      </c>
      <c r="V231">
        <v>42.846871142246137</v>
      </c>
      <c r="W231" t="s">
        <v>260</v>
      </c>
      <c r="X231" t="s">
        <v>261</v>
      </c>
      <c r="Y231" t="s">
        <v>262</v>
      </c>
      <c r="Z231" t="s">
        <v>420</v>
      </c>
      <c r="AA231" t="s">
        <v>421</v>
      </c>
      <c r="AB231" t="s">
        <v>265</v>
      </c>
      <c r="AC231" t="s">
        <v>266</v>
      </c>
      <c r="AD231" t="s">
        <v>267</v>
      </c>
      <c r="AE231" t="s">
        <v>268</v>
      </c>
      <c r="AF231" t="s">
        <v>269</v>
      </c>
      <c r="AG231" t="s">
        <v>270</v>
      </c>
      <c r="AH231" t="s">
        <v>195</v>
      </c>
      <c r="AI231" t="s">
        <v>195</v>
      </c>
      <c r="AJ231" t="s">
        <v>195</v>
      </c>
      <c r="AK231" t="s">
        <v>195</v>
      </c>
      <c r="AL231" t="s">
        <v>195</v>
      </c>
      <c r="AM231" t="s">
        <v>195</v>
      </c>
      <c r="AN231" t="s">
        <v>195</v>
      </c>
      <c r="AO231" t="s">
        <v>195</v>
      </c>
      <c r="AP231" t="s">
        <v>195</v>
      </c>
      <c r="AQ231" t="s">
        <v>195</v>
      </c>
      <c r="AR231" t="s">
        <v>195</v>
      </c>
      <c r="AS231" t="s">
        <v>195</v>
      </c>
      <c r="AT231" t="s">
        <v>195</v>
      </c>
      <c r="AU231" t="s">
        <v>195</v>
      </c>
      <c r="AV231" t="s">
        <v>195</v>
      </c>
      <c r="AW231">
        <v>38.33398403480993</v>
      </c>
      <c r="AX231">
        <v>37.732427359637647</v>
      </c>
      <c r="AY231">
        <v>55.483597200844883</v>
      </c>
      <c r="AZ231">
        <v>58.045182468292033</v>
      </c>
      <c r="BA231">
        <v>59.029654342701299</v>
      </c>
      <c r="BB231">
        <v>60.473106737164109</v>
      </c>
      <c r="BC231">
        <v>68.116051303665188</v>
      </c>
      <c r="BD231">
        <v>49.593397733205741</v>
      </c>
      <c r="BE231">
        <v>31.733682976332059</v>
      </c>
      <c r="BF231">
        <v>40.097774390706789</v>
      </c>
      <c r="BG231">
        <v>56.667229269735031</v>
      </c>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row>
    <row r="232">
      <c r="A232" t="s">
        <v>725</v>
      </c>
      <c r="B232">
        <v>2014</v>
      </c>
      <c r="C232" t="s">
        <v>731</v>
      </c>
      <c r="D232">
        <v>152</v>
      </c>
      <c r="E232" t="s">
        <v>110</v>
      </c>
      <c r="F232" t="s">
        <v>48</v>
      </c>
      <c r="G232" t="s">
        <v>195</v>
      </c>
      <c r="H232">
        <v>48.419305213714047</v>
      </c>
      <c r="I232">
        <v>55.094480643801312</v>
      </c>
      <c r="J232">
        <v>57.005040706365641</v>
      </c>
      <c r="K232">
        <v>50.734388596289158</v>
      </c>
      <c r="L232">
        <v>38.261914384056702</v>
      </c>
      <c r="M232">
        <v>56.410200925011942</v>
      </c>
      <c r="N232">
        <v>44.584171493008107</v>
      </c>
      <c r="O232">
        <v>34.971225878369047</v>
      </c>
      <c r="P232">
        <v>32.899839949948451</v>
      </c>
      <c r="Q232">
        <v>45.006536996637017</v>
      </c>
      <c r="R232">
        <v>45.606942368354339</v>
      </c>
      <c r="S232">
        <v>52.618958951101249</v>
      </c>
      <c r="T232">
        <v>56.544157053265721</v>
      </c>
      <c r="U232">
        <v>56.265225446535808</v>
      </c>
      <c r="V232">
        <v>57.097795688080723</v>
      </c>
      <c r="W232" t="s">
        <v>260</v>
      </c>
      <c r="X232" t="s">
        <v>261</v>
      </c>
      <c r="Y232" t="s">
        <v>262</v>
      </c>
      <c r="Z232" t="s">
        <v>420</v>
      </c>
      <c r="AA232" t="s">
        <v>421</v>
      </c>
      <c r="AB232" t="s">
        <v>265</v>
      </c>
      <c r="AC232" t="s">
        <v>266</v>
      </c>
      <c r="AD232" t="s">
        <v>267</v>
      </c>
      <c r="AE232" t="s">
        <v>268</v>
      </c>
      <c r="AF232" t="s">
        <v>269</v>
      </c>
      <c r="AG232" t="s">
        <v>270</v>
      </c>
      <c r="AH232" t="s">
        <v>195</v>
      </c>
      <c r="AI232" t="s">
        <v>195</v>
      </c>
      <c r="AJ232" t="s">
        <v>195</v>
      </c>
      <c r="AK232" t="s">
        <v>195</v>
      </c>
      <c r="AL232" t="s">
        <v>195</v>
      </c>
      <c r="AM232" t="s">
        <v>195</v>
      </c>
      <c r="AN232" t="s">
        <v>195</v>
      </c>
      <c r="AO232" t="s">
        <v>195</v>
      </c>
      <c r="AP232" t="s">
        <v>195</v>
      </c>
      <c r="AQ232" t="s">
        <v>195</v>
      </c>
      <c r="AR232" t="s">
        <v>195</v>
      </c>
      <c r="AS232" t="s">
        <v>195</v>
      </c>
      <c r="AT232" t="s">
        <v>195</v>
      </c>
      <c r="AU232" t="s">
        <v>195</v>
      </c>
      <c r="AV232" t="s">
        <v>195</v>
      </c>
      <c r="AW232">
        <v>61.666015965190162</v>
      </c>
      <c r="AX232">
        <v>62.267572640362282</v>
      </c>
      <c r="AY232">
        <v>44.516402799155522</v>
      </c>
      <c r="AZ232">
        <v>41.908038808163703</v>
      </c>
      <c r="BA232">
        <v>40.807388282521288</v>
      </c>
      <c r="BB232">
        <v>39.526893262835998</v>
      </c>
      <c r="BC232">
        <v>31.868757150077929</v>
      </c>
      <c r="BD232">
        <v>50.406602266794529</v>
      </c>
      <c r="BE232">
        <v>68.266317023667952</v>
      </c>
      <c r="BF232">
        <v>59.856195752117479</v>
      </c>
      <c r="BG232">
        <v>43.332770730264919</v>
      </c>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row>
    <row r="233">
      <c r="A233" t="s">
        <v>725</v>
      </c>
      <c r="B233">
        <v>2014</v>
      </c>
      <c r="C233" t="s">
        <v>731</v>
      </c>
      <c r="D233">
        <v>153</v>
      </c>
      <c r="E233" t="s">
        <v>62</v>
      </c>
      <c r="F233" t="s">
        <v>428</v>
      </c>
      <c r="G233" t="s">
        <v>195</v>
      </c>
      <c r="H233">
        <v>0</v>
      </c>
      <c r="I233">
        <v>0</v>
      </c>
      <c r="J233">
        <v>0</v>
      </c>
      <c r="K233">
        <v>0</v>
      </c>
      <c r="L233">
        <v>1.431299236829999</v>
      </c>
      <c r="M233">
        <v>0</v>
      </c>
      <c r="N233">
        <v>0</v>
      </c>
      <c r="O233">
        <v>0.71698946303782962</v>
      </c>
      <c r="P233">
        <v>1.472269819184701</v>
      </c>
      <c r="Q233">
        <v>1.967318739462905</v>
      </c>
      <c r="R233">
        <v>0</v>
      </c>
      <c r="S233">
        <v>0</v>
      </c>
      <c r="T233">
        <v>0</v>
      </c>
      <c r="U233">
        <v>0</v>
      </c>
      <c r="V233">
        <v>0</v>
      </c>
      <c r="W233" t="s">
        <v>260</v>
      </c>
      <c r="X233" t="s">
        <v>261</v>
      </c>
      <c r="Y233" t="s">
        <v>262</v>
      </c>
      <c r="Z233" t="s">
        <v>420</v>
      </c>
      <c r="AA233" t="s">
        <v>421</v>
      </c>
      <c r="AB233" t="s">
        <v>265</v>
      </c>
      <c r="AC233" t="s">
        <v>266</v>
      </c>
      <c r="AD233" t="s">
        <v>267</v>
      </c>
      <c r="AE233" t="s">
        <v>268</v>
      </c>
      <c r="AF233" t="s">
        <v>269</v>
      </c>
      <c r="AG233" t="s">
        <v>270</v>
      </c>
      <c r="AH233" t="s">
        <v>195</v>
      </c>
      <c r="AI233" t="s">
        <v>195</v>
      </c>
      <c r="AJ233" t="s">
        <v>195</v>
      </c>
      <c r="AK233" t="s">
        <v>195</v>
      </c>
      <c r="AL233" t="s">
        <v>195</v>
      </c>
      <c r="AM233" t="s">
        <v>195</v>
      </c>
      <c r="AN233" t="s">
        <v>195</v>
      </c>
      <c r="AO233" t="s">
        <v>195</v>
      </c>
      <c r="AP233" t="s">
        <v>195</v>
      </c>
      <c r="AQ233" t="s">
        <v>195</v>
      </c>
      <c r="AR233" t="s">
        <v>195</v>
      </c>
      <c r="AS233" t="s">
        <v>195</v>
      </c>
      <c r="AT233" t="s">
        <v>195</v>
      </c>
      <c r="AU233" t="s">
        <v>195</v>
      </c>
      <c r="AV233" t="s">
        <v>195</v>
      </c>
      <c r="AW233">
        <v>0</v>
      </c>
      <c r="AX233">
        <v>0.14244625411487261</v>
      </c>
      <c r="AY233">
        <v>0</v>
      </c>
      <c r="AZ233">
        <v>0</v>
      </c>
      <c r="BA233">
        <v>0.0111444189541232</v>
      </c>
      <c r="BB233">
        <v>0.29205886203257758</v>
      </c>
      <c r="BC233">
        <v>0.75943546724239563</v>
      </c>
      <c r="BD233">
        <v>0</v>
      </c>
      <c r="BE233">
        <v>0</v>
      </c>
      <c r="BF233">
        <v>0.25031125745199578</v>
      </c>
      <c r="BG233">
        <v>2.011264202648936</v>
      </c>
      <c r="BH233"/>
      <c r="BI233"/>
      <c r="BJ233"/>
      <c r="BK233"/>
      <c r="BL233"/>
      <c r="BM233"/>
      <c r="BN233"/>
      <c r="BO233"/>
      <c r="BP233"/>
      <c r="BQ233"/>
      <c r="BR233"/>
      <c r="BS233"/>
      <c r="BT233"/>
      <c r="BU233"/>
      <c r="BV233"/>
      <c r="BW233">
        <v>0</v>
      </c>
      <c r="BX233">
        <v>0</v>
      </c>
      <c r="BY233">
        <v>0</v>
      </c>
      <c r="BZ233">
        <v>0</v>
      </c>
      <c r="CA233">
        <v>279.53574900000001</v>
      </c>
      <c r="CB233">
        <v>0</v>
      </c>
      <c r="CC233">
        <v>0</v>
      </c>
      <c r="CD233">
        <v>48.344926999999998</v>
      </c>
      <c r="CE233">
        <v>98.73632299999997</v>
      </c>
      <c r="CF233">
        <v>132.454499</v>
      </c>
      <c r="CG233">
        <v>0</v>
      </c>
      <c r="CH233">
        <v>0</v>
      </c>
      <c r="CI233">
        <v>0</v>
      </c>
      <c r="CJ233">
        <v>0</v>
      </c>
      <c r="CK233">
        <v>0</v>
      </c>
      <c r="CL233">
        <v>0</v>
      </c>
      <c r="CM233">
        <v>6.0951149999999998</v>
      </c>
      <c r="CN233">
        <v>0</v>
      </c>
      <c r="CO233">
        <v>0</v>
      </c>
      <c r="CP233">
        <v>1.1235900000000001</v>
      </c>
      <c r="CQ233">
        <v>29.63616</v>
      </c>
      <c r="CR233">
        <v>68.501422000000005</v>
      </c>
      <c r="CS233">
        <v>0</v>
      </c>
      <c r="CT233">
        <v>0</v>
      </c>
      <c r="CU233">
        <v>24.513629000000002</v>
      </c>
      <c r="CV233">
        <v>149.66583299999999</v>
      </c>
      <c r="CW233"/>
      <c r="CX233"/>
      <c r="CY233"/>
      <c r="CZ233"/>
      <c r="DA233"/>
      <c r="DB233"/>
      <c r="DC233"/>
      <c r="DD233"/>
      <c r="DE233"/>
      <c r="DF233"/>
      <c r="DG233"/>
      <c r="DH233"/>
      <c r="DI233"/>
      <c r="DJ233"/>
      <c r="DK233"/>
    </row>
    <row r="234">
      <c r="A234" t="s">
        <v>725</v>
      </c>
      <c r="B234">
        <v>2014</v>
      </c>
      <c r="C234" t="s">
        <v>731</v>
      </c>
      <c r="D234">
        <v>154</v>
      </c>
      <c r="E234" t="s">
        <v>62</v>
      </c>
      <c r="F234" t="s">
        <v>429</v>
      </c>
      <c r="G234" t="s">
        <v>195</v>
      </c>
      <c r="H234">
        <v>0.1244088122914918</v>
      </c>
      <c r="I234">
        <v>0.1035516671164389</v>
      </c>
      <c r="J234">
        <v>0.091403858735467802</v>
      </c>
      <c r="K234">
        <v>0.35896351392183379</v>
      </c>
      <c r="L234">
        <v>21.979526151501599</v>
      </c>
      <c r="M234">
        <v>0.043864469386429697</v>
      </c>
      <c r="N234">
        <v>0.32558392863302771</v>
      </c>
      <c r="O234">
        <v>4.1949202183389662</v>
      </c>
      <c r="P234">
        <v>17.143128815916501</v>
      </c>
      <c r="Q234">
        <v>42.602072029046163</v>
      </c>
      <c r="R234">
        <v>0.18979546332789901</v>
      </c>
      <c r="S234">
        <v>0.0032130199571378001</v>
      </c>
      <c r="T234">
        <v>0.17403196450777059</v>
      </c>
      <c r="U234">
        <v>0.089672905800197406</v>
      </c>
      <c r="V234">
        <v>0.32005309802311133</v>
      </c>
      <c r="W234" t="s">
        <v>260</v>
      </c>
      <c r="X234" t="s">
        <v>261</v>
      </c>
      <c r="Y234" t="s">
        <v>262</v>
      </c>
      <c r="Z234" t="s">
        <v>420</v>
      </c>
      <c r="AA234" t="s">
        <v>421</v>
      </c>
      <c r="AB234" t="s">
        <v>265</v>
      </c>
      <c r="AC234" t="s">
        <v>266</v>
      </c>
      <c r="AD234" t="s">
        <v>267</v>
      </c>
      <c r="AE234" t="s">
        <v>268</v>
      </c>
      <c r="AF234" t="s">
        <v>269</v>
      </c>
      <c r="AG234" t="s">
        <v>270</v>
      </c>
      <c r="AH234" t="s">
        <v>195</v>
      </c>
      <c r="AI234" t="s">
        <v>195</v>
      </c>
      <c r="AJ234" t="s">
        <v>195</v>
      </c>
      <c r="AK234" t="s">
        <v>195</v>
      </c>
      <c r="AL234" t="s">
        <v>195</v>
      </c>
      <c r="AM234" t="s">
        <v>195</v>
      </c>
      <c r="AN234" t="s">
        <v>195</v>
      </c>
      <c r="AO234" t="s">
        <v>195</v>
      </c>
      <c r="AP234" t="s">
        <v>195</v>
      </c>
      <c r="AQ234" t="s">
        <v>195</v>
      </c>
      <c r="AR234" t="s">
        <v>195</v>
      </c>
      <c r="AS234" t="s">
        <v>195</v>
      </c>
      <c r="AT234" t="s">
        <v>195</v>
      </c>
      <c r="AU234" t="s">
        <v>195</v>
      </c>
      <c r="AV234" t="s">
        <v>195</v>
      </c>
      <c r="AW234">
        <v>0</v>
      </c>
      <c r="AX234">
        <v>4.2835747339334116</v>
      </c>
      <c r="AY234">
        <v>0.071652079066408803</v>
      </c>
      <c r="AZ234">
        <v>0.0090456631871553995</v>
      </c>
      <c r="BA234">
        <v>1.0694552764818079</v>
      </c>
      <c r="BB234">
        <v>5.1822159544409994</v>
      </c>
      <c r="BC234">
        <v>34.988413061319783</v>
      </c>
      <c r="BD234">
        <v>0.024117523024329401</v>
      </c>
      <c r="BE234">
        <v>0.30326976357677837</v>
      </c>
      <c r="BF234">
        <v>3.3593150660505682</v>
      </c>
      <c r="BG234">
        <v>1.1703443158638029</v>
      </c>
      <c r="BH234"/>
      <c r="BI234"/>
      <c r="BJ234"/>
      <c r="BK234"/>
      <c r="BL234"/>
      <c r="BM234"/>
      <c r="BN234"/>
      <c r="BO234"/>
      <c r="BP234"/>
      <c r="BQ234"/>
      <c r="BR234"/>
      <c r="BS234"/>
      <c r="BT234"/>
      <c r="BU234"/>
      <c r="BV234"/>
      <c r="BW234">
        <v>24.299935999999999</v>
      </c>
      <c r="BX234">
        <v>20.206863999999999</v>
      </c>
      <c r="BY234">
        <v>17.850484000000002</v>
      </c>
      <c r="BZ234">
        <v>70.073873999999989</v>
      </c>
      <c r="CA234">
        <v>4292.6476499999981</v>
      </c>
      <c r="CB234">
        <v>2.9505599999999998</v>
      </c>
      <c r="CC234">
        <v>21.882473999999998</v>
      </c>
      <c r="CD234">
        <v>282.85368499999998</v>
      </c>
      <c r="CE234">
        <v>1149.687022000001</v>
      </c>
      <c r="CF234">
        <v>2868.287682000002</v>
      </c>
      <c r="CG234">
        <v>24.299935999999999</v>
      </c>
      <c r="CH234">
        <v>0.41138400000000003</v>
      </c>
      <c r="CI234">
        <v>22.263784000000001</v>
      </c>
      <c r="CJ234">
        <v>11.476051999999999</v>
      </c>
      <c r="CK234">
        <v>40.966228999999998</v>
      </c>
      <c r="CL234">
        <v>0</v>
      </c>
      <c r="CM234">
        <v>183.28934499999991</v>
      </c>
      <c r="CN234">
        <v>9.5332050000000006</v>
      </c>
      <c r="CO234">
        <v>0.58748699999999998</v>
      </c>
      <c r="CP234">
        <v>107.82341</v>
      </c>
      <c r="CQ234">
        <v>525.85626100000025</v>
      </c>
      <c r="CR234">
        <v>3155.9706539999988</v>
      </c>
      <c r="CS234">
        <v>0.7975270000000001</v>
      </c>
      <c r="CT234">
        <v>25.144724</v>
      </c>
      <c r="CU234">
        <v>328.98641500000002</v>
      </c>
      <c r="CV234">
        <v>87.08977999999999</v>
      </c>
      <c r="CW234"/>
      <c r="CX234"/>
      <c r="CY234"/>
      <c r="CZ234"/>
      <c r="DA234"/>
      <c r="DB234"/>
      <c r="DC234"/>
      <c r="DD234"/>
      <c r="DE234"/>
      <c r="DF234"/>
      <c r="DG234"/>
      <c r="DH234"/>
      <c r="DI234"/>
      <c r="DJ234"/>
      <c r="DK234"/>
    </row>
    <row r="235">
      <c r="A235" t="s">
        <v>725</v>
      </c>
      <c r="B235">
        <v>2014</v>
      </c>
      <c r="C235" t="s">
        <v>731</v>
      </c>
      <c r="D235">
        <v>155</v>
      </c>
      <c r="E235" t="s">
        <v>62</v>
      </c>
      <c r="F235" t="s">
        <v>430</v>
      </c>
      <c r="G235" t="s">
        <v>195</v>
      </c>
      <c r="H235">
        <v>0.0207255387727018</v>
      </c>
      <c r="I235">
        <v>0</v>
      </c>
      <c r="J235">
        <v>0</v>
      </c>
      <c r="K235">
        <v>0.63272952226543799</v>
      </c>
      <c r="L235">
        <v>2.9491003589949072</v>
      </c>
      <c r="M235">
        <v>0.1058639152410054</v>
      </c>
      <c r="N235">
        <v>1.448633851939372</v>
      </c>
      <c r="O235">
        <v>2.6207010411462348</v>
      </c>
      <c r="P235">
        <v>3.6480311467335689</v>
      </c>
      <c r="Q235">
        <v>2.5790200161564201</v>
      </c>
      <c r="R235">
        <v>0.031618445362766999</v>
      </c>
      <c r="S235">
        <v>0</v>
      </c>
      <c r="T235">
        <v>0</v>
      </c>
      <c r="U235">
        <v>0</v>
      </c>
      <c r="V235">
        <v>0</v>
      </c>
      <c r="W235" t="s">
        <v>260</v>
      </c>
      <c r="X235" t="s">
        <v>261</v>
      </c>
      <c r="Y235" t="s">
        <v>262</v>
      </c>
      <c r="Z235" t="s">
        <v>420</v>
      </c>
      <c r="AA235" t="s">
        <v>421</v>
      </c>
      <c r="AB235" t="s">
        <v>265</v>
      </c>
      <c r="AC235" t="s">
        <v>266</v>
      </c>
      <c r="AD235" t="s">
        <v>267</v>
      </c>
      <c r="AE235" t="s">
        <v>268</v>
      </c>
      <c r="AF235" t="s">
        <v>269</v>
      </c>
      <c r="AG235" t="s">
        <v>270</v>
      </c>
      <c r="AH235" t="s">
        <v>195</v>
      </c>
      <c r="AI235" t="s">
        <v>195</v>
      </c>
      <c r="AJ235" t="s">
        <v>195</v>
      </c>
      <c r="AK235" t="s">
        <v>195</v>
      </c>
      <c r="AL235" t="s">
        <v>195</v>
      </c>
      <c r="AM235" t="s">
        <v>195</v>
      </c>
      <c r="AN235" t="s">
        <v>195</v>
      </c>
      <c r="AO235" t="s">
        <v>195</v>
      </c>
      <c r="AP235" t="s">
        <v>195</v>
      </c>
      <c r="AQ235" t="s">
        <v>195</v>
      </c>
      <c r="AR235" t="s">
        <v>195</v>
      </c>
      <c r="AS235" t="s">
        <v>195</v>
      </c>
      <c r="AT235" t="s">
        <v>195</v>
      </c>
      <c r="AU235" t="s">
        <v>195</v>
      </c>
      <c r="AV235" t="s">
        <v>195</v>
      </c>
      <c r="AW235">
        <v>0.0261743885556362</v>
      </c>
      <c r="AX235">
        <v>0.30367612885376077</v>
      </c>
      <c r="AY235">
        <v>0</v>
      </c>
      <c r="AZ235">
        <v>0</v>
      </c>
      <c r="BA235">
        <v>0</v>
      </c>
      <c r="BB235">
        <v>4.1689689295633574</v>
      </c>
      <c r="BC235">
        <v>2.270442926672247</v>
      </c>
      <c r="BD235">
        <v>0.15047766463732809</v>
      </c>
      <c r="BE235">
        <v>0</v>
      </c>
      <c r="BF235">
        <v>0.17882545059502819</v>
      </c>
      <c r="BG235">
        <v>0.48599946455261678</v>
      </c>
      <c r="BH235"/>
      <c r="BI235"/>
      <c r="BJ235"/>
      <c r="BK235"/>
      <c r="BL235"/>
      <c r="BM235"/>
      <c r="BN235"/>
      <c r="BO235"/>
      <c r="BP235"/>
      <c r="BQ235"/>
      <c r="BR235"/>
      <c r="BS235"/>
      <c r="BT235"/>
      <c r="BU235"/>
      <c r="BV235"/>
      <c r="BW235">
        <v>4.0481800000000003</v>
      </c>
      <c r="BX235">
        <v>0</v>
      </c>
      <c r="BY235">
        <v>0</v>
      </c>
      <c r="BZ235">
        <v>123.516199</v>
      </c>
      <c r="CA235">
        <v>575.96549799999991</v>
      </c>
      <c r="CB235">
        <v>7.1209759999999998</v>
      </c>
      <c r="CC235">
        <v>97.362583999999998</v>
      </c>
      <c r="CD235">
        <v>176.70775800000001</v>
      </c>
      <c r="CE235">
        <v>244.65160999999989</v>
      </c>
      <c r="CF235">
        <v>173.638769</v>
      </c>
      <c r="CG235">
        <v>4.0481800000000003</v>
      </c>
      <c r="CH235">
        <v>0</v>
      </c>
      <c r="CI235">
        <v>0</v>
      </c>
      <c r="CJ235">
        <v>0</v>
      </c>
      <c r="CK235">
        <v>0</v>
      </c>
      <c r="CL235">
        <v>4.0481800000000003</v>
      </c>
      <c r="CM235">
        <v>12.99396</v>
      </c>
      <c r="CN235">
        <v>0</v>
      </c>
      <c r="CO235">
        <v>0</v>
      </c>
      <c r="CP235">
        <v>0</v>
      </c>
      <c r="CQ235">
        <v>423.03879900000021</v>
      </c>
      <c r="CR235">
        <v>204.79497699999999</v>
      </c>
      <c r="CS235">
        <v>4.9760500000000008</v>
      </c>
      <c r="CT235">
        <v>0</v>
      </c>
      <c r="CU235">
        <v>17.512839</v>
      </c>
      <c r="CV235">
        <v>36.165072000000002</v>
      </c>
      <c r="CW235"/>
      <c r="CX235"/>
      <c r="CY235"/>
      <c r="CZ235"/>
      <c r="DA235"/>
      <c r="DB235"/>
      <c r="DC235"/>
      <c r="DD235"/>
      <c r="DE235"/>
      <c r="DF235"/>
      <c r="DG235"/>
      <c r="DH235"/>
      <c r="DI235"/>
      <c r="DJ235"/>
      <c r="DK235"/>
    </row>
    <row r="236">
      <c r="A236" t="s">
        <v>725</v>
      </c>
      <c r="B236">
        <v>2014</v>
      </c>
      <c r="C236" t="s">
        <v>731</v>
      </c>
      <c r="D236">
        <v>156</v>
      </c>
      <c r="E236" t="s">
        <v>62</v>
      </c>
      <c r="F236" t="s">
        <v>431</v>
      </c>
      <c r="G236" t="s">
        <v>195</v>
      </c>
      <c r="H236">
        <v>0</v>
      </c>
      <c r="I236">
        <v>0</v>
      </c>
      <c r="J236">
        <v>0</v>
      </c>
      <c r="K236">
        <v>0</v>
      </c>
      <c r="L236">
        <v>0.17367640552070021</v>
      </c>
      <c r="M236">
        <v>0</v>
      </c>
      <c r="N236">
        <v>0</v>
      </c>
      <c r="O236">
        <v>0.1157342721148924</v>
      </c>
      <c r="P236">
        <v>0.27113430969088492</v>
      </c>
      <c r="Q236">
        <v>0.11781707606184361</v>
      </c>
      <c r="R236">
        <v>0</v>
      </c>
      <c r="S236">
        <v>0</v>
      </c>
      <c r="T236">
        <v>0</v>
      </c>
      <c r="U236">
        <v>0</v>
      </c>
      <c r="V236">
        <v>0</v>
      </c>
      <c r="W236" t="s">
        <v>260</v>
      </c>
      <c r="X236" t="s">
        <v>261</v>
      </c>
      <c r="Y236" t="s">
        <v>262</v>
      </c>
      <c r="Z236" t="s">
        <v>420</v>
      </c>
      <c r="AA236" t="s">
        <v>421</v>
      </c>
      <c r="AB236" t="s">
        <v>265</v>
      </c>
      <c r="AC236" t="s">
        <v>266</v>
      </c>
      <c r="AD236" t="s">
        <v>267</v>
      </c>
      <c r="AE236" t="s">
        <v>268</v>
      </c>
      <c r="AF236" t="s">
        <v>269</v>
      </c>
      <c r="AG236" t="s">
        <v>270</v>
      </c>
      <c r="AH236" t="s">
        <v>195</v>
      </c>
      <c r="AI236" t="s">
        <v>195</v>
      </c>
      <c r="AJ236" t="s">
        <v>195</v>
      </c>
      <c r="AK236" t="s">
        <v>195</v>
      </c>
      <c r="AL236" t="s">
        <v>195</v>
      </c>
      <c r="AM236" t="s">
        <v>195</v>
      </c>
      <c r="AN236" t="s">
        <v>195</v>
      </c>
      <c r="AO236" t="s">
        <v>195</v>
      </c>
      <c r="AP236" t="s">
        <v>195</v>
      </c>
      <c r="AQ236" t="s">
        <v>195</v>
      </c>
      <c r="AR236" t="s">
        <v>195</v>
      </c>
      <c r="AS236" t="s">
        <v>195</v>
      </c>
      <c r="AT236" t="s">
        <v>195</v>
      </c>
      <c r="AU236" t="s">
        <v>195</v>
      </c>
      <c r="AV236" t="s">
        <v>195</v>
      </c>
      <c r="AW236">
        <v>0</v>
      </c>
      <c r="AX236">
        <v>0</v>
      </c>
      <c r="AY236">
        <v>0</v>
      </c>
      <c r="AZ236">
        <v>0</v>
      </c>
      <c r="BA236">
        <v>0</v>
      </c>
      <c r="BB236">
        <v>0</v>
      </c>
      <c r="BC236">
        <v>0.34155334592379721</v>
      </c>
      <c r="BD236">
        <v>0</v>
      </c>
      <c r="BE236">
        <v>0</v>
      </c>
      <c r="BF236">
        <v>0</v>
      </c>
      <c r="BG236">
        <v>0.041808113092353598</v>
      </c>
      <c r="BH236"/>
      <c r="BI236"/>
      <c r="BJ236"/>
      <c r="BK236"/>
      <c r="BL236"/>
      <c r="BM236"/>
      <c r="BN236"/>
      <c r="BO236"/>
      <c r="BP236"/>
      <c r="BQ236"/>
      <c r="BR236"/>
      <c r="BS236"/>
      <c r="BT236"/>
      <c r="BU236"/>
      <c r="BV236"/>
      <c r="BW236">
        <v>0</v>
      </c>
      <c r="BX236">
        <v>0</v>
      </c>
      <c r="BY236">
        <v>0</v>
      </c>
      <c r="BZ236">
        <v>0</v>
      </c>
      <c r="CA236">
        <v>33.919367000000001</v>
      </c>
      <c r="CB236">
        <v>0</v>
      </c>
      <c r="CC236">
        <v>0</v>
      </c>
      <c r="CD236">
        <v>7.8036919999999999</v>
      </c>
      <c r="CE236">
        <v>18.183354999999999</v>
      </c>
      <c r="CF236">
        <v>7.9323199999999998</v>
      </c>
      <c r="CG236">
        <v>0</v>
      </c>
      <c r="CH236">
        <v>0</v>
      </c>
      <c r="CI236">
        <v>0</v>
      </c>
      <c r="CJ236">
        <v>0</v>
      </c>
      <c r="CK236">
        <v>0</v>
      </c>
      <c r="CL236">
        <v>0</v>
      </c>
      <c r="CM236">
        <v>0</v>
      </c>
      <c r="CN236">
        <v>0</v>
      </c>
      <c r="CO236">
        <v>0</v>
      </c>
      <c r="CP236">
        <v>0</v>
      </c>
      <c r="CQ236">
        <v>0</v>
      </c>
      <c r="CR236">
        <v>30.808266</v>
      </c>
      <c r="CS236">
        <v>0</v>
      </c>
      <c r="CT236">
        <v>0</v>
      </c>
      <c r="CU236">
        <v>0</v>
      </c>
      <c r="CV236">
        <v>3.1111010000000001</v>
      </c>
      <c r="CW236"/>
      <c r="CX236"/>
      <c r="CY236"/>
      <c r="CZ236"/>
      <c r="DA236"/>
      <c r="DB236"/>
      <c r="DC236"/>
      <c r="DD236"/>
      <c r="DE236"/>
      <c r="DF236"/>
      <c r="DG236"/>
      <c r="DH236"/>
      <c r="DI236"/>
      <c r="DJ236"/>
      <c r="DK236"/>
    </row>
    <row r="237">
      <c r="A237" t="s">
        <v>725</v>
      </c>
      <c r="B237">
        <v>2014</v>
      </c>
      <c r="C237" t="s">
        <v>731</v>
      </c>
      <c r="D237">
        <v>157</v>
      </c>
      <c r="E237" t="s">
        <v>62</v>
      </c>
      <c r="F237" t="s">
        <v>432</v>
      </c>
      <c r="G237" t="s">
        <v>195</v>
      </c>
      <c r="H237">
        <v>0</v>
      </c>
      <c r="I237">
        <v>0</v>
      </c>
      <c r="J237">
        <v>0</v>
      </c>
      <c r="K237">
        <v>0</v>
      </c>
      <c r="L237">
        <v>0.1284521763560533</v>
      </c>
      <c r="M237">
        <v>0</v>
      </c>
      <c r="N237">
        <v>0</v>
      </c>
      <c r="O237">
        <v>0.37205765807528818</v>
      </c>
      <c r="P237">
        <v>0</v>
      </c>
      <c r="Q237">
        <v>0</v>
      </c>
      <c r="R237">
        <v>0</v>
      </c>
      <c r="S237">
        <v>0</v>
      </c>
      <c r="T237">
        <v>0</v>
      </c>
      <c r="U237">
        <v>0</v>
      </c>
      <c r="V237">
        <v>0</v>
      </c>
      <c r="W237" t="s">
        <v>260</v>
      </c>
      <c r="X237" t="s">
        <v>261</v>
      </c>
      <c r="Y237" t="s">
        <v>262</v>
      </c>
      <c r="Z237" t="s">
        <v>420</v>
      </c>
      <c r="AA237" t="s">
        <v>421</v>
      </c>
      <c r="AB237" t="s">
        <v>265</v>
      </c>
      <c r="AC237" t="s">
        <v>266</v>
      </c>
      <c r="AD237" t="s">
        <v>267</v>
      </c>
      <c r="AE237" t="s">
        <v>268</v>
      </c>
      <c r="AF237" t="s">
        <v>269</v>
      </c>
      <c r="AG237" t="s">
        <v>270</v>
      </c>
      <c r="AH237" t="s">
        <v>195</v>
      </c>
      <c r="AI237" t="s">
        <v>195</v>
      </c>
      <c r="AJ237" t="s">
        <v>195</v>
      </c>
      <c r="AK237" t="s">
        <v>195</v>
      </c>
      <c r="AL237" t="s">
        <v>195</v>
      </c>
      <c r="AM237" t="s">
        <v>195</v>
      </c>
      <c r="AN237" t="s">
        <v>195</v>
      </c>
      <c r="AO237" t="s">
        <v>195</v>
      </c>
      <c r="AP237" t="s">
        <v>195</v>
      </c>
      <c r="AQ237" t="s">
        <v>195</v>
      </c>
      <c r="AR237" t="s">
        <v>195</v>
      </c>
      <c r="AS237" t="s">
        <v>195</v>
      </c>
      <c r="AT237" t="s">
        <v>195</v>
      </c>
      <c r="AU237" t="s">
        <v>195</v>
      </c>
      <c r="AV237" t="s">
        <v>195</v>
      </c>
      <c r="AW237">
        <v>0</v>
      </c>
      <c r="AX237">
        <v>0</v>
      </c>
      <c r="AY237">
        <v>0</v>
      </c>
      <c r="AZ237">
        <v>0</v>
      </c>
      <c r="BA237">
        <v>0</v>
      </c>
      <c r="BB237">
        <v>0.24722753658483529</v>
      </c>
      <c r="BC237">
        <v>0</v>
      </c>
      <c r="BD237">
        <v>0</v>
      </c>
      <c r="BE237">
        <v>0</v>
      </c>
      <c r="BF237">
        <v>0</v>
      </c>
      <c r="BG237">
        <v>0</v>
      </c>
      <c r="BH237"/>
      <c r="BI237"/>
      <c r="BJ237"/>
      <c r="BK237"/>
      <c r="BL237"/>
      <c r="BM237"/>
      <c r="BN237"/>
      <c r="BO237"/>
      <c r="BP237"/>
      <c r="BQ237"/>
      <c r="BR237"/>
      <c r="BS237"/>
      <c r="BT237"/>
      <c r="BU237"/>
      <c r="BV237"/>
      <c r="BW237">
        <v>0</v>
      </c>
      <c r="BX237">
        <v>0</v>
      </c>
      <c r="BY237">
        <v>0</v>
      </c>
      <c r="BZ237">
        <v>0</v>
      </c>
      <c r="CA237">
        <v>25.086980000000001</v>
      </c>
      <c r="CB237">
        <v>0</v>
      </c>
      <c r="CC237">
        <v>0</v>
      </c>
      <c r="CD237">
        <v>25.086980000000001</v>
      </c>
      <c r="CE237">
        <v>0</v>
      </c>
      <c r="CF237">
        <v>0</v>
      </c>
      <c r="CG237">
        <v>0</v>
      </c>
      <c r="CH237">
        <v>0</v>
      </c>
      <c r="CI237">
        <v>0</v>
      </c>
      <c r="CJ237">
        <v>0</v>
      </c>
      <c r="CK237">
        <v>0</v>
      </c>
      <c r="CL237">
        <v>0</v>
      </c>
      <c r="CM237">
        <v>0</v>
      </c>
      <c r="CN237">
        <v>0</v>
      </c>
      <c r="CO237">
        <v>0</v>
      </c>
      <c r="CP237">
        <v>0</v>
      </c>
      <c r="CQ237">
        <v>25.086980000000001</v>
      </c>
      <c r="CR237">
        <v>0</v>
      </c>
      <c r="CS237">
        <v>0</v>
      </c>
      <c r="CT237">
        <v>0</v>
      </c>
      <c r="CU237">
        <v>0</v>
      </c>
      <c r="CV237">
        <v>0</v>
      </c>
      <c r="CW237"/>
      <c r="CX237"/>
      <c r="CY237"/>
      <c r="CZ237"/>
      <c r="DA237"/>
      <c r="DB237"/>
      <c r="DC237"/>
      <c r="DD237"/>
      <c r="DE237"/>
      <c r="DF237"/>
      <c r="DG237"/>
      <c r="DH237"/>
      <c r="DI237"/>
      <c r="DJ237"/>
      <c r="DK237"/>
    </row>
    <row r="238">
      <c r="A238" t="s">
        <v>725</v>
      </c>
      <c r="B238">
        <v>2014</v>
      </c>
      <c r="C238" t="s">
        <v>731</v>
      </c>
      <c r="D238">
        <v>158</v>
      </c>
      <c r="E238" t="s">
        <v>62</v>
      </c>
      <c r="F238" t="s">
        <v>433</v>
      </c>
      <c r="G238" t="s">
        <v>195</v>
      </c>
      <c r="H238">
        <v>0.24330843972504279</v>
      </c>
      <c r="I238">
        <v>0.085792080522065994</v>
      </c>
      <c r="J238">
        <v>0.1049410483590882</v>
      </c>
      <c r="K238">
        <v>0.37724110278055162</v>
      </c>
      <c r="L238">
        <v>0.83301910041166816</v>
      </c>
      <c r="M238">
        <v>0.36562454091351182</v>
      </c>
      <c r="N238">
        <v>0.47748541934975169</v>
      </c>
      <c r="O238">
        <v>0.26237673195473182</v>
      </c>
      <c r="P238">
        <v>0.48651385902709621</v>
      </c>
      <c r="Q238">
        <v>1.669028081653118</v>
      </c>
      <c r="R238">
        <v>0.30238056979238498</v>
      </c>
      <c r="S238">
        <v>0.1356939685915865</v>
      </c>
      <c r="T238">
        <v>0.012448283880162701</v>
      </c>
      <c r="U238">
        <v>0.091465605653797299</v>
      </c>
      <c r="V238">
        <v>0.25257619445968688</v>
      </c>
      <c r="W238" t="s">
        <v>260</v>
      </c>
      <c r="X238" t="s">
        <v>261</v>
      </c>
      <c r="Y238" t="s">
        <v>262</v>
      </c>
      <c r="Z238" t="s">
        <v>420</v>
      </c>
      <c r="AA238" t="s">
        <v>421</v>
      </c>
      <c r="AB238" t="s">
        <v>265</v>
      </c>
      <c r="AC238" t="s">
        <v>266</v>
      </c>
      <c r="AD238" t="s">
        <v>267</v>
      </c>
      <c r="AE238" t="s">
        <v>268</v>
      </c>
      <c r="AF238" t="s">
        <v>269</v>
      </c>
      <c r="AG238" t="s">
        <v>270</v>
      </c>
      <c r="AH238" t="s">
        <v>195</v>
      </c>
      <c r="AI238" t="s">
        <v>195</v>
      </c>
      <c r="AJ238" t="s">
        <v>195</v>
      </c>
      <c r="AK238" t="s">
        <v>195</v>
      </c>
      <c r="AL238" t="s">
        <v>195</v>
      </c>
      <c r="AM238" t="s">
        <v>195</v>
      </c>
      <c r="AN238" t="s">
        <v>195</v>
      </c>
      <c r="AO238" t="s">
        <v>195</v>
      </c>
      <c r="AP238" t="s">
        <v>195</v>
      </c>
      <c r="AQ238" t="s">
        <v>195</v>
      </c>
      <c r="AR238" t="s">
        <v>195</v>
      </c>
      <c r="AS238" t="s">
        <v>195</v>
      </c>
      <c r="AT238" t="s">
        <v>195</v>
      </c>
      <c r="AU238" t="s">
        <v>195</v>
      </c>
      <c r="AV238" t="s">
        <v>195</v>
      </c>
      <c r="AW238">
        <v>0.036504788367087898</v>
      </c>
      <c r="AX238">
        <v>0.40925824503449332</v>
      </c>
      <c r="AY238">
        <v>0</v>
      </c>
      <c r="AZ238">
        <v>0</v>
      </c>
      <c r="BA238">
        <v>0.12925851730230711</v>
      </c>
      <c r="BB238">
        <v>0.35799030143979932</v>
      </c>
      <c r="BC238">
        <v>1.2544104621269729</v>
      </c>
      <c r="BD238">
        <v>0.68561456070273863</v>
      </c>
      <c r="BE238">
        <v>0.49367731118981811</v>
      </c>
      <c r="BF238">
        <v>0.6410729657697033</v>
      </c>
      <c r="BG238">
        <v>0.12149986613815419</v>
      </c>
      <c r="BH238"/>
      <c r="BI238"/>
      <c r="BJ238"/>
      <c r="BK238"/>
      <c r="BL238"/>
      <c r="BM238"/>
      <c r="BN238"/>
      <c r="BO238"/>
      <c r="BP238"/>
      <c r="BQ238"/>
      <c r="BR238"/>
      <c r="BS238"/>
      <c r="BT238"/>
      <c r="BU238"/>
      <c r="BV238"/>
      <c r="BW238">
        <v>47.523800000000001</v>
      </c>
      <c r="BX238">
        <v>16.741294</v>
      </c>
      <c r="BY238">
        <v>20.494195000000001</v>
      </c>
      <c r="BZ238">
        <v>73.641873000000004</v>
      </c>
      <c r="CA238">
        <v>162.69038100000009</v>
      </c>
      <c r="CB238">
        <v>24.593872000000001</v>
      </c>
      <c r="CC238">
        <v>32.091763</v>
      </c>
      <c r="CD238">
        <v>17.691451000000001</v>
      </c>
      <c r="CE238">
        <v>32.627572000000001</v>
      </c>
      <c r="CF238">
        <v>112.371358</v>
      </c>
      <c r="CG238">
        <v>38.714458</v>
      </c>
      <c r="CH238">
        <v>17.373788000000001</v>
      </c>
      <c r="CI238">
        <v>1.5925</v>
      </c>
      <c r="CJ238">
        <v>11.705476000000001</v>
      </c>
      <c r="CK238">
        <v>32.329304999999998</v>
      </c>
      <c r="CL238">
        <v>5.645899</v>
      </c>
      <c r="CM238">
        <v>17.511700000000001</v>
      </c>
      <c r="CN238">
        <v>0</v>
      </c>
      <c r="CO238">
        <v>0</v>
      </c>
      <c r="CP238">
        <v>13.031955999999999</v>
      </c>
      <c r="CQ238">
        <v>36.326437000000013</v>
      </c>
      <c r="CR238">
        <v>113.14839000000001</v>
      </c>
      <c r="CS238">
        <v>22.672150999999999</v>
      </c>
      <c r="CT238">
        <v>40.931807999999997</v>
      </c>
      <c r="CU238">
        <v>62.781934</v>
      </c>
      <c r="CV238">
        <v>9.0412680000000005</v>
      </c>
      <c r="CW238"/>
      <c r="CX238"/>
      <c r="CY238"/>
      <c r="CZ238"/>
      <c r="DA238"/>
      <c r="DB238"/>
      <c r="DC238"/>
      <c r="DD238"/>
      <c r="DE238"/>
      <c r="DF238"/>
      <c r="DG238"/>
      <c r="DH238"/>
      <c r="DI238"/>
      <c r="DJ238"/>
      <c r="DK238"/>
    </row>
    <row r="239">
      <c r="A239" t="s">
        <v>725</v>
      </c>
      <c r="B239">
        <v>2014</v>
      </c>
      <c r="C239" t="s">
        <v>731</v>
      </c>
      <c r="D239">
        <v>159</v>
      </c>
      <c r="E239" t="s">
        <v>62</v>
      </c>
      <c r="F239" t="s">
        <v>434</v>
      </c>
      <c r="G239" t="s">
        <v>195</v>
      </c>
      <c r="H239">
        <v>30.353282305766111</v>
      </c>
      <c r="I239">
        <v>34.397774951664204</v>
      </c>
      <c r="J239">
        <v>34.9742194346872</v>
      </c>
      <c r="K239">
        <v>38.264492225993827</v>
      </c>
      <c r="L239">
        <v>38.790961009424173</v>
      </c>
      <c r="M239">
        <v>37.572345533955101</v>
      </c>
      <c r="N239">
        <v>43.519487839941178</v>
      </c>
      <c r="O239">
        <v>46.340031655616848</v>
      </c>
      <c r="P239">
        <v>38.257676775714522</v>
      </c>
      <c r="Q239">
        <v>34.192655047122969</v>
      </c>
      <c r="R239">
        <v>28.923825204434419</v>
      </c>
      <c r="S239">
        <v>31.993814846920738</v>
      </c>
      <c r="T239">
        <v>37.238966014076723</v>
      </c>
      <c r="U239">
        <v>33.016227771948778</v>
      </c>
      <c r="V239">
        <v>33.464110496660282</v>
      </c>
      <c r="W239" t="s">
        <v>260</v>
      </c>
      <c r="X239" t="s">
        <v>261</v>
      </c>
      <c r="Y239" t="s">
        <v>262</v>
      </c>
      <c r="Z239" t="s">
        <v>420</v>
      </c>
      <c r="AA239" t="s">
        <v>421</v>
      </c>
      <c r="AB239" t="s">
        <v>265</v>
      </c>
      <c r="AC239" t="s">
        <v>266</v>
      </c>
      <c r="AD239" t="s">
        <v>267</v>
      </c>
      <c r="AE239" t="s">
        <v>268</v>
      </c>
      <c r="AF239" t="s">
        <v>269</v>
      </c>
      <c r="AG239" t="s">
        <v>270</v>
      </c>
      <c r="AH239" t="s">
        <v>195</v>
      </c>
      <c r="AI239" t="s">
        <v>195</v>
      </c>
      <c r="AJ239" t="s">
        <v>195</v>
      </c>
      <c r="AK239" t="s">
        <v>195</v>
      </c>
      <c r="AL239" t="s">
        <v>195</v>
      </c>
      <c r="AM239" t="s">
        <v>195</v>
      </c>
      <c r="AN239" t="s">
        <v>195</v>
      </c>
      <c r="AO239" t="s">
        <v>195</v>
      </c>
      <c r="AP239" t="s">
        <v>195</v>
      </c>
      <c r="AQ239" t="s">
        <v>195</v>
      </c>
      <c r="AR239" t="s">
        <v>195</v>
      </c>
      <c r="AS239" t="s">
        <v>195</v>
      </c>
      <c r="AT239" t="s">
        <v>195</v>
      </c>
      <c r="AU239" t="s">
        <v>195</v>
      </c>
      <c r="AV239" t="s">
        <v>195</v>
      </c>
      <c r="AW239">
        <v>40.282370758266012</v>
      </c>
      <c r="AX239">
        <v>21.954684320918389</v>
      </c>
      <c r="AY239">
        <v>27.363307977780799</v>
      </c>
      <c r="AZ239">
        <v>26.257617873739129</v>
      </c>
      <c r="BA239">
        <v>37.156574463948978</v>
      </c>
      <c r="BB239">
        <v>26.50004124604536</v>
      </c>
      <c r="BC239">
        <v>24.815158646878949</v>
      </c>
      <c r="BD239">
        <v>73.999242614453408</v>
      </c>
      <c r="BE239">
        <v>50.553415911054927</v>
      </c>
      <c r="BF239">
        <v>65.076226755341835</v>
      </c>
      <c r="BG239">
        <v>4.2484202648083702</v>
      </c>
      <c r="BH239"/>
      <c r="BI239"/>
      <c r="BJ239"/>
      <c r="BK239"/>
      <c r="BL239"/>
      <c r="BM239"/>
      <c r="BN239"/>
      <c r="BO239"/>
      <c r="BP239"/>
      <c r="BQ239"/>
      <c r="BR239"/>
      <c r="BS239"/>
      <c r="BT239"/>
      <c r="BU239"/>
      <c r="BV239"/>
      <c r="BW239">
        <v>5928.7023469999931</v>
      </c>
      <c r="BX239">
        <v>6712.3126039999997</v>
      </c>
      <c r="BY239">
        <v>6830.2011870000042</v>
      </c>
      <c r="BZ239">
        <v>7469.6761729999862</v>
      </c>
      <c r="CA239">
        <v>7575.9562089999927</v>
      </c>
      <c r="CB239">
        <v>2527.3179270000001</v>
      </c>
      <c r="CC239">
        <v>2924.9418580000051</v>
      </c>
      <c r="CD239">
        <v>3124.6002390000031</v>
      </c>
      <c r="CE239">
        <v>2565.7133510000021</v>
      </c>
      <c r="CF239">
        <v>2302.1033160000002</v>
      </c>
      <c r="CG239">
        <v>3703.181778000001</v>
      </c>
      <c r="CH239">
        <v>4096.3777700000019</v>
      </c>
      <c r="CI239">
        <v>4763.9541280000076</v>
      </c>
      <c r="CJ239">
        <v>4225.3113510000039</v>
      </c>
      <c r="CK239">
        <v>4283.3468020000064</v>
      </c>
      <c r="CL239">
        <v>6230.1469739999984</v>
      </c>
      <c r="CM239">
        <v>939.41624900000011</v>
      </c>
      <c r="CN239">
        <v>3640.648364000001</v>
      </c>
      <c r="CO239">
        <v>1705.3486109999999</v>
      </c>
      <c r="CP239">
        <v>3746.158115000007</v>
      </c>
      <c r="CQ239">
        <v>2689.045136000007</v>
      </c>
      <c r="CR239">
        <v>2238.3385130000001</v>
      </c>
      <c r="CS239">
        <v>2447.0337979999981</v>
      </c>
      <c r="CT239">
        <v>4191.4883810000038</v>
      </c>
      <c r="CU239">
        <v>6373.0832389999823</v>
      </c>
      <c r="CV239">
        <v>316.14113999999978</v>
      </c>
      <c r="CW239"/>
      <c r="CX239"/>
      <c r="CY239"/>
      <c r="CZ239"/>
      <c r="DA239"/>
      <c r="DB239"/>
      <c r="DC239"/>
      <c r="DD239"/>
      <c r="DE239"/>
      <c r="DF239"/>
      <c r="DG239"/>
      <c r="DH239"/>
      <c r="DI239"/>
      <c r="DJ239"/>
      <c r="DK239"/>
    </row>
    <row r="240">
      <c r="A240" t="s">
        <v>725</v>
      </c>
      <c r="B240">
        <v>2014</v>
      </c>
      <c r="C240" t="s">
        <v>731</v>
      </c>
      <c r="D240">
        <v>160</v>
      </c>
      <c r="E240" t="s">
        <v>62</v>
      </c>
      <c r="F240" t="s">
        <v>435</v>
      </c>
      <c r="G240" t="s">
        <v>195</v>
      </c>
      <c r="H240">
        <v>44.776992792972301</v>
      </c>
      <c r="I240">
        <v>47.144706010217106</v>
      </c>
      <c r="J240">
        <v>51.133226727139522</v>
      </c>
      <c r="K240">
        <v>52.914832890552383</v>
      </c>
      <c r="L240">
        <v>31.979944481869421</v>
      </c>
      <c r="M240">
        <v>50.907075098253387</v>
      </c>
      <c r="N240">
        <v>49.501774275763132</v>
      </c>
      <c r="O240">
        <v>42.365648756550911</v>
      </c>
      <c r="P240">
        <v>36.947002161434057</v>
      </c>
      <c r="Q240">
        <v>16.428605967353349</v>
      </c>
      <c r="R240">
        <v>44.105464625195609</v>
      </c>
      <c r="S240">
        <v>46.027865210181822</v>
      </c>
      <c r="T240">
        <v>46.721141349141107</v>
      </c>
      <c r="U240">
        <v>52.095151555144049</v>
      </c>
      <c r="V240">
        <v>55.711904674714461</v>
      </c>
      <c r="W240" t="s">
        <v>260</v>
      </c>
      <c r="X240" t="s">
        <v>261</v>
      </c>
      <c r="Y240" t="s">
        <v>262</v>
      </c>
      <c r="Z240" t="s">
        <v>420</v>
      </c>
      <c r="AA240" t="s">
        <v>421</v>
      </c>
      <c r="AB240" t="s">
        <v>265</v>
      </c>
      <c r="AC240" t="s">
        <v>266</v>
      </c>
      <c r="AD240" t="s">
        <v>267</v>
      </c>
      <c r="AE240" t="s">
        <v>268</v>
      </c>
      <c r="AF240" t="s">
        <v>269</v>
      </c>
      <c r="AG240" t="s">
        <v>270</v>
      </c>
      <c r="AH240" t="s">
        <v>195</v>
      </c>
      <c r="AI240" t="s">
        <v>195</v>
      </c>
      <c r="AJ240" t="s">
        <v>195</v>
      </c>
      <c r="AK240" t="s">
        <v>195</v>
      </c>
      <c r="AL240" t="s">
        <v>195</v>
      </c>
      <c r="AM240" t="s">
        <v>195</v>
      </c>
      <c r="AN240" t="s">
        <v>195</v>
      </c>
      <c r="AO240" t="s">
        <v>195</v>
      </c>
      <c r="AP240" t="s">
        <v>195</v>
      </c>
      <c r="AQ240" t="s">
        <v>195</v>
      </c>
      <c r="AR240" t="s">
        <v>195</v>
      </c>
      <c r="AS240" t="s">
        <v>195</v>
      </c>
      <c r="AT240" t="s">
        <v>195</v>
      </c>
      <c r="AU240" t="s">
        <v>195</v>
      </c>
      <c r="AV240" t="s">
        <v>195</v>
      </c>
      <c r="AW240">
        <v>44.830688130664868</v>
      </c>
      <c r="AX240">
        <v>51.291144372255417</v>
      </c>
      <c r="AY240">
        <v>61.445463218684672</v>
      </c>
      <c r="AZ240">
        <v>45.604200042855027</v>
      </c>
      <c r="BA240">
        <v>37.013783867249451</v>
      </c>
      <c r="BB240">
        <v>46.190533435498537</v>
      </c>
      <c r="BC240">
        <v>33.103407584652103</v>
      </c>
      <c r="BD240">
        <v>12.247870239659839</v>
      </c>
      <c r="BE240">
        <v>45.128740123643702</v>
      </c>
      <c r="BF240">
        <v>23.004267953934161</v>
      </c>
      <c r="BG240">
        <v>86.505643349371056</v>
      </c>
      <c r="BH240"/>
      <c r="BI240"/>
      <c r="BJ240"/>
      <c r="BK240"/>
      <c r="BL240"/>
      <c r="BM240"/>
      <c r="BN240"/>
      <c r="BO240"/>
      <c r="BP240"/>
      <c r="BQ240"/>
      <c r="BR240"/>
      <c r="BS240"/>
      <c r="BT240"/>
      <c r="BU240"/>
      <c r="BV240"/>
      <c r="BW240">
        <v>8745.9886409999999</v>
      </c>
      <c r="BX240">
        <v>9199.7230869999803</v>
      </c>
      <c r="BY240">
        <v>9985.9333969999807</v>
      </c>
      <c r="BZ240">
        <v>10329.59392499999</v>
      </c>
      <c r="CA240">
        <v>6245.7503669999978</v>
      </c>
      <c r="CB240">
        <v>3424.2835170000021</v>
      </c>
      <c r="CC240">
        <v>3327.0109280000011</v>
      </c>
      <c r="CD240">
        <v>2856.6168709999988</v>
      </c>
      <c r="CE240">
        <v>2477.814251000003</v>
      </c>
      <c r="CF240">
        <v>1106.0956870000009</v>
      </c>
      <c r="CG240">
        <v>5646.9208949999893</v>
      </c>
      <c r="CH240">
        <v>5893.2492030000012</v>
      </c>
      <c r="CI240">
        <v>5977.0019960000009</v>
      </c>
      <c r="CJ240">
        <v>6666.9710639999976</v>
      </c>
      <c r="CK240">
        <v>7131.0250050000004</v>
      </c>
      <c r="CL240">
        <v>6933.598264999986</v>
      </c>
      <c r="CM240">
        <v>2194.690378999996</v>
      </c>
      <c r="CN240">
        <v>8175.2295930000009</v>
      </c>
      <c r="CO240">
        <v>2961.847474999995</v>
      </c>
      <c r="CP240">
        <v>3731.761842999997</v>
      </c>
      <c r="CQ240">
        <v>4687.1032430000014</v>
      </c>
      <c r="CR240">
        <v>2985.9423090000018</v>
      </c>
      <c r="CS240">
        <v>405.01701600000001</v>
      </c>
      <c r="CT240">
        <v>3741.7172800000012</v>
      </c>
      <c r="CU240">
        <v>2252.8674730000039</v>
      </c>
      <c r="CV240">
        <v>6437.214541000013</v>
      </c>
      <c r="CW240"/>
      <c r="CX240"/>
      <c r="CY240"/>
      <c r="CZ240"/>
      <c r="DA240"/>
      <c r="DB240"/>
      <c r="DC240"/>
      <c r="DD240"/>
      <c r="DE240"/>
      <c r="DF240"/>
      <c r="DG240"/>
      <c r="DH240"/>
      <c r="DI240"/>
      <c r="DJ240"/>
      <c r="DK240"/>
    </row>
    <row r="241">
      <c r="A241" t="s">
        <v>725</v>
      </c>
      <c r="B241">
        <v>2014</v>
      </c>
      <c r="C241" t="s">
        <v>731</v>
      </c>
      <c r="D241">
        <v>161</v>
      </c>
      <c r="E241" t="s">
        <v>62</v>
      </c>
      <c r="F241" t="s">
        <v>436</v>
      </c>
      <c r="G241" t="s">
        <v>195</v>
      </c>
      <c r="H241">
        <v>24.309690927064789</v>
      </c>
      <c r="I241">
        <v>18.202721904826451</v>
      </c>
      <c r="J241">
        <v>13.634363864002429</v>
      </c>
      <c r="K241">
        <v>7.2610384401988606</v>
      </c>
      <c r="L241">
        <v>1.384727833222182</v>
      </c>
      <c r="M241">
        <v>10.931233099161449</v>
      </c>
      <c r="N241">
        <v>4.2164066638703073</v>
      </c>
      <c r="O241">
        <v>2.8549867820475612</v>
      </c>
      <c r="P241">
        <v>1.010582001928823</v>
      </c>
      <c r="Q241">
        <v>0.34771977451509789</v>
      </c>
      <c r="R241">
        <v>26.224014306150529</v>
      </c>
      <c r="S241">
        <v>21.807834737772811</v>
      </c>
      <c r="T241">
        <v>15.78517721996961</v>
      </c>
      <c r="U241">
        <v>14.613106661312459</v>
      </c>
      <c r="V241">
        <v>10.228636127641879</v>
      </c>
      <c r="W241" t="s">
        <v>260</v>
      </c>
      <c r="X241" t="s">
        <v>261</v>
      </c>
      <c r="Y241" t="s">
        <v>262</v>
      </c>
      <c r="Z241" t="s">
        <v>420</v>
      </c>
      <c r="AA241" t="s">
        <v>421</v>
      </c>
      <c r="AB241" t="s">
        <v>265</v>
      </c>
      <c r="AC241" t="s">
        <v>266</v>
      </c>
      <c r="AD241" t="s">
        <v>267</v>
      </c>
      <c r="AE241" t="s">
        <v>268</v>
      </c>
      <c r="AF241" t="s">
        <v>269</v>
      </c>
      <c r="AG241" t="s">
        <v>270</v>
      </c>
      <c r="AH241" t="s">
        <v>195</v>
      </c>
      <c r="AI241" t="s">
        <v>195</v>
      </c>
      <c r="AJ241" t="s">
        <v>195</v>
      </c>
      <c r="AK241" t="s">
        <v>195</v>
      </c>
      <c r="AL241" t="s">
        <v>195</v>
      </c>
      <c r="AM241" t="s">
        <v>195</v>
      </c>
      <c r="AN241" t="s">
        <v>195</v>
      </c>
      <c r="AO241" t="s">
        <v>195</v>
      </c>
      <c r="AP241" t="s">
        <v>195</v>
      </c>
      <c r="AQ241" t="s">
        <v>195</v>
      </c>
      <c r="AR241" t="s">
        <v>195</v>
      </c>
      <c r="AS241" t="s">
        <v>195</v>
      </c>
      <c r="AT241" t="s">
        <v>195</v>
      </c>
      <c r="AU241" t="s">
        <v>195</v>
      </c>
      <c r="AV241" t="s">
        <v>195</v>
      </c>
      <c r="AW241">
        <v>14.80846035404365</v>
      </c>
      <c r="AX241">
        <v>20.858363450037938</v>
      </c>
      <c r="AY241">
        <v>10.833423971239229</v>
      </c>
      <c r="AZ241">
        <v>28.120860710125541</v>
      </c>
      <c r="BA241">
        <v>24.605715812941209</v>
      </c>
      <c r="BB241">
        <v>16.892683708798661</v>
      </c>
      <c r="BC241">
        <v>1.807532216978998</v>
      </c>
      <c r="BD241">
        <v>12.864354041840221</v>
      </c>
      <c r="BE241">
        <v>3.5110616518817208</v>
      </c>
      <c r="BF241">
        <v>7.3966341349283136</v>
      </c>
      <c r="BG241">
        <v>5.395074045393879</v>
      </c>
      <c r="BH241"/>
      <c r="BI241"/>
      <c r="BJ241"/>
      <c r="BK241"/>
      <c r="BL241"/>
      <c r="BM241"/>
      <c r="BN241"/>
      <c r="BO241"/>
      <c r="BP241"/>
      <c r="BQ241"/>
      <c r="BR241"/>
      <c r="BS241"/>
      <c r="BT241"/>
      <c r="BU241"/>
      <c r="BV241"/>
      <c r="BW241">
        <v>4748.2483180000127</v>
      </c>
      <c r="BX241">
        <v>3552.0425330000048</v>
      </c>
      <c r="BY241">
        <v>2662.6883960000009</v>
      </c>
      <c r="BZ241">
        <v>1417.439580999999</v>
      </c>
      <c r="CA241">
        <v>270.44025600000009</v>
      </c>
      <c r="CB241">
        <v>735.29349799999977</v>
      </c>
      <c r="CC241">
        <v>283.38440900000001</v>
      </c>
      <c r="CD241">
        <v>192.505099</v>
      </c>
      <c r="CE241">
        <v>67.773684999999986</v>
      </c>
      <c r="CF241">
        <v>23.411076000000001</v>
      </c>
      <c r="CG241">
        <v>3357.518974000001</v>
      </c>
      <c r="CH241">
        <v>2792.1999880000021</v>
      </c>
      <c r="CI241">
        <v>2019.386363999999</v>
      </c>
      <c r="CJ241">
        <v>1870.1387049999989</v>
      </c>
      <c r="CK241">
        <v>1309.247286</v>
      </c>
      <c r="CL241">
        <v>2290.304238000002</v>
      </c>
      <c r="CM241">
        <v>892.50591199999894</v>
      </c>
      <c r="CN241">
        <v>1441.3713170000001</v>
      </c>
      <c r="CO241">
        <v>1826.3602960000001</v>
      </c>
      <c r="CP241">
        <v>2480.7696430000028</v>
      </c>
      <c r="CQ241">
        <v>1714.1554059999989</v>
      </c>
      <c r="CR241">
        <v>163.040222</v>
      </c>
      <c r="CS241">
        <v>425.40312599999987</v>
      </c>
      <c r="CT241">
        <v>291.10939100000002</v>
      </c>
      <c r="CU241">
        <v>724.37151600000084</v>
      </c>
      <c r="CV241">
        <v>401.46801700000009</v>
      </c>
      <c r="CW241"/>
      <c r="CX241"/>
      <c r="CY241"/>
      <c r="CZ241"/>
      <c r="DA241"/>
      <c r="DB241"/>
      <c r="DC241"/>
      <c r="DD241"/>
      <c r="DE241"/>
      <c r="DF241"/>
      <c r="DG241"/>
      <c r="DH241"/>
      <c r="DI241"/>
      <c r="DJ241"/>
      <c r="DK241"/>
    </row>
    <row r="242">
      <c r="A242" t="s">
        <v>725</v>
      </c>
      <c r="B242">
        <v>2014</v>
      </c>
      <c r="C242" t="s">
        <v>731</v>
      </c>
      <c r="D242">
        <v>162</v>
      </c>
      <c r="E242" t="s">
        <v>62</v>
      </c>
      <c r="F242" t="s">
        <v>437</v>
      </c>
      <c r="G242" t="s">
        <v>195</v>
      </c>
      <c r="H242">
        <v>0.0072613570413836001</v>
      </c>
      <c r="I242">
        <v>0.0079262731667484997</v>
      </c>
      <c r="J242">
        <v>0</v>
      </c>
      <c r="K242">
        <v>0</v>
      </c>
      <c r="L242">
        <v>0.022416169430261201</v>
      </c>
      <c r="M242">
        <v>0</v>
      </c>
      <c r="N242">
        <v>0</v>
      </c>
      <c r="O242">
        <v>0.064927724370540299</v>
      </c>
      <c r="P242">
        <v>0</v>
      </c>
      <c r="Q242">
        <v>0</v>
      </c>
      <c r="R242">
        <v>0.0110777733399594</v>
      </c>
      <c r="S242">
        <v>0.0120802767950244</v>
      </c>
      <c r="T242">
        <v>0</v>
      </c>
      <c r="U242">
        <v>0</v>
      </c>
      <c r="V242">
        <v>0</v>
      </c>
      <c r="W242" t="s">
        <v>260</v>
      </c>
      <c r="X242" t="s">
        <v>261</v>
      </c>
      <c r="Y242" t="s">
        <v>262</v>
      </c>
      <c r="Z242" t="s">
        <v>420</v>
      </c>
      <c r="AA242" t="s">
        <v>421</v>
      </c>
      <c r="AB242" t="s">
        <v>265</v>
      </c>
      <c r="AC242" t="s">
        <v>266</v>
      </c>
      <c r="AD242" t="s">
        <v>267</v>
      </c>
      <c r="AE242" t="s">
        <v>268</v>
      </c>
      <c r="AF242" t="s">
        <v>269</v>
      </c>
      <c r="AG242" t="s">
        <v>270</v>
      </c>
      <c r="AH242" t="s">
        <v>195</v>
      </c>
      <c r="AI242" t="s">
        <v>195</v>
      </c>
      <c r="AJ242" t="s">
        <v>195</v>
      </c>
      <c r="AK242" t="s">
        <v>195</v>
      </c>
      <c r="AL242" t="s">
        <v>195</v>
      </c>
      <c r="AM242" t="s">
        <v>195</v>
      </c>
      <c r="AN242" t="s">
        <v>195</v>
      </c>
      <c r="AO242" t="s">
        <v>195</v>
      </c>
      <c r="AP242" t="s">
        <v>195</v>
      </c>
      <c r="AQ242" t="s">
        <v>195</v>
      </c>
      <c r="AR242" t="s">
        <v>195</v>
      </c>
      <c r="AS242" t="s">
        <v>195</v>
      </c>
      <c r="AT242" t="s">
        <v>195</v>
      </c>
      <c r="AU242" t="s">
        <v>195</v>
      </c>
      <c r="AV242" t="s">
        <v>195</v>
      </c>
      <c r="AW242">
        <v>0</v>
      </c>
      <c r="AX242">
        <v>0.1023145612586233</v>
      </c>
      <c r="AY242">
        <v>0.0075854717976447999</v>
      </c>
      <c r="AZ242">
        <v>0.0082757100931518009</v>
      </c>
      <c r="BA242">
        <v>0.014067643122189</v>
      </c>
      <c r="BB242">
        <v>0</v>
      </c>
      <c r="BC242">
        <v>0</v>
      </c>
      <c r="BD242">
        <v>0</v>
      </c>
      <c r="BE242">
        <v>0</v>
      </c>
      <c r="BF242">
        <v>0</v>
      </c>
      <c r="BG242">
        <v>0</v>
      </c>
      <c r="BH242"/>
      <c r="BI242"/>
      <c r="BJ242"/>
      <c r="BK242"/>
      <c r="BL242"/>
      <c r="BM242"/>
      <c r="BN242"/>
      <c r="BO242"/>
      <c r="BP242"/>
      <c r="BQ242"/>
      <c r="BR242"/>
      <c r="BS242"/>
      <c r="BT242"/>
      <c r="BU242"/>
      <c r="BV242"/>
      <c r="BW242">
        <v>1.418312</v>
      </c>
      <c r="BX242">
        <v>1.5467169999999999</v>
      </c>
      <c r="BY242">
        <v>0</v>
      </c>
      <c r="BZ242">
        <v>0</v>
      </c>
      <c r="CA242">
        <v>4.3779250000000003</v>
      </c>
      <c r="CB242">
        <v>0</v>
      </c>
      <c r="CC242">
        <v>0</v>
      </c>
      <c r="CD242">
        <v>4.3779250000000003</v>
      </c>
      <c r="CE242">
        <v>0</v>
      </c>
      <c r="CF242">
        <v>0</v>
      </c>
      <c r="CG242">
        <v>1.418312</v>
      </c>
      <c r="CH242">
        <v>1.5467169999999999</v>
      </c>
      <c r="CI242">
        <v>0</v>
      </c>
      <c r="CJ242">
        <v>0</v>
      </c>
      <c r="CK242">
        <v>0</v>
      </c>
      <c r="CL242">
        <v>0</v>
      </c>
      <c r="CM242">
        <v>4.3779250000000003</v>
      </c>
      <c r="CN242">
        <v>1.009236</v>
      </c>
      <c r="CO242">
        <v>0.53748099999999999</v>
      </c>
      <c r="CP242">
        <v>1.418312</v>
      </c>
      <c r="CQ242">
        <v>0</v>
      </c>
      <c r="CR242">
        <v>0</v>
      </c>
      <c r="CS242">
        <v>0</v>
      </c>
      <c r="CT242">
        <v>0</v>
      </c>
      <c r="CU242">
        <v>0</v>
      </c>
      <c r="CV242">
        <v>0</v>
      </c>
      <c r="CW242"/>
      <c r="CX242"/>
      <c r="CY242"/>
      <c r="CZ242"/>
      <c r="DA242"/>
      <c r="DB242"/>
      <c r="DC242"/>
      <c r="DD242"/>
      <c r="DE242"/>
      <c r="DF242"/>
      <c r="DG242"/>
      <c r="DH242"/>
      <c r="DI242"/>
      <c r="DJ242"/>
      <c r="DK242"/>
    </row>
    <row r="243">
      <c r="A243" t="s">
        <v>725</v>
      </c>
      <c r="B243">
        <v>2014</v>
      </c>
      <c r="C243" t="s">
        <v>731</v>
      </c>
      <c r="D243">
        <v>163</v>
      </c>
      <c r="E243" t="s">
        <v>62</v>
      </c>
      <c r="F243" t="s">
        <v>438</v>
      </c>
      <c r="G243" t="s">
        <v>195</v>
      </c>
      <c r="H243">
        <v>0.025481807707192699</v>
      </c>
      <c r="I243">
        <v>0</v>
      </c>
      <c r="J243">
        <v>0.061845067076312203</v>
      </c>
      <c r="K243">
        <v>0.17580542998450099</v>
      </c>
      <c r="L243">
        <v>0.2334265152389513</v>
      </c>
      <c r="M243">
        <v>0.073993343089259006</v>
      </c>
      <c r="N243">
        <v>0.51062802050340617</v>
      </c>
      <c r="O243">
        <v>0.068758940994087206</v>
      </c>
      <c r="P243">
        <v>0.56048903203817024</v>
      </c>
      <c r="Q243">
        <v>0.049961663458618501</v>
      </c>
      <c r="R243">
        <v>0</v>
      </c>
      <c r="S243">
        <v>0</v>
      </c>
      <c r="T243">
        <v>0</v>
      </c>
      <c r="U243">
        <v>0.0943755001407766</v>
      </c>
      <c r="V243">
        <v>0</v>
      </c>
      <c r="W243" t="s">
        <v>260</v>
      </c>
      <c r="X243" t="s">
        <v>261</v>
      </c>
      <c r="Y243" t="s">
        <v>262</v>
      </c>
      <c r="Z243" t="s">
        <v>420</v>
      </c>
      <c r="AA243" t="s">
        <v>421</v>
      </c>
      <c r="AB243" t="s">
        <v>265</v>
      </c>
      <c r="AC243" t="s">
        <v>266</v>
      </c>
      <c r="AD243" t="s">
        <v>267</v>
      </c>
      <c r="AE243" t="s">
        <v>268</v>
      </c>
      <c r="AF243" t="s">
        <v>269</v>
      </c>
      <c r="AG243" t="s">
        <v>270</v>
      </c>
      <c r="AH243" t="s">
        <v>195</v>
      </c>
      <c r="AI243" t="s">
        <v>195</v>
      </c>
      <c r="AJ243" t="s">
        <v>195</v>
      </c>
      <c r="AK243" t="s">
        <v>195</v>
      </c>
      <c r="AL243" t="s">
        <v>195</v>
      </c>
      <c r="AM243" t="s">
        <v>195</v>
      </c>
      <c r="AN243" t="s">
        <v>195</v>
      </c>
      <c r="AO243" t="s">
        <v>195</v>
      </c>
      <c r="AP243" t="s">
        <v>195</v>
      </c>
      <c r="AQ243" t="s">
        <v>195</v>
      </c>
      <c r="AR243" t="s">
        <v>195</v>
      </c>
      <c r="AS243" t="s">
        <v>195</v>
      </c>
      <c r="AT243" t="s">
        <v>195</v>
      </c>
      <c r="AU243" t="s">
        <v>195</v>
      </c>
      <c r="AV243" t="s">
        <v>195</v>
      </c>
      <c r="AW243">
        <v>0</v>
      </c>
      <c r="AX243">
        <v>0.2827343304459804</v>
      </c>
      <c r="AY243">
        <v>0.19064283373785099</v>
      </c>
      <c r="AZ243">
        <v>0</v>
      </c>
      <c r="BA243">
        <v>0</v>
      </c>
      <c r="BB243">
        <v>0</v>
      </c>
      <c r="BC243">
        <v>0.65964628820495386</v>
      </c>
      <c r="BD243">
        <v>0</v>
      </c>
      <c r="BE243">
        <v>0</v>
      </c>
      <c r="BF243">
        <v>0</v>
      </c>
      <c r="BG243">
        <v>0</v>
      </c>
      <c r="BH243"/>
      <c r="BI243"/>
      <c r="BJ243"/>
      <c r="BK243"/>
      <c r="BL243"/>
      <c r="BM243"/>
      <c r="BN243"/>
      <c r="BO243"/>
      <c r="BP243"/>
      <c r="BQ243"/>
      <c r="BR243"/>
      <c r="BS243"/>
      <c r="BT243"/>
      <c r="BU243"/>
      <c r="BV243"/>
      <c r="BW243">
        <v>4.9771900000000002</v>
      </c>
      <c r="BX243">
        <v>0</v>
      </c>
      <c r="BY243">
        <v>12.077875000000001</v>
      </c>
      <c r="BZ243">
        <v>34.319274999999998</v>
      </c>
      <c r="CA243">
        <v>45.588689000000002</v>
      </c>
      <c r="CB243">
        <v>4.9771900000000002</v>
      </c>
      <c r="CC243">
        <v>34.319274999999998</v>
      </c>
      <c r="CD243">
        <v>4.6362550000000002</v>
      </c>
      <c r="CE243">
        <v>37.588644000000002</v>
      </c>
      <c r="CF243">
        <v>3.3637899999999998</v>
      </c>
      <c r="CG243">
        <v>0</v>
      </c>
      <c r="CH243">
        <v>0</v>
      </c>
      <c r="CI243">
        <v>0</v>
      </c>
      <c r="CJ243">
        <v>12.077875000000001</v>
      </c>
      <c r="CK243">
        <v>0</v>
      </c>
      <c r="CL243">
        <v>0</v>
      </c>
      <c r="CM243">
        <v>12.097884000000001</v>
      </c>
      <c r="CN243">
        <v>25.364751999999999</v>
      </c>
      <c r="CO243">
        <v>0</v>
      </c>
      <c r="CP243">
        <v>0</v>
      </c>
      <c r="CQ243">
        <v>0</v>
      </c>
      <c r="CR243">
        <v>59.500393000000003</v>
      </c>
      <c r="CS243">
        <v>0</v>
      </c>
      <c r="CT243">
        <v>0</v>
      </c>
      <c r="CU243">
        <v>0</v>
      </c>
      <c r="CV243">
        <v>0</v>
      </c>
      <c r="CW243"/>
      <c r="CX243"/>
      <c r="CY243"/>
      <c r="CZ243"/>
      <c r="DA243"/>
      <c r="DB243"/>
      <c r="DC243"/>
      <c r="DD243"/>
      <c r="DE243"/>
      <c r="DF243"/>
      <c r="DG243"/>
      <c r="DH243"/>
      <c r="DI243"/>
      <c r="DJ243"/>
      <c r="DK243"/>
    </row>
    <row r="244">
      <c r="A244" t="s">
        <v>725</v>
      </c>
      <c r="B244">
        <v>2014</v>
      </c>
      <c r="C244" t="s">
        <v>731</v>
      </c>
      <c r="D244">
        <v>164</v>
      </c>
      <c r="E244" t="s">
        <v>62</v>
      </c>
      <c r="F244" t="s">
        <v>439</v>
      </c>
      <c r="G244" t="s">
        <v>195</v>
      </c>
      <c r="H244">
        <v>0.036120483799767102</v>
      </c>
      <c r="I244">
        <v>0.020399590238186299</v>
      </c>
      <c r="J244">
        <v>0</v>
      </c>
      <c r="K244">
        <v>0.0107195629831541</v>
      </c>
      <c r="L244">
        <v>0</v>
      </c>
      <c r="M244">
        <v>0</v>
      </c>
      <c r="N244">
        <v>0</v>
      </c>
      <c r="O244">
        <v>0</v>
      </c>
      <c r="P244">
        <v>0</v>
      </c>
      <c r="Q244">
        <v>0</v>
      </c>
      <c r="R244">
        <v>0.055104649197535202</v>
      </c>
      <c r="S244">
        <v>0.019497939781266901</v>
      </c>
      <c r="T244">
        <v>0.0116023946545376</v>
      </c>
      <c r="U244">
        <v>0</v>
      </c>
      <c r="V244">
        <v>0.016348538989849299</v>
      </c>
      <c r="W244" t="s">
        <v>260</v>
      </c>
      <c r="X244" t="s">
        <v>261</v>
      </c>
      <c r="Y244" t="s">
        <v>262</v>
      </c>
      <c r="Z244" t="s">
        <v>420</v>
      </c>
      <c r="AA244" t="s">
        <v>421</v>
      </c>
      <c r="AB244" t="s">
        <v>265</v>
      </c>
      <c r="AC244" t="s">
        <v>266</v>
      </c>
      <c r="AD244" t="s">
        <v>267</v>
      </c>
      <c r="AE244" t="s">
        <v>268</v>
      </c>
      <c r="AF244" t="s">
        <v>269</v>
      </c>
      <c r="AG244" t="s">
        <v>270</v>
      </c>
      <c r="AH244" t="s">
        <v>195</v>
      </c>
      <c r="AI244" t="s">
        <v>195</v>
      </c>
      <c r="AJ244" t="s">
        <v>195</v>
      </c>
      <c r="AK244" t="s">
        <v>195</v>
      </c>
      <c r="AL244" t="s">
        <v>195</v>
      </c>
      <c r="AM244" t="s">
        <v>195</v>
      </c>
      <c r="AN244" t="s">
        <v>195</v>
      </c>
      <c r="AO244" t="s">
        <v>195</v>
      </c>
      <c r="AP244" t="s">
        <v>195</v>
      </c>
      <c r="AQ244" t="s">
        <v>195</v>
      </c>
      <c r="AR244" t="s">
        <v>195</v>
      </c>
      <c r="AS244" t="s">
        <v>195</v>
      </c>
      <c r="AT244" t="s">
        <v>195</v>
      </c>
      <c r="AU244" t="s">
        <v>195</v>
      </c>
      <c r="AV244" t="s">
        <v>195</v>
      </c>
      <c r="AW244">
        <v>0</v>
      </c>
      <c r="AX244">
        <v>0.051244838434380401</v>
      </c>
      <c r="AY244">
        <v>0</v>
      </c>
      <c r="AZ244">
        <v>0</v>
      </c>
      <c r="BA244">
        <v>0</v>
      </c>
      <c r="BB244">
        <v>0</v>
      </c>
      <c r="BC244">
        <v>0</v>
      </c>
      <c r="BD244">
        <v>0.0283233556823131</v>
      </c>
      <c r="BE244">
        <v>0</v>
      </c>
      <c r="BF244">
        <v>0.086946421614804897</v>
      </c>
      <c r="BG244">
        <v>0.019946378130892301</v>
      </c>
      <c r="BH244"/>
      <c r="BI244"/>
      <c r="BJ244"/>
      <c r="BK244"/>
      <c r="BL244"/>
      <c r="BM244"/>
      <c r="BN244"/>
      <c r="BO244"/>
      <c r="BP244"/>
      <c r="BQ244"/>
      <c r="BR244"/>
      <c r="BS244"/>
      <c r="BT244"/>
      <c r="BU244"/>
      <c r="BV244"/>
      <c r="BW244">
        <v>7.0551710000000014</v>
      </c>
      <c r="BX244">
        <v>3.9807350000000001</v>
      </c>
      <c r="BY244">
        <v>0</v>
      </c>
      <c r="BZ244">
        <v>2.092584</v>
      </c>
      <c r="CA244">
        <v>0</v>
      </c>
      <c r="CB244">
        <v>0</v>
      </c>
      <c r="CC244">
        <v>0</v>
      </c>
      <c r="CD244">
        <v>0</v>
      </c>
      <c r="CE244">
        <v>0</v>
      </c>
      <c r="CF244">
        <v>0</v>
      </c>
      <c r="CG244">
        <v>7.0551710000000014</v>
      </c>
      <c r="CH244">
        <v>2.4964490000000001</v>
      </c>
      <c r="CI244">
        <v>1.484286</v>
      </c>
      <c r="CJ244">
        <v>0</v>
      </c>
      <c r="CK244">
        <v>2.092584</v>
      </c>
      <c r="CL244">
        <v>0</v>
      </c>
      <c r="CM244">
        <v>2.1927089999999998</v>
      </c>
      <c r="CN244">
        <v>0</v>
      </c>
      <c r="CO244">
        <v>0</v>
      </c>
      <c r="CP244">
        <v>0</v>
      </c>
      <c r="CQ244">
        <v>0</v>
      </c>
      <c r="CR244">
        <v>0</v>
      </c>
      <c r="CS244">
        <v>0.93660699999999997</v>
      </c>
      <c r="CT244">
        <v>0</v>
      </c>
      <c r="CU244">
        <v>8.5148879999999991</v>
      </c>
      <c r="CV244">
        <v>1.484286</v>
      </c>
      <c r="CW244"/>
      <c r="CX244"/>
      <c r="CY244"/>
      <c r="CZ244"/>
      <c r="DA244"/>
      <c r="DB244"/>
      <c r="DC244"/>
      <c r="DD244"/>
      <c r="DE244"/>
      <c r="DF244"/>
      <c r="DG244"/>
      <c r="DH244"/>
      <c r="DI244"/>
      <c r="DJ244"/>
      <c r="DK244"/>
    </row>
    <row r="245">
      <c r="A245" t="s">
        <v>725</v>
      </c>
      <c r="B245">
        <v>2014</v>
      </c>
      <c r="C245" t="s">
        <v>731</v>
      </c>
      <c r="D245">
        <v>165</v>
      </c>
      <c r="E245" t="s">
        <v>62</v>
      </c>
      <c r="F245" t="s">
        <v>46</v>
      </c>
      <c r="G245" t="s">
        <v>195</v>
      </c>
      <c r="H245">
        <v>0.1027275348591923</v>
      </c>
      <c r="I245">
        <v>0.037127522248970903</v>
      </c>
      <c r="J245">
        <v>0</v>
      </c>
      <c r="K245">
        <v>0.0041773113195183002</v>
      </c>
      <c r="L245">
        <v>0.093450561200366794</v>
      </c>
      <c r="M245">
        <v>0</v>
      </c>
      <c r="N245">
        <v>0</v>
      </c>
      <c r="O245">
        <v>0.0228667557521351</v>
      </c>
      <c r="P245">
        <v>0.20317207833174861</v>
      </c>
      <c r="Q245">
        <v>0.045801605169762602</v>
      </c>
      <c r="R245">
        <v>0.1567189631989333</v>
      </c>
      <c r="S245">
        <v>0</v>
      </c>
      <c r="T245">
        <v>0.056632773770135099</v>
      </c>
      <c r="U245">
        <v>0</v>
      </c>
      <c r="V245">
        <v>0.0063708695109311996</v>
      </c>
      <c r="W245" t="s">
        <v>260</v>
      </c>
      <c r="X245" t="s">
        <v>261</v>
      </c>
      <c r="Y245" t="s">
        <v>262</v>
      </c>
      <c r="Z245" t="s">
        <v>420</v>
      </c>
      <c r="AA245" t="s">
        <v>421</v>
      </c>
      <c r="AB245" t="s">
        <v>265</v>
      </c>
      <c r="AC245" t="s">
        <v>266</v>
      </c>
      <c r="AD245" t="s">
        <v>267</v>
      </c>
      <c r="AE245" t="s">
        <v>268</v>
      </c>
      <c r="AF245" t="s">
        <v>269</v>
      </c>
      <c r="AG245" t="s">
        <v>270</v>
      </c>
      <c r="AH245" t="s">
        <v>195</v>
      </c>
      <c r="AI245" t="s">
        <v>195</v>
      </c>
      <c r="AJ245" t="s">
        <v>195</v>
      </c>
      <c r="AK245" t="s">
        <v>195</v>
      </c>
      <c r="AL245" t="s">
        <v>195</v>
      </c>
      <c r="AM245" t="s">
        <v>195</v>
      </c>
      <c r="AN245" t="s">
        <v>195</v>
      </c>
      <c r="AO245" t="s">
        <v>195</v>
      </c>
      <c r="AP245" t="s">
        <v>195</v>
      </c>
      <c r="AQ245" t="s">
        <v>195</v>
      </c>
      <c r="AR245" t="s">
        <v>195</v>
      </c>
      <c r="AS245" t="s">
        <v>195</v>
      </c>
      <c r="AT245" t="s">
        <v>195</v>
      </c>
      <c r="AU245" t="s">
        <v>195</v>
      </c>
      <c r="AV245" t="s">
        <v>195</v>
      </c>
      <c r="AW245">
        <v>0.015801580102637901</v>
      </c>
      <c r="AX245">
        <v>0.32055876471277073</v>
      </c>
      <c r="AY245">
        <v>0.087924447693744606</v>
      </c>
      <c r="AZ245">
        <v>0</v>
      </c>
      <c r="BA245">
        <v>0</v>
      </c>
      <c r="BB245">
        <v>0.16828002559573621</v>
      </c>
      <c r="BC245">
        <v>0</v>
      </c>
      <c r="BD245">
        <v>0</v>
      </c>
      <c r="BE245">
        <v>0.0098352386530994994</v>
      </c>
      <c r="BF245">
        <v>0.0063999943138027997</v>
      </c>
      <c r="BG245">
        <v>0</v>
      </c>
      <c r="BH245"/>
      <c r="BI245"/>
      <c r="BJ245"/>
      <c r="BK245"/>
      <c r="BL245"/>
      <c r="BM245"/>
      <c r="BN245"/>
      <c r="BO245"/>
      <c r="BP245"/>
      <c r="BQ245"/>
      <c r="BR245"/>
      <c r="BS245"/>
      <c r="BT245"/>
      <c r="BU245"/>
      <c r="BV245"/>
      <c r="BW245">
        <v>20.065078</v>
      </c>
      <c r="BX245">
        <v>7.2449899999999996</v>
      </c>
      <c r="BY245">
        <v>0</v>
      </c>
      <c r="BZ245">
        <v>0.81545999999999996</v>
      </c>
      <c r="CA245">
        <v>18.251090999999999</v>
      </c>
      <c r="CB245">
        <v>0</v>
      </c>
      <c r="CC245">
        <v>0</v>
      </c>
      <c r="CD245">
        <v>1.541852</v>
      </c>
      <c r="CE245">
        <v>13.625534999999999</v>
      </c>
      <c r="CF245">
        <v>3.083704</v>
      </c>
      <c r="CG245">
        <v>20.065078</v>
      </c>
      <c r="CH245">
        <v>0</v>
      </c>
      <c r="CI245">
        <v>7.2449899999999996</v>
      </c>
      <c r="CJ245">
        <v>0</v>
      </c>
      <c r="CK245">
        <v>0.81545999999999996</v>
      </c>
      <c r="CL245">
        <v>2.443902</v>
      </c>
      <c r="CM245">
        <v>13.716348999999999</v>
      </c>
      <c r="CN245">
        <v>11.698219999999999</v>
      </c>
      <c r="CO245">
        <v>0</v>
      </c>
      <c r="CP245">
        <v>0</v>
      </c>
      <c r="CQ245">
        <v>17.07592</v>
      </c>
      <c r="CR245">
        <v>0</v>
      </c>
      <c r="CS245">
        <v>0</v>
      </c>
      <c r="CT245">
        <v>0.81545999999999996</v>
      </c>
      <c r="CU245">
        <v>0.62676799999999999</v>
      </c>
      <c r="CV245">
        <v>0</v>
      </c>
      <c r="CW245"/>
      <c r="CX245"/>
      <c r="CY245"/>
      <c r="CZ245"/>
      <c r="DA245"/>
      <c r="DB245"/>
      <c r="DC245"/>
      <c r="DD245"/>
      <c r="DE245"/>
      <c r="DF245"/>
      <c r="DG245"/>
      <c r="DH245"/>
      <c r="DI245"/>
      <c r="DJ245"/>
      <c r="DK245"/>
    </row>
    <row r="246">
      <c r="A246" t="s">
        <v>725</v>
      </c>
      <c r="B246">
        <v>2014</v>
      </c>
      <c r="C246" t="s">
        <v>731</v>
      </c>
      <c r="D246">
        <v>222</v>
      </c>
      <c r="E246" t="s">
        <v>36</v>
      </c>
      <c r="F246" t="s">
        <v>15</v>
      </c>
      <c r="G246" t="s">
        <v>755</v>
      </c>
      <c r="H246">
        <v>0.4709559673340194</v>
      </c>
      <c r="I246">
        <v>1.0361301531302309</v>
      </c>
      <c r="J246">
        <v>1.7477331377472849</v>
      </c>
      <c r="K246">
        <v>2.6084785167947651</v>
      </c>
      <c r="L246">
        <v>12.731868945761979</v>
      </c>
      <c r="M246">
        <v>2.264177751614477</v>
      </c>
      <c r="N246">
        <v>3.1773157228207931</v>
      </c>
      <c r="O246">
        <v>4.6913430636924947</v>
      </c>
      <c r="P246">
        <v>9.0222917848249935</v>
      </c>
      <c r="Q246">
        <v>22.862861668185332</v>
      </c>
      <c r="R246">
        <v>0.38515629714220168</v>
      </c>
      <c r="S246">
        <v>0.95911308981065069</v>
      </c>
      <c r="T246">
        <v>0.8992581509034604</v>
      </c>
      <c r="U246">
        <v>1.4565737645650161</v>
      </c>
      <c r="V246">
        <v>2.5751198617326079</v>
      </c>
      <c r="W246" t="s">
        <v>260</v>
      </c>
      <c r="X246" t="s">
        <v>261</v>
      </c>
      <c r="Y246" t="s">
        <v>262</v>
      </c>
      <c r="Z246" t="s">
        <v>420</v>
      </c>
      <c r="AA246" t="s">
        <v>421</v>
      </c>
      <c r="AB246" t="s">
        <v>265</v>
      </c>
      <c r="AC246" t="s">
        <v>266</v>
      </c>
      <c r="AD246" t="s">
        <v>267</v>
      </c>
      <c r="AE246" t="s">
        <v>268</v>
      </c>
      <c r="AF246" t="s">
        <v>269</v>
      </c>
      <c r="AG246" t="s">
        <v>270</v>
      </c>
      <c r="AH246" t="s">
        <v>195</v>
      </c>
      <c r="AI246" t="s">
        <v>195</v>
      </c>
      <c r="AJ246" t="s">
        <v>195</v>
      </c>
      <c r="AK246" t="s">
        <v>195</v>
      </c>
      <c r="AL246" t="s">
        <v>195</v>
      </c>
      <c r="AM246" t="s">
        <v>195</v>
      </c>
      <c r="AN246" t="s">
        <v>195</v>
      </c>
      <c r="AO246" t="s">
        <v>195</v>
      </c>
      <c r="AP246" t="s">
        <v>195</v>
      </c>
      <c r="AQ246" t="s">
        <v>195</v>
      </c>
      <c r="AR246" t="s">
        <v>195</v>
      </c>
      <c r="AS246" t="s">
        <v>195</v>
      </c>
      <c r="AT246" t="s">
        <v>195</v>
      </c>
      <c r="AU246" t="s">
        <v>195</v>
      </c>
      <c r="AV246" t="s">
        <v>195</v>
      </c>
      <c r="AW246">
        <v>4.2745637216425632</v>
      </c>
      <c r="AX246">
        <v>6.9437869648213297</v>
      </c>
      <c r="AY246">
        <v>1.634833800315312</v>
      </c>
      <c r="AZ246">
        <v>1.014873948245369</v>
      </c>
      <c r="BA246">
        <v>0.9505170679796906</v>
      </c>
      <c r="BB246">
        <v>3.6769149407548558</v>
      </c>
      <c r="BC246">
        <v>15.35583579649461</v>
      </c>
      <c r="BD246">
        <v>0.52776959878887997</v>
      </c>
      <c r="BE246">
        <v>1.6859113040240861</v>
      </c>
      <c r="BF246">
        <v>2.0869539964583592</v>
      </c>
      <c r="BG246">
        <v>2.2232771035510659</v>
      </c>
      <c r="BH246"/>
      <c r="BI246"/>
      <c r="BJ246"/>
      <c r="BK246"/>
      <c r="BL246"/>
      <c r="BM246"/>
      <c r="BN246"/>
      <c r="BO246"/>
      <c r="BP246"/>
      <c r="BQ246"/>
      <c r="BR246"/>
      <c r="BS246"/>
      <c r="BT246"/>
      <c r="BU246"/>
      <c r="BV246"/>
      <c r="BW246">
        <v>91.330523999999954</v>
      </c>
      <c r="BX246">
        <v>200.80964</v>
      </c>
      <c r="BY246">
        <v>333.55079200000011</v>
      </c>
      <c r="BZ246">
        <v>500.51426200000009</v>
      </c>
      <c r="CA246">
        <v>2439.0900830000019</v>
      </c>
      <c r="CB246">
        <v>150.73966100000001</v>
      </c>
      <c r="CC246">
        <v>209.20296400000001</v>
      </c>
      <c r="CD246">
        <v>309.21016000000009</v>
      </c>
      <c r="CE246">
        <v>595.62179600000002</v>
      </c>
      <c r="CF246">
        <v>1510.7826760000009</v>
      </c>
      <c r="CG246">
        <v>48.972639000000001</v>
      </c>
      <c r="CH246">
        <v>121.895906</v>
      </c>
      <c r="CI246">
        <v>113.931105</v>
      </c>
      <c r="CJ246">
        <v>183.05013700000001</v>
      </c>
      <c r="CK246">
        <v>321.88825700000012</v>
      </c>
      <c r="CL246">
        <v>653.57408300000031</v>
      </c>
      <c r="CM246">
        <v>295.28569800000002</v>
      </c>
      <c r="CN246">
        <v>215.677199</v>
      </c>
      <c r="CO246">
        <v>65.127178999999998</v>
      </c>
      <c r="CP246">
        <v>95.411114999999995</v>
      </c>
      <c r="CQ246">
        <v>367.3149150000001</v>
      </c>
      <c r="CR246">
        <v>1359.7439150000009</v>
      </c>
      <c r="CS246">
        <v>17.271695999999999</v>
      </c>
      <c r="CT246">
        <v>139.63585</v>
      </c>
      <c r="CU246">
        <v>200.747862</v>
      </c>
      <c r="CV246">
        <v>155.50578899999999</v>
      </c>
      <c r="CW246"/>
      <c r="CX246"/>
      <c r="CY246"/>
      <c r="CZ246"/>
      <c r="DA246"/>
      <c r="DB246"/>
      <c r="DC246"/>
      <c r="DD246"/>
      <c r="DE246"/>
      <c r="DF246"/>
      <c r="DG246"/>
      <c r="DH246"/>
      <c r="DI246"/>
      <c r="DJ246"/>
      <c r="DK246"/>
    </row>
    <row r="247">
      <c r="A247" t="s">
        <v>725</v>
      </c>
      <c r="B247">
        <v>2014</v>
      </c>
      <c r="C247" t="s">
        <v>731</v>
      </c>
      <c r="D247">
        <v>223</v>
      </c>
      <c r="E247" t="s">
        <v>36</v>
      </c>
      <c r="F247" t="s">
        <v>16</v>
      </c>
      <c r="G247" t="s">
        <v>756</v>
      </c>
      <c r="H247">
        <v>7.3014579662742616</v>
      </c>
      <c r="I247">
        <v>9.1345349040707173</v>
      </c>
      <c r="J247">
        <v>9.4337725980147091</v>
      </c>
      <c r="K247">
        <v>14.48387538181146</v>
      </c>
      <c r="L247">
        <v>15.338727675724829</v>
      </c>
      <c r="M247">
        <v>11.37981802940331</v>
      </c>
      <c r="N247">
        <v>12.91618787061415</v>
      </c>
      <c r="O247">
        <v>14.435789222978229</v>
      </c>
      <c r="P247">
        <v>15.53233270991227</v>
      </c>
      <c r="Q247">
        <v>15.72979914370111</v>
      </c>
      <c r="R247">
        <v>6.8935756577337708</v>
      </c>
      <c r="S247">
        <v>7.593578940635008</v>
      </c>
      <c r="T247">
        <v>8.8533305130530753</v>
      </c>
      <c r="U247">
        <v>8.5295470195210505</v>
      </c>
      <c r="V247">
        <v>16.358515485273241</v>
      </c>
      <c r="W247" t="s">
        <v>260</v>
      </c>
      <c r="X247" t="s">
        <v>261</v>
      </c>
      <c r="Y247" t="s">
        <v>262</v>
      </c>
      <c r="Z247" t="s">
        <v>420</v>
      </c>
      <c r="AA247" t="s">
        <v>421</v>
      </c>
      <c r="AB247" t="s">
        <v>265</v>
      </c>
      <c r="AC247" t="s">
        <v>266</v>
      </c>
      <c r="AD247" t="s">
        <v>267</v>
      </c>
      <c r="AE247" t="s">
        <v>268</v>
      </c>
      <c r="AF247" t="s">
        <v>269</v>
      </c>
      <c r="AG247" t="s">
        <v>270</v>
      </c>
      <c r="AH247" t="s">
        <v>195</v>
      </c>
      <c r="AI247" t="s">
        <v>195</v>
      </c>
      <c r="AJ247" t="s">
        <v>195</v>
      </c>
      <c r="AK247" t="s">
        <v>195</v>
      </c>
      <c r="AL247" t="s">
        <v>195</v>
      </c>
      <c r="AM247" t="s">
        <v>195</v>
      </c>
      <c r="AN247" t="s">
        <v>195</v>
      </c>
      <c r="AO247" t="s">
        <v>195</v>
      </c>
      <c r="AP247" t="s">
        <v>195</v>
      </c>
      <c r="AQ247" t="s">
        <v>195</v>
      </c>
      <c r="AR247" t="s">
        <v>195</v>
      </c>
      <c r="AS247" t="s">
        <v>195</v>
      </c>
      <c r="AT247" t="s">
        <v>195</v>
      </c>
      <c r="AU247" t="s">
        <v>195</v>
      </c>
      <c r="AV247" t="s">
        <v>195</v>
      </c>
      <c r="AW247">
        <v>15.350636846407429</v>
      </c>
      <c r="AX247">
        <v>29.850670894501679</v>
      </c>
      <c r="AY247">
        <v>15.72893075662007</v>
      </c>
      <c r="AZ247">
        <v>3.509383297294288</v>
      </c>
      <c r="BA247">
        <v>2.6745369378392509</v>
      </c>
      <c r="BB247">
        <v>11.549258809408849</v>
      </c>
      <c r="BC247">
        <v>18.634511384466862</v>
      </c>
      <c r="BD247">
        <v>0.54939954947001168</v>
      </c>
      <c r="BE247">
        <v>1.171953115901333</v>
      </c>
      <c r="BF247">
        <v>2.5906521689013489</v>
      </c>
      <c r="BG247">
        <v>19.316422947826911</v>
      </c>
      <c r="BH247"/>
      <c r="BI247"/>
      <c r="BJ247"/>
      <c r="BK247"/>
      <c r="BL247"/>
      <c r="BM247"/>
      <c r="BN247"/>
      <c r="BO247"/>
      <c r="BP247"/>
      <c r="BQ247"/>
      <c r="BR247"/>
      <c r="BS247"/>
      <c r="BT247"/>
      <c r="BU247"/>
      <c r="BV247"/>
      <c r="BW247">
        <v>1415.9412520000001</v>
      </c>
      <c r="BX247">
        <v>1770.340010000001</v>
      </c>
      <c r="BY247">
        <v>1800.413491999999</v>
      </c>
      <c r="BZ247">
        <v>2779.1626999999989</v>
      </c>
      <c r="CA247">
        <v>2938.4954180000032</v>
      </c>
      <c r="CB247">
        <v>757.62157400000046</v>
      </c>
      <c r="CC247">
        <v>850.4363500000004</v>
      </c>
      <c r="CD247">
        <v>951.47437200000036</v>
      </c>
      <c r="CE247">
        <v>1025.3931180000011</v>
      </c>
      <c r="CF247">
        <v>1039.428414</v>
      </c>
      <c r="CG247">
        <v>876.51842799999997</v>
      </c>
      <c r="CH247">
        <v>965.08555100000012</v>
      </c>
      <c r="CI247">
        <v>1121.6687080000011</v>
      </c>
      <c r="CJ247">
        <v>1071.9228840000001</v>
      </c>
      <c r="CK247">
        <v>2044.803472999999</v>
      </c>
      <c r="CL247">
        <v>2347.0882770000012</v>
      </c>
      <c r="CM247">
        <v>1269.404755</v>
      </c>
      <c r="CN247">
        <v>2075.0560259999988</v>
      </c>
      <c r="CO247">
        <v>225.206524</v>
      </c>
      <c r="CP247">
        <v>268.4649859999999</v>
      </c>
      <c r="CQ247">
        <v>1153.743039</v>
      </c>
      <c r="CR247">
        <v>1650.067362000002</v>
      </c>
      <c r="CS247">
        <v>17.979554</v>
      </c>
      <c r="CT247">
        <v>97.067187999999987</v>
      </c>
      <c r="CU247">
        <v>249.19949600000001</v>
      </c>
      <c r="CV247">
        <v>1351.0756650000001</v>
      </c>
      <c r="CW247"/>
      <c r="CX247"/>
      <c r="CY247"/>
      <c r="CZ247"/>
      <c r="DA247"/>
      <c r="DB247"/>
      <c r="DC247"/>
      <c r="DD247"/>
      <c r="DE247"/>
      <c r="DF247"/>
      <c r="DG247"/>
      <c r="DH247"/>
      <c r="DI247"/>
      <c r="DJ247"/>
      <c r="DK247"/>
    </row>
    <row r="248">
      <c r="A248" t="s">
        <v>725</v>
      </c>
      <c r="B248">
        <v>2014</v>
      </c>
      <c r="C248" t="s">
        <v>731</v>
      </c>
      <c r="D248">
        <v>224</v>
      </c>
      <c r="E248" t="s">
        <v>36</v>
      </c>
      <c r="F248" t="s">
        <v>20</v>
      </c>
      <c r="G248" t="s">
        <v>757</v>
      </c>
      <c r="H248">
        <v>92.227586066391652</v>
      </c>
      <c r="I248">
        <v>89.829334942799136</v>
      </c>
      <c r="J248">
        <v>88.818494264238041</v>
      </c>
      <c r="K248">
        <v>82.907646101393965</v>
      </c>
      <c r="L248">
        <v>71.929403378513427</v>
      </c>
      <c r="M248">
        <v>86.356004218982264</v>
      </c>
      <c r="N248">
        <v>83.906496406565083</v>
      </c>
      <c r="O248">
        <v>80.872867713329327</v>
      </c>
      <c r="P248">
        <v>75.445375505262703</v>
      </c>
      <c r="Q248">
        <v>61.407339188113717</v>
      </c>
      <c r="R248">
        <v>92.721268045123921</v>
      </c>
      <c r="S248">
        <v>91.447307969554444</v>
      </c>
      <c r="T248">
        <v>90.247411336043498</v>
      </c>
      <c r="U248">
        <v>90.013879215913903</v>
      </c>
      <c r="V248">
        <v>81.066364652994181</v>
      </c>
      <c r="W248" t="s">
        <v>260</v>
      </c>
      <c r="X248" t="s">
        <v>261</v>
      </c>
      <c r="Y248" t="s">
        <v>262</v>
      </c>
      <c r="Z248" t="s">
        <v>420</v>
      </c>
      <c r="AA248" t="s">
        <v>421</v>
      </c>
      <c r="AB248" t="s">
        <v>265</v>
      </c>
      <c r="AC248" t="s">
        <v>266</v>
      </c>
      <c r="AD248" t="s">
        <v>267</v>
      </c>
      <c r="AE248" t="s">
        <v>268</v>
      </c>
      <c r="AF248" t="s">
        <v>269</v>
      </c>
      <c r="AG248" t="s">
        <v>270</v>
      </c>
      <c r="AH248" t="s">
        <v>195</v>
      </c>
      <c r="AI248" t="s">
        <v>195</v>
      </c>
      <c r="AJ248" t="s">
        <v>195</v>
      </c>
      <c r="AK248" t="s">
        <v>195</v>
      </c>
      <c r="AL248" t="s">
        <v>195</v>
      </c>
      <c r="AM248" t="s">
        <v>195</v>
      </c>
      <c r="AN248" t="s">
        <v>195</v>
      </c>
      <c r="AO248" t="s">
        <v>195</v>
      </c>
      <c r="AP248" t="s">
        <v>195</v>
      </c>
      <c r="AQ248" t="s">
        <v>195</v>
      </c>
      <c r="AR248" t="s">
        <v>195</v>
      </c>
      <c r="AS248" t="s">
        <v>195</v>
      </c>
      <c r="AT248" t="s">
        <v>195</v>
      </c>
      <c r="AU248" t="s">
        <v>195</v>
      </c>
      <c r="AV248" t="s">
        <v>195</v>
      </c>
      <c r="AW248">
        <v>80.374799431949967</v>
      </c>
      <c r="AX248">
        <v>63.20554214067711</v>
      </c>
      <c r="AY248">
        <v>82.636235443064649</v>
      </c>
      <c r="AZ248">
        <v>95.475742754460484</v>
      </c>
      <c r="BA248">
        <v>96.374945994180919</v>
      </c>
      <c r="BB248">
        <v>84.773826249836276</v>
      </c>
      <c r="BC248">
        <v>66.009652819038578</v>
      </c>
      <c r="BD248">
        <v>98.922830851741125</v>
      </c>
      <c r="BE248">
        <v>97.142135580074466</v>
      </c>
      <c r="BF248">
        <v>95.32239383464038</v>
      </c>
      <c r="BG248">
        <v>78.460299948622065</v>
      </c>
      <c r="BH248"/>
      <c r="BI248"/>
      <c r="BJ248"/>
      <c r="BK248"/>
      <c r="BL248"/>
      <c r="BM248"/>
      <c r="BN248"/>
      <c r="BO248"/>
      <c r="BP248"/>
      <c r="BQ248"/>
      <c r="BR248"/>
      <c r="BS248"/>
      <c r="BT248"/>
      <c r="BU248"/>
      <c r="BV248"/>
      <c r="BW248">
        <v>17885.31061700001</v>
      </c>
      <c r="BX248">
        <v>17409.585423999961</v>
      </c>
      <c r="BY248">
        <v>16950.802423000001</v>
      </c>
      <c r="BZ248">
        <v>15908.30019699999</v>
      </c>
      <c r="CA248">
        <v>13779.77539699997</v>
      </c>
      <c r="CB248">
        <v>5749.2282979999954</v>
      </c>
      <c r="CC248">
        <v>5524.6281069999977</v>
      </c>
      <c r="CD248">
        <v>5330.3951610000031</v>
      </c>
      <c r="CE248">
        <v>4980.6535999999942</v>
      </c>
      <c r="CF248">
        <v>4057.8098039999982</v>
      </c>
      <c r="CG248">
        <v>11789.513039999971</v>
      </c>
      <c r="CH248">
        <v>11622.25036299997</v>
      </c>
      <c r="CI248">
        <v>11433.854991</v>
      </c>
      <c r="CJ248">
        <v>11312.199439</v>
      </c>
      <c r="CK248">
        <v>10133.241254999981</v>
      </c>
      <c r="CL248">
        <v>12289.180664</v>
      </c>
      <c r="CM248">
        <v>2687.8262139999979</v>
      </c>
      <c r="CN248">
        <v>10901.873812999969</v>
      </c>
      <c r="CO248">
        <v>6126.9340880000054</v>
      </c>
      <c r="CP248">
        <v>9673.9357609999861</v>
      </c>
      <c r="CQ248">
        <v>8468.7003330000189</v>
      </c>
      <c r="CR248">
        <v>5845.0887949999887</v>
      </c>
      <c r="CS248">
        <v>3237.331338999993</v>
      </c>
      <c r="CT248">
        <v>8045.8115679999919</v>
      </c>
      <c r="CU248">
        <v>9169.2326689999736</v>
      </c>
      <c r="CV248">
        <v>5487.8588140000102</v>
      </c>
      <c r="CW248"/>
      <c r="CX248"/>
      <c r="CY248"/>
      <c r="CZ248"/>
      <c r="DA248"/>
      <c r="DB248"/>
      <c r="DC248"/>
      <c r="DD248"/>
      <c r="DE248"/>
      <c r="DF248"/>
      <c r="DG248"/>
      <c r="DH248"/>
      <c r="DI248"/>
      <c r="DJ248"/>
      <c r="DK248"/>
    </row>
    <row r="249">
      <c r="A249" t="s">
        <v>725</v>
      </c>
      <c r="B249">
        <v>2014</v>
      </c>
      <c r="C249" t="s">
        <v>731</v>
      </c>
      <c r="D249">
        <v>225</v>
      </c>
      <c r="E249" t="s">
        <v>440</v>
      </c>
      <c r="F249" t="s">
        <v>441</v>
      </c>
      <c r="G249" t="s">
        <v>195</v>
      </c>
      <c r="H249">
        <v>7.7168059805856029</v>
      </c>
      <c r="I249">
        <v>10.10031626311744</v>
      </c>
      <c r="J249">
        <v>10.92558061906549</v>
      </c>
      <c r="K249">
        <v>16.799903138445149</v>
      </c>
      <c r="L249">
        <v>27.534703704639099</v>
      </c>
      <c r="M249">
        <v>13.5041428015282</v>
      </c>
      <c r="N249">
        <v>15.76611176533909</v>
      </c>
      <c r="O249">
        <v>18.696843324611461</v>
      </c>
      <c r="P249">
        <v>24.171158716640541</v>
      </c>
      <c r="Q249">
        <v>37.877747489295373</v>
      </c>
      <c r="R249">
        <v>7.2285789504588278</v>
      </c>
      <c r="S249">
        <v>8.4883432112429169</v>
      </c>
      <c r="T249">
        <v>9.6584598018838168</v>
      </c>
      <c r="U249">
        <v>9.8042846154352574</v>
      </c>
      <c r="V249">
        <v>18.488835977435279</v>
      </c>
      <c r="W249" t="s">
        <v>260</v>
      </c>
      <c r="X249" t="s">
        <v>261</v>
      </c>
      <c r="Y249" t="s">
        <v>262</v>
      </c>
      <c r="Z249" t="s">
        <v>420</v>
      </c>
      <c r="AA249" t="s">
        <v>421</v>
      </c>
      <c r="AB249" t="s">
        <v>265</v>
      </c>
      <c r="AC249" t="s">
        <v>266</v>
      </c>
      <c r="AD249" t="s">
        <v>267</v>
      </c>
      <c r="AE249" t="s">
        <v>268</v>
      </c>
      <c r="AF249" t="s">
        <v>269</v>
      </c>
      <c r="AG249" t="s">
        <v>270</v>
      </c>
      <c r="AH249" t="s">
        <v>195</v>
      </c>
      <c r="AI249" t="s">
        <v>195</v>
      </c>
      <c r="AJ249" t="s">
        <v>195</v>
      </c>
      <c r="AK249" t="s">
        <v>195</v>
      </c>
      <c r="AL249" t="s">
        <v>195</v>
      </c>
      <c r="AM249" t="s">
        <v>195</v>
      </c>
      <c r="AN249" t="s">
        <v>195</v>
      </c>
      <c r="AO249" t="s">
        <v>195</v>
      </c>
      <c r="AP249" t="s">
        <v>195</v>
      </c>
      <c r="AQ249" t="s">
        <v>195</v>
      </c>
      <c r="AR249" t="s">
        <v>195</v>
      </c>
      <c r="AS249" t="s">
        <v>195</v>
      </c>
      <c r="AT249" t="s">
        <v>195</v>
      </c>
      <c r="AU249" t="s">
        <v>195</v>
      </c>
      <c r="AV249" t="s">
        <v>195</v>
      </c>
      <c r="AW249">
        <v>19.401435344997591</v>
      </c>
      <c r="AX249">
        <v>36.567692960535283</v>
      </c>
      <c r="AY249">
        <v>17.217273535788809</v>
      </c>
      <c r="AZ249">
        <v>4.4703302187412222</v>
      </c>
      <c r="BA249">
        <v>3.609134752834076</v>
      </c>
      <c r="BB249">
        <v>14.983109160633919</v>
      </c>
      <c r="BC249">
        <v>33.368028965295437</v>
      </c>
      <c r="BD249">
        <v>1.066011349473299</v>
      </c>
      <c r="BE249">
        <v>2.8548682567430528</v>
      </c>
      <c r="BF249">
        <v>4.5940705502417609</v>
      </c>
      <c r="BG249">
        <v>20.2459925960856</v>
      </c>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row>
    <row r="250">
      <c r="A250" t="s">
        <v>725</v>
      </c>
      <c r="B250">
        <v>2014</v>
      </c>
      <c r="C250" t="s">
        <v>731</v>
      </c>
      <c r="D250">
        <v>226</v>
      </c>
      <c r="E250" t="s">
        <v>440</v>
      </c>
      <c r="F250" t="s">
        <v>442</v>
      </c>
      <c r="G250" t="s">
        <v>195</v>
      </c>
      <c r="H250">
        <v>85.731297997148232</v>
      </c>
      <c r="I250">
        <v>81.127610528690525</v>
      </c>
      <c r="J250">
        <v>78.772475002913168</v>
      </c>
      <c r="K250">
        <v>72.364987518265679</v>
      </c>
      <c r="L250">
        <v>54.750668120332257</v>
      </c>
      <c r="M250">
        <v>80.100569779916867</v>
      </c>
      <c r="N250">
        <v>75.343223281905225</v>
      </c>
      <c r="O250">
        <v>61.107027568128849</v>
      </c>
      <c r="P250">
        <v>57.713452776790199</v>
      </c>
      <c r="Q250">
        <v>47.019253693239783</v>
      </c>
      <c r="R250">
        <v>86.999291230485014</v>
      </c>
      <c r="S250">
        <v>83.536548108653832</v>
      </c>
      <c r="T250">
        <v>80.784869454617805</v>
      </c>
      <c r="U250">
        <v>79.97518425344235</v>
      </c>
      <c r="V250">
        <v>68.492952583842822</v>
      </c>
      <c r="W250" t="s">
        <v>260</v>
      </c>
      <c r="X250" t="s">
        <v>261</v>
      </c>
      <c r="Y250" t="s">
        <v>262</v>
      </c>
      <c r="Z250" t="s">
        <v>420</v>
      </c>
      <c r="AA250" t="s">
        <v>421</v>
      </c>
      <c r="AB250" t="s">
        <v>265</v>
      </c>
      <c r="AC250" t="s">
        <v>266</v>
      </c>
      <c r="AD250" t="s">
        <v>267</v>
      </c>
      <c r="AE250" t="s">
        <v>268</v>
      </c>
      <c r="AF250" t="s">
        <v>269</v>
      </c>
      <c r="AG250" t="s">
        <v>270</v>
      </c>
      <c r="AH250" t="s">
        <v>195</v>
      </c>
      <c r="AI250" t="s">
        <v>195</v>
      </c>
      <c r="AJ250" t="s">
        <v>195</v>
      </c>
      <c r="AK250" t="s">
        <v>195</v>
      </c>
      <c r="AL250" t="s">
        <v>195</v>
      </c>
      <c r="AM250" t="s">
        <v>195</v>
      </c>
      <c r="AN250" t="s">
        <v>195</v>
      </c>
      <c r="AO250" t="s">
        <v>195</v>
      </c>
      <c r="AP250" t="s">
        <v>195</v>
      </c>
      <c r="AQ250" t="s">
        <v>195</v>
      </c>
      <c r="AR250" t="s">
        <v>195</v>
      </c>
      <c r="AS250" t="s">
        <v>195</v>
      </c>
      <c r="AT250" t="s">
        <v>195</v>
      </c>
      <c r="AU250" t="s">
        <v>195</v>
      </c>
      <c r="AV250" t="s">
        <v>195</v>
      </c>
      <c r="AW250">
        <v>65.90015616762733</v>
      </c>
      <c r="AX250">
        <v>55.118020329306077</v>
      </c>
      <c r="AY250">
        <v>78.931662299635079</v>
      </c>
      <c r="AZ250">
        <v>90.66004197419187</v>
      </c>
      <c r="BA250">
        <v>95.299567964870974</v>
      </c>
      <c r="BB250">
        <v>69.543256202278897</v>
      </c>
      <c r="BC250">
        <v>50.948464554392359</v>
      </c>
      <c r="BD250">
        <v>97.854350862895402</v>
      </c>
      <c r="BE250">
        <v>72.435269510560801</v>
      </c>
      <c r="BF250">
        <v>90.076158181806008</v>
      </c>
      <c r="BG250">
        <v>60.68383724660977</v>
      </c>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row>
    <row r="251">
      <c r="A251" t="s">
        <v>725</v>
      </c>
      <c r="B251">
        <v>2014</v>
      </c>
      <c r="C251" t="s">
        <v>731</v>
      </c>
      <c r="D251">
        <v>227</v>
      </c>
      <c r="E251" t="s">
        <v>440</v>
      </c>
      <c r="F251" t="s">
        <v>443</v>
      </c>
      <c r="G251" t="s">
        <v>195</v>
      </c>
      <c r="H251">
        <v>0.50775257416637121</v>
      </c>
      <c r="I251">
        <v>0.68125343520437243</v>
      </c>
      <c r="J251">
        <v>2.1916267688631521</v>
      </c>
      <c r="K251">
        <v>1.6520862906207441</v>
      </c>
      <c r="L251">
        <v>1.909089871062706</v>
      </c>
      <c r="M251">
        <v>0.87897606529971228</v>
      </c>
      <c r="N251">
        <v>1.956144788539711</v>
      </c>
      <c r="O251">
        <v>2.2496261102304951</v>
      </c>
      <c r="P251">
        <v>1.5616845542838509</v>
      </c>
      <c r="Q251">
        <v>1.852459269589672</v>
      </c>
      <c r="R251">
        <v>0.4907799236949969</v>
      </c>
      <c r="S251">
        <v>0.71050610237856582</v>
      </c>
      <c r="T251">
        <v>0.93374757953613996</v>
      </c>
      <c r="U251">
        <v>1.6880752040757809</v>
      </c>
      <c r="V251">
        <v>2.3004426797380808</v>
      </c>
      <c r="W251" t="s">
        <v>260</v>
      </c>
      <c r="X251" t="s">
        <v>261</v>
      </c>
      <c r="Y251" t="s">
        <v>262</v>
      </c>
      <c r="Z251" t="s">
        <v>420</v>
      </c>
      <c r="AA251" t="s">
        <v>421</v>
      </c>
      <c r="AB251" t="s">
        <v>265</v>
      </c>
      <c r="AC251" t="s">
        <v>266</v>
      </c>
      <c r="AD251" t="s">
        <v>267</v>
      </c>
      <c r="AE251" t="s">
        <v>268</v>
      </c>
      <c r="AF251" t="s">
        <v>269</v>
      </c>
      <c r="AG251" t="s">
        <v>270</v>
      </c>
      <c r="AH251" t="s">
        <v>195</v>
      </c>
      <c r="AI251" t="s">
        <v>195</v>
      </c>
      <c r="AJ251" t="s">
        <v>195</v>
      </c>
      <c r="AK251" t="s">
        <v>195</v>
      </c>
      <c r="AL251" t="s">
        <v>195</v>
      </c>
      <c r="AM251" t="s">
        <v>195</v>
      </c>
      <c r="AN251" t="s">
        <v>195</v>
      </c>
      <c r="AO251" t="s">
        <v>195</v>
      </c>
      <c r="AP251" t="s">
        <v>195</v>
      </c>
      <c r="AQ251" t="s">
        <v>195</v>
      </c>
      <c r="AR251" t="s">
        <v>195</v>
      </c>
      <c r="AS251" t="s">
        <v>195</v>
      </c>
      <c r="AT251" t="s">
        <v>195</v>
      </c>
      <c r="AU251" t="s">
        <v>195</v>
      </c>
      <c r="AV251" t="s">
        <v>195</v>
      </c>
      <c r="AW251">
        <v>1.099793614049444</v>
      </c>
      <c r="AX251">
        <v>0.44715431006934309</v>
      </c>
      <c r="AY251">
        <v>0.65915970571020999</v>
      </c>
      <c r="AZ251">
        <v>1.0407008959723649</v>
      </c>
      <c r="BA251">
        <v>0.36143238471832678</v>
      </c>
      <c r="BB251">
        <v>1.536246699067183</v>
      </c>
      <c r="BC251">
        <v>1.8308674882102449</v>
      </c>
      <c r="BD251">
        <v>1.0358446306810301</v>
      </c>
      <c r="BE251">
        <v>0.10483923455138359</v>
      </c>
      <c r="BF251">
        <v>1.701144783890606</v>
      </c>
      <c r="BG251">
        <v>5.9658538211250711</v>
      </c>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row>
    <row r="252">
      <c r="A252" t="s">
        <v>725</v>
      </c>
      <c r="B252">
        <v>2014</v>
      </c>
      <c r="C252" t="s">
        <v>731</v>
      </c>
      <c r="D252">
        <v>228</v>
      </c>
      <c r="E252" t="s">
        <v>440</v>
      </c>
      <c r="F252" t="s">
        <v>444</v>
      </c>
      <c r="G252" t="s">
        <v>195</v>
      </c>
      <c r="H252">
        <v>5.8364432234614876</v>
      </c>
      <c r="I252">
        <v>8.0803898847530959</v>
      </c>
      <c r="J252">
        <v>8.0131192166839593</v>
      </c>
      <c r="K252">
        <v>9.1241059209643236</v>
      </c>
      <c r="L252">
        <v>15.805538303966211</v>
      </c>
      <c r="M252">
        <v>5.3702725934686519</v>
      </c>
      <c r="N252">
        <v>6.8563544858328056</v>
      </c>
      <c r="O252">
        <v>17.946502997029231</v>
      </c>
      <c r="P252">
        <v>16.553703952285439</v>
      </c>
      <c r="Q252">
        <v>13.2505395478754</v>
      </c>
      <c r="R252">
        <v>5.0830949057213788</v>
      </c>
      <c r="S252">
        <v>7.2227278043081249</v>
      </c>
      <c r="T252">
        <v>8.591502773063981</v>
      </c>
      <c r="U252">
        <v>8.3996421935423342</v>
      </c>
      <c r="V252">
        <v>10.66895646777469</v>
      </c>
      <c r="W252" t="s">
        <v>260</v>
      </c>
      <c r="X252" t="s">
        <v>261</v>
      </c>
      <c r="Y252" t="s">
        <v>262</v>
      </c>
      <c r="Z252" t="s">
        <v>420</v>
      </c>
      <c r="AA252" t="s">
        <v>421</v>
      </c>
      <c r="AB252" t="s">
        <v>265</v>
      </c>
      <c r="AC252" t="s">
        <v>266</v>
      </c>
      <c r="AD252" t="s">
        <v>267</v>
      </c>
      <c r="AE252" t="s">
        <v>268</v>
      </c>
      <c r="AF252" t="s">
        <v>269</v>
      </c>
      <c r="AG252" t="s">
        <v>270</v>
      </c>
      <c r="AH252" t="s">
        <v>195</v>
      </c>
      <c r="AI252" t="s">
        <v>195</v>
      </c>
      <c r="AJ252" t="s">
        <v>195</v>
      </c>
      <c r="AK252" t="s">
        <v>195</v>
      </c>
      <c r="AL252" t="s">
        <v>195</v>
      </c>
      <c r="AM252" t="s">
        <v>195</v>
      </c>
      <c r="AN252" t="s">
        <v>195</v>
      </c>
      <c r="AO252" t="s">
        <v>195</v>
      </c>
      <c r="AP252" t="s">
        <v>195</v>
      </c>
      <c r="AQ252" t="s">
        <v>195</v>
      </c>
      <c r="AR252" t="s">
        <v>195</v>
      </c>
      <c r="AS252" t="s">
        <v>195</v>
      </c>
      <c r="AT252" t="s">
        <v>195</v>
      </c>
      <c r="AU252" t="s">
        <v>195</v>
      </c>
      <c r="AV252" t="s">
        <v>195</v>
      </c>
      <c r="AW252">
        <v>13.55821518195388</v>
      </c>
      <c r="AX252">
        <v>7.6979849299974523</v>
      </c>
      <c r="AY252">
        <v>3.0074048263823872</v>
      </c>
      <c r="AZ252">
        <v>3.6776746560475981</v>
      </c>
      <c r="BA252">
        <v>0.65215201827081182</v>
      </c>
      <c r="BB252">
        <v>13.87727435959343</v>
      </c>
      <c r="BC252">
        <v>13.85263899210204</v>
      </c>
      <c r="BD252">
        <v>0.043793156950293899</v>
      </c>
      <c r="BE252">
        <v>24.605022998144779</v>
      </c>
      <c r="BF252">
        <v>3.5439087527074018</v>
      </c>
      <c r="BG252">
        <v>13.064016625888019</v>
      </c>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row>
    <row r="253">
      <c r="A253" t="s">
        <v>725</v>
      </c>
      <c r="B253">
        <v>2014</v>
      </c>
      <c r="C253" t="s">
        <v>731</v>
      </c>
      <c r="D253">
        <v>229</v>
      </c>
      <c r="E253" t="s">
        <v>440</v>
      </c>
      <c r="F253" t="s">
        <v>522</v>
      </c>
      <c r="G253" t="s">
        <v>195</v>
      </c>
      <c r="H253">
        <v>0.2077002246382576</v>
      </c>
      <c r="I253">
        <v>0.0104298882347442</v>
      </c>
      <c r="J253">
        <v>0.097198392474172196</v>
      </c>
      <c r="K253">
        <v>0.058917131704257997</v>
      </c>
      <c r="L253">
        <v>0</v>
      </c>
      <c r="M253">
        <v>0.14603875978665859</v>
      </c>
      <c r="N253">
        <v>0.078165678383207399</v>
      </c>
      <c r="O253">
        <v>0</v>
      </c>
      <c r="P253">
        <v>0</v>
      </c>
      <c r="Q253">
        <v>0</v>
      </c>
      <c r="R253">
        <v>0.1982549896396861</v>
      </c>
      <c r="S253">
        <v>0.041874773416719302</v>
      </c>
      <c r="T253">
        <v>0.031420390898144801</v>
      </c>
      <c r="U253">
        <v>0.13281373350427239</v>
      </c>
      <c r="V253">
        <v>0.048812291209181298</v>
      </c>
      <c r="W253" t="s">
        <v>260</v>
      </c>
      <c r="X253" t="s">
        <v>261</v>
      </c>
      <c r="Y253" t="s">
        <v>262</v>
      </c>
      <c r="Z253" t="s">
        <v>420</v>
      </c>
      <c r="AA253" t="s">
        <v>421</v>
      </c>
      <c r="AB253" t="s">
        <v>265</v>
      </c>
      <c r="AC253" t="s">
        <v>266</v>
      </c>
      <c r="AD253" t="s">
        <v>267</v>
      </c>
      <c r="AE253" t="s">
        <v>268</v>
      </c>
      <c r="AF253" t="s">
        <v>269</v>
      </c>
      <c r="AG253" t="s">
        <v>270</v>
      </c>
      <c r="AH253" t="s">
        <v>195</v>
      </c>
      <c r="AI253" t="s">
        <v>195</v>
      </c>
      <c r="AJ253" t="s">
        <v>195</v>
      </c>
      <c r="AK253" t="s">
        <v>195</v>
      </c>
      <c r="AL253" t="s">
        <v>195</v>
      </c>
      <c r="AM253" t="s">
        <v>195</v>
      </c>
      <c r="AN253" t="s">
        <v>195</v>
      </c>
      <c r="AO253" t="s">
        <v>195</v>
      </c>
      <c r="AP253" t="s">
        <v>195</v>
      </c>
      <c r="AQ253" t="s">
        <v>195</v>
      </c>
      <c r="AR253" t="s">
        <v>195</v>
      </c>
      <c r="AS253" t="s">
        <v>195</v>
      </c>
      <c r="AT253" t="s">
        <v>195</v>
      </c>
      <c r="AU253" t="s">
        <v>195</v>
      </c>
      <c r="AV253" t="s">
        <v>195</v>
      </c>
      <c r="AW253">
        <v>0.0403996913716963</v>
      </c>
      <c r="AX253">
        <v>0.16914747009193851</v>
      </c>
      <c r="AY253">
        <v>0.1844996324836605</v>
      </c>
      <c r="AZ253">
        <v>0.1512522550471242</v>
      </c>
      <c r="BA253">
        <v>0.0777128793056822</v>
      </c>
      <c r="BB253">
        <v>0.060113578426464698</v>
      </c>
      <c r="BC253">
        <v>0</v>
      </c>
      <c r="BD253">
        <v>0</v>
      </c>
      <c r="BE253">
        <v>0</v>
      </c>
      <c r="BF253">
        <v>0.084717731354336495</v>
      </c>
      <c r="BG253">
        <v>0.040299710291491701</v>
      </c>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row>
    <row r="254">
      <c r="A254" t="s">
        <v>725</v>
      </c>
      <c r="B254">
        <v>2018</v>
      </c>
      <c r="C254" t="s">
        <v>732</v>
      </c>
      <c r="D254">
        <v>16</v>
      </c>
      <c r="E254" t="s">
        <v>13</v>
      </c>
      <c r="F254" t="s">
        <v>14</v>
      </c>
      <c r="G254" t="s">
        <v>737</v>
      </c>
      <c r="H254">
        <v>29.47241721022414</v>
      </c>
      <c r="I254">
        <v>32.716169276727882</v>
      </c>
      <c r="J254">
        <v>49.65378186698694</v>
      </c>
      <c r="K254">
        <v>84.153579942779217</v>
      </c>
      <c r="L254">
        <v>98.776275261646475</v>
      </c>
      <c r="M254">
        <v>72.422117344291678</v>
      </c>
      <c r="N254">
        <v>88.516658905649464</v>
      </c>
      <c r="O254">
        <v>96.243984655616217</v>
      </c>
      <c r="P254">
        <v>98.876405104630408</v>
      </c>
      <c r="Q254">
        <v>98.98200214591229</v>
      </c>
      <c r="R254">
        <v>25.433527612413091</v>
      </c>
      <c r="S254">
        <v>24.83045579428401</v>
      </c>
      <c r="T254">
        <v>29.47004650510776</v>
      </c>
      <c r="U254">
        <v>37.331354562774017</v>
      </c>
      <c r="V254">
        <v>52.421273980668524</v>
      </c>
      <c r="W254" t="s">
        <v>523</v>
      </c>
      <c r="X254" t="s">
        <v>262</v>
      </c>
      <c r="Y254" t="s">
        <v>524</v>
      </c>
      <c r="Z254" t="s">
        <v>525</v>
      </c>
      <c r="AA254" t="s">
        <v>526</v>
      </c>
      <c r="AB254" t="s">
        <v>527</v>
      </c>
      <c r="AC254" t="s">
        <v>528</v>
      </c>
      <c r="AD254" t="s">
        <v>529</v>
      </c>
      <c r="AE254" t="s">
        <v>328</v>
      </c>
      <c r="AF254" t="s">
        <v>266</v>
      </c>
      <c r="AG254" t="s">
        <v>530</v>
      </c>
      <c r="AH254" t="s">
        <v>531</v>
      </c>
      <c r="AI254" t="s">
        <v>532</v>
      </c>
      <c r="AJ254" t="s">
        <v>533</v>
      </c>
      <c r="AK254" t="s">
        <v>534</v>
      </c>
      <c r="AL254" t="s">
        <v>535</v>
      </c>
      <c r="AM254" t="s">
        <v>267</v>
      </c>
      <c r="AN254" t="s">
        <v>536</v>
      </c>
      <c r="AO254" t="s">
        <v>329</v>
      </c>
      <c r="AP254" t="s">
        <v>537</v>
      </c>
      <c r="AQ254" t="s">
        <v>538</v>
      </c>
      <c r="AR254" t="s">
        <v>331</v>
      </c>
      <c r="AS254" t="s">
        <v>539</v>
      </c>
      <c r="AT254" t="s">
        <v>540</v>
      </c>
      <c r="AU254" t="s">
        <v>541</v>
      </c>
      <c r="AV254" t="s">
        <v>542</v>
      </c>
      <c r="AW254">
        <v>53.845522110571409</v>
      </c>
      <c r="AX254">
        <v>29.361624576896428</v>
      </c>
      <c r="AY254">
        <v>79.334657523824404</v>
      </c>
      <c r="AZ254">
        <v>45.763127613040773</v>
      </c>
      <c r="BA254">
        <v>64.8099668819236</v>
      </c>
      <c r="BB254">
        <v>79.647041586766591</v>
      </c>
      <c r="BC254">
        <v>14.196229919649509</v>
      </c>
      <c r="BD254">
        <v>21.040472473271269</v>
      </c>
      <c r="BE254">
        <v>65.648467621907088</v>
      </c>
      <c r="BF254">
        <v>99.442797837229818</v>
      </c>
      <c r="BG254">
        <v>60.738285623922359</v>
      </c>
      <c r="BH254">
        <v>12.11133019704063</v>
      </c>
      <c r="BI254">
        <v>29.234202074674538</v>
      </c>
      <c r="BJ254">
        <v>33.240145722324009</v>
      </c>
      <c r="BK254">
        <v>43.562679234667648</v>
      </c>
      <c r="BL254">
        <v>62.416513238010509</v>
      </c>
      <c r="BM254">
        <v>32.044994257420782</v>
      </c>
      <c r="BN254">
        <v>2.706479892064471</v>
      </c>
      <c r="BO254">
        <v>68.467934987046377</v>
      </c>
      <c r="BP254">
        <v>14.50211198727315</v>
      </c>
      <c r="BQ254">
        <v>11.44572168231414</v>
      </c>
      <c r="BR254">
        <v>82.221964964370414</v>
      </c>
      <c r="BS254">
        <v>31.72316059664815</v>
      </c>
      <c r="BT254">
        <v>72.772134413547207</v>
      </c>
      <c r="BU254">
        <v>46.660707317531838</v>
      </c>
      <c r="BV254">
        <v>12.435117758833281</v>
      </c>
      <c r="BW254">
        <v>6330.583496050368</v>
      </c>
      <c r="BX254">
        <v>7024.4360902411472</v>
      </c>
      <c r="BY254">
        <v>10669.14289218116</v>
      </c>
      <c r="BZ254">
        <v>18069.3249231769</v>
      </c>
      <c r="CA254">
        <v>21213.49021969334</v>
      </c>
      <c r="CB254">
        <v>6826.5030120106221</v>
      </c>
      <c r="CC254">
        <v>8330.3830303090908</v>
      </c>
      <c r="CD254">
        <v>9070.2128160789471</v>
      </c>
      <c r="CE254">
        <v>9305.2850704648627</v>
      </c>
      <c r="CF254">
        <v>9342.7488301818175</v>
      </c>
      <c r="CG254">
        <v>3067.1298269526119</v>
      </c>
      <c r="CH254">
        <v>2992.2232095387508</v>
      </c>
      <c r="CI254">
        <v>3552.605312081228</v>
      </c>
      <c r="CJ254">
        <v>4499.298129860159</v>
      </c>
      <c r="CK254">
        <v>6320.5883838648842</v>
      </c>
      <c r="CL254">
        <v>765.69773317732586</v>
      </c>
      <c r="CM254">
        <v>751.12943725909895</v>
      </c>
      <c r="CN254">
        <v>6863.092687388229</v>
      </c>
      <c r="CO254">
        <v>984.48077613763508</v>
      </c>
      <c r="CP254">
        <v>1363.228147509777</v>
      </c>
      <c r="CQ254">
        <v>3210.168995523718</v>
      </c>
      <c r="CR254">
        <v>660.162655741604</v>
      </c>
      <c r="CS254">
        <v>813.55521137728192</v>
      </c>
      <c r="CT254">
        <v>2406.2866582198772</v>
      </c>
      <c r="CU254">
        <v>14886.414134479361</v>
      </c>
      <c r="CV254">
        <v>4595.2474307656148</v>
      </c>
      <c r="CW254">
        <v>336.96628997726049</v>
      </c>
      <c r="CX254">
        <v>2168.4966536561769</v>
      </c>
      <c r="CY254">
        <v>939.97813278673868</v>
      </c>
      <c r="CZ254">
        <v>1343.899426384867</v>
      </c>
      <c r="DA254">
        <v>2207.1469870232258</v>
      </c>
      <c r="DB254">
        <v>401.49456526124129</v>
      </c>
      <c r="DC254">
        <v>19.398201268129451</v>
      </c>
      <c r="DD254">
        <v>6355.9311920314512</v>
      </c>
      <c r="DE254">
        <v>121.3124378980695</v>
      </c>
      <c r="DF254">
        <v>124.8847321389491</v>
      </c>
      <c r="DG254">
        <v>7035.1653348543678</v>
      </c>
      <c r="DH254">
        <v>584.74768061169868</v>
      </c>
      <c r="DI254">
        <v>1898.43277759691</v>
      </c>
      <c r="DJ254">
        <v>2364.3130402029601</v>
      </c>
      <c r="DK254">
        <v>105.3463020713718</v>
      </c>
    </row>
    <row r="255">
      <c r="A255" t="s">
        <v>725</v>
      </c>
      <c r="B255">
        <v>2018</v>
      </c>
      <c r="C255" t="s">
        <v>732</v>
      </c>
      <c r="D255">
        <v>17</v>
      </c>
      <c r="E255" t="s">
        <v>13</v>
      </c>
      <c r="F255" t="s">
        <v>51</v>
      </c>
      <c r="G255" t="s">
        <v>195</v>
      </c>
      <c r="H255">
        <v>70.527582789775792</v>
      </c>
      <c r="I255">
        <v>67.283830723271961</v>
      </c>
      <c r="J255">
        <v>50.346218133012883</v>
      </c>
      <c r="K255">
        <v>15.846420057220859</v>
      </c>
      <c r="L255">
        <v>1.2237247383535039</v>
      </c>
      <c r="M255">
        <v>27.57788265570812</v>
      </c>
      <c r="N255">
        <v>11.48334109435045</v>
      </c>
      <c r="O255">
        <v>3.7560153443837332</v>
      </c>
      <c r="P255">
        <v>1.123594895369618</v>
      </c>
      <c r="Q255">
        <v>1.017997854087705</v>
      </c>
      <c r="R255">
        <v>74.566472387587041</v>
      </c>
      <c r="S255">
        <v>75.169544205715937</v>
      </c>
      <c r="T255">
        <v>70.529953494892453</v>
      </c>
      <c r="U255">
        <v>62.668645437226168</v>
      </c>
      <c r="V255">
        <v>47.578726019331171</v>
      </c>
      <c r="W255" t="s">
        <v>523</v>
      </c>
      <c r="X255" t="s">
        <v>262</v>
      </c>
      <c r="Y255" t="s">
        <v>524</v>
      </c>
      <c r="Z255" t="s">
        <v>525</v>
      </c>
      <c r="AA255" t="s">
        <v>526</v>
      </c>
      <c r="AB255" t="s">
        <v>527</v>
      </c>
      <c r="AC255" t="s">
        <v>528</v>
      </c>
      <c r="AD255" t="s">
        <v>529</v>
      </c>
      <c r="AE255" t="s">
        <v>328</v>
      </c>
      <c r="AF255" t="s">
        <v>266</v>
      </c>
      <c r="AG255" t="s">
        <v>530</v>
      </c>
      <c r="AH255" t="s">
        <v>531</v>
      </c>
      <c r="AI255" t="s">
        <v>532</v>
      </c>
      <c r="AJ255" t="s">
        <v>533</v>
      </c>
      <c r="AK255" t="s">
        <v>534</v>
      </c>
      <c r="AL255" t="s">
        <v>535</v>
      </c>
      <c r="AM255" t="s">
        <v>267</v>
      </c>
      <c r="AN255" t="s">
        <v>536</v>
      </c>
      <c r="AO255" t="s">
        <v>329</v>
      </c>
      <c r="AP255" t="s">
        <v>537</v>
      </c>
      <c r="AQ255" t="s">
        <v>538</v>
      </c>
      <c r="AR255" t="s">
        <v>331</v>
      </c>
      <c r="AS255" t="s">
        <v>539</v>
      </c>
      <c r="AT255" t="s">
        <v>540</v>
      </c>
      <c r="AU255" t="s">
        <v>541</v>
      </c>
      <c r="AV255" t="s">
        <v>542</v>
      </c>
      <c r="AW255">
        <v>46.154477889428676</v>
      </c>
      <c r="AX255">
        <v>70.638375423103682</v>
      </c>
      <c r="AY255">
        <v>20.66534247617566</v>
      </c>
      <c r="AZ255">
        <v>54.236872386959163</v>
      </c>
      <c r="BA255">
        <v>35.190033118076258</v>
      </c>
      <c r="BB255">
        <v>20.352958413233491</v>
      </c>
      <c r="BC255">
        <v>85.803770080350503</v>
      </c>
      <c r="BD255">
        <v>78.959527526728806</v>
      </c>
      <c r="BE255">
        <v>34.351532378092763</v>
      </c>
      <c r="BF255">
        <v>0.55720216277018197</v>
      </c>
      <c r="BG255">
        <v>39.261714376077563</v>
      </c>
      <c r="BH255">
        <v>87.88866980295947</v>
      </c>
      <c r="BI255">
        <v>70.765797925325288</v>
      </c>
      <c r="BJ255">
        <v>66.759854277676325</v>
      </c>
      <c r="BK255">
        <v>56.43732076533238</v>
      </c>
      <c r="BL255">
        <v>37.583486761989377</v>
      </c>
      <c r="BM255">
        <v>67.955005742579061</v>
      </c>
      <c r="BN255">
        <v>97.293520107935564</v>
      </c>
      <c r="BO255">
        <v>31.532065012953598</v>
      </c>
      <c r="BP255">
        <v>85.497888012726804</v>
      </c>
      <c r="BQ255">
        <v>88.554278317685913</v>
      </c>
      <c r="BR255">
        <v>17.778035035629529</v>
      </c>
      <c r="BS255">
        <v>68.276839403351801</v>
      </c>
      <c r="BT255">
        <v>27.227865586452811</v>
      </c>
      <c r="BU255">
        <v>53.339292682468013</v>
      </c>
      <c r="BV255">
        <v>87.564882241166742</v>
      </c>
      <c r="BW255">
        <v>15149.10529531979</v>
      </c>
      <c r="BX255">
        <v>14446.40308663601</v>
      </c>
      <c r="BY255">
        <v>10817.927157713029</v>
      </c>
      <c r="BZ255">
        <v>3402.5185034049159</v>
      </c>
      <c r="CA255">
        <v>262.81080856607838</v>
      </c>
      <c r="CB255">
        <v>2599.489022380892</v>
      </c>
      <c r="CC255">
        <v>1080.7076426776721</v>
      </c>
      <c r="CD255">
        <v>353.97389910570911</v>
      </c>
      <c r="CE255">
        <v>105.7418177174789</v>
      </c>
      <c r="CF255">
        <v>96.087147705753722</v>
      </c>
      <c r="CG255">
        <v>8992.2662336067315</v>
      </c>
      <c r="CH255">
        <v>9058.3941223733036</v>
      </c>
      <c r="CI255">
        <v>8502.3648470785029</v>
      </c>
      <c r="CJ255">
        <v>7553.0320964498333</v>
      </c>
      <c r="CK255">
        <v>5736.7080225439313</v>
      </c>
      <c r="CL255">
        <v>656.32902627162423</v>
      </c>
      <c r="CM255">
        <v>1807.07177974759</v>
      </c>
      <c r="CN255">
        <v>1787.720086748004</v>
      </c>
      <c r="CO255">
        <v>1166.772487105444</v>
      </c>
      <c r="CP255">
        <v>740.19546632021002</v>
      </c>
      <c r="CQ255">
        <v>820.32470715398745</v>
      </c>
      <c r="CR255">
        <v>3990.1047707379398</v>
      </c>
      <c r="CS255">
        <v>3053.065238381063</v>
      </c>
      <c r="CT255">
        <v>1259.125110533867</v>
      </c>
      <c r="CU255">
        <v>83.412196076799091</v>
      </c>
      <c r="CV255">
        <v>2970.4047498348341</v>
      </c>
      <c r="CW255">
        <v>2445.273847935895</v>
      </c>
      <c r="CX255">
        <v>5249.1734032075692</v>
      </c>
      <c r="CY255">
        <v>1887.8618551572811</v>
      </c>
      <c r="CZ255">
        <v>1741.0793903344179</v>
      </c>
      <c r="DA255">
        <v>1329.0117513010291</v>
      </c>
      <c r="DB255">
        <v>851.4142729678839</v>
      </c>
      <c r="DC255">
        <v>697.33356995270685</v>
      </c>
      <c r="DD255">
        <v>2927.1459056405379</v>
      </c>
      <c r="DE255">
        <v>715.20322274867976</v>
      </c>
      <c r="DF255">
        <v>966.21931184562845</v>
      </c>
      <c r="DG255">
        <v>1521.1436002372971</v>
      </c>
      <c r="DH255">
        <v>1258.5354904651531</v>
      </c>
      <c r="DI255">
        <v>710.30309760575494</v>
      </c>
      <c r="DJ255">
        <v>2702.7191076672302</v>
      </c>
      <c r="DK255">
        <v>741.82140566134444</v>
      </c>
    </row>
    <row r="256">
      <c r="A256" t="s">
        <v>725</v>
      </c>
      <c r="B256">
        <v>2018</v>
      </c>
      <c r="C256" t="s">
        <v>732</v>
      </c>
      <c r="D256">
        <v>18</v>
      </c>
      <c r="E256" t="s">
        <v>60</v>
      </c>
      <c r="F256" t="s">
        <v>15</v>
      </c>
      <c r="G256" t="s">
        <v>738</v>
      </c>
      <c r="H256">
        <v>18.30961774068864</v>
      </c>
      <c r="I256">
        <v>17.593982652551929</v>
      </c>
      <c r="J256">
        <v>25.076525639995211</v>
      </c>
      <c r="K256">
        <v>55.64330132191381</v>
      </c>
      <c r="L256">
        <v>93.3725998961865</v>
      </c>
      <c r="M256">
        <v>34.403704748616462</v>
      </c>
      <c r="N256">
        <v>57.744916959199116</v>
      </c>
      <c r="O256">
        <v>81.785872036572286</v>
      </c>
      <c r="P256">
        <v>90.045288572887884</v>
      </c>
      <c r="Q256">
        <v>96.808024807297784</v>
      </c>
      <c r="R256">
        <v>16.228594180409999</v>
      </c>
      <c r="S256">
        <v>16.388745146699659</v>
      </c>
      <c r="T256">
        <v>16.523593536470671</v>
      </c>
      <c r="U256">
        <v>21.090490921394629</v>
      </c>
      <c r="V256">
        <v>25.685120434997788</v>
      </c>
      <c r="W256" t="s">
        <v>523</v>
      </c>
      <c r="X256" t="s">
        <v>262</v>
      </c>
      <c r="Y256" t="s">
        <v>524</v>
      </c>
      <c r="Z256" t="s">
        <v>525</v>
      </c>
      <c r="AA256" t="s">
        <v>526</v>
      </c>
      <c r="AB256" t="s">
        <v>527</v>
      </c>
      <c r="AC256" t="s">
        <v>528</v>
      </c>
      <c r="AD256" t="s">
        <v>529</v>
      </c>
      <c r="AE256" t="s">
        <v>328</v>
      </c>
      <c r="AF256" t="s">
        <v>266</v>
      </c>
      <c r="AG256" t="s">
        <v>530</v>
      </c>
      <c r="AH256" t="s">
        <v>531</v>
      </c>
      <c r="AI256" t="s">
        <v>532</v>
      </c>
      <c r="AJ256" t="s">
        <v>533</v>
      </c>
      <c r="AK256" t="s">
        <v>534</v>
      </c>
      <c r="AL256" t="s">
        <v>535</v>
      </c>
      <c r="AM256" t="s">
        <v>267</v>
      </c>
      <c r="AN256" t="s">
        <v>536</v>
      </c>
      <c r="AO256" t="s">
        <v>329</v>
      </c>
      <c r="AP256" t="s">
        <v>537</v>
      </c>
      <c r="AQ256" t="s">
        <v>538</v>
      </c>
      <c r="AR256" t="s">
        <v>331</v>
      </c>
      <c r="AS256" t="s">
        <v>539</v>
      </c>
      <c r="AT256" t="s">
        <v>540</v>
      </c>
      <c r="AU256" t="s">
        <v>541</v>
      </c>
      <c r="AV256" t="s">
        <v>542</v>
      </c>
      <c r="AW256">
        <v>25.45940456708497</v>
      </c>
      <c r="AX256">
        <v>24.29937938870259</v>
      </c>
      <c r="AY256">
        <v>47.373079503361417</v>
      </c>
      <c r="AZ256">
        <v>24.435760564144669</v>
      </c>
      <c r="BA256">
        <v>40.106207799998387</v>
      </c>
      <c r="BB256">
        <v>57.32946381711227</v>
      </c>
      <c r="BC256">
        <v>11.25641468974875</v>
      </c>
      <c r="BD256">
        <v>8.4761154824209815</v>
      </c>
      <c r="BE256">
        <v>29.249172042268381</v>
      </c>
      <c r="BF256">
        <v>97.01871194988469</v>
      </c>
      <c r="BG256">
        <v>39.276206356723151</v>
      </c>
      <c r="BH256">
        <v>10.928956267608569</v>
      </c>
      <c r="BI256">
        <v>9.2429224636565603</v>
      </c>
      <c r="BJ256">
        <v>24.580522772952008</v>
      </c>
      <c r="BK256">
        <v>23.42902433870395</v>
      </c>
      <c r="BL256">
        <v>29.283027847398049</v>
      </c>
      <c r="BM256">
        <v>11.27414734332268</v>
      </c>
      <c r="BN256">
        <v>1.9462862756973069</v>
      </c>
      <c r="BO256">
        <v>36.218785839830687</v>
      </c>
      <c r="BP256">
        <v>8.0486928241089544</v>
      </c>
      <c r="BQ256">
        <v>9.6561870897419517</v>
      </c>
      <c r="BR256">
        <v>53.700827129224457</v>
      </c>
      <c r="BS256">
        <v>18.60305137005675</v>
      </c>
      <c r="BT256">
        <v>49.638933439687023</v>
      </c>
      <c r="BU256">
        <v>26.86638735766304</v>
      </c>
      <c r="BV256">
        <v>7.9594853864435278</v>
      </c>
      <c r="BW256">
        <v>3921.440122341583</v>
      </c>
      <c r="BX256">
        <v>3760.133696181595</v>
      </c>
      <c r="BY256">
        <v>5267.3948947195877</v>
      </c>
      <c r="BZ256">
        <v>9121.6055201285508</v>
      </c>
      <c r="CA256">
        <v>13969.161833600399</v>
      </c>
      <c r="CB256">
        <v>3050.7594437319108</v>
      </c>
      <c r="CC256">
        <v>4063.4659208156008</v>
      </c>
      <c r="CD256">
        <v>4845.3496448791993</v>
      </c>
      <c r="CE256">
        <v>5443.926466314254</v>
      </c>
      <c r="CF256">
        <v>7170.5637441148738</v>
      </c>
      <c r="CG256">
        <v>1956.55500782182</v>
      </c>
      <c r="CH256">
        <v>1971.351100269502</v>
      </c>
      <c r="CI256">
        <v>1991.2289653219009</v>
      </c>
      <c r="CJ256">
        <v>2518.714142491403</v>
      </c>
      <c r="CK256">
        <v>3027.821631211224</v>
      </c>
      <c r="CL256">
        <v>362.03954574031621</v>
      </c>
      <c r="CM256">
        <v>610.38462105868007</v>
      </c>
      <c r="CN256">
        <v>3048.9856960505349</v>
      </c>
      <c r="CO256">
        <v>497.18710518007532</v>
      </c>
      <c r="CP256">
        <v>843.60344547689147</v>
      </c>
      <c r="CQ256">
        <v>2243.2291222436438</v>
      </c>
      <c r="CR256">
        <v>522.53681880819761</v>
      </c>
      <c r="CS256">
        <v>326.9750850305644</v>
      </c>
      <c r="CT256">
        <v>862.01460535162892</v>
      </c>
      <c r="CU256">
        <v>11157.40756960647</v>
      </c>
      <c r="CV256">
        <v>2493.7245638602521</v>
      </c>
      <c r="CW256">
        <v>302.44924947976858</v>
      </c>
      <c r="CX256">
        <v>643.45450488562233</v>
      </c>
      <c r="CY256">
        <v>694.70939830774239</v>
      </c>
      <c r="CZ256">
        <v>662.22636282203871</v>
      </c>
      <c r="DA256">
        <v>1022.048189505242</v>
      </c>
      <c r="DB256">
        <v>141.19371722281119</v>
      </c>
      <c r="DC256">
        <v>13.949652096833351</v>
      </c>
      <c r="DD256">
        <v>3180.528271256504</v>
      </c>
      <c r="DE256">
        <v>66.527965071967486</v>
      </c>
      <c r="DF256">
        <v>105.3590478308911</v>
      </c>
      <c r="DG256">
        <v>3588.2734227460201</v>
      </c>
      <c r="DH256">
        <v>342.90691521103793</v>
      </c>
      <c r="DI256">
        <v>1066.8680254541521</v>
      </c>
      <c r="DJ256">
        <v>1173.722976778153</v>
      </c>
      <c r="DK256">
        <v>67.430189895654152</v>
      </c>
    </row>
    <row r="257">
      <c r="A257" t="s">
        <v>725</v>
      </c>
      <c r="B257">
        <v>2018</v>
      </c>
      <c r="C257" t="s">
        <v>732</v>
      </c>
      <c r="D257">
        <v>19</v>
      </c>
      <c r="E257" t="s">
        <v>60</v>
      </c>
      <c r="F257" t="s">
        <v>16</v>
      </c>
      <c r="G257" t="s">
        <v>739</v>
      </c>
      <c r="H257">
        <v>10.95761102803197</v>
      </c>
      <c r="I257">
        <v>14.81007905510598</v>
      </c>
      <c r="J257">
        <v>23.42248892716059</v>
      </c>
      <c r="K257">
        <v>23.600773427804231</v>
      </c>
      <c r="L257">
        <v>4.8707214448542047</v>
      </c>
      <c r="M257">
        <v>36.281610015545333</v>
      </c>
      <c r="N257">
        <v>26.897411954176249</v>
      </c>
      <c r="O257">
        <v>12.23931373157099</v>
      </c>
      <c r="P257">
        <v>8.2056884471895764</v>
      </c>
      <c r="Q257">
        <v>1.894726146363946</v>
      </c>
      <c r="R257">
        <v>9.1852894650749821</v>
      </c>
      <c r="S257">
        <v>8.3046731441146893</v>
      </c>
      <c r="T257">
        <v>12.92217926083798</v>
      </c>
      <c r="U257">
        <v>15.66408071824085</v>
      </c>
      <c r="V257">
        <v>25.650177873008602</v>
      </c>
      <c r="W257" t="s">
        <v>523</v>
      </c>
      <c r="X257" t="s">
        <v>262</v>
      </c>
      <c r="Y257" t="s">
        <v>524</v>
      </c>
      <c r="Z257" t="s">
        <v>525</v>
      </c>
      <c r="AA257" t="s">
        <v>526</v>
      </c>
      <c r="AB257" t="s">
        <v>527</v>
      </c>
      <c r="AC257" t="s">
        <v>528</v>
      </c>
      <c r="AD257" t="s">
        <v>529</v>
      </c>
      <c r="AE257" t="s">
        <v>328</v>
      </c>
      <c r="AF257" t="s">
        <v>266</v>
      </c>
      <c r="AG257" t="s">
        <v>530</v>
      </c>
      <c r="AH257" t="s">
        <v>531</v>
      </c>
      <c r="AI257" t="s">
        <v>532</v>
      </c>
      <c r="AJ257" t="s">
        <v>533</v>
      </c>
      <c r="AK257" t="s">
        <v>534</v>
      </c>
      <c r="AL257" t="s">
        <v>535</v>
      </c>
      <c r="AM257" t="s">
        <v>267</v>
      </c>
      <c r="AN257" t="s">
        <v>536</v>
      </c>
      <c r="AO257" t="s">
        <v>329</v>
      </c>
      <c r="AP257" t="s">
        <v>537</v>
      </c>
      <c r="AQ257" t="s">
        <v>538</v>
      </c>
      <c r="AR257" t="s">
        <v>331</v>
      </c>
      <c r="AS257" t="s">
        <v>539</v>
      </c>
      <c r="AT257" t="s">
        <v>540</v>
      </c>
      <c r="AU257" t="s">
        <v>541</v>
      </c>
      <c r="AV257" t="s">
        <v>542</v>
      </c>
      <c r="AW257">
        <v>28.386117543486399</v>
      </c>
      <c r="AX257">
        <v>3.7611889091293631</v>
      </c>
      <c r="AY257">
        <v>24.850533775975752</v>
      </c>
      <c r="AZ257">
        <v>18.21968477888381</v>
      </c>
      <c r="BA257">
        <v>24.703759081925231</v>
      </c>
      <c r="BB257">
        <v>21.705769298072191</v>
      </c>
      <c r="BC257">
        <v>2.789309289258886</v>
      </c>
      <c r="BD257">
        <v>12.37983128348009</v>
      </c>
      <c r="BE257">
        <v>28.027228204195499</v>
      </c>
      <c r="BF257">
        <v>2.2559812282755778</v>
      </c>
      <c r="BG257">
        <v>13.939865855796359</v>
      </c>
      <c r="BH257">
        <v>0.71145615733307677</v>
      </c>
      <c r="BI257">
        <v>15.35516116812998</v>
      </c>
      <c r="BJ257">
        <v>8.6222934896194108</v>
      </c>
      <c r="BK257">
        <v>14.97301807179586</v>
      </c>
      <c r="BL257">
        <v>32.639033634158153</v>
      </c>
      <c r="BM257">
        <v>20.741453970578451</v>
      </c>
      <c r="BN257">
        <v>0.76019361636716432</v>
      </c>
      <c r="BO257">
        <v>30.447861447524289</v>
      </c>
      <c r="BP257">
        <v>5.424520425540508</v>
      </c>
      <c r="BQ257">
        <v>1.7895345925721851</v>
      </c>
      <c r="BR257">
        <v>23.534277364970919</v>
      </c>
      <c r="BS257">
        <v>13.12010922659138</v>
      </c>
      <c r="BT257">
        <v>17.312285133906808</v>
      </c>
      <c r="BU257">
        <v>11.26867525748253</v>
      </c>
      <c r="BV257">
        <v>4.4756323723897582</v>
      </c>
      <c r="BW257">
        <v>2346.8330217974858</v>
      </c>
      <c r="BX257">
        <v>3165.16609104079</v>
      </c>
      <c r="BY257">
        <v>4919.9598209002661</v>
      </c>
      <c r="BZ257">
        <v>3868.874420892429</v>
      </c>
      <c r="CA257">
        <v>728.69231643120611</v>
      </c>
      <c r="CB257">
        <v>3217.2832896193959</v>
      </c>
      <c r="CC257">
        <v>1892.7504374308689</v>
      </c>
      <c r="CD257">
        <v>725.11000941964244</v>
      </c>
      <c r="CE257">
        <v>496.09663337160617</v>
      </c>
      <c r="CF257">
        <v>140.3422354416183</v>
      </c>
      <c r="CG257">
        <v>1107.3987001831249</v>
      </c>
      <c r="CH257">
        <v>998.94326218904746</v>
      </c>
      <c r="CI257">
        <v>1557.228915276168</v>
      </c>
      <c r="CJ257">
        <v>1870.6696672545361</v>
      </c>
      <c r="CK257">
        <v>3023.7025208761729</v>
      </c>
      <c r="CL257">
        <v>403.65818743700908</v>
      </c>
      <c r="CM257">
        <v>94.478621462093813</v>
      </c>
      <c r="CN257">
        <v>1599.408837603527</v>
      </c>
      <c r="CO257">
        <v>370.71047200383299</v>
      </c>
      <c r="CP257">
        <v>519.62470203288603</v>
      </c>
      <c r="CQ257">
        <v>849.31919066027854</v>
      </c>
      <c r="CR257">
        <v>129.48321848953009</v>
      </c>
      <c r="CS257">
        <v>477.56503494732561</v>
      </c>
      <c r="CT257">
        <v>826.00218647645295</v>
      </c>
      <c r="CU257">
        <v>259.44378694961591</v>
      </c>
      <c r="CV257">
        <v>885.06984574302544</v>
      </c>
      <c r="CW257">
        <v>19.688923219585181</v>
      </c>
      <c r="CX257">
        <v>1068.9635951970629</v>
      </c>
      <c r="CY257">
        <v>243.6884022986504</v>
      </c>
      <c r="CZ257">
        <v>423.21554473670159</v>
      </c>
      <c r="DA257">
        <v>1139.180873194987</v>
      </c>
      <c r="DB257">
        <v>259.75915495253003</v>
      </c>
      <c r="DC257">
        <v>5.4485491712961043</v>
      </c>
      <c r="DD257">
        <v>2673.7584346809972</v>
      </c>
      <c r="DE257">
        <v>44.837380837985357</v>
      </c>
      <c r="DF257">
        <v>19.525684308058029</v>
      </c>
      <c r="DG257">
        <v>1572.553469037749</v>
      </c>
      <c r="DH257">
        <v>241.84076540066039</v>
      </c>
      <c r="DI257">
        <v>372.08542120172677</v>
      </c>
      <c r="DJ257">
        <v>492.29927684289908</v>
      </c>
      <c r="DK257">
        <v>37.916112175717693</v>
      </c>
    </row>
    <row r="258">
      <c r="A258" t="s">
        <v>725</v>
      </c>
      <c r="B258">
        <v>2018</v>
      </c>
      <c r="C258" t="s">
        <v>732</v>
      </c>
      <c r="D258">
        <v>20</v>
      </c>
      <c r="E258" t="s">
        <v>60</v>
      </c>
      <c r="F258" t="s">
        <v>22</v>
      </c>
      <c r="G258" t="s">
        <v>740</v>
      </c>
      <c r="H258">
        <v>51.788904369554132</v>
      </c>
      <c r="I258">
        <v>51.532737546725237</v>
      </c>
      <c r="J258">
        <v>40.206002897786327</v>
      </c>
      <c r="K258">
        <v>17.389268134039732</v>
      </c>
      <c r="L258">
        <v>1.7236666815041679</v>
      </c>
      <c r="M258">
        <v>28.333151939515592</v>
      </c>
      <c r="N258">
        <v>14.74585860984091</v>
      </c>
      <c r="O258">
        <v>5.144151468768932</v>
      </c>
      <c r="P258">
        <v>1.7160454303652719</v>
      </c>
      <c r="Q258">
        <v>1.297249046338312</v>
      </c>
      <c r="R258">
        <v>53.221517193377053</v>
      </c>
      <c r="S258">
        <v>54.93857642493051</v>
      </c>
      <c r="T258">
        <v>53.655779401893</v>
      </c>
      <c r="U258">
        <v>48.223487177395192</v>
      </c>
      <c r="V258">
        <v>36.939542785217043</v>
      </c>
      <c r="W258" t="s">
        <v>523</v>
      </c>
      <c r="X258" t="s">
        <v>262</v>
      </c>
      <c r="Y258" t="s">
        <v>524</v>
      </c>
      <c r="Z258" t="s">
        <v>525</v>
      </c>
      <c r="AA258" t="s">
        <v>526</v>
      </c>
      <c r="AB258" t="s">
        <v>527</v>
      </c>
      <c r="AC258" t="s">
        <v>528</v>
      </c>
      <c r="AD258" t="s">
        <v>529</v>
      </c>
      <c r="AE258" t="s">
        <v>328</v>
      </c>
      <c r="AF258" t="s">
        <v>266</v>
      </c>
      <c r="AG258" t="s">
        <v>530</v>
      </c>
      <c r="AH258" t="s">
        <v>531</v>
      </c>
      <c r="AI258" t="s">
        <v>532</v>
      </c>
      <c r="AJ258" t="s">
        <v>533</v>
      </c>
      <c r="AK258" t="s">
        <v>534</v>
      </c>
      <c r="AL258" t="s">
        <v>535</v>
      </c>
      <c r="AM258" t="s">
        <v>267</v>
      </c>
      <c r="AN258" t="s">
        <v>536</v>
      </c>
      <c r="AO258" t="s">
        <v>329</v>
      </c>
      <c r="AP258" t="s">
        <v>537</v>
      </c>
      <c r="AQ258" t="s">
        <v>538</v>
      </c>
      <c r="AR258" t="s">
        <v>331</v>
      </c>
      <c r="AS258" t="s">
        <v>539</v>
      </c>
      <c r="AT258" t="s">
        <v>540</v>
      </c>
      <c r="AU258" t="s">
        <v>541</v>
      </c>
      <c r="AV258" t="s">
        <v>542</v>
      </c>
      <c r="AW258">
        <v>42.647576291242117</v>
      </c>
      <c r="AX258">
        <v>53.001223018546398</v>
      </c>
      <c r="AY258">
        <v>2.3814052318486771</v>
      </c>
      <c r="AZ258">
        <v>44.669555147722008</v>
      </c>
      <c r="BA258">
        <v>34.493775036316961</v>
      </c>
      <c r="BB258">
        <v>18.397159662831829</v>
      </c>
      <c r="BC258">
        <v>84.50987270343407</v>
      </c>
      <c r="BD258">
        <v>78.195386930963096</v>
      </c>
      <c r="BE258">
        <v>36.155633304192648</v>
      </c>
      <c r="BF258">
        <v>0.7253068218397708</v>
      </c>
      <c r="BG258">
        <v>28.815652112501301</v>
      </c>
      <c r="BH258">
        <v>65.796463224270411</v>
      </c>
      <c r="BI258">
        <v>59.629551919561152</v>
      </c>
      <c r="BJ258">
        <v>58.490327702950452</v>
      </c>
      <c r="BK258">
        <v>57.252355259780103</v>
      </c>
      <c r="BL258">
        <v>34.683153656331363</v>
      </c>
      <c r="BM258">
        <v>31.648046581984051</v>
      </c>
      <c r="BN258">
        <v>60.119842139086472</v>
      </c>
      <c r="BO258">
        <v>8.2900072794037847</v>
      </c>
      <c r="BP258">
        <v>84.5150971591992</v>
      </c>
      <c r="BQ258">
        <v>77.723481729970956</v>
      </c>
      <c r="BR258">
        <v>18.336173695029331</v>
      </c>
      <c r="BS258">
        <v>64.683004004547143</v>
      </c>
      <c r="BT258">
        <v>15.145726164331171</v>
      </c>
      <c r="BU258">
        <v>52.405848087862744</v>
      </c>
      <c r="BV258">
        <v>83.50847292375046</v>
      </c>
      <c r="BW258">
        <v>11091.82563847685</v>
      </c>
      <c r="BX258">
        <v>11013.423551251401</v>
      </c>
      <c r="BY258">
        <v>8445.3842386804081</v>
      </c>
      <c r="BZ258">
        <v>2850.622454710182</v>
      </c>
      <c r="CA258">
        <v>257.8719972228177</v>
      </c>
      <c r="CB258">
        <v>2512.4512456363991</v>
      </c>
      <c r="CC258">
        <v>1037.654863658234</v>
      </c>
      <c r="CD258">
        <v>304.76183565369968</v>
      </c>
      <c r="CE258">
        <v>103.7480725957268</v>
      </c>
      <c r="CF258">
        <v>96.087147705753722</v>
      </c>
      <c r="CG258">
        <v>6416.5031690962032</v>
      </c>
      <c r="CH258">
        <v>6608.3902161561646</v>
      </c>
      <c r="CI258">
        <v>6465.962858875313</v>
      </c>
      <c r="CJ258">
        <v>5759.0494031955104</v>
      </c>
      <c r="CK258">
        <v>4354.5190677686714</v>
      </c>
      <c r="CL258">
        <v>606.45994711786852</v>
      </c>
      <c r="CM258">
        <v>1331.356283233428</v>
      </c>
      <c r="CN258">
        <v>153.26997029803221</v>
      </c>
      <c r="CO258">
        <v>908.87806644192449</v>
      </c>
      <c r="CP258">
        <v>725.55020941528528</v>
      </c>
      <c r="CQ258">
        <v>719.85749690392208</v>
      </c>
      <c r="CR258">
        <v>3923.0537660054752</v>
      </c>
      <c r="CS258">
        <v>3016.469436238347</v>
      </c>
      <c r="CT258">
        <v>1065.557819172195</v>
      </c>
      <c r="CU258">
        <v>83.412196076799091</v>
      </c>
      <c r="CV258">
        <v>1829.5631417135489</v>
      </c>
      <c r="CW258">
        <v>1820.8592324213089</v>
      </c>
      <c r="CX258">
        <v>4151.1658198822261</v>
      </c>
      <c r="CY258">
        <v>1653.088534392446</v>
      </c>
      <c r="CZ258">
        <v>1618.250014963138</v>
      </c>
      <c r="DA258">
        <v>1210.5255844960479</v>
      </c>
      <c r="DB258">
        <v>396.34973747239252</v>
      </c>
      <c r="DC258">
        <v>430.89800941864502</v>
      </c>
      <c r="DD258">
        <v>727.98140273575768</v>
      </c>
      <c r="DE258">
        <v>698.57522888924575</v>
      </c>
      <c r="DF258">
        <v>848.04405228132691</v>
      </c>
      <c r="DG258">
        <v>1225.217715667588</v>
      </c>
      <c r="DH258">
        <v>1192.290927362784</v>
      </c>
      <c r="DI258">
        <v>325.52051076283487</v>
      </c>
      <c r="DJ258">
        <v>2289.4759611483678</v>
      </c>
      <c r="DK258">
        <v>707.45681583073269</v>
      </c>
    </row>
    <row r="259">
      <c r="A259" t="s">
        <v>725</v>
      </c>
      <c r="B259">
        <v>2018</v>
      </c>
      <c r="C259" t="s">
        <v>732</v>
      </c>
      <c r="D259">
        <v>21</v>
      </c>
      <c r="E259" t="s">
        <v>60</v>
      </c>
      <c r="F259" t="s">
        <v>17</v>
      </c>
      <c r="G259" t="s">
        <v>741</v>
      </c>
      <c r="H259">
        <v>18.943866861725009</v>
      </c>
      <c r="I259">
        <v>16.063200745616619</v>
      </c>
      <c r="J259">
        <v>11.294982535057891</v>
      </c>
      <c r="K259">
        <v>3.3666571162421768</v>
      </c>
      <c r="L259">
        <v>0.033011977455069501</v>
      </c>
      <c r="M259">
        <v>0.98153329632259168</v>
      </c>
      <c r="N259">
        <v>0.61181247678365824</v>
      </c>
      <c r="O259">
        <v>0.83066276308777409</v>
      </c>
      <c r="P259">
        <v>0.032977549557260601</v>
      </c>
      <c r="Q259">
        <v>0</v>
      </c>
      <c r="R259">
        <v>21.364599161138081</v>
      </c>
      <c r="S259">
        <v>20.36800528425508</v>
      </c>
      <c r="T259">
        <v>16.898447800798461</v>
      </c>
      <c r="U259">
        <v>15.021941182969501</v>
      </c>
      <c r="V259">
        <v>11.72515890677627</v>
      </c>
      <c r="W259" t="s">
        <v>523</v>
      </c>
      <c r="X259" t="s">
        <v>262</v>
      </c>
      <c r="Y259" t="s">
        <v>524</v>
      </c>
      <c r="Z259" t="s">
        <v>525</v>
      </c>
      <c r="AA259" t="s">
        <v>526</v>
      </c>
      <c r="AB259" t="s">
        <v>527</v>
      </c>
      <c r="AC259" t="s">
        <v>528</v>
      </c>
      <c r="AD259" t="s">
        <v>529</v>
      </c>
      <c r="AE259" t="s">
        <v>328</v>
      </c>
      <c r="AF259" t="s">
        <v>266</v>
      </c>
      <c r="AG259" t="s">
        <v>530</v>
      </c>
      <c r="AH259" t="s">
        <v>531</v>
      </c>
      <c r="AI259" t="s">
        <v>532</v>
      </c>
      <c r="AJ259" t="s">
        <v>533</v>
      </c>
      <c r="AK259" t="s">
        <v>534</v>
      </c>
      <c r="AL259" t="s">
        <v>535</v>
      </c>
      <c r="AM259" t="s">
        <v>267</v>
      </c>
      <c r="AN259" t="s">
        <v>536</v>
      </c>
      <c r="AO259" t="s">
        <v>329</v>
      </c>
      <c r="AP259" t="s">
        <v>537</v>
      </c>
      <c r="AQ259" t="s">
        <v>538</v>
      </c>
      <c r="AR259" t="s">
        <v>331</v>
      </c>
      <c r="AS259" t="s">
        <v>539</v>
      </c>
      <c r="AT259" t="s">
        <v>540</v>
      </c>
      <c r="AU259" t="s">
        <v>541</v>
      </c>
      <c r="AV259" t="s">
        <v>542</v>
      </c>
      <c r="AW259">
        <v>3.506901598186603</v>
      </c>
      <c r="AX259">
        <v>18.938208683621689</v>
      </c>
      <c r="AY259">
        <v>25.394981488814281</v>
      </c>
      <c r="AZ259">
        <v>12.674999509249441</v>
      </c>
      <c r="BA259">
        <v>0.69625808175928983</v>
      </c>
      <c r="BB259">
        <v>2.567607221983875</v>
      </c>
      <c r="BC259">
        <v>1.444403317558365</v>
      </c>
      <c r="BD259">
        <v>0.94866630313590516</v>
      </c>
      <c r="BE259">
        <v>6.5679664493433139</v>
      </c>
      <c r="BF259">
        <v>0</v>
      </c>
      <c r="BG259">
        <v>17.968275674978859</v>
      </c>
      <c r="BH259">
        <v>22.56312435078808</v>
      </c>
      <c r="BI259">
        <v>15.7723644486521</v>
      </c>
      <c r="BJ259">
        <v>8.3068560344784341</v>
      </c>
      <c r="BK259">
        <v>4.3456023297201094</v>
      </c>
      <c r="BL259">
        <v>3.3947848621123251</v>
      </c>
      <c r="BM259">
        <v>36.336352104114631</v>
      </c>
      <c r="BN259">
        <v>37.17367796884912</v>
      </c>
      <c r="BO259">
        <v>25.043345433241171</v>
      </c>
      <c r="BP259">
        <v>2.011689591151292</v>
      </c>
      <c r="BQ259">
        <v>10.830796587714939</v>
      </c>
      <c r="BR259">
        <v>4.4287218107753281</v>
      </c>
      <c r="BS259">
        <v>3.5938353988046638</v>
      </c>
      <c r="BT259">
        <v>17.90305526207478</v>
      </c>
      <c r="BU259">
        <v>9.4590892969915039</v>
      </c>
      <c r="BV259">
        <v>4.0564093174162918</v>
      </c>
      <c r="BW259">
        <v>4057.2796568428821</v>
      </c>
      <c r="BX259">
        <v>3432.9795353845948</v>
      </c>
      <c r="BY259">
        <v>2372.542919032629</v>
      </c>
      <c r="BZ259">
        <v>551.89604869473419</v>
      </c>
      <c r="CA259">
        <v>4.9388113432607579</v>
      </c>
      <c r="CB259">
        <v>87.03777674449087</v>
      </c>
      <c r="CC259">
        <v>43.052779019437722</v>
      </c>
      <c r="CD259">
        <v>49.212063452009453</v>
      </c>
      <c r="CE259">
        <v>1.993745121752162</v>
      </c>
      <c r="CF259">
        <v>0</v>
      </c>
      <c r="CG259">
        <v>2575.763064510526</v>
      </c>
      <c r="CH259">
        <v>2450.003906217134</v>
      </c>
      <c r="CI259">
        <v>2036.4019882031789</v>
      </c>
      <c r="CJ259">
        <v>1793.9826932543201</v>
      </c>
      <c r="CK259">
        <v>1382.1889547752551</v>
      </c>
      <c r="CL259">
        <v>49.869079153756353</v>
      </c>
      <c r="CM259">
        <v>475.71549651416137</v>
      </c>
      <c r="CN259">
        <v>1634.450116449972</v>
      </c>
      <c r="CO259">
        <v>257.89442066352098</v>
      </c>
      <c r="CP259">
        <v>14.64525690492462</v>
      </c>
      <c r="CQ259">
        <v>100.46721025006531</v>
      </c>
      <c r="CR259">
        <v>67.05100473246705</v>
      </c>
      <c r="CS259">
        <v>36.595802142716437</v>
      </c>
      <c r="CT259">
        <v>193.56729136167141</v>
      </c>
      <c r="CU259">
        <v>0</v>
      </c>
      <c r="CV259">
        <v>1140.841608121284</v>
      </c>
      <c r="CW259">
        <v>624.41461551458781</v>
      </c>
      <c r="CX259">
        <v>1098.0075833253391</v>
      </c>
      <c r="CY259">
        <v>234.7733207648333</v>
      </c>
      <c r="CZ259">
        <v>122.82937537128009</v>
      </c>
      <c r="DA259">
        <v>118.4861668049808</v>
      </c>
      <c r="DB259">
        <v>455.06453549549161</v>
      </c>
      <c r="DC259">
        <v>266.43556053406212</v>
      </c>
      <c r="DD259">
        <v>2199.1645029047809</v>
      </c>
      <c r="DE259">
        <v>16.627993859433939</v>
      </c>
      <c r="DF259">
        <v>118.1752595643013</v>
      </c>
      <c r="DG259">
        <v>295.92588456970827</v>
      </c>
      <c r="DH259">
        <v>66.244563102369057</v>
      </c>
      <c r="DI259">
        <v>384.78258684291973</v>
      </c>
      <c r="DJ259">
        <v>413.24314651886158</v>
      </c>
      <c r="DK259">
        <v>34.364589830611912</v>
      </c>
    </row>
    <row r="260">
      <c r="A260" t="s">
        <v>725</v>
      </c>
      <c r="B260">
        <v>2018</v>
      </c>
      <c r="C260" t="s">
        <v>732</v>
      </c>
      <c r="D260">
        <v>22</v>
      </c>
      <c r="E260" t="s">
        <v>54</v>
      </c>
      <c r="F260" t="s">
        <v>49</v>
      </c>
      <c r="G260" t="s">
        <v>195</v>
      </c>
      <c r="H260">
        <v>37.439865299932109</v>
      </c>
      <c r="I260">
        <v>45.704390976412583</v>
      </c>
      <c r="J260">
        <v>48.294772865390748</v>
      </c>
      <c r="K260">
        <v>29.782382471300409</v>
      </c>
      <c r="L260">
        <v>4.9578143108029078</v>
      </c>
      <c r="M260">
        <v>51.328356019347467</v>
      </c>
      <c r="N260">
        <v>31.777731425258391</v>
      </c>
      <c r="O260">
        <v>13.017058814169131</v>
      </c>
      <c r="P260">
        <v>8.3517626959707005</v>
      </c>
      <c r="Q260">
        <v>1.9196285088887439</v>
      </c>
      <c r="R260">
        <v>36.142801286126257</v>
      </c>
      <c r="S260">
        <v>33.631120026845068</v>
      </c>
      <c r="T260">
        <v>43.884666739054182</v>
      </c>
      <c r="U260">
        <v>42.618047278094167</v>
      </c>
      <c r="V260">
        <v>49.965966339788771</v>
      </c>
      <c r="W260" t="s">
        <v>523</v>
      </c>
      <c r="X260" t="s">
        <v>262</v>
      </c>
      <c r="Y260" t="s">
        <v>524</v>
      </c>
      <c r="Z260" t="s">
        <v>525</v>
      </c>
      <c r="AA260" t="s">
        <v>526</v>
      </c>
      <c r="AB260" t="s">
        <v>527</v>
      </c>
      <c r="AC260" t="s">
        <v>528</v>
      </c>
      <c r="AD260" t="s">
        <v>529</v>
      </c>
      <c r="AE260" t="s">
        <v>328</v>
      </c>
      <c r="AF260" t="s">
        <v>266</v>
      </c>
      <c r="AG260" t="s">
        <v>530</v>
      </c>
      <c r="AH260" t="s">
        <v>531</v>
      </c>
      <c r="AI260" t="s">
        <v>532</v>
      </c>
      <c r="AJ260" t="s">
        <v>533</v>
      </c>
      <c r="AK260" t="s">
        <v>534</v>
      </c>
      <c r="AL260" t="s">
        <v>535</v>
      </c>
      <c r="AM260" t="s">
        <v>267</v>
      </c>
      <c r="AN260" t="s">
        <v>536</v>
      </c>
      <c r="AO260" t="s">
        <v>329</v>
      </c>
      <c r="AP260" t="s">
        <v>537</v>
      </c>
      <c r="AQ260" t="s">
        <v>538</v>
      </c>
      <c r="AR260" t="s">
        <v>331</v>
      </c>
      <c r="AS260" t="s">
        <v>539</v>
      </c>
      <c r="AT260" t="s">
        <v>540</v>
      </c>
      <c r="AU260" t="s">
        <v>541</v>
      </c>
      <c r="AV260" t="s">
        <v>542</v>
      </c>
      <c r="AW260">
        <v>52.717693934131972</v>
      </c>
      <c r="AX260">
        <v>13.403823006036429</v>
      </c>
      <c r="AY260">
        <v>34.407768661285438</v>
      </c>
      <c r="AZ260">
        <v>42.713619872829717</v>
      </c>
      <c r="BA260">
        <v>38.117222196599279</v>
      </c>
      <c r="BB260">
        <v>27.463408966528419</v>
      </c>
      <c r="BC260">
        <v>19.858779037860309</v>
      </c>
      <c r="BD260">
        <v>59.358759506045509</v>
      </c>
      <c r="BE260">
        <v>48.933292042783059</v>
      </c>
      <c r="BF260">
        <v>2.27246356151104</v>
      </c>
      <c r="BG260">
        <v>26.19484166386275</v>
      </c>
      <c r="BH260">
        <v>6.1119497433669627</v>
      </c>
      <c r="BI260">
        <v>62.424217260110026</v>
      </c>
      <c r="BJ260">
        <v>25.968560683025789</v>
      </c>
      <c r="BK260">
        <v>38.990160762131651</v>
      </c>
      <c r="BL260">
        <v>52.709862774642701</v>
      </c>
      <c r="BM260">
        <v>64.785458087187394</v>
      </c>
      <c r="BN260">
        <v>28.087909265318711</v>
      </c>
      <c r="BO260">
        <v>45.671805447608719</v>
      </c>
      <c r="BP260">
        <v>40.261519839609427</v>
      </c>
      <c r="BQ260">
        <v>15.6349651183408</v>
      </c>
      <c r="BR260">
        <v>30.470959441428189</v>
      </c>
      <c r="BS260">
        <v>41.35814017212914</v>
      </c>
      <c r="BT260">
        <v>25.858058303863221</v>
      </c>
      <c r="BU260">
        <v>29.54938181485274</v>
      </c>
      <c r="BV260">
        <v>35.99187767410158</v>
      </c>
      <c r="BW260">
        <v>2346.8330217974858</v>
      </c>
      <c r="BX260">
        <v>3165.16609104079</v>
      </c>
      <c r="BY260">
        <v>4919.9598209002661</v>
      </c>
      <c r="BZ260">
        <v>3868.874420892429</v>
      </c>
      <c r="CA260">
        <v>728.69231643120611</v>
      </c>
      <c r="CB260">
        <v>3217.2832896193959</v>
      </c>
      <c r="CC260">
        <v>1892.7504374308689</v>
      </c>
      <c r="CD260">
        <v>725.11000941964244</v>
      </c>
      <c r="CE260">
        <v>496.09663337160617</v>
      </c>
      <c r="CF260">
        <v>140.3422354416183</v>
      </c>
      <c r="CG260">
        <v>1107.3987001831249</v>
      </c>
      <c r="CH260">
        <v>998.94326218904746</v>
      </c>
      <c r="CI260">
        <v>1557.228915276168</v>
      </c>
      <c r="CJ260">
        <v>1870.6696672545361</v>
      </c>
      <c r="CK260">
        <v>3023.7025208761729</v>
      </c>
      <c r="CL260">
        <v>403.65818743700908</v>
      </c>
      <c r="CM260">
        <v>94.478621462093813</v>
      </c>
      <c r="CN260">
        <v>1599.408837603527</v>
      </c>
      <c r="CO260">
        <v>370.71047200383299</v>
      </c>
      <c r="CP260">
        <v>519.62470203288603</v>
      </c>
      <c r="CQ260">
        <v>849.31919066027854</v>
      </c>
      <c r="CR260">
        <v>129.48321848953009</v>
      </c>
      <c r="CS260">
        <v>477.56503494732561</v>
      </c>
      <c r="CT260">
        <v>826.00218647645295</v>
      </c>
      <c r="CU260">
        <v>259.44378694961591</v>
      </c>
      <c r="CV260">
        <v>885.06984574302544</v>
      </c>
      <c r="CW260">
        <v>19.688923219585181</v>
      </c>
      <c r="CX260">
        <v>1068.9635951970629</v>
      </c>
      <c r="CY260">
        <v>243.6884022986504</v>
      </c>
      <c r="CZ260">
        <v>423.21554473670159</v>
      </c>
      <c r="DA260">
        <v>1139.180873194987</v>
      </c>
      <c r="DB260">
        <v>259.75915495253003</v>
      </c>
      <c r="DC260">
        <v>5.4485491712961043</v>
      </c>
      <c r="DD260">
        <v>2673.7584346809972</v>
      </c>
      <c r="DE260">
        <v>44.837380837985357</v>
      </c>
      <c r="DF260">
        <v>19.525684308058029</v>
      </c>
      <c r="DG260">
        <v>1572.553469037749</v>
      </c>
      <c r="DH260">
        <v>241.84076540066039</v>
      </c>
      <c r="DI260">
        <v>372.08542120172677</v>
      </c>
      <c r="DJ260">
        <v>492.29927684289908</v>
      </c>
      <c r="DK260">
        <v>37.916112175717693</v>
      </c>
    </row>
    <row r="261">
      <c r="A261" t="s">
        <v>725</v>
      </c>
      <c r="B261">
        <v>2018</v>
      </c>
      <c r="C261" t="s">
        <v>732</v>
      </c>
      <c r="D261">
        <v>23</v>
      </c>
      <c r="E261" t="s">
        <v>54</v>
      </c>
      <c r="F261" t="s">
        <v>48</v>
      </c>
      <c r="G261" t="s">
        <v>195</v>
      </c>
      <c r="H261">
        <v>62.560134700067927</v>
      </c>
      <c r="I261">
        <v>54.295609023587353</v>
      </c>
      <c r="J261">
        <v>51.705227134609579</v>
      </c>
      <c r="K261">
        <v>70.217617528699563</v>
      </c>
      <c r="L261">
        <v>95.042185689197055</v>
      </c>
      <c r="M261">
        <v>48.671643980652561</v>
      </c>
      <c r="N261">
        <v>68.222268574741605</v>
      </c>
      <c r="O261">
        <v>86.982941185830882</v>
      </c>
      <c r="P261">
        <v>91.648237304029294</v>
      </c>
      <c r="Q261">
        <v>98.080371491111279</v>
      </c>
      <c r="R261">
        <v>63.857198713873707</v>
      </c>
      <c r="S261">
        <v>66.368879973154904</v>
      </c>
      <c r="T261">
        <v>56.115333260945768</v>
      </c>
      <c r="U261">
        <v>57.38195272190579</v>
      </c>
      <c r="V261">
        <v>50.034033660211342</v>
      </c>
      <c r="W261" t="s">
        <v>523</v>
      </c>
      <c r="X261" t="s">
        <v>262</v>
      </c>
      <c r="Y261" t="s">
        <v>524</v>
      </c>
      <c r="Z261" t="s">
        <v>525</v>
      </c>
      <c r="AA261" t="s">
        <v>526</v>
      </c>
      <c r="AB261" t="s">
        <v>527</v>
      </c>
      <c r="AC261" t="s">
        <v>528</v>
      </c>
      <c r="AD261" t="s">
        <v>529</v>
      </c>
      <c r="AE261" t="s">
        <v>328</v>
      </c>
      <c r="AF261" t="s">
        <v>266</v>
      </c>
      <c r="AG261" t="s">
        <v>530</v>
      </c>
      <c r="AH261" t="s">
        <v>531</v>
      </c>
      <c r="AI261" t="s">
        <v>532</v>
      </c>
      <c r="AJ261" t="s">
        <v>533</v>
      </c>
      <c r="AK261" t="s">
        <v>534</v>
      </c>
      <c r="AL261" t="s">
        <v>535</v>
      </c>
      <c r="AM261" t="s">
        <v>267</v>
      </c>
      <c r="AN261" t="s">
        <v>536</v>
      </c>
      <c r="AO261" t="s">
        <v>329</v>
      </c>
      <c r="AP261" t="s">
        <v>537</v>
      </c>
      <c r="AQ261" t="s">
        <v>538</v>
      </c>
      <c r="AR261" t="s">
        <v>331</v>
      </c>
      <c r="AS261" t="s">
        <v>539</v>
      </c>
      <c r="AT261" t="s">
        <v>540</v>
      </c>
      <c r="AU261" t="s">
        <v>541</v>
      </c>
      <c r="AV261" t="s">
        <v>542</v>
      </c>
      <c r="AW261">
        <v>47.282306065867949</v>
      </c>
      <c r="AX261">
        <v>86.596176993963567</v>
      </c>
      <c r="AY261">
        <v>65.592231338714626</v>
      </c>
      <c r="AZ261">
        <v>57.286380127170411</v>
      </c>
      <c r="BA261">
        <v>61.882777803400742</v>
      </c>
      <c r="BB261">
        <v>72.53659103347168</v>
      </c>
      <c r="BC261">
        <v>80.141220962139698</v>
      </c>
      <c r="BD261">
        <v>40.64124049395452</v>
      </c>
      <c r="BE261">
        <v>51.066707957216913</v>
      </c>
      <c r="BF261">
        <v>97.727536438488997</v>
      </c>
      <c r="BG261">
        <v>73.805158336137154</v>
      </c>
      <c r="BH261">
        <v>93.888050256633022</v>
      </c>
      <c r="BI261">
        <v>37.575782739890059</v>
      </c>
      <c r="BJ261">
        <v>74.031439316974243</v>
      </c>
      <c r="BK261">
        <v>61.00983923786827</v>
      </c>
      <c r="BL261">
        <v>47.290137225357313</v>
      </c>
      <c r="BM261">
        <v>35.214541912812507</v>
      </c>
      <c r="BN261">
        <v>71.912090734681286</v>
      </c>
      <c r="BO261">
        <v>54.32819455239126</v>
      </c>
      <c r="BP261">
        <v>59.738480160390523</v>
      </c>
      <c r="BQ261">
        <v>84.365034881659213</v>
      </c>
      <c r="BR261">
        <v>69.529040558571964</v>
      </c>
      <c r="BS261">
        <v>58.641859827870782</v>
      </c>
      <c r="BT261">
        <v>74.141941696136698</v>
      </c>
      <c r="BU261">
        <v>70.450618185147249</v>
      </c>
      <c r="BV261">
        <v>64.008122325898427</v>
      </c>
      <c r="BW261">
        <v>3921.440122341583</v>
      </c>
      <c r="BX261">
        <v>3760.133696181595</v>
      </c>
      <c r="BY261">
        <v>5267.3948947195877</v>
      </c>
      <c r="BZ261">
        <v>9121.6055201285508</v>
      </c>
      <c r="CA261">
        <v>13969.161833600399</v>
      </c>
      <c r="CB261">
        <v>3050.7594437319108</v>
      </c>
      <c r="CC261">
        <v>4063.4659208156008</v>
      </c>
      <c r="CD261">
        <v>4845.3496448791993</v>
      </c>
      <c r="CE261">
        <v>5443.926466314254</v>
      </c>
      <c r="CF261">
        <v>7170.5637441148738</v>
      </c>
      <c r="CG261">
        <v>1956.55500782182</v>
      </c>
      <c r="CH261">
        <v>1971.351100269502</v>
      </c>
      <c r="CI261">
        <v>1991.2289653219009</v>
      </c>
      <c r="CJ261">
        <v>2518.714142491403</v>
      </c>
      <c r="CK261">
        <v>3027.821631211224</v>
      </c>
      <c r="CL261">
        <v>362.03954574031621</v>
      </c>
      <c r="CM261">
        <v>610.38462105868007</v>
      </c>
      <c r="CN261">
        <v>3048.9856960505349</v>
      </c>
      <c r="CO261">
        <v>497.18710518007532</v>
      </c>
      <c r="CP261">
        <v>843.60344547689147</v>
      </c>
      <c r="CQ261">
        <v>2243.2291222436438</v>
      </c>
      <c r="CR261">
        <v>522.53681880819761</v>
      </c>
      <c r="CS261">
        <v>326.9750850305644</v>
      </c>
      <c r="CT261">
        <v>862.01460535162892</v>
      </c>
      <c r="CU261">
        <v>11157.40756960647</v>
      </c>
      <c r="CV261">
        <v>2493.7245638602521</v>
      </c>
      <c r="CW261">
        <v>302.44924947976858</v>
      </c>
      <c r="CX261">
        <v>643.45450488562233</v>
      </c>
      <c r="CY261">
        <v>694.70939830774239</v>
      </c>
      <c r="CZ261">
        <v>662.22636282203871</v>
      </c>
      <c r="DA261">
        <v>1022.048189505242</v>
      </c>
      <c r="DB261">
        <v>141.19371722281119</v>
      </c>
      <c r="DC261">
        <v>13.949652096833351</v>
      </c>
      <c r="DD261">
        <v>3180.528271256504</v>
      </c>
      <c r="DE261">
        <v>66.527965071967486</v>
      </c>
      <c r="DF261">
        <v>105.3590478308911</v>
      </c>
      <c r="DG261">
        <v>3588.2734227460201</v>
      </c>
      <c r="DH261">
        <v>342.90691521103793</v>
      </c>
      <c r="DI261">
        <v>1066.8680254541521</v>
      </c>
      <c r="DJ261">
        <v>1173.722976778153</v>
      </c>
      <c r="DK261">
        <v>67.430189895654152</v>
      </c>
    </row>
    <row r="262">
      <c r="A262" t="s">
        <v>725</v>
      </c>
      <c r="B262">
        <v>2018</v>
      </c>
      <c r="C262" t="s">
        <v>732</v>
      </c>
      <c r="D262">
        <v>29</v>
      </c>
      <c r="E262" t="s">
        <v>57</v>
      </c>
      <c r="F262" t="s">
        <v>49</v>
      </c>
      <c r="G262" t="s">
        <v>742</v>
      </c>
      <c r="H262">
        <v>3.6794814757912389</v>
      </c>
      <c r="I262">
        <v>4.2818396653275599</v>
      </c>
      <c r="J262">
        <v>11.44409798202692</v>
      </c>
      <c r="K262">
        <v>59.232016440919693</v>
      </c>
      <c r="L262">
        <v>93.028486105767143</v>
      </c>
      <c r="M262">
        <v>19.51307120546911</v>
      </c>
      <c r="N262">
        <v>61.64056561676319</v>
      </c>
      <c r="O262">
        <v>84.194025255929503</v>
      </c>
      <c r="P262">
        <v>91.644719853566841</v>
      </c>
      <c r="Q262">
        <v>94.998092986977369</v>
      </c>
      <c r="R262">
        <v>2.9439110920317142</v>
      </c>
      <c r="S262">
        <v>2.8770098209436199</v>
      </c>
      <c r="T262">
        <v>3.4095516622055611</v>
      </c>
      <c r="U262">
        <v>6.7183507310685471</v>
      </c>
      <c r="V262">
        <v>14.739156384853461</v>
      </c>
      <c r="W262" t="s">
        <v>523</v>
      </c>
      <c r="X262" t="s">
        <v>262</v>
      </c>
      <c r="Y262" t="s">
        <v>524</v>
      </c>
      <c r="Z262" t="s">
        <v>525</v>
      </c>
      <c r="AA262" t="s">
        <v>526</v>
      </c>
      <c r="AB262" t="s">
        <v>527</v>
      </c>
      <c r="AC262" t="s">
        <v>528</v>
      </c>
      <c r="AD262" t="s">
        <v>529</v>
      </c>
      <c r="AE262" t="s">
        <v>328</v>
      </c>
      <c r="AF262" t="s">
        <v>266</v>
      </c>
      <c r="AG262" t="s">
        <v>530</v>
      </c>
      <c r="AH262" t="s">
        <v>531</v>
      </c>
      <c r="AI262" t="s">
        <v>532</v>
      </c>
      <c r="AJ262" t="s">
        <v>533</v>
      </c>
      <c r="AK262" t="s">
        <v>534</v>
      </c>
      <c r="AL262" t="s">
        <v>535</v>
      </c>
      <c r="AM262" t="s">
        <v>267</v>
      </c>
      <c r="AN262" t="s">
        <v>536</v>
      </c>
      <c r="AO262" t="s">
        <v>329</v>
      </c>
      <c r="AP262" t="s">
        <v>537</v>
      </c>
      <c r="AQ262" t="s">
        <v>538</v>
      </c>
      <c r="AR262" t="s">
        <v>331</v>
      </c>
      <c r="AS262" t="s">
        <v>539</v>
      </c>
      <c r="AT262" t="s">
        <v>540</v>
      </c>
      <c r="AU262" t="s">
        <v>541</v>
      </c>
      <c r="AV262" t="s">
        <v>542</v>
      </c>
      <c r="AW262">
        <v>4.0608490983172096</v>
      </c>
      <c r="AX262">
        <v>3.1737924137248532</v>
      </c>
      <c r="AY262">
        <v>52.161335682617377</v>
      </c>
      <c r="AZ262">
        <v>25.59013699922296</v>
      </c>
      <c r="BA262">
        <v>0.42373384537263231</v>
      </c>
      <c r="BB262">
        <v>25.48077035084199</v>
      </c>
      <c r="BC262">
        <v>0.50973964853077836</v>
      </c>
      <c r="BD262">
        <v>1.165758511409549</v>
      </c>
      <c r="BE262">
        <v>32.507952288314897</v>
      </c>
      <c r="BF262">
        <v>96.663024641262822</v>
      </c>
      <c r="BG262">
        <v>35.416078110521347</v>
      </c>
      <c r="BH262">
        <v>2.250538671887405</v>
      </c>
      <c r="BI262">
        <v>7.377233169741876</v>
      </c>
      <c r="BJ262">
        <v>9.1404127927345513</v>
      </c>
      <c r="BK262">
        <v>24.174642180382069</v>
      </c>
      <c r="BL262">
        <v>11.924860931308171</v>
      </c>
      <c r="BM262">
        <v>1.8103330897489529</v>
      </c>
      <c r="BN262">
        <v>1.7223092550311929</v>
      </c>
      <c r="BO262">
        <v>34.485908310505728</v>
      </c>
      <c r="BP262">
        <v>4.3045164313147044</v>
      </c>
      <c r="BQ262">
        <v>4.7183549991158413</v>
      </c>
      <c r="BR262">
        <v>52.634927526158407</v>
      </c>
      <c r="BS262">
        <v>9.7915309992328812</v>
      </c>
      <c r="BT262">
        <v>27.616640986393389</v>
      </c>
      <c r="BU262">
        <v>28.4445028313616</v>
      </c>
      <c r="BV262">
        <v>1.4971913497302369</v>
      </c>
      <c r="BW262">
        <v>790.34117013607249</v>
      </c>
      <c r="BX262">
        <v>919.34690835421702</v>
      </c>
      <c r="BY262">
        <v>2459.001349976656</v>
      </c>
      <c r="BZ262">
        <v>12718.20582860146</v>
      </c>
      <c r="CA262">
        <v>19979.077718107041</v>
      </c>
      <c r="CB262">
        <v>1839.3005374926661</v>
      </c>
      <c r="CC262">
        <v>5801.0495215354913</v>
      </c>
      <c r="CD262">
        <v>7934.602143148526</v>
      </c>
      <c r="CE262">
        <v>8624.7092270185549</v>
      </c>
      <c r="CF262">
        <v>8966.7141791619088</v>
      </c>
      <c r="CG262">
        <v>355.01789825884163</v>
      </c>
      <c r="CH262">
        <v>346.69744412344397</v>
      </c>
      <c r="CI262">
        <v>411.02043544001418</v>
      </c>
      <c r="CJ262">
        <v>809.71781587009127</v>
      </c>
      <c r="CK262">
        <v>1777.1437731259159</v>
      </c>
      <c r="CL262">
        <v>57.746360838912082</v>
      </c>
      <c r="CM262">
        <v>81.191996153175083</v>
      </c>
      <c r="CN262">
        <v>4512.3794903919425</v>
      </c>
      <c r="CO262">
        <v>550.50865726415896</v>
      </c>
      <c r="CP262">
        <v>8.9129177633578038</v>
      </c>
      <c r="CQ262">
        <v>1027.0008443844531</v>
      </c>
      <c r="CR262">
        <v>23.704256835478091</v>
      </c>
      <c r="CS262">
        <v>45.075456996960071</v>
      </c>
      <c r="CT262">
        <v>1191.550308956748</v>
      </c>
      <c r="CU262">
        <v>14470.28691465975</v>
      </c>
      <c r="CV262">
        <v>2679.4572858518191</v>
      </c>
      <c r="CW262">
        <v>62.615390248508973</v>
      </c>
      <c r="CX262">
        <v>547.21881585696428</v>
      </c>
      <c r="CY262">
        <v>258.47624801609749</v>
      </c>
      <c r="CZ262">
        <v>745.7825902824718</v>
      </c>
      <c r="DA262">
        <v>421.68201185546963</v>
      </c>
      <c r="DB262">
        <v>22.68182328285107</v>
      </c>
      <c r="DC262">
        <v>12.344337629485461</v>
      </c>
      <c r="DD262">
        <v>3201.3534562967188</v>
      </c>
      <c r="DE262">
        <v>36.00795406306009</v>
      </c>
      <c r="DF262">
        <v>51.4821622049014</v>
      </c>
      <c r="DG262">
        <v>4503.6070068997169</v>
      </c>
      <c r="DH262">
        <v>180.48564309963291</v>
      </c>
      <c r="DI262">
        <v>720.44522093796718</v>
      </c>
      <c r="DJ262">
        <v>1441.2921027669411</v>
      </c>
      <c r="DK262">
        <v>12.68372163788217</v>
      </c>
    </row>
    <row r="263">
      <c r="A263" t="s">
        <v>725</v>
      </c>
      <c r="B263">
        <v>2018</v>
      </c>
      <c r="C263" t="s">
        <v>732</v>
      </c>
      <c r="D263">
        <v>30</v>
      </c>
      <c r="E263" t="s">
        <v>57</v>
      </c>
      <c r="F263" t="s">
        <v>48</v>
      </c>
      <c r="G263" t="s">
        <v>195</v>
      </c>
      <c r="H263">
        <v>96.320518524208623</v>
      </c>
      <c r="I263">
        <v>95.718160334672348</v>
      </c>
      <c r="J263">
        <v>88.555902017973054</v>
      </c>
      <c r="K263">
        <v>40.76798355908052</v>
      </c>
      <c r="L263">
        <v>6.9715138942328583</v>
      </c>
      <c r="M263">
        <v>80.486928794530826</v>
      </c>
      <c r="N263">
        <v>38.359434383236682</v>
      </c>
      <c r="O263">
        <v>15.80597474407036</v>
      </c>
      <c r="P263">
        <v>8.355280146433218</v>
      </c>
      <c r="Q263">
        <v>5.0019070130226853</v>
      </c>
      <c r="R263">
        <v>97.056088907968359</v>
      </c>
      <c r="S263">
        <v>97.122990179056472</v>
      </c>
      <c r="T263">
        <v>96.590448337794456</v>
      </c>
      <c r="U263">
        <v>93.281649268931375</v>
      </c>
      <c r="V263">
        <v>85.260843615146428</v>
      </c>
      <c r="W263" t="s">
        <v>523</v>
      </c>
      <c r="X263" t="s">
        <v>262</v>
      </c>
      <c r="Y263" t="s">
        <v>524</v>
      </c>
      <c r="Z263" t="s">
        <v>525</v>
      </c>
      <c r="AA263" t="s">
        <v>526</v>
      </c>
      <c r="AB263" t="s">
        <v>527</v>
      </c>
      <c r="AC263" t="s">
        <v>528</v>
      </c>
      <c r="AD263" t="s">
        <v>529</v>
      </c>
      <c r="AE263" t="s">
        <v>328</v>
      </c>
      <c r="AF263" t="s">
        <v>266</v>
      </c>
      <c r="AG263" t="s">
        <v>530</v>
      </c>
      <c r="AH263" t="s">
        <v>531</v>
      </c>
      <c r="AI263" t="s">
        <v>532</v>
      </c>
      <c r="AJ263" t="s">
        <v>533</v>
      </c>
      <c r="AK263" t="s">
        <v>534</v>
      </c>
      <c r="AL263" t="s">
        <v>535</v>
      </c>
      <c r="AM263" t="s">
        <v>267</v>
      </c>
      <c r="AN263" t="s">
        <v>536</v>
      </c>
      <c r="AO263" t="s">
        <v>329</v>
      </c>
      <c r="AP263" t="s">
        <v>537</v>
      </c>
      <c r="AQ263" t="s">
        <v>538</v>
      </c>
      <c r="AR263" t="s">
        <v>331</v>
      </c>
      <c r="AS263" t="s">
        <v>539</v>
      </c>
      <c r="AT263" t="s">
        <v>540</v>
      </c>
      <c r="AU263" t="s">
        <v>541</v>
      </c>
      <c r="AV263" t="s">
        <v>542</v>
      </c>
      <c r="AW263">
        <v>95.939150901682808</v>
      </c>
      <c r="AX263">
        <v>96.826207586275217</v>
      </c>
      <c r="AY263">
        <v>47.838664317382708</v>
      </c>
      <c r="AZ263">
        <v>74.409863000776937</v>
      </c>
      <c r="BA263">
        <v>99.576266154627362</v>
      </c>
      <c r="BB263">
        <v>74.519229649158135</v>
      </c>
      <c r="BC263">
        <v>99.490260351469217</v>
      </c>
      <c r="BD263">
        <v>98.834241488590465</v>
      </c>
      <c r="BE263">
        <v>67.492047711684933</v>
      </c>
      <c r="BF263">
        <v>3.3369753587372069</v>
      </c>
      <c r="BG263">
        <v>64.583921889478603</v>
      </c>
      <c r="BH263">
        <v>97.749461328112631</v>
      </c>
      <c r="BI263">
        <v>92.622766830258101</v>
      </c>
      <c r="BJ263">
        <v>90.859587207265662</v>
      </c>
      <c r="BK263">
        <v>75.825357819618063</v>
      </c>
      <c r="BL263">
        <v>88.075139068691854</v>
      </c>
      <c r="BM263">
        <v>98.18966691025102</v>
      </c>
      <c r="BN263">
        <v>98.277690744968822</v>
      </c>
      <c r="BO263">
        <v>65.51409168949435</v>
      </c>
      <c r="BP263">
        <v>95.695483568685276</v>
      </c>
      <c r="BQ263">
        <v>95.281645000884197</v>
      </c>
      <c r="BR263">
        <v>47.3650724738416</v>
      </c>
      <c r="BS263">
        <v>90.208469000767039</v>
      </c>
      <c r="BT263">
        <v>72.383359013606736</v>
      </c>
      <c r="BU263">
        <v>71.555497168638325</v>
      </c>
      <c r="BV263">
        <v>98.502808650269756</v>
      </c>
      <c r="BW263">
        <v>20689.347621234061</v>
      </c>
      <c r="BX263">
        <v>20551.49226852295</v>
      </c>
      <c r="BY263">
        <v>19028.06869991757</v>
      </c>
      <c r="BZ263">
        <v>8753.6375979803779</v>
      </c>
      <c r="CA263">
        <v>1497.22331015238</v>
      </c>
      <c r="CB263">
        <v>7586.6914968988604</v>
      </c>
      <c r="CC263">
        <v>3610.041151451268</v>
      </c>
      <c r="CD263">
        <v>1489.5845720361219</v>
      </c>
      <c r="CE263">
        <v>786.31766116379083</v>
      </c>
      <c r="CF263">
        <v>472.12179872566668</v>
      </c>
      <c r="CG263">
        <v>11704.378162300491</v>
      </c>
      <c r="CH263">
        <v>11703.91988778863</v>
      </c>
      <c r="CI263">
        <v>11643.94972371969</v>
      </c>
      <c r="CJ263">
        <v>11242.61241043987</v>
      </c>
      <c r="CK263">
        <v>10280.15263328292</v>
      </c>
      <c r="CL263">
        <v>1364.2803986100371</v>
      </c>
      <c r="CM263">
        <v>2477.0092208535129</v>
      </c>
      <c r="CN263">
        <v>4138.4332837442926</v>
      </c>
      <c r="CO263">
        <v>1600.7446059789199</v>
      </c>
      <c r="CP263">
        <v>2094.5106960666321</v>
      </c>
      <c r="CQ263">
        <v>3003.4928582932539</v>
      </c>
      <c r="CR263">
        <v>4626.5631696440651</v>
      </c>
      <c r="CS263">
        <v>3821.5449927613831</v>
      </c>
      <c r="CT263">
        <v>2473.861459796995</v>
      </c>
      <c r="CU263">
        <v>499.53941589641329</v>
      </c>
      <c r="CV263">
        <v>4886.1948947486326</v>
      </c>
      <c r="CW263">
        <v>2719.624747664644</v>
      </c>
      <c r="CX263">
        <v>6870.4512410067937</v>
      </c>
      <c r="CY263">
        <v>2569.3637399279191</v>
      </c>
      <c r="CZ263">
        <v>2339.1962264368158</v>
      </c>
      <c r="DA263">
        <v>3114.4767264687898</v>
      </c>
      <c r="DB263">
        <v>1230.2270149462761</v>
      </c>
      <c r="DC263">
        <v>704.38743359135071</v>
      </c>
      <c r="DD263">
        <v>6081.7236413752798</v>
      </c>
      <c r="DE263">
        <v>800.50770658368936</v>
      </c>
      <c r="DF263">
        <v>1039.621881779676</v>
      </c>
      <c r="DG263">
        <v>4052.7019281919529</v>
      </c>
      <c r="DH263">
        <v>1662.7975279772179</v>
      </c>
      <c r="DI263">
        <v>1888.2906542646999</v>
      </c>
      <c r="DJ263">
        <v>3625.7400451032531</v>
      </c>
      <c r="DK263">
        <v>834.48398609483388</v>
      </c>
    </row>
    <row r="264">
      <c r="A264" t="s">
        <v>725</v>
      </c>
      <c r="B264">
        <v>2018</v>
      </c>
      <c r="C264" t="s">
        <v>732</v>
      </c>
      <c r="D264">
        <v>31</v>
      </c>
      <c r="E264" t="s">
        <v>104</v>
      </c>
      <c r="F264" t="s">
        <v>49</v>
      </c>
      <c r="G264" t="s">
        <v>743</v>
      </c>
      <c r="H264">
        <v>0</v>
      </c>
      <c r="I264">
        <v>0.060251386630601901</v>
      </c>
      <c r="J264">
        <v>0.25744831325469952</v>
      </c>
      <c r="K264">
        <v>10.84066567709999</v>
      </c>
      <c r="L264">
        <v>56.978661203343542</v>
      </c>
      <c r="M264">
        <v>0.61512539621121387</v>
      </c>
      <c r="N264">
        <v>3.9565855254574731</v>
      </c>
      <c r="O264">
        <v>29.866305946312359</v>
      </c>
      <c r="P264">
        <v>48.521455246105063</v>
      </c>
      <c r="Q264">
        <v>71.251231183042336</v>
      </c>
      <c r="R264">
        <v>0</v>
      </c>
      <c r="S264">
        <v>0</v>
      </c>
      <c r="T264">
        <v>0.094368961682185698</v>
      </c>
      <c r="U264">
        <v>0.042618590414886401</v>
      </c>
      <c r="V264">
        <v>0.66093966060399667</v>
      </c>
      <c r="W264" t="s">
        <v>523</v>
      </c>
      <c r="X264" t="s">
        <v>262</v>
      </c>
      <c r="Y264" t="s">
        <v>524</v>
      </c>
      <c r="Z264" t="s">
        <v>525</v>
      </c>
      <c r="AA264" t="s">
        <v>526</v>
      </c>
      <c r="AB264" t="s">
        <v>527</v>
      </c>
      <c r="AC264" t="s">
        <v>528</v>
      </c>
      <c r="AD264" t="s">
        <v>529</v>
      </c>
      <c r="AE264" t="s">
        <v>328</v>
      </c>
      <c r="AF264" t="s">
        <v>266</v>
      </c>
      <c r="AG264" t="s">
        <v>530</v>
      </c>
      <c r="AH264" t="s">
        <v>531</v>
      </c>
      <c r="AI264" t="s">
        <v>532</v>
      </c>
      <c r="AJ264" t="s">
        <v>533</v>
      </c>
      <c r="AK264" t="s">
        <v>534</v>
      </c>
      <c r="AL264" t="s">
        <v>535</v>
      </c>
      <c r="AM264" t="s">
        <v>267</v>
      </c>
      <c r="AN264" t="s">
        <v>536</v>
      </c>
      <c r="AO264" t="s">
        <v>329</v>
      </c>
      <c r="AP264" t="s">
        <v>537</v>
      </c>
      <c r="AQ264" t="s">
        <v>538</v>
      </c>
      <c r="AR264" t="s">
        <v>331</v>
      </c>
      <c r="AS264" t="s">
        <v>539</v>
      </c>
      <c r="AT264" t="s">
        <v>540</v>
      </c>
      <c r="AU264" t="s">
        <v>541</v>
      </c>
      <c r="AV264" t="s">
        <v>542</v>
      </c>
      <c r="AW264">
        <v>0</v>
      </c>
      <c r="AX264">
        <v>0.80503377691341016</v>
      </c>
      <c r="AY264">
        <v>9.3354450781454119</v>
      </c>
      <c r="AZ264">
        <v>0.92604278649329408</v>
      </c>
      <c r="BA264">
        <v>0</v>
      </c>
      <c r="BB264">
        <v>1.060443796196971</v>
      </c>
      <c r="BC264">
        <v>0</v>
      </c>
      <c r="BD264">
        <v>0.084782437193421795</v>
      </c>
      <c r="BE264">
        <v>2.9739861409688779</v>
      </c>
      <c r="BF264">
        <v>63.913160673330339</v>
      </c>
      <c r="BG264">
        <v>9.8893288563859283</v>
      </c>
      <c r="BH264">
        <v>0.032059518734328198</v>
      </c>
      <c r="BI264">
        <v>0.0136481908396441</v>
      </c>
      <c r="BJ264">
        <v>0</v>
      </c>
      <c r="BK264">
        <v>3.6711303493178731</v>
      </c>
      <c r="BL264">
        <v>0</v>
      </c>
      <c r="BM264">
        <v>0</v>
      </c>
      <c r="BN264">
        <v>0</v>
      </c>
      <c r="BO264">
        <v>13.7579045719147</v>
      </c>
      <c r="BP264">
        <v>1.2693099008344311</v>
      </c>
      <c r="BQ264">
        <v>0</v>
      </c>
      <c r="BR264">
        <v>14.40729384180395</v>
      </c>
      <c r="BS264">
        <v>0.22248831906844199</v>
      </c>
      <c r="BT264">
        <v>1.572447788413788</v>
      </c>
      <c r="BU264">
        <v>12.43071326318727</v>
      </c>
      <c r="BV264">
        <v>0.37549670573867477</v>
      </c>
      <c r="BW264">
        <v>0</v>
      </c>
      <c r="BX264">
        <v>12.93647832529502</v>
      </c>
      <c r="BY264">
        <v>55.318099411308417</v>
      </c>
      <c r="BZ264">
        <v>2327.6907605861038</v>
      </c>
      <c r="CA264">
        <v>12236.90880190212</v>
      </c>
      <c r="CB264">
        <v>57.981670848388383</v>
      </c>
      <c r="CC264">
        <v>372.35785135507291</v>
      </c>
      <c r="CD264">
        <v>2814.6564373087749</v>
      </c>
      <c r="CE264">
        <v>4566.367199748307</v>
      </c>
      <c r="CF264">
        <v>6725.2868435928476</v>
      </c>
      <c r="CG264">
        <v>0</v>
      </c>
      <c r="CH264">
        <v>0</v>
      </c>
      <c r="CI264">
        <v>11.37615017029635</v>
      </c>
      <c r="CJ264">
        <v>5.1365332546006002</v>
      </c>
      <c r="CK264">
        <v>79.691453946536555</v>
      </c>
      <c r="CL264">
        <v>0</v>
      </c>
      <c r="CM264">
        <v>20.594383878313749</v>
      </c>
      <c r="CN264">
        <v>807.59187534267505</v>
      </c>
      <c r="CO264">
        <v>19.921525663464148</v>
      </c>
      <c r="CP264">
        <v>0</v>
      </c>
      <c r="CQ264">
        <v>42.74112042615527</v>
      </c>
      <c r="CR264">
        <v>0</v>
      </c>
      <c r="CS264">
        <v>3.2782150543243689</v>
      </c>
      <c r="CT264">
        <v>109.0088380121787</v>
      </c>
      <c r="CU264">
        <v>9567.6891551668705</v>
      </c>
      <c r="CV264">
        <v>748.192224269912</v>
      </c>
      <c r="CW264">
        <v>0.89197279824826514</v>
      </c>
      <c r="CX264">
        <v>1.0123777652159009</v>
      </c>
      <c r="CY264">
        <v>0</v>
      </c>
      <c r="CZ264">
        <v>113.253593610609</v>
      </c>
      <c r="DA264">
        <v>0</v>
      </c>
      <c r="DB264">
        <v>0</v>
      </c>
      <c r="DC264">
        <v>0</v>
      </c>
      <c r="DD264">
        <v>1277.1568884349811</v>
      </c>
      <c r="DE264">
        <v>10.617976102619741</v>
      </c>
      <c r="DF264">
        <v>0</v>
      </c>
      <c r="DG264">
        <v>1232.732570291183</v>
      </c>
      <c r="DH264">
        <v>4.1010897430003634</v>
      </c>
      <c r="DI264">
        <v>41.021009575181388</v>
      </c>
      <c r="DJ264">
        <v>629.86823725526335</v>
      </c>
      <c r="DK264">
        <v>3.1810868346181929</v>
      </c>
    </row>
    <row r="265">
      <c r="A265" t="s">
        <v>725</v>
      </c>
      <c r="B265">
        <v>2018</v>
      </c>
      <c r="C265" t="s">
        <v>732</v>
      </c>
      <c r="D265">
        <v>32</v>
      </c>
      <c r="E265" t="s">
        <v>104</v>
      </c>
      <c r="F265" t="s">
        <v>48</v>
      </c>
      <c r="G265" t="s">
        <v>195</v>
      </c>
      <c r="H265">
        <v>100</v>
      </c>
      <c r="I265">
        <v>99.939748613369403</v>
      </c>
      <c r="J265">
        <v>99.742551686745301</v>
      </c>
      <c r="K265">
        <v>89.159334322900065</v>
      </c>
      <c r="L265">
        <v>43.021338796656678</v>
      </c>
      <c r="M265">
        <v>99.384874603788788</v>
      </c>
      <c r="N265">
        <v>96.04341447454253</v>
      </c>
      <c r="O265">
        <v>70.13369405368762</v>
      </c>
      <c r="P265">
        <v>51.478544753894987</v>
      </c>
      <c r="Q265">
        <v>28.74876881695771</v>
      </c>
      <c r="R265">
        <v>100</v>
      </c>
      <c r="S265">
        <v>100</v>
      </c>
      <c r="T265">
        <v>99.905631038317807</v>
      </c>
      <c r="U265">
        <v>99.957381409585111</v>
      </c>
      <c r="V265">
        <v>99.339060339396013</v>
      </c>
      <c r="W265" t="s">
        <v>523</v>
      </c>
      <c r="X265" t="s">
        <v>262</v>
      </c>
      <c r="Y265" t="s">
        <v>524</v>
      </c>
      <c r="Z265" t="s">
        <v>525</v>
      </c>
      <c r="AA265" t="s">
        <v>526</v>
      </c>
      <c r="AB265" t="s">
        <v>527</v>
      </c>
      <c r="AC265" t="s">
        <v>528</v>
      </c>
      <c r="AD265" t="s">
        <v>529</v>
      </c>
      <c r="AE265" t="s">
        <v>328</v>
      </c>
      <c r="AF265" t="s">
        <v>266</v>
      </c>
      <c r="AG265" t="s">
        <v>530</v>
      </c>
      <c r="AH265" t="s">
        <v>531</v>
      </c>
      <c r="AI265" t="s">
        <v>532</v>
      </c>
      <c r="AJ265" t="s">
        <v>533</v>
      </c>
      <c r="AK265" t="s">
        <v>534</v>
      </c>
      <c r="AL265" t="s">
        <v>535</v>
      </c>
      <c r="AM265" t="s">
        <v>267</v>
      </c>
      <c r="AN265" t="s">
        <v>536</v>
      </c>
      <c r="AO265" t="s">
        <v>329</v>
      </c>
      <c r="AP265" t="s">
        <v>537</v>
      </c>
      <c r="AQ265" t="s">
        <v>538</v>
      </c>
      <c r="AR265" t="s">
        <v>331</v>
      </c>
      <c r="AS265" t="s">
        <v>539</v>
      </c>
      <c r="AT265" t="s">
        <v>540</v>
      </c>
      <c r="AU265" t="s">
        <v>541</v>
      </c>
      <c r="AV265" t="s">
        <v>542</v>
      </c>
      <c r="AW265">
        <v>100</v>
      </c>
      <c r="AX265">
        <v>99.194966223086624</v>
      </c>
      <c r="AY265">
        <v>90.66455492185456</v>
      </c>
      <c r="AZ265">
        <v>99.073957213506731</v>
      </c>
      <c r="BA265">
        <v>100</v>
      </c>
      <c r="BB265">
        <v>98.93955620380305</v>
      </c>
      <c r="BC265">
        <v>100</v>
      </c>
      <c r="BD265">
        <v>99.915217562806575</v>
      </c>
      <c r="BE265">
        <v>97.026013859031096</v>
      </c>
      <c r="BF265">
        <v>36.08683932666974</v>
      </c>
      <c r="BG265">
        <v>90.110671143614113</v>
      </c>
      <c r="BH265">
        <v>99.9679404812657</v>
      </c>
      <c r="BI265">
        <v>99.98635180916034</v>
      </c>
      <c r="BJ265">
        <v>100</v>
      </c>
      <c r="BK265">
        <v>96.328869650682122</v>
      </c>
      <c r="BL265">
        <v>100</v>
      </c>
      <c r="BM265">
        <v>100</v>
      </c>
      <c r="BN265">
        <v>100</v>
      </c>
      <c r="BO265">
        <v>86.242095428085221</v>
      </c>
      <c r="BP265">
        <v>98.730690099165557</v>
      </c>
      <c r="BQ265">
        <v>100</v>
      </c>
      <c r="BR265">
        <v>85.592706158196066</v>
      </c>
      <c r="BS265">
        <v>99.777511680931553</v>
      </c>
      <c r="BT265">
        <v>98.427552211586217</v>
      </c>
      <c r="BU265">
        <v>87.5692867368127</v>
      </c>
      <c r="BV265">
        <v>99.624503294261316</v>
      </c>
      <c r="BW265">
        <v>21479.688791370168</v>
      </c>
      <c r="BX265">
        <v>21457.902698551901</v>
      </c>
      <c r="BY265">
        <v>21431.751950482929</v>
      </c>
      <c r="BZ265">
        <v>19144.152665995709</v>
      </c>
      <c r="CA265">
        <v>9239.3922263573459</v>
      </c>
      <c r="CB265">
        <v>9368.0103635431442</v>
      </c>
      <c r="CC265">
        <v>9038.7328216316982</v>
      </c>
      <c r="CD265">
        <v>6609.5302778758823</v>
      </c>
      <c r="CE265">
        <v>4844.659688434037</v>
      </c>
      <c r="CF265">
        <v>2713.549134294728</v>
      </c>
      <c r="CG265">
        <v>12059.396060559329</v>
      </c>
      <c r="CH265">
        <v>12050.617331912061</v>
      </c>
      <c r="CI265">
        <v>12043.59400898941</v>
      </c>
      <c r="CJ265">
        <v>12047.193693055369</v>
      </c>
      <c r="CK265">
        <v>11977.604952462319</v>
      </c>
      <c r="CL265">
        <v>1422.026759448949</v>
      </c>
      <c r="CM265">
        <v>2537.6068331283741</v>
      </c>
      <c r="CN265">
        <v>7843.2208987935501</v>
      </c>
      <c r="CO265">
        <v>2131.3317375796182</v>
      </c>
      <c r="CP265">
        <v>2103.4236138299898</v>
      </c>
      <c r="CQ265">
        <v>3987.7525822515481</v>
      </c>
      <c r="CR265">
        <v>4650.2674264795432</v>
      </c>
      <c r="CS265">
        <v>3863.3422347040182</v>
      </c>
      <c r="CT265">
        <v>3556.4029307415699</v>
      </c>
      <c r="CU265">
        <v>5402.1371753893027</v>
      </c>
      <c r="CV265">
        <v>6817.4599563305464</v>
      </c>
      <c r="CW265">
        <v>2781.348165114905</v>
      </c>
      <c r="CX265">
        <v>7416.6576790985418</v>
      </c>
      <c r="CY265">
        <v>2827.8399879440099</v>
      </c>
      <c r="CZ265">
        <v>2971.725223108675</v>
      </c>
      <c r="DA265">
        <v>3536.158738324259</v>
      </c>
      <c r="DB265">
        <v>1252.908838229127</v>
      </c>
      <c r="DC265">
        <v>716.73177122083609</v>
      </c>
      <c r="DD265">
        <v>8005.9202092370033</v>
      </c>
      <c r="DE265">
        <v>825.89768454412967</v>
      </c>
      <c r="DF265">
        <v>1091.1040439845769</v>
      </c>
      <c r="DG265">
        <v>7323.5763648004868</v>
      </c>
      <c r="DH265">
        <v>1839.182081333852</v>
      </c>
      <c r="DI265">
        <v>2567.7148656274831</v>
      </c>
      <c r="DJ265">
        <v>4437.1639106149332</v>
      </c>
      <c r="DK265">
        <v>843.98662089809773</v>
      </c>
    </row>
    <row r="266">
      <c r="A266" t="s">
        <v>725</v>
      </c>
      <c r="B266">
        <v>2018</v>
      </c>
      <c r="C266" t="s">
        <v>732</v>
      </c>
      <c r="D266">
        <v>33</v>
      </c>
      <c r="E266" t="s">
        <v>105</v>
      </c>
      <c r="F266" t="s">
        <v>49</v>
      </c>
      <c r="G266" t="s">
        <v>195</v>
      </c>
      <c r="H266">
        <v>0</v>
      </c>
      <c r="I266">
        <v>0.060251386630601901</v>
      </c>
      <c r="J266">
        <v>0.027889433582392299</v>
      </c>
      <c r="K266">
        <v>2.12090213536352</v>
      </c>
      <c r="L266">
        <v>13.516569140368469</v>
      </c>
      <c r="M266">
        <v>0.041730823100036299</v>
      </c>
      <c r="N266">
        <v>0.56060736481649764</v>
      </c>
      <c r="O266">
        <v>5.4775472013509692</v>
      </c>
      <c r="P266">
        <v>10.10916439346575</v>
      </c>
      <c r="Q266">
        <v>19.39402531425986</v>
      </c>
      <c r="R266">
        <v>0</v>
      </c>
      <c r="S266">
        <v>0</v>
      </c>
      <c r="T266">
        <v>0.094368961682185698</v>
      </c>
      <c r="U266">
        <v>0</v>
      </c>
      <c r="V266">
        <v>0.090860402007478996</v>
      </c>
      <c r="W266" t="s">
        <v>523</v>
      </c>
      <c r="X266" t="s">
        <v>262</v>
      </c>
      <c r="Y266" t="s">
        <v>524</v>
      </c>
      <c r="Z266" t="s">
        <v>525</v>
      </c>
      <c r="AA266" t="s">
        <v>526</v>
      </c>
      <c r="AB266" t="s">
        <v>527</v>
      </c>
      <c r="AC266" t="s">
        <v>528</v>
      </c>
      <c r="AD266" t="s">
        <v>529</v>
      </c>
      <c r="AE266" t="s">
        <v>328</v>
      </c>
      <c r="AF266" t="s">
        <v>266</v>
      </c>
      <c r="AG266" t="s">
        <v>530</v>
      </c>
      <c r="AH266" t="s">
        <v>531</v>
      </c>
      <c r="AI266" t="s">
        <v>532</v>
      </c>
      <c r="AJ266" t="s">
        <v>533</v>
      </c>
      <c r="AK266" t="s">
        <v>534</v>
      </c>
      <c r="AL266" t="s">
        <v>535</v>
      </c>
      <c r="AM266" t="s">
        <v>267</v>
      </c>
      <c r="AN266" t="s">
        <v>536</v>
      </c>
      <c r="AO266" t="s">
        <v>329</v>
      </c>
      <c r="AP266" t="s">
        <v>537</v>
      </c>
      <c r="AQ266" t="s">
        <v>538</v>
      </c>
      <c r="AR266" t="s">
        <v>331</v>
      </c>
      <c r="AS266" t="s">
        <v>539</v>
      </c>
      <c r="AT266" t="s">
        <v>540</v>
      </c>
      <c r="AU266" t="s">
        <v>541</v>
      </c>
      <c r="AV266" t="s">
        <v>542</v>
      </c>
      <c r="AW266">
        <v>0</v>
      </c>
      <c r="AX266">
        <v>0.29686057725496778</v>
      </c>
      <c r="AY266">
        <v>1.109929850386</v>
      </c>
      <c r="AZ266">
        <v>0.92604278649329408</v>
      </c>
      <c r="BA266">
        <v>0</v>
      </c>
      <c r="BB266">
        <v>0.84387579780225774</v>
      </c>
      <c r="BC266">
        <v>0</v>
      </c>
      <c r="BD266">
        <v>0</v>
      </c>
      <c r="BE266">
        <v>0.27616533958121309</v>
      </c>
      <c r="BF266">
        <v>15.600095793876569</v>
      </c>
      <c r="BG266">
        <v>0.39604640522226031</v>
      </c>
      <c r="BH266">
        <v>0</v>
      </c>
      <c r="BI266">
        <v>0</v>
      </c>
      <c r="BJ266">
        <v>0</v>
      </c>
      <c r="BK266">
        <v>0.91003946784377865</v>
      </c>
      <c r="BL266">
        <v>0</v>
      </c>
      <c r="BM266">
        <v>0</v>
      </c>
      <c r="BN266">
        <v>0</v>
      </c>
      <c r="BO266">
        <v>4.7919610068317651</v>
      </c>
      <c r="BP266">
        <v>0.58289709490925401</v>
      </c>
      <c r="BQ266">
        <v>0</v>
      </c>
      <c r="BR266">
        <v>1.9299006185597429</v>
      </c>
      <c r="BS266">
        <v>0</v>
      </c>
      <c r="BT266">
        <v>1.216740977171727</v>
      </c>
      <c r="BU266">
        <v>3.3081712403265149</v>
      </c>
      <c r="BV266">
        <v>0.2310748958391845</v>
      </c>
      <c r="BW266">
        <v>0</v>
      </c>
      <c r="BX266">
        <v>12.93647832529502</v>
      </c>
      <c r="BY266">
        <v>5.9926221303673666</v>
      </c>
      <c r="BZ266">
        <v>455.39678573628481</v>
      </c>
      <c r="CA266">
        <v>2902.8590772783491</v>
      </c>
      <c r="CB266">
        <v>3.9335440612954429</v>
      </c>
      <c r="CC266">
        <v>52.759267422322331</v>
      </c>
      <c r="CD266">
        <v>516.21427566768716</v>
      </c>
      <c r="CE266">
        <v>951.37617923961648</v>
      </c>
      <c r="CF266">
        <v>1830.570238922983</v>
      </c>
      <c r="CG266">
        <v>0</v>
      </c>
      <c r="CH266">
        <v>0</v>
      </c>
      <c r="CI266">
        <v>11.37615017029635</v>
      </c>
      <c r="CJ266">
        <v>0</v>
      </c>
      <c r="CK266">
        <v>10.9553079860964</v>
      </c>
      <c r="CL266">
        <v>0</v>
      </c>
      <c r="CM266">
        <v>7.5942909001496606</v>
      </c>
      <c r="CN266">
        <v>96.017953281143221</v>
      </c>
      <c r="CO266">
        <v>19.921525663464148</v>
      </c>
      <c r="CP266">
        <v>0</v>
      </c>
      <c r="CQ266">
        <v>34.012360888841222</v>
      </c>
      <c r="CR266">
        <v>0</v>
      </c>
      <c r="CS266">
        <v>0</v>
      </c>
      <c r="CT266">
        <v>10.12259685822854</v>
      </c>
      <c r="CU266">
        <v>2335.307247743719</v>
      </c>
      <c r="CV266">
        <v>29.96349349288765</v>
      </c>
      <c r="CW266">
        <v>0</v>
      </c>
      <c r="CX266">
        <v>0</v>
      </c>
      <c r="CY266">
        <v>0</v>
      </c>
      <c r="CZ266">
        <v>28.074524806765471</v>
      </c>
      <c r="DA266">
        <v>0</v>
      </c>
      <c r="DB266">
        <v>0</v>
      </c>
      <c r="DC266">
        <v>0</v>
      </c>
      <c r="DD266">
        <v>444.84143475457182</v>
      </c>
      <c r="DE266">
        <v>4.8760254843708566</v>
      </c>
      <c r="DF266">
        <v>0</v>
      </c>
      <c r="DG266">
        <v>165.12825906421671</v>
      </c>
      <c r="DH266">
        <v>0</v>
      </c>
      <c r="DI266">
        <v>31.741558379770321</v>
      </c>
      <c r="DJ266">
        <v>167.62610025394079</v>
      </c>
      <c r="DK266">
        <v>1.957591898226581</v>
      </c>
    </row>
    <row r="267">
      <c r="A267" t="s">
        <v>725</v>
      </c>
      <c r="B267">
        <v>2018</v>
      </c>
      <c r="C267" t="s">
        <v>732</v>
      </c>
      <c r="D267">
        <v>34</v>
      </c>
      <c r="E267" t="s">
        <v>105</v>
      </c>
      <c r="F267" t="s">
        <v>48</v>
      </c>
      <c r="G267" t="s">
        <v>195</v>
      </c>
      <c r="H267">
        <v>100</v>
      </c>
      <c r="I267">
        <v>99.939748613369403</v>
      </c>
      <c r="J267">
        <v>99.972110566417612</v>
      </c>
      <c r="K267">
        <v>97.879097864636535</v>
      </c>
      <c r="L267">
        <v>86.483430859631554</v>
      </c>
      <c r="M267">
        <v>99.958269176899989</v>
      </c>
      <c r="N267">
        <v>99.439392635183481</v>
      </c>
      <c r="O267">
        <v>94.522452798648999</v>
      </c>
      <c r="P267">
        <v>89.890835606534395</v>
      </c>
      <c r="Q267">
        <v>80.605974685740151</v>
      </c>
      <c r="R267">
        <v>100</v>
      </c>
      <c r="S267">
        <v>100</v>
      </c>
      <c r="T267">
        <v>99.905631038317807</v>
      </c>
      <c r="U267">
        <v>100</v>
      </c>
      <c r="V267">
        <v>99.909139597992493</v>
      </c>
      <c r="W267" t="s">
        <v>523</v>
      </c>
      <c r="X267" t="s">
        <v>262</v>
      </c>
      <c r="Y267" t="s">
        <v>524</v>
      </c>
      <c r="Z267" t="s">
        <v>525</v>
      </c>
      <c r="AA267" t="s">
        <v>526</v>
      </c>
      <c r="AB267" t="s">
        <v>527</v>
      </c>
      <c r="AC267" t="s">
        <v>528</v>
      </c>
      <c r="AD267" t="s">
        <v>529</v>
      </c>
      <c r="AE267" t="s">
        <v>328</v>
      </c>
      <c r="AF267" t="s">
        <v>266</v>
      </c>
      <c r="AG267" t="s">
        <v>530</v>
      </c>
      <c r="AH267" t="s">
        <v>531</v>
      </c>
      <c r="AI267" t="s">
        <v>532</v>
      </c>
      <c r="AJ267" t="s">
        <v>533</v>
      </c>
      <c r="AK267" t="s">
        <v>534</v>
      </c>
      <c r="AL267" t="s">
        <v>535</v>
      </c>
      <c r="AM267" t="s">
        <v>267</v>
      </c>
      <c r="AN267" t="s">
        <v>536</v>
      </c>
      <c r="AO267" t="s">
        <v>329</v>
      </c>
      <c r="AP267" t="s">
        <v>537</v>
      </c>
      <c r="AQ267" t="s">
        <v>538</v>
      </c>
      <c r="AR267" t="s">
        <v>331</v>
      </c>
      <c r="AS267" t="s">
        <v>539</v>
      </c>
      <c r="AT267" t="s">
        <v>540</v>
      </c>
      <c r="AU267" t="s">
        <v>541</v>
      </c>
      <c r="AV267" t="s">
        <v>542</v>
      </c>
      <c r="AW267">
        <v>100</v>
      </c>
      <c r="AX267">
        <v>99.703139422745011</v>
      </c>
      <c r="AY267">
        <v>98.89007014961399</v>
      </c>
      <c r="AZ267">
        <v>99.073957213506731</v>
      </c>
      <c r="BA267">
        <v>100</v>
      </c>
      <c r="BB267">
        <v>99.156124202197773</v>
      </c>
      <c r="BC267">
        <v>100</v>
      </c>
      <c r="BD267">
        <v>100</v>
      </c>
      <c r="BE267">
        <v>99.723834660418774</v>
      </c>
      <c r="BF267">
        <v>84.399904206123566</v>
      </c>
      <c r="BG267">
        <v>99.603953594777749</v>
      </c>
      <c r="BH267">
        <v>100</v>
      </c>
      <c r="BI267">
        <v>100</v>
      </c>
      <c r="BJ267">
        <v>100</v>
      </c>
      <c r="BK267">
        <v>99.089960532156226</v>
      </c>
      <c r="BL267">
        <v>100</v>
      </c>
      <c r="BM267">
        <v>100</v>
      </c>
      <c r="BN267">
        <v>100</v>
      </c>
      <c r="BO267">
        <v>95.208038993168273</v>
      </c>
      <c r="BP267">
        <v>99.417102905090715</v>
      </c>
      <c r="BQ267">
        <v>100</v>
      </c>
      <c r="BR267">
        <v>98.070099381440272</v>
      </c>
      <c r="BS267">
        <v>100</v>
      </c>
      <c r="BT267">
        <v>98.78325902282829</v>
      </c>
      <c r="BU267">
        <v>96.691828759673498</v>
      </c>
      <c r="BV267">
        <v>99.768925104160814</v>
      </c>
      <c r="BW267">
        <v>21479.688791370168</v>
      </c>
      <c r="BX267">
        <v>21457.902698551901</v>
      </c>
      <c r="BY267">
        <v>21481.07742776387</v>
      </c>
      <c r="BZ267">
        <v>21016.446640845519</v>
      </c>
      <c r="CA267">
        <v>18573.44195098108</v>
      </c>
      <c r="CB267">
        <v>9422.0584903302388</v>
      </c>
      <c r="CC267">
        <v>9358.3314055644478</v>
      </c>
      <c r="CD267">
        <v>8907.9724395169706</v>
      </c>
      <c r="CE267">
        <v>8459.6507089427359</v>
      </c>
      <c r="CF267">
        <v>7608.2657389645883</v>
      </c>
      <c r="CG267">
        <v>12059.396060559329</v>
      </c>
      <c r="CH267">
        <v>12050.617331912061</v>
      </c>
      <c r="CI267">
        <v>12043.59400898941</v>
      </c>
      <c r="CJ267">
        <v>12052.33022630997</v>
      </c>
      <c r="CK267">
        <v>12046.34109842275</v>
      </c>
      <c r="CL267">
        <v>1422.026759448949</v>
      </c>
      <c r="CM267">
        <v>2550.6069261065359</v>
      </c>
      <c r="CN267">
        <v>8554.7948208550843</v>
      </c>
      <c r="CO267">
        <v>2131.3317375796182</v>
      </c>
      <c r="CP267">
        <v>2103.4236138299898</v>
      </c>
      <c r="CQ267">
        <v>3996.4813417888622</v>
      </c>
      <c r="CR267">
        <v>4650.2674264795432</v>
      </c>
      <c r="CS267">
        <v>3866.6204497583421</v>
      </c>
      <c r="CT267">
        <v>3655.2891718955211</v>
      </c>
      <c r="CU267">
        <v>12634.51908281246</v>
      </c>
      <c r="CV267">
        <v>7535.6886871075676</v>
      </c>
      <c r="CW267">
        <v>2782.240137913152</v>
      </c>
      <c r="CX267">
        <v>7417.6700568637589</v>
      </c>
      <c r="CY267">
        <v>2827.8399879440099</v>
      </c>
      <c r="CZ267">
        <v>3056.9042919125191</v>
      </c>
      <c r="DA267">
        <v>3536.158738324259</v>
      </c>
      <c r="DB267">
        <v>1252.908838229127</v>
      </c>
      <c r="DC267">
        <v>716.73177122083609</v>
      </c>
      <c r="DD267">
        <v>8838.2356629174246</v>
      </c>
      <c r="DE267">
        <v>831.63963516237845</v>
      </c>
      <c r="DF267">
        <v>1091.1040439845769</v>
      </c>
      <c r="DG267">
        <v>8391.180676027454</v>
      </c>
      <c r="DH267">
        <v>1843.283171076853</v>
      </c>
      <c r="DI267">
        <v>2576.9943168228938</v>
      </c>
      <c r="DJ267">
        <v>4899.4060476162576</v>
      </c>
      <c r="DK267">
        <v>845.21011583448944</v>
      </c>
    </row>
    <row r="268">
      <c r="A268" t="s">
        <v>725</v>
      </c>
      <c r="B268">
        <v>2018</v>
      </c>
      <c r="C268" t="s">
        <v>732</v>
      </c>
      <c r="D268">
        <v>35</v>
      </c>
      <c r="E268" t="s">
        <v>55</v>
      </c>
      <c r="F268" t="s">
        <v>49</v>
      </c>
      <c r="G268" t="s">
        <v>195</v>
      </c>
      <c r="H268">
        <v>1.863871350303431</v>
      </c>
      <c r="I268">
        <v>1.3043395742439481</v>
      </c>
      <c r="J268">
        <v>2.2008237020175301</v>
      </c>
      <c r="K268">
        <v>13.717522137886419</v>
      </c>
      <c r="L268">
        <v>58.250742384358453</v>
      </c>
      <c r="M268">
        <v>3.197052028917617</v>
      </c>
      <c r="N268">
        <v>7.046151013651329</v>
      </c>
      <c r="O268">
        <v>32.120408169145811</v>
      </c>
      <c r="P268">
        <v>49.808423712842107</v>
      </c>
      <c r="Q268">
        <v>72.682505657848466</v>
      </c>
      <c r="R268">
        <v>2.0487463355106872</v>
      </c>
      <c r="S268">
        <v>1.7351615975697769</v>
      </c>
      <c r="T268">
        <v>0.87086928667904284</v>
      </c>
      <c r="U268">
        <v>1.484319997496073</v>
      </c>
      <c r="V268">
        <v>2.7314489674742668</v>
      </c>
      <c r="W268" t="s">
        <v>523</v>
      </c>
      <c r="X268" t="s">
        <v>262</v>
      </c>
      <c r="Y268" t="s">
        <v>524</v>
      </c>
      <c r="Z268" t="s">
        <v>525</v>
      </c>
      <c r="AA268" t="s">
        <v>526</v>
      </c>
      <c r="AB268" t="s">
        <v>527</v>
      </c>
      <c r="AC268" t="s">
        <v>528</v>
      </c>
      <c r="AD268" t="s">
        <v>529</v>
      </c>
      <c r="AE268" t="s">
        <v>328</v>
      </c>
      <c r="AF268" t="s">
        <v>266</v>
      </c>
      <c r="AG268" t="s">
        <v>530</v>
      </c>
      <c r="AH268" t="s">
        <v>531</v>
      </c>
      <c r="AI268" t="s">
        <v>532</v>
      </c>
      <c r="AJ268" t="s">
        <v>533</v>
      </c>
      <c r="AK268" t="s">
        <v>534</v>
      </c>
      <c r="AL268" t="s">
        <v>535</v>
      </c>
      <c r="AM268" t="s">
        <v>267</v>
      </c>
      <c r="AN268" t="s">
        <v>536</v>
      </c>
      <c r="AO268" t="s">
        <v>329</v>
      </c>
      <c r="AP268" t="s">
        <v>537</v>
      </c>
      <c r="AQ268" t="s">
        <v>538</v>
      </c>
      <c r="AR268" t="s">
        <v>331</v>
      </c>
      <c r="AS268" t="s">
        <v>539</v>
      </c>
      <c r="AT268" t="s">
        <v>540</v>
      </c>
      <c r="AU268" t="s">
        <v>541</v>
      </c>
      <c r="AV268" t="s">
        <v>542</v>
      </c>
      <c r="AW268">
        <v>2.119758410536178</v>
      </c>
      <c r="AX268">
        <v>12.35999254955987</v>
      </c>
      <c r="AY268">
        <v>11.381416970836471</v>
      </c>
      <c r="AZ268">
        <v>3.92430767496848</v>
      </c>
      <c r="BA268">
        <v>2.7058695303216451</v>
      </c>
      <c r="BB268">
        <v>1.732503032116578</v>
      </c>
      <c r="BC268">
        <v>3.295391686404801</v>
      </c>
      <c r="BD268">
        <v>0.26083514726015428</v>
      </c>
      <c r="BE268">
        <v>4.745794031566442</v>
      </c>
      <c r="BF268">
        <v>64.163820573467007</v>
      </c>
      <c r="BG268">
        <v>12.122129028622251</v>
      </c>
      <c r="BH268">
        <v>6.0207028072773117</v>
      </c>
      <c r="BI268">
        <v>1.0064099164250531</v>
      </c>
      <c r="BJ268">
        <v>2.2279697217150058</v>
      </c>
      <c r="BK268">
        <v>8.3875792953695143</v>
      </c>
      <c r="BL268">
        <v>0.29301158411235673</v>
      </c>
      <c r="BM268">
        <v>1.591181616828409</v>
      </c>
      <c r="BN268">
        <v>3.1893959690416489</v>
      </c>
      <c r="BO268">
        <v>14.091151690214531</v>
      </c>
      <c r="BP268">
        <v>9.2507534428243208</v>
      </c>
      <c r="BQ268">
        <v>0.4169842829661895</v>
      </c>
      <c r="BR268">
        <v>15.032846333420011</v>
      </c>
      <c r="BS268">
        <v>1.2576507784692039</v>
      </c>
      <c r="BT268">
        <v>4.8070714915979531</v>
      </c>
      <c r="BU268">
        <v>14.13513803792946</v>
      </c>
      <c r="BV268">
        <v>5.7754979319648339</v>
      </c>
      <c r="BW268">
        <v>400.35376551668583</v>
      </c>
      <c r="BX268">
        <v>280.05265230628271</v>
      </c>
      <c r="BY268">
        <v>472.89253052718209</v>
      </c>
      <c r="BZ268">
        <v>2945.404875453668</v>
      </c>
      <c r="CA268">
        <v>12510.10478566072</v>
      </c>
      <c r="CB268">
        <v>301.35386958112753</v>
      </c>
      <c r="CC268">
        <v>663.11966085030303</v>
      </c>
      <c r="CD268">
        <v>3027.0872395397282</v>
      </c>
      <c r="CE268">
        <v>4687.4841481953599</v>
      </c>
      <c r="CF268">
        <v>6860.38249366317</v>
      </c>
      <c r="CG268">
        <v>247.06643487542931</v>
      </c>
      <c r="CH268">
        <v>209.09768421342579</v>
      </c>
      <c r="CI268">
        <v>104.98303263444561</v>
      </c>
      <c r="CJ268">
        <v>178.8951477133825</v>
      </c>
      <c r="CK268">
        <v>329.33889819816648</v>
      </c>
      <c r="CL268">
        <v>30.143531833494158</v>
      </c>
      <c r="CM268">
        <v>316.19347982477638</v>
      </c>
      <c r="CN268">
        <v>984.58507319082992</v>
      </c>
      <c r="CO268">
        <v>84.42179691745811</v>
      </c>
      <c r="CP268">
        <v>56.915898660216122</v>
      </c>
      <c r="CQ268">
        <v>69.828425608158909</v>
      </c>
      <c r="CR268">
        <v>153.24452616779729</v>
      </c>
      <c r="CS268">
        <v>10.085505144118409</v>
      </c>
      <c r="CT268">
        <v>173.95289295384941</v>
      </c>
      <c r="CU268">
        <v>9605.2125068976766</v>
      </c>
      <c r="CV268">
        <v>917.11811918916032</v>
      </c>
      <c r="CW268">
        <v>167.51041008853329</v>
      </c>
      <c r="CX268">
        <v>74.652167019968715</v>
      </c>
      <c r="CY268">
        <v>63.003418709941833</v>
      </c>
      <c r="CZ268">
        <v>258.75504449768209</v>
      </c>
      <c r="DA268">
        <v>10.361354735891441</v>
      </c>
      <c r="DB268">
        <v>19.936055109520261</v>
      </c>
      <c r="DC268">
        <v>22.859414220158161</v>
      </c>
      <c r="DD268">
        <v>1308.0924753525251</v>
      </c>
      <c r="DE268">
        <v>77.384001277043794</v>
      </c>
      <c r="DF268">
        <v>4.5497323742241846</v>
      </c>
      <c r="DG268">
        <v>1286.256774025017</v>
      </c>
      <c r="DH268">
        <v>23.182065150439861</v>
      </c>
      <c r="DI268">
        <v>125.4037985479556</v>
      </c>
      <c r="DJ268">
        <v>716.23198852771463</v>
      </c>
      <c r="DK268">
        <v>48.928153440376903</v>
      </c>
    </row>
    <row r="269">
      <c r="A269" t="s">
        <v>725</v>
      </c>
      <c r="B269">
        <v>2018</v>
      </c>
      <c r="C269" t="s">
        <v>732</v>
      </c>
      <c r="D269">
        <v>36</v>
      </c>
      <c r="E269" t="s">
        <v>55</v>
      </c>
      <c r="F269" t="s">
        <v>48</v>
      </c>
      <c r="G269" t="s">
        <v>195</v>
      </c>
      <c r="H269">
        <v>98.136128649696502</v>
      </c>
      <c r="I269">
        <v>98.695660425756088</v>
      </c>
      <c r="J269">
        <v>97.799176297982527</v>
      </c>
      <c r="K269">
        <v>86.282477862113808</v>
      </c>
      <c r="L269">
        <v>41.749257615641767</v>
      </c>
      <c r="M269">
        <v>96.802947971082318</v>
      </c>
      <c r="N269">
        <v>92.953848986348603</v>
      </c>
      <c r="O269">
        <v>67.879591830854167</v>
      </c>
      <c r="P269">
        <v>50.191576287157908</v>
      </c>
      <c r="Q269">
        <v>27.317494342151591</v>
      </c>
      <c r="R269">
        <v>97.9512536644894</v>
      </c>
      <c r="S269">
        <v>98.264838402430229</v>
      </c>
      <c r="T269">
        <v>99.129130713320919</v>
      </c>
      <c r="U269">
        <v>98.515680002503856</v>
      </c>
      <c r="V269">
        <v>97.268551032525679</v>
      </c>
      <c r="W269" t="s">
        <v>523</v>
      </c>
      <c r="X269" t="s">
        <v>262</v>
      </c>
      <c r="Y269" t="s">
        <v>524</v>
      </c>
      <c r="Z269" t="s">
        <v>525</v>
      </c>
      <c r="AA269" t="s">
        <v>526</v>
      </c>
      <c r="AB269" t="s">
        <v>527</v>
      </c>
      <c r="AC269" t="s">
        <v>528</v>
      </c>
      <c r="AD269" t="s">
        <v>529</v>
      </c>
      <c r="AE269" t="s">
        <v>328</v>
      </c>
      <c r="AF269" t="s">
        <v>266</v>
      </c>
      <c r="AG269" t="s">
        <v>530</v>
      </c>
      <c r="AH269" t="s">
        <v>531</v>
      </c>
      <c r="AI269" t="s">
        <v>532</v>
      </c>
      <c r="AJ269" t="s">
        <v>533</v>
      </c>
      <c r="AK269" t="s">
        <v>534</v>
      </c>
      <c r="AL269" t="s">
        <v>535</v>
      </c>
      <c r="AM269" t="s">
        <v>267</v>
      </c>
      <c r="AN269" t="s">
        <v>536</v>
      </c>
      <c r="AO269" t="s">
        <v>329</v>
      </c>
      <c r="AP269" t="s">
        <v>537</v>
      </c>
      <c r="AQ269" t="s">
        <v>538</v>
      </c>
      <c r="AR269" t="s">
        <v>331</v>
      </c>
      <c r="AS269" t="s">
        <v>539</v>
      </c>
      <c r="AT269" t="s">
        <v>540</v>
      </c>
      <c r="AU269" t="s">
        <v>541</v>
      </c>
      <c r="AV269" t="s">
        <v>542</v>
      </c>
      <c r="AW269">
        <v>97.880241589463878</v>
      </c>
      <c r="AX269">
        <v>87.64000745044028</v>
      </c>
      <c r="AY269">
        <v>88.618583029163503</v>
      </c>
      <c r="AZ269">
        <v>96.075692325031568</v>
      </c>
      <c r="BA269">
        <v>97.294130469678251</v>
      </c>
      <c r="BB269">
        <v>98.267496967883446</v>
      </c>
      <c r="BC269">
        <v>96.704608313595202</v>
      </c>
      <c r="BD269">
        <v>99.739164852739847</v>
      </c>
      <c r="BE269">
        <v>95.254205968433496</v>
      </c>
      <c r="BF269">
        <v>35.836179426533057</v>
      </c>
      <c r="BG269">
        <v>87.877870971377774</v>
      </c>
      <c r="BH269">
        <v>93.979297192722797</v>
      </c>
      <c r="BI269">
        <v>98.993590083574929</v>
      </c>
      <c r="BJ269">
        <v>97.772030278285044</v>
      </c>
      <c r="BK269">
        <v>91.612420704630466</v>
      </c>
      <c r="BL269">
        <v>99.70698841588765</v>
      </c>
      <c r="BM269">
        <v>98.408818383171564</v>
      </c>
      <c r="BN269">
        <v>96.810604030958331</v>
      </c>
      <c r="BO269">
        <v>85.908848309785384</v>
      </c>
      <c r="BP269">
        <v>90.749246557175596</v>
      </c>
      <c r="BQ269">
        <v>99.583015717033803</v>
      </c>
      <c r="BR269">
        <v>84.967153666580003</v>
      </c>
      <c r="BS269">
        <v>98.742349221530773</v>
      </c>
      <c r="BT269">
        <v>95.192928508402076</v>
      </c>
      <c r="BU269">
        <v>85.864861962070535</v>
      </c>
      <c r="BV269">
        <v>94.22450206803515</v>
      </c>
      <c r="BW269">
        <v>21079.33502585347</v>
      </c>
      <c r="BX269">
        <v>21190.786524570911</v>
      </c>
      <c r="BY269">
        <v>21014.177519367058</v>
      </c>
      <c r="BZ269">
        <v>18526.43855112818</v>
      </c>
      <c r="CA269">
        <v>8966.1962425987458</v>
      </c>
      <c r="CB269">
        <v>9124.6381648103998</v>
      </c>
      <c r="CC269">
        <v>8747.9710121364624</v>
      </c>
      <c r="CD269">
        <v>6397.09947564493</v>
      </c>
      <c r="CE269">
        <v>4723.5427399869823</v>
      </c>
      <c r="CF269">
        <v>2578.4534842244061</v>
      </c>
      <c r="CG269">
        <v>11812.329625683909</v>
      </c>
      <c r="CH269">
        <v>11841.51964769864</v>
      </c>
      <c r="CI269">
        <v>11949.98712652526</v>
      </c>
      <c r="CJ269">
        <v>11873.43507859658</v>
      </c>
      <c r="CK269">
        <v>11727.95750821068</v>
      </c>
      <c r="CL269">
        <v>1391.883227615456</v>
      </c>
      <c r="CM269">
        <v>2242.0077371819139</v>
      </c>
      <c r="CN269">
        <v>7666.2277009453956</v>
      </c>
      <c r="CO269">
        <v>2066.8314663256242</v>
      </c>
      <c r="CP269">
        <v>2046.5077151697719</v>
      </c>
      <c r="CQ269">
        <v>3960.665277069545</v>
      </c>
      <c r="CR269">
        <v>4497.0229003117456</v>
      </c>
      <c r="CS269">
        <v>3856.5349446142241</v>
      </c>
      <c r="CT269">
        <v>3491.4588757998981</v>
      </c>
      <c r="CU269">
        <v>5364.6138236584966</v>
      </c>
      <c r="CV269">
        <v>6648.5340614112974</v>
      </c>
      <c r="CW269">
        <v>2614.7297278246219</v>
      </c>
      <c r="CX269">
        <v>7343.0178898437889</v>
      </c>
      <c r="CY269">
        <v>2764.8365692340699</v>
      </c>
      <c r="CZ269">
        <v>2826.2237722216009</v>
      </c>
      <c r="DA269">
        <v>3525.7973835883681</v>
      </c>
      <c r="DB269">
        <v>1232.9727831196069</v>
      </c>
      <c r="DC269">
        <v>693.87235700067777</v>
      </c>
      <c r="DD269">
        <v>7974.984622319459</v>
      </c>
      <c r="DE269">
        <v>759.13165936970506</v>
      </c>
      <c r="DF269">
        <v>1086.5543116103529</v>
      </c>
      <c r="DG269">
        <v>7270.0521610666528</v>
      </c>
      <c r="DH269">
        <v>1820.1011059264119</v>
      </c>
      <c r="DI269">
        <v>2483.332076654709</v>
      </c>
      <c r="DJ269">
        <v>4350.8001593424833</v>
      </c>
      <c r="DK269">
        <v>798.23955429233899</v>
      </c>
    </row>
    <row r="270">
      <c r="A270" t="s">
        <v>725</v>
      </c>
      <c r="B270">
        <v>2018</v>
      </c>
      <c r="C270" t="s">
        <v>732</v>
      </c>
      <c r="D270">
        <v>37</v>
      </c>
      <c r="E270" t="s">
        <v>126</v>
      </c>
      <c r="F270" t="s">
        <v>49</v>
      </c>
      <c r="G270" t="s">
        <v>744</v>
      </c>
      <c r="H270">
        <v>1.44642220592778</v>
      </c>
      <c r="I270">
        <v>0.97037058630734996</v>
      </c>
      <c r="J270">
        <v>2.063080489131254</v>
      </c>
      <c r="K270">
        <v>15.452481787472109</v>
      </c>
      <c r="L270">
        <v>58.50163500627901</v>
      </c>
      <c r="M270">
        <v>2.4699370267627438</v>
      </c>
      <c r="N270">
        <v>7.0805815918097537</v>
      </c>
      <c r="O270">
        <v>32.856802522830499</v>
      </c>
      <c r="P270">
        <v>50.189506586560761</v>
      </c>
      <c r="Q270">
        <v>72.657946561356795</v>
      </c>
      <c r="R270">
        <v>2.024962476554482</v>
      </c>
      <c r="S270">
        <v>1.213977059107064</v>
      </c>
      <c r="T270">
        <v>0.72101708085683969</v>
      </c>
      <c r="U270">
        <v>1.3549536267551689</v>
      </c>
      <c r="V270">
        <v>3.1653927750177289</v>
      </c>
      <c r="W270" t="s">
        <v>523</v>
      </c>
      <c r="X270" t="s">
        <v>262</v>
      </c>
      <c r="Y270" t="s">
        <v>524</v>
      </c>
      <c r="Z270" t="s">
        <v>525</v>
      </c>
      <c r="AA270" t="s">
        <v>526</v>
      </c>
      <c r="AB270" t="s">
        <v>527</v>
      </c>
      <c r="AC270" t="s">
        <v>528</v>
      </c>
      <c r="AD270" t="s">
        <v>529</v>
      </c>
      <c r="AE270" t="s">
        <v>328</v>
      </c>
      <c r="AF270" t="s">
        <v>266</v>
      </c>
      <c r="AG270" t="s">
        <v>530</v>
      </c>
      <c r="AH270" t="s">
        <v>531</v>
      </c>
      <c r="AI270" t="s">
        <v>532</v>
      </c>
      <c r="AJ270" t="s">
        <v>533</v>
      </c>
      <c r="AK270" t="s">
        <v>534</v>
      </c>
      <c r="AL270" t="s">
        <v>535</v>
      </c>
      <c r="AM270" t="s">
        <v>267</v>
      </c>
      <c r="AN270" t="s">
        <v>536</v>
      </c>
      <c r="AO270" t="s">
        <v>329</v>
      </c>
      <c r="AP270" t="s">
        <v>537</v>
      </c>
      <c r="AQ270" t="s">
        <v>538</v>
      </c>
      <c r="AR270" t="s">
        <v>331</v>
      </c>
      <c r="AS270" t="s">
        <v>539</v>
      </c>
      <c r="AT270" t="s">
        <v>540</v>
      </c>
      <c r="AU270" t="s">
        <v>541</v>
      </c>
      <c r="AV270" t="s">
        <v>542</v>
      </c>
      <c r="AW270">
        <v>2.7113680238123701</v>
      </c>
      <c r="AX270">
        <v>20.9998116836334</v>
      </c>
      <c r="AY270">
        <v>13.383956326433641</v>
      </c>
      <c r="AZ270">
        <v>3.874294629056215</v>
      </c>
      <c r="BA270">
        <v>3.620328917977532</v>
      </c>
      <c r="BB270">
        <v>2.1107125541100649</v>
      </c>
      <c r="BC270">
        <v>5.5408398917305837</v>
      </c>
      <c r="BD270">
        <v>1.2396829376883329</v>
      </c>
      <c r="BE270">
        <v>7.2291010033915191</v>
      </c>
      <c r="BF270">
        <v>64.416677427464336</v>
      </c>
      <c r="BG270">
        <v>19.751011791978719</v>
      </c>
      <c r="BH270">
        <v>1.70696543279103</v>
      </c>
      <c r="BI270">
        <v>0.95103230633199565</v>
      </c>
      <c r="BJ270">
        <v>3.1150263242466059</v>
      </c>
      <c r="BK270">
        <v>12.50521987628213</v>
      </c>
      <c r="BL270">
        <v>0.096441507630766907</v>
      </c>
      <c r="BM270">
        <v>0.43667291852784862</v>
      </c>
      <c r="BN270">
        <v>0</v>
      </c>
      <c r="BO270">
        <v>20.580658220348649</v>
      </c>
      <c r="BP270">
        <v>13.37826831602063</v>
      </c>
      <c r="BQ270">
        <v>0</v>
      </c>
      <c r="BR270">
        <v>17.84777618327125</v>
      </c>
      <c r="BS270">
        <v>2.21491409297112</v>
      </c>
      <c r="BT270">
        <v>5.8632471863470812</v>
      </c>
      <c r="BU270">
        <v>28.231284823441332</v>
      </c>
      <c r="BV270">
        <v>12.44014554206889</v>
      </c>
      <c r="BW270">
        <v>91.566965451671692</v>
      </c>
      <c r="BX270">
        <v>68.163061673658106</v>
      </c>
      <c r="BY270">
        <v>220.1130053661235</v>
      </c>
      <c r="BZ270">
        <v>2792.159142873069</v>
      </c>
      <c r="CA270">
        <v>12410.238620417689</v>
      </c>
      <c r="CB270">
        <v>168.61032552672441</v>
      </c>
      <c r="CC270">
        <v>589.83956737130904</v>
      </c>
      <c r="CD270">
        <v>2980.181913379522</v>
      </c>
      <c r="CE270">
        <v>4670.2766633392184</v>
      </c>
      <c r="CF270">
        <v>6788.2494523952919</v>
      </c>
      <c r="CG270">
        <v>62.108228103000812</v>
      </c>
      <c r="CH270">
        <v>36.324903321077521</v>
      </c>
      <c r="CI270">
        <v>25.614891115533091</v>
      </c>
      <c r="CJ270">
        <v>60.963403189067733</v>
      </c>
      <c r="CK270">
        <v>200.0714480414689</v>
      </c>
      <c r="CL270">
        <v>20.760883496426171</v>
      </c>
      <c r="CM270">
        <v>157.73576732474601</v>
      </c>
      <c r="CN270">
        <v>918.5533279227011</v>
      </c>
      <c r="CO270">
        <v>38.141685833991339</v>
      </c>
      <c r="CP270">
        <v>49.353342842305878</v>
      </c>
      <c r="CQ270">
        <v>67.757439996668097</v>
      </c>
      <c r="CR270">
        <v>36.57855577963884</v>
      </c>
      <c r="CS270">
        <v>10.085505144118409</v>
      </c>
      <c r="CT270">
        <v>173.95289295384941</v>
      </c>
      <c r="CU270">
        <v>9589.3333735240267</v>
      </c>
      <c r="CV270">
        <v>907.6078619211155</v>
      </c>
      <c r="CW270">
        <v>5.7518980900702239</v>
      </c>
      <c r="CX270">
        <v>20.623103737998491</v>
      </c>
      <c r="CY270">
        <v>29.28056627846863</v>
      </c>
      <c r="CZ270">
        <v>168.057578185522</v>
      </c>
      <c r="DA270">
        <v>2.1286058299122481</v>
      </c>
      <c r="DB270">
        <v>1.75321803585696</v>
      </c>
      <c r="DC270">
        <v>0</v>
      </c>
      <c r="DD270">
        <v>1308.0924753525251</v>
      </c>
      <c r="DE270">
        <v>16.229503442709628</v>
      </c>
      <c r="DF270">
        <v>0</v>
      </c>
      <c r="DG270">
        <v>1255.6205630878931</v>
      </c>
      <c r="DH270">
        <v>12.95165878619027</v>
      </c>
      <c r="DI270">
        <v>111.3098064171416</v>
      </c>
      <c r="DJ270">
        <v>667.47594849746258</v>
      </c>
      <c r="DK270">
        <v>13.105233300866191</v>
      </c>
    </row>
    <row r="271">
      <c r="A271" t="s">
        <v>725</v>
      </c>
      <c r="B271">
        <v>2018</v>
      </c>
      <c r="C271" t="s">
        <v>732</v>
      </c>
      <c r="D271">
        <v>38</v>
      </c>
      <c r="E271" t="s">
        <v>126</v>
      </c>
      <c r="F271" t="s">
        <v>48</v>
      </c>
      <c r="G271" t="s">
        <v>195</v>
      </c>
      <c r="H271">
        <v>98.55357779407224</v>
      </c>
      <c r="I271">
        <v>99.029629413692632</v>
      </c>
      <c r="J271">
        <v>97.936919510868833</v>
      </c>
      <c r="K271">
        <v>84.547518212528132</v>
      </c>
      <c r="L271">
        <v>41.498364993721196</v>
      </c>
      <c r="M271">
        <v>97.530062973237264</v>
      </c>
      <c r="N271">
        <v>92.919418408190268</v>
      </c>
      <c r="O271">
        <v>67.143197477169494</v>
      </c>
      <c r="P271">
        <v>49.810493413439247</v>
      </c>
      <c r="Q271">
        <v>27.342053438643241</v>
      </c>
      <c r="R271">
        <v>97.975037523445522</v>
      </c>
      <c r="S271">
        <v>98.786022940892963</v>
      </c>
      <c r="T271">
        <v>99.278982919143161</v>
      </c>
      <c r="U271">
        <v>98.64504637324481</v>
      </c>
      <c r="V271">
        <v>96.834607224982278</v>
      </c>
      <c r="W271" t="s">
        <v>523</v>
      </c>
      <c r="X271" t="s">
        <v>262</v>
      </c>
      <c r="Y271" t="s">
        <v>524</v>
      </c>
      <c r="Z271" t="s">
        <v>525</v>
      </c>
      <c r="AA271" t="s">
        <v>526</v>
      </c>
      <c r="AB271" t="s">
        <v>527</v>
      </c>
      <c r="AC271" t="s">
        <v>528</v>
      </c>
      <c r="AD271" t="s">
        <v>529</v>
      </c>
      <c r="AE271" t="s">
        <v>328</v>
      </c>
      <c r="AF271" t="s">
        <v>266</v>
      </c>
      <c r="AG271" t="s">
        <v>530</v>
      </c>
      <c r="AH271" t="s">
        <v>531</v>
      </c>
      <c r="AI271" t="s">
        <v>532</v>
      </c>
      <c r="AJ271" t="s">
        <v>533</v>
      </c>
      <c r="AK271" t="s">
        <v>534</v>
      </c>
      <c r="AL271" t="s">
        <v>535</v>
      </c>
      <c r="AM271" t="s">
        <v>267</v>
      </c>
      <c r="AN271" t="s">
        <v>536</v>
      </c>
      <c r="AO271" t="s">
        <v>329</v>
      </c>
      <c r="AP271" t="s">
        <v>537</v>
      </c>
      <c r="AQ271" t="s">
        <v>538</v>
      </c>
      <c r="AR271" t="s">
        <v>331</v>
      </c>
      <c r="AS271" t="s">
        <v>539</v>
      </c>
      <c r="AT271" t="s">
        <v>540</v>
      </c>
      <c r="AU271" t="s">
        <v>541</v>
      </c>
      <c r="AV271" t="s">
        <v>542</v>
      </c>
      <c r="AW271">
        <v>97.288631976187617</v>
      </c>
      <c r="AX271">
        <v>79.000188316366632</v>
      </c>
      <c r="AY271">
        <v>86.616043673566296</v>
      </c>
      <c r="AZ271">
        <v>96.125705370943791</v>
      </c>
      <c r="BA271">
        <v>96.379671082022483</v>
      </c>
      <c r="BB271">
        <v>97.889287445889948</v>
      </c>
      <c r="BC271">
        <v>94.45916010826943</v>
      </c>
      <c r="BD271">
        <v>98.760317062311671</v>
      </c>
      <c r="BE271">
        <v>92.770898996608452</v>
      </c>
      <c r="BF271">
        <v>35.583322572535756</v>
      </c>
      <c r="BG271">
        <v>80.248988208021146</v>
      </c>
      <c r="BH271">
        <v>98.293034567208977</v>
      </c>
      <c r="BI271">
        <v>99.048967693668004</v>
      </c>
      <c r="BJ271">
        <v>96.884973675753429</v>
      </c>
      <c r="BK271">
        <v>87.494780123717902</v>
      </c>
      <c r="BL271">
        <v>99.903558492369228</v>
      </c>
      <c r="BM271">
        <v>99.563327081472167</v>
      </c>
      <c r="BN271">
        <v>100</v>
      </c>
      <c r="BO271">
        <v>79.419341779651475</v>
      </c>
      <c r="BP271">
        <v>86.621731683979348</v>
      </c>
      <c r="BQ271">
        <v>100</v>
      </c>
      <c r="BR271">
        <v>82.152223816728792</v>
      </c>
      <c r="BS271">
        <v>97.785085907028844</v>
      </c>
      <c r="BT271">
        <v>94.13675281365289</v>
      </c>
      <c r="BU271">
        <v>71.768715176558658</v>
      </c>
      <c r="BV271">
        <v>87.55985445793111</v>
      </c>
      <c r="BW271">
        <v>6239.0165305986984</v>
      </c>
      <c r="BX271">
        <v>6956.2730285674879</v>
      </c>
      <c r="BY271">
        <v>10449.029886815049</v>
      </c>
      <c r="BZ271">
        <v>15277.165780303871</v>
      </c>
      <c r="CA271">
        <v>8803.2515992756908</v>
      </c>
      <c r="CB271">
        <v>6657.8926864838986</v>
      </c>
      <c r="CC271">
        <v>7740.5434629377833</v>
      </c>
      <c r="CD271">
        <v>6090.0309026994237</v>
      </c>
      <c r="CE271">
        <v>4635.008407125646</v>
      </c>
      <c r="CF271">
        <v>2554.4993777865288</v>
      </c>
      <c r="CG271">
        <v>3005.021598849612</v>
      </c>
      <c r="CH271">
        <v>2955.898306217674</v>
      </c>
      <c r="CI271">
        <v>3526.9904209656952</v>
      </c>
      <c r="CJ271">
        <v>4438.3347266710907</v>
      </c>
      <c r="CK271">
        <v>6120.5169358234152</v>
      </c>
      <c r="CL271">
        <v>744.93684968089951</v>
      </c>
      <c r="CM271">
        <v>593.39366993435317</v>
      </c>
      <c r="CN271">
        <v>5944.5393594655234</v>
      </c>
      <c r="CO271">
        <v>946.33909030364384</v>
      </c>
      <c r="CP271">
        <v>1313.8748046674721</v>
      </c>
      <c r="CQ271">
        <v>3142.41155552705</v>
      </c>
      <c r="CR271">
        <v>623.58409996196519</v>
      </c>
      <c r="CS271">
        <v>803.46970623316349</v>
      </c>
      <c r="CT271">
        <v>2232.3337652660271</v>
      </c>
      <c r="CU271">
        <v>5297.0807609553494</v>
      </c>
      <c r="CV271">
        <v>3687.6395688444932</v>
      </c>
      <c r="CW271">
        <v>331.21439188719029</v>
      </c>
      <c r="CX271">
        <v>2147.8735499181789</v>
      </c>
      <c r="CY271">
        <v>910.69756650827037</v>
      </c>
      <c r="CZ271">
        <v>1175.841848199346</v>
      </c>
      <c r="DA271">
        <v>2205.0183811933139</v>
      </c>
      <c r="DB271">
        <v>399.7413472253844</v>
      </c>
      <c r="DC271">
        <v>19.398201268129451</v>
      </c>
      <c r="DD271">
        <v>5047.8387166789344</v>
      </c>
      <c r="DE271">
        <v>105.0829344553598</v>
      </c>
      <c r="DF271">
        <v>124.8847321389491</v>
      </c>
      <c r="DG271">
        <v>5779.5447717664774</v>
      </c>
      <c r="DH271">
        <v>571.79602182550821</v>
      </c>
      <c r="DI271">
        <v>1787.122971179768</v>
      </c>
      <c r="DJ271">
        <v>1696.837091705497</v>
      </c>
      <c r="DK271">
        <v>92.241068770505649</v>
      </c>
    </row>
    <row r="272">
      <c r="A272" t="s">
        <v>725</v>
      </c>
      <c r="B272">
        <v>2018</v>
      </c>
      <c r="C272" t="s">
        <v>732</v>
      </c>
      <c r="D272">
        <v>39</v>
      </c>
      <c r="E272" t="s">
        <v>123</v>
      </c>
      <c r="F272" t="s">
        <v>49</v>
      </c>
      <c r="G272" t="s">
        <v>195</v>
      </c>
      <c r="H272">
        <v>0</v>
      </c>
      <c r="I272">
        <v>100</v>
      </c>
      <c r="J272">
        <v>59.397502116228509</v>
      </c>
      <c r="K272">
        <v>64.142071693164496</v>
      </c>
      <c r="L272">
        <v>66.858045275964059</v>
      </c>
      <c r="M272">
        <v>58.532614608010533</v>
      </c>
      <c r="N272">
        <v>61.981614953480083</v>
      </c>
      <c r="O272">
        <v>66.529822075050248</v>
      </c>
      <c r="P272">
        <v>69.182626093272305</v>
      </c>
      <c r="Q272">
        <v>64.796327628749921</v>
      </c>
      <c r="R272">
        <v>0</v>
      </c>
      <c r="S272">
        <v>0</v>
      </c>
      <c r="T272">
        <v>100</v>
      </c>
      <c r="U272">
        <v>100</v>
      </c>
      <c r="V272">
        <v>62.088599147401183</v>
      </c>
      <c r="W272" t="s">
        <v>523</v>
      </c>
      <c r="X272" t="s">
        <v>262</v>
      </c>
      <c r="Y272" t="s">
        <v>524</v>
      </c>
      <c r="Z272" t="s">
        <v>525</v>
      </c>
      <c r="AA272" t="s">
        <v>526</v>
      </c>
      <c r="AB272" t="s">
        <v>527</v>
      </c>
      <c r="AC272" t="s">
        <v>528</v>
      </c>
      <c r="AD272" t="s">
        <v>529</v>
      </c>
      <c r="AE272" t="s">
        <v>328</v>
      </c>
      <c r="AF272" t="s">
        <v>266</v>
      </c>
      <c r="AG272" t="s">
        <v>530</v>
      </c>
      <c r="AH272" t="s">
        <v>531</v>
      </c>
      <c r="AI272" t="s">
        <v>532</v>
      </c>
      <c r="AJ272" t="s">
        <v>533</v>
      </c>
      <c r="AK272" t="s">
        <v>534</v>
      </c>
      <c r="AL272" t="s">
        <v>535</v>
      </c>
      <c r="AM272" t="s">
        <v>267</v>
      </c>
      <c r="AN272" t="s">
        <v>536</v>
      </c>
      <c r="AO272" t="s">
        <v>329</v>
      </c>
      <c r="AP272" t="s">
        <v>537</v>
      </c>
      <c r="AQ272" t="s">
        <v>538</v>
      </c>
      <c r="AR272" t="s">
        <v>331</v>
      </c>
      <c r="AS272" t="s">
        <v>539</v>
      </c>
      <c r="AT272" t="s">
        <v>540</v>
      </c>
      <c r="AU272" t="s">
        <v>541</v>
      </c>
      <c r="AV272" t="s">
        <v>542</v>
      </c>
      <c r="AW272">
        <v>0</v>
      </c>
      <c r="AX272">
        <v>83.082999756549356</v>
      </c>
      <c r="AY272">
        <v>65.267308129293184</v>
      </c>
      <c r="AZ272">
        <v>0</v>
      </c>
      <c r="BA272">
        <v>0</v>
      </c>
      <c r="BB272">
        <v>0</v>
      </c>
      <c r="BC272">
        <v>0</v>
      </c>
      <c r="BD272">
        <v>0</v>
      </c>
      <c r="BE272">
        <v>51.646274389450689</v>
      </c>
      <c r="BF272">
        <v>63.573115121260329</v>
      </c>
      <c r="BG272">
        <v>94.420167629553418</v>
      </c>
      <c r="BH272">
        <v>100</v>
      </c>
      <c r="BI272">
        <v>0</v>
      </c>
      <c r="BJ272">
        <v>0</v>
      </c>
      <c r="BK272">
        <v>38.115431341452613</v>
      </c>
      <c r="BL272">
        <v>0</v>
      </c>
      <c r="BM272">
        <v>0</v>
      </c>
      <c r="BN272">
        <v>0</v>
      </c>
      <c r="BO272">
        <v>71.536503250182804</v>
      </c>
      <c r="BP272">
        <v>88.978632981098229</v>
      </c>
      <c r="BQ272">
        <v>0</v>
      </c>
      <c r="BR272">
        <v>69.033478111770165</v>
      </c>
      <c r="BS272">
        <v>100</v>
      </c>
      <c r="BT272">
        <v>100</v>
      </c>
      <c r="BU272">
        <v>73.910348108530783</v>
      </c>
      <c r="BV272">
        <v>61.53846153846154</v>
      </c>
      <c r="BW272">
        <v>0</v>
      </c>
      <c r="BX272">
        <v>12.93647832529502</v>
      </c>
      <c r="BY272">
        <v>32.857569268489307</v>
      </c>
      <c r="BZ272">
        <v>1493.029076450305</v>
      </c>
      <c r="CA272">
        <v>8181.3580271541496</v>
      </c>
      <c r="CB272">
        <v>33.938187940972362</v>
      </c>
      <c r="CC272">
        <v>230.793409675953</v>
      </c>
      <c r="CD272">
        <v>1872.5859197654761</v>
      </c>
      <c r="CE272">
        <v>3159.1327458476999</v>
      </c>
      <c r="CF272">
        <v>4357.7388971476366</v>
      </c>
      <c r="CG272">
        <v>0</v>
      </c>
      <c r="CH272">
        <v>0</v>
      </c>
      <c r="CI272">
        <v>11.37615017029635</v>
      </c>
      <c r="CJ272">
        <v>5.1365332546006002</v>
      </c>
      <c r="CK272">
        <v>49.479307395600898</v>
      </c>
      <c r="CL272">
        <v>0</v>
      </c>
      <c r="CM272">
        <v>17.110431907482251</v>
      </c>
      <c r="CN272">
        <v>527.09347770704096</v>
      </c>
      <c r="CO272">
        <v>0</v>
      </c>
      <c r="CP272">
        <v>0</v>
      </c>
      <c r="CQ272">
        <v>0</v>
      </c>
      <c r="CR272">
        <v>0</v>
      </c>
      <c r="CS272">
        <v>0</v>
      </c>
      <c r="CT272">
        <v>56.29900358852165</v>
      </c>
      <c r="CU272">
        <v>6082.4780410585736</v>
      </c>
      <c r="CV272">
        <v>706.44435234693515</v>
      </c>
      <c r="CW272">
        <v>0.89197279824826514</v>
      </c>
      <c r="CX272">
        <v>0</v>
      </c>
      <c r="CY272">
        <v>0</v>
      </c>
      <c r="CZ272">
        <v>43.16709571437945</v>
      </c>
      <c r="DA272">
        <v>0</v>
      </c>
      <c r="DB272">
        <v>0</v>
      </c>
      <c r="DC272">
        <v>0</v>
      </c>
      <c r="DD272">
        <v>913.63337900522379</v>
      </c>
      <c r="DE272">
        <v>9.4477299863707351</v>
      </c>
      <c r="DF272">
        <v>0</v>
      </c>
      <c r="DG272">
        <v>850.99816908862579</v>
      </c>
      <c r="DH272">
        <v>4.1010897430003634</v>
      </c>
      <c r="DI272">
        <v>41.021009575181388</v>
      </c>
      <c r="DJ272">
        <v>465.53780678043171</v>
      </c>
      <c r="DK272">
        <v>1.957591898226581</v>
      </c>
    </row>
    <row r="273">
      <c r="A273" t="s">
        <v>725</v>
      </c>
      <c r="B273">
        <v>2018</v>
      </c>
      <c r="C273" t="s">
        <v>732</v>
      </c>
      <c r="D273">
        <v>40</v>
      </c>
      <c r="E273" t="s">
        <v>123</v>
      </c>
      <c r="F273" t="s">
        <v>48</v>
      </c>
      <c r="G273" t="s">
        <v>195</v>
      </c>
      <c r="H273">
        <v>0</v>
      </c>
      <c r="I273">
        <v>0</v>
      </c>
      <c r="J273">
        <v>40.602497883771491</v>
      </c>
      <c r="K273">
        <v>35.857928306835539</v>
      </c>
      <c r="L273">
        <v>33.141954724035863</v>
      </c>
      <c r="M273">
        <v>41.467385391989467</v>
      </c>
      <c r="N273">
        <v>38.018385046519917</v>
      </c>
      <c r="O273">
        <v>33.470177924949724</v>
      </c>
      <c r="P273">
        <v>30.81737390672771</v>
      </c>
      <c r="Q273">
        <v>35.203672371249937</v>
      </c>
      <c r="R273">
        <v>0</v>
      </c>
      <c r="S273">
        <v>0</v>
      </c>
      <c r="T273">
        <v>0</v>
      </c>
      <c r="U273">
        <v>0</v>
      </c>
      <c r="V273">
        <v>37.911400852598803</v>
      </c>
      <c r="W273" t="s">
        <v>523</v>
      </c>
      <c r="X273" t="s">
        <v>262</v>
      </c>
      <c r="Y273" t="s">
        <v>524</v>
      </c>
      <c r="Z273" t="s">
        <v>525</v>
      </c>
      <c r="AA273" t="s">
        <v>526</v>
      </c>
      <c r="AB273" t="s">
        <v>527</v>
      </c>
      <c r="AC273" t="s">
        <v>528</v>
      </c>
      <c r="AD273" t="s">
        <v>529</v>
      </c>
      <c r="AE273" t="s">
        <v>328</v>
      </c>
      <c r="AF273" t="s">
        <v>266</v>
      </c>
      <c r="AG273" t="s">
        <v>530</v>
      </c>
      <c r="AH273" t="s">
        <v>531</v>
      </c>
      <c r="AI273" t="s">
        <v>532</v>
      </c>
      <c r="AJ273" t="s">
        <v>533</v>
      </c>
      <c r="AK273" t="s">
        <v>534</v>
      </c>
      <c r="AL273" t="s">
        <v>535</v>
      </c>
      <c r="AM273" t="s">
        <v>267</v>
      </c>
      <c r="AN273" t="s">
        <v>536</v>
      </c>
      <c r="AO273" t="s">
        <v>329</v>
      </c>
      <c r="AP273" t="s">
        <v>537</v>
      </c>
      <c r="AQ273" t="s">
        <v>538</v>
      </c>
      <c r="AR273" t="s">
        <v>331</v>
      </c>
      <c r="AS273" t="s">
        <v>539</v>
      </c>
      <c r="AT273" t="s">
        <v>540</v>
      </c>
      <c r="AU273" t="s">
        <v>541</v>
      </c>
      <c r="AV273" t="s">
        <v>542</v>
      </c>
      <c r="AW273">
        <v>0</v>
      </c>
      <c r="AX273">
        <v>16.917000243450669</v>
      </c>
      <c r="AY273">
        <v>34.732691870706823</v>
      </c>
      <c r="AZ273">
        <v>100</v>
      </c>
      <c r="BA273">
        <v>0</v>
      </c>
      <c r="BB273">
        <v>100</v>
      </c>
      <c r="BC273">
        <v>0</v>
      </c>
      <c r="BD273">
        <v>100</v>
      </c>
      <c r="BE273">
        <v>48.353725610549269</v>
      </c>
      <c r="BF273">
        <v>36.426884878739727</v>
      </c>
      <c r="BG273">
        <v>5.579832370446602</v>
      </c>
      <c r="BH273">
        <v>0</v>
      </c>
      <c r="BI273">
        <v>100</v>
      </c>
      <c r="BJ273">
        <v>0</v>
      </c>
      <c r="BK273">
        <v>61.884568658547401</v>
      </c>
      <c r="BL273">
        <v>0</v>
      </c>
      <c r="BM273">
        <v>0</v>
      </c>
      <c r="BN273">
        <v>0</v>
      </c>
      <c r="BO273">
        <v>28.463496749817171</v>
      </c>
      <c r="BP273">
        <v>11.02136701890179</v>
      </c>
      <c r="BQ273">
        <v>0</v>
      </c>
      <c r="BR273">
        <v>30.966521888229838</v>
      </c>
      <c r="BS273">
        <v>0</v>
      </c>
      <c r="BT273">
        <v>0</v>
      </c>
      <c r="BU273">
        <v>26.089651891469209</v>
      </c>
      <c r="BV273">
        <v>38.46153846153846</v>
      </c>
      <c r="BW273">
        <v>0</v>
      </c>
      <c r="BX273">
        <v>0</v>
      </c>
      <c r="BY273">
        <v>22.46053014281911</v>
      </c>
      <c r="BZ273">
        <v>834.66168413579999</v>
      </c>
      <c r="CA273">
        <v>4055.5507747479592</v>
      </c>
      <c r="CB273">
        <v>24.043482907416021</v>
      </c>
      <c r="CC273">
        <v>141.56444167911991</v>
      </c>
      <c r="CD273">
        <v>942.07051754329791</v>
      </c>
      <c r="CE273">
        <v>1407.2344539006069</v>
      </c>
      <c r="CF273">
        <v>2367.5479464452019</v>
      </c>
      <c r="CG273">
        <v>0</v>
      </c>
      <c r="CH273">
        <v>0</v>
      </c>
      <c r="CI273">
        <v>0</v>
      </c>
      <c r="CJ273">
        <v>0</v>
      </c>
      <c r="CK273">
        <v>30.212146550935639</v>
      </c>
      <c r="CL273">
        <v>0</v>
      </c>
      <c r="CM273">
        <v>3.4839519708315021</v>
      </c>
      <c r="CN273">
        <v>280.49839763563409</v>
      </c>
      <c r="CO273">
        <v>19.921525663464148</v>
      </c>
      <c r="CP273">
        <v>0</v>
      </c>
      <c r="CQ273">
        <v>42.74112042615527</v>
      </c>
      <c r="CR273">
        <v>0</v>
      </c>
      <c r="CS273">
        <v>3.2782150543243689</v>
      </c>
      <c r="CT273">
        <v>52.709834423657043</v>
      </c>
      <c r="CU273">
        <v>3485.2111141083019</v>
      </c>
      <c r="CV273">
        <v>41.747871922976977</v>
      </c>
      <c r="CW273">
        <v>0</v>
      </c>
      <c r="CX273">
        <v>1.0123777652159009</v>
      </c>
      <c r="CY273">
        <v>0</v>
      </c>
      <c r="CZ273">
        <v>70.086497896229602</v>
      </c>
      <c r="DA273">
        <v>0</v>
      </c>
      <c r="DB273">
        <v>0</v>
      </c>
      <c r="DC273">
        <v>0</v>
      </c>
      <c r="DD273">
        <v>363.52350942975698</v>
      </c>
      <c r="DE273">
        <v>1.1702461162490061</v>
      </c>
      <c r="DF273">
        <v>0</v>
      </c>
      <c r="DG273">
        <v>381.73440120255759</v>
      </c>
      <c r="DH273">
        <v>0</v>
      </c>
      <c r="DI273">
        <v>0</v>
      </c>
      <c r="DJ273">
        <v>164.33043047483159</v>
      </c>
      <c r="DK273">
        <v>1.223494936391613</v>
      </c>
    </row>
    <row r="274">
      <c r="A274" t="s">
        <v>725</v>
      </c>
      <c r="B274">
        <v>2018</v>
      </c>
      <c r="C274" t="s">
        <v>732</v>
      </c>
      <c r="D274">
        <v>41</v>
      </c>
      <c r="E274" t="s">
        <v>56</v>
      </c>
      <c r="F274" t="s">
        <v>49</v>
      </c>
      <c r="G274" t="s">
        <v>195</v>
      </c>
      <c r="H274">
        <v>41.077716242198683</v>
      </c>
      <c r="I274">
        <v>45.624214891903897</v>
      </c>
      <c r="J274">
        <v>46.962048765042972</v>
      </c>
      <c r="K274">
        <v>31.882250573824319</v>
      </c>
      <c r="L274">
        <v>5.1722626789065709</v>
      </c>
      <c r="M274">
        <v>50.783209098060738</v>
      </c>
      <c r="N274">
        <v>34.001310740793613</v>
      </c>
      <c r="O274">
        <v>14.897008355837769</v>
      </c>
      <c r="P274">
        <v>8.5634960568706031</v>
      </c>
      <c r="Q274">
        <v>2.010392697553347</v>
      </c>
      <c r="R274">
        <v>40.864522870252593</v>
      </c>
      <c r="S274">
        <v>39.581262836647902</v>
      </c>
      <c r="T274">
        <v>45.447612770348627</v>
      </c>
      <c r="U274">
        <v>43.560366792507928</v>
      </c>
      <c r="V274">
        <v>47.482940076129708</v>
      </c>
      <c r="W274" t="s">
        <v>523</v>
      </c>
      <c r="X274" t="s">
        <v>262</v>
      </c>
      <c r="Y274" t="s">
        <v>524</v>
      </c>
      <c r="Z274" t="s">
        <v>525</v>
      </c>
      <c r="AA274" t="s">
        <v>526</v>
      </c>
      <c r="AB274" t="s">
        <v>527</v>
      </c>
      <c r="AC274" t="s">
        <v>528</v>
      </c>
      <c r="AD274" t="s">
        <v>529</v>
      </c>
      <c r="AE274" t="s">
        <v>328</v>
      </c>
      <c r="AF274" t="s">
        <v>266</v>
      </c>
      <c r="AG274" t="s">
        <v>530</v>
      </c>
      <c r="AH274" t="s">
        <v>531</v>
      </c>
      <c r="AI274" t="s">
        <v>532</v>
      </c>
      <c r="AJ274" t="s">
        <v>533</v>
      </c>
      <c r="AK274" t="s">
        <v>534</v>
      </c>
      <c r="AL274" t="s">
        <v>535</v>
      </c>
      <c r="AM274" t="s">
        <v>267</v>
      </c>
      <c r="AN274" t="s">
        <v>536</v>
      </c>
      <c r="AO274" t="s">
        <v>329</v>
      </c>
      <c r="AP274" t="s">
        <v>537</v>
      </c>
      <c r="AQ274" t="s">
        <v>538</v>
      </c>
      <c r="AR274" t="s">
        <v>331</v>
      </c>
      <c r="AS274" t="s">
        <v>539</v>
      </c>
      <c r="AT274" t="s">
        <v>540</v>
      </c>
      <c r="AU274" t="s">
        <v>541</v>
      </c>
      <c r="AV274" t="s">
        <v>542</v>
      </c>
      <c r="AW274">
        <v>48.458795389982818</v>
      </c>
      <c r="AX274">
        <v>15.15596456319553</v>
      </c>
      <c r="AY274">
        <v>30.656392940217401</v>
      </c>
      <c r="AZ274">
        <v>40.366584208700068</v>
      </c>
      <c r="BA274">
        <v>36.653501225734963</v>
      </c>
      <c r="BB274">
        <v>34.502146847535109</v>
      </c>
      <c r="BC274">
        <v>34.111174238584802</v>
      </c>
      <c r="BD274">
        <v>63.021935477691002</v>
      </c>
      <c r="BE274">
        <v>48.985228758923569</v>
      </c>
      <c r="BF274">
        <v>2.3753995838075781</v>
      </c>
      <c r="BG274">
        <v>30.582746469155492</v>
      </c>
      <c r="BH274">
        <v>26.928453281195321</v>
      </c>
      <c r="BI274">
        <v>69.950332687866819</v>
      </c>
      <c r="BJ274">
        <v>32.633181245521698</v>
      </c>
      <c r="BK274">
        <v>51.11185588794784</v>
      </c>
      <c r="BL274">
        <v>44.961484788442831</v>
      </c>
      <c r="BM274">
        <v>41.884165191549101</v>
      </c>
      <c r="BN274">
        <v>33.320955252969107</v>
      </c>
      <c r="BO274">
        <v>44.445253849877417</v>
      </c>
      <c r="BP274">
        <v>46.578956493738502</v>
      </c>
      <c r="BQ274">
        <v>51.657681644822553</v>
      </c>
      <c r="BR274">
        <v>33.147571755162389</v>
      </c>
      <c r="BS274">
        <v>45.68321424488574</v>
      </c>
      <c r="BT274">
        <v>28.894461458961331</v>
      </c>
      <c r="BU274">
        <v>35.549395088095423</v>
      </c>
      <c r="BV274">
        <v>42.284828650603998</v>
      </c>
      <c r="BW274">
        <v>8797.769941878747</v>
      </c>
      <c r="BX274">
        <v>9750.6716452283727</v>
      </c>
      <c r="BY274">
        <v>9864.5107165893223</v>
      </c>
      <c r="BZ274">
        <v>5218.9647463077963</v>
      </c>
      <c r="CA274">
        <v>773.74843681846892</v>
      </c>
      <c r="CB274">
        <v>4503.2171933504214</v>
      </c>
      <c r="CC274">
        <v>2392.6463961477052</v>
      </c>
      <c r="CD274">
        <v>879.06267412971749</v>
      </c>
      <c r="CE274">
        <v>517.63537288884902</v>
      </c>
      <c r="CF274">
        <v>148.90964893875841</v>
      </c>
      <c r="CG274">
        <v>4926.7167553278496</v>
      </c>
      <c r="CH274">
        <v>4761.1068049828973</v>
      </c>
      <c r="CI274">
        <v>5476.811248915601</v>
      </c>
      <c r="CJ274">
        <v>5202.1601726256786</v>
      </c>
      <c r="CK274">
        <v>5597.3992195152496</v>
      </c>
      <c r="CL274">
        <v>689.0970377521694</v>
      </c>
      <c r="CM274">
        <v>380.70798182549061</v>
      </c>
      <c r="CN274">
        <v>1972.74598482089</v>
      </c>
      <c r="CO274">
        <v>821.32680487057439</v>
      </c>
      <c r="CP274">
        <v>770.97840007757418</v>
      </c>
      <c r="CQ274">
        <v>1350.02519533796</v>
      </c>
      <c r="CR274">
        <v>1583.4832816416169</v>
      </c>
      <c r="CS274">
        <v>2431.1375599289281</v>
      </c>
      <c r="CT274">
        <v>1443.6642027220939</v>
      </c>
      <c r="CU274">
        <v>273.17721256601612</v>
      </c>
      <c r="CV274">
        <v>1941.7594817527149</v>
      </c>
      <c r="CW274">
        <v>745.22125307494582</v>
      </c>
      <c r="CX274">
        <v>4869.6564169218091</v>
      </c>
      <c r="CY274">
        <v>922.29843593441421</v>
      </c>
      <c r="CZ274">
        <v>1444.6874924213039</v>
      </c>
      <c r="DA274">
        <v>1569.2640926672011</v>
      </c>
      <c r="DB274">
        <v>524.54352387647691</v>
      </c>
      <c r="DC274">
        <v>238.8218727723077</v>
      </c>
      <c r="DD274">
        <v>3902.930015871782</v>
      </c>
      <c r="DE274">
        <v>385.00701398642173</v>
      </c>
      <c r="DF274">
        <v>563.63905345533738</v>
      </c>
      <c r="DG274">
        <v>2207.12152802641</v>
      </c>
      <c r="DH274">
        <v>842.07100018296228</v>
      </c>
      <c r="DI274">
        <v>621.0161038358832</v>
      </c>
      <c r="DJ274">
        <v>1553.0611269014121</v>
      </c>
      <c r="DK274">
        <v>358.22341359802863</v>
      </c>
    </row>
    <row r="275">
      <c r="A275" t="s">
        <v>725</v>
      </c>
      <c r="B275">
        <v>2018</v>
      </c>
      <c r="C275" t="s">
        <v>732</v>
      </c>
      <c r="D275">
        <v>42</v>
      </c>
      <c r="E275" t="s">
        <v>56</v>
      </c>
      <c r="F275" t="s">
        <v>48</v>
      </c>
      <c r="G275" t="s">
        <v>745</v>
      </c>
      <c r="H275">
        <v>58.922283757801168</v>
      </c>
      <c r="I275">
        <v>54.375785108095933</v>
      </c>
      <c r="J275">
        <v>53.037951234956807</v>
      </c>
      <c r="K275">
        <v>68.117749426175649</v>
      </c>
      <c r="L275">
        <v>94.82773732109338</v>
      </c>
      <c r="M275">
        <v>49.216790901939248</v>
      </c>
      <c r="N275">
        <v>65.998689259206344</v>
      </c>
      <c r="O275">
        <v>85.102991644162216</v>
      </c>
      <c r="P275">
        <v>91.436503943129409</v>
      </c>
      <c r="Q275">
        <v>97.989607302446686</v>
      </c>
      <c r="R275">
        <v>59.135477129747557</v>
      </c>
      <c r="S275">
        <v>60.418737163352063</v>
      </c>
      <c r="T275">
        <v>54.552387229651622</v>
      </c>
      <c r="U275">
        <v>56.439633207492179</v>
      </c>
      <c r="V275">
        <v>52.517059923869979</v>
      </c>
      <c r="W275" t="s">
        <v>523</v>
      </c>
      <c r="X275" t="s">
        <v>262</v>
      </c>
      <c r="Y275" t="s">
        <v>524</v>
      </c>
      <c r="Z275" t="s">
        <v>525</v>
      </c>
      <c r="AA275" t="s">
        <v>526</v>
      </c>
      <c r="AB275" t="s">
        <v>527</v>
      </c>
      <c r="AC275" t="s">
        <v>528</v>
      </c>
      <c r="AD275" t="s">
        <v>529</v>
      </c>
      <c r="AE275" t="s">
        <v>328</v>
      </c>
      <c r="AF275" t="s">
        <v>266</v>
      </c>
      <c r="AG275" t="s">
        <v>530</v>
      </c>
      <c r="AH275" t="s">
        <v>531</v>
      </c>
      <c r="AI275" t="s">
        <v>532</v>
      </c>
      <c r="AJ275" t="s">
        <v>533</v>
      </c>
      <c r="AK275" t="s">
        <v>534</v>
      </c>
      <c r="AL275" t="s">
        <v>535</v>
      </c>
      <c r="AM275" t="s">
        <v>267</v>
      </c>
      <c r="AN275" t="s">
        <v>536</v>
      </c>
      <c r="AO275" t="s">
        <v>329</v>
      </c>
      <c r="AP275" t="s">
        <v>537</v>
      </c>
      <c r="AQ275" t="s">
        <v>538</v>
      </c>
      <c r="AR275" t="s">
        <v>331</v>
      </c>
      <c r="AS275" t="s">
        <v>539</v>
      </c>
      <c r="AT275" t="s">
        <v>540</v>
      </c>
      <c r="AU275" t="s">
        <v>541</v>
      </c>
      <c r="AV275" t="s">
        <v>542</v>
      </c>
      <c r="AW275">
        <v>51.541204610017253</v>
      </c>
      <c r="AX275">
        <v>84.844035436804532</v>
      </c>
      <c r="AY275">
        <v>69.343607059782641</v>
      </c>
      <c r="AZ275">
        <v>59.63341579129969</v>
      </c>
      <c r="BA275">
        <v>63.34649877426498</v>
      </c>
      <c r="BB275">
        <v>65.497853152465069</v>
      </c>
      <c r="BC275">
        <v>65.888825761415234</v>
      </c>
      <c r="BD275">
        <v>36.978064522309083</v>
      </c>
      <c r="BE275">
        <v>51.014771241076332</v>
      </c>
      <c r="BF275">
        <v>97.624600416192465</v>
      </c>
      <c r="BG275">
        <v>69.41725353084432</v>
      </c>
      <c r="BH275">
        <v>73.071546718804797</v>
      </c>
      <c r="BI275">
        <v>30.049667312132989</v>
      </c>
      <c r="BJ275">
        <v>67.366818754478601</v>
      </c>
      <c r="BK275">
        <v>48.888144112052231</v>
      </c>
      <c r="BL275">
        <v>55.038515211557012</v>
      </c>
      <c r="BM275">
        <v>58.115834808450728</v>
      </c>
      <c r="BN275">
        <v>66.679044747030929</v>
      </c>
      <c r="BO275">
        <v>55.554746150122483</v>
      </c>
      <c r="BP275">
        <v>53.421043506261398</v>
      </c>
      <c r="BQ275">
        <v>48.34231835517744</v>
      </c>
      <c r="BR275">
        <v>66.852428244837668</v>
      </c>
      <c r="BS275">
        <v>54.316785755114182</v>
      </c>
      <c r="BT275">
        <v>71.10553854103857</v>
      </c>
      <c r="BU275">
        <v>64.450604911904534</v>
      </c>
      <c r="BV275">
        <v>57.715171349396059</v>
      </c>
      <c r="BW275">
        <v>12619.60849758007</v>
      </c>
      <c r="BX275">
        <v>11621.03122863002</v>
      </c>
      <c r="BY275">
        <v>11140.77115674352</v>
      </c>
      <c r="BZ275">
        <v>11150.534433880641</v>
      </c>
      <c r="CA275">
        <v>14185.825058432571</v>
      </c>
      <c r="CB275">
        <v>4364.31456238178</v>
      </c>
      <c r="CC275">
        <v>4644.2776047764382</v>
      </c>
      <c r="CD275">
        <v>5021.8716150373721</v>
      </c>
      <c r="CE275">
        <v>5527.038081167846</v>
      </c>
      <c r="CF275">
        <v>7258.0834783234868</v>
      </c>
      <c r="CG275">
        <v>7129.5031862838277</v>
      </c>
      <c r="CH275">
        <v>7267.5816798489559</v>
      </c>
      <c r="CI275">
        <v>6574.0114787609746</v>
      </c>
      <c r="CJ275">
        <v>6740.255733570084</v>
      </c>
      <c r="CK275">
        <v>6190.8329551160723</v>
      </c>
      <c r="CL275">
        <v>732.92972169678069</v>
      </c>
      <c r="CM275">
        <v>2131.2270404428732</v>
      </c>
      <c r="CN275">
        <v>4462.2771722345251</v>
      </c>
      <c r="CO275">
        <v>1213.3432594187759</v>
      </c>
      <c r="CP275">
        <v>1332.4452137524149</v>
      </c>
      <c r="CQ275">
        <v>2562.84782471995</v>
      </c>
      <c r="CR275">
        <v>3058.641526394053</v>
      </c>
      <c r="CS275">
        <v>1426.4677984300249</v>
      </c>
      <c r="CT275">
        <v>1503.477699639855</v>
      </c>
      <c r="CU275">
        <v>11227.08634006687</v>
      </c>
      <c r="CV275">
        <v>4407.4396776854037</v>
      </c>
      <c r="CW275">
        <v>2022.190767560304</v>
      </c>
      <c r="CX275">
        <v>2091.9350863684431</v>
      </c>
      <c r="CY275">
        <v>1903.961219829258</v>
      </c>
      <c r="CZ275">
        <v>1381.8338054718561</v>
      </c>
      <c r="DA275">
        <v>1920.976721334056</v>
      </c>
      <c r="DB275">
        <v>727.82362126674855</v>
      </c>
      <c r="DC275">
        <v>477.90989844852868</v>
      </c>
      <c r="DD275">
        <v>4878.5025957062526</v>
      </c>
      <c r="DE275">
        <v>441.56155467221038</v>
      </c>
      <c r="DF275">
        <v>527.46499052923946</v>
      </c>
      <c r="DG275">
        <v>4451.3496997571929</v>
      </c>
      <c r="DH275">
        <v>1001.212170893889</v>
      </c>
      <c r="DI275">
        <v>1528.2404404257529</v>
      </c>
      <c r="DJ275">
        <v>2815.6802343868758</v>
      </c>
      <c r="DK275">
        <v>488.94429413468782</v>
      </c>
    </row>
    <row r="276">
      <c r="A276" t="s">
        <v>725</v>
      </c>
      <c r="B276">
        <v>2018</v>
      </c>
      <c r="C276" t="s">
        <v>732</v>
      </c>
      <c r="D276">
        <v>43</v>
      </c>
      <c r="E276" t="s">
        <v>53</v>
      </c>
      <c r="F276" t="s">
        <v>49</v>
      </c>
      <c r="G276" t="s">
        <v>758</v>
      </c>
      <c r="H276">
        <v>85.914309861936601</v>
      </c>
      <c r="I276">
        <v>86.217530069769722</v>
      </c>
      <c r="J276">
        <v>80.741539446477205</v>
      </c>
      <c r="K276">
        <v>69.052561940781999</v>
      </c>
      <c r="L276">
        <v>67.248918949088207</v>
      </c>
      <c r="M276">
        <v>71.824855364144057</v>
      </c>
      <c r="N276">
        <v>64.465902643212885</v>
      </c>
      <c r="O276">
        <v>67.573477320883228</v>
      </c>
      <c r="P276">
        <v>66.8979633554749</v>
      </c>
      <c r="Q276">
        <v>66.752458920463127</v>
      </c>
      <c r="R276">
        <v>87.132846844865256</v>
      </c>
      <c r="S276">
        <v>87.301063377086152</v>
      </c>
      <c r="T276">
        <v>87.363328828078508</v>
      </c>
      <c r="U276">
        <v>85.119903715103945</v>
      </c>
      <c r="V276">
        <v>82.641564586731747</v>
      </c>
      <c r="W276" t="s">
        <v>523</v>
      </c>
      <c r="X276" t="s">
        <v>262</v>
      </c>
      <c r="Y276" t="s">
        <v>524</v>
      </c>
      <c r="Z276" t="s">
        <v>525</v>
      </c>
      <c r="AA276" t="s">
        <v>526</v>
      </c>
      <c r="AB276" t="s">
        <v>527</v>
      </c>
      <c r="AC276" t="s">
        <v>528</v>
      </c>
      <c r="AD276" t="s">
        <v>529</v>
      </c>
      <c r="AE276" t="s">
        <v>328</v>
      </c>
      <c r="AF276" t="s">
        <v>266</v>
      </c>
      <c r="AG276" t="s">
        <v>530</v>
      </c>
      <c r="AH276" t="s">
        <v>531</v>
      </c>
      <c r="AI276" t="s">
        <v>532</v>
      </c>
      <c r="AJ276" t="s">
        <v>533</v>
      </c>
      <c r="AK276" t="s">
        <v>534</v>
      </c>
      <c r="AL276" t="s">
        <v>535</v>
      </c>
      <c r="AM276" t="s">
        <v>267</v>
      </c>
      <c r="AN276" t="s">
        <v>536</v>
      </c>
      <c r="AO276" t="s">
        <v>329</v>
      </c>
      <c r="AP276" t="s">
        <v>537</v>
      </c>
      <c r="AQ276" t="s">
        <v>538</v>
      </c>
      <c r="AR276" t="s">
        <v>331</v>
      </c>
      <c r="AS276" t="s">
        <v>539</v>
      </c>
      <c r="AT276" t="s">
        <v>540</v>
      </c>
      <c r="AU276" t="s">
        <v>541</v>
      </c>
      <c r="AV276" t="s">
        <v>542</v>
      </c>
      <c r="AW276">
        <v>85.089490927992216</v>
      </c>
      <c r="AX276">
        <v>74.463093048551457</v>
      </c>
      <c r="AY276">
        <v>79.807258697529747</v>
      </c>
      <c r="AZ276">
        <v>77.361819375049549</v>
      </c>
      <c r="BA276">
        <v>52.87681891937622</v>
      </c>
      <c r="BB276">
        <v>80.262392382332521</v>
      </c>
      <c r="BC276">
        <v>84.4359903294406</v>
      </c>
      <c r="BD276">
        <v>84.073322320843076</v>
      </c>
      <c r="BE276">
        <v>76.961997017714324</v>
      </c>
      <c r="BF276">
        <v>61.991282719822969</v>
      </c>
      <c r="BG276">
        <v>87.382544631689711</v>
      </c>
      <c r="BH276">
        <v>87.669493897951526</v>
      </c>
      <c r="BI276">
        <v>64.677404499138333</v>
      </c>
      <c r="BJ276">
        <v>91.507824824515552</v>
      </c>
      <c r="BK276">
        <v>84.506965882261369</v>
      </c>
      <c r="BL276">
        <v>77.824704060895712</v>
      </c>
      <c r="BM276">
        <v>93.700764223048111</v>
      </c>
      <c r="BN276">
        <v>86.642494441353861</v>
      </c>
      <c r="BO276">
        <v>84.394396622386253</v>
      </c>
      <c r="BP276">
        <v>67.474125528005814</v>
      </c>
      <c r="BQ276">
        <v>88.177607817017005</v>
      </c>
      <c r="BR276">
        <v>80.057097968880868</v>
      </c>
      <c r="BS276">
        <v>79.132603218579646</v>
      </c>
      <c r="BT276">
        <v>88.256164561620082</v>
      </c>
      <c r="BU276">
        <v>82.922959110231247</v>
      </c>
      <c r="BV276">
        <v>60.614187165643727</v>
      </c>
      <c r="BW276">
        <v>18442.429834910821</v>
      </c>
      <c r="BX276">
        <v>18503.098848739421</v>
      </c>
      <c r="BY276">
        <v>17338.643554017679</v>
      </c>
      <c r="BZ276">
        <v>14817.408422377241</v>
      </c>
      <c r="CA276">
        <v>14429.63809298675</v>
      </c>
      <c r="CB276">
        <v>6770.0123410564356</v>
      </c>
      <c r="CC276">
        <v>6060.5962717689754</v>
      </c>
      <c r="CD276">
        <v>6368.2506726629972</v>
      </c>
      <c r="CE276">
        <v>6282.9106823132624</v>
      </c>
      <c r="CF276">
        <v>6300.6551087092957</v>
      </c>
      <c r="CG276">
        <v>10500.11459267693</v>
      </c>
      <c r="CH276">
        <v>10514.69298350918</v>
      </c>
      <c r="CI276">
        <v>10524.38843105922</v>
      </c>
      <c r="CJ276">
        <v>10256.72887251803</v>
      </c>
      <c r="CK276">
        <v>9952.8687967575479</v>
      </c>
      <c r="CL276">
        <v>1209.9953304749349</v>
      </c>
      <c r="CM276">
        <v>1904.915752588865</v>
      </c>
      <c r="CN276">
        <v>6899.8376364306587</v>
      </c>
      <c r="CO276">
        <v>1651.5665122844771</v>
      </c>
      <c r="CP276">
        <v>1109.3351151310001</v>
      </c>
      <c r="CQ276">
        <v>3233.3805230640492</v>
      </c>
      <c r="CR276">
        <v>3926.499354515393</v>
      </c>
      <c r="CS276">
        <v>3245.0103583433461</v>
      </c>
      <c r="CT276">
        <v>2820.9740961552111</v>
      </c>
      <c r="CU276">
        <v>9277.3825389118647</v>
      </c>
      <c r="CV276">
        <v>6611.0593933915989</v>
      </c>
      <c r="CW276">
        <v>2435.7395509490771</v>
      </c>
      <c r="CX276">
        <v>4793.1146298581161</v>
      </c>
      <c r="CY276">
        <v>2586.130639432296</v>
      </c>
      <c r="CZ276">
        <v>2604.8141423118482</v>
      </c>
      <c r="DA276">
        <v>2752.0050732243581</v>
      </c>
      <c r="DB276">
        <v>1168.5200343689239</v>
      </c>
      <c r="DC276">
        <v>620.66803972474736</v>
      </c>
      <c r="DD276">
        <v>7834.3969045712038</v>
      </c>
      <c r="DE276">
        <v>564.23234871703119</v>
      </c>
      <c r="DF276">
        <v>962.10944478033309</v>
      </c>
      <c r="DG276">
        <v>6849.9326266864446</v>
      </c>
      <c r="DH276">
        <v>1458.637957963098</v>
      </c>
      <c r="DI276">
        <v>2295.7239331003238</v>
      </c>
      <c r="DJ276">
        <v>4201.7329960806755</v>
      </c>
      <c r="DK276">
        <v>513.50381997200213</v>
      </c>
    </row>
    <row r="277">
      <c r="A277" t="s">
        <v>725</v>
      </c>
      <c r="B277">
        <v>2018</v>
      </c>
      <c r="C277" t="s">
        <v>732</v>
      </c>
      <c r="D277">
        <v>44</v>
      </c>
      <c r="E277" t="s">
        <v>53</v>
      </c>
      <c r="F277" t="s">
        <v>48</v>
      </c>
      <c r="G277" t="s">
        <v>195</v>
      </c>
      <c r="H277">
        <v>14.08569013806318</v>
      </c>
      <c r="I277">
        <v>13.78246993023013</v>
      </c>
      <c r="J277">
        <v>19.258460553522671</v>
      </c>
      <c r="K277">
        <v>30.947438059218239</v>
      </c>
      <c r="L277">
        <v>32.751081050911893</v>
      </c>
      <c r="M277">
        <v>28.17514463585578</v>
      </c>
      <c r="N277">
        <v>35.534097356786972</v>
      </c>
      <c r="O277">
        <v>32.426522679116701</v>
      </c>
      <c r="P277">
        <v>33.10203664452515</v>
      </c>
      <c r="Q277">
        <v>33.24754107953688</v>
      </c>
      <c r="R277">
        <v>12.86715315513487</v>
      </c>
      <c r="S277">
        <v>12.69893662291385</v>
      </c>
      <c r="T277">
        <v>12.63667117192149</v>
      </c>
      <c r="U277">
        <v>14.880096284895981</v>
      </c>
      <c r="V277">
        <v>17.358435413268069</v>
      </c>
      <c r="W277" t="s">
        <v>523</v>
      </c>
      <c r="X277" t="s">
        <v>262</v>
      </c>
      <c r="Y277" t="s">
        <v>524</v>
      </c>
      <c r="Z277" t="s">
        <v>525</v>
      </c>
      <c r="AA277" t="s">
        <v>526</v>
      </c>
      <c r="AB277" t="s">
        <v>527</v>
      </c>
      <c r="AC277" t="s">
        <v>528</v>
      </c>
      <c r="AD277" t="s">
        <v>529</v>
      </c>
      <c r="AE277" t="s">
        <v>328</v>
      </c>
      <c r="AF277" t="s">
        <v>266</v>
      </c>
      <c r="AG277" t="s">
        <v>530</v>
      </c>
      <c r="AH277" t="s">
        <v>531</v>
      </c>
      <c r="AI277" t="s">
        <v>532</v>
      </c>
      <c r="AJ277" t="s">
        <v>533</v>
      </c>
      <c r="AK277" t="s">
        <v>534</v>
      </c>
      <c r="AL277" t="s">
        <v>535</v>
      </c>
      <c r="AM277" t="s">
        <v>267</v>
      </c>
      <c r="AN277" t="s">
        <v>536</v>
      </c>
      <c r="AO277" t="s">
        <v>329</v>
      </c>
      <c r="AP277" t="s">
        <v>537</v>
      </c>
      <c r="AQ277" t="s">
        <v>538</v>
      </c>
      <c r="AR277" t="s">
        <v>331</v>
      </c>
      <c r="AS277" t="s">
        <v>539</v>
      </c>
      <c r="AT277" t="s">
        <v>540</v>
      </c>
      <c r="AU277" t="s">
        <v>541</v>
      </c>
      <c r="AV277" t="s">
        <v>542</v>
      </c>
      <c r="AW277">
        <v>14.91050907200774</v>
      </c>
      <c r="AX277">
        <v>25.536906951448611</v>
      </c>
      <c r="AY277">
        <v>20.192741302470228</v>
      </c>
      <c r="AZ277">
        <v>22.638180624950341</v>
      </c>
      <c r="BA277">
        <v>47.123181080623652</v>
      </c>
      <c r="BB277">
        <v>19.73760761766756</v>
      </c>
      <c r="BC277">
        <v>15.56400967055942</v>
      </c>
      <c r="BD277">
        <v>15.926677679156951</v>
      </c>
      <c r="BE277">
        <v>23.038002982285541</v>
      </c>
      <c r="BF277">
        <v>38.008717280177123</v>
      </c>
      <c r="BG277">
        <v>12.617455368310299</v>
      </c>
      <c r="BH277">
        <v>12.330506102048581</v>
      </c>
      <c r="BI277">
        <v>35.322595500861539</v>
      </c>
      <c r="BJ277">
        <v>8.4921751754846326</v>
      </c>
      <c r="BK277">
        <v>15.49303411773862</v>
      </c>
      <c r="BL277">
        <v>22.175295939104299</v>
      </c>
      <c r="BM277">
        <v>6.2992357769518499</v>
      </c>
      <c r="BN277">
        <v>13.357505558646171</v>
      </c>
      <c r="BO277">
        <v>15.60560337761364</v>
      </c>
      <c r="BP277">
        <v>32.525874471994172</v>
      </c>
      <c r="BQ277">
        <v>11.82239218298297</v>
      </c>
      <c r="BR277">
        <v>19.942902031119122</v>
      </c>
      <c r="BS277">
        <v>20.867396781420261</v>
      </c>
      <c r="BT277">
        <v>11.74383543837998</v>
      </c>
      <c r="BU277">
        <v>17.077040889768739</v>
      </c>
      <c r="BV277">
        <v>39.385812834356301</v>
      </c>
      <c r="BW277">
        <v>3023.644750973152</v>
      </c>
      <c r="BX277">
        <v>2957.8486334792769</v>
      </c>
      <c r="BY277">
        <v>4135.610804869395</v>
      </c>
      <c r="BZ277">
        <v>6640.7504147769387</v>
      </c>
      <c r="CA277">
        <v>7027.4177504104309</v>
      </c>
      <c r="CB277">
        <v>2655.7112566218511</v>
      </c>
      <c r="CC277">
        <v>3340.6469021789489</v>
      </c>
      <c r="CD277">
        <v>3055.9360425216569</v>
      </c>
      <c r="CE277">
        <v>3108.8710210068211</v>
      </c>
      <c r="CF277">
        <v>3138.1808691782771</v>
      </c>
      <c r="CG277">
        <v>1550.581525827909</v>
      </c>
      <c r="CH277">
        <v>1529.4821694236821</v>
      </c>
      <c r="CI277">
        <v>1522.3004625955391</v>
      </c>
      <c r="CJ277">
        <v>1793.0132264007641</v>
      </c>
      <c r="CK277">
        <v>2090.548878753742</v>
      </c>
      <c r="CL277">
        <v>212.03142897401321</v>
      </c>
      <c r="CM277">
        <v>653.2854644178235</v>
      </c>
      <c r="CN277">
        <v>1745.789025902282</v>
      </c>
      <c r="CO277">
        <v>483.29345562513561</v>
      </c>
      <c r="CP277">
        <v>988.62602890539574</v>
      </c>
      <c r="CQ277">
        <v>795.13199331066619</v>
      </c>
      <c r="CR277">
        <v>723.76807196415086</v>
      </c>
      <c r="CS277">
        <v>614.72810418540132</v>
      </c>
      <c r="CT277">
        <v>844.43767259853405</v>
      </c>
      <c r="CU277">
        <v>5688.2418712848321</v>
      </c>
      <c r="CV277">
        <v>954.59278720885709</v>
      </c>
      <c r="CW277">
        <v>342.58098296927011</v>
      </c>
      <c r="CX277">
        <v>2617.6877469162432</v>
      </c>
      <c r="CY277">
        <v>239.999961302363</v>
      </c>
      <c r="CZ277">
        <v>477.55204504007207</v>
      </c>
      <c r="DA277">
        <v>784.15366509990133</v>
      </c>
      <c r="DB277">
        <v>78.55627718318182</v>
      </c>
      <c r="DC277">
        <v>95.687189573114352</v>
      </c>
      <c r="DD277">
        <v>1448.680193100779</v>
      </c>
      <c r="DE277">
        <v>271.98797174172131</v>
      </c>
      <c r="DF277">
        <v>128.99459920424371</v>
      </c>
      <c r="DG277">
        <v>1706.376308405223</v>
      </c>
      <c r="DH277">
        <v>384.6452131137525</v>
      </c>
      <c r="DI277">
        <v>305.48125693199461</v>
      </c>
      <c r="DJ277">
        <v>865.29915178952081</v>
      </c>
      <c r="DK277">
        <v>333.66388776071409</v>
      </c>
    </row>
    <row r="278">
      <c r="A278" t="s">
        <v>725</v>
      </c>
      <c r="B278">
        <v>2018</v>
      </c>
      <c r="C278" t="s">
        <v>732</v>
      </c>
      <c r="D278">
        <v>45</v>
      </c>
      <c r="E278" t="s">
        <v>52</v>
      </c>
      <c r="F278" t="s">
        <v>49</v>
      </c>
      <c r="G278" t="s">
        <v>195</v>
      </c>
      <c r="H278">
        <v>83.986946056988813</v>
      </c>
      <c r="I278">
        <v>87.394090197592888</v>
      </c>
      <c r="J278">
        <v>77.925068069077412</v>
      </c>
      <c r="K278">
        <v>67.481436625566388</v>
      </c>
      <c r="L278">
        <v>67.024552712581539</v>
      </c>
      <c r="M278">
        <v>69.896633769289735</v>
      </c>
      <c r="N278">
        <v>63.231704661580288</v>
      </c>
      <c r="O278">
        <v>67.885878688291342</v>
      </c>
      <c r="P278">
        <v>66.770150667256829</v>
      </c>
      <c r="Q278">
        <v>66.575210005118308</v>
      </c>
      <c r="R278">
        <v>86.403950118056699</v>
      </c>
      <c r="S278">
        <v>89.717567706141935</v>
      </c>
      <c r="T278">
        <v>91.006374349461865</v>
      </c>
      <c r="U278">
        <v>85.344345532507248</v>
      </c>
      <c r="V278">
        <v>81.387575611760639</v>
      </c>
      <c r="W278" t="s">
        <v>523</v>
      </c>
      <c r="X278" t="s">
        <v>262</v>
      </c>
      <c r="Y278" t="s">
        <v>524</v>
      </c>
      <c r="Z278" t="s">
        <v>525</v>
      </c>
      <c r="AA278" t="s">
        <v>526</v>
      </c>
      <c r="AB278" t="s">
        <v>527</v>
      </c>
      <c r="AC278" t="s">
        <v>528</v>
      </c>
      <c r="AD278" t="s">
        <v>529</v>
      </c>
      <c r="AE278" t="s">
        <v>328</v>
      </c>
      <c r="AF278" t="s">
        <v>266</v>
      </c>
      <c r="AG278" t="s">
        <v>530</v>
      </c>
      <c r="AH278" t="s">
        <v>531</v>
      </c>
      <c r="AI278" t="s">
        <v>532</v>
      </c>
      <c r="AJ278" t="s">
        <v>533</v>
      </c>
      <c r="AK278" t="s">
        <v>534</v>
      </c>
      <c r="AL278" t="s">
        <v>535</v>
      </c>
      <c r="AM278" t="s">
        <v>267</v>
      </c>
      <c r="AN278" t="s">
        <v>536</v>
      </c>
      <c r="AO278" t="s">
        <v>329</v>
      </c>
      <c r="AP278" t="s">
        <v>537</v>
      </c>
      <c r="AQ278" t="s">
        <v>538</v>
      </c>
      <c r="AR278" t="s">
        <v>331</v>
      </c>
      <c r="AS278" t="s">
        <v>539</v>
      </c>
      <c r="AT278" t="s">
        <v>540</v>
      </c>
      <c r="AU278" t="s">
        <v>541</v>
      </c>
      <c r="AV278" t="s">
        <v>542</v>
      </c>
      <c r="AW278">
        <v>85.293221336237167</v>
      </c>
      <c r="AX278">
        <v>65.648315290837132</v>
      </c>
      <c r="AY278">
        <v>74.705437422153764</v>
      </c>
      <c r="AZ278">
        <v>55.571248442737151</v>
      </c>
      <c r="BA278">
        <v>44.27379453487702</v>
      </c>
      <c r="BB278">
        <v>79.857432250202109</v>
      </c>
      <c r="BC278">
        <v>87.211505440130097</v>
      </c>
      <c r="BD278">
        <v>73.882903560098185</v>
      </c>
      <c r="BE278">
        <v>65.639142010797229</v>
      </c>
      <c r="BF278">
        <v>62.070542858844782</v>
      </c>
      <c r="BG278">
        <v>82.820846098228785</v>
      </c>
      <c r="BH278">
        <v>91.522869492358069</v>
      </c>
      <c r="BI278">
        <v>75.798886398036274</v>
      </c>
      <c r="BJ278">
        <v>88.345979072915654</v>
      </c>
      <c r="BK278">
        <v>65.262693441334335</v>
      </c>
      <c r="BL278">
        <v>73.609393115587324</v>
      </c>
      <c r="BM278">
        <v>94.052069885834428</v>
      </c>
      <c r="BN278">
        <v>77.613932531892345</v>
      </c>
      <c r="BO278">
        <v>78.453669609556783</v>
      </c>
      <c r="BP278">
        <v>55.468795475289717</v>
      </c>
      <c r="BQ278">
        <v>78.812716806499765</v>
      </c>
      <c r="BR278">
        <v>78.683225268350171</v>
      </c>
      <c r="BS278">
        <v>65.35736112500048</v>
      </c>
      <c r="BT278">
        <v>86.023861001952</v>
      </c>
      <c r="BU278">
        <v>81.929082028417128</v>
      </c>
      <c r="BV278">
        <v>70.307071498444287</v>
      </c>
      <c r="BW278">
        <v>5316.8637459204592</v>
      </c>
      <c r="BX278">
        <v>6134.0894622412361</v>
      </c>
      <c r="BY278">
        <v>8312.2481396362346</v>
      </c>
      <c r="BZ278">
        <v>12186.794812878201</v>
      </c>
      <c r="CA278">
        <v>14205.34793540405</v>
      </c>
      <c r="CB278">
        <v>4771.365855561221</v>
      </c>
      <c r="CC278">
        <v>5261.2164533946598</v>
      </c>
      <c r="CD278">
        <v>6157.3936690932087</v>
      </c>
      <c r="CE278">
        <v>6200.3028226384204</v>
      </c>
      <c r="CF278">
        <v>6219.954653944279</v>
      </c>
      <c r="CG278">
        <v>2650.1213257361742</v>
      </c>
      <c r="CH278">
        <v>2683.4428703253438</v>
      </c>
      <c r="CI278">
        <v>3229.1670833592439</v>
      </c>
      <c r="CJ278">
        <v>3838.2057120014242</v>
      </c>
      <c r="CK278">
        <v>5144.1736500261923</v>
      </c>
      <c r="CL278">
        <v>653.08826232548722</v>
      </c>
      <c r="CM278">
        <v>493.10382121414398</v>
      </c>
      <c r="CN278">
        <v>5127.1034128012243</v>
      </c>
      <c r="CO278">
        <v>538.72852808769358</v>
      </c>
      <c r="CP278">
        <v>603.55282907008905</v>
      </c>
      <c r="CQ278">
        <v>2561.9764062076861</v>
      </c>
      <c r="CR278">
        <v>575.73779042579633</v>
      </c>
      <c r="CS278">
        <v>600.94084683999495</v>
      </c>
      <c r="CT278">
        <v>1579.465916775812</v>
      </c>
      <c r="CU278">
        <v>9237.469910709513</v>
      </c>
      <c r="CV278">
        <v>3805.8228024672021</v>
      </c>
      <c r="CW278">
        <v>308.40121780912898</v>
      </c>
      <c r="CX278">
        <v>1639.0271648960511</v>
      </c>
      <c r="CY278">
        <v>828.92270961550287</v>
      </c>
      <c r="CZ278">
        <v>877.06496280140641</v>
      </c>
      <c r="DA278">
        <v>1624.6675023167679</v>
      </c>
      <c r="DB278">
        <v>377.61394910732969</v>
      </c>
      <c r="DC278">
        <v>15.05570684464668</v>
      </c>
      <c r="DD278">
        <v>4986.4612580071189</v>
      </c>
      <c r="DE278">
        <v>67.290548063768014</v>
      </c>
      <c r="DF278">
        <v>98.425050275225743</v>
      </c>
      <c r="DG278">
        <v>5535.4949884243433</v>
      </c>
      <c r="DH278">
        <v>382.17565328745229</v>
      </c>
      <c r="DI278">
        <v>1626.626987672028</v>
      </c>
      <c r="DJ278">
        <v>1937.059970116446</v>
      </c>
      <c r="DK278">
        <v>74.06589991828649</v>
      </c>
    </row>
    <row r="279">
      <c r="A279" t="s">
        <v>725</v>
      </c>
      <c r="B279">
        <v>2018</v>
      </c>
      <c r="C279" t="s">
        <v>732</v>
      </c>
      <c r="D279">
        <v>46</v>
      </c>
      <c r="E279" t="s">
        <v>52</v>
      </c>
      <c r="F279" t="s">
        <v>48</v>
      </c>
      <c r="G279" t="s">
        <v>195</v>
      </c>
      <c r="H279">
        <v>16.013053943011219</v>
      </c>
      <c r="I279">
        <v>12.605909802407041</v>
      </c>
      <c r="J279">
        <v>22.074931930922869</v>
      </c>
      <c r="K279">
        <v>32.518563374433718</v>
      </c>
      <c r="L279">
        <v>32.975447287418611</v>
      </c>
      <c r="M279">
        <v>30.103366230710339</v>
      </c>
      <c r="N279">
        <v>36.768295338419641</v>
      </c>
      <c r="O279">
        <v>32.114121311708629</v>
      </c>
      <c r="P279">
        <v>33.229849332743193</v>
      </c>
      <c r="Q279">
        <v>33.424789994881714</v>
      </c>
      <c r="R279">
        <v>13.596049881943321</v>
      </c>
      <c r="S279">
        <v>10.282432293858109</v>
      </c>
      <c r="T279">
        <v>8.9936256505381369</v>
      </c>
      <c r="U279">
        <v>14.65565446749272</v>
      </c>
      <c r="V279">
        <v>18.612424388239418</v>
      </c>
      <c r="W279" t="s">
        <v>523</v>
      </c>
      <c r="X279" t="s">
        <v>262</v>
      </c>
      <c r="Y279" t="s">
        <v>524</v>
      </c>
      <c r="Z279" t="s">
        <v>525</v>
      </c>
      <c r="AA279" t="s">
        <v>526</v>
      </c>
      <c r="AB279" t="s">
        <v>527</v>
      </c>
      <c r="AC279" t="s">
        <v>528</v>
      </c>
      <c r="AD279" t="s">
        <v>529</v>
      </c>
      <c r="AE279" t="s">
        <v>328</v>
      </c>
      <c r="AF279" t="s">
        <v>266</v>
      </c>
      <c r="AG279" t="s">
        <v>530</v>
      </c>
      <c r="AH279" t="s">
        <v>531</v>
      </c>
      <c r="AI279" t="s">
        <v>532</v>
      </c>
      <c r="AJ279" t="s">
        <v>533</v>
      </c>
      <c r="AK279" t="s">
        <v>534</v>
      </c>
      <c r="AL279" t="s">
        <v>535</v>
      </c>
      <c r="AM279" t="s">
        <v>267</v>
      </c>
      <c r="AN279" t="s">
        <v>536</v>
      </c>
      <c r="AO279" t="s">
        <v>329</v>
      </c>
      <c r="AP279" t="s">
        <v>537</v>
      </c>
      <c r="AQ279" t="s">
        <v>538</v>
      </c>
      <c r="AR279" t="s">
        <v>331</v>
      </c>
      <c r="AS279" t="s">
        <v>539</v>
      </c>
      <c r="AT279" t="s">
        <v>540</v>
      </c>
      <c r="AU279" t="s">
        <v>541</v>
      </c>
      <c r="AV279" t="s">
        <v>542</v>
      </c>
      <c r="AW279">
        <v>14.706778663762771</v>
      </c>
      <c r="AX279">
        <v>34.351684709162903</v>
      </c>
      <c r="AY279">
        <v>25.29456257784619</v>
      </c>
      <c r="AZ279">
        <v>44.428751557262949</v>
      </c>
      <c r="BA279">
        <v>55.726205465122923</v>
      </c>
      <c r="BB279">
        <v>20.142567749797951</v>
      </c>
      <c r="BC279">
        <v>12.788494559869919</v>
      </c>
      <c r="BD279">
        <v>26.117096439901829</v>
      </c>
      <c r="BE279">
        <v>34.360857989202692</v>
      </c>
      <c r="BF279">
        <v>37.929457141155339</v>
      </c>
      <c r="BG279">
        <v>17.179153901771041</v>
      </c>
      <c r="BH279">
        <v>8.4771305076419168</v>
      </c>
      <c r="BI279">
        <v>24.201113601963691</v>
      </c>
      <c r="BJ279">
        <v>11.65402092708436</v>
      </c>
      <c r="BK279">
        <v>34.737306558665601</v>
      </c>
      <c r="BL279">
        <v>26.39060688441263</v>
      </c>
      <c r="BM279">
        <v>5.9479301141655583</v>
      </c>
      <c r="BN279">
        <v>22.386067468107651</v>
      </c>
      <c r="BO279">
        <v>21.546330390443341</v>
      </c>
      <c r="BP279">
        <v>44.531204524710212</v>
      </c>
      <c r="BQ279">
        <v>21.187283193500249</v>
      </c>
      <c r="BR279">
        <v>21.316774731649851</v>
      </c>
      <c r="BS279">
        <v>34.642638874999442</v>
      </c>
      <c r="BT279">
        <v>13.97613899804797</v>
      </c>
      <c r="BU279">
        <v>18.07091797158288</v>
      </c>
      <c r="BV279">
        <v>29.69292850155573</v>
      </c>
      <c r="BW279">
        <v>1013.7197501299109</v>
      </c>
      <c r="BX279">
        <v>884.79413546247201</v>
      </c>
      <c r="BY279">
        <v>2354.727643134705</v>
      </c>
      <c r="BZ279">
        <v>5872.6826112598856</v>
      </c>
      <c r="CA279">
        <v>6988.8970994270576</v>
      </c>
      <c r="CB279">
        <v>2054.951233342143</v>
      </c>
      <c r="CC279">
        <v>3059.319077875592</v>
      </c>
      <c r="CD279">
        <v>2912.819146985737</v>
      </c>
      <c r="CE279">
        <v>3085.7370629641832</v>
      </c>
      <c r="CF279">
        <v>3122.7941762375399</v>
      </c>
      <c r="CG279">
        <v>417.00850121643902</v>
      </c>
      <c r="CH279">
        <v>307.54645198286738</v>
      </c>
      <c r="CI279">
        <v>319.1196234150915</v>
      </c>
      <c r="CJ279">
        <v>659.1112315557433</v>
      </c>
      <c r="CK279">
        <v>1176.4147338386961</v>
      </c>
      <c r="CL279">
        <v>112.6094708518381</v>
      </c>
      <c r="CM279">
        <v>258.0256160449552</v>
      </c>
      <c r="CN279">
        <v>1735.989274587002</v>
      </c>
      <c r="CO279">
        <v>430.70898354716138</v>
      </c>
      <c r="CP279">
        <v>759.67531843968754</v>
      </c>
      <c r="CQ279">
        <v>646.21140301304365</v>
      </c>
      <c r="CR279">
        <v>84.424865315807821</v>
      </c>
      <c r="CS279">
        <v>212.42844143002401</v>
      </c>
      <c r="CT279">
        <v>826.82074144406317</v>
      </c>
      <c r="CU279">
        <v>5644.7423034103849</v>
      </c>
      <c r="CV279">
        <v>789.42462829840463</v>
      </c>
      <c r="CW279">
        <v>28.565072168131479</v>
      </c>
      <c r="CX279">
        <v>523.30956956356317</v>
      </c>
      <c r="CY279">
        <v>109.3460359618801</v>
      </c>
      <c r="CZ279">
        <v>466.83446358345992</v>
      </c>
      <c r="DA279">
        <v>582.47948470645747</v>
      </c>
      <c r="DB279">
        <v>23.880616153911461</v>
      </c>
      <c r="DC279">
        <v>4.3424944234827736</v>
      </c>
      <c r="DD279">
        <v>1369.4699340243401</v>
      </c>
      <c r="DE279">
        <v>54.021889834301383</v>
      </c>
      <c r="DF279">
        <v>26.459681863723372</v>
      </c>
      <c r="DG279">
        <v>1499.6703464300249</v>
      </c>
      <c r="DH279">
        <v>202.57202732424591</v>
      </c>
      <c r="DI279">
        <v>264.27510475453403</v>
      </c>
      <c r="DJ279">
        <v>427.25307008651419</v>
      </c>
      <c r="DK279">
        <v>31.280402153085362</v>
      </c>
    </row>
    <row r="280">
      <c r="A280" t="s">
        <v>725</v>
      </c>
      <c r="B280">
        <v>2018</v>
      </c>
      <c r="C280" t="s">
        <v>732</v>
      </c>
      <c r="D280">
        <v>47</v>
      </c>
      <c r="E280" t="s">
        <v>102</v>
      </c>
      <c r="F280" t="s">
        <v>101</v>
      </c>
      <c r="G280" t="s">
        <v>759</v>
      </c>
      <c r="H280">
        <v>23.822264641648399</v>
      </c>
      <c r="I280">
        <v>23.12827116225149</v>
      </c>
      <c r="J280">
        <v>33.388340361574613</v>
      </c>
      <c r="K280">
        <v>52.161207375878767</v>
      </c>
      <c r="L280">
        <v>68.285498732279976</v>
      </c>
      <c r="M280">
        <v>32.831610296862657</v>
      </c>
      <c r="N280">
        <v>52.773301177646452</v>
      </c>
      <c r="O280">
        <v>65.072323795851844</v>
      </c>
      <c r="P280">
        <v>58.771186358504188</v>
      </c>
      <c r="Q280">
        <v>74.544259587729968</v>
      </c>
      <c r="R280">
        <v>23.557117149916181</v>
      </c>
      <c r="S280">
        <v>24.041864508254609</v>
      </c>
      <c r="T280">
        <v>24.052459139627501</v>
      </c>
      <c r="U280">
        <v>26.638345503628809</v>
      </c>
      <c r="V280">
        <v>38.106180026230277</v>
      </c>
      <c r="W280" t="s">
        <v>523</v>
      </c>
      <c r="X280" t="s">
        <v>262</v>
      </c>
      <c r="Y280" t="s">
        <v>524</v>
      </c>
      <c r="Z280" t="s">
        <v>525</v>
      </c>
      <c r="AA280" t="s">
        <v>526</v>
      </c>
      <c r="AB280" t="s">
        <v>527</v>
      </c>
      <c r="AC280" t="s">
        <v>528</v>
      </c>
      <c r="AD280" t="s">
        <v>529</v>
      </c>
      <c r="AE280" t="s">
        <v>328</v>
      </c>
      <c r="AF280" t="s">
        <v>266</v>
      </c>
      <c r="AG280" t="s">
        <v>530</v>
      </c>
      <c r="AH280" t="s">
        <v>531</v>
      </c>
      <c r="AI280" t="s">
        <v>532</v>
      </c>
      <c r="AJ280" t="s">
        <v>533</v>
      </c>
      <c r="AK280" t="s">
        <v>534</v>
      </c>
      <c r="AL280" t="s">
        <v>535</v>
      </c>
      <c r="AM280" t="s">
        <v>267</v>
      </c>
      <c r="AN280" t="s">
        <v>536</v>
      </c>
      <c r="AO280" t="s">
        <v>329</v>
      </c>
      <c r="AP280" t="s">
        <v>537</v>
      </c>
      <c r="AQ280" t="s">
        <v>538</v>
      </c>
      <c r="AR280" t="s">
        <v>331</v>
      </c>
      <c r="AS280" t="s">
        <v>539</v>
      </c>
      <c r="AT280" t="s">
        <v>540</v>
      </c>
      <c r="AU280" t="s">
        <v>541</v>
      </c>
      <c r="AV280" t="s">
        <v>542</v>
      </c>
      <c r="AW280">
        <v>21.481648269633482</v>
      </c>
      <c r="AX280">
        <v>15.8551226709244</v>
      </c>
      <c r="AY280">
        <v>62.729423072173688</v>
      </c>
      <c r="AZ280">
        <v>13.452360605492879</v>
      </c>
      <c r="BA280">
        <v>2.2287169841198482</v>
      </c>
      <c r="BB280">
        <v>53.865081679707238</v>
      </c>
      <c r="BC280">
        <v>16.58317916134348</v>
      </c>
      <c r="BD280">
        <v>14.413377854116741</v>
      </c>
      <c r="BE280">
        <v>54.235833284082602</v>
      </c>
      <c r="BF280">
        <v>75.166653731887635</v>
      </c>
      <c r="BG280">
        <v>27.876925213072091</v>
      </c>
      <c r="BH280">
        <v>29.116243226331779</v>
      </c>
      <c r="BI280">
        <v>12.54361778993843</v>
      </c>
      <c r="BJ280">
        <v>9.2722651417638406</v>
      </c>
      <c r="BK280">
        <v>16.62025077926398</v>
      </c>
      <c r="BL280">
        <v>71.073922442965667</v>
      </c>
      <c r="BM280">
        <v>45.19991630318885</v>
      </c>
      <c r="BN280">
        <v>5.9186946390408623</v>
      </c>
      <c r="BO280">
        <v>51.460927401390528</v>
      </c>
      <c r="BP280">
        <v>0.53382316968062771</v>
      </c>
      <c r="BQ280">
        <v>14.96376962330711</v>
      </c>
      <c r="BR280">
        <v>45.882579102690293</v>
      </c>
      <c r="BS280">
        <v>25.20272335302619</v>
      </c>
      <c r="BT280">
        <v>68.937402279111396</v>
      </c>
      <c r="BU280">
        <v>37.29917058620326</v>
      </c>
      <c r="BV280">
        <v>6.5118380551828459</v>
      </c>
      <c r="BW280">
        <v>623.12840542471963</v>
      </c>
      <c r="BX280">
        <v>615.23051507788318</v>
      </c>
      <c r="BY280">
        <v>953.12750124298827</v>
      </c>
      <c r="BZ280">
        <v>1664.145365442502</v>
      </c>
      <c r="CA280">
        <v>1754.940912000588</v>
      </c>
      <c r="CB280">
        <v>378.64007885461899</v>
      </c>
      <c r="CC280">
        <v>717.34781043982662</v>
      </c>
      <c r="CD280">
        <v>871.55612652350237</v>
      </c>
      <c r="CE280">
        <v>536.15010579098509</v>
      </c>
      <c r="CF280">
        <v>944.57464129055222</v>
      </c>
      <c r="CG280">
        <v>387.848153922226</v>
      </c>
      <c r="CH280">
        <v>306.45413866015951</v>
      </c>
      <c r="CI280">
        <v>389.58467110808027</v>
      </c>
      <c r="CJ280">
        <v>432.57302127274733</v>
      </c>
      <c r="CK280">
        <v>645.8439513259832</v>
      </c>
      <c r="CL280">
        <v>36.955085867022262</v>
      </c>
      <c r="CM280">
        <v>54.716824316010957</v>
      </c>
      <c r="CN280">
        <v>766.42302806332816</v>
      </c>
      <c r="CO280">
        <v>39.308046242383547</v>
      </c>
      <c r="CP280">
        <v>6.1681765826647519</v>
      </c>
      <c r="CQ280">
        <v>255.03944883518031</v>
      </c>
      <c r="CR280">
        <v>103.09672473220679</v>
      </c>
      <c r="CS280">
        <v>68.620935649376548</v>
      </c>
      <c r="CT280">
        <v>241.3410270387491</v>
      </c>
      <c r="CU280">
        <v>1218.0267821987591</v>
      </c>
      <c r="CV280">
        <v>272.15148624630427</v>
      </c>
      <c r="CW280">
        <v>105.484745863505</v>
      </c>
      <c r="CX280">
        <v>110.1938070228305</v>
      </c>
      <c r="CY280">
        <v>37.930141771584772</v>
      </c>
      <c r="CZ280">
        <v>70.0250732894321</v>
      </c>
      <c r="DA280">
        <v>304.86978587604062</v>
      </c>
      <c r="DB280">
        <v>72.658563145523743</v>
      </c>
      <c r="DC280">
        <v>6.3981371041761159</v>
      </c>
      <c r="DD280">
        <v>716.15100560294968</v>
      </c>
      <c r="DE280">
        <v>0.58512305812450283</v>
      </c>
      <c r="DF280">
        <v>22.01078541835972</v>
      </c>
      <c r="DG280">
        <v>514.09719933879057</v>
      </c>
      <c r="DH280">
        <v>59.641150292831213</v>
      </c>
      <c r="DI280">
        <v>254.11810771295251</v>
      </c>
      <c r="DJ280">
        <v>267.38979058814442</v>
      </c>
      <c r="DK280">
        <v>7.1717173314513456</v>
      </c>
    </row>
    <row r="281">
      <c r="A281" t="s">
        <v>725</v>
      </c>
      <c r="B281">
        <v>2018</v>
      </c>
      <c r="C281" t="s">
        <v>732</v>
      </c>
      <c r="D281">
        <v>48</v>
      </c>
      <c r="E281" t="s">
        <v>102</v>
      </c>
      <c r="F281" t="s">
        <v>100</v>
      </c>
      <c r="G281" t="s">
        <v>195</v>
      </c>
      <c r="H281">
        <v>76.17773535835174</v>
      </c>
      <c r="I281">
        <v>76.871728837748648</v>
      </c>
      <c r="J281">
        <v>66.611659638425309</v>
      </c>
      <c r="K281">
        <v>47.838792624121197</v>
      </c>
      <c r="L281">
        <v>31.714501267720021</v>
      </c>
      <c r="M281">
        <v>67.168389703137422</v>
      </c>
      <c r="N281">
        <v>47.226698822353583</v>
      </c>
      <c r="O281">
        <v>34.927676204148213</v>
      </c>
      <c r="P281">
        <v>41.22881364149584</v>
      </c>
      <c r="Q281">
        <v>25.455740412270028</v>
      </c>
      <c r="R281">
        <v>76.442882850083805</v>
      </c>
      <c r="S281">
        <v>75.958135491745466</v>
      </c>
      <c r="T281">
        <v>75.947540860372513</v>
      </c>
      <c r="U281">
        <v>73.361654496371159</v>
      </c>
      <c r="V281">
        <v>61.893819973769801</v>
      </c>
      <c r="W281" t="s">
        <v>523</v>
      </c>
      <c r="X281" t="s">
        <v>262</v>
      </c>
      <c r="Y281" t="s">
        <v>524</v>
      </c>
      <c r="Z281" t="s">
        <v>525</v>
      </c>
      <c r="AA281" t="s">
        <v>526</v>
      </c>
      <c r="AB281" t="s">
        <v>527</v>
      </c>
      <c r="AC281" t="s">
        <v>528</v>
      </c>
      <c r="AD281" t="s">
        <v>529</v>
      </c>
      <c r="AE281" t="s">
        <v>328</v>
      </c>
      <c r="AF281" t="s">
        <v>266</v>
      </c>
      <c r="AG281" t="s">
        <v>530</v>
      </c>
      <c r="AH281" t="s">
        <v>531</v>
      </c>
      <c r="AI281" t="s">
        <v>532</v>
      </c>
      <c r="AJ281" t="s">
        <v>533</v>
      </c>
      <c r="AK281" t="s">
        <v>534</v>
      </c>
      <c r="AL281" t="s">
        <v>535</v>
      </c>
      <c r="AM281" t="s">
        <v>267</v>
      </c>
      <c r="AN281" t="s">
        <v>536</v>
      </c>
      <c r="AO281" t="s">
        <v>329</v>
      </c>
      <c r="AP281" t="s">
        <v>537</v>
      </c>
      <c r="AQ281" t="s">
        <v>538</v>
      </c>
      <c r="AR281" t="s">
        <v>331</v>
      </c>
      <c r="AS281" t="s">
        <v>539</v>
      </c>
      <c r="AT281" t="s">
        <v>540</v>
      </c>
      <c r="AU281" t="s">
        <v>541</v>
      </c>
      <c r="AV281" t="s">
        <v>542</v>
      </c>
      <c r="AW281">
        <v>78.518351730366462</v>
      </c>
      <c r="AX281">
        <v>84.144877329075612</v>
      </c>
      <c r="AY281">
        <v>37.270576927826269</v>
      </c>
      <c r="AZ281">
        <v>86.547639394507087</v>
      </c>
      <c r="BA281">
        <v>97.771283015880186</v>
      </c>
      <c r="BB281">
        <v>46.134918320292762</v>
      </c>
      <c r="BC281">
        <v>83.416820838656491</v>
      </c>
      <c r="BD281">
        <v>85.586622145883226</v>
      </c>
      <c r="BE281">
        <v>45.764166715917433</v>
      </c>
      <c r="BF281">
        <v>24.833346268112329</v>
      </c>
      <c r="BG281">
        <v>72.12307478692793</v>
      </c>
      <c r="BH281">
        <v>70.88375677366821</v>
      </c>
      <c r="BI281">
        <v>87.456382210061577</v>
      </c>
      <c r="BJ281">
        <v>90.727734858236161</v>
      </c>
      <c r="BK281">
        <v>83.379749220736045</v>
      </c>
      <c r="BL281">
        <v>28.926077557034379</v>
      </c>
      <c r="BM281">
        <v>54.800083696811157</v>
      </c>
      <c r="BN281">
        <v>94.081305360959121</v>
      </c>
      <c r="BO281">
        <v>48.539072598609494</v>
      </c>
      <c r="BP281">
        <v>99.46617683031937</v>
      </c>
      <c r="BQ281">
        <v>85.036230376692885</v>
      </c>
      <c r="BR281">
        <v>54.117420897309721</v>
      </c>
      <c r="BS281">
        <v>74.797276646973813</v>
      </c>
      <c r="BT281">
        <v>31.062597720888601</v>
      </c>
      <c r="BU281">
        <v>62.700829413796733</v>
      </c>
      <c r="BV281">
        <v>93.488161944817151</v>
      </c>
      <c r="BW281">
        <v>1992.611176005784</v>
      </c>
      <c r="BX281">
        <v>2044.8494829551071</v>
      </c>
      <c r="BY281">
        <v>1901.544192291999</v>
      </c>
      <c r="BZ281">
        <v>1526.2435253868589</v>
      </c>
      <c r="CA281">
        <v>815.06435204677086</v>
      </c>
      <c r="CB281">
        <v>774.63895750992253</v>
      </c>
      <c r="CC281">
        <v>641.95281019991228</v>
      </c>
      <c r="CD281">
        <v>467.80917608624048</v>
      </c>
      <c r="CE281">
        <v>376.11683828679833</v>
      </c>
      <c r="CF281">
        <v>322.55799442755722</v>
      </c>
      <c r="CG281">
        <v>1258.5678801535139</v>
      </c>
      <c r="CH281">
        <v>968.21463153834475</v>
      </c>
      <c r="CI281">
        <v>1230.14439213029</v>
      </c>
      <c r="CJ281">
        <v>1191.300432931906</v>
      </c>
      <c r="CK281">
        <v>1049.009615422033</v>
      </c>
      <c r="CL281">
        <v>135.07587471462949</v>
      </c>
      <c r="CM281">
        <v>290.38819600875962</v>
      </c>
      <c r="CN281">
        <v>455.36890071228891</v>
      </c>
      <c r="CO281">
        <v>252.8938014120217</v>
      </c>
      <c r="CP281">
        <v>270.59090169486058</v>
      </c>
      <c r="CQ281">
        <v>218.43880624609281</v>
      </c>
      <c r="CR281">
        <v>518.59784739502618</v>
      </c>
      <c r="CS281">
        <v>407.47104184483061</v>
      </c>
      <c r="CT281">
        <v>203.64342774896619</v>
      </c>
      <c r="CU281">
        <v>402.4082401495088</v>
      </c>
      <c r="CV281">
        <v>704.10928916621026</v>
      </c>
      <c r="CW281">
        <v>256.80356531569282</v>
      </c>
      <c r="CX281">
        <v>768.29124304956486</v>
      </c>
      <c r="CY281">
        <v>371.14079388081632</v>
      </c>
      <c r="CZ281">
        <v>351.29873354986012</v>
      </c>
      <c r="DA281">
        <v>124.0776752981869</v>
      </c>
      <c r="DB281">
        <v>88.090768021706083</v>
      </c>
      <c r="DC281">
        <v>101.7023393416394</v>
      </c>
      <c r="DD281">
        <v>675.48929659572116</v>
      </c>
      <c r="DE281">
        <v>109.02477987556919</v>
      </c>
      <c r="DF281">
        <v>125.08306841962241</v>
      </c>
      <c r="DG281">
        <v>606.36553268894522</v>
      </c>
      <c r="DH281">
        <v>177.0045068348135</v>
      </c>
      <c r="DI281">
        <v>114.5034232871391</v>
      </c>
      <c r="DJ281">
        <v>449.48885948846151</v>
      </c>
      <c r="DK281">
        <v>102.9618159455824</v>
      </c>
    </row>
    <row r="282">
      <c r="A282" t="s">
        <v>725</v>
      </c>
      <c r="B282">
        <v>2018</v>
      </c>
      <c r="C282" t="s">
        <v>732</v>
      </c>
      <c r="D282">
        <v>50</v>
      </c>
      <c r="E282" t="s">
        <v>103</v>
      </c>
      <c r="F282" t="s">
        <v>101</v>
      </c>
      <c r="G282" t="s">
        <v>195</v>
      </c>
      <c r="H282">
        <v>61.085239706156663</v>
      </c>
      <c r="I282">
        <v>59.696152261343777</v>
      </c>
      <c r="J282">
        <v>53.213653899008648</v>
      </c>
      <c r="K282">
        <v>60.712372238758469</v>
      </c>
      <c r="L282">
        <v>69.849633815238661</v>
      </c>
      <c r="M282">
        <v>38.799782505854459</v>
      </c>
      <c r="N282">
        <v>58.076716272781638</v>
      </c>
      <c r="O282">
        <v>66.151455509290372</v>
      </c>
      <c r="P282">
        <v>58.515929880546388</v>
      </c>
      <c r="Q282">
        <v>76.516382679242753</v>
      </c>
      <c r="R282">
        <v>75.491896070015741</v>
      </c>
      <c r="S282">
        <v>55.450033789608078</v>
      </c>
      <c r="T282">
        <v>69.285752679275276</v>
      </c>
      <c r="U282">
        <v>58.400894889007603</v>
      </c>
      <c r="V282">
        <v>63.189187916437263</v>
      </c>
      <c r="W282" t="s">
        <v>523</v>
      </c>
      <c r="X282" t="s">
        <v>262</v>
      </c>
      <c r="Y282" t="s">
        <v>524</v>
      </c>
      <c r="Z282" t="s">
        <v>525</v>
      </c>
      <c r="AA282" t="s">
        <v>526</v>
      </c>
      <c r="AB282" t="s">
        <v>527</v>
      </c>
      <c r="AC282" t="s">
        <v>528</v>
      </c>
      <c r="AD282" t="s">
        <v>529</v>
      </c>
      <c r="AE282" t="s">
        <v>328</v>
      </c>
      <c r="AF282" t="s">
        <v>266</v>
      </c>
      <c r="AG282" t="s">
        <v>530</v>
      </c>
      <c r="AH282" t="s">
        <v>531</v>
      </c>
      <c r="AI282" t="s">
        <v>532</v>
      </c>
      <c r="AJ282" t="s">
        <v>533</v>
      </c>
      <c r="AK282" t="s">
        <v>534</v>
      </c>
      <c r="AL282" t="s">
        <v>535</v>
      </c>
      <c r="AM282" t="s">
        <v>267</v>
      </c>
      <c r="AN282" t="s">
        <v>536</v>
      </c>
      <c r="AO282" t="s">
        <v>329</v>
      </c>
      <c r="AP282" t="s">
        <v>537</v>
      </c>
      <c r="AQ282" t="s">
        <v>538</v>
      </c>
      <c r="AR282" t="s">
        <v>331</v>
      </c>
      <c r="AS282" t="s">
        <v>539</v>
      </c>
      <c r="AT282" t="s">
        <v>540</v>
      </c>
      <c r="AU282" t="s">
        <v>541</v>
      </c>
      <c r="AV282" t="s">
        <v>542</v>
      </c>
      <c r="AW282">
        <v>36.292304840529837</v>
      </c>
      <c r="AX282">
        <v>48.95444476010482</v>
      </c>
      <c r="AY282">
        <v>82.16056486924272</v>
      </c>
      <c r="AZ282">
        <v>14.61136695179742</v>
      </c>
      <c r="BA282">
        <v>2.2418559273704308</v>
      </c>
      <c r="BB282">
        <v>56.415773065498783</v>
      </c>
      <c r="BC282">
        <v>81.970850348455343</v>
      </c>
      <c r="BD282">
        <v>45.607095267664967</v>
      </c>
      <c r="BE282">
        <v>71.160083285543934</v>
      </c>
      <c r="BF282">
        <v>75.605880531262613</v>
      </c>
      <c r="BG282">
        <v>36.878145008248481</v>
      </c>
      <c r="BH282">
        <v>55.088631788015682</v>
      </c>
      <c r="BI282">
        <v>26.141529947569289</v>
      </c>
      <c r="BJ282">
        <v>22.7603837522357</v>
      </c>
      <c r="BK282">
        <v>37.74083936824595</v>
      </c>
      <c r="BL282">
        <v>91.595185524502114</v>
      </c>
      <c r="BM282">
        <v>48.313712384441757</v>
      </c>
      <c r="BN282">
        <v>75.118362269052497</v>
      </c>
      <c r="BO282">
        <v>76.323191226710918</v>
      </c>
      <c r="BP282">
        <v>2.8997688443098428</v>
      </c>
      <c r="BQ282">
        <v>52.215270345585452</v>
      </c>
      <c r="BR282">
        <v>48.860370418259507</v>
      </c>
      <c r="BS282">
        <v>65.94420051171231</v>
      </c>
      <c r="BT282">
        <v>85.258810577916421</v>
      </c>
      <c r="BU282">
        <v>69.465944718960742</v>
      </c>
      <c r="BV282">
        <v>0</v>
      </c>
      <c r="BW282">
        <v>376.64303198596377</v>
      </c>
      <c r="BX282">
        <v>419.67330437511998</v>
      </c>
      <c r="BY282">
        <v>804.34679573140704</v>
      </c>
      <c r="BZ282">
        <v>1564.5579086576529</v>
      </c>
      <c r="CA282">
        <v>1746.7390578871421</v>
      </c>
      <c r="CB282">
        <v>326.34252816647421</v>
      </c>
      <c r="CC282">
        <v>676.91776662652956</v>
      </c>
      <c r="CD282">
        <v>868.16804848712718</v>
      </c>
      <c r="CE282">
        <v>529.02659091005478</v>
      </c>
      <c r="CF282">
        <v>944.57464129055222</v>
      </c>
      <c r="CG282">
        <v>260.04041726972258</v>
      </c>
      <c r="CH282">
        <v>152.23961564817421</v>
      </c>
      <c r="CI282">
        <v>275.49946256770829</v>
      </c>
      <c r="CJ282">
        <v>333.88568879023649</v>
      </c>
      <c r="CK282">
        <v>545.26533888070514</v>
      </c>
      <c r="CL282">
        <v>33.261581383840657</v>
      </c>
      <c r="CM282">
        <v>41.470317023699558</v>
      </c>
      <c r="CN282">
        <v>755.8188721023289</v>
      </c>
      <c r="CO282">
        <v>22.20295038964916</v>
      </c>
      <c r="CP282">
        <v>4.7293377997817307</v>
      </c>
      <c r="CQ282">
        <v>207.8836476570539</v>
      </c>
      <c r="CR282">
        <v>68.222357437135315</v>
      </c>
      <c r="CS282">
        <v>51.638298400086953</v>
      </c>
      <c r="CT282">
        <v>195.16903115484141</v>
      </c>
      <c r="CU282">
        <v>1218.0267821987591</v>
      </c>
      <c r="CV282">
        <v>228.4241176535115</v>
      </c>
      <c r="CW282">
        <v>13.13844837706262</v>
      </c>
      <c r="CX282">
        <v>61.618456808399721</v>
      </c>
      <c r="CY282">
        <v>36.156100487037541</v>
      </c>
      <c r="CZ282">
        <v>52.981076845513911</v>
      </c>
      <c r="DA282">
        <v>249.8255036427494</v>
      </c>
      <c r="DB282">
        <v>19.29331977295605</v>
      </c>
      <c r="DC282">
        <v>2.2185417197758439</v>
      </c>
      <c r="DD282">
        <v>709.41174528293504</v>
      </c>
      <c r="DE282">
        <v>0.58512305812450283</v>
      </c>
      <c r="DF282">
        <v>9.2735360424271338</v>
      </c>
      <c r="DG282">
        <v>404.00963078919028</v>
      </c>
      <c r="DH282">
        <v>54.261820956742703</v>
      </c>
      <c r="DI282">
        <v>226.93743913024451</v>
      </c>
      <c r="DJ282">
        <v>245.40206252343839</v>
      </c>
      <c r="DK282">
        <v>0</v>
      </c>
    </row>
    <row r="283">
      <c r="A283" t="s">
        <v>725</v>
      </c>
      <c r="B283">
        <v>2018</v>
      </c>
      <c r="C283" t="s">
        <v>732</v>
      </c>
      <c r="D283">
        <v>51</v>
      </c>
      <c r="E283" t="s">
        <v>103</v>
      </c>
      <c r="F283" t="s">
        <v>100</v>
      </c>
      <c r="G283" t="s">
        <v>195</v>
      </c>
      <c r="H283">
        <v>38.91476029384345</v>
      </c>
      <c r="I283">
        <v>40.303847738656238</v>
      </c>
      <c r="J283">
        <v>46.786346100991388</v>
      </c>
      <c r="K283">
        <v>39.287627761241481</v>
      </c>
      <c r="L283">
        <v>30.150366184761339</v>
      </c>
      <c r="M283">
        <v>61.200217494145477</v>
      </c>
      <c r="N283">
        <v>41.923283727218347</v>
      </c>
      <c r="O283">
        <v>33.848544490709664</v>
      </c>
      <c r="P283">
        <v>41.484070119453619</v>
      </c>
      <c r="Q283">
        <v>23.483617320757279</v>
      </c>
      <c r="R283">
        <v>24.508103929984259</v>
      </c>
      <c r="S283">
        <v>44.549966210391908</v>
      </c>
      <c r="T283">
        <v>30.71424732072472</v>
      </c>
      <c r="U283">
        <v>41.59910511099249</v>
      </c>
      <c r="V283">
        <v>36.810812083562737</v>
      </c>
      <c r="W283" t="s">
        <v>523</v>
      </c>
      <c r="X283" t="s">
        <v>262</v>
      </c>
      <c r="Y283" t="s">
        <v>524</v>
      </c>
      <c r="Z283" t="s">
        <v>525</v>
      </c>
      <c r="AA283" t="s">
        <v>526</v>
      </c>
      <c r="AB283" t="s">
        <v>527</v>
      </c>
      <c r="AC283" t="s">
        <v>528</v>
      </c>
      <c r="AD283" t="s">
        <v>529</v>
      </c>
      <c r="AE283" t="s">
        <v>328</v>
      </c>
      <c r="AF283" t="s">
        <v>266</v>
      </c>
      <c r="AG283" t="s">
        <v>530</v>
      </c>
      <c r="AH283" t="s">
        <v>531</v>
      </c>
      <c r="AI283" t="s">
        <v>532</v>
      </c>
      <c r="AJ283" t="s">
        <v>533</v>
      </c>
      <c r="AK283" t="s">
        <v>534</v>
      </c>
      <c r="AL283" t="s">
        <v>535</v>
      </c>
      <c r="AM283" t="s">
        <v>267</v>
      </c>
      <c r="AN283" t="s">
        <v>536</v>
      </c>
      <c r="AO283" t="s">
        <v>329</v>
      </c>
      <c r="AP283" t="s">
        <v>537</v>
      </c>
      <c r="AQ283" t="s">
        <v>538</v>
      </c>
      <c r="AR283" t="s">
        <v>331</v>
      </c>
      <c r="AS283" t="s">
        <v>539</v>
      </c>
      <c r="AT283" t="s">
        <v>540</v>
      </c>
      <c r="AU283" t="s">
        <v>541</v>
      </c>
      <c r="AV283" t="s">
        <v>542</v>
      </c>
      <c r="AW283">
        <v>63.707695159470191</v>
      </c>
      <c r="AX283">
        <v>51.045555239895201</v>
      </c>
      <c r="AY283">
        <v>17.839435130757259</v>
      </c>
      <c r="AZ283">
        <v>85.388633048202593</v>
      </c>
      <c r="BA283">
        <v>97.758144072629563</v>
      </c>
      <c r="BB283">
        <v>43.584226934501189</v>
      </c>
      <c r="BC283">
        <v>18.02914965154466</v>
      </c>
      <c r="BD283">
        <v>54.392904732335047</v>
      </c>
      <c r="BE283">
        <v>28.839916714456081</v>
      </c>
      <c r="BF283">
        <v>24.39411946873734</v>
      </c>
      <c r="BG283">
        <v>63.121854991751533</v>
      </c>
      <c r="BH283">
        <v>44.911368211984318</v>
      </c>
      <c r="BI283">
        <v>73.858470052430718</v>
      </c>
      <c r="BJ283">
        <v>77.239616247764346</v>
      </c>
      <c r="BK283">
        <v>62.25916063175405</v>
      </c>
      <c r="BL283">
        <v>8.4048144754978473</v>
      </c>
      <c r="BM283">
        <v>51.686287615558221</v>
      </c>
      <c r="BN283">
        <v>24.881637730947499</v>
      </c>
      <c r="BO283">
        <v>23.676808773289132</v>
      </c>
      <c r="BP283">
        <v>97.100231155690167</v>
      </c>
      <c r="BQ283">
        <v>47.784729654414548</v>
      </c>
      <c r="BR283">
        <v>51.139629581740493</v>
      </c>
      <c r="BS283">
        <v>34.055799488287683</v>
      </c>
      <c r="BT283">
        <v>14.741189422083581</v>
      </c>
      <c r="BU283">
        <v>30.53405528103923</v>
      </c>
      <c r="BV283">
        <v>100</v>
      </c>
      <c r="BW283">
        <v>239.94296128796151</v>
      </c>
      <c r="BX283">
        <v>283.342364939432</v>
      </c>
      <c r="BY283">
        <v>707.19533076480036</v>
      </c>
      <c r="BZ283">
        <v>1012.442216629572</v>
      </c>
      <c r="CA283">
        <v>753.97420641928693</v>
      </c>
      <c r="CB283">
        <v>514.7511767202285</v>
      </c>
      <c r="CC283">
        <v>488.64015411937049</v>
      </c>
      <c r="CD283">
        <v>444.22642840416529</v>
      </c>
      <c r="CE283">
        <v>375.04618378566028</v>
      </c>
      <c r="CF283">
        <v>289.89908605515421</v>
      </c>
      <c r="CG283">
        <v>84.420949853107956</v>
      </c>
      <c r="CH283">
        <v>122.3131758357969</v>
      </c>
      <c r="CI283">
        <v>122.1284073971302</v>
      </c>
      <c r="CJ283">
        <v>237.82762044037571</v>
      </c>
      <c r="CK283">
        <v>317.64389743006342</v>
      </c>
      <c r="CL283">
        <v>58.38754790126174</v>
      </c>
      <c r="CM283">
        <v>43.24173971991118</v>
      </c>
      <c r="CN283">
        <v>164.11013922470229</v>
      </c>
      <c r="CO283">
        <v>129.7537451262202</v>
      </c>
      <c r="CP283">
        <v>206.2270283985124</v>
      </c>
      <c r="CQ283">
        <v>160.60132801756939</v>
      </c>
      <c r="CR283">
        <v>15.005225474502611</v>
      </c>
      <c r="CS283">
        <v>61.585966589878467</v>
      </c>
      <c r="CT283">
        <v>79.09853872936884</v>
      </c>
      <c r="CU283">
        <v>392.99444212930251</v>
      </c>
      <c r="CV283">
        <v>390.97828884611113</v>
      </c>
      <c r="CW283">
        <v>10.711206171665591</v>
      </c>
      <c r="CX283">
        <v>174.09252465284089</v>
      </c>
      <c r="CY283">
        <v>122.6993075791205</v>
      </c>
      <c r="CZ283">
        <v>87.400212315984334</v>
      </c>
      <c r="DA283">
        <v>22.924098000799749</v>
      </c>
      <c r="DB283">
        <v>20.64010455062995</v>
      </c>
      <c r="DC283">
        <v>0.73485296663872657</v>
      </c>
      <c r="DD283">
        <v>220.07211654314349</v>
      </c>
      <c r="DE283">
        <v>19.59314250510058</v>
      </c>
      <c r="DF283">
        <v>8.4866631886607617</v>
      </c>
      <c r="DG283">
        <v>422.8560424153842</v>
      </c>
      <c r="DH283">
        <v>28.022626402817419</v>
      </c>
      <c r="DI283">
        <v>39.237326377245942</v>
      </c>
      <c r="DJ283">
        <v>107.8675338467896</v>
      </c>
      <c r="DK283">
        <v>9.5753323668906241</v>
      </c>
    </row>
    <row r="284">
      <c r="A284" t="s">
        <v>725</v>
      </c>
      <c r="B284">
        <v>2018</v>
      </c>
      <c r="C284" t="s">
        <v>732</v>
      </c>
      <c r="D284">
        <v>53</v>
      </c>
      <c r="E284" t="s">
        <v>106</v>
      </c>
      <c r="F284" t="s">
        <v>101</v>
      </c>
      <c r="G284" t="s">
        <v>195</v>
      </c>
      <c r="H284">
        <v>0</v>
      </c>
      <c r="I284">
        <v>0</v>
      </c>
      <c r="J284">
        <v>66.152775530785945</v>
      </c>
      <c r="K284">
        <v>63.501487977621352</v>
      </c>
      <c r="L284">
        <v>73.974662029624767</v>
      </c>
      <c r="M284">
        <v>63.001007418268451</v>
      </c>
      <c r="N284">
        <v>90.949651767586403</v>
      </c>
      <c r="O284">
        <v>71.825174929192684</v>
      </c>
      <c r="P284">
        <v>58.436442501915593</v>
      </c>
      <c r="Q284">
        <v>78.768445912733426</v>
      </c>
      <c r="R284">
        <v>0</v>
      </c>
      <c r="S284">
        <v>0</v>
      </c>
      <c r="T284">
        <v>0</v>
      </c>
      <c r="U284">
        <v>0</v>
      </c>
      <c r="V284">
        <v>0</v>
      </c>
      <c r="W284" t="s">
        <v>523</v>
      </c>
      <c r="X284" t="s">
        <v>262</v>
      </c>
      <c r="Y284" t="s">
        <v>524</v>
      </c>
      <c r="Z284" t="s">
        <v>525</v>
      </c>
      <c r="AA284" t="s">
        <v>526</v>
      </c>
      <c r="AB284" t="s">
        <v>527</v>
      </c>
      <c r="AC284" t="s">
        <v>528</v>
      </c>
      <c r="AD284" t="s">
        <v>529</v>
      </c>
      <c r="AE284" t="s">
        <v>328</v>
      </c>
      <c r="AF284" t="s">
        <v>266</v>
      </c>
      <c r="AG284" t="s">
        <v>530</v>
      </c>
      <c r="AH284" t="s">
        <v>531</v>
      </c>
      <c r="AI284" t="s">
        <v>532</v>
      </c>
      <c r="AJ284" t="s">
        <v>533</v>
      </c>
      <c r="AK284" t="s">
        <v>534</v>
      </c>
      <c r="AL284" t="s">
        <v>535</v>
      </c>
      <c r="AM284" t="s">
        <v>267</v>
      </c>
      <c r="AN284" t="s">
        <v>536</v>
      </c>
      <c r="AO284" t="s">
        <v>329</v>
      </c>
      <c r="AP284" t="s">
        <v>537</v>
      </c>
      <c r="AQ284" t="s">
        <v>538</v>
      </c>
      <c r="AR284" t="s">
        <v>331</v>
      </c>
      <c r="AS284" t="s">
        <v>539</v>
      </c>
      <c r="AT284" t="s">
        <v>540</v>
      </c>
      <c r="AU284" t="s">
        <v>541</v>
      </c>
      <c r="AV284" t="s">
        <v>542</v>
      </c>
      <c r="AW284">
        <v>0</v>
      </c>
      <c r="AX284">
        <v>100</v>
      </c>
      <c r="AY284">
        <v>85.540821058107184</v>
      </c>
      <c r="AZ284">
        <v>0</v>
      </c>
      <c r="BA284">
        <v>0</v>
      </c>
      <c r="BB284">
        <v>100</v>
      </c>
      <c r="BC284">
        <v>0</v>
      </c>
      <c r="BD284">
        <v>0</v>
      </c>
      <c r="BE284">
        <v>60.03961031399885</v>
      </c>
      <c r="BF284">
        <v>79.023588745155408</v>
      </c>
      <c r="BG284">
        <v>0</v>
      </c>
      <c r="BH284">
        <v>100</v>
      </c>
      <c r="BI284">
        <v>0</v>
      </c>
      <c r="BJ284">
        <v>0</v>
      </c>
      <c r="BK284">
        <v>98.339750126119498</v>
      </c>
      <c r="BL284">
        <v>0</v>
      </c>
      <c r="BM284">
        <v>0</v>
      </c>
      <c r="BN284">
        <v>0</v>
      </c>
      <c r="BO284">
        <v>80.691682101969604</v>
      </c>
      <c r="BP284">
        <v>0</v>
      </c>
      <c r="BQ284">
        <v>0</v>
      </c>
      <c r="BR284">
        <v>28.44859181902741</v>
      </c>
      <c r="BS284">
        <v>100</v>
      </c>
      <c r="BT284">
        <v>0</v>
      </c>
      <c r="BU284">
        <v>95.260620165037025</v>
      </c>
      <c r="BV284">
        <v>0</v>
      </c>
      <c r="BW284">
        <v>0</v>
      </c>
      <c r="BX284">
        <v>0</v>
      </c>
      <c r="BY284">
        <v>19.122676065731991</v>
      </c>
      <c r="BZ284">
        <v>230.16585249858551</v>
      </c>
      <c r="CA284">
        <v>1020.133763454974</v>
      </c>
      <c r="CB284">
        <v>19.122676065731991</v>
      </c>
      <c r="CC284">
        <v>22.56043049977804</v>
      </c>
      <c r="CD284">
        <v>306.01301083099008</v>
      </c>
      <c r="CE284">
        <v>250.05126007095299</v>
      </c>
      <c r="CF284">
        <v>671.67491455183847</v>
      </c>
      <c r="CG284">
        <v>0</v>
      </c>
      <c r="CH284">
        <v>0</v>
      </c>
      <c r="CI284">
        <v>0</v>
      </c>
      <c r="CJ284">
        <v>0</v>
      </c>
      <c r="CK284">
        <v>0</v>
      </c>
      <c r="CL284">
        <v>0</v>
      </c>
      <c r="CM284">
        <v>0.47464318125935379</v>
      </c>
      <c r="CN284">
        <v>111.7361421472544</v>
      </c>
      <c r="CO284">
        <v>0</v>
      </c>
      <c r="CP284">
        <v>0</v>
      </c>
      <c r="CQ284">
        <v>8.5030902222103055</v>
      </c>
      <c r="CR284">
        <v>0</v>
      </c>
      <c r="CS284">
        <v>0</v>
      </c>
      <c r="CT284">
        <v>8.9514699328048195</v>
      </c>
      <c r="CU284">
        <v>844.44007146120725</v>
      </c>
      <c r="CV284">
        <v>0</v>
      </c>
      <c r="CW284">
        <v>0.50969874185615149</v>
      </c>
      <c r="CX284">
        <v>0</v>
      </c>
      <c r="CY284">
        <v>0</v>
      </c>
      <c r="CZ284">
        <v>10.141041268767699</v>
      </c>
      <c r="DA284">
        <v>0</v>
      </c>
      <c r="DB284">
        <v>0</v>
      </c>
      <c r="DC284">
        <v>0</v>
      </c>
      <c r="DD284">
        <v>178.99376293156641</v>
      </c>
      <c r="DE284">
        <v>0</v>
      </c>
      <c r="DF284">
        <v>0</v>
      </c>
      <c r="DG284">
        <v>51.907671456179479</v>
      </c>
      <c r="DH284">
        <v>4.1010897430003634</v>
      </c>
      <c r="DI284">
        <v>0</v>
      </c>
      <c r="DJ284">
        <v>49.663610933185282</v>
      </c>
      <c r="DK284">
        <v>0</v>
      </c>
    </row>
    <row r="285">
      <c r="A285" t="s">
        <v>725</v>
      </c>
      <c r="B285">
        <v>2018</v>
      </c>
      <c r="C285" t="s">
        <v>732</v>
      </c>
      <c r="D285">
        <v>54</v>
      </c>
      <c r="E285" t="s">
        <v>106</v>
      </c>
      <c r="F285" t="s">
        <v>100</v>
      </c>
      <c r="G285" t="s">
        <v>195</v>
      </c>
      <c r="H285">
        <v>0</v>
      </c>
      <c r="I285">
        <v>0</v>
      </c>
      <c r="J285">
        <v>33.847224469214062</v>
      </c>
      <c r="K285">
        <v>36.498512022378627</v>
      </c>
      <c r="L285">
        <v>26.02533797037518</v>
      </c>
      <c r="M285">
        <v>36.998992581731549</v>
      </c>
      <c r="N285">
        <v>9.0503482324135831</v>
      </c>
      <c r="O285">
        <v>28.174825070807341</v>
      </c>
      <c r="P285">
        <v>41.5635574980844</v>
      </c>
      <c r="Q285">
        <v>21.23155408726657</v>
      </c>
      <c r="R285">
        <v>0</v>
      </c>
      <c r="S285">
        <v>0</v>
      </c>
      <c r="T285">
        <v>0</v>
      </c>
      <c r="U285">
        <v>0</v>
      </c>
      <c r="V285">
        <v>100</v>
      </c>
      <c r="W285" t="s">
        <v>523</v>
      </c>
      <c r="X285" t="s">
        <v>262</v>
      </c>
      <c r="Y285" t="s">
        <v>524</v>
      </c>
      <c r="Z285" t="s">
        <v>525</v>
      </c>
      <c r="AA285" t="s">
        <v>526</v>
      </c>
      <c r="AB285" t="s">
        <v>527</v>
      </c>
      <c r="AC285" t="s">
        <v>528</v>
      </c>
      <c r="AD285" t="s">
        <v>529</v>
      </c>
      <c r="AE285" t="s">
        <v>328</v>
      </c>
      <c r="AF285" t="s">
        <v>266</v>
      </c>
      <c r="AG285" t="s">
        <v>530</v>
      </c>
      <c r="AH285" t="s">
        <v>531</v>
      </c>
      <c r="AI285" t="s">
        <v>532</v>
      </c>
      <c r="AJ285" t="s">
        <v>533</v>
      </c>
      <c r="AK285" t="s">
        <v>534</v>
      </c>
      <c r="AL285" t="s">
        <v>535</v>
      </c>
      <c r="AM285" t="s">
        <v>267</v>
      </c>
      <c r="AN285" t="s">
        <v>536</v>
      </c>
      <c r="AO285" t="s">
        <v>329</v>
      </c>
      <c r="AP285" t="s">
        <v>537</v>
      </c>
      <c r="AQ285" t="s">
        <v>538</v>
      </c>
      <c r="AR285" t="s">
        <v>331</v>
      </c>
      <c r="AS285" t="s">
        <v>539</v>
      </c>
      <c r="AT285" t="s">
        <v>540</v>
      </c>
      <c r="AU285" t="s">
        <v>541</v>
      </c>
      <c r="AV285" t="s">
        <v>542</v>
      </c>
      <c r="AW285">
        <v>0</v>
      </c>
      <c r="AX285">
        <v>0</v>
      </c>
      <c r="AY285">
        <v>14.4591789418928</v>
      </c>
      <c r="AZ285">
        <v>0</v>
      </c>
      <c r="BA285">
        <v>0</v>
      </c>
      <c r="BB285">
        <v>0</v>
      </c>
      <c r="BC285">
        <v>0</v>
      </c>
      <c r="BD285">
        <v>100</v>
      </c>
      <c r="BE285">
        <v>39.960389686001143</v>
      </c>
      <c r="BF285">
        <v>20.97641125484461</v>
      </c>
      <c r="BG285">
        <v>100</v>
      </c>
      <c r="BH285">
        <v>0</v>
      </c>
      <c r="BI285">
        <v>0</v>
      </c>
      <c r="BJ285">
        <v>0</v>
      </c>
      <c r="BK285">
        <v>1.660249873880512</v>
      </c>
      <c r="BL285">
        <v>0</v>
      </c>
      <c r="BM285">
        <v>0</v>
      </c>
      <c r="BN285">
        <v>0</v>
      </c>
      <c r="BO285">
        <v>19.308317898030388</v>
      </c>
      <c r="BP285">
        <v>100</v>
      </c>
      <c r="BQ285">
        <v>0</v>
      </c>
      <c r="BR285">
        <v>71.551408180972587</v>
      </c>
      <c r="BS285">
        <v>0</v>
      </c>
      <c r="BT285">
        <v>100</v>
      </c>
      <c r="BU285">
        <v>4.7393798349629748</v>
      </c>
      <c r="BV285">
        <v>0</v>
      </c>
      <c r="BW285">
        <v>0</v>
      </c>
      <c r="BX285">
        <v>0</v>
      </c>
      <c r="BY285">
        <v>9.7841625548679065</v>
      </c>
      <c r="BZ285">
        <v>132.29156358542591</v>
      </c>
      <c r="CA285">
        <v>358.89756357756949</v>
      </c>
      <c r="CB285">
        <v>11.230292639633459</v>
      </c>
      <c r="CC285">
        <v>2.2449756357277599</v>
      </c>
      <c r="CD285">
        <v>120.0395691072649</v>
      </c>
      <c r="CE285">
        <v>177.85168775609191</v>
      </c>
      <c r="CF285">
        <v>181.04587582147761</v>
      </c>
      <c r="CG285">
        <v>0</v>
      </c>
      <c r="CH285">
        <v>0</v>
      </c>
      <c r="CI285">
        <v>0</v>
      </c>
      <c r="CJ285">
        <v>0</v>
      </c>
      <c r="CK285">
        <v>8.5608887576676658</v>
      </c>
      <c r="CL285">
        <v>0</v>
      </c>
      <c r="CM285">
        <v>0</v>
      </c>
      <c r="CN285">
        <v>18.887039586473559</v>
      </c>
      <c r="CO285">
        <v>0</v>
      </c>
      <c r="CP285">
        <v>0</v>
      </c>
      <c r="CQ285">
        <v>0</v>
      </c>
      <c r="CR285">
        <v>0</v>
      </c>
      <c r="CS285">
        <v>3.2782150543243689</v>
      </c>
      <c r="CT285">
        <v>5.9578039382111161</v>
      </c>
      <c r="CU285">
        <v>224.15233856519299</v>
      </c>
      <c r="CV285">
        <v>67.632998997406389</v>
      </c>
      <c r="CW285">
        <v>0</v>
      </c>
      <c r="CX285">
        <v>0</v>
      </c>
      <c r="CY285">
        <v>0</v>
      </c>
      <c r="CZ285">
        <v>0.1712091241425347</v>
      </c>
      <c r="DA285">
        <v>0</v>
      </c>
      <c r="DB285">
        <v>0</v>
      </c>
      <c r="DC285">
        <v>0</v>
      </c>
      <c r="DD285">
        <v>42.83054196441163</v>
      </c>
      <c r="DE285">
        <v>3.79154042450054</v>
      </c>
      <c r="DF285">
        <v>0</v>
      </c>
      <c r="DG285">
        <v>130.55363202901381</v>
      </c>
      <c r="DH285">
        <v>0</v>
      </c>
      <c r="DI285">
        <v>1.2471198992575121</v>
      </c>
      <c r="DJ285">
        <v>2.4708501349288232</v>
      </c>
      <c r="DK285">
        <v>0</v>
      </c>
    </row>
    <row r="286">
      <c r="A286" t="s">
        <v>725</v>
      </c>
      <c r="B286">
        <v>2018</v>
      </c>
      <c r="C286" t="s">
        <v>732</v>
      </c>
      <c r="D286">
        <v>58</v>
      </c>
      <c r="E286" t="s">
        <v>543</v>
      </c>
      <c r="F286" t="s">
        <v>544</v>
      </c>
      <c r="G286" t="s">
        <v>195</v>
      </c>
      <c r="H286">
        <v>0</v>
      </c>
      <c r="I286">
        <v>0.060251386630601901</v>
      </c>
      <c r="J286">
        <v>0.027889433582392299</v>
      </c>
      <c r="K286">
        <v>2.12090213536352</v>
      </c>
      <c r="L286">
        <v>13.0558335353861</v>
      </c>
      <c r="M286">
        <v>0.041730823100036299</v>
      </c>
      <c r="N286">
        <v>0.56060736481649764</v>
      </c>
      <c r="O286">
        <v>5.4775472013509692</v>
      </c>
      <c r="P286">
        <v>10.10916439346575</v>
      </c>
      <c r="Q286">
        <v>18.34570785538892</v>
      </c>
      <c r="R286">
        <v>0</v>
      </c>
      <c r="S286">
        <v>0</v>
      </c>
      <c r="T286">
        <v>0.094368961682185698</v>
      </c>
      <c r="U286">
        <v>0</v>
      </c>
      <c r="V286">
        <v>0.090860402007478996</v>
      </c>
      <c r="W286" t="s">
        <v>523</v>
      </c>
      <c r="X286" t="s">
        <v>262</v>
      </c>
      <c r="Y286" t="s">
        <v>524</v>
      </c>
      <c r="Z286" t="s">
        <v>525</v>
      </c>
      <c r="AA286" t="s">
        <v>526</v>
      </c>
      <c r="AB286" t="s">
        <v>527</v>
      </c>
      <c r="AC286" t="s">
        <v>528</v>
      </c>
      <c r="AD286" t="s">
        <v>529</v>
      </c>
      <c r="AE286" t="s">
        <v>328</v>
      </c>
      <c r="AF286" t="s">
        <v>266</v>
      </c>
      <c r="AG286" t="s">
        <v>530</v>
      </c>
      <c r="AH286" t="s">
        <v>531</v>
      </c>
      <c r="AI286" t="s">
        <v>532</v>
      </c>
      <c r="AJ286" t="s">
        <v>533</v>
      </c>
      <c r="AK286" t="s">
        <v>534</v>
      </c>
      <c r="AL286" t="s">
        <v>535</v>
      </c>
      <c r="AM286" t="s">
        <v>267</v>
      </c>
      <c r="AN286" t="s">
        <v>536</v>
      </c>
      <c r="AO286" t="s">
        <v>329</v>
      </c>
      <c r="AP286" t="s">
        <v>537</v>
      </c>
      <c r="AQ286" t="s">
        <v>538</v>
      </c>
      <c r="AR286" t="s">
        <v>331</v>
      </c>
      <c r="AS286" t="s">
        <v>539</v>
      </c>
      <c r="AT286" t="s">
        <v>540</v>
      </c>
      <c r="AU286" t="s">
        <v>541</v>
      </c>
      <c r="AV286" t="s">
        <v>542</v>
      </c>
      <c r="AW286">
        <v>0</v>
      </c>
      <c r="AX286">
        <v>0.29686057725496778</v>
      </c>
      <c r="AY286">
        <v>1.109929850386</v>
      </c>
      <c r="AZ286">
        <v>0.92604278649329408</v>
      </c>
      <c r="BA286">
        <v>0</v>
      </c>
      <c r="BB286">
        <v>0.84387579780225774</v>
      </c>
      <c r="BC286">
        <v>0</v>
      </c>
      <c r="BD286">
        <v>0</v>
      </c>
      <c r="BE286">
        <v>0.27616533958121309</v>
      </c>
      <c r="BF286">
        <v>15.338351361140029</v>
      </c>
      <c r="BG286">
        <v>0.39604640522226031</v>
      </c>
      <c r="BH286">
        <v>0</v>
      </c>
      <c r="BI286">
        <v>0</v>
      </c>
      <c r="BJ286">
        <v>0</v>
      </c>
      <c r="BK286">
        <v>0.91003946784377865</v>
      </c>
      <c r="BL286">
        <v>0</v>
      </c>
      <c r="BM286">
        <v>0</v>
      </c>
      <c r="BN286">
        <v>0</v>
      </c>
      <c r="BO286">
        <v>4.1481413139541434</v>
      </c>
      <c r="BP286">
        <v>0.58289709490925401</v>
      </c>
      <c r="BQ286">
        <v>0</v>
      </c>
      <c r="BR286">
        <v>1.9299006185597429</v>
      </c>
      <c r="BS286">
        <v>0</v>
      </c>
      <c r="BT286">
        <v>1.216740977171727</v>
      </c>
      <c r="BU286">
        <v>3.3081712403265149</v>
      </c>
      <c r="BV286">
        <v>0.2310748958391845</v>
      </c>
      <c r="BW286">
        <v>0</v>
      </c>
      <c r="BX286">
        <v>12.93647832529502</v>
      </c>
      <c r="BY286">
        <v>5.9926221303673666</v>
      </c>
      <c r="BZ286">
        <v>455.39678573628481</v>
      </c>
      <c r="CA286">
        <v>2803.9101118079629</v>
      </c>
      <c r="CB286">
        <v>3.9335440612954429</v>
      </c>
      <c r="CC286">
        <v>52.759267422322331</v>
      </c>
      <c r="CD286">
        <v>516.21427566768716</v>
      </c>
      <c r="CE286">
        <v>951.37617923961648</v>
      </c>
      <c r="CF286">
        <v>1731.6212734525959</v>
      </c>
      <c r="CG286">
        <v>0</v>
      </c>
      <c r="CH286">
        <v>0</v>
      </c>
      <c r="CI286">
        <v>11.37615017029635</v>
      </c>
      <c r="CJ286">
        <v>0</v>
      </c>
      <c r="CK286">
        <v>10.9553079860964</v>
      </c>
      <c r="CL286">
        <v>0</v>
      </c>
      <c r="CM286">
        <v>7.5942909001496606</v>
      </c>
      <c r="CN286">
        <v>96.017953281143221</v>
      </c>
      <c r="CO286">
        <v>19.921525663464148</v>
      </c>
      <c r="CP286">
        <v>0</v>
      </c>
      <c r="CQ286">
        <v>34.012360888841222</v>
      </c>
      <c r="CR286">
        <v>0</v>
      </c>
      <c r="CS286">
        <v>0</v>
      </c>
      <c r="CT286">
        <v>10.12259685822854</v>
      </c>
      <c r="CU286">
        <v>2296.1245607331589</v>
      </c>
      <c r="CV286">
        <v>29.96349349288765</v>
      </c>
      <c r="CW286">
        <v>0</v>
      </c>
      <c r="CX286">
        <v>0</v>
      </c>
      <c r="CY286">
        <v>0</v>
      </c>
      <c r="CZ286">
        <v>28.074524806765471</v>
      </c>
      <c r="DA286">
        <v>0</v>
      </c>
      <c r="DB286">
        <v>0</v>
      </c>
      <c r="DC286">
        <v>0</v>
      </c>
      <c r="DD286">
        <v>385.0751562947471</v>
      </c>
      <c r="DE286">
        <v>4.8760254843708566</v>
      </c>
      <c r="DF286">
        <v>0</v>
      </c>
      <c r="DG286">
        <v>165.12825906421671</v>
      </c>
      <c r="DH286">
        <v>0</v>
      </c>
      <c r="DI286">
        <v>31.741558379770321</v>
      </c>
      <c r="DJ286">
        <v>167.62610025394079</v>
      </c>
      <c r="DK286">
        <v>1.957591898226581</v>
      </c>
    </row>
    <row r="287">
      <c r="A287" t="s">
        <v>725</v>
      </c>
      <c r="B287">
        <v>2018</v>
      </c>
      <c r="C287" t="s">
        <v>732</v>
      </c>
      <c r="D287">
        <v>59</v>
      </c>
      <c r="E287" t="s">
        <v>543</v>
      </c>
      <c r="F287" t="s">
        <v>545</v>
      </c>
      <c r="G287" t="s">
        <v>195</v>
      </c>
      <c r="H287">
        <v>0</v>
      </c>
      <c r="I287">
        <v>0</v>
      </c>
      <c r="J287">
        <v>0.22955887967230709</v>
      </c>
      <c r="K287">
        <v>8.5098880588669292</v>
      </c>
      <c r="L287">
        <v>42.85376179412583</v>
      </c>
      <c r="M287">
        <v>0.57339457311117759</v>
      </c>
      <c r="N287">
        <v>3.3959781606409738</v>
      </c>
      <c r="O287">
        <v>23.910583424008511</v>
      </c>
      <c r="P287">
        <v>37.973884868548197</v>
      </c>
      <c r="Q287">
        <v>50.910178767651892</v>
      </c>
      <c r="R287">
        <v>0</v>
      </c>
      <c r="S287">
        <v>0</v>
      </c>
      <c r="T287">
        <v>0</v>
      </c>
      <c r="U287">
        <v>0.042618590414886401</v>
      </c>
      <c r="V287">
        <v>0.57007925859651765</v>
      </c>
      <c r="W287" t="s">
        <v>523</v>
      </c>
      <c r="X287" t="s">
        <v>262</v>
      </c>
      <c r="Y287" t="s">
        <v>524</v>
      </c>
      <c r="Z287" t="s">
        <v>525</v>
      </c>
      <c r="AA287" t="s">
        <v>526</v>
      </c>
      <c r="AB287" t="s">
        <v>527</v>
      </c>
      <c r="AC287" t="s">
        <v>528</v>
      </c>
      <c r="AD287" t="s">
        <v>529</v>
      </c>
      <c r="AE287" t="s">
        <v>328</v>
      </c>
      <c r="AF287" t="s">
        <v>266</v>
      </c>
      <c r="AG287" t="s">
        <v>530</v>
      </c>
      <c r="AH287" t="s">
        <v>531</v>
      </c>
      <c r="AI287" t="s">
        <v>532</v>
      </c>
      <c r="AJ287" t="s">
        <v>533</v>
      </c>
      <c r="AK287" t="s">
        <v>534</v>
      </c>
      <c r="AL287" t="s">
        <v>535</v>
      </c>
      <c r="AM287" t="s">
        <v>267</v>
      </c>
      <c r="AN287" t="s">
        <v>536</v>
      </c>
      <c r="AO287" t="s">
        <v>329</v>
      </c>
      <c r="AP287" t="s">
        <v>537</v>
      </c>
      <c r="AQ287" t="s">
        <v>538</v>
      </c>
      <c r="AR287" t="s">
        <v>331</v>
      </c>
      <c r="AS287" t="s">
        <v>539</v>
      </c>
      <c r="AT287" t="s">
        <v>540</v>
      </c>
      <c r="AU287" t="s">
        <v>541</v>
      </c>
      <c r="AV287" t="s">
        <v>542</v>
      </c>
      <c r="AW287">
        <v>0</v>
      </c>
      <c r="AX287">
        <v>0.50817319965844254</v>
      </c>
      <c r="AY287">
        <v>8.0943309132315857</v>
      </c>
      <c r="AZ287">
        <v>0</v>
      </c>
      <c r="BA287">
        <v>0</v>
      </c>
      <c r="BB287">
        <v>0.21656799839471269</v>
      </c>
      <c r="BC287">
        <v>0</v>
      </c>
      <c r="BD287">
        <v>0.084782437193421795</v>
      </c>
      <c r="BE287">
        <v>2.6978208013876648</v>
      </c>
      <c r="BF287">
        <v>47.63194468905958</v>
      </c>
      <c r="BG287">
        <v>9.4932824511636671</v>
      </c>
      <c r="BH287">
        <v>0.032059518734328198</v>
      </c>
      <c r="BI287">
        <v>0.0136481908396441</v>
      </c>
      <c r="BJ287">
        <v>0</v>
      </c>
      <c r="BK287">
        <v>2.0595459911062681</v>
      </c>
      <c r="BL287">
        <v>0</v>
      </c>
      <c r="BM287">
        <v>0</v>
      </c>
      <c r="BN287">
        <v>0</v>
      </c>
      <c r="BO287">
        <v>8.5268925464719203</v>
      </c>
      <c r="BP287">
        <v>0.68641280592517662</v>
      </c>
      <c r="BQ287">
        <v>0</v>
      </c>
      <c r="BR287">
        <v>12.47739322324421</v>
      </c>
      <c r="BS287">
        <v>0.22248831906844199</v>
      </c>
      <c r="BT287">
        <v>0.35570681124206088</v>
      </c>
      <c r="BU287">
        <v>9.122542022860749</v>
      </c>
      <c r="BV287">
        <v>0.1444218098994903</v>
      </c>
      <c r="BW287">
        <v>0</v>
      </c>
      <c r="BX287">
        <v>0</v>
      </c>
      <c r="BY287">
        <v>49.325477280941051</v>
      </c>
      <c r="BZ287">
        <v>1827.2298397772879</v>
      </c>
      <c r="CA287">
        <v>9203.4028848396865</v>
      </c>
      <c r="CB287">
        <v>54.048126787092933</v>
      </c>
      <c r="CC287">
        <v>319.59858393275039</v>
      </c>
      <c r="CD287">
        <v>2253.378026568555</v>
      </c>
      <c r="CE287">
        <v>3573.732515466475</v>
      </c>
      <c r="CF287">
        <v>4805.3282699280062</v>
      </c>
      <c r="CG287">
        <v>0</v>
      </c>
      <c r="CH287">
        <v>0</v>
      </c>
      <c r="CI287">
        <v>0</v>
      </c>
      <c r="CJ287">
        <v>5.1365332546006002</v>
      </c>
      <c r="CK287">
        <v>68.73614596044014</v>
      </c>
      <c r="CL287">
        <v>0</v>
      </c>
      <c r="CM287">
        <v>13.000092978164099</v>
      </c>
      <c r="CN287">
        <v>700.22541262269556</v>
      </c>
      <c r="CO287">
        <v>0</v>
      </c>
      <c r="CP287">
        <v>0</v>
      </c>
      <c r="CQ287">
        <v>8.7287595373140459</v>
      </c>
      <c r="CR287">
        <v>0</v>
      </c>
      <c r="CS287">
        <v>3.2782150543243689</v>
      </c>
      <c r="CT287">
        <v>98.886241153950195</v>
      </c>
      <c r="CU287">
        <v>7130.4193978187877</v>
      </c>
      <c r="CV287">
        <v>718.22873077702434</v>
      </c>
      <c r="CW287">
        <v>0.89197279824826514</v>
      </c>
      <c r="CX287">
        <v>1.0123777652159009</v>
      </c>
      <c r="CY287">
        <v>0</v>
      </c>
      <c r="CZ287">
        <v>63.536557546219591</v>
      </c>
      <c r="DA287">
        <v>0</v>
      </c>
      <c r="DB287">
        <v>0</v>
      </c>
      <c r="DC287">
        <v>0</v>
      </c>
      <c r="DD287">
        <v>791.55800912463496</v>
      </c>
      <c r="DE287">
        <v>5.7419506182488824</v>
      </c>
      <c r="DF287">
        <v>0</v>
      </c>
      <c r="DG287">
        <v>1067.604311226967</v>
      </c>
      <c r="DH287">
        <v>4.1010897430003634</v>
      </c>
      <c r="DI287">
        <v>9.2794511954110668</v>
      </c>
      <c r="DJ287">
        <v>462.24213700132248</v>
      </c>
      <c r="DK287">
        <v>1.223494936391613</v>
      </c>
    </row>
    <row r="288">
      <c r="A288" t="s">
        <v>725</v>
      </c>
      <c r="B288">
        <v>2018</v>
      </c>
      <c r="C288" t="s">
        <v>732</v>
      </c>
      <c r="D288">
        <v>60</v>
      </c>
      <c r="E288" t="s">
        <v>543</v>
      </c>
      <c r="F288" t="s">
        <v>546</v>
      </c>
      <c r="G288" t="s">
        <v>195</v>
      </c>
      <c r="H288">
        <v>0.29008964010845167</v>
      </c>
      <c r="I288">
        <v>0.46172532988612341</v>
      </c>
      <c r="J288">
        <v>2.2422236975195249</v>
      </c>
      <c r="K288">
        <v>23.653511630344688</v>
      </c>
      <c r="L288">
        <v>30.328405053661179</v>
      </c>
      <c r="M288">
        <v>5.924684389947843</v>
      </c>
      <c r="N288">
        <v>25.227327570834309</v>
      </c>
      <c r="O288">
        <v>37.135864001305791</v>
      </c>
      <c r="P288">
        <v>35.758711676882378</v>
      </c>
      <c r="Q288">
        <v>21.502930574410779</v>
      </c>
      <c r="R288">
        <v>0.026337296923634401</v>
      </c>
      <c r="S288">
        <v>0.1819728108213258</v>
      </c>
      <c r="T288">
        <v>0.034404328077134297</v>
      </c>
      <c r="U288">
        <v>0.91197567649015954</v>
      </c>
      <c r="V288">
        <v>2.2315469630030451</v>
      </c>
      <c r="W288" t="s">
        <v>523</v>
      </c>
      <c r="X288" t="s">
        <v>262</v>
      </c>
      <c r="Y288" t="s">
        <v>524</v>
      </c>
      <c r="Z288" t="s">
        <v>525</v>
      </c>
      <c r="AA288" t="s">
        <v>526</v>
      </c>
      <c r="AB288" t="s">
        <v>527</v>
      </c>
      <c r="AC288" t="s">
        <v>528</v>
      </c>
      <c r="AD288" t="s">
        <v>529</v>
      </c>
      <c r="AE288" t="s">
        <v>328</v>
      </c>
      <c r="AF288" t="s">
        <v>266</v>
      </c>
      <c r="AG288" t="s">
        <v>530</v>
      </c>
      <c r="AH288" t="s">
        <v>531</v>
      </c>
      <c r="AI288" t="s">
        <v>532</v>
      </c>
      <c r="AJ288" t="s">
        <v>533</v>
      </c>
      <c r="AK288" t="s">
        <v>534</v>
      </c>
      <c r="AL288" t="s">
        <v>535</v>
      </c>
      <c r="AM288" t="s">
        <v>267</v>
      </c>
      <c r="AN288" t="s">
        <v>536</v>
      </c>
      <c r="AO288" t="s">
        <v>329</v>
      </c>
      <c r="AP288" t="s">
        <v>537</v>
      </c>
      <c r="AQ288" t="s">
        <v>538</v>
      </c>
      <c r="AR288" t="s">
        <v>331</v>
      </c>
      <c r="AS288" t="s">
        <v>539</v>
      </c>
      <c r="AT288" t="s">
        <v>540</v>
      </c>
      <c r="AU288" t="s">
        <v>541</v>
      </c>
      <c r="AV288" t="s">
        <v>542</v>
      </c>
      <c r="AW288">
        <v>0</v>
      </c>
      <c r="AX288">
        <v>1.808544004699534</v>
      </c>
      <c r="AY288">
        <v>25.6010413305391</v>
      </c>
      <c r="AZ288">
        <v>5.419315379816088</v>
      </c>
      <c r="BA288">
        <v>0</v>
      </c>
      <c r="BB288">
        <v>2.9182698521934749</v>
      </c>
      <c r="BC288">
        <v>0.17510000387312641</v>
      </c>
      <c r="BD288">
        <v>0.23315170228190979</v>
      </c>
      <c r="BE288">
        <v>19.5958847656564</v>
      </c>
      <c r="BF288">
        <v>23.177040944297989</v>
      </c>
      <c r="BG288">
        <v>16.078627355900789</v>
      </c>
      <c r="BH288">
        <v>0.53295605493739739</v>
      </c>
      <c r="BI288">
        <v>6.1485419286271981</v>
      </c>
      <c r="BJ288">
        <v>0.055884780860436398</v>
      </c>
      <c r="BK288">
        <v>8.3060867118357447</v>
      </c>
      <c r="BL288">
        <v>1.298525539177485</v>
      </c>
      <c r="BM288">
        <v>0.0432348363561261</v>
      </c>
      <c r="BN288">
        <v>0</v>
      </c>
      <c r="BO288">
        <v>5.4038599573815542</v>
      </c>
      <c r="BP288">
        <v>1.1891100736148781</v>
      </c>
      <c r="BQ288">
        <v>0</v>
      </c>
      <c r="BR288">
        <v>21.905922954505009</v>
      </c>
      <c r="BS288">
        <v>0</v>
      </c>
      <c r="BT288">
        <v>17.613102779342618</v>
      </c>
      <c r="BU288">
        <v>13.78106090910469</v>
      </c>
      <c r="BV288">
        <v>0</v>
      </c>
      <c r="BW288">
        <v>62.310351911301161</v>
      </c>
      <c r="BX288">
        <v>99.136303018755228</v>
      </c>
      <c r="BY288">
        <v>481.78817656134902</v>
      </c>
      <c r="BZ288">
        <v>5078.8449821559261</v>
      </c>
      <c r="CA288">
        <v>6513.4195663941182</v>
      </c>
      <c r="CB288">
        <v>558.46027865932228</v>
      </c>
      <c r="CC288">
        <v>2374.1666720626081</v>
      </c>
      <c r="CD288">
        <v>3499.7531617801028</v>
      </c>
      <c r="CE288">
        <v>3365.2619707789991</v>
      </c>
      <c r="CF288">
        <v>2029.6263473576721</v>
      </c>
      <c r="CG288">
        <v>3.1761189476665801</v>
      </c>
      <c r="CH288">
        <v>21.928847080202239</v>
      </c>
      <c r="CI288">
        <v>4.1474314831579493</v>
      </c>
      <c r="CJ288">
        <v>109.9143201142183</v>
      </c>
      <c r="CK288">
        <v>269.06423177749201</v>
      </c>
      <c r="CL288">
        <v>0</v>
      </c>
      <c r="CM288">
        <v>46.266194738324941</v>
      </c>
      <c r="CN288">
        <v>2214.6981537341721</v>
      </c>
      <c r="CO288">
        <v>116.5831989537278</v>
      </c>
      <c r="CP288">
        <v>0</v>
      </c>
      <c r="CQ288">
        <v>117.62068261979989</v>
      </c>
      <c r="CR288">
        <v>8.1426184438764135</v>
      </c>
      <c r="CS288">
        <v>9.0150913993920145</v>
      </c>
      <c r="CT288">
        <v>718.26986639179268</v>
      </c>
      <c r="CU288">
        <v>3469.5627779233032</v>
      </c>
      <c r="CV288">
        <v>1216.4530211623289</v>
      </c>
      <c r="CW288">
        <v>14.82811727790674</v>
      </c>
      <c r="CX288">
        <v>456.0785535734932</v>
      </c>
      <c r="CY288">
        <v>1.5803321803463011</v>
      </c>
      <c r="CZ288">
        <v>256.24101555846812</v>
      </c>
      <c r="DA288">
        <v>45.917924322996839</v>
      </c>
      <c r="DB288">
        <v>0.54169308589980347</v>
      </c>
      <c r="DC288">
        <v>0</v>
      </c>
      <c r="DD288">
        <v>501.64448609395453</v>
      </c>
      <c r="DE288">
        <v>9.9470919881165454</v>
      </c>
      <c r="DF288">
        <v>0</v>
      </c>
      <c r="DG288">
        <v>1874.3384430706089</v>
      </c>
      <c r="DH288">
        <v>0</v>
      </c>
      <c r="DI288">
        <v>459.47933094102842</v>
      </c>
      <c r="DJ288">
        <v>698.29078658190747</v>
      </c>
      <c r="DK288">
        <v>0</v>
      </c>
    </row>
    <row r="289">
      <c r="A289" t="s">
        <v>725</v>
      </c>
      <c r="B289">
        <v>2018</v>
      </c>
      <c r="C289" t="s">
        <v>732</v>
      </c>
      <c r="D289">
        <v>61</v>
      </c>
      <c r="E289" t="s">
        <v>543</v>
      </c>
      <c r="F289" t="s">
        <v>547</v>
      </c>
      <c r="G289" t="s">
        <v>195</v>
      </c>
      <c r="H289">
        <v>3.3893918356827868</v>
      </c>
      <c r="I289">
        <v>3.7598629488108362</v>
      </c>
      <c r="J289">
        <v>8.9444259712526861</v>
      </c>
      <c r="K289">
        <v>24.655649004159631</v>
      </c>
      <c r="L289">
        <v>5.4752419323179637</v>
      </c>
      <c r="M289">
        <v>12.973261419310051</v>
      </c>
      <c r="N289">
        <v>32.45665252047133</v>
      </c>
      <c r="O289">
        <v>17.133199390690521</v>
      </c>
      <c r="P289">
        <v>7.1861861635420157</v>
      </c>
      <c r="Q289">
        <v>1.861640806427477</v>
      </c>
      <c r="R289">
        <v>2.9175737951080798</v>
      </c>
      <c r="S289">
        <v>2.6950370101222938</v>
      </c>
      <c r="T289">
        <v>3.280778372446242</v>
      </c>
      <c r="U289">
        <v>5.7637564641635013</v>
      </c>
      <c r="V289">
        <v>11.74615060442993</v>
      </c>
      <c r="W289" t="s">
        <v>523</v>
      </c>
      <c r="X289" t="s">
        <v>262</v>
      </c>
      <c r="Y289" t="s">
        <v>524</v>
      </c>
      <c r="Z289" t="s">
        <v>525</v>
      </c>
      <c r="AA289" t="s">
        <v>526</v>
      </c>
      <c r="AB289" t="s">
        <v>527</v>
      </c>
      <c r="AC289" t="s">
        <v>528</v>
      </c>
      <c r="AD289" t="s">
        <v>529</v>
      </c>
      <c r="AE289" t="s">
        <v>328</v>
      </c>
      <c r="AF289" t="s">
        <v>266</v>
      </c>
      <c r="AG289" t="s">
        <v>530</v>
      </c>
      <c r="AH289" t="s">
        <v>531</v>
      </c>
      <c r="AI289" t="s">
        <v>532</v>
      </c>
      <c r="AJ289" t="s">
        <v>533</v>
      </c>
      <c r="AK289" t="s">
        <v>534</v>
      </c>
      <c r="AL289" t="s">
        <v>535</v>
      </c>
      <c r="AM289" t="s">
        <v>267</v>
      </c>
      <c r="AN289" t="s">
        <v>536</v>
      </c>
      <c r="AO289" t="s">
        <v>329</v>
      </c>
      <c r="AP289" t="s">
        <v>537</v>
      </c>
      <c r="AQ289" t="s">
        <v>538</v>
      </c>
      <c r="AR289" t="s">
        <v>331</v>
      </c>
      <c r="AS289" t="s">
        <v>539</v>
      </c>
      <c r="AT289" t="s">
        <v>540</v>
      </c>
      <c r="AU289" t="s">
        <v>541</v>
      </c>
      <c r="AV289" t="s">
        <v>542</v>
      </c>
      <c r="AW289">
        <v>4.0608490983172096</v>
      </c>
      <c r="AX289">
        <v>0.56021463211190903</v>
      </c>
      <c r="AY289">
        <v>16.95658406910152</v>
      </c>
      <c r="AZ289">
        <v>19.244778832913589</v>
      </c>
      <c r="BA289">
        <v>0.42373384537263231</v>
      </c>
      <c r="BB289">
        <v>21.502056702451529</v>
      </c>
      <c r="BC289">
        <v>0.33463964465765211</v>
      </c>
      <c r="BD289">
        <v>0.84782437193421778</v>
      </c>
      <c r="BE289">
        <v>9.938081381689635</v>
      </c>
      <c r="BF289">
        <v>9.3594128743317402</v>
      </c>
      <c r="BG289">
        <v>9.2450541840156859</v>
      </c>
      <c r="BH289">
        <v>1.6855230982156799</v>
      </c>
      <c r="BI289">
        <v>1.2150430502750329</v>
      </c>
      <c r="BJ289">
        <v>9.0845280118741165</v>
      </c>
      <c r="BK289">
        <v>12.19742511922845</v>
      </c>
      <c r="BL289">
        <v>10.62633539213069</v>
      </c>
      <c r="BM289">
        <v>1.767098253392827</v>
      </c>
      <c r="BN289">
        <v>1.7223092550311929</v>
      </c>
      <c r="BO289">
        <v>15.324143781209489</v>
      </c>
      <c r="BP289">
        <v>1.8460964568653979</v>
      </c>
      <c r="BQ289">
        <v>4.7183549991158413</v>
      </c>
      <c r="BR289">
        <v>16.32171072984951</v>
      </c>
      <c r="BS289">
        <v>9.5690426801644399</v>
      </c>
      <c r="BT289">
        <v>8.4310904186369697</v>
      </c>
      <c r="BU289">
        <v>2.2327286590696391</v>
      </c>
      <c r="BV289">
        <v>1.1216946439915629</v>
      </c>
      <c r="BW289">
        <v>728.03081822477122</v>
      </c>
      <c r="BX289">
        <v>807.27412701016692</v>
      </c>
      <c r="BY289">
        <v>1921.895074003997</v>
      </c>
      <c r="BZ289">
        <v>5294.0223499807298</v>
      </c>
      <c r="CA289">
        <v>1175.8794394100939</v>
      </c>
      <c r="CB289">
        <v>1222.858587984955</v>
      </c>
      <c r="CC289">
        <v>3054.5249981178031</v>
      </c>
      <c r="CD289">
        <v>1614.664700863555</v>
      </c>
      <c r="CE289">
        <v>676.29391208577806</v>
      </c>
      <c r="CF289">
        <v>175.71722221611299</v>
      </c>
      <c r="CG289">
        <v>351.84177931117512</v>
      </c>
      <c r="CH289">
        <v>324.76859704324181</v>
      </c>
      <c r="CI289">
        <v>395.49685378655988</v>
      </c>
      <c r="CJ289">
        <v>694.66696250127234</v>
      </c>
      <c r="CK289">
        <v>1416.2681947193021</v>
      </c>
      <c r="CL289">
        <v>57.746360838912082</v>
      </c>
      <c r="CM289">
        <v>14.331417536536391</v>
      </c>
      <c r="CN289">
        <v>1466.8823407069831</v>
      </c>
      <c r="CO289">
        <v>414.00393264696731</v>
      </c>
      <c r="CP289">
        <v>8.9129177633578038</v>
      </c>
      <c r="CQ289">
        <v>866.63904133849792</v>
      </c>
      <c r="CR289">
        <v>15.56163839160169</v>
      </c>
      <c r="CS289">
        <v>32.782150543243688</v>
      </c>
      <c r="CT289">
        <v>364.27160455277709</v>
      </c>
      <c r="CU289">
        <v>1401.087852847176</v>
      </c>
      <c r="CV289">
        <v>699.4486434706763</v>
      </c>
      <c r="CW289">
        <v>46.895300172353977</v>
      </c>
      <c r="CX289">
        <v>90.127884518255172</v>
      </c>
      <c r="CY289">
        <v>256.89591583575123</v>
      </c>
      <c r="CZ289">
        <v>376.28798111339472</v>
      </c>
      <c r="DA289">
        <v>375.76408753247267</v>
      </c>
      <c r="DB289">
        <v>22.140130196951269</v>
      </c>
      <c r="DC289">
        <v>12.344337629485461</v>
      </c>
      <c r="DD289">
        <v>1422.552081767785</v>
      </c>
      <c r="DE289">
        <v>15.44288597232382</v>
      </c>
      <c r="DF289">
        <v>51.4821622049014</v>
      </c>
      <c r="DG289">
        <v>1396.5359935379299</v>
      </c>
      <c r="DH289">
        <v>176.38455335663249</v>
      </c>
      <c r="DI289">
        <v>219.94488042175709</v>
      </c>
      <c r="DJ289">
        <v>113.13307892976979</v>
      </c>
      <c r="DK289">
        <v>9.5026348032639731</v>
      </c>
    </row>
    <row r="290">
      <c r="A290" t="s">
        <v>725</v>
      </c>
      <c r="B290">
        <v>2018</v>
      </c>
      <c r="C290" t="s">
        <v>732</v>
      </c>
      <c r="D290">
        <v>62</v>
      </c>
      <c r="E290" t="s">
        <v>543</v>
      </c>
      <c r="F290" t="s">
        <v>548</v>
      </c>
      <c r="G290" t="s">
        <v>195</v>
      </c>
      <c r="H290">
        <v>4.2934118001546207</v>
      </c>
      <c r="I290">
        <v>6.8625127213267714</v>
      </c>
      <c r="J290">
        <v>10.040195751079491</v>
      </c>
      <c r="K290">
        <v>5.549086430723051</v>
      </c>
      <c r="L290">
        <v>2.0561575615382131</v>
      </c>
      <c r="M290">
        <v>6.1209571637934426</v>
      </c>
      <c r="N290">
        <v>6.9392619397985618</v>
      </c>
      <c r="O290">
        <v>3.760547850529123</v>
      </c>
      <c r="P290">
        <v>2.5367659385952268</v>
      </c>
      <c r="Q290">
        <v>1.5500607537336559</v>
      </c>
      <c r="R290">
        <v>3.952797016282795</v>
      </c>
      <c r="S290">
        <v>3.7960325217895718</v>
      </c>
      <c r="T290">
        <v>7.3487035752119541</v>
      </c>
      <c r="U290">
        <v>9.3352224980013503</v>
      </c>
      <c r="V290">
        <v>10.545331639063891</v>
      </c>
      <c r="W290" t="s">
        <v>523</v>
      </c>
      <c r="X290" t="s">
        <v>262</v>
      </c>
      <c r="Y290" t="s">
        <v>524</v>
      </c>
      <c r="Z290" t="s">
        <v>525</v>
      </c>
      <c r="AA290" t="s">
        <v>526</v>
      </c>
      <c r="AB290" t="s">
        <v>527</v>
      </c>
      <c r="AC290" t="s">
        <v>528</v>
      </c>
      <c r="AD290" t="s">
        <v>529</v>
      </c>
      <c r="AE290" t="s">
        <v>328</v>
      </c>
      <c r="AF290" t="s">
        <v>266</v>
      </c>
      <c r="AG290" t="s">
        <v>530</v>
      </c>
      <c r="AH290" t="s">
        <v>531</v>
      </c>
      <c r="AI290" t="s">
        <v>532</v>
      </c>
      <c r="AJ290" t="s">
        <v>533</v>
      </c>
      <c r="AK290" t="s">
        <v>534</v>
      </c>
      <c r="AL290" t="s">
        <v>535</v>
      </c>
      <c r="AM290" t="s">
        <v>267</v>
      </c>
      <c r="AN290" t="s">
        <v>536</v>
      </c>
      <c r="AO290" t="s">
        <v>329</v>
      </c>
      <c r="AP290" t="s">
        <v>537</v>
      </c>
      <c r="AQ290" t="s">
        <v>538</v>
      </c>
      <c r="AR290" t="s">
        <v>331</v>
      </c>
      <c r="AS290" t="s">
        <v>539</v>
      </c>
      <c r="AT290" t="s">
        <v>540</v>
      </c>
      <c r="AU290" t="s">
        <v>541</v>
      </c>
      <c r="AV290" t="s">
        <v>542</v>
      </c>
      <c r="AW290">
        <v>4.9671286597184237</v>
      </c>
      <c r="AX290">
        <v>6.664447821565556</v>
      </c>
      <c r="AY290">
        <v>23.197481111955241</v>
      </c>
      <c r="AZ290">
        <v>1.5593741063624109</v>
      </c>
      <c r="BA290">
        <v>4.1404869122045618</v>
      </c>
      <c r="BB290">
        <v>10.734024136593019</v>
      </c>
      <c r="BC290">
        <v>0</v>
      </c>
      <c r="BD290">
        <v>6.6987655768677143</v>
      </c>
      <c r="BE290">
        <v>1.290524549430925</v>
      </c>
      <c r="BF290">
        <v>1.073948482576768</v>
      </c>
      <c r="BG290">
        <v>4.1049540123970756</v>
      </c>
      <c r="BH290">
        <v>0</v>
      </c>
      <c r="BI290">
        <v>4.72646248915615</v>
      </c>
      <c r="BJ290">
        <v>0.67642998792627174</v>
      </c>
      <c r="BK290">
        <v>0.88082127415192502</v>
      </c>
      <c r="BL290">
        <v>4.4411724491787314</v>
      </c>
      <c r="BM290">
        <v>1.6645411997108539</v>
      </c>
      <c r="BN290">
        <v>0.1235331230106166</v>
      </c>
      <c r="BO290">
        <v>11.94921104373894</v>
      </c>
      <c r="BP290">
        <v>1.1908825687578859</v>
      </c>
      <c r="BQ290">
        <v>0</v>
      </c>
      <c r="BR290">
        <v>0.094421660115574693</v>
      </c>
      <c r="BS290">
        <v>13.84436635787139</v>
      </c>
      <c r="BT290">
        <v>18.597098071684691</v>
      </c>
      <c r="BU290">
        <v>3.1113482028309192</v>
      </c>
      <c r="BV290">
        <v>0.74140246502842611</v>
      </c>
      <c r="BW290">
        <v>922.21149320517623</v>
      </c>
      <c r="BX290">
        <v>1473.4390698888089</v>
      </c>
      <c r="BY290">
        <v>2157.343894180955</v>
      </c>
      <c r="BZ290">
        <v>1191.49115001055</v>
      </c>
      <c r="CA290">
        <v>441.58658753126502</v>
      </c>
      <c r="CB290">
        <v>576.96093468768777</v>
      </c>
      <c r="CC290">
        <v>653.06023319050337</v>
      </c>
      <c r="CD290">
        <v>354.40105094772792</v>
      </c>
      <c r="CE290">
        <v>238.73572457144789</v>
      </c>
      <c r="CF290">
        <v>146.3076921025276</v>
      </c>
      <c r="CG290">
        <v>476.68344766351407</v>
      </c>
      <c r="CH290">
        <v>457.44535299579258</v>
      </c>
      <c r="CI290">
        <v>885.88402307690353</v>
      </c>
      <c r="CJ290">
        <v>1125.111842819905</v>
      </c>
      <c r="CK290">
        <v>1271.4818927607459</v>
      </c>
      <c r="CL290">
        <v>70.633898717453903</v>
      </c>
      <c r="CM290">
        <v>170.48998527806569</v>
      </c>
      <c r="CN290">
        <v>2006.7706593108619</v>
      </c>
      <c r="CO290">
        <v>33.546086349289013</v>
      </c>
      <c r="CP290">
        <v>87.09197943885097</v>
      </c>
      <c r="CQ290">
        <v>432.63416686928639</v>
      </c>
      <c r="CR290">
        <v>0</v>
      </c>
      <c r="CS290">
        <v>259.01583967653937</v>
      </c>
      <c r="CT290">
        <v>47.303038713497408</v>
      </c>
      <c r="CU290">
        <v>160.7682227213854</v>
      </c>
      <c r="CV290">
        <v>310.56654275156518</v>
      </c>
      <c r="CW290">
        <v>0</v>
      </c>
      <c r="CX290">
        <v>350.59339280703318</v>
      </c>
      <c r="CY290">
        <v>19.12835768902395</v>
      </c>
      <c r="CZ290">
        <v>27.17314972074378</v>
      </c>
      <c r="DA290">
        <v>157.04690764568321</v>
      </c>
      <c r="DB290">
        <v>20.855183807142431</v>
      </c>
      <c r="DC290">
        <v>0.88540114059840647</v>
      </c>
      <c r="DD290">
        <v>1109.2544737538219</v>
      </c>
      <c r="DE290">
        <v>9.9619191875720112</v>
      </c>
      <c r="DF290">
        <v>0</v>
      </c>
      <c r="DG290">
        <v>8.0790089411307999</v>
      </c>
      <c r="DH290">
        <v>255.19087521686879</v>
      </c>
      <c r="DI290">
        <v>485.14916914266149</v>
      </c>
      <c r="DJ290">
        <v>157.6530136696243</v>
      </c>
      <c r="DK290">
        <v>6.2809222680551704</v>
      </c>
    </row>
    <row r="291">
      <c r="A291" t="s">
        <v>725</v>
      </c>
      <c r="B291">
        <v>2018</v>
      </c>
      <c r="C291" t="s">
        <v>732</v>
      </c>
      <c r="D291">
        <v>63</v>
      </c>
      <c r="E291" t="s">
        <v>543</v>
      </c>
      <c r="F291" t="s">
        <v>549</v>
      </c>
      <c r="G291" t="s">
        <v>195</v>
      </c>
      <c r="H291">
        <v>1.477847257786536</v>
      </c>
      <c r="I291">
        <v>1.2143738387243861</v>
      </c>
      <c r="J291">
        <v>3.0352200085545751</v>
      </c>
      <c r="K291">
        <v>3.3120604648945511</v>
      </c>
      <c r="L291">
        <v>0.96921695862628598</v>
      </c>
      <c r="M291">
        <v>7.7612082581050679</v>
      </c>
      <c r="N291">
        <v>4.5030684766360434</v>
      </c>
      <c r="O291">
        <v>1.8389125383982501</v>
      </c>
      <c r="P291">
        <v>1.4220132428267751</v>
      </c>
      <c r="Q291">
        <v>0.69417213009886269</v>
      </c>
      <c r="R291">
        <v>0.69628112640151052</v>
      </c>
      <c r="S291">
        <v>1.01367722012442</v>
      </c>
      <c r="T291">
        <v>0.56206065493449175</v>
      </c>
      <c r="U291">
        <v>1.7201872229155439</v>
      </c>
      <c r="V291">
        <v>1.1649032316984089</v>
      </c>
      <c r="W291" t="s">
        <v>523</v>
      </c>
      <c r="X291" t="s">
        <v>262</v>
      </c>
      <c r="Y291" t="s">
        <v>524</v>
      </c>
      <c r="Z291" t="s">
        <v>525</v>
      </c>
      <c r="AA291" t="s">
        <v>526</v>
      </c>
      <c r="AB291" t="s">
        <v>527</v>
      </c>
      <c r="AC291" t="s">
        <v>528</v>
      </c>
      <c r="AD291" t="s">
        <v>529</v>
      </c>
      <c r="AE291" t="s">
        <v>328</v>
      </c>
      <c r="AF291" t="s">
        <v>266</v>
      </c>
      <c r="AG291" t="s">
        <v>530</v>
      </c>
      <c r="AH291" t="s">
        <v>531</v>
      </c>
      <c r="AI291" t="s">
        <v>532</v>
      </c>
      <c r="AJ291" t="s">
        <v>533</v>
      </c>
      <c r="AK291" t="s">
        <v>534</v>
      </c>
      <c r="AL291" t="s">
        <v>535</v>
      </c>
      <c r="AM291" t="s">
        <v>267</v>
      </c>
      <c r="AN291" t="s">
        <v>536</v>
      </c>
      <c r="AO291" t="s">
        <v>329</v>
      </c>
      <c r="AP291" t="s">
        <v>537</v>
      </c>
      <c r="AQ291" t="s">
        <v>538</v>
      </c>
      <c r="AR291" t="s">
        <v>331</v>
      </c>
      <c r="AS291" t="s">
        <v>539</v>
      </c>
      <c r="AT291" t="s">
        <v>540</v>
      </c>
      <c r="AU291" t="s">
        <v>541</v>
      </c>
      <c r="AV291" t="s">
        <v>542</v>
      </c>
      <c r="AW291">
        <v>7.4484922179440467</v>
      </c>
      <c r="AX291">
        <v>4.7420949134360502</v>
      </c>
      <c r="AY291">
        <v>1.4041805892284851</v>
      </c>
      <c r="AZ291">
        <v>5.9163105446547721</v>
      </c>
      <c r="BA291">
        <v>7.081942167369597</v>
      </c>
      <c r="BB291">
        <v>1.0685100082788881</v>
      </c>
      <c r="BC291">
        <v>0.33075721242219419</v>
      </c>
      <c r="BD291">
        <v>1.5647560912443399</v>
      </c>
      <c r="BE291">
        <v>1.0733678099582431</v>
      </c>
      <c r="BF291">
        <v>0.36696285750136631</v>
      </c>
      <c r="BG291">
        <v>3.939960103405189</v>
      </c>
      <c r="BH291">
        <v>1.3503140281064261</v>
      </c>
      <c r="BI291">
        <v>0.82806427111006065</v>
      </c>
      <c r="BJ291">
        <v>8.3021306010309068</v>
      </c>
      <c r="BK291">
        <v>3.134472890879167</v>
      </c>
      <c r="BL291">
        <v>2.5911892984423912</v>
      </c>
      <c r="BM291">
        <v>3.127282924193286</v>
      </c>
      <c r="BN291">
        <v>0.082858097055548294</v>
      </c>
      <c r="BO291">
        <v>0.25934537147755032</v>
      </c>
      <c r="BP291">
        <v>3.6666016978493339</v>
      </c>
      <c r="BQ291">
        <v>1.093471490860815</v>
      </c>
      <c r="BR291">
        <v>2.1196145790617189</v>
      </c>
      <c r="BS291">
        <v>2.1071080573907461</v>
      </c>
      <c r="BT291">
        <v>2.9095715137230198</v>
      </c>
      <c r="BU291">
        <v>1.255645900693352</v>
      </c>
      <c r="BV291">
        <v>2.9675802433395919</v>
      </c>
      <c r="BW291">
        <v>317.43699178434588</v>
      </c>
      <c r="BX291">
        <v>260.73625391858292</v>
      </c>
      <c r="BY291">
        <v>652.17984940652718</v>
      </c>
      <c r="BZ291">
        <v>711.16043721587505</v>
      </c>
      <c r="CA291">
        <v>208.1519516515217</v>
      </c>
      <c r="CB291">
        <v>731.57087218152151</v>
      </c>
      <c r="CC291">
        <v>423.78785740290209</v>
      </c>
      <c r="CD291">
        <v>173.30255114759291</v>
      </c>
      <c r="CE291">
        <v>133.82604863594139</v>
      </c>
      <c r="CF291">
        <v>65.521768764239965</v>
      </c>
      <c r="CG291">
        <v>83.967298727681865</v>
      </c>
      <c r="CH291">
        <v>122.1543627779577</v>
      </c>
      <c r="CI291">
        <v>67.75624422873058</v>
      </c>
      <c r="CJ291">
        <v>207.32264461657221</v>
      </c>
      <c r="CK291">
        <v>140.45583549371281</v>
      </c>
      <c r="CL291">
        <v>105.91955251463691</v>
      </c>
      <c r="CM291">
        <v>121.31232978713319</v>
      </c>
      <c r="CN291">
        <v>121.4730337849191</v>
      </c>
      <c r="CO291">
        <v>127.2748236554803</v>
      </c>
      <c r="CP291">
        <v>148.9632438662355</v>
      </c>
      <c r="CQ291">
        <v>43.066228596161572</v>
      </c>
      <c r="CR291">
        <v>15.38109491000105</v>
      </c>
      <c r="CS291">
        <v>60.503179012892957</v>
      </c>
      <c r="CT291">
        <v>39.343350028223831</v>
      </c>
      <c r="CU291">
        <v>54.933702465600817</v>
      </c>
      <c r="CV291">
        <v>298.08367747806261</v>
      </c>
      <c r="CW291">
        <v>37.568978877848878</v>
      </c>
      <c r="CX291">
        <v>61.423075489718109</v>
      </c>
      <c r="CY291">
        <v>234.7709689872884</v>
      </c>
      <c r="CZ291">
        <v>96.697824699430868</v>
      </c>
      <c r="DA291">
        <v>91.628566803393667</v>
      </c>
      <c r="DB291">
        <v>39.182004153647974</v>
      </c>
      <c r="DC291">
        <v>0.59387030662611107</v>
      </c>
      <c r="DD291">
        <v>24.075230783504821</v>
      </c>
      <c r="DE291">
        <v>30.671697416049291</v>
      </c>
      <c r="DF291">
        <v>11.9309116566008</v>
      </c>
      <c r="DG291">
        <v>181.3607716177635</v>
      </c>
      <c r="DH291">
        <v>38.839968218288007</v>
      </c>
      <c r="DI291">
        <v>75.90303589316963</v>
      </c>
      <c r="DJ291">
        <v>63.623981451546463</v>
      </c>
      <c r="DK291">
        <v>25.140381522628982</v>
      </c>
    </row>
    <row r="292">
      <c r="A292" t="s">
        <v>725</v>
      </c>
      <c r="B292">
        <v>2018</v>
      </c>
      <c r="C292" t="s">
        <v>732</v>
      </c>
      <c r="D292">
        <v>64</v>
      </c>
      <c r="E292" t="s">
        <v>543</v>
      </c>
      <c r="F292" t="s">
        <v>550</v>
      </c>
      <c r="G292" t="s">
        <v>195</v>
      </c>
      <c r="H292">
        <v>6.6747823853264459</v>
      </c>
      <c r="I292">
        <v>6.5019644700748724</v>
      </c>
      <c r="J292">
        <v>7.5181277344243886</v>
      </c>
      <c r="K292">
        <v>4.5256776107569303</v>
      </c>
      <c r="L292">
        <v>0.3781655008942616</v>
      </c>
      <c r="M292">
        <v>10.5101492092443</v>
      </c>
      <c r="N292">
        <v>5.1376581788000726</v>
      </c>
      <c r="O292">
        <v>1.20493351249581</v>
      </c>
      <c r="P292">
        <v>0.40856344837042102</v>
      </c>
      <c r="Q292">
        <v>0.25796977645706931</v>
      </c>
      <c r="R292">
        <v>5.1989430733675803</v>
      </c>
      <c r="S292">
        <v>7.458647712661211</v>
      </c>
      <c r="T292">
        <v>5.8948373407749379</v>
      </c>
      <c r="U292">
        <v>7.565196148412288</v>
      </c>
      <c r="V292">
        <v>5.8007115696435294</v>
      </c>
      <c r="W292" t="s">
        <v>523</v>
      </c>
      <c r="X292" t="s">
        <v>262</v>
      </c>
      <c r="Y292" t="s">
        <v>524</v>
      </c>
      <c r="Z292" t="s">
        <v>525</v>
      </c>
      <c r="AA292" t="s">
        <v>526</v>
      </c>
      <c r="AB292" t="s">
        <v>527</v>
      </c>
      <c r="AC292" t="s">
        <v>528</v>
      </c>
      <c r="AD292" t="s">
        <v>529</v>
      </c>
      <c r="AE292" t="s">
        <v>328</v>
      </c>
      <c r="AF292" t="s">
        <v>266</v>
      </c>
      <c r="AG292" t="s">
        <v>530</v>
      </c>
      <c r="AH292" t="s">
        <v>531</v>
      </c>
      <c r="AI292" t="s">
        <v>532</v>
      </c>
      <c r="AJ292" t="s">
        <v>533</v>
      </c>
      <c r="AK292" t="s">
        <v>534</v>
      </c>
      <c r="AL292" t="s">
        <v>535</v>
      </c>
      <c r="AM292" t="s">
        <v>267</v>
      </c>
      <c r="AN292" t="s">
        <v>536</v>
      </c>
      <c r="AO292" t="s">
        <v>329</v>
      </c>
      <c r="AP292" t="s">
        <v>537</v>
      </c>
      <c r="AQ292" t="s">
        <v>538</v>
      </c>
      <c r="AR292" t="s">
        <v>331</v>
      </c>
      <c r="AS292" t="s">
        <v>539</v>
      </c>
      <c r="AT292" t="s">
        <v>540</v>
      </c>
      <c r="AU292" t="s">
        <v>541</v>
      </c>
      <c r="AV292" t="s">
        <v>542</v>
      </c>
      <c r="AW292">
        <v>7.0290612736528573</v>
      </c>
      <c r="AX292">
        <v>11.28113800994854</v>
      </c>
      <c r="AY292">
        <v>0.40218431712123359</v>
      </c>
      <c r="AZ292">
        <v>21.003329900581289</v>
      </c>
      <c r="BA292">
        <v>7.5993473779390914</v>
      </c>
      <c r="BB292">
        <v>3.9702775849749181</v>
      </c>
      <c r="BC292">
        <v>5.1961305257622863</v>
      </c>
      <c r="BD292">
        <v>2.2367814175996621</v>
      </c>
      <c r="BE292">
        <v>0.93490695308364768</v>
      </c>
      <c r="BF292">
        <v>0.28668973242294249</v>
      </c>
      <c r="BG292">
        <v>7.4123860197990954</v>
      </c>
      <c r="BH292">
        <v>7.9040514998573634</v>
      </c>
      <c r="BI292">
        <v>4.3744780417821367</v>
      </c>
      <c r="BJ292">
        <v>31.414828609593439</v>
      </c>
      <c r="BK292">
        <v>23.211121979367139</v>
      </c>
      <c r="BL292">
        <v>5.2635596275855923</v>
      </c>
      <c r="BM292">
        <v>4.8148593144803549</v>
      </c>
      <c r="BN292">
        <v>2.8542458290339492</v>
      </c>
      <c r="BO292">
        <v>0.65917318508232381</v>
      </c>
      <c r="BP292">
        <v>12.87865688271966</v>
      </c>
      <c r="BQ292">
        <v>9.6773185644822242</v>
      </c>
      <c r="BR292">
        <v>2.0971149146415251</v>
      </c>
      <c r="BS292">
        <v>14.48207394729924</v>
      </c>
      <c r="BT292">
        <v>1.0733902814896159</v>
      </c>
      <c r="BU292">
        <v>1.8584151355283749</v>
      </c>
      <c r="BV292">
        <v>9.231062083699392</v>
      </c>
      <c r="BW292">
        <v>1433.7224838693151</v>
      </c>
      <c r="BX292">
        <v>1396.0263347074711</v>
      </c>
      <c r="BY292">
        <v>1615.425372736295</v>
      </c>
      <c r="BZ292">
        <v>971.74641057359599</v>
      </c>
      <c r="CA292">
        <v>81.215961357076679</v>
      </c>
      <c r="CB292">
        <v>990.68582726603279</v>
      </c>
      <c r="CC292">
        <v>483.50966967499568</v>
      </c>
      <c r="CD292">
        <v>113.555184011438</v>
      </c>
      <c r="CE292">
        <v>38.450015981425288</v>
      </c>
      <c r="CF292">
        <v>24.349344072306</v>
      </c>
      <c r="CG292">
        <v>626.96113618041204</v>
      </c>
      <c r="CH292">
        <v>898.81309398821429</v>
      </c>
      <c r="CI292">
        <v>710.62088236142233</v>
      </c>
      <c r="CJ292">
        <v>911.78242207473181</v>
      </c>
      <c r="CK292">
        <v>699.40898763277175</v>
      </c>
      <c r="CL292">
        <v>99.955132249406745</v>
      </c>
      <c r="CM292">
        <v>288.59420986270737</v>
      </c>
      <c r="CN292">
        <v>34.792212281096234</v>
      </c>
      <c r="CO292">
        <v>451.8348198759648</v>
      </c>
      <c r="CP292">
        <v>159.846467244541</v>
      </c>
      <c r="CQ292">
        <v>160.02178804123841</v>
      </c>
      <c r="CR292">
        <v>241.6339652768838</v>
      </c>
      <c r="CS292">
        <v>86.487847709303054</v>
      </c>
      <c r="CT292">
        <v>34.268189485225122</v>
      </c>
      <c r="CU292">
        <v>42.916955051250653</v>
      </c>
      <c r="CV292">
        <v>560.79534454145346</v>
      </c>
      <c r="CW292">
        <v>219.90969335035811</v>
      </c>
      <c r="CX292">
        <v>324.4843478493537</v>
      </c>
      <c r="CY292">
        <v>888.36108556615852</v>
      </c>
      <c r="CZ292">
        <v>716.05819618635007</v>
      </c>
      <c r="DA292">
        <v>186.12782371777581</v>
      </c>
      <c r="DB292">
        <v>60.325797899422732</v>
      </c>
      <c r="DC292">
        <v>20.45728668543186</v>
      </c>
      <c r="DD292">
        <v>61.191554978372217</v>
      </c>
      <c r="DE292">
        <v>107.7319817049105</v>
      </c>
      <c r="DF292">
        <v>105.5896142063358</v>
      </c>
      <c r="DG292">
        <v>179.43563082061289</v>
      </c>
      <c r="DH292">
        <v>266.94563189347218</v>
      </c>
      <c r="DI292">
        <v>28.001917354158479</v>
      </c>
      <c r="DJ292">
        <v>94.166492358108272</v>
      </c>
      <c r="DK292">
        <v>78.202577053860026</v>
      </c>
    </row>
    <row r="293">
      <c r="A293" t="s">
        <v>725</v>
      </c>
      <c r="B293">
        <v>2018</v>
      </c>
      <c r="C293" t="s">
        <v>732</v>
      </c>
      <c r="D293">
        <v>65</v>
      </c>
      <c r="E293" t="s">
        <v>543</v>
      </c>
      <c r="F293" t="s">
        <v>551</v>
      </c>
      <c r="G293" t="s">
        <v>195</v>
      </c>
      <c r="H293">
        <v>19.721713288773419</v>
      </c>
      <c r="I293">
        <v>20.250839061160949</v>
      </c>
      <c r="J293">
        <v>24.52897414104935</v>
      </c>
      <c r="K293">
        <v>13.376785068509459</v>
      </c>
      <c r="L293">
        <v>1.1583785498016781</v>
      </c>
      <c r="M293">
        <v>37.918831783135211</v>
      </c>
      <c r="N293">
        <v>12.00348805558297</v>
      </c>
      <c r="O293">
        <v>4.0896281491503377</v>
      </c>
      <c r="P293">
        <v>1.8680358518210249</v>
      </c>
      <c r="Q293">
        <v>0.2068010518773917</v>
      </c>
      <c r="R293">
        <v>17.39403668153253</v>
      </c>
      <c r="S293">
        <v>17.083315223119609</v>
      </c>
      <c r="T293">
        <v>18.079867473653469</v>
      </c>
      <c r="U293">
        <v>19.228064872686549</v>
      </c>
      <c r="V293">
        <v>25.19579097154114</v>
      </c>
      <c r="W293" t="s">
        <v>523</v>
      </c>
      <c r="X293" t="s">
        <v>262</v>
      </c>
      <c r="Y293" t="s">
        <v>524</v>
      </c>
      <c r="Z293" t="s">
        <v>525</v>
      </c>
      <c r="AA293" t="s">
        <v>526</v>
      </c>
      <c r="AB293" t="s">
        <v>527</v>
      </c>
      <c r="AC293" t="s">
        <v>528</v>
      </c>
      <c r="AD293" t="s">
        <v>529</v>
      </c>
      <c r="AE293" t="s">
        <v>328</v>
      </c>
      <c r="AF293" t="s">
        <v>266</v>
      </c>
      <c r="AG293" t="s">
        <v>530</v>
      </c>
      <c r="AH293" t="s">
        <v>531</v>
      </c>
      <c r="AI293" t="s">
        <v>532</v>
      </c>
      <c r="AJ293" t="s">
        <v>533</v>
      </c>
      <c r="AK293" t="s">
        <v>534</v>
      </c>
      <c r="AL293" t="s">
        <v>535</v>
      </c>
      <c r="AM293" t="s">
        <v>267</v>
      </c>
      <c r="AN293" t="s">
        <v>536</v>
      </c>
      <c r="AO293" t="s">
        <v>329</v>
      </c>
      <c r="AP293" t="s">
        <v>537</v>
      </c>
      <c r="AQ293" t="s">
        <v>538</v>
      </c>
      <c r="AR293" t="s">
        <v>331</v>
      </c>
      <c r="AS293" t="s">
        <v>539</v>
      </c>
      <c r="AT293" t="s">
        <v>540</v>
      </c>
      <c r="AU293" t="s">
        <v>541</v>
      </c>
      <c r="AV293" t="s">
        <v>542</v>
      </c>
      <c r="AW293">
        <v>37.369052134591684</v>
      </c>
      <c r="AX293">
        <v>8.4544017821095689</v>
      </c>
      <c r="AY293">
        <v>2.5716601400232921</v>
      </c>
      <c r="AZ293">
        <v>11.86758548471567</v>
      </c>
      <c r="BA293">
        <v>49.980346306355187</v>
      </c>
      <c r="BB293">
        <v>42.100542176290332</v>
      </c>
      <c r="BC293">
        <v>12.938875312593071</v>
      </c>
      <c r="BD293">
        <v>11.54574047046667</v>
      </c>
      <c r="BE293">
        <v>29.004815083605369</v>
      </c>
      <c r="BF293">
        <v>1.0641316400890659</v>
      </c>
      <c r="BG293">
        <v>13.37441895218682</v>
      </c>
      <c r="BH293">
        <v>8.3537302963163391</v>
      </c>
      <c r="BI293">
        <v>15.711665034347099</v>
      </c>
      <c r="BJ293">
        <v>15.12117234063229</v>
      </c>
      <c r="BK293">
        <v>15.3182439591393</v>
      </c>
      <c r="BL293">
        <v>43.45929055908119</v>
      </c>
      <c r="BM293">
        <v>25.442837043767678</v>
      </c>
      <c r="BN293">
        <v>0.61923294632678783</v>
      </c>
      <c r="BO293">
        <v>17.783919187438439</v>
      </c>
      <c r="BP293">
        <v>5.2697867285786701</v>
      </c>
      <c r="BQ293">
        <v>5.4949138851025969</v>
      </c>
      <c r="BR293">
        <v>27.347592756360392</v>
      </c>
      <c r="BS293">
        <v>5.7950031965654407</v>
      </c>
      <c r="BT293">
        <v>23.03585744281472</v>
      </c>
      <c r="BU293">
        <v>13.84921038264598</v>
      </c>
      <c r="BV293">
        <v>6.7652517475732674</v>
      </c>
      <c r="BW293">
        <v>4236.1626387548249</v>
      </c>
      <c r="BX293">
        <v>4348.0250867900932</v>
      </c>
      <c r="BY293">
        <v>5270.5578562077153</v>
      </c>
      <c r="BZ293">
        <v>2872.2423454207228</v>
      </c>
      <c r="CA293">
        <v>248.77686440219429</v>
      </c>
      <c r="CB293">
        <v>3574.2260634126501</v>
      </c>
      <c r="CC293">
        <v>1129.6591448320501</v>
      </c>
      <c r="CD293">
        <v>385.41419273267837</v>
      </c>
      <c r="CE293">
        <v>175.8013562957627</v>
      </c>
      <c r="CF293">
        <v>19.51961208725319</v>
      </c>
      <c r="CG293">
        <v>2097.615774344978</v>
      </c>
      <c r="CH293">
        <v>2058.6449451424241</v>
      </c>
      <c r="CI293">
        <v>2179.5226287645469</v>
      </c>
      <c r="CJ293">
        <v>2317.4298745852911</v>
      </c>
      <c r="CK293">
        <v>3037.9311993779161</v>
      </c>
      <c r="CL293">
        <v>531.39792110632243</v>
      </c>
      <c r="CM293">
        <v>216.280609280562</v>
      </c>
      <c r="CN293">
        <v>222.46950390050449</v>
      </c>
      <c r="CO293">
        <v>255.30182000810811</v>
      </c>
      <c r="CP293">
        <v>1051.29840648188</v>
      </c>
      <c r="CQ293">
        <v>1696.859701208552</v>
      </c>
      <c r="CR293">
        <v>601.69230401431889</v>
      </c>
      <c r="CS293">
        <v>446.42996210708918</v>
      </c>
      <c r="CT293">
        <v>1063.1459055797341</v>
      </c>
      <c r="CU293">
        <v>159.29865844983209</v>
      </c>
      <c r="CV293">
        <v>1011.8620190987619</v>
      </c>
      <c r="CW293">
        <v>232.42083731712449</v>
      </c>
      <c r="CX293">
        <v>1165.439472687498</v>
      </c>
      <c r="CY293">
        <v>427.6025580943292</v>
      </c>
      <c r="CZ293">
        <v>472.5645812328288</v>
      </c>
      <c r="DA293">
        <v>1536.7895007186789</v>
      </c>
      <c r="DB293">
        <v>318.77555401759969</v>
      </c>
      <c r="DC293">
        <v>4.4382392641909556</v>
      </c>
      <c r="DD293">
        <v>1650.894929157593</v>
      </c>
      <c r="DE293">
        <v>44.082591267244602</v>
      </c>
      <c r="DF293">
        <v>59.955227613824462</v>
      </c>
      <c r="DG293">
        <v>2339.9445225449458</v>
      </c>
      <c r="DH293">
        <v>106.81831868565639</v>
      </c>
      <c r="DI293">
        <v>600.94467727125073</v>
      </c>
      <c r="DJ293">
        <v>701.74394231484905</v>
      </c>
      <c r="DK293">
        <v>57.313028152263961</v>
      </c>
    </row>
    <row r="294">
      <c r="A294" t="s">
        <v>725</v>
      </c>
      <c r="B294">
        <v>2018</v>
      </c>
      <c r="C294" t="s">
        <v>732</v>
      </c>
      <c r="D294">
        <v>66</v>
      </c>
      <c r="E294" t="s">
        <v>543</v>
      </c>
      <c r="F294" t="s">
        <v>552</v>
      </c>
      <c r="G294" t="s">
        <v>195</v>
      </c>
      <c r="H294">
        <v>44.568932797320379</v>
      </c>
      <c r="I294">
        <v>44.324422414700457</v>
      </c>
      <c r="J294">
        <v>30.9828013725304</v>
      </c>
      <c r="K294">
        <v>8.4137567514458738</v>
      </c>
      <c r="L294">
        <v>0.48660573640457222</v>
      </c>
      <c r="M294">
        <v>14.971944076650439</v>
      </c>
      <c r="N294">
        <v>5.7852072040319378</v>
      </c>
      <c r="O294">
        <v>1.590078584992261</v>
      </c>
      <c r="P294">
        <v>0.6655635293030242</v>
      </c>
      <c r="Q294">
        <v>0.023820463218738</v>
      </c>
      <c r="R294">
        <v>47.663485137295787</v>
      </c>
      <c r="S294">
        <v>46.849409175276527</v>
      </c>
      <c r="T294">
        <v>47.391098376191337</v>
      </c>
      <c r="U294">
        <v>39.988409575943599</v>
      </c>
      <c r="V294">
        <v>29.54187856084005</v>
      </c>
      <c r="W294" t="s">
        <v>523</v>
      </c>
      <c r="X294" t="s">
        <v>262</v>
      </c>
      <c r="Y294" t="s">
        <v>524</v>
      </c>
      <c r="Z294" t="s">
        <v>525</v>
      </c>
      <c r="AA294" t="s">
        <v>526</v>
      </c>
      <c r="AB294" t="s">
        <v>527</v>
      </c>
      <c r="AC294" t="s">
        <v>528</v>
      </c>
      <c r="AD294" t="s">
        <v>529</v>
      </c>
      <c r="AE294" t="s">
        <v>328</v>
      </c>
      <c r="AF294" t="s">
        <v>266</v>
      </c>
      <c r="AG294" t="s">
        <v>530</v>
      </c>
      <c r="AH294" t="s">
        <v>531</v>
      </c>
      <c r="AI294" t="s">
        <v>532</v>
      </c>
      <c r="AJ294" t="s">
        <v>533</v>
      </c>
      <c r="AK294" t="s">
        <v>534</v>
      </c>
      <c r="AL294" t="s">
        <v>535</v>
      </c>
      <c r="AM294" t="s">
        <v>267</v>
      </c>
      <c r="AN294" t="s">
        <v>536</v>
      </c>
      <c r="AO294" t="s">
        <v>329</v>
      </c>
      <c r="AP294" t="s">
        <v>537</v>
      </c>
      <c r="AQ294" t="s">
        <v>538</v>
      </c>
      <c r="AR294" t="s">
        <v>331</v>
      </c>
      <c r="AS294" t="s">
        <v>539</v>
      </c>
      <c r="AT294" t="s">
        <v>540</v>
      </c>
      <c r="AU294" t="s">
        <v>541</v>
      </c>
      <c r="AV294" t="s">
        <v>542</v>
      </c>
      <c r="AW294">
        <v>35.453869408898512</v>
      </c>
      <c r="AX294">
        <v>39.617543633832291</v>
      </c>
      <c r="AY294">
        <v>0.35342388801412378</v>
      </c>
      <c r="AZ294">
        <v>21.211294534281301</v>
      </c>
      <c r="BA294">
        <v>18.519580434241981</v>
      </c>
      <c r="BB294">
        <v>13.890003313756599</v>
      </c>
      <c r="BC294">
        <v>79.165765387294883</v>
      </c>
      <c r="BD294">
        <v>75.733900419031244</v>
      </c>
      <c r="BE294">
        <v>28.079502592423019</v>
      </c>
      <c r="BF294">
        <v>0.13761107156301239</v>
      </c>
      <c r="BG294">
        <v>16.514111032559079</v>
      </c>
      <c r="BH294">
        <v>57.541745489724683</v>
      </c>
      <c r="BI294">
        <v>51.588725876152267</v>
      </c>
      <c r="BJ294">
        <v>27.036751794949211</v>
      </c>
      <c r="BK294">
        <v>29.09265024752828</v>
      </c>
      <c r="BL294">
        <v>28.969224420726139</v>
      </c>
      <c r="BM294">
        <v>26.624330810735259</v>
      </c>
      <c r="BN294">
        <v>57.265596310052473</v>
      </c>
      <c r="BO294">
        <v>7.1828537104857508</v>
      </c>
      <c r="BP294">
        <v>70.63146274243401</v>
      </c>
      <c r="BQ294">
        <v>55.106242510203387</v>
      </c>
      <c r="BR294">
        <v>12.222350697950461</v>
      </c>
      <c r="BS294">
        <v>50.056195534939562</v>
      </c>
      <c r="BT294">
        <v>11.384761996709059</v>
      </c>
      <c r="BU294">
        <v>43.159327948188768</v>
      </c>
      <c r="BV294">
        <v>73.917711625761243</v>
      </c>
      <c r="BW294">
        <v>9573.2680624993282</v>
      </c>
      <c r="BX294">
        <v>9516.8254527400404</v>
      </c>
      <c r="BY294">
        <v>6657.2962343351983</v>
      </c>
      <c r="BZ294">
        <v>1806.5886759639129</v>
      </c>
      <c r="CA294">
        <v>104.50491277102449</v>
      </c>
      <c r="CB294">
        <v>1411.2542560586251</v>
      </c>
      <c r="CC294">
        <v>544.45109559160846</v>
      </c>
      <c r="CD294">
        <v>149.85197476783691</v>
      </c>
      <c r="CE294">
        <v>62.636362700642948</v>
      </c>
      <c r="CF294">
        <v>2.248374452389716</v>
      </c>
      <c r="CG294">
        <v>5747.9284489723304</v>
      </c>
      <c r="CH294">
        <v>5645.6430219742733</v>
      </c>
      <c r="CI294">
        <v>5712.9827673478858</v>
      </c>
      <c r="CJ294">
        <v>4819.5351743420806</v>
      </c>
      <c r="CK294">
        <v>3561.9518621018342</v>
      </c>
      <c r="CL294">
        <v>504.16351025462171</v>
      </c>
      <c r="CM294">
        <v>1013.496483388853</v>
      </c>
      <c r="CN294">
        <v>30.574038851174731</v>
      </c>
      <c r="CO294">
        <v>456.30866584482777</v>
      </c>
      <c r="CP294">
        <v>389.54522803608438</v>
      </c>
      <c r="CQ294">
        <v>559.83570886268387</v>
      </c>
      <c r="CR294">
        <v>3681.4198007285909</v>
      </c>
      <c r="CS294">
        <v>2928.342481001881</v>
      </c>
      <c r="CT294">
        <v>1029.2293926301879</v>
      </c>
      <c r="CU294">
        <v>20.60013842460031</v>
      </c>
      <c r="CV294">
        <v>1249.400201441586</v>
      </c>
      <c r="CW294">
        <v>1600.949539070951</v>
      </c>
      <c r="CX294">
        <v>3826.681472032873</v>
      </c>
      <c r="CY294">
        <v>764.55607869874393</v>
      </c>
      <c r="CZ294">
        <v>897.50209735847773</v>
      </c>
      <c r="DA294">
        <v>1024.397760778272</v>
      </c>
      <c r="DB294">
        <v>333.57859384706279</v>
      </c>
      <c r="DC294">
        <v>410.44072273321279</v>
      </c>
      <c r="DD294">
        <v>666.7898477573857</v>
      </c>
      <c r="DE294">
        <v>590.8432471843347</v>
      </c>
      <c r="DF294">
        <v>601.26644051677715</v>
      </c>
      <c r="DG294">
        <v>1045.7820848469739</v>
      </c>
      <c r="DH294">
        <v>922.67742837686376</v>
      </c>
      <c r="DI294">
        <v>296.99837051458849</v>
      </c>
      <c r="DJ294">
        <v>2186.8970219394519</v>
      </c>
      <c r="DK294">
        <v>626.20698318844086</v>
      </c>
    </row>
    <row r="295">
      <c r="A295" t="s">
        <v>725</v>
      </c>
      <c r="B295">
        <v>2018</v>
      </c>
      <c r="C295" t="s">
        <v>732</v>
      </c>
      <c r="D295">
        <v>67</v>
      </c>
      <c r="E295" t="s">
        <v>543</v>
      </c>
      <c r="F295" t="s">
        <v>553</v>
      </c>
      <c r="G295" t="s">
        <v>195</v>
      </c>
      <c r="H295">
        <v>0.11714724578246891</v>
      </c>
      <c r="I295">
        <v>0.045973090183040501</v>
      </c>
      <c r="J295">
        <v>0.2392577391123871</v>
      </c>
      <c r="K295">
        <v>0.098436776415505994</v>
      </c>
      <c r="L295">
        <v>0.015636199399855399</v>
      </c>
      <c r="M295">
        <v>0.19381030116906131</v>
      </c>
      <c r="N295">
        <v>0.010857896336879501</v>
      </c>
      <c r="O295">
        <v>0.025182182590598901</v>
      </c>
      <c r="P295">
        <v>0</v>
      </c>
      <c r="Q295">
        <v>0.035577239188802803</v>
      </c>
      <c r="R295">
        <v>0.16909999062852071</v>
      </c>
      <c r="S295">
        <v>0.0043407215530789</v>
      </c>
      <c r="T295">
        <v>0.0433807185890316</v>
      </c>
      <c r="U295">
        <v>0.17981287525438019</v>
      </c>
      <c r="V295">
        <v>0.31598326714983682</v>
      </c>
      <c r="W295" t="s">
        <v>523</v>
      </c>
      <c r="X295" t="s">
        <v>262</v>
      </c>
      <c r="Y295" t="s">
        <v>524</v>
      </c>
      <c r="Z295" t="s">
        <v>525</v>
      </c>
      <c r="AA295" t="s">
        <v>526</v>
      </c>
      <c r="AB295" t="s">
        <v>527</v>
      </c>
      <c r="AC295" t="s">
        <v>528</v>
      </c>
      <c r="AD295" t="s">
        <v>529</v>
      </c>
      <c r="AE295" t="s">
        <v>328</v>
      </c>
      <c r="AF295" t="s">
        <v>266</v>
      </c>
      <c r="AG295" t="s">
        <v>530</v>
      </c>
      <c r="AH295" t="s">
        <v>531</v>
      </c>
      <c r="AI295" t="s">
        <v>532</v>
      </c>
      <c r="AJ295" t="s">
        <v>533</v>
      </c>
      <c r="AK295" t="s">
        <v>534</v>
      </c>
      <c r="AL295" t="s">
        <v>535</v>
      </c>
      <c r="AM295" t="s">
        <v>267</v>
      </c>
      <c r="AN295" t="s">
        <v>536</v>
      </c>
      <c r="AO295" t="s">
        <v>329</v>
      </c>
      <c r="AP295" t="s">
        <v>537</v>
      </c>
      <c r="AQ295" t="s">
        <v>538</v>
      </c>
      <c r="AR295" t="s">
        <v>331</v>
      </c>
      <c r="AS295" t="s">
        <v>539</v>
      </c>
      <c r="AT295" t="s">
        <v>540</v>
      </c>
      <c r="AU295" t="s">
        <v>541</v>
      </c>
      <c r="AV295" t="s">
        <v>542</v>
      </c>
      <c r="AW295">
        <v>0</v>
      </c>
      <c r="AX295">
        <v>0.092768930392177401</v>
      </c>
      <c r="AY295">
        <v>0</v>
      </c>
      <c r="AZ295">
        <v>0.82972047808496319</v>
      </c>
      <c r="BA295">
        <v>0.027966649217232499</v>
      </c>
      <c r="BB295">
        <v>0</v>
      </c>
      <c r="BC295">
        <v>0</v>
      </c>
      <c r="BD295">
        <v>0.035023516433597399</v>
      </c>
      <c r="BE295">
        <v>0.011435405238784601</v>
      </c>
      <c r="BF295">
        <v>0.022432306015717701</v>
      </c>
      <c r="BG295">
        <v>0.16328945873409129</v>
      </c>
      <c r="BH295">
        <v>0.15674720073046131</v>
      </c>
      <c r="BI295">
        <v>0</v>
      </c>
      <c r="BJ295">
        <v>0</v>
      </c>
      <c r="BK295">
        <v>0.016156878541166202</v>
      </c>
      <c r="BL295">
        <v>0</v>
      </c>
      <c r="BM295">
        <v>0</v>
      </c>
      <c r="BN295">
        <v>0.034932122560382299</v>
      </c>
      <c r="BO295">
        <v>0.51535541567351772</v>
      </c>
      <c r="BP295">
        <v>0</v>
      </c>
      <c r="BQ295">
        <v>0</v>
      </c>
      <c r="BR295">
        <v>0.025408442674392299</v>
      </c>
      <c r="BS295">
        <v>0</v>
      </c>
      <c r="BT295">
        <v>0.52087226895557714</v>
      </c>
      <c r="BU295">
        <v>0</v>
      </c>
      <c r="BV295">
        <v>0.46369195316176171</v>
      </c>
      <c r="BW295">
        <v>25.162863821735829</v>
      </c>
      <c r="BX295">
        <v>9.870808257841345</v>
      </c>
      <c r="BY295">
        <v>51.409478002871801</v>
      </c>
      <c r="BZ295">
        <v>21.136190506111841</v>
      </c>
      <c r="CA295">
        <v>3.358077252491837</v>
      </c>
      <c r="CB295">
        <v>18.26854355002596</v>
      </c>
      <c r="CC295">
        <v>1.0218464694426379</v>
      </c>
      <c r="CD295">
        <v>2.3732159062967688</v>
      </c>
      <c r="CE295">
        <v>0</v>
      </c>
      <c r="CF295">
        <v>3.358077252491837</v>
      </c>
      <c r="CG295">
        <v>20.392437608262021</v>
      </c>
      <c r="CH295">
        <v>0.5230837438053686</v>
      </c>
      <c r="CI295">
        <v>5.2295326807368072</v>
      </c>
      <c r="CJ295">
        <v>21.671641515080701</v>
      </c>
      <c r="CK295">
        <v>38.099039114910553</v>
      </c>
      <c r="CL295">
        <v>0</v>
      </c>
      <c r="CM295">
        <v>2.3732159062967688</v>
      </c>
      <c r="CN295">
        <v>0</v>
      </c>
      <c r="CO295">
        <v>17.849388860598861</v>
      </c>
      <c r="CP295">
        <v>0.58825710363226824</v>
      </c>
      <c r="CQ295">
        <v>0</v>
      </c>
      <c r="CR295">
        <v>0</v>
      </c>
      <c r="CS295">
        <v>1.354226448645951</v>
      </c>
      <c r="CT295">
        <v>0.41915468942709422</v>
      </c>
      <c r="CU295">
        <v>3.358077252491837</v>
      </c>
      <c r="CV295">
        <v>12.35391249540646</v>
      </c>
      <c r="CW295">
        <v>4.3610835337781921</v>
      </c>
      <c r="CX295">
        <v>0</v>
      </c>
      <c r="CY295">
        <v>0</v>
      </c>
      <c r="CZ295">
        <v>0.4984362804380405</v>
      </c>
      <c r="DA295">
        <v>0</v>
      </c>
      <c r="DB295">
        <v>0</v>
      </c>
      <c r="DC295">
        <v>0.25036962075206171</v>
      </c>
      <c r="DD295">
        <v>47.840840564000622</v>
      </c>
      <c r="DE295">
        <v>0</v>
      </c>
      <c r="DF295">
        <v>0</v>
      </c>
      <c r="DG295">
        <v>2.174024850816672</v>
      </c>
      <c r="DH295">
        <v>0</v>
      </c>
      <c r="DI295">
        <v>13.588181744226249</v>
      </c>
      <c r="DJ295">
        <v>0</v>
      </c>
      <c r="DK295">
        <v>3.9282484905415558</v>
      </c>
    </row>
    <row r="296">
      <c r="A296" t="s">
        <v>725</v>
      </c>
      <c r="B296">
        <v>2018</v>
      </c>
      <c r="C296" t="s">
        <v>732</v>
      </c>
      <c r="D296">
        <v>68</v>
      </c>
      <c r="E296" t="s">
        <v>543</v>
      </c>
      <c r="F296" t="s">
        <v>554</v>
      </c>
      <c r="G296" t="s">
        <v>195</v>
      </c>
      <c r="H296">
        <v>0</v>
      </c>
      <c r="I296">
        <v>0</v>
      </c>
      <c r="J296">
        <v>0</v>
      </c>
      <c r="K296">
        <v>0.19576425307672829</v>
      </c>
      <c r="L296">
        <v>0</v>
      </c>
      <c r="M296">
        <v>0</v>
      </c>
      <c r="N296">
        <v>0</v>
      </c>
      <c r="O296">
        <v>0</v>
      </c>
      <c r="P296">
        <v>0</v>
      </c>
      <c r="Q296">
        <v>0</v>
      </c>
      <c r="R296">
        <v>0</v>
      </c>
      <c r="S296">
        <v>0</v>
      </c>
      <c r="T296">
        <v>0</v>
      </c>
      <c r="U296">
        <v>0</v>
      </c>
      <c r="V296">
        <v>0.34862039124716099</v>
      </c>
      <c r="W296" t="s">
        <v>523</v>
      </c>
      <c r="X296" t="s">
        <v>262</v>
      </c>
      <c r="Y296" t="s">
        <v>524</v>
      </c>
      <c r="Z296" t="s">
        <v>525</v>
      </c>
      <c r="AA296" t="s">
        <v>526</v>
      </c>
      <c r="AB296" t="s">
        <v>527</v>
      </c>
      <c r="AC296" t="s">
        <v>528</v>
      </c>
      <c r="AD296" t="s">
        <v>529</v>
      </c>
      <c r="AE296" t="s">
        <v>328</v>
      </c>
      <c r="AF296" t="s">
        <v>266</v>
      </c>
      <c r="AG296" t="s">
        <v>530</v>
      </c>
      <c r="AH296" t="s">
        <v>531</v>
      </c>
      <c r="AI296" t="s">
        <v>532</v>
      </c>
      <c r="AJ296" t="s">
        <v>533</v>
      </c>
      <c r="AK296" t="s">
        <v>534</v>
      </c>
      <c r="AL296" t="s">
        <v>535</v>
      </c>
      <c r="AM296" t="s">
        <v>267</v>
      </c>
      <c r="AN296" t="s">
        <v>536</v>
      </c>
      <c r="AO296" t="s">
        <v>329</v>
      </c>
      <c r="AP296" t="s">
        <v>537</v>
      </c>
      <c r="AQ296" t="s">
        <v>538</v>
      </c>
      <c r="AR296" t="s">
        <v>331</v>
      </c>
      <c r="AS296" t="s">
        <v>539</v>
      </c>
      <c r="AT296" t="s">
        <v>540</v>
      </c>
      <c r="AU296" t="s">
        <v>541</v>
      </c>
      <c r="AV296" t="s">
        <v>542</v>
      </c>
      <c r="AW296">
        <v>0</v>
      </c>
      <c r="AX296">
        <v>0</v>
      </c>
      <c r="AY296">
        <v>0</v>
      </c>
      <c r="AZ296">
        <v>0</v>
      </c>
      <c r="BA296">
        <v>0</v>
      </c>
      <c r="BB296">
        <v>0</v>
      </c>
      <c r="BC296">
        <v>0</v>
      </c>
      <c r="BD296">
        <v>0</v>
      </c>
      <c r="BE296">
        <v>0</v>
      </c>
      <c r="BF296">
        <v>0</v>
      </c>
      <c r="BG296">
        <v>0</v>
      </c>
      <c r="BH296">
        <v>0</v>
      </c>
      <c r="BI296">
        <v>0</v>
      </c>
      <c r="BJ296">
        <v>0</v>
      </c>
      <c r="BK296">
        <v>0</v>
      </c>
      <c r="BL296">
        <v>0</v>
      </c>
      <c r="BM296">
        <v>0</v>
      </c>
      <c r="BN296">
        <v>0</v>
      </c>
      <c r="BO296">
        <v>0.45280453306149698</v>
      </c>
      <c r="BP296">
        <v>0</v>
      </c>
      <c r="BQ296">
        <v>0</v>
      </c>
      <c r="BR296">
        <v>0</v>
      </c>
      <c r="BS296">
        <v>0</v>
      </c>
      <c r="BT296">
        <v>0</v>
      </c>
      <c r="BU296">
        <v>0</v>
      </c>
      <c r="BV296">
        <v>0</v>
      </c>
      <c r="BW296">
        <v>0</v>
      </c>
      <c r="BX296">
        <v>0</v>
      </c>
      <c r="BY296">
        <v>0</v>
      </c>
      <c r="BZ296">
        <v>42.034193905852433</v>
      </c>
      <c r="CA296">
        <v>0</v>
      </c>
      <c r="CB296">
        <v>0</v>
      </c>
      <c r="CC296">
        <v>0</v>
      </c>
      <c r="CD296">
        <v>0</v>
      </c>
      <c r="CE296">
        <v>0</v>
      </c>
      <c r="CF296">
        <v>0</v>
      </c>
      <c r="CG296">
        <v>0</v>
      </c>
      <c r="CH296">
        <v>0</v>
      </c>
      <c r="CI296">
        <v>0</v>
      </c>
      <c r="CJ296">
        <v>0</v>
      </c>
      <c r="CK296">
        <v>42.034193905852433</v>
      </c>
      <c r="CL296">
        <v>0</v>
      </c>
      <c r="CM296">
        <v>0</v>
      </c>
      <c r="CN296">
        <v>0</v>
      </c>
      <c r="CO296">
        <v>0</v>
      </c>
      <c r="CP296">
        <v>0</v>
      </c>
      <c r="CQ296">
        <v>0</v>
      </c>
      <c r="CR296">
        <v>0</v>
      </c>
      <c r="CS296">
        <v>0</v>
      </c>
      <c r="CT296">
        <v>0</v>
      </c>
      <c r="CU296">
        <v>0</v>
      </c>
      <c r="CV296">
        <v>0</v>
      </c>
      <c r="CW296">
        <v>0</v>
      </c>
      <c r="CX296">
        <v>0</v>
      </c>
      <c r="CY296">
        <v>0</v>
      </c>
      <c r="CZ296">
        <v>0</v>
      </c>
      <c r="DA296">
        <v>0</v>
      </c>
      <c r="DB296">
        <v>0</v>
      </c>
      <c r="DC296">
        <v>0</v>
      </c>
      <c r="DD296">
        <v>42.034193905852433</v>
      </c>
      <c r="DE296">
        <v>0</v>
      </c>
      <c r="DF296">
        <v>0</v>
      </c>
      <c r="DG296">
        <v>0</v>
      </c>
      <c r="DH296">
        <v>0</v>
      </c>
      <c r="DI296">
        <v>0</v>
      </c>
      <c r="DJ296">
        <v>0</v>
      </c>
      <c r="DK296">
        <v>0</v>
      </c>
    </row>
    <row r="297">
      <c r="A297" t="s">
        <v>725</v>
      </c>
      <c r="B297">
        <v>2018</v>
      </c>
      <c r="C297" t="s">
        <v>732</v>
      </c>
      <c r="D297">
        <v>69</v>
      </c>
      <c r="E297" t="s">
        <v>543</v>
      </c>
      <c r="F297" t="s">
        <v>555</v>
      </c>
      <c r="G297" t="s">
        <v>195</v>
      </c>
      <c r="H297">
        <v>0.159867457237757</v>
      </c>
      <c r="I297">
        <v>0.060630900005155801</v>
      </c>
      <c r="J297">
        <v>0.3660362451644078</v>
      </c>
      <c r="K297">
        <v>2.3099386092281811</v>
      </c>
      <c r="L297">
        <v>0.29655444209328918</v>
      </c>
      <c r="M297">
        <v>0.85652158220134789</v>
      </c>
      <c r="N297">
        <v>3.419416920531718</v>
      </c>
      <c r="O297">
        <v>1.929821075099037</v>
      </c>
      <c r="P297">
        <v>0.1808740494784328</v>
      </c>
      <c r="Q297">
        <v>0.15139327137068251</v>
      </c>
      <c r="R297">
        <v>0.26482702388525448</v>
      </c>
      <c r="S297">
        <v>0.0277591203167557</v>
      </c>
      <c r="T297">
        <v>0.026482420513239201</v>
      </c>
      <c r="U297">
        <v>0.14971636284766079</v>
      </c>
      <c r="V297">
        <v>0.1114880951146829</v>
      </c>
      <c r="W297" t="s">
        <v>523</v>
      </c>
      <c r="X297" t="s">
        <v>262</v>
      </c>
      <c r="Y297" t="s">
        <v>524</v>
      </c>
      <c r="Z297" t="s">
        <v>525</v>
      </c>
      <c r="AA297" t="s">
        <v>526</v>
      </c>
      <c r="AB297" t="s">
        <v>527</v>
      </c>
      <c r="AC297" t="s">
        <v>528</v>
      </c>
      <c r="AD297" t="s">
        <v>529</v>
      </c>
      <c r="AE297" t="s">
        <v>328</v>
      </c>
      <c r="AF297" t="s">
        <v>266</v>
      </c>
      <c r="AG297" t="s">
        <v>530</v>
      </c>
      <c r="AH297" t="s">
        <v>531</v>
      </c>
      <c r="AI297" t="s">
        <v>532</v>
      </c>
      <c r="AJ297" t="s">
        <v>533</v>
      </c>
      <c r="AK297" t="s">
        <v>534</v>
      </c>
      <c r="AL297" t="s">
        <v>535</v>
      </c>
      <c r="AM297" t="s">
        <v>267</v>
      </c>
      <c r="AN297" t="s">
        <v>536</v>
      </c>
      <c r="AO297" t="s">
        <v>329</v>
      </c>
      <c r="AP297" t="s">
        <v>537</v>
      </c>
      <c r="AQ297" t="s">
        <v>538</v>
      </c>
      <c r="AR297" t="s">
        <v>331</v>
      </c>
      <c r="AS297" t="s">
        <v>539</v>
      </c>
      <c r="AT297" t="s">
        <v>540</v>
      </c>
      <c r="AU297" t="s">
        <v>541</v>
      </c>
      <c r="AV297" t="s">
        <v>542</v>
      </c>
      <c r="AW297">
        <v>0</v>
      </c>
      <c r="AX297">
        <v>6.0214534828176536</v>
      </c>
      <c r="AY297">
        <v>0</v>
      </c>
      <c r="AZ297">
        <v>0</v>
      </c>
      <c r="BA297">
        <v>3.155491001404346</v>
      </c>
      <c r="BB297">
        <v>0.26319491476251988</v>
      </c>
      <c r="BC297">
        <v>0.41685774610346182</v>
      </c>
      <c r="BD297">
        <v>0.030428306849405801</v>
      </c>
      <c r="BE297">
        <v>1.7603724853587801</v>
      </c>
      <c r="BF297">
        <v>0.25229790978410782</v>
      </c>
      <c r="BG297">
        <v>3.739584986677738</v>
      </c>
      <c r="BH297">
        <v>0</v>
      </c>
      <c r="BI297">
        <v>0.59077711031936009</v>
      </c>
      <c r="BJ297">
        <v>0</v>
      </c>
      <c r="BK297">
        <v>0.0383420515739838</v>
      </c>
      <c r="BL297">
        <v>0</v>
      </c>
      <c r="BM297">
        <v>0</v>
      </c>
      <c r="BN297">
        <v>0.1236143480799427</v>
      </c>
      <c r="BO297">
        <v>0</v>
      </c>
      <c r="BP297">
        <v>0.070324560772549796</v>
      </c>
      <c r="BQ297">
        <v>0</v>
      </c>
      <c r="BR297">
        <v>0</v>
      </c>
      <c r="BS297">
        <v>0</v>
      </c>
      <c r="BT297">
        <v>0.092094129975709302</v>
      </c>
      <c r="BU297">
        <v>0</v>
      </c>
      <c r="BV297">
        <v>0</v>
      </c>
      <c r="BW297">
        <v>34.339032293346989</v>
      </c>
      <c r="BX297">
        <v>13.017963031600219</v>
      </c>
      <c r="BY297">
        <v>78.650464406478889</v>
      </c>
      <c r="BZ297">
        <v>495.98640142363598</v>
      </c>
      <c r="CA297">
        <v>63.688924696630053</v>
      </c>
      <c r="CB297">
        <v>80.735656111143385</v>
      </c>
      <c r="CC297">
        <v>321.80442687869203</v>
      </c>
      <c r="CD297">
        <v>181.86994138631721</v>
      </c>
      <c r="CE297">
        <v>17.022105430159542</v>
      </c>
      <c r="CF297">
        <v>14.28976256623694</v>
      </c>
      <c r="CG297">
        <v>31.936539685714891</v>
      </c>
      <c r="CH297">
        <v>3.3451453640772888</v>
      </c>
      <c r="CI297">
        <v>3.19244789029417</v>
      </c>
      <c r="CJ297">
        <v>18.044310453220529</v>
      </c>
      <c r="CK297">
        <v>13.44245008583634</v>
      </c>
      <c r="CL297">
        <v>0</v>
      </c>
      <c r="CM297">
        <v>154.04089627893271</v>
      </c>
      <c r="CN297">
        <v>0</v>
      </c>
      <c r="CO297">
        <v>0</v>
      </c>
      <c r="CP297">
        <v>66.373342855819459</v>
      </c>
      <c r="CQ297">
        <v>10.60805446527131</v>
      </c>
      <c r="CR297">
        <v>19.384999981806079</v>
      </c>
      <c r="CS297">
        <v>1.1765471351543439</v>
      </c>
      <c r="CT297">
        <v>64.524900252243611</v>
      </c>
      <c r="CU297">
        <v>37.768558930304202</v>
      </c>
      <c r="CV297">
        <v>282.92399308999148</v>
      </c>
      <c r="CW297">
        <v>0</v>
      </c>
      <c r="CX297">
        <v>43.821896814964148</v>
      </c>
      <c r="CY297">
        <v>0</v>
      </c>
      <c r="CZ297">
        <v>1.1828441689529829</v>
      </c>
      <c r="DA297">
        <v>0</v>
      </c>
      <c r="DB297">
        <v>0</v>
      </c>
      <c r="DC297">
        <v>0.88598330647646273</v>
      </c>
      <c r="DD297">
        <v>0</v>
      </c>
      <c r="DE297">
        <v>0.58827596414341954</v>
      </c>
      <c r="DF297">
        <v>0</v>
      </c>
      <c r="DG297">
        <v>0</v>
      </c>
      <c r="DH297">
        <v>0</v>
      </c>
      <c r="DI297">
        <v>2.4024926076320998</v>
      </c>
      <c r="DJ297">
        <v>0</v>
      </c>
      <c r="DK297">
        <v>0</v>
      </c>
    </row>
    <row r="298">
      <c r="A298" t="s">
        <v>725</v>
      </c>
      <c r="B298">
        <v>2018</v>
      </c>
      <c r="C298" t="s">
        <v>732</v>
      </c>
      <c r="D298">
        <v>70</v>
      </c>
      <c r="E298" t="s">
        <v>543</v>
      </c>
      <c r="F298" t="s">
        <v>556</v>
      </c>
      <c r="G298" t="s">
        <v>195</v>
      </c>
      <c r="H298">
        <v>0.022948684698144699</v>
      </c>
      <c r="I298">
        <v>0</v>
      </c>
      <c r="J298">
        <v>0</v>
      </c>
      <c r="K298">
        <v>0.079491899012115896</v>
      </c>
      <c r="L298">
        <v>1.2518454444200331</v>
      </c>
      <c r="M298">
        <v>0.0577170504185033</v>
      </c>
      <c r="N298">
        <v>0</v>
      </c>
      <c r="O298">
        <v>0.40586760391927362</v>
      </c>
      <c r="P298">
        <v>1.223996168342141</v>
      </c>
      <c r="Q298">
        <v>1.345904712665583</v>
      </c>
      <c r="R298">
        <v>0.012574681650783201</v>
      </c>
      <c r="S298">
        <v>0.028321166436958999</v>
      </c>
      <c r="T298">
        <v>0</v>
      </c>
      <c r="U298">
        <v>0</v>
      </c>
      <c r="V298">
        <v>0</v>
      </c>
      <c r="W298" t="s">
        <v>523</v>
      </c>
      <c r="X298" t="s">
        <v>262</v>
      </c>
      <c r="Y298" t="s">
        <v>524</v>
      </c>
      <c r="Z298" t="s">
        <v>525</v>
      </c>
      <c r="AA298" t="s">
        <v>526</v>
      </c>
      <c r="AB298" t="s">
        <v>527</v>
      </c>
      <c r="AC298" t="s">
        <v>528</v>
      </c>
      <c r="AD298" t="s">
        <v>529</v>
      </c>
      <c r="AE298" t="s">
        <v>328</v>
      </c>
      <c r="AF298" t="s">
        <v>266</v>
      </c>
      <c r="AG298" t="s">
        <v>530</v>
      </c>
      <c r="AH298" t="s">
        <v>531</v>
      </c>
      <c r="AI298" t="s">
        <v>532</v>
      </c>
      <c r="AJ298" t="s">
        <v>533</v>
      </c>
      <c r="AK298" t="s">
        <v>534</v>
      </c>
      <c r="AL298" t="s">
        <v>535</v>
      </c>
      <c r="AM298" t="s">
        <v>267</v>
      </c>
      <c r="AN298" t="s">
        <v>536</v>
      </c>
      <c r="AO298" t="s">
        <v>329</v>
      </c>
      <c r="AP298" t="s">
        <v>537</v>
      </c>
      <c r="AQ298" t="s">
        <v>538</v>
      </c>
      <c r="AR298" t="s">
        <v>331</v>
      </c>
      <c r="AS298" t="s">
        <v>539</v>
      </c>
      <c r="AT298" t="s">
        <v>540</v>
      </c>
      <c r="AU298" t="s">
        <v>541</v>
      </c>
      <c r="AV298" t="s">
        <v>542</v>
      </c>
      <c r="AW298">
        <v>0</v>
      </c>
      <c r="AX298">
        <v>0.21266523285058869</v>
      </c>
      <c r="AY298">
        <v>0</v>
      </c>
      <c r="AZ298">
        <v>0</v>
      </c>
      <c r="BA298">
        <v>0</v>
      </c>
      <c r="BB298">
        <v>0</v>
      </c>
      <c r="BC298">
        <v>0</v>
      </c>
      <c r="BD298">
        <v>0</v>
      </c>
      <c r="BE298">
        <v>0</v>
      </c>
      <c r="BF298">
        <v>0</v>
      </c>
      <c r="BG298">
        <v>0</v>
      </c>
      <c r="BH298">
        <v>0</v>
      </c>
      <c r="BI298">
        <v>0</v>
      </c>
      <c r="BJ298">
        <v>0</v>
      </c>
      <c r="BK298">
        <v>0</v>
      </c>
      <c r="BL298">
        <v>0</v>
      </c>
      <c r="BM298">
        <v>0</v>
      </c>
      <c r="BN298">
        <v>0</v>
      </c>
      <c r="BO298">
        <v>3.0213911251507399</v>
      </c>
      <c r="BP298">
        <v>0</v>
      </c>
      <c r="BQ298">
        <v>0.138981307234882</v>
      </c>
      <c r="BR298">
        <v>0</v>
      </c>
      <c r="BS298">
        <v>0.18515198558765261</v>
      </c>
      <c r="BT298">
        <v>0</v>
      </c>
      <c r="BU298">
        <v>0</v>
      </c>
      <c r="BV298">
        <v>0</v>
      </c>
      <c r="BW298">
        <v>4.9293060548742664</v>
      </c>
      <c r="BX298">
        <v>0</v>
      </c>
      <c r="BY298">
        <v>0</v>
      </c>
      <c r="BZ298">
        <v>17.068376092698038</v>
      </c>
      <c r="CA298">
        <v>268.85009605219818</v>
      </c>
      <c r="CB298">
        <v>5.4404045749338632</v>
      </c>
      <c r="CC298">
        <v>0</v>
      </c>
      <c r="CD298">
        <v>38.249720809798482</v>
      </c>
      <c r="CE298">
        <v>115.1906085130005</v>
      </c>
      <c r="CF298">
        <v>127.0377382471634</v>
      </c>
      <c r="CG298">
        <v>1.516430663622427</v>
      </c>
      <c r="CH298">
        <v>3.412875391251839</v>
      </c>
      <c r="CI298">
        <v>0</v>
      </c>
      <c r="CJ298">
        <v>0</v>
      </c>
      <c r="CK298">
        <v>0</v>
      </c>
      <c r="CL298">
        <v>0</v>
      </c>
      <c r="CM298">
        <v>5.4404045749338632</v>
      </c>
      <c r="CN298">
        <v>0</v>
      </c>
      <c r="CO298">
        <v>0</v>
      </c>
      <c r="CP298">
        <v>0</v>
      </c>
      <c r="CQ298">
        <v>0</v>
      </c>
      <c r="CR298">
        <v>0</v>
      </c>
      <c r="CS298">
        <v>0</v>
      </c>
      <c r="CT298">
        <v>0</v>
      </c>
      <c r="CU298">
        <v>0</v>
      </c>
      <c r="CV298">
        <v>0</v>
      </c>
      <c r="CW298">
        <v>0</v>
      </c>
      <c r="CX298">
        <v>0</v>
      </c>
      <c r="CY298">
        <v>0</v>
      </c>
      <c r="CZ298">
        <v>0</v>
      </c>
      <c r="DA298">
        <v>0</v>
      </c>
      <c r="DB298">
        <v>0</v>
      </c>
      <c r="DC298">
        <v>0</v>
      </c>
      <c r="DD298">
        <v>280.47806756996238</v>
      </c>
      <c r="DE298">
        <v>0</v>
      </c>
      <c r="DF298">
        <v>1.516430663622427</v>
      </c>
      <c r="DG298">
        <v>0</v>
      </c>
      <c r="DH298">
        <v>3.412875391251839</v>
      </c>
      <c r="DI298">
        <v>0</v>
      </c>
      <c r="DJ298">
        <v>0</v>
      </c>
      <c r="DK298">
        <v>0</v>
      </c>
    </row>
    <row r="299">
      <c r="A299" t="s">
        <v>725</v>
      </c>
      <c r="B299">
        <v>2018</v>
      </c>
      <c r="C299" t="s">
        <v>732</v>
      </c>
      <c r="D299">
        <v>71</v>
      </c>
      <c r="E299" t="s">
        <v>543</v>
      </c>
      <c r="F299" t="s">
        <v>557</v>
      </c>
      <c r="G299" t="s">
        <v>195</v>
      </c>
      <c r="H299">
        <v>18.88891266652319</v>
      </c>
      <c r="I299">
        <v>15.98903287898364</v>
      </c>
      <c r="J299">
        <v>11.04172376002613</v>
      </c>
      <c r="K299">
        <v>2.570324483698013</v>
      </c>
      <c r="L299">
        <v>0.022996564151163901</v>
      </c>
      <c r="M299">
        <v>0.92338054633322575</v>
      </c>
      <c r="N299">
        <v>0.45746853914620911</v>
      </c>
      <c r="O299">
        <v>0.52218896907800894</v>
      </c>
      <c r="P299">
        <v>0.0211852026929788</v>
      </c>
      <c r="Q299">
        <v>0</v>
      </c>
      <c r="R299">
        <v>21.358972303220469</v>
      </c>
      <c r="S299">
        <v>20.330941052531081</v>
      </c>
      <c r="T299">
        <v>16.892634003377129</v>
      </c>
      <c r="U299">
        <v>14.88494473324416</v>
      </c>
      <c r="V299">
        <v>11.46350647928482</v>
      </c>
      <c r="W299" t="s">
        <v>523</v>
      </c>
      <c r="X299" t="s">
        <v>262</v>
      </c>
      <c r="Y299" t="s">
        <v>524</v>
      </c>
      <c r="Z299" t="s">
        <v>525</v>
      </c>
      <c r="AA299" t="s">
        <v>526</v>
      </c>
      <c r="AB299" t="s">
        <v>527</v>
      </c>
      <c r="AC299" t="s">
        <v>528</v>
      </c>
      <c r="AD299" t="s">
        <v>529</v>
      </c>
      <c r="AE299" t="s">
        <v>328</v>
      </c>
      <c r="AF299" t="s">
        <v>266</v>
      </c>
      <c r="AG299" t="s">
        <v>530</v>
      </c>
      <c r="AH299" t="s">
        <v>531</v>
      </c>
      <c r="AI299" t="s">
        <v>532</v>
      </c>
      <c r="AJ299" t="s">
        <v>533</v>
      </c>
      <c r="AK299" t="s">
        <v>534</v>
      </c>
      <c r="AL299" t="s">
        <v>535</v>
      </c>
      <c r="AM299" t="s">
        <v>267</v>
      </c>
      <c r="AN299" t="s">
        <v>536</v>
      </c>
      <c r="AO299" t="s">
        <v>329</v>
      </c>
      <c r="AP299" t="s">
        <v>537</v>
      </c>
      <c r="AQ299" t="s">
        <v>538</v>
      </c>
      <c r="AR299" t="s">
        <v>331</v>
      </c>
      <c r="AS299" t="s">
        <v>539</v>
      </c>
      <c r="AT299" t="s">
        <v>540</v>
      </c>
      <c r="AU299" t="s">
        <v>541</v>
      </c>
      <c r="AV299" t="s">
        <v>542</v>
      </c>
      <c r="AW299">
        <v>3.506901598186603</v>
      </c>
      <c r="AX299">
        <v>18.59570284587657</v>
      </c>
      <c r="AY299">
        <v>18.89360178198018</v>
      </c>
      <c r="AZ299">
        <v>11.988101311453081</v>
      </c>
      <c r="BA299">
        <v>0.69625808175928983</v>
      </c>
      <c r="BB299">
        <v>2.4926775145019771</v>
      </c>
      <c r="BC299">
        <v>1.441874167293377</v>
      </c>
      <c r="BD299">
        <v>0.94645447150116901</v>
      </c>
      <c r="BE299">
        <v>5.2809153124830166</v>
      </c>
      <c r="BF299">
        <v>0</v>
      </c>
      <c r="BG299">
        <v>15.07922358691806</v>
      </c>
      <c r="BH299">
        <v>22.442872813377509</v>
      </c>
      <c r="BI299">
        <v>14.80259400739083</v>
      </c>
      <c r="BJ299">
        <v>8.3022137661871742</v>
      </c>
      <c r="BK299">
        <v>3.98153059287139</v>
      </c>
      <c r="BL299">
        <v>3.350702713677665</v>
      </c>
      <c r="BM299">
        <v>36.320642141744642</v>
      </c>
      <c r="BN299">
        <v>37.17367796884912</v>
      </c>
      <c r="BO299">
        <v>23.69003811738553</v>
      </c>
      <c r="BP299">
        <v>1.9877683875730501</v>
      </c>
      <c r="BQ299">
        <v>10.830796587714939</v>
      </c>
      <c r="BR299">
        <v>3.458569423037527</v>
      </c>
      <c r="BS299">
        <v>3.5938353988046638</v>
      </c>
      <c r="BT299">
        <v>14.74977173812306</v>
      </c>
      <c r="BU299">
        <v>8.1555264395265024</v>
      </c>
      <c r="BV299">
        <v>4.0564093174162918</v>
      </c>
      <c r="BW299">
        <v>4057.2796568428821</v>
      </c>
      <c r="BX299">
        <v>3432.9795353845948</v>
      </c>
      <c r="BY299">
        <v>2372.542919032629</v>
      </c>
      <c r="BZ299">
        <v>551.89604869473419</v>
      </c>
      <c r="CA299">
        <v>4.9388113432607579</v>
      </c>
      <c r="CB299">
        <v>87.03777674449087</v>
      </c>
      <c r="CC299">
        <v>43.052779019437722</v>
      </c>
      <c r="CD299">
        <v>49.212063452009453</v>
      </c>
      <c r="CE299">
        <v>1.993745121752162</v>
      </c>
      <c r="CF299">
        <v>0</v>
      </c>
      <c r="CG299">
        <v>2575.763064510526</v>
      </c>
      <c r="CH299">
        <v>2450.003906217134</v>
      </c>
      <c r="CI299">
        <v>2036.4019882031789</v>
      </c>
      <c r="CJ299">
        <v>1793.9826932543201</v>
      </c>
      <c r="CK299">
        <v>1382.1889547752551</v>
      </c>
      <c r="CL299">
        <v>49.869079153756353</v>
      </c>
      <c r="CM299">
        <v>475.71549651416137</v>
      </c>
      <c r="CN299">
        <v>1634.450116449972</v>
      </c>
      <c r="CO299">
        <v>257.89442066352098</v>
      </c>
      <c r="CP299">
        <v>14.64525690492462</v>
      </c>
      <c r="CQ299">
        <v>100.46721025006531</v>
      </c>
      <c r="CR299">
        <v>67.05100473246705</v>
      </c>
      <c r="CS299">
        <v>36.595802142716437</v>
      </c>
      <c r="CT299">
        <v>193.56729136167141</v>
      </c>
      <c r="CU299">
        <v>0</v>
      </c>
      <c r="CV299">
        <v>1140.841608121284</v>
      </c>
      <c r="CW299">
        <v>624.41461551458781</v>
      </c>
      <c r="CX299">
        <v>1098.0075833253391</v>
      </c>
      <c r="CY299">
        <v>234.7733207648333</v>
      </c>
      <c r="CZ299">
        <v>122.82937537128009</v>
      </c>
      <c r="DA299">
        <v>118.4861668049808</v>
      </c>
      <c r="DB299">
        <v>455.06453549549161</v>
      </c>
      <c r="DC299">
        <v>266.43556053406212</v>
      </c>
      <c r="DD299">
        <v>2199.1645029047809</v>
      </c>
      <c r="DE299">
        <v>16.627993859433939</v>
      </c>
      <c r="DF299">
        <v>118.1752595643013</v>
      </c>
      <c r="DG299">
        <v>295.92588456970827</v>
      </c>
      <c r="DH299">
        <v>66.244563102369057</v>
      </c>
      <c r="DI299">
        <v>384.78258684291973</v>
      </c>
      <c r="DJ299">
        <v>413.24314651886158</v>
      </c>
      <c r="DK299">
        <v>34.364589830611912</v>
      </c>
    </row>
    <row r="300">
      <c r="A300" t="s">
        <v>725</v>
      </c>
      <c r="B300">
        <v>2018</v>
      </c>
      <c r="C300" t="s">
        <v>732</v>
      </c>
      <c r="D300">
        <v>72</v>
      </c>
      <c r="E300" t="s">
        <v>543</v>
      </c>
      <c r="F300" t="s">
        <v>558</v>
      </c>
      <c r="G300" t="s">
        <v>195</v>
      </c>
      <c r="H300">
        <v>0.022393863494387101</v>
      </c>
      <c r="I300">
        <v>0</v>
      </c>
      <c r="J300">
        <v>0.056692984119369003</v>
      </c>
      <c r="K300">
        <v>0.31480323405206861</v>
      </c>
      <c r="L300">
        <v>1.515693994743931</v>
      </c>
      <c r="M300">
        <v>0</v>
      </c>
      <c r="N300">
        <v>0.017416764795041399</v>
      </c>
      <c r="O300">
        <v>0.54395403336882664</v>
      </c>
      <c r="P300">
        <v>0.63345775889294542</v>
      </c>
      <c r="Q300">
        <v>2.8170859795285228</v>
      </c>
      <c r="R300">
        <v>0.0062110490957477003</v>
      </c>
      <c r="S300">
        <v>0.033700490731143402</v>
      </c>
      <c r="T300">
        <v>0</v>
      </c>
      <c r="U300">
        <v>0.060848848316989203</v>
      </c>
      <c r="V300">
        <v>0.16205675514044729</v>
      </c>
      <c r="W300" t="s">
        <v>523</v>
      </c>
      <c r="X300" t="s">
        <v>262</v>
      </c>
      <c r="Y300" t="s">
        <v>524</v>
      </c>
      <c r="Z300" t="s">
        <v>525</v>
      </c>
      <c r="AA300" t="s">
        <v>526</v>
      </c>
      <c r="AB300" t="s">
        <v>527</v>
      </c>
      <c r="AC300" t="s">
        <v>528</v>
      </c>
      <c r="AD300" t="s">
        <v>529</v>
      </c>
      <c r="AE300" t="s">
        <v>328</v>
      </c>
      <c r="AF300" t="s">
        <v>266</v>
      </c>
      <c r="AG300" t="s">
        <v>530</v>
      </c>
      <c r="AH300" t="s">
        <v>531</v>
      </c>
      <c r="AI300" t="s">
        <v>532</v>
      </c>
      <c r="AJ300" t="s">
        <v>533</v>
      </c>
      <c r="AK300" t="s">
        <v>534</v>
      </c>
      <c r="AL300" t="s">
        <v>535</v>
      </c>
      <c r="AM300" t="s">
        <v>267</v>
      </c>
      <c r="AN300" t="s">
        <v>536</v>
      </c>
      <c r="AO300" t="s">
        <v>329</v>
      </c>
      <c r="AP300" t="s">
        <v>537</v>
      </c>
      <c r="AQ300" t="s">
        <v>538</v>
      </c>
      <c r="AR300" t="s">
        <v>331</v>
      </c>
      <c r="AS300" t="s">
        <v>539</v>
      </c>
      <c r="AT300" t="s">
        <v>540</v>
      </c>
      <c r="AU300" t="s">
        <v>541</v>
      </c>
      <c r="AV300" t="s">
        <v>542</v>
      </c>
      <c r="AW300">
        <v>0</v>
      </c>
      <c r="AX300">
        <v>0.18498867979383679</v>
      </c>
      <c r="AY300">
        <v>0.95111929479845503</v>
      </c>
      <c r="AZ300">
        <v>0</v>
      </c>
      <c r="BA300">
        <v>0</v>
      </c>
      <c r="BB300">
        <v>0</v>
      </c>
      <c r="BC300">
        <v>0</v>
      </c>
      <c r="BD300">
        <v>0.042391218596710897</v>
      </c>
      <c r="BE300">
        <v>0</v>
      </c>
      <c r="BF300">
        <v>1.2229207526296499</v>
      </c>
      <c r="BG300">
        <v>0.12959208807261269</v>
      </c>
      <c r="BH300">
        <v>0</v>
      </c>
      <c r="BI300">
        <v>0</v>
      </c>
      <c r="BJ300">
        <v>0</v>
      </c>
      <c r="BK300">
        <v>0.83087173890765698</v>
      </c>
      <c r="BL300">
        <v>0</v>
      </c>
      <c r="BM300">
        <v>0</v>
      </c>
      <c r="BN300">
        <v>0</v>
      </c>
      <c r="BO300">
        <v>1.08287071148863</v>
      </c>
      <c r="BP300">
        <v>0</v>
      </c>
      <c r="BQ300">
        <v>0</v>
      </c>
      <c r="BR300">
        <v>0</v>
      </c>
      <c r="BS300">
        <v>0</v>
      </c>
      <c r="BT300">
        <v>0.019941570131074698</v>
      </c>
      <c r="BU300">
        <v>0</v>
      </c>
      <c r="BV300">
        <v>0.22428306989813479</v>
      </c>
      <c r="BW300">
        <v>4.810132186958592</v>
      </c>
      <c r="BX300">
        <v>0</v>
      </c>
      <c r="BY300">
        <v>12.181661211104229</v>
      </c>
      <c r="BZ300">
        <v>67.594057517476003</v>
      </c>
      <c r="CA300">
        <v>325.515004978457</v>
      </c>
      <c r="CB300">
        <v>0</v>
      </c>
      <c r="CC300">
        <v>1.639107527162184</v>
      </c>
      <c r="CD300">
        <v>51.263243749456088</v>
      </c>
      <c r="CE300">
        <v>59.614880014692353</v>
      </c>
      <c r="CF300">
        <v>265.90012496376471</v>
      </c>
      <c r="CG300">
        <v>0.74901500997200399</v>
      </c>
      <c r="CH300">
        <v>4.0611171769865884</v>
      </c>
      <c r="CI300">
        <v>0</v>
      </c>
      <c r="CJ300">
        <v>7.3337041380699937</v>
      </c>
      <c r="CK300">
        <v>19.53966331389195</v>
      </c>
      <c r="CL300">
        <v>0</v>
      </c>
      <c r="CM300">
        <v>4.7323826578105352</v>
      </c>
      <c r="CN300">
        <v>82.279549451699154</v>
      </c>
      <c r="CO300">
        <v>0</v>
      </c>
      <c r="CP300">
        <v>0</v>
      </c>
      <c r="CQ300">
        <v>0</v>
      </c>
      <c r="CR300">
        <v>0</v>
      </c>
      <c r="CS300">
        <v>1.639107527162184</v>
      </c>
      <c r="CT300">
        <v>0</v>
      </c>
      <c r="CU300">
        <v>183.06911282898889</v>
      </c>
      <c r="CV300">
        <v>9.8044866371512853</v>
      </c>
      <c r="CW300">
        <v>0</v>
      </c>
      <c r="CX300">
        <v>0</v>
      </c>
      <c r="CY300">
        <v>0</v>
      </c>
      <c r="CZ300">
        <v>25.632217139408379</v>
      </c>
      <c r="DA300">
        <v>0</v>
      </c>
      <c r="DB300">
        <v>0</v>
      </c>
      <c r="DC300">
        <v>0</v>
      </c>
      <c r="DD300">
        <v>100.5237230155988</v>
      </c>
      <c r="DE300">
        <v>0</v>
      </c>
      <c r="DF300">
        <v>0</v>
      </c>
      <c r="DG300">
        <v>0</v>
      </c>
      <c r="DH300">
        <v>0</v>
      </c>
      <c r="DI300">
        <v>0.5202228940880459</v>
      </c>
      <c r="DJ300">
        <v>0</v>
      </c>
      <c r="DK300">
        <v>1.900053742088593</v>
      </c>
    </row>
    <row r="301">
      <c r="A301" t="s">
        <v>725</v>
      </c>
      <c r="B301">
        <v>2018</v>
      </c>
      <c r="C301" t="s">
        <v>732</v>
      </c>
      <c r="D301">
        <v>73</v>
      </c>
      <c r="E301" t="s">
        <v>543</v>
      </c>
      <c r="F301" t="s">
        <v>559</v>
      </c>
      <c r="G301" t="s">
        <v>195</v>
      </c>
      <c r="H301">
        <v>0</v>
      </c>
      <c r="I301">
        <v>0.0040073020792059004</v>
      </c>
      <c r="J301">
        <v>0.0022089711633889999</v>
      </c>
      <c r="K301">
        <v>0.0093787776040635002</v>
      </c>
      <c r="L301">
        <v>0.1177191175749288</v>
      </c>
      <c r="M301">
        <v>0.0050354719113656996</v>
      </c>
      <c r="N301">
        <v>0</v>
      </c>
      <c r="O301">
        <v>0.021368384385117501</v>
      </c>
      <c r="P301">
        <v>0</v>
      </c>
      <c r="Q301">
        <v>0.26784777399914572</v>
      </c>
      <c r="R301">
        <v>0</v>
      </c>
      <c r="S301">
        <v>0</v>
      </c>
      <c r="T301">
        <v>0.0071373165872517996</v>
      </c>
      <c r="U301">
        <v>0</v>
      </c>
      <c r="V301">
        <v>0</v>
      </c>
      <c r="W301" t="s">
        <v>523</v>
      </c>
      <c r="X301" t="s">
        <v>262</v>
      </c>
      <c r="Y301" t="s">
        <v>524</v>
      </c>
      <c r="Z301" t="s">
        <v>525</v>
      </c>
      <c r="AA301" t="s">
        <v>526</v>
      </c>
      <c r="AB301" t="s">
        <v>527</v>
      </c>
      <c r="AC301" t="s">
        <v>528</v>
      </c>
      <c r="AD301" t="s">
        <v>529</v>
      </c>
      <c r="AE301" t="s">
        <v>328</v>
      </c>
      <c r="AF301" t="s">
        <v>266</v>
      </c>
      <c r="AG301" t="s">
        <v>530</v>
      </c>
      <c r="AH301" t="s">
        <v>531</v>
      </c>
      <c r="AI301" t="s">
        <v>532</v>
      </c>
      <c r="AJ301" t="s">
        <v>533</v>
      </c>
      <c r="AK301" t="s">
        <v>534</v>
      </c>
      <c r="AL301" t="s">
        <v>535</v>
      </c>
      <c r="AM301" t="s">
        <v>267</v>
      </c>
      <c r="AN301" t="s">
        <v>536</v>
      </c>
      <c r="AO301" t="s">
        <v>329</v>
      </c>
      <c r="AP301" t="s">
        <v>537</v>
      </c>
      <c r="AQ301" t="s">
        <v>538</v>
      </c>
      <c r="AR301" t="s">
        <v>331</v>
      </c>
      <c r="AS301" t="s">
        <v>539</v>
      </c>
      <c r="AT301" t="s">
        <v>540</v>
      </c>
      <c r="AU301" t="s">
        <v>541</v>
      </c>
      <c r="AV301" t="s">
        <v>542</v>
      </c>
      <c r="AW301">
        <v>0</v>
      </c>
      <c r="AX301">
        <v>0.0972730216524125</v>
      </c>
      <c r="AY301">
        <v>0</v>
      </c>
      <c r="AZ301">
        <v>0</v>
      </c>
      <c r="BA301">
        <v>0</v>
      </c>
      <c r="BB301">
        <v>0</v>
      </c>
      <c r="BC301">
        <v>0</v>
      </c>
      <c r="BD301">
        <v>0</v>
      </c>
      <c r="BE301">
        <v>0</v>
      </c>
      <c r="BF301">
        <v>0.066255378588163702</v>
      </c>
      <c r="BG301">
        <v>0.20306771421895359</v>
      </c>
      <c r="BH301">
        <v>0</v>
      </c>
      <c r="BI301">
        <v>0</v>
      </c>
      <c r="BJ301">
        <v>0</v>
      </c>
      <c r="BK301">
        <v>0</v>
      </c>
      <c r="BL301">
        <v>0</v>
      </c>
      <c r="BM301">
        <v>0</v>
      </c>
      <c r="BN301">
        <v>0</v>
      </c>
      <c r="BO301">
        <v>0</v>
      </c>
      <c r="BP301">
        <v>0</v>
      </c>
      <c r="BQ301">
        <v>0</v>
      </c>
      <c r="BR301">
        <v>0</v>
      </c>
      <c r="BS301">
        <v>0</v>
      </c>
      <c r="BT301">
        <v>0</v>
      </c>
      <c r="BU301">
        <v>0</v>
      </c>
      <c r="BV301">
        <v>0.1015621082938422</v>
      </c>
      <c r="BW301">
        <v>0</v>
      </c>
      <c r="BX301">
        <v>0.86040138475796191</v>
      </c>
      <c r="BY301">
        <v>0.47464318125935379</v>
      </c>
      <c r="BZ301">
        <v>2.013796442471842</v>
      </c>
      <c r="CA301">
        <v>25.281712058202359</v>
      </c>
      <c r="CB301">
        <v>0.47464318125935379</v>
      </c>
      <c r="CC301">
        <v>0</v>
      </c>
      <c r="CD301">
        <v>2.013796442471842</v>
      </c>
      <c r="CE301">
        <v>0</v>
      </c>
      <c r="CF301">
        <v>25.281712058202359</v>
      </c>
      <c r="CG301">
        <v>0</v>
      </c>
      <c r="CH301">
        <v>0</v>
      </c>
      <c r="CI301">
        <v>0.86040138475796191</v>
      </c>
      <c r="CJ301">
        <v>0</v>
      </c>
      <c r="CK301">
        <v>0</v>
      </c>
      <c r="CL301">
        <v>0</v>
      </c>
      <c r="CM301">
        <v>2.4884396237311952</v>
      </c>
      <c r="CN301">
        <v>0</v>
      </c>
      <c r="CO301">
        <v>0</v>
      </c>
      <c r="CP301">
        <v>0</v>
      </c>
      <c r="CQ301">
        <v>0</v>
      </c>
      <c r="CR301">
        <v>0</v>
      </c>
      <c r="CS301">
        <v>0</v>
      </c>
      <c r="CT301">
        <v>0</v>
      </c>
      <c r="CU301">
        <v>9.9183151093005915</v>
      </c>
      <c r="CV301">
        <v>15.363396948901761</v>
      </c>
      <c r="CW301">
        <v>0</v>
      </c>
      <c r="CX301">
        <v>0</v>
      </c>
      <c r="CY301">
        <v>0</v>
      </c>
      <c r="CZ301">
        <v>0</v>
      </c>
      <c r="DA301">
        <v>0</v>
      </c>
      <c r="DB301">
        <v>0</v>
      </c>
      <c r="DC301">
        <v>0</v>
      </c>
      <c r="DD301">
        <v>0</v>
      </c>
      <c r="DE301">
        <v>0</v>
      </c>
      <c r="DF301">
        <v>0</v>
      </c>
      <c r="DG301">
        <v>0</v>
      </c>
      <c r="DH301">
        <v>0</v>
      </c>
      <c r="DI301">
        <v>0</v>
      </c>
      <c r="DJ301">
        <v>0</v>
      </c>
      <c r="DK301">
        <v>0.86040138475796191</v>
      </c>
    </row>
    <row r="302">
      <c r="A302" t="s">
        <v>725</v>
      </c>
      <c r="B302">
        <v>2018</v>
      </c>
      <c r="C302" t="s">
        <v>732</v>
      </c>
      <c r="D302">
        <v>74</v>
      </c>
      <c r="E302" t="s">
        <v>543</v>
      </c>
      <c r="F302" t="s">
        <v>560</v>
      </c>
      <c r="G302" t="s">
        <v>195</v>
      </c>
      <c r="H302">
        <v>0.37256107711117342</v>
      </c>
      <c r="I302">
        <v>0.46440365743378581</v>
      </c>
      <c r="J302">
        <v>0.74466331074921843</v>
      </c>
      <c r="K302">
        <v>0.30454481184874149</v>
      </c>
      <c r="L302">
        <v>0.017787614860817799</v>
      </c>
      <c r="M302">
        <v>1.1673733515687721</v>
      </c>
      <c r="N302">
        <v>0.085590407577191496</v>
      </c>
      <c r="O302">
        <v>0.410323098637498</v>
      </c>
      <c r="P302">
        <v>0.011597707238679001</v>
      </c>
      <c r="Q302">
        <v>0.028908843982502999</v>
      </c>
      <c r="R302">
        <v>0.33886082460746558</v>
      </c>
      <c r="S302">
        <v>0.49684577451593792</v>
      </c>
      <c r="T302">
        <v>0.34424645796168218</v>
      </c>
      <c r="U302">
        <v>0.16924613130906041</v>
      </c>
      <c r="V302">
        <v>0.71109181123875409</v>
      </c>
      <c r="W302" t="s">
        <v>523</v>
      </c>
      <c r="X302" t="s">
        <v>262</v>
      </c>
      <c r="Y302" t="s">
        <v>524</v>
      </c>
      <c r="Z302" t="s">
        <v>525</v>
      </c>
      <c r="AA302" t="s">
        <v>526</v>
      </c>
      <c r="AB302" t="s">
        <v>527</v>
      </c>
      <c r="AC302" t="s">
        <v>528</v>
      </c>
      <c r="AD302" t="s">
        <v>529</v>
      </c>
      <c r="AE302" t="s">
        <v>328</v>
      </c>
      <c r="AF302" t="s">
        <v>266</v>
      </c>
      <c r="AG302" t="s">
        <v>530</v>
      </c>
      <c r="AH302" t="s">
        <v>531</v>
      </c>
      <c r="AI302" t="s">
        <v>532</v>
      </c>
      <c r="AJ302" t="s">
        <v>533</v>
      </c>
      <c r="AK302" t="s">
        <v>534</v>
      </c>
      <c r="AL302" t="s">
        <v>535</v>
      </c>
      <c r="AM302" t="s">
        <v>267</v>
      </c>
      <c r="AN302" t="s">
        <v>536</v>
      </c>
      <c r="AO302" t="s">
        <v>329</v>
      </c>
      <c r="AP302" t="s">
        <v>537</v>
      </c>
      <c r="AQ302" t="s">
        <v>538</v>
      </c>
      <c r="AR302" t="s">
        <v>331</v>
      </c>
      <c r="AS302" t="s">
        <v>539</v>
      </c>
      <c r="AT302" t="s">
        <v>540</v>
      </c>
      <c r="AU302" t="s">
        <v>541</v>
      </c>
      <c r="AV302" t="s">
        <v>542</v>
      </c>
      <c r="AW302">
        <v>0.16464560869079681</v>
      </c>
      <c r="AX302">
        <v>0.8617292319999853</v>
      </c>
      <c r="AY302">
        <v>0.46446271362086289</v>
      </c>
      <c r="AZ302">
        <v>0.034146640643541497</v>
      </c>
      <c r="BA302">
        <v>8.3748472241359195</v>
      </c>
      <c r="BB302">
        <v>0</v>
      </c>
      <c r="BC302">
        <v>0</v>
      </c>
      <c r="BD302">
        <v>0</v>
      </c>
      <c r="BE302">
        <v>0.056207520103068301</v>
      </c>
      <c r="BF302">
        <v>0</v>
      </c>
      <c r="BG302">
        <v>0.12640164872870679</v>
      </c>
      <c r="BH302">
        <v>0</v>
      </c>
      <c r="BI302">
        <v>0</v>
      </c>
      <c r="BJ302">
        <v>0.0060601069464147001</v>
      </c>
      <c r="BK302">
        <v>0.0226910970257156</v>
      </c>
      <c r="BL302">
        <v>0</v>
      </c>
      <c r="BM302">
        <v>0.19517347561882101</v>
      </c>
      <c r="BN302">
        <v>0</v>
      </c>
      <c r="BO302">
        <v>0</v>
      </c>
      <c r="BP302">
        <v>0</v>
      </c>
      <c r="BQ302">
        <v>12.93992065528535</v>
      </c>
      <c r="BR302">
        <v>0</v>
      </c>
      <c r="BS302">
        <v>0.14473452230831291</v>
      </c>
      <c r="BT302">
        <v>0</v>
      </c>
      <c r="BU302">
        <v>0.1660231592243501</v>
      </c>
      <c r="BV302">
        <v>0.033854036097947397</v>
      </c>
      <c r="BW302">
        <v>80.024959921256681</v>
      </c>
      <c r="BX302">
        <v>99.711362419143825</v>
      </c>
      <c r="BY302">
        <v>160.00632721654611</v>
      </c>
      <c r="BZ302">
        <v>65.391385163939901</v>
      </c>
      <c r="CA302">
        <v>3.8201217132566292</v>
      </c>
      <c r="CB302">
        <v>110.03651913048191</v>
      </c>
      <c r="CC302">
        <v>8.0549908644684276</v>
      </c>
      <c r="CD302">
        <v>38.669614951129141</v>
      </c>
      <c r="CE302">
        <v>1.091463346644751</v>
      </c>
      <c r="CF302">
        <v>2.728658366611878</v>
      </c>
      <c r="CG302">
        <v>40.864568933491547</v>
      </c>
      <c r="CH302">
        <v>59.872983016690327</v>
      </c>
      <c r="CI302">
        <v>41.498807781245063</v>
      </c>
      <c r="CJ302">
        <v>20.398102640622149</v>
      </c>
      <c r="CK302">
        <v>85.738447402757913</v>
      </c>
      <c r="CL302">
        <v>2.3413046138407352</v>
      </c>
      <c r="CM302">
        <v>22.044767700325998</v>
      </c>
      <c r="CN302">
        <v>40.179799761013378</v>
      </c>
      <c r="CO302">
        <v>0.73458072113207529</v>
      </c>
      <c r="CP302">
        <v>176.15851413466041</v>
      </c>
      <c r="CQ302">
        <v>0</v>
      </c>
      <c r="CR302">
        <v>0</v>
      </c>
      <c r="CS302">
        <v>0</v>
      </c>
      <c r="CT302">
        <v>2.060237056782495</v>
      </c>
      <c r="CU302">
        <v>0</v>
      </c>
      <c r="CV302">
        <v>9.5631090933583316</v>
      </c>
      <c r="CW302">
        <v>0</v>
      </c>
      <c r="CX302">
        <v>0</v>
      </c>
      <c r="CY302">
        <v>0.17137012754288861</v>
      </c>
      <c r="CZ302">
        <v>0.70001553652454507</v>
      </c>
      <c r="DA302">
        <v>0</v>
      </c>
      <c r="DB302">
        <v>2.445345725907178</v>
      </c>
      <c r="DC302">
        <v>0</v>
      </c>
      <c r="DD302">
        <v>0</v>
      </c>
      <c r="DE302">
        <v>0</v>
      </c>
      <c r="DF302">
        <v>141.18799755821411</v>
      </c>
      <c r="DG302">
        <v>0</v>
      </c>
      <c r="DH302">
        <v>2.667867092447604</v>
      </c>
      <c r="DI302">
        <v>0</v>
      </c>
      <c r="DJ302">
        <v>8.4124468508075445</v>
      </c>
      <c r="DK302">
        <v>0.28680046158598732</v>
      </c>
    </row>
    <row r="303">
      <c r="A303" t="s">
        <v>725</v>
      </c>
      <c r="B303">
        <v>2018</v>
      </c>
      <c r="C303" t="s">
        <v>732</v>
      </c>
      <c r="D303">
        <v>122</v>
      </c>
      <c r="E303" t="s">
        <v>18</v>
      </c>
      <c r="F303" t="s">
        <v>14</v>
      </c>
      <c r="G303" t="s">
        <v>746</v>
      </c>
      <c r="H303">
        <v>14.490405287687031</v>
      </c>
      <c r="I303">
        <v>16.025482805120539</v>
      </c>
      <c r="J303">
        <v>19.910376714116079</v>
      </c>
      <c r="K303">
        <v>34.574389528269911</v>
      </c>
      <c r="L303">
        <v>78.162340930129488</v>
      </c>
      <c r="M303">
        <v>22.573938335778639</v>
      </c>
      <c r="N303">
        <v>28.31578489007493</v>
      </c>
      <c r="O303">
        <v>55.414505189000593</v>
      </c>
      <c r="P303">
        <v>72.558393903010526</v>
      </c>
      <c r="Q303">
        <v>88.800307464511945</v>
      </c>
      <c r="R303">
        <v>14.862244290396429</v>
      </c>
      <c r="S303">
        <v>13.159015708081951</v>
      </c>
      <c r="T303">
        <v>16.498252697178049</v>
      </c>
      <c r="U303">
        <v>17.934767828919679</v>
      </c>
      <c r="V303">
        <v>18.97543636833802</v>
      </c>
      <c r="W303" t="s">
        <v>523</v>
      </c>
      <c r="X303" t="s">
        <v>262</v>
      </c>
      <c r="Y303" t="s">
        <v>524</v>
      </c>
      <c r="Z303" t="s">
        <v>525</v>
      </c>
      <c r="AA303" t="s">
        <v>526</v>
      </c>
      <c r="AB303" t="s">
        <v>527</v>
      </c>
      <c r="AC303" t="s">
        <v>528</v>
      </c>
      <c r="AD303" t="s">
        <v>529</v>
      </c>
      <c r="AE303" t="s">
        <v>328</v>
      </c>
      <c r="AF303" t="s">
        <v>266</v>
      </c>
      <c r="AG303" t="s">
        <v>530</v>
      </c>
      <c r="AH303" t="s">
        <v>531</v>
      </c>
      <c r="AI303" t="s">
        <v>532</v>
      </c>
      <c r="AJ303" t="s">
        <v>533</v>
      </c>
      <c r="AK303" t="s">
        <v>534</v>
      </c>
      <c r="AL303" t="s">
        <v>535</v>
      </c>
      <c r="AM303" t="s">
        <v>267</v>
      </c>
      <c r="AN303" t="s">
        <v>536</v>
      </c>
      <c r="AO303" t="s">
        <v>329</v>
      </c>
      <c r="AP303" t="s">
        <v>537</v>
      </c>
      <c r="AQ303" t="s">
        <v>538</v>
      </c>
      <c r="AR303" t="s">
        <v>331</v>
      </c>
      <c r="AS303" t="s">
        <v>539</v>
      </c>
      <c r="AT303" t="s">
        <v>540</v>
      </c>
      <c r="AU303" t="s">
        <v>541</v>
      </c>
      <c r="AV303" t="s">
        <v>542</v>
      </c>
      <c r="AW303">
        <v>33.611800300724248</v>
      </c>
      <c r="AX303">
        <v>39.253100981886249</v>
      </c>
      <c r="AY303">
        <v>59.332880789466117</v>
      </c>
      <c r="AZ303">
        <v>46.316580082404649</v>
      </c>
      <c r="BA303">
        <v>23.7218667203005</v>
      </c>
      <c r="BB303">
        <v>70.681308754469427</v>
      </c>
      <c r="BC303">
        <v>6.2191980142422034</v>
      </c>
      <c r="BD303">
        <v>10.350934193162059</v>
      </c>
      <c r="BE303">
        <v>38.411300935723453</v>
      </c>
      <c r="BF303">
        <v>76.821166583460936</v>
      </c>
      <c r="BG303">
        <v>16.929360740102268</v>
      </c>
      <c r="BH303">
        <v>1.378148601461938</v>
      </c>
      <c r="BI303">
        <v>0.2493104795283555</v>
      </c>
      <c r="BJ303">
        <v>8.6543588863869303</v>
      </c>
      <c r="BK303">
        <v>27.533397893308688</v>
      </c>
      <c r="BL303">
        <v>0.76388661286681392</v>
      </c>
      <c r="BM303">
        <v>5.0103603555710574</v>
      </c>
      <c r="BN303">
        <v>64.286172658722364</v>
      </c>
      <c r="BO303">
        <v>18.143446960044361</v>
      </c>
      <c r="BP303">
        <v>32.518901687568082</v>
      </c>
      <c r="BQ303">
        <v>12.09942439477911</v>
      </c>
      <c r="BR303">
        <v>16.22637649585252</v>
      </c>
      <c r="BS303">
        <v>72.880508710898482</v>
      </c>
      <c r="BT303">
        <v>19.21152567914109</v>
      </c>
      <c r="BU303">
        <v>41.07084683037094</v>
      </c>
      <c r="BV303">
        <v>11.86020425211691</v>
      </c>
      <c r="BW303">
        <v>3112.4939604034221</v>
      </c>
      <c r="BX303">
        <v>3440.8056404055378</v>
      </c>
      <c r="BY303">
        <v>4278.156591759951</v>
      </c>
      <c r="BZ303">
        <v>7423.7587852066072</v>
      </c>
      <c r="CA303">
        <v>16786.37962888903</v>
      </c>
      <c r="CB303">
        <v>2127.8176293789511</v>
      </c>
      <c r="CC303">
        <v>2664.8241907728388</v>
      </c>
      <c r="CD303">
        <v>5222.3664363071084</v>
      </c>
      <c r="CE303">
        <v>6828.4899598455759</v>
      </c>
      <c r="CF303">
        <v>8381.7153694351364</v>
      </c>
      <c r="CG303">
        <v>1792.29690246677</v>
      </c>
      <c r="CH303">
        <v>1585.742627627154</v>
      </c>
      <c r="CI303">
        <v>1988.8594394275749</v>
      </c>
      <c r="CJ303">
        <v>2161.5574440634018</v>
      </c>
      <c r="CK303">
        <v>2287.9246073400182</v>
      </c>
      <c r="CL303">
        <v>477.96879460884122</v>
      </c>
      <c r="CM303">
        <v>1004.173307031478</v>
      </c>
      <c r="CN303">
        <v>5132.7764305981545</v>
      </c>
      <c r="CO303">
        <v>996.38694044532508</v>
      </c>
      <c r="CP303">
        <v>498.9713462360786</v>
      </c>
      <c r="CQ303">
        <v>2848.8056983190741</v>
      </c>
      <c r="CR303">
        <v>289.20933944456777</v>
      </c>
      <c r="CS303">
        <v>400.23133825383297</v>
      </c>
      <c r="CT303">
        <v>1407.932345029426</v>
      </c>
      <c r="CU303">
        <v>11499.995222651351</v>
      </c>
      <c r="CV303">
        <v>1280.816549995264</v>
      </c>
      <c r="CW303">
        <v>38.343403549962801</v>
      </c>
      <c r="CX303">
        <v>18.49302878859827</v>
      </c>
      <c r="CY303">
        <v>244.7314212894355</v>
      </c>
      <c r="CZ303">
        <v>849.3994925316066</v>
      </c>
      <c r="DA303">
        <v>27.01224321177904</v>
      </c>
      <c r="DB303">
        <v>62.775247722078113</v>
      </c>
      <c r="DC303">
        <v>460.75942394694567</v>
      </c>
      <c r="DD303">
        <v>1684.270169476144</v>
      </c>
      <c r="DE303">
        <v>272.02570528682708</v>
      </c>
      <c r="DF303">
        <v>132.01730887029129</v>
      </c>
      <c r="DG303">
        <v>1388.378901956243</v>
      </c>
      <c r="DH303">
        <v>1343.3941520631911</v>
      </c>
      <c r="DI303">
        <v>501.17796256552589</v>
      </c>
      <c r="DJ303">
        <v>2081.0730122974242</v>
      </c>
      <c r="DK303">
        <v>100.475820495077</v>
      </c>
    </row>
    <row r="304">
      <c r="A304" t="s">
        <v>725</v>
      </c>
      <c r="B304">
        <v>2018</v>
      </c>
      <c r="C304" t="s">
        <v>732</v>
      </c>
      <c r="D304">
        <v>123</v>
      </c>
      <c r="E304" t="s">
        <v>18</v>
      </c>
      <c r="F304" t="s">
        <v>51</v>
      </c>
      <c r="G304" t="s">
        <v>195</v>
      </c>
      <c r="H304">
        <v>85.509594712312804</v>
      </c>
      <c r="I304">
        <v>83.974517194879212</v>
      </c>
      <c r="J304">
        <v>80.089623285883818</v>
      </c>
      <c r="K304">
        <v>65.425610471730238</v>
      </c>
      <c r="L304">
        <v>21.83765906987071</v>
      </c>
      <c r="M304">
        <v>77.426061664221265</v>
      </c>
      <c r="N304">
        <v>71.684215109924907</v>
      </c>
      <c r="O304">
        <v>44.585494810999307</v>
      </c>
      <c r="P304">
        <v>27.441606096989531</v>
      </c>
      <c r="Q304">
        <v>11.199692535488079</v>
      </c>
      <c r="R304">
        <v>85.137755709603695</v>
      </c>
      <c r="S304">
        <v>86.84098429191809</v>
      </c>
      <c r="T304">
        <v>83.501747302821911</v>
      </c>
      <c r="U304">
        <v>82.065232171080396</v>
      </c>
      <c r="V304">
        <v>81.024563631661678</v>
      </c>
      <c r="W304" t="s">
        <v>523</v>
      </c>
      <c r="X304" t="s">
        <v>262</v>
      </c>
      <c r="Y304" t="s">
        <v>524</v>
      </c>
      <c r="Z304" t="s">
        <v>525</v>
      </c>
      <c r="AA304" t="s">
        <v>526</v>
      </c>
      <c r="AB304" t="s">
        <v>527</v>
      </c>
      <c r="AC304" t="s">
        <v>528</v>
      </c>
      <c r="AD304" t="s">
        <v>529</v>
      </c>
      <c r="AE304" t="s">
        <v>328</v>
      </c>
      <c r="AF304" t="s">
        <v>266</v>
      </c>
      <c r="AG304" t="s">
        <v>530</v>
      </c>
      <c r="AH304" t="s">
        <v>531</v>
      </c>
      <c r="AI304" t="s">
        <v>532</v>
      </c>
      <c r="AJ304" t="s">
        <v>533</v>
      </c>
      <c r="AK304" t="s">
        <v>534</v>
      </c>
      <c r="AL304" t="s">
        <v>535</v>
      </c>
      <c r="AM304" t="s">
        <v>267</v>
      </c>
      <c r="AN304" t="s">
        <v>536</v>
      </c>
      <c r="AO304" t="s">
        <v>329</v>
      </c>
      <c r="AP304" t="s">
        <v>537</v>
      </c>
      <c r="AQ304" t="s">
        <v>538</v>
      </c>
      <c r="AR304" t="s">
        <v>331</v>
      </c>
      <c r="AS304" t="s">
        <v>539</v>
      </c>
      <c r="AT304" t="s">
        <v>540</v>
      </c>
      <c r="AU304" t="s">
        <v>541</v>
      </c>
      <c r="AV304" t="s">
        <v>542</v>
      </c>
      <c r="AW304">
        <v>66.388199699275802</v>
      </c>
      <c r="AX304">
        <v>60.746899018113901</v>
      </c>
      <c r="AY304">
        <v>40.667119210533862</v>
      </c>
      <c r="AZ304">
        <v>53.683419917595231</v>
      </c>
      <c r="BA304">
        <v>76.278133279699304</v>
      </c>
      <c r="BB304">
        <v>29.318691245530669</v>
      </c>
      <c r="BC304">
        <v>93.780801985757805</v>
      </c>
      <c r="BD304">
        <v>89.649065806837982</v>
      </c>
      <c r="BE304">
        <v>61.588699064276348</v>
      </c>
      <c r="BF304">
        <v>23.178833416539248</v>
      </c>
      <c r="BG304">
        <v>83.070639259897732</v>
      </c>
      <c r="BH304">
        <v>98.621851398538084</v>
      </c>
      <c r="BI304">
        <v>99.750689520471639</v>
      </c>
      <c r="BJ304">
        <v>91.34564111361324</v>
      </c>
      <c r="BK304">
        <v>72.466602106691397</v>
      </c>
      <c r="BL304">
        <v>99.236113387133202</v>
      </c>
      <c r="BM304">
        <v>94.989639644428891</v>
      </c>
      <c r="BN304">
        <v>35.713827341277643</v>
      </c>
      <c r="BO304">
        <v>81.856553039955571</v>
      </c>
      <c r="BP304">
        <v>67.481098312431826</v>
      </c>
      <c r="BQ304">
        <v>87.900575605220865</v>
      </c>
      <c r="BR304">
        <v>83.773623504147508</v>
      </c>
      <c r="BS304">
        <v>27.119491289101411</v>
      </c>
      <c r="BT304">
        <v>80.788474320858967</v>
      </c>
      <c r="BU304">
        <v>58.929153169628897</v>
      </c>
      <c r="BV304">
        <v>88.139795747883127</v>
      </c>
      <c r="BW304">
        <v>18367.19483096671</v>
      </c>
      <c r="BX304">
        <v>18030.033536471601</v>
      </c>
      <c r="BY304">
        <v>17208.913458134259</v>
      </c>
      <c r="BZ304">
        <v>14048.084641375221</v>
      </c>
      <c r="CA304">
        <v>4689.9213993704307</v>
      </c>
      <c r="CB304">
        <v>7298.1744050125744</v>
      </c>
      <c r="CC304">
        <v>6746.2664822139168</v>
      </c>
      <c r="CD304">
        <v>4201.8202788775416</v>
      </c>
      <c r="CE304">
        <v>2582.53692833677</v>
      </c>
      <c r="CF304">
        <v>1057.1206084524381</v>
      </c>
      <c r="CG304">
        <v>10267.099158092569</v>
      </c>
      <c r="CH304">
        <v>10464.87470428491</v>
      </c>
      <c r="CI304">
        <v>10066.110719732131</v>
      </c>
      <c r="CJ304">
        <v>9890.7727822465749</v>
      </c>
      <c r="CK304">
        <v>9769.3717990687983</v>
      </c>
      <c r="CL304">
        <v>944.05796484010841</v>
      </c>
      <c r="CM304">
        <v>1554.0279099752131</v>
      </c>
      <c r="CN304">
        <v>3518.0363435380709</v>
      </c>
      <c r="CO304">
        <v>1154.866322797754</v>
      </c>
      <c r="CP304">
        <v>1604.452267593907</v>
      </c>
      <c r="CQ304">
        <v>1181.688004358632</v>
      </c>
      <c r="CR304">
        <v>4361.0580870349759</v>
      </c>
      <c r="CS304">
        <v>3466.3891115045112</v>
      </c>
      <c r="CT304">
        <v>2257.4794237243159</v>
      </c>
      <c r="CU304">
        <v>3469.8311079048431</v>
      </c>
      <c r="CV304">
        <v>6284.835630605191</v>
      </c>
      <c r="CW304">
        <v>2743.8967343631898</v>
      </c>
      <c r="CX304">
        <v>7399.1770280751598</v>
      </c>
      <c r="CY304">
        <v>2583.10856665458</v>
      </c>
      <c r="CZ304">
        <v>2235.57932418768</v>
      </c>
      <c r="DA304">
        <v>3509.1464951124808</v>
      </c>
      <c r="DB304">
        <v>1190.133590507048</v>
      </c>
      <c r="DC304">
        <v>255.97234727389051</v>
      </c>
      <c r="DD304">
        <v>7598.8069281958424</v>
      </c>
      <c r="DE304">
        <v>564.48995535992174</v>
      </c>
      <c r="DF304">
        <v>959.08673511428537</v>
      </c>
      <c r="DG304">
        <v>7167.9300331354279</v>
      </c>
      <c r="DH304">
        <v>499.88901901365938</v>
      </c>
      <c r="DI304">
        <v>2107.5579126371399</v>
      </c>
      <c r="DJ304">
        <v>2985.9591355727662</v>
      </c>
      <c r="DK304">
        <v>746.69188723763943</v>
      </c>
    </row>
    <row r="305">
      <c r="A305" t="s">
        <v>725</v>
      </c>
      <c r="B305">
        <v>2018</v>
      </c>
      <c r="C305" t="s">
        <v>732</v>
      </c>
      <c r="D305">
        <v>124</v>
      </c>
      <c r="E305" t="s">
        <v>50</v>
      </c>
      <c r="F305" t="s">
        <v>15</v>
      </c>
      <c r="G305" t="s">
        <v>747</v>
      </c>
      <c r="H305">
        <v>6.7913361135984616</v>
      </c>
      <c r="I305">
        <v>8.3164157459713497</v>
      </c>
      <c r="J305">
        <v>10.97355799951449</v>
      </c>
      <c r="K305">
        <v>12.58508010612015</v>
      </c>
      <c r="L305">
        <v>28.828130187677701</v>
      </c>
      <c r="M305">
        <v>11.116221351255961</v>
      </c>
      <c r="N305">
        <v>8.9704987310991022</v>
      </c>
      <c r="O305">
        <v>16.895412635561531</v>
      </c>
      <c r="P305">
        <v>24.39756817043682</v>
      </c>
      <c r="Q305">
        <v>37.538474232277338</v>
      </c>
      <c r="R305">
        <v>7.2287295565060612</v>
      </c>
      <c r="S305">
        <v>6.6740997894279177</v>
      </c>
      <c r="T305">
        <v>8.1153098522212161</v>
      </c>
      <c r="U305">
        <v>9.7408468019276615</v>
      </c>
      <c r="V305">
        <v>11.14572367408064</v>
      </c>
      <c r="W305" t="s">
        <v>523</v>
      </c>
      <c r="X305" t="s">
        <v>262</v>
      </c>
      <c r="Y305" t="s">
        <v>524</v>
      </c>
      <c r="Z305" t="s">
        <v>525</v>
      </c>
      <c r="AA305" t="s">
        <v>526</v>
      </c>
      <c r="AB305" t="s">
        <v>527</v>
      </c>
      <c r="AC305" t="s">
        <v>528</v>
      </c>
      <c r="AD305" t="s">
        <v>529</v>
      </c>
      <c r="AE305" t="s">
        <v>328</v>
      </c>
      <c r="AF305" t="s">
        <v>266</v>
      </c>
      <c r="AG305" t="s">
        <v>530</v>
      </c>
      <c r="AH305" t="s">
        <v>531</v>
      </c>
      <c r="AI305" t="s">
        <v>532</v>
      </c>
      <c r="AJ305" t="s">
        <v>533</v>
      </c>
      <c r="AK305" t="s">
        <v>534</v>
      </c>
      <c r="AL305" t="s">
        <v>535</v>
      </c>
      <c r="AM305" t="s">
        <v>267</v>
      </c>
      <c r="AN305" t="s">
        <v>536</v>
      </c>
      <c r="AO305" t="s">
        <v>329</v>
      </c>
      <c r="AP305" t="s">
        <v>537</v>
      </c>
      <c r="AQ305" t="s">
        <v>538</v>
      </c>
      <c r="AR305" t="s">
        <v>331</v>
      </c>
      <c r="AS305" t="s">
        <v>539</v>
      </c>
      <c r="AT305" t="s">
        <v>540</v>
      </c>
      <c r="AU305" t="s">
        <v>541</v>
      </c>
      <c r="AV305" t="s">
        <v>542</v>
      </c>
      <c r="AW305">
        <v>17.481686368092259</v>
      </c>
      <c r="AX305">
        <v>23.554228117921792</v>
      </c>
      <c r="AY305">
        <v>22.887625734202231</v>
      </c>
      <c r="AZ305">
        <v>21.965212072815248</v>
      </c>
      <c r="BA305">
        <v>14.73890966244857</v>
      </c>
      <c r="BB305">
        <v>35.551506845931712</v>
      </c>
      <c r="BC305">
        <v>2.1444092244867381</v>
      </c>
      <c r="BD305">
        <v>3.974813625591902</v>
      </c>
      <c r="BE305">
        <v>12.79830853017522</v>
      </c>
      <c r="BF305">
        <v>20.87299513392621</v>
      </c>
      <c r="BG305">
        <v>6.0039513855030231</v>
      </c>
      <c r="BH305">
        <v>1.078399555682805</v>
      </c>
      <c r="BI305">
        <v>0.043507391333076503</v>
      </c>
      <c r="BJ305">
        <v>3.3535733557526362</v>
      </c>
      <c r="BK305">
        <v>9.0364018181046752</v>
      </c>
      <c r="BL305">
        <v>0.26665103555030911</v>
      </c>
      <c r="BM305">
        <v>1.97294154387022</v>
      </c>
      <c r="BN305">
        <v>34.641495230669747</v>
      </c>
      <c r="BO305">
        <v>13.89274899485161</v>
      </c>
      <c r="BP305">
        <v>18.713970990697032</v>
      </c>
      <c r="BQ305">
        <v>5.6751838426787566</v>
      </c>
      <c r="BR305">
        <v>12.707294028726629</v>
      </c>
      <c r="BS305">
        <v>28.03940443758308</v>
      </c>
      <c r="BT305">
        <v>6.0051143645974134</v>
      </c>
      <c r="BU305">
        <v>22.234966461962451</v>
      </c>
      <c r="BV305">
        <v>7.4526432391174913</v>
      </c>
      <c r="BW305">
        <v>1458.6336039140949</v>
      </c>
      <c r="BX305">
        <v>1785.604250098</v>
      </c>
      <c r="BY305">
        <v>2357.8389180069589</v>
      </c>
      <c r="BZ305">
        <v>2702.2486954960141</v>
      </c>
      <c r="CA305">
        <v>6191.2160199241889</v>
      </c>
      <c r="CB305">
        <v>1047.814139094718</v>
      </c>
      <c r="CC305">
        <v>844.22176940286431</v>
      </c>
      <c r="CD305">
        <v>1592.255233076221</v>
      </c>
      <c r="CE305">
        <v>2296.0617005824251</v>
      </c>
      <c r="CF305">
        <v>3543.1950113862481</v>
      </c>
      <c r="CG305">
        <v>871.64106346807409</v>
      </c>
      <c r="CH305">
        <v>804.24049935124401</v>
      </c>
      <c r="CI305">
        <v>978.29818100861519</v>
      </c>
      <c r="CJ305">
        <v>1173.999023407275</v>
      </c>
      <c r="CK305">
        <v>1343.81486666156</v>
      </c>
      <c r="CL305">
        <v>248.59425815721099</v>
      </c>
      <c r="CM305">
        <v>602.56455036920636</v>
      </c>
      <c r="CN305">
        <v>1979.965650710858</v>
      </c>
      <c r="CO305">
        <v>472.52734149470132</v>
      </c>
      <c r="CP305">
        <v>310.02170626101332</v>
      </c>
      <c r="CQ305">
        <v>1432.90124463231</v>
      </c>
      <c r="CR305">
        <v>99.720763656729346</v>
      </c>
      <c r="CS305">
        <v>153.69095648691749</v>
      </c>
      <c r="CT305">
        <v>469.11070706645751</v>
      </c>
      <c r="CU305">
        <v>3124.651121534192</v>
      </c>
      <c r="CV305">
        <v>454.23807891950071</v>
      </c>
      <c r="CW305">
        <v>30.003665285284089</v>
      </c>
      <c r="CX305">
        <v>3.227234739436152</v>
      </c>
      <c r="CY305">
        <v>94.833688379008876</v>
      </c>
      <c r="CZ305">
        <v>278.7710818821655</v>
      </c>
      <c r="DA305">
        <v>9.4292038944443792</v>
      </c>
      <c r="DB305">
        <v>24.719158976244181</v>
      </c>
      <c r="DC305">
        <v>247.9518131172199</v>
      </c>
      <c r="DD305">
        <v>1289.674600178125</v>
      </c>
      <c r="DE305">
        <v>156.5452980660703</v>
      </c>
      <c r="DF305">
        <v>61.922160411027221</v>
      </c>
      <c r="DG305">
        <v>1087.275334388306</v>
      </c>
      <c r="DH305">
        <v>516.845623268145</v>
      </c>
      <c r="DI305">
        <v>156.60550614329989</v>
      </c>
      <c r="DJ305">
        <v>1126.652898695794</v>
      </c>
      <c r="DK305">
        <v>63.09784072557764</v>
      </c>
    </row>
    <row r="306">
      <c r="A306" t="s">
        <v>725</v>
      </c>
      <c r="B306">
        <v>2018</v>
      </c>
      <c r="C306" t="s">
        <v>732</v>
      </c>
      <c r="D306">
        <v>125</v>
      </c>
      <c r="E306" t="s">
        <v>50</v>
      </c>
      <c r="F306" t="s">
        <v>16</v>
      </c>
      <c r="G306" t="s">
        <v>748</v>
      </c>
      <c r="H306">
        <v>7.6917847837110216</v>
      </c>
      <c r="I306">
        <v>7.7090670591492012</v>
      </c>
      <c r="J306">
        <v>8.9348765846903255</v>
      </c>
      <c r="K306">
        <v>21.989309422149709</v>
      </c>
      <c r="L306">
        <v>49.334210742451752</v>
      </c>
      <c r="M306">
        <v>11.45771698452265</v>
      </c>
      <c r="N306">
        <v>19.345286158975821</v>
      </c>
      <c r="O306">
        <v>38.519092553439087</v>
      </c>
      <c r="P306">
        <v>48.160825732573628</v>
      </c>
      <c r="Q306">
        <v>51.261833232234572</v>
      </c>
      <c r="R306">
        <v>7.6237409680189687</v>
      </c>
      <c r="S306">
        <v>6.4817060713834547</v>
      </c>
      <c r="T306">
        <v>8.3829428449568422</v>
      </c>
      <c r="U306">
        <v>8.1939210269920171</v>
      </c>
      <c r="V306">
        <v>7.8262111934918179</v>
      </c>
      <c r="W306" t="s">
        <v>523</v>
      </c>
      <c r="X306" t="s">
        <v>262</v>
      </c>
      <c r="Y306" t="s">
        <v>524</v>
      </c>
      <c r="Z306" t="s">
        <v>525</v>
      </c>
      <c r="AA306" t="s">
        <v>526</v>
      </c>
      <c r="AB306" t="s">
        <v>527</v>
      </c>
      <c r="AC306" t="s">
        <v>528</v>
      </c>
      <c r="AD306" t="s">
        <v>529</v>
      </c>
      <c r="AE306" t="s">
        <v>328</v>
      </c>
      <c r="AF306" t="s">
        <v>266</v>
      </c>
      <c r="AG306" t="s">
        <v>530</v>
      </c>
      <c r="AH306" t="s">
        <v>531</v>
      </c>
      <c r="AI306" t="s">
        <v>532</v>
      </c>
      <c r="AJ306" t="s">
        <v>533</v>
      </c>
      <c r="AK306" t="s">
        <v>534</v>
      </c>
      <c r="AL306" t="s">
        <v>535</v>
      </c>
      <c r="AM306" t="s">
        <v>267</v>
      </c>
      <c r="AN306" t="s">
        <v>536</v>
      </c>
      <c r="AO306" t="s">
        <v>329</v>
      </c>
      <c r="AP306" t="s">
        <v>537</v>
      </c>
      <c r="AQ306" t="s">
        <v>538</v>
      </c>
      <c r="AR306" t="s">
        <v>331</v>
      </c>
      <c r="AS306" t="s">
        <v>539</v>
      </c>
      <c r="AT306" t="s">
        <v>540</v>
      </c>
      <c r="AU306" t="s">
        <v>541</v>
      </c>
      <c r="AV306" t="s">
        <v>542</v>
      </c>
      <c r="AW306">
        <v>16.130113932632021</v>
      </c>
      <c r="AX306">
        <v>15.69887286396445</v>
      </c>
      <c r="AY306">
        <v>36.445255055263956</v>
      </c>
      <c r="AZ306">
        <v>24.351368009589429</v>
      </c>
      <c r="BA306">
        <v>8.9829570578519409</v>
      </c>
      <c r="BB306">
        <v>35.129801908537843</v>
      </c>
      <c r="BC306">
        <v>4.0747887897554662</v>
      </c>
      <c r="BD306">
        <v>6.3761205675701618</v>
      </c>
      <c r="BE306">
        <v>25.612992405548241</v>
      </c>
      <c r="BF306">
        <v>55.948171449534591</v>
      </c>
      <c r="BG306">
        <v>10.92540935459926</v>
      </c>
      <c r="BH306">
        <v>0.29974904577913342</v>
      </c>
      <c r="BI306">
        <v>0.20580308819527901</v>
      </c>
      <c r="BJ306">
        <v>5.3007855306342941</v>
      </c>
      <c r="BK306">
        <v>18.496996075204009</v>
      </c>
      <c r="BL306">
        <v>0.49723557731650497</v>
      </c>
      <c r="BM306">
        <v>3.0374188117008392</v>
      </c>
      <c r="BN306">
        <v>29.59645594301335</v>
      </c>
      <c r="BO306">
        <v>4.2506979651927637</v>
      </c>
      <c r="BP306">
        <v>13.804930696871059</v>
      </c>
      <c r="BQ306">
        <v>6.4242405521003398</v>
      </c>
      <c r="BR306">
        <v>3.5190824671258931</v>
      </c>
      <c r="BS306">
        <v>44.841104273315423</v>
      </c>
      <c r="BT306">
        <v>13.179551570344939</v>
      </c>
      <c r="BU306">
        <v>18.8358803684085</v>
      </c>
      <c r="BV306">
        <v>4.3537168338400436</v>
      </c>
      <c r="BW306">
        <v>1652.030700870617</v>
      </c>
      <c r="BX306">
        <v>1655.201390307541</v>
      </c>
      <c r="BY306">
        <v>1919.7966365971749</v>
      </c>
      <c r="BZ306">
        <v>4721.5100897105849</v>
      </c>
      <c r="CA306">
        <v>10595.163608964829</v>
      </c>
      <c r="CB306">
        <v>1080.003490284231</v>
      </c>
      <c r="CC306">
        <v>1820.6024213699741</v>
      </c>
      <c r="CD306">
        <v>3630.1112032308911</v>
      </c>
      <c r="CE306">
        <v>4532.4282592631434</v>
      </c>
      <c r="CF306">
        <v>4838.5203580488833</v>
      </c>
      <c r="CG306">
        <v>919.27158610994672</v>
      </c>
      <c r="CH306">
        <v>781.05672554594037</v>
      </c>
      <c r="CI306">
        <v>1010.561258418961</v>
      </c>
      <c r="CJ306">
        <v>987.55842065612705</v>
      </c>
      <c r="CK306">
        <v>943.58870352264557</v>
      </c>
      <c r="CL306">
        <v>229.37453645163049</v>
      </c>
      <c r="CM306">
        <v>401.60875666227099</v>
      </c>
      <c r="CN306">
        <v>3152.8107798873039</v>
      </c>
      <c r="CO306">
        <v>523.85959895062445</v>
      </c>
      <c r="CP306">
        <v>188.94963997506551</v>
      </c>
      <c r="CQ306">
        <v>1415.9044536867691</v>
      </c>
      <c r="CR306">
        <v>189.48857578783841</v>
      </c>
      <c r="CS306">
        <v>246.5403817669156</v>
      </c>
      <c r="CT306">
        <v>938.82163796296925</v>
      </c>
      <c r="CU306">
        <v>8375.3441011171344</v>
      </c>
      <c r="CV306">
        <v>826.57847107576504</v>
      </c>
      <c r="CW306">
        <v>8.3397382646787186</v>
      </c>
      <c r="CX306">
        <v>15.265794049162119</v>
      </c>
      <c r="CY306">
        <v>149.8977329104267</v>
      </c>
      <c r="CZ306">
        <v>570.62841064944098</v>
      </c>
      <c r="DA306">
        <v>17.58303931733467</v>
      </c>
      <c r="DB306">
        <v>38.056088745833939</v>
      </c>
      <c r="DC306">
        <v>211.84117094394239</v>
      </c>
      <c r="DD306">
        <v>394.59556929801892</v>
      </c>
      <c r="DE306">
        <v>115.4804072207569</v>
      </c>
      <c r="DF306">
        <v>70.09514845926391</v>
      </c>
      <c r="DG306">
        <v>301.10356756793709</v>
      </c>
      <c r="DH306">
        <v>826.54852879504654</v>
      </c>
      <c r="DI306">
        <v>343.70541826541279</v>
      </c>
      <c r="DJ306">
        <v>954.42011360163019</v>
      </c>
      <c r="DK306">
        <v>36.86076503756474</v>
      </c>
    </row>
    <row r="307">
      <c r="A307" t="s">
        <v>725</v>
      </c>
      <c r="B307">
        <v>2018</v>
      </c>
      <c r="C307" t="s">
        <v>732</v>
      </c>
      <c r="D307">
        <v>126</v>
      </c>
      <c r="E307" t="s">
        <v>50</v>
      </c>
      <c r="F307" t="s">
        <v>22</v>
      </c>
      <c r="G307" t="s">
        <v>749</v>
      </c>
      <c r="H307">
        <v>61.146007492438358</v>
      </c>
      <c r="I307">
        <v>65.858246329519545</v>
      </c>
      <c r="J307">
        <v>70.765546915129235</v>
      </c>
      <c r="K307">
        <v>61.171182967741309</v>
      </c>
      <c r="L307">
        <v>19.951896413469331</v>
      </c>
      <c r="M307">
        <v>70.385680132783222</v>
      </c>
      <c r="N307">
        <v>65.101581691659405</v>
      </c>
      <c r="O307">
        <v>43.697170982677711</v>
      </c>
      <c r="P307">
        <v>25.091706550273329</v>
      </c>
      <c r="Q307">
        <v>9.2519694580745711</v>
      </c>
      <c r="R307">
        <v>56.648463624326197</v>
      </c>
      <c r="S307">
        <v>64.47003326837492</v>
      </c>
      <c r="T307">
        <v>65.255605221541046</v>
      </c>
      <c r="U307">
        <v>69.390506256182292</v>
      </c>
      <c r="V307">
        <v>74.269646745098967</v>
      </c>
      <c r="W307" t="s">
        <v>523</v>
      </c>
      <c r="X307" t="s">
        <v>262</v>
      </c>
      <c r="Y307" t="s">
        <v>524</v>
      </c>
      <c r="Z307" t="s">
        <v>525</v>
      </c>
      <c r="AA307" t="s">
        <v>526</v>
      </c>
      <c r="AB307" t="s">
        <v>527</v>
      </c>
      <c r="AC307" t="s">
        <v>528</v>
      </c>
      <c r="AD307" t="s">
        <v>529</v>
      </c>
      <c r="AE307" t="s">
        <v>328</v>
      </c>
      <c r="AF307" t="s">
        <v>266</v>
      </c>
      <c r="AG307" t="s">
        <v>530</v>
      </c>
      <c r="AH307" t="s">
        <v>531</v>
      </c>
      <c r="AI307" t="s">
        <v>532</v>
      </c>
      <c r="AJ307" t="s">
        <v>533</v>
      </c>
      <c r="AK307" t="s">
        <v>534</v>
      </c>
      <c r="AL307" t="s">
        <v>535</v>
      </c>
      <c r="AM307" t="s">
        <v>267</v>
      </c>
      <c r="AN307" t="s">
        <v>536</v>
      </c>
      <c r="AO307" t="s">
        <v>329</v>
      </c>
      <c r="AP307" t="s">
        <v>537</v>
      </c>
      <c r="AQ307" t="s">
        <v>538</v>
      </c>
      <c r="AR307" t="s">
        <v>331</v>
      </c>
      <c r="AS307" t="s">
        <v>539</v>
      </c>
      <c r="AT307" t="s">
        <v>540</v>
      </c>
      <c r="AU307" t="s">
        <v>541</v>
      </c>
      <c r="AV307" t="s">
        <v>542</v>
      </c>
      <c r="AW307">
        <v>63.100724271332588</v>
      </c>
      <c r="AX307">
        <v>40.21872371482403</v>
      </c>
      <c r="AY307">
        <v>30.554492855225771</v>
      </c>
      <c r="AZ307">
        <v>33.764374220860851</v>
      </c>
      <c r="BA307">
        <v>72.789419708708309</v>
      </c>
      <c r="BB307">
        <v>22.874476218331289</v>
      </c>
      <c r="BC307">
        <v>52.934383790391102</v>
      </c>
      <c r="BD307">
        <v>59.417158464351758</v>
      </c>
      <c r="BE307">
        <v>56.642325899822879</v>
      </c>
      <c r="BF307">
        <v>22.732787230411439</v>
      </c>
      <c r="BG307">
        <v>61.52073050518463</v>
      </c>
      <c r="BH307">
        <v>83.66827434979858</v>
      </c>
      <c r="BI307">
        <v>88.052823043151903</v>
      </c>
      <c r="BJ307">
        <v>72.082968189838525</v>
      </c>
      <c r="BK307">
        <v>47.175545227181964</v>
      </c>
      <c r="BL307">
        <v>75.815864721343445</v>
      </c>
      <c r="BM307">
        <v>77.158645687333888</v>
      </c>
      <c r="BN307">
        <v>32.051127828861468</v>
      </c>
      <c r="BO307">
        <v>79.385495831195897</v>
      </c>
      <c r="BP307">
        <v>52.543508726647467</v>
      </c>
      <c r="BQ307">
        <v>59.24012251505151</v>
      </c>
      <c r="BR307">
        <v>83.022597397016668</v>
      </c>
      <c r="BS307">
        <v>13.83017981793207</v>
      </c>
      <c r="BT307">
        <v>72.884841747164472</v>
      </c>
      <c r="BU307">
        <v>51.195441037309877</v>
      </c>
      <c r="BV307">
        <v>84.727492587524665</v>
      </c>
      <c r="BW307">
        <v>13132.85335636194</v>
      </c>
      <c r="BX307">
        <v>14140.31815412277</v>
      </c>
      <c r="BY307">
        <v>15205.073922051641</v>
      </c>
      <c r="BZ307">
        <v>13134.580629021289</v>
      </c>
      <c r="CA307">
        <v>4284.9293346031682</v>
      </c>
      <c r="CB307">
        <v>6634.5486026684503</v>
      </c>
      <c r="CC307">
        <v>6126.7688825506211</v>
      </c>
      <c r="CD307">
        <v>4118.1029826610393</v>
      </c>
      <c r="CE307">
        <v>2361.3872501500318</v>
      </c>
      <c r="CF307">
        <v>873.27822187191236</v>
      </c>
      <c r="CG307">
        <v>6830.6784326852276</v>
      </c>
      <c r="CH307">
        <v>7768.7498516400701</v>
      </c>
      <c r="CI307">
        <v>7866.5437366358356</v>
      </c>
      <c r="CJ307">
        <v>8363.1729597033682</v>
      </c>
      <c r="CK307">
        <v>8954.5244755943313</v>
      </c>
      <c r="CL307">
        <v>897.30918454444725</v>
      </c>
      <c r="CM307">
        <v>1028.875879537185</v>
      </c>
      <c r="CN307">
        <v>2643.2119709924118</v>
      </c>
      <c r="CO307">
        <v>726.35720223987482</v>
      </c>
      <c r="CP307">
        <v>1531.0698425227911</v>
      </c>
      <c r="CQ307">
        <v>921.95432350035117</v>
      </c>
      <c r="CR307">
        <v>2461.590406812225</v>
      </c>
      <c r="CS307">
        <v>2297.4359998479449</v>
      </c>
      <c r="CT307">
        <v>2076.1744796279609</v>
      </c>
      <c r="CU307">
        <v>3403.0587684874399</v>
      </c>
      <c r="CV307">
        <v>4654.44448898683</v>
      </c>
      <c r="CW307">
        <v>2327.852311659391</v>
      </c>
      <c r="CX307">
        <v>6531.4678890951109</v>
      </c>
      <c r="CY307">
        <v>2038.3909989692149</v>
      </c>
      <c r="CZ307">
        <v>1455.3555769303889</v>
      </c>
      <c r="DA307">
        <v>2680.969325379886</v>
      </c>
      <c r="DB307">
        <v>966.72749127450368</v>
      </c>
      <c r="DC307">
        <v>229.4108613008716</v>
      </c>
      <c r="DD307">
        <v>7369.4167823791004</v>
      </c>
      <c r="DE307">
        <v>439.53467915169762</v>
      </c>
      <c r="DF307">
        <v>646.37137242314486</v>
      </c>
      <c r="DG307">
        <v>7103.6699192261203</v>
      </c>
      <c r="DH307">
        <v>254.92937711360909</v>
      </c>
      <c r="DI307">
        <v>1900.7410748544869</v>
      </c>
      <c r="DJ307">
        <v>2594.0894556044232</v>
      </c>
      <c r="DK307">
        <v>717.34573369947805</v>
      </c>
    </row>
    <row r="308">
      <c r="A308" t="s">
        <v>725</v>
      </c>
      <c r="B308">
        <v>2018</v>
      </c>
      <c r="C308" t="s">
        <v>732</v>
      </c>
      <c r="D308">
        <v>127</v>
      </c>
      <c r="E308" t="s">
        <v>50</v>
      </c>
      <c r="F308" t="s">
        <v>19</v>
      </c>
      <c r="G308" t="s">
        <v>750</v>
      </c>
      <c r="H308">
        <v>24.370871610251839</v>
      </c>
      <c r="I308">
        <v>18.116270865359649</v>
      </c>
      <c r="J308">
        <v>9.3260185006657412</v>
      </c>
      <c r="K308">
        <v>4.2544275039889454</v>
      </c>
      <c r="L308">
        <v>1.885762656401387</v>
      </c>
      <c r="M308">
        <v>7.0403815314379656</v>
      </c>
      <c r="N308">
        <v>6.5826334182655044</v>
      </c>
      <c r="O308">
        <v>0.88832382832160595</v>
      </c>
      <c r="P308">
        <v>2.3498995467162151</v>
      </c>
      <c r="Q308">
        <v>1.9477230774135079</v>
      </c>
      <c r="R308">
        <v>28.499065851148892</v>
      </c>
      <c r="S308">
        <v>22.37416087081364</v>
      </c>
      <c r="T308">
        <v>18.24614208128105</v>
      </c>
      <c r="U308">
        <v>12.67472591489809</v>
      </c>
      <c r="V308">
        <v>6.7584183873283408</v>
      </c>
      <c r="W308" t="s">
        <v>523</v>
      </c>
      <c r="X308" t="s">
        <v>262</v>
      </c>
      <c r="Y308" t="s">
        <v>524</v>
      </c>
      <c r="Z308" t="s">
        <v>525</v>
      </c>
      <c r="AA308" t="s">
        <v>526</v>
      </c>
      <c r="AB308" t="s">
        <v>527</v>
      </c>
      <c r="AC308" t="s">
        <v>528</v>
      </c>
      <c r="AD308" t="s">
        <v>529</v>
      </c>
      <c r="AE308" t="s">
        <v>328</v>
      </c>
      <c r="AF308" t="s">
        <v>266</v>
      </c>
      <c r="AG308" t="s">
        <v>530</v>
      </c>
      <c r="AH308" t="s">
        <v>531</v>
      </c>
      <c r="AI308" t="s">
        <v>532</v>
      </c>
      <c r="AJ308" t="s">
        <v>533</v>
      </c>
      <c r="AK308" t="s">
        <v>534</v>
      </c>
      <c r="AL308" t="s">
        <v>535</v>
      </c>
      <c r="AM308" t="s">
        <v>267</v>
      </c>
      <c r="AN308" t="s">
        <v>536</v>
      </c>
      <c r="AO308" t="s">
        <v>329</v>
      </c>
      <c r="AP308" t="s">
        <v>537</v>
      </c>
      <c r="AQ308" t="s">
        <v>538</v>
      </c>
      <c r="AR308" t="s">
        <v>331</v>
      </c>
      <c r="AS308" t="s">
        <v>539</v>
      </c>
      <c r="AT308" t="s">
        <v>540</v>
      </c>
      <c r="AU308" t="s">
        <v>541</v>
      </c>
      <c r="AV308" t="s">
        <v>542</v>
      </c>
      <c r="AW308">
        <v>3.2874754279431979</v>
      </c>
      <c r="AX308">
        <v>20.52817530328981</v>
      </c>
      <c r="AY308">
        <v>10.1126263553081</v>
      </c>
      <c r="AZ308">
        <v>19.91904569673445</v>
      </c>
      <c r="BA308">
        <v>3.4887135709910191</v>
      </c>
      <c r="BB308">
        <v>6.4442150271993848</v>
      </c>
      <c r="BC308">
        <v>40.846418195366688</v>
      </c>
      <c r="BD308">
        <v>30.23190734248621</v>
      </c>
      <c r="BE308">
        <v>4.946373164453485</v>
      </c>
      <c r="BF308">
        <v>0.44604618612781111</v>
      </c>
      <c r="BG308">
        <v>21.54990875471308</v>
      </c>
      <c r="BH308">
        <v>14.953577048739589</v>
      </c>
      <c r="BI308">
        <v>11.697866477319669</v>
      </c>
      <c r="BJ308">
        <v>19.262672923774851</v>
      </c>
      <c r="BK308">
        <v>25.29105687950938</v>
      </c>
      <c r="BL308">
        <v>23.42024866578965</v>
      </c>
      <c r="BM308">
        <v>17.830993957094911</v>
      </c>
      <c r="BN308">
        <v>3.710920997455426</v>
      </c>
      <c r="BO308">
        <v>2.471057208759726</v>
      </c>
      <c r="BP308">
        <v>14.937589585784339</v>
      </c>
      <c r="BQ308">
        <v>28.660453090169408</v>
      </c>
      <c r="BR308">
        <v>0.75102610713084927</v>
      </c>
      <c r="BS308">
        <v>13.28931147116935</v>
      </c>
      <c r="BT308">
        <v>7.9304923178932851</v>
      </c>
      <c r="BU308">
        <v>7.7337121323190416</v>
      </c>
      <c r="BV308">
        <v>3.4661473395178648</v>
      </c>
      <c r="BW308">
        <v>5234.3414746047301</v>
      </c>
      <c r="BX308">
        <v>3889.7153823488288</v>
      </c>
      <c r="BY308">
        <v>2003.8395360825971</v>
      </c>
      <c r="BZ308">
        <v>913.50401235393815</v>
      </c>
      <c r="CA308">
        <v>404.99206476726312</v>
      </c>
      <c r="CB308">
        <v>663.62580234411519</v>
      </c>
      <c r="CC308">
        <v>619.49759966329509</v>
      </c>
      <c r="CD308">
        <v>83.717296216504579</v>
      </c>
      <c r="CE308">
        <v>221.1496781867379</v>
      </c>
      <c r="CF308">
        <v>183.84238658052519</v>
      </c>
      <c r="CG308">
        <v>3436.4207254073481</v>
      </c>
      <c r="CH308">
        <v>2696.1248526448289</v>
      </c>
      <c r="CI308">
        <v>2199.5669830963129</v>
      </c>
      <c r="CJ308">
        <v>1527.5998225432049</v>
      </c>
      <c r="CK308">
        <v>814.84732347447152</v>
      </c>
      <c r="CL308">
        <v>46.748780295661128</v>
      </c>
      <c r="CM308">
        <v>525.15203043802592</v>
      </c>
      <c r="CN308">
        <v>874.82437254566014</v>
      </c>
      <c r="CO308">
        <v>428.50912055788041</v>
      </c>
      <c r="CP308">
        <v>73.382425071116586</v>
      </c>
      <c r="CQ308">
        <v>259.73368085828139</v>
      </c>
      <c r="CR308">
        <v>1899.46768022275</v>
      </c>
      <c r="CS308">
        <v>1168.9531116565649</v>
      </c>
      <c r="CT308">
        <v>181.30494409635531</v>
      </c>
      <c r="CU308">
        <v>66.772339417402605</v>
      </c>
      <c r="CV308">
        <v>1630.391141618358</v>
      </c>
      <c r="CW308">
        <v>416.04442270380179</v>
      </c>
      <c r="CX308">
        <v>867.70913898004483</v>
      </c>
      <c r="CY308">
        <v>544.71756768536875</v>
      </c>
      <c r="CZ308">
        <v>780.22374725728969</v>
      </c>
      <c r="DA308">
        <v>828.17716973259132</v>
      </c>
      <c r="DB308">
        <v>223.40609923254371</v>
      </c>
      <c r="DC308">
        <v>26.561485973018879</v>
      </c>
      <c r="DD308">
        <v>229.39014581674689</v>
      </c>
      <c r="DE308">
        <v>124.95527620822391</v>
      </c>
      <c r="DF308">
        <v>312.71536269114108</v>
      </c>
      <c r="DG308">
        <v>64.260113909307989</v>
      </c>
      <c r="DH308">
        <v>244.95964190005029</v>
      </c>
      <c r="DI308">
        <v>206.81683778265409</v>
      </c>
      <c r="DJ308">
        <v>391.86967996834358</v>
      </c>
      <c r="DK308">
        <v>29.34615353816147</v>
      </c>
    </row>
    <row r="309">
      <c r="A309" t="s">
        <v>725</v>
      </c>
      <c r="B309">
        <v>2018</v>
      </c>
      <c r="C309" t="s">
        <v>732</v>
      </c>
      <c r="D309">
        <v>128</v>
      </c>
      <c r="E309" t="s">
        <v>109</v>
      </c>
      <c r="F309" t="s">
        <v>49</v>
      </c>
      <c r="G309" t="s">
        <v>751</v>
      </c>
      <c r="H309">
        <v>53.108614077370127</v>
      </c>
      <c r="I309">
        <v>48.10505338838194</v>
      </c>
      <c r="J309">
        <v>44.87985505288885</v>
      </c>
      <c r="K309">
        <v>63.599993296107392</v>
      </c>
      <c r="L309">
        <v>63.117621805304367</v>
      </c>
      <c r="M309">
        <v>50.756393563646377</v>
      </c>
      <c r="N309">
        <v>68.319794892058965</v>
      </c>
      <c r="O309">
        <v>69.510848147183083</v>
      </c>
      <c r="P309">
        <v>66.375264310495425</v>
      </c>
      <c r="Q309">
        <v>57.727089799459073</v>
      </c>
      <c r="R309">
        <v>51.329783522750091</v>
      </c>
      <c r="S309">
        <v>49.268787788144657</v>
      </c>
      <c r="T309">
        <v>50.811094961533158</v>
      </c>
      <c r="U309">
        <v>45.687354891650081</v>
      </c>
      <c r="V309">
        <v>41.251518351291992</v>
      </c>
      <c r="W309" t="s">
        <v>523</v>
      </c>
      <c r="X309" t="s">
        <v>262</v>
      </c>
      <c r="Y309" t="s">
        <v>524</v>
      </c>
      <c r="Z309" t="s">
        <v>525</v>
      </c>
      <c r="AA309" t="s">
        <v>526</v>
      </c>
      <c r="AB309" t="s">
        <v>527</v>
      </c>
      <c r="AC309" t="s">
        <v>528</v>
      </c>
      <c r="AD309" t="s">
        <v>529</v>
      </c>
      <c r="AE309" t="s">
        <v>328</v>
      </c>
      <c r="AF309" t="s">
        <v>266</v>
      </c>
      <c r="AG309" t="s">
        <v>530</v>
      </c>
      <c r="AH309" t="s">
        <v>531</v>
      </c>
      <c r="AI309" t="s">
        <v>532</v>
      </c>
      <c r="AJ309" t="s">
        <v>533</v>
      </c>
      <c r="AK309" t="s">
        <v>534</v>
      </c>
      <c r="AL309" t="s">
        <v>535</v>
      </c>
      <c r="AM309" t="s">
        <v>267</v>
      </c>
      <c r="AN309" t="s">
        <v>536</v>
      </c>
      <c r="AO309" t="s">
        <v>329</v>
      </c>
      <c r="AP309" t="s">
        <v>537</v>
      </c>
      <c r="AQ309" t="s">
        <v>538</v>
      </c>
      <c r="AR309" t="s">
        <v>331</v>
      </c>
      <c r="AS309" t="s">
        <v>539</v>
      </c>
      <c r="AT309" t="s">
        <v>540</v>
      </c>
      <c r="AU309" t="s">
        <v>541</v>
      </c>
      <c r="AV309" t="s">
        <v>542</v>
      </c>
      <c r="AW309">
        <v>47.989437603211186</v>
      </c>
      <c r="AX309">
        <v>39.993968556035497</v>
      </c>
      <c r="AY309">
        <v>61.425055669527509</v>
      </c>
      <c r="AZ309">
        <v>52.575919824530281</v>
      </c>
      <c r="BA309">
        <v>37.867833774500482</v>
      </c>
      <c r="BB309">
        <v>49.701685675587413</v>
      </c>
      <c r="BC309">
        <v>65.519521655751163</v>
      </c>
      <c r="BD309">
        <v>61.599469657359961</v>
      </c>
      <c r="BE309">
        <v>66.680877193949783</v>
      </c>
      <c r="BF309">
        <v>72.82910939493577</v>
      </c>
      <c r="BG309">
        <v>64.535274085802612</v>
      </c>
      <c r="BH309">
        <v>21.75012516510629</v>
      </c>
      <c r="BI309">
        <v>82.548911936881424</v>
      </c>
      <c r="BJ309">
        <v>61.24989268670479</v>
      </c>
      <c r="BK309">
        <v>67.180215630774882</v>
      </c>
      <c r="BL309">
        <v>65.092851339600514</v>
      </c>
      <c r="BM309">
        <v>60.622761560922648</v>
      </c>
      <c r="BN309">
        <v>46.073162985836888</v>
      </c>
      <c r="BO309">
        <v>23.428282258347501</v>
      </c>
      <c r="BP309">
        <v>42.452020149710833</v>
      </c>
      <c r="BQ309">
        <v>53.095422910137707</v>
      </c>
      <c r="BR309">
        <v>21.68742028157288</v>
      </c>
      <c r="BS309">
        <v>61.526881557853237</v>
      </c>
      <c r="BT309">
        <v>68.698363656883487</v>
      </c>
      <c r="BU309">
        <v>45.861923534724397</v>
      </c>
      <c r="BV309">
        <v>36.876029588596353</v>
      </c>
      <c r="BW309">
        <v>1652.030700870617</v>
      </c>
      <c r="BX309">
        <v>1655.201390307541</v>
      </c>
      <c r="BY309">
        <v>1919.7966365971749</v>
      </c>
      <c r="BZ309">
        <v>4721.5100897105849</v>
      </c>
      <c r="CA309">
        <v>10595.163608964829</v>
      </c>
      <c r="CB309">
        <v>1080.003490284231</v>
      </c>
      <c r="CC309">
        <v>1820.6024213699741</v>
      </c>
      <c r="CD309">
        <v>3630.1112032308911</v>
      </c>
      <c r="CE309">
        <v>4532.4282592631434</v>
      </c>
      <c r="CF309">
        <v>4838.5203580488833</v>
      </c>
      <c r="CG309">
        <v>919.27158610994672</v>
      </c>
      <c r="CH309">
        <v>781.05672554594037</v>
      </c>
      <c r="CI309">
        <v>1010.561258418961</v>
      </c>
      <c r="CJ309">
        <v>987.55842065612705</v>
      </c>
      <c r="CK309">
        <v>943.58870352264557</v>
      </c>
      <c r="CL309">
        <v>229.37453645163049</v>
      </c>
      <c r="CM309">
        <v>401.60875666227099</v>
      </c>
      <c r="CN309">
        <v>3152.8107798873039</v>
      </c>
      <c r="CO309">
        <v>523.85959895062445</v>
      </c>
      <c r="CP309">
        <v>188.94963997506551</v>
      </c>
      <c r="CQ309">
        <v>1415.9044536867691</v>
      </c>
      <c r="CR309">
        <v>189.48857578783841</v>
      </c>
      <c r="CS309">
        <v>246.5403817669156</v>
      </c>
      <c r="CT309">
        <v>938.82163796296925</v>
      </c>
      <c r="CU309">
        <v>8375.3441011171344</v>
      </c>
      <c r="CV309">
        <v>826.57847107576504</v>
      </c>
      <c r="CW309">
        <v>8.3397382646787186</v>
      </c>
      <c r="CX309">
        <v>15.265794049162119</v>
      </c>
      <c r="CY309">
        <v>149.8977329104267</v>
      </c>
      <c r="CZ309">
        <v>570.62841064944098</v>
      </c>
      <c r="DA309">
        <v>17.58303931733467</v>
      </c>
      <c r="DB309">
        <v>38.056088745833939</v>
      </c>
      <c r="DC309">
        <v>211.84117094394239</v>
      </c>
      <c r="DD309">
        <v>394.59556929801892</v>
      </c>
      <c r="DE309">
        <v>115.4804072207569</v>
      </c>
      <c r="DF309">
        <v>70.09514845926391</v>
      </c>
      <c r="DG309">
        <v>301.10356756793709</v>
      </c>
      <c r="DH309">
        <v>826.54852879504654</v>
      </c>
      <c r="DI309">
        <v>343.70541826541279</v>
      </c>
      <c r="DJ309">
        <v>954.42011360163019</v>
      </c>
      <c r="DK309">
        <v>36.86076503756474</v>
      </c>
    </row>
    <row r="310">
      <c r="A310" t="s">
        <v>725</v>
      </c>
      <c r="B310">
        <v>2018</v>
      </c>
      <c r="C310" t="s">
        <v>732</v>
      </c>
      <c r="D310">
        <v>129</v>
      </c>
      <c r="E310" t="s">
        <v>109</v>
      </c>
      <c r="F310" t="s">
        <v>48</v>
      </c>
      <c r="G310" t="s">
        <v>195</v>
      </c>
      <c r="H310">
        <v>46.891385922630107</v>
      </c>
      <c r="I310">
        <v>51.894946611618153</v>
      </c>
      <c r="J310">
        <v>55.120144947111058</v>
      </c>
      <c r="K310">
        <v>36.400006703892501</v>
      </c>
      <c r="L310">
        <v>36.882378194695583</v>
      </c>
      <c r="M310">
        <v>49.243606436353517</v>
      </c>
      <c r="N310">
        <v>31.680205107940999</v>
      </c>
      <c r="O310">
        <v>30.48915185281697</v>
      </c>
      <c r="P310">
        <v>33.624735689504483</v>
      </c>
      <c r="Q310">
        <v>42.272910200540878</v>
      </c>
      <c r="R310">
        <v>48.670216477249831</v>
      </c>
      <c r="S310">
        <v>50.731212211855308</v>
      </c>
      <c r="T310">
        <v>49.18890503846692</v>
      </c>
      <c r="U310">
        <v>54.312645108349948</v>
      </c>
      <c r="V310">
        <v>58.748481648708022</v>
      </c>
      <c r="W310" t="s">
        <v>523</v>
      </c>
      <c r="X310" t="s">
        <v>262</v>
      </c>
      <c r="Y310" t="s">
        <v>524</v>
      </c>
      <c r="Z310" t="s">
        <v>525</v>
      </c>
      <c r="AA310" t="s">
        <v>526</v>
      </c>
      <c r="AB310" t="s">
        <v>527</v>
      </c>
      <c r="AC310" t="s">
        <v>528</v>
      </c>
      <c r="AD310" t="s">
        <v>529</v>
      </c>
      <c r="AE310" t="s">
        <v>328</v>
      </c>
      <c r="AF310" t="s">
        <v>266</v>
      </c>
      <c r="AG310" t="s">
        <v>530</v>
      </c>
      <c r="AH310" t="s">
        <v>531</v>
      </c>
      <c r="AI310" t="s">
        <v>532</v>
      </c>
      <c r="AJ310" t="s">
        <v>533</v>
      </c>
      <c r="AK310" t="s">
        <v>534</v>
      </c>
      <c r="AL310" t="s">
        <v>535</v>
      </c>
      <c r="AM310" t="s">
        <v>267</v>
      </c>
      <c r="AN310" t="s">
        <v>536</v>
      </c>
      <c r="AO310" t="s">
        <v>329</v>
      </c>
      <c r="AP310" t="s">
        <v>537</v>
      </c>
      <c r="AQ310" t="s">
        <v>538</v>
      </c>
      <c r="AR310" t="s">
        <v>331</v>
      </c>
      <c r="AS310" t="s">
        <v>539</v>
      </c>
      <c r="AT310" t="s">
        <v>540</v>
      </c>
      <c r="AU310" t="s">
        <v>541</v>
      </c>
      <c r="AV310" t="s">
        <v>542</v>
      </c>
      <c r="AW310">
        <v>52.010562396788863</v>
      </c>
      <c r="AX310">
        <v>60.006031443964481</v>
      </c>
      <c r="AY310">
        <v>38.574944330472611</v>
      </c>
      <c r="AZ310">
        <v>47.424080175469783</v>
      </c>
      <c r="BA310">
        <v>62.132166225499553</v>
      </c>
      <c r="BB310">
        <v>50.298314324412758</v>
      </c>
      <c r="BC310">
        <v>34.480478344248851</v>
      </c>
      <c r="BD310">
        <v>38.400530342640053</v>
      </c>
      <c r="BE310">
        <v>33.319122806050231</v>
      </c>
      <c r="BF310">
        <v>27.170890605064081</v>
      </c>
      <c r="BG310">
        <v>35.464725914197473</v>
      </c>
      <c r="BH310">
        <v>78.249874834893717</v>
      </c>
      <c r="BI310">
        <v>17.451088063118551</v>
      </c>
      <c r="BJ310">
        <v>38.75010731329521</v>
      </c>
      <c r="BK310">
        <v>32.819784369225097</v>
      </c>
      <c r="BL310">
        <v>34.907148660399493</v>
      </c>
      <c r="BM310">
        <v>39.377238439077367</v>
      </c>
      <c r="BN310">
        <v>53.926837014163063</v>
      </c>
      <c r="BO310">
        <v>76.571717741652506</v>
      </c>
      <c r="BP310">
        <v>57.547979850289188</v>
      </c>
      <c r="BQ310">
        <v>46.904577089862173</v>
      </c>
      <c r="BR310">
        <v>78.312579718427131</v>
      </c>
      <c r="BS310">
        <v>38.473118442146777</v>
      </c>
      <c r="BT310">
        <v>31.301636343116542</v>
      </c>
      <c r="BU310">
        <v>54.138076465275631</v>
      </c>
      <c r="BV310">
        <v>63.123970411403697</v>
      </c>
      <c r="BW310">
        <v>1458.6336039140949</v>
      </c>
      <c r="BX310">
        <v>1785.604250098</v>
      </c>
      <c r="BY310">
        <v>2357.8389180069589</v>
      </c>
      <c r="BZ310">
        <v>2702.2486954960141</v>
      </c>
      <c r="CA310">
        <v>6191.2160199241889</v>
      </c>
      <c r="CB310">
        <v>1047.814139094718</v>
      </c>
      <c r="CC310">
        <v>844.22176940286431</v>
      </c>
      <c r="CD310">
        <v>1592.255233076221</v>
      </c>
      <c r="CE310">
        <v>2296.0617005824251</v>
      </c>
      <c r="CF310">
        <v>3543.1950113862481</v>
      </c>
      <c r="CG310">
        <v>871.64106346807409</v>
      </c>
      <c r="CH310">
        <v>804.24049935124401</v>
      </c>
      <c r="CI310">
        <v>978.29818100861519</v>
      </c>
      <c r="CJ310">
        <v>1173.999023407275</v>
      </c>
      <c r="CK310">
        <v>1343.81486666156</v>
      </c>
      <c r="CL310">
        <v>248.59425815721099</v>
      </c>
      <c r="CM310">
        <v>602.56455036920636</v>
      </c>
      <c r="CN310">
        <v>1979.965650710858</v>
      </c>
      <c r="CO310">
        <v>472.52734149470132</v>
      </c>
      <c r="CP310">
        <v>310.02170626101332</v>
      </c>
      <c r="CQ310">
        <v>1432.90124463231</v>
      </c>
      <c r="CR310">
        <v>99.720763656729346</v>
      </c>
      <c r="CS310">
        <v>153.69095648691749</v>
      </c>
      <c r="CT310">
        <v>469.11070706645751</v>
      </c>
      <c r="CU310">
        <v>3124.651121534192</v>
      </c>
      <c r="CV310">
        <v>454.23807891950071</v>
      </c>
      <c r="CW310">
        <v>30.003665285284089</v>
      </c>
      <c r="CX310">
        <v>3.227234739436152</v>
      </c>
      <c r="CY310">
        <v>94.833688379008876</v>
      </c>
      <c r="CZ310">
        <v>278.7710818821655</v>
      </c>
      <c r="DA310">
        <v>9.4292038944443792</v>
      </c>
      <c r="DB310">
        <v>24.719158976244181</v>
      </c>
      <c r="DC310">
        <v>247.9518131172199</v>
      </c>
      <c r="DD310">
        <v>1289.674600178125</v>
      </c>
      <c r="DE310">
        <v>156.5452980660703</v>
      </c>
      <c r="DF310">
        <v>61.922160411027221</v>
      </c>
      <c r="DG310">
        <v>1087.275334388306</v>
      </c>
      <c r="DH310">
        <v>516.845623268145</v>
      </c>
      <c r="DI310">
        <v>156.60550614329989</v>
      </c>
      <c r="DJ310">
        <v>1126.652898695794</v>
      </c>
      <c r="DK310">
        <v>63.09784072557764</v>
      </c>
    </row>
    <row r="311">
      <c r="A311" t="s">
        <v>725</v>
      </c>
      <c r="B311">
        <v>2018</v>
      </c>
      <c r="C311" t="s">
        <v>732</v>
      </c>
      <c r="D311">
        <v>135</v>
      </c>
      <c r="E311" t="s">
        <v>45</v>
      </c>
      <c r="F311" t="s">
        <v>44</v>
      </c>
      <c r="G311" t="s">
        <v>753</v>
      </c>
      <c r="H311">
        <v>0</v>
      </c>
      <c r="I311">
        <v>0.067737786582489898</v>
      </c>
      <c r="J311">
        <v>0.12720382889347151</v>
      </c>
      <c r="K311">
        <v>2.2492229710522298</v>
      </c>
      <c r="L311">
        <v>2.3046282145332881</v>
      </c>
      <c r="M311">
        <v>0</v>
      </c>
      <c r="N311">
        <v>2.740416712374897</v>
      </c>
      <c r="O311">
        <v>2.628076788514432</v>
      </c>
      <c r="P311">
        <v>2.7295378562471821</v>
      </c>
      <c r="Q311">
        <v>1.948665071506047</v>
      </c>
      <c r="R311">
        <v>0</v>
      </c>
      <c r="S311">
        <v>0</v>
      </c>
      <c r="T311">
        <v>0.1206462647943749</v>
      </c>
      <c r="U311">
        <v>0.12622026489693849</v>
      </c>
      <c r="V311">
        <v>0.36186896453931788</v>
      </c>
      <c r="W311" t="s">
        <v>523</v>
      </c>
      <c r="X311" t="s">
        <v>262</v>
      </c>
      <c r="Y311" t="s">
        <v>524</v>
      </c>
      <c r="Z311" t="s">
        <v>525</v>
      </c>
      <c r="AA311" t="s">
        <v>526</v>
      </c>
      <c r="AB311" t="s">
        <v>527</v>
      </c>
      <c r="AC311" t="s">
        <v>528</v>
      </c>
      <c r="AD311" t="s">
        <v>529</v>
      </c>
      <c r="AE311" t="s">
        <v>328</v>
      </c>
      <c r="AF311" t="s">
        <v>266</v>
      </c>
      <c r="AG311" t="s">
        <v>530</v>
      </c>
      <c r="AH311" t="s">
        <v>531</v>
      </c>
      <c r="AI311" t="s">
        <v>532</v>
      </c>
      <c r="AJ311" t="s">
        <v>533</v>
      </c>
      <c r="AK311" t="s">
        <v>534</v>
      </c>
      <c r="AL311" t="s">
        <v>535</v>
      </c>
      <c r="AM311" t="s">
        <v>267</v>
      </c>
      <c r="AN311" t="s">
        <v>536</v>
      </c>
      <c r="AO311" t="s">
        <v>329</v>
      </c>
      <c r="AP311" t="s">
        <v>537</v>
      </c>
      <c r="AQ311" t="s">
        <v>538</v>
      </c>
      <c r="AR311" t="s">
        <v>331</v>
      </c>
      <c r="AS311" t="s">
        <v>539</v>
      </c>
      <c r="AT311" t="s">
        <v>540</v>
      </c>
      <c r="AU311" t="s">
        <v>541</v>
      </c>
      <c r="AV311" t="s">
        <v>542</v>
      </c>
      <c r="AW311">
        <v>0</v>
      </c>
      <c r="AX311">
        <v>0</v>
      </c>
      <c r="AY311">
        <v>4.8072949423247762</v>
      </c>
      <c r="AZ311">
        <v>0</v>
      </c>
      <c r="BA311">
        <v>0</v>
      </c>
      <c r="BB311">
        <v>0</v>
      </c>
      <c r="BC311">
        <v>0</v>
      </c>
      <c r="BD311">
        <v>0</v>
      </c>
      <c r="BE311">
        <v>0</v>
      </c>
      <c r="BF311">
        <v>0.79960712295344682</v>
      </c>
      <c r="BG311">
        <v>0.049505800652782497</v>
      </c>
      <c r="BH311">
        <v>0</v>
      </c>
      <c r="BI311">
        <v>0</v>
      </c>
      <c r="BJ311">
        <v>0</v>
      </c>
      <c r="BK311">
        <v>0.078893569424652393</v>
      </c>
      <c r="BL311">
        <v>0</v>
      </c>
      <c r="BM311">
        <v>0</v>
      </c>
      <c r="BN311">
        <v>0</v>
      </c>
      <c r="BO311">
        <v>0</v>
      </c>
      <c r="BP311">
        <v>0</v>
      </c>
      <c r="BQ311">
        <v>0</v>
      </c>
      <c r="BR311">
        <v>5.5828451901843383</v>
      </c>
      <c r="BS311">
        <v>0</v>
      </c>
      <c r="BT311">
        <v>0.013037870645374899</v>
      </c>
      <c r="BU311">
        <v>0</v>
      </c>
      <c r="BV311">
        <v>0</v>
      </c>
      <c r="BW311">
        <v>0</v>
      </c>
      <c r="BX311">
        <v>14.5438712191027</v>
      </c>
      <c r="BY311">
        <v>27.332375820487819</v>
      </c>
      <c r="BZ311">
        <v>482.94963465904613</v>
      </c>
      <c r="CA311">
        <v>494.94889293536909</v>
      </c>
      <c r="CB311">
        <v>0</v>
      </c>
      <c r="CC311">
        <v>257.9031016192846</v>
      </c>
      <c r="CD311">
        <v>247.6748635680288</v>
      </c>
      <c r="CE311">
        <v>256.8775415745381</v>
      </c>
      <c r="CF311">
        <v>183.93129985784131</v>
      </c>
      <c r="CG311">
        <v>0</v>
      </c>
      <c r="CH311">
        <v>0</v>
      </c>
      <c r="CI311">
        <v>14.5438712191027</v>
      </c>
      <c r="CJ311">
        <v>15.21248313790224</v>
      </c>
      <c r="CK311">
        <v>43.631613657308101</v>
      </c>
      <c r="CL311">
        <v>0</v>
      </c>
      <c r="CM311">
        <v>0</v>
      </c>
      <c r="CN311">
        <v>415.87008496103653</v>
      </c>
      <c r="CO311">
        <v>0</v>
      </c>
      <c r="CP311">
        <v>0</v>
      </c>
      <c r="CQ311">
        <v>0</v>
      </c>
      <c r="CR311">
        <v>0</v>
      </c>
      <c r="CS311">
        <v>0</v>
      </c>
      <c r="CT311">
        <v>0</v>
      </c>
      <c r="CU311">
        <v>119.69979763288769</v>
      </c>
      <c r="CV311">
        <v>3.7454366866109572</v>
      </c>
      <c r="CW311">
        <v>0</v>
      </c>
      <c r="CX311">
        <v>0</v>
      </c>
      <c r="CY311">
        <v>0</v>
      </c>
      <c r="CZ311">
        <v>2.433849904504247</v>
      </c>
      <c r="DA311">
        <v>0</v>
      </c>
      <c r="DB311">
        <v>0</v>
      </c>
      <c r="DC311">
        <v>0</v>
      </c>
      <c r="DD311">
        <v>0</v>
      </c>
      <c r="DE311">
        <v>0</v>
      </c>
      <c r="DF311">
        <v>0</v>
      </c>
      <c r="DG311">
        <v>477.68548184007801</v>
      </c>
      <c r="DH311">
        <v>0</v>
      </c>
      <c r="DI311">
        <v>0.3401236088884122</v>
      </c>
      <c r="DJ311">
        <v>0</v>
      </c>
      <c r="DK311">
        <v>0</v>
      </c>
    </row>
    <row r="312">
      <c r="A312" t="s">
        <v>725</v>
      </c>
      <c r="B312">
        <v>2018</v>
      </c>
      <c r="C312" t="s">
        <v>732</v>
      </c>
      <c r="D312">
        <v>136</v>
      </c>
      <c r="E312" t="s">
        <v>45</v>
      </c>
      <c r="F312" t="s">
        <v>43</v>
      </c>
      <c r="G312" t="s">
        <v>754</v>
      </c>
      <c r="H312">
        <v>0.054449715033801901</v>
      </c>
      <c r="I312">
        <v>0.2138405283543342</v>
      </c>
      <c r="J312">
        <v>0.037683007211390701</v>
      </c>
      <c r="K312">
        <v>6.5175617898719356</v>
      </c>
      <c r="L312">
        <v>35.126594966808817</v>
      </c>
      <c r="M312">
        <v>0.17467350764490991</v>
      </c>
      <c r="N312">
        <v>2.5367248075730222</v>
      </c>
      <c r="O312">
        <v>19.317003008562679</v>
      </c>
      <c r="P312">
        <v>27.85252873475228</v>
      </c>
      <c r="Q312">
        <v>44.866360788619822</v>
      </c>
      <c r="R312">
        <v>0</v>
      </c>
      <c r="S312">
        <v>0.0970541924526684</v>
      </c>
      <c r="T312">
        <v>0.20150130733254229</v>
      </c>
      <c r="U312">
        <v>0.1794045886785246</v>
      </c>
      <c r="V312">
        <v>0.1633129513966704</v>
      </c>
      <c r="W312" t="s">
        <v>523</v>
      </c>
      <c r="X312" t="s">
        <v>262</v>
      </c>
      <c r="Y312" t="s">
        <v>524</v>
      </c>
      <c r="Z312" t="s">
        <v>525</v>
      </c>
      <c r="AA312" t="s">
        <v>526</v>
      </c>
      <c r="AB312" t="s">
        <v>527</v>
      </c>
      <c r="AC312" t="s">
        <v>528</v>
      </c>
      <c r="AD312" t="s">
        <v>529</v>
      </c>
      <c r="AE312" t="s">
        <v>328</v>
      </c>
      <c r="AF312" t="s">
        <v>266</v>
      </c>
      <c r="AG312" t="s">
        <v>530</v>
      </c>
      <c r="AH312" t="s">
        <v>531</v>
      </c>
      <c r="AI312" t="s">
        <v>532</v>
      </c>
      <c r="AJ312" t="s">
        <v>533</v>
      </c>
      <c r="AK312" t="s">
        <v>534</v>
      </c>
      <c r="AL312" t="s">
        <v>535</v>
      </c>
      <c r="AM312" t="s">
        <v>267</v>
      </c>
      <c r="AN312" t="s">
        <v>536</v>
      </c>
      <c r="AO312" t="s">
        <v>329</v>
      </c>
      <c r="AP312" t="s">
        <v>537</v>
      </c>
      <c r="AQ312" t="s">
        <v>538</v>
      </c>
      <c r="AR312" t="s">
        <v>331</v>
      </c>
      <c r="AS312" t="s">
        <v>539</v>
      </c>
      <c r="AT312" t="s">
        <v>540</v>
      </c>
      <c r="AU312" t="s">
        <v>541</v>
      </c>
      <c r="AV312" t="s">
        <v>542</v>
      </c>
      <c r="AW312">
        <v>0.11902166060038991</v>
      </c>
      <c r="AX312">
        <v>0.1836782163392798</v>
      </c>
      <c r="AY312">
        <v>16.42125838552041</v>
      </c>
      <c r="AZ312">
        <v>4.2932648850533424</v>
      </c>
      <c r="BA312">
        <v>0</v>
      </c>
      <c r="BB312">
        <v>0.33755031912090311</v>
      </c>
      <c r="BC312">
        <v>0.051499346772004899</v>
      </c>
      <c r="BD312">
        <v>0.31793413947533172</v>
      </c>
      <c r="BE312">
        <v>1.5252859163133119</v>
      </c>
      <c r="BF312">
        <v>39.342593977937213</v>
      </c>
      <c r="BG312">
        <v>1.787063593731514</v>
      </c>
      <c r="BH312">
        <v>0</v>
      </c>
      <c r="BI312">
        <v>0.021670285989645901</v>
      </c>
      <c r="BJ312">
        <v>0.050618281240787197</v>
      </c>
      <c r="BK312">
        <v>7.2791516767353261</v>
      </c>
      <c r="BL312">
        <v>0</v>
      </c>
      <c r="BM312">
        <v>0</v>
      </c>
      <c r="BN312">
        <v>0</v>
      </c>
      <c r="BO312">
        <v>5.6922360297373551</v>
      </c>
      <c r="BP312">
        <v>0</v>
      </c>
      <c r="BQ312">
        <v>0</v>
      </c>
      <c r="BR312">
        <v>1.925946354177855</v>
      </c>
      <c r="BS312">
        <v>0</v>
      </c>
      <c r="BT312">
        <v>3.645808906877821</v>
      </c>
      <c r="BU312">
        <v>7.1701068456377364</v>
      </c>
      <c r="BV312">
        <v>0.1853506162571065</v>
      </c>
      <c r="BW312">
        <v>11.69562933704854</v>
      </c>
      <c r="BX312">
        <v>45.913355937943557</v>
      </c>
      <c r="BY312">
        <v>8.0969741564182218</v>
      </c>
      <c r="BZ312">
        <v>1399.4406627520241</v>
      </c>
      <c r="CA312">
        <v>7543.8932760492844</v>
      </c>
      <c r="CB312">
        <v>16.46471091680149</v>
      </c>
      <c r="CC312">
        <v>238.73347176484631</v>
      </c>
      <c r="CD312">
        <v>1820.470431304786</v>
      </c>
      <c r="CE312">
        <v>2621.208968266249</v>
      </c>
      <c r="CF312">
        <v>4234.8622040850896</v>
      </c>
      <c r="CG312">
        <v>0</v>
      </c>
      <c r="CH312">
        <v>11.69562933704854</v>
      </c>
      <c r="CI312">
        <v>24.290922469254671</v>
      </c>
      <c r="CJ312">
        <v>21.6224334686889</v>
      </c>
      <c r="CK312">
        <v>19.691126619950978</v>
      </c>
      <c r="CL312">
        <v>1.6925198632780509</v>
      </c>
      <c r="CM312">
        <v>4.6988583657676299</v>
      </c>
      <c r="CN312">
        <v>1420.5723180885161</v>
      </c>
      <c r="CO312">
        <v>92.359000939379342</v>
      </c>
      <c r="CP312">
        <v>0</v>
      </c>
      <c r="CQ312">
        <v>13.604944355536491</v>
      </c>
      <c r="CR312">
        <v>2.3948573477882902</v>
      </c>
      <c r="CS312">
        <v>12.293306453716379</v>
      </c>
      <c r="CT312">
        <v>55.908009483691593</v>
      </c>
      <c r="CU312">
        <v>5889.5179924330478</v>
      </c>
      <c r="CV312">
        <v>135.20301574786521</v>
      </c>
      <c r="CW312">
        <v>0</v>
      </c>
      <c r="CX312">
        <v>1.607430315090709</v>
      </c>
      <c r="CY312">
        <v>1.431403998136942</v>
      </c>
      <c r="CZ312">
        <v>224.56028726415141</v>
      </c>
      <c r="DA312">
        <v>0</v>
      </c>
      <c r="DB312">
        <v>0</v>
      </c>
      <c r="DC312">
        <v>0</v>
      </c>
      <c r="DD312">
        <v>528.41465922198188</v>
      </c>
      <c r="DE312">
        <v>0</v>
      </c>
      <c r="DF312">
        <v>0</v>
      </c>
      <c r="DG312">
        <v>164.78991998759199</v>
      </c>
      <c r="DH312">
        <v>0</v>
      </c>
      <c r="DI312">
        <v>95.109524895055799</v>
      </c>
      <c r="DJ312">
        <v>363.31161890510589</v>
      </c>
      <c r="DK312">
        <v>1.5702305670137919</v>
      </c>
    </row>
    <row r="313">
      <c r="A313" t="s">
        <v>725</v>
      </c>
      <c r="B313">
        <v>2018</v>
      </c>
      <c r="C313" t="s">
        <v>732</v>
      </c>
      <c r="D313">
        <v>137</v>
      </c>
      <c r="E313" t="s">
        <v>45</v>
      </c>
      <c r="F313" t="s">
        <v>42</v>
      </c>
      <c r="G313" t="s">
        <v>752</v>
      </c>
      <c r="H313">
        <v>14.43595557265323</v>
      </c>
      <c r="I313">
        <v>15.743904490183709</v>
      </c>
      <c r="J313">
        <v>19.74548987801121</v>
      </c>
      <c r="K313">
        <v>25.80760476734573</v>
      </c>
      <c r="L313">
        <v>40.73111774878727</v>
      </c>
      <c r="M313">
        <v>22.39926482813372</v>
      </c>
      <c r="N313">
        <v>23.038643370127009</v>
      </c>
      <c r="O313">
        <v>33.469425391923487</v>
      </c>
      <c r="P313">
        <v>41.976327312011023</v>
      </c>
      <c r="Q313">
        <v>41.985281604386003</v>
      </c>
      <c r="R313">
        <v>14.862244290396429</v>
      </c>
      <c r="S313">
        <v>13.06196151562928</v>
      </c>
      <c r="T313">
        <v>16.176105125051119</v>
      </c>
      <c r="U313">
        <v>17.629142975344219</v>
      </c>
      <c r="V313">
        <v>18.450254452402032</v>
      </c>
      <c r="W313" t="s">
        <v>523</v>
      </c>
      <c r="X313" t="s">
        <v>262</v>
      </c>
      <c r="Y313" t="s">
        <v>524</v>
      </c>
      <c r="Z313" t="s">
        <v>525</v>
      </c>
      <c r="AA313" t="s">
        <v>526</v>
      </c>
      <c r="AB313" t="s">
        <v>527</v>
      </c>
      <c r="AC313" t="s">
        <v>528</v>
      </c>
      <c r="AD313" t="s">
        <v>529</v>
      </c>
      <c r="AE313" t="s">
        <v>328</v>
      </c>
      <c r="AF313" t="s">
        <v>266</v>
      </c>
      <c r="AG313" t="s">
        <v>530</v>
      </c>
      <c r="AH313" t="s">
        <v>531</v>
      </c>
      <c r="AI313" t="s">
        <v>532</v>
      </c>
      <c r="AJ313" t="s">
        <v>533</v>
      </c>
      <c r="AK313" t="s">
        <v>534</v>
      </c>
      <c r="AL313" t="s">
        <v>535</v>
      </c>
      <c r="AM313" t="s">
        <v>267</v>
      </c>
      <c r="AN313" t="s">
        <v>536</v>
      </c>
      <c r="AO313" t="s">
        <v>329</v>
      </c>
      <c r="AP313" t="s">
        <v>537</v>
      </c>
      <c r="AQ313" t="s">
        <v>538</v>
      </c>
      <c r="AR313" t="s">
        <v>331</v>
      </c>
      <c r="AS313" t="s">
        <v>539</v>
      </c>
      <c r="AT313" t="s">
        <v>540</v>
      </c>
      <c r="AU313" t="s">
        <v>541</v>
      </c>
      <c r="AV313" t="s">
        <v>542</v>
      </c>
      <c r="AW313">
        <v>33.492778640123873</v>
      </c>
      <c r="AX313">
        <v>39.06942276554696</v>
      </c>
      <c r="AY313">
        <v>38.104327461621033</v>
      </c>
      <c r="AZ313">
        <v>42.023315197351323</v>
      </c>
      <c r="BA313">
        <v>23.7218667203005</v>
      </c>
      <c r="BB313">
        <v>70.343758435348519</v>
      </c>
      <c r="BC313">
        <v>6.1676986674701988</v>
      </c>
      <c r="BD313">
        <v>10.033000053686729</v>
      </c>
      <c r="BE313">
        <v>36.886015019410152</v>
      </c>
      <c r="BF313">
        <v>36.678965482570213</v>
      </c>
      <c r="BG313">
        <v>15.092791345717981</v>
      </c>
      <c r="BH313">
        <v>1.378148601461938</v>
      </c>
      <c r="BI313">
        <v>0.22764019353870951</v>
      </c>
      <c r="BJ313">
        <v>8.6037406051461414</v>
      </c>
      <c r="BK313">
        <v>20.17535264714871</v>
      </c>
      <c r="BL313">
        <v>0.76388661286681392</v>
      </c>
      <c r="BM313">
        <v>5.0103603555710574</v>
      </c>
      <c r="BN313">
        <v>64.286172658722364</v>
      </c>
      <c r="BO313">
        <v>12.45121093030702</v>
      </c>
      <c r="BP313">
        <v>32.518901687568082</v>
      </c>
      <c r="BQ313">
        <v>12.09942439477911</v>
      </c>
      <c r="BR313">
        <v>8.7175849514903234</v>
      </c>
      <c r="BS313">
        <v>72.880508710898482</v>
      </c>
      <c r="BT313">
        <v>15.552678901617901</v>
      </c>
      <c r="BU313">
        <v>33.900739984733207</v>
      </c>
      <c r="BV313">
        <v>11.674853635859799</v>
      </c>
      <c r="BW313">
        <v>3100.798331066374</v>
      </c>
      <c r="BX313">
        <v>3380.3484132484919</v>
      </c>
      <c r="BY313">
        <v>4242.7272417830436</v>
      </c>
      <c r="BZ313">
        <v>5541.3684877955338</v>
      </c>
      <c r="CA313">
        <v>8747.5374599043553</v>
      </c>
      <c r="CB313">
        <v>2111.3529184621489</v>
      </c>
      <c r="CC313">
        <v>2168.1876173887081</v>
      </c>
      <c r="CD313">
        <v>3154.2211414342951</v>
      </c>
      <c r="CE313">
        <v>3950.4034500047851</v>
      </c>
      <c r="CF313">
        <v>3962.9218654921979</v>
      </c>
      <c r="CG313">
        <v>1792.29690246677</v>
      </c>
      <c r="CH313">
        <v>1574.0469982901061</v>
      </c>
      <c r="CI313">
        <v>1950.024645739217</v>
      </c>
      <c r="CJ313">
        <v>2124.7225274568109</v>
      </c>
      <c r="CK313">
        <v>2224.6018670627591</v>
      </c>
      <c r="CL313">
        <v>476.27627474556323</v>
      </c>
      <c r="CM313">
        <v>999.47444866570982</v>
      </c>
      <c r="CN313">
        <v>3296.3340275486112</v>
      </c>
      <c r="CO313">
        <v>904.02793950594582</v>
      </c>
      <c r="CP313">
        <v>498.9713462360786</v>
      </c>
      <c r="CQ313">
        <v>2835.200753963537</v>
      </c>
      <c r="CR313">
        <v>286.8144820967795</v>
      </c>
      <c r="CS313">
        <v>387.93803180011662</v>
      </c>
      <c r="CT313">
        <v>1352.0243355457351</v>
      </c>
      <c r="CU313">
        <v>5490.7774325854007</v>
      </c>
      <c r="CV313">
        <v>1141.868097560789</v>
      </c>
      <c r="CW313">
        <v>38.343403549962801</v>
      </c>
      <c r="CX313">
        <v>16.88559847350756</v>
      </c>
      <c r="CY313">
        <v>243.30001729129859</v>
      </c>
      <c r="CZ313">
        <v>622.40535536295101</v>
      </c>
      <c r="DA313">
        <v>27.01224321177904</v>
      </c>
      <c r="DB313">
        <v>62.775247722078113</v>
      </c>
      <c r="DC313">
        <v>460.75942394694567</v>
      </c>
      <c r="DD313">
        <v>1155.8555102541629</v>
      </c>
      <c r="DE313">
        <v>272.02570528682708</v>
      </c>
      <c r="DF313">
        <v>132.01730887029129</v>
      </c>
      <c r="DG313">
        <v>745.90350012857323</v>
      </c>
      <c r="DH313">
        <v>1343.3941520631911</v>
      </c>
      <c r="DI313">
        <v>405.72831406158178</v>
      </c>
      <c r="DJ313">
        <v>1717.761393392318</v>
      </c>
      <c r="DK313">
        <v>98.905589928063165</v>
      </c>
    </row>
    <row r="314">
      <c r="A314" t="s">
        <v>725</v>
      </c>
      <c r="B314">
        <v>2018</v>
      </c>
      <c r="C314" t="s">
        <v>732</v>
      </c>
      <c r="D314">
        <v>138</v>
      </c>
      <c r="E314" t="s">
        <v>45</v>
      </c>
      <c r="F314" t="s">
        <v>41</v>
      </c>
      <c r="G314" t="s">
        <v>195</v>
      </c>
      <c r="H314">
        <v>61.14079903074893</v>
      </c>
      <c r="I314">
        <v>65.858246329519545</v>
      </c>
      <c r="J314">
        <v>70.763830930622802</v>
      </c>
      <c r="K314">
        <v>61.171182967741309</v>
      </c>
      <c r="L314">
        <v>19.951896413469331</v>
      </c>
      <c r="M314">
        <v>70.385680132783222</v>
      </c>
      <c r="N314">
        <v>65.101581691659405</v>
      </c>
      <c r="O314">
        <v>43.697170982677711</v>
      </c>
      <c r="P314">
        <v>25.091706550273329</v>
      </c>
      <c r="Q314">
        <v>9.2519694580745711</v>
      </c>
      <c r="R314">
        <v>56.641961159441458</v>
      </c>
      <c r="S314">
        <v>64.467650392209492</v>
      </c>
      <c r="T314">
        <v>65.255605221541046</v>
      </c>
      <c r="U314">
        <v>69.390506256182292</v>
      </c>
      <c r="V314">
        <v>74.266437298785377</v>
      </c>
      <c r="W314" t="s">
        <v>523</v>
      </c>
      <c r="X314" t="s">
        <v>262</v>
      </c>
      <c r="Y314" t="s">
        <v>524</v>
      </c>
      <c r="Z314" t="s">
        <v>525</v>
      </c>
      <c r="AA314" t="s">
        <v>526</v>
      </c>
      <c r="AB314" t="s">
        <v>527</v>
      </c>
      <c r="AC314" t="s">
        <v>528</v>
      </c>
      <c r="AD314" t="s">
        <v>529</v>
      </c>
      <c r="AE314" t="s">
        <v>328</v>
      </c>
      <c r="AF314" t="s">
        <v>266</v>
      </c>
      <c r="AG314" t="s">
        <v>530</v>
      </c>
      <c r="AH314" t="s">
        <v>531</v>
      </c>
      <c r="AI314" t="s">
        <v>532</v>
      </c>
      <c r="AJ314" t="s">
        <v>533</v>
      </c>
      <c r="AK314" t="s">
        <v>534</v>
      </c>
      <c r="AL314" t="s">
        <v>535</v>
      </c>
      <c r="AM314" t="s">
        <v>267</v>
      </c>
      <c r="AN314" t="s">
        <v>536</v>
      </c>
      <c r="AO314" t="s">
        <v>329</v>
      </c>
      <c r="AP314" t="s">
        <v>537</v>
      </c>
      <c r="AQ314" t="s">
        <v>538</v>
      </c>
      <c r="AR314" t="s">
        <v>331</v>
      </c>
      <c r="AS314" t="s">
        <v>539</v>
      </c>
      <c r="AT314" t="s">
        <v>540</v>
      </c>
      <c r="AU314" t="s">
        <v>541</v>
      </c>
      <c r="AV314" t="s">
        <v>542</v>
      </c>
      <c r="AW314">
        <v>63.100724271332588</v>
      </c>
      <c r="AX314">
        <v>40.21872371482403</v>
      </c>
      <c r="AY314">
        <v>30.554492855225771</v>
      </c>
      <c r="AZ314">
        <v>33.764374220860851</v>
      </c>
      <c r="BA314">
        <v>72.789419708708309</v>
      </c>
      <c r="BB314">
        <v>22.874476218331289</v>
      </c>
      <c r="BC314">
        <v>52.934383790391102</v>
      </c>
      <c r="BD314">
        <v>59.417158464351758</v>
      </c>
      <c r="BE314">
        <v>56.642325899822879</v>
      </c>
      <c r="BF314">
        <v>22.732787230411439</v>
      </c>
      <c r="BG314">
        <v>61.52073050518463</v>
      </c>
      <c r="BH314">
        <v>83.66827434979858</v>
      </c>
      <c r="BI314">
        <v>88.052823043151903</v>
      </c>
      <c r="BJ314">
        <v>72.082968189838525</v>
      </c>
      <c r="BK314">
        <v>47.175545227181964</v>
      </c>
      <c r="BL314">
        <v>75.815864721343445</v>
      </c>
      <c r="BM314">
        <v>77.158645687333888</v>
      </c>
      <c r="BN314">
        <v>32.007910143303327</v>
      </c>
      <c r="BO314">
        <v>79.385495831195897</v>
      </c>
      <c r="BP314">
        <v>52.543508726647467</v>
      </c>
      <c r="BQ314">
        <v>59.24012251505151</v>
      </c>
      <c r="BR314">
        <v>83.022597397016668</v>
      </c>
      <c r="BS314">
        <v>13.83017981793207</v>
      </c>
      <c r="BT314">
        <v>72.860617777444574</v>
      </c>
      <c r="BU314">
        <v>51.195441037309877</v>
      </c>
      <c r="BV314">
        <v>84.675764568425066</v>
      </c>
      <c r="BW314">
        <v>13132.85335636194</v>
      </c>
      <c r="BX314">
        <v>14140.31815412277</v>
      </c>
      <c r="BY314">
        <v>15205.073922051641</v>
      </c>
      <c r="BZ314">
        <v>13134.580629021289</v>
      </c>
      <c r="CA314">
        <v>4284.9293346031682</v>
      </c>
      <c r="CB314">
        <v>6634.5486026684503</v>
      </c>
      <c r="CC314">
        <v>6126.7688825506211</v>
      </c>
      <c r="CD314">
        <v>4118.1029826610393</v>
      </c>
      <c r="CE314">
        <v>2361.3872501500318</v>
      </c>
      <c r="CF314">
        <v>873.27822187191236</v>
      </c>
      <c r="CG314">
        <v>6830.6784326852276</v>
      </c>
      <c r="CH314">
        <v>7768.7498516400701</v>
      </c>
      <c r="CI314">
        <v>7866.5437366358356</v>
      </c>
      <c r="CJ314">
        <v>8363.1729597033682</v>
      </c>
      <c r="CK314">
        <v>8954.5244755943313</v>
      </c>
      <c r="CL314">
        <v>897.30918454444725</v>
      </c>
      <c r="CM314">
        <v>1028.875879537185</v>
      </c>
      <c r="CN314">
        <v>2643.2119709924118</v>
      </c>
      <c r="CO314">
        <v>726.35720223987482</v>
      </c>
      <c r="CP314">
        <v>1531.0698425227911</v>
      </c>
      <c r="CQ314">
        <v>921.95432350035117</v>
      </c>
      <c r="CR314">
        <v>2461.590406812225</v>
      </c>
      <c r="CS314">
        <v>2297.4359998479449</v>
      </c>
      <c r="CT314">
        <v>2076.1744796279609</v>
      </c>
      <c r="CU314">
        <v>3403.0587684874399</v>
      </c>
      <c r="CV314">
        <v>4654.44448898683</v>
      </c>
      <c r="CW314">
        <v>2327.852311659391</v>
      </c>
      <c r="CX314">
        <v>6531.4678890951109</v>
      </c>
      <c r="CY314">
        <v>2038.3909989692149</v>
      </c>
      <c r="CZ314">
        <v>1455.3555769303889</v>
      </c>
      <c r="DA314">
        <v>2680.969325379886</v>
      </c>
      <c r="DB314">
        <v>966.72749127450368</v>
      </c>
      <c r="DC314">
        <v>229.4108613008716</v>
      </c>
      <c r="DD314">
        <v>7369.4167823791004</v>
      </c>
      <c r="DE314">
        <v>439.53467915169762</v>
      </c>
      <c r="DF314">
        <v>646.37137242314486</v>
      </c>
      <c r="DG314">
        <v>7103.6699192261203</v>
      </c>
      <c r="DH314">
        <v>254.92937711360909</v>
      </c>
      <c r="DI314">
        <v>1900.7410748544869</v>
      </c>
      <c r="DJ314">
        <v>2594.0894556044232</v>
      </c>
      <c r="DK314">
        <v>717.34573369947805</v>
      </c>
    </row>
    <row r="315">
      <c r="A315" t="s">
        <v>725</v>
      </c>
      <c r="B315">
        <v>2018</v>
      </c>
      <c r="C315" t="s">
        <v>732</v>
      </c>
      <c r="D315">
        <v>139</v>
      </c>
      <c r="E315" t="s">
        <v>45</v>
      </c>
      <c r="F315" t="s">
        <v>19</v>
      </c>
      <c r="G315" t="s">
        <v>195</v>
      </c>
      <c r="H315">
        <v>24.368795681563679</v>
      </c>
      <c r="I315">
        <v>18.116270865359649</v>
      </c>
      <c r="J315">
        <v>9.3257923552609299</v>
      </c>
      <c r="K315">
        <v>4.2544275039889454</v>
      </c>
      <c r="L315">
        <v>1.885762656401387</v>
      </c>
      <c r="M315">
        <v>7.0403815314379656</v>
      </c>
      <c r="N315">
        <v>6.5826334182655044</v>
      </c>
      <c r="O315">
        <v>0.88832382832160595</v>
      </c>
      <c r="P315">
        <v>2.3498995467162151</v>
      </c>
      <c r="Q315">
        <v>1.9477230774135079</v>
      </c>
      <c r="R315">
        <v>28.495794550162259</v>
      </c>
      <c r="S315">
        <v>22.373333899708499</v>
      </c>
      <c r="T315">
        <v>18.24614208128105</v>
      </c>
      <c r="U315">
        <v>12.67472591489809</v>
      </c>
      <c r="V315">
        <v>6.7581263328763592</v>
      </c>
      <c r="W315" t="s">
        <v>523</v>
      </c>
      <c r="X315" t="s">
        <v>262</v>
      </c>
      <c r="Y315" t="s">
        <v>524</v>
      </c>
      <c r="Z315" t="s">
        <v>525</v>
      </c>
      <c r="AA315" t="s">
        <v>526</v>
      </c>
      <c r="AB315" t="s">
        <v>527</v>
      </c>
      <c r="AC315" t="s">
        <v>528</v>
      </c>
      <c r="AD315" t="s">
        <v>529</v>
      </c>
      <c r="AE315" t="s">
        <v>328</v>
      </c>
      <c r="AF315" t="s">
        <v>266</v>
      </c>
      <c r="AG315" t="s">
        <v>530</v>
      </c>
      <c r="AH315" t="s">
        <v>531</v>
      </c>
      <c r="AI315" t="s">
        <v>532</v>
      </c>
      <c r="AJ315" t="s">
        <v>533</v>
      </c>
      <c r="AK315" t="s">
        <v>534</v>
      </c>
      <c r="AL315" t="s">
        <v>535</v>
      </c>
      <c r="AM315" t="s">
        <v>267</v>
      </c>
      <c r="AN315" t="s">
        <v>536</v>
      </c>
      <c r="AO315" t="s">
        <v>329</v>
      </c>
      <c r="AP315" t="s">
        <v>537</v>
      </c>
      <c r="AQ315" t="s">
        <v>538</v>
      </c>
      <c r="AR315" t="s">
        <v>331</v>
      </c>
      <c r="AS315" t="s">
        <v>539</v>
      </c>
      <c r="AT315" t="s">
        <v>540</v>
      </c>
      <c r="AU315" t="s">
        <v>541</v>
      </c>
      <c r="AV315" t="s">
        <v>542</v>
      </c>
      <c r="AW315">
        <v>3.2874754279431979</v>
      </c>
      <c r="AX315">
        <v>20.52817530328981</v>
      </c>
      <c r="AY315">
        <v>10.1126263553081</v>
      </c>
      <c r="AZ315">
        <v>19.91904569673445</v>
      </c>
      <c r="BA315">
        <v>3.4887135709910191</v>
      </c>
      <c r="BB315">
        <v>6.4442150271993848</v>
      </c>
      <c r="BC315">
        <v>40.846418195366688</v>
      </c>
      <c r="BD315">
        <v>30.23190734248621</v>
      </c>
      <c r="BE315">
        <v>4.946373164453485</v>
      </c>
      <c r="BF315">
        <v>0.44604618612781111</v>
      </c>
      <c r="BG315">
        <v>21.54990875471308</v>
      </c>
      <c r="BH315">
        <v>14.953577048739589</v>
      </c>
      <c r="BI315">
        <v>11.697866477319669</v>
      </c>
      <c r="BJ315">
        <v>19.262672923774851</v>
      </c>
      <c r="BK315">
        <v>25.29105687950938</v>
      </c>
      <c r="BL315">
        <v>23.42024866578965</v>
      </c>
      <c r="BM315">
        <v>17.830993957094911</v>
      </c>
      <c r="BN315">
        <v>3.7059171979743142</v>
      </c>
      <c r="BO315">
        <v>2.471057208759726</v>
      </c>
      <c r="BP315">
        <v>14.937589585784339</v>
      </c>
      <c r="BQ315">
        <v>28.660453090169408</v>
      </c>
      <c r="BR315">
        <v>0.75102610713084927</v>
      </c>
      <c r="BS315">
        <v>13.28931147116935</v>
      </c>
      <c r="BT315">
        <v>7.927856543414431</v>
      </c>
      <c r="BU315">
        <v>7.7337121323190416</v>
      </c>
      <c r="BV315">
        <v>3.464031179458066</v>
      </c>
      <c r="BW315">
        <v>5234.3414746047301</v>
      </c>
      <c r="BX315">
        <v>3889.7153823488288</v>
      </c>
      <c r="BY315">
        <v>2003.8395360825971</v>
      </c>
      <c r="BZ315">
        <v>913.50401235393815</v>
      </c>
      <c r="CA315">
        <v>404.99206476726312</v>
      </c>
      <c r="CB315">
        <v>663.62580234411519</v>
      </c>
      <c r="CC315">
        <v>619.49759966329509</v>
      </c>
      <c r="CD315">
        <v>83.717296216504579</v>
      </c>
      <c r="CE315">
        <v>221.1496781867379</v>
      </c>
      <c r="CF315">
        <v>183.84238658052519</v>
      </c>
      <c r="CG315">
        <v>3436.4207254073481</v>
      </c>
      <c r="CH315">
        <v>2696.1248526448289</v>
      </c>
      <c r="CI315">
        <v>2199.5669830963129</v>
      </c>
      <c r="CJ315">
        <v>1527.5998225432049</v>
      </c>
      <c r="CK315">
        <v>814.84732347447152</v>
      </c>
      <c r="CL315">
        <v>46.748780295661128</v>
      </c>
      <c r="CM315">
        <v>525.15203043802592</v>
      </c>
      <c r="CN315">
        <v>874.82437254566014</v>
      </c>
      <c r="CO315">
        <v>428.50912055788041</v>
      </c>
      <c r="CP315">
        <v>73.382425071116586</v>
      </c>
      <c r="CQ315">
        <v>259.73368085828139</v>
      </c>
      <c r="CR315">
        <v>1899.46768022275</v>
      </c>
      <c r="CS315">
        <v>1168.9531116565649</v>
      </c>
      <c r="CT315">
        <v>181.30494409635531</v>
      </c>
      <c r="CU315">
        <v>66.772339417402605</v>
      </c>
      <c r="CV315">
        <v>1630.391141618358</v>
      </c>
      <c r="CW315">
        <v>416.04442270380179</v>
      </c>
      <c r="CX315">
        <v>867.70913898004483</v>
      </c>
      <c r="CY315">
        <v>544.71756768536875</v>
      </c>
      <c r="CZ315">
        <v>780.22374725728969</v>
      </c>
      <c r="DA315">
        <v>828.17716973259132</v>
      </c>
      <c r="DB315">
        <v>223.40609923254371</v>
      </c>
      <c r="DC315">
        <v>26.561485973018879</v>
      </c>
      <c r="DD315">
        <v>229.39014581674689</v>
      </c>
      <c r="DE315">
        <v>124.95527620822391</v>
      </c>
      <c r="DF315">
        <v>312.71536269114108</v>
      </c>
      <c r="DG315">
        <v>64.260113909307989</v>
      </c>
      <c r="DH315">
        <v>244.95964190005029</v>
      </c>
      <c r="DI315">
        <v>206.81683778265409</v>
      </c>
      <c r="DJ315">
        <v>391.86967996834358</v>
      </c>
      <c r="DK315">
        <v>29.34615353816147</v>
      </c>
    </row>
    <row r="316">
      <c r="A316" t="s">
        <v>725</v>
      </c>
      <c r="B316">
        <v>2018</v>
      </c>
      <c r="C316" t="s">
        <v>732</v>
      </c>
      <c r="D316">
        <v>140</v>
      </c>
      <c r="E316" t="s">
        <v>107</v>
      </c>
      <c r="F316" t="s">
        <v>64</v>
      </c>
      <c r="G316" t="s">
        <v>760</v>
      </c>
      <c r="H316">
        <v>30.76923076923077</v>
      </c>
      <c r="I316">
        <v>100</v>
      </c>
      <c r="J316">
        <v>100</v>
      </c>
      <c r="K316">
        <v>44.78137517024544</v>
      </c>
      <c r="L316">
        <v>49.964343218766238</v>
      </c>
      <c r="M316">
        <v>0</v>
      </c>
      <c r="N316">
        <v>57.975154013181182</v>
      </c>
      <c r="O316">
        <v>41.678284920961723</v>
      </c>
      <c r="P316">
        <v>49.401523051497861</v>
      </c>
      <c r="Q316">
        <v>51.859643996069352</v>
      </c>
      <c r="R316">
        <v>0</v>
      </c>
      <c r="S316">
        <v>30.76923076923077</v>
      </c>
      <c r="T316">
        <v>100</v>
      </c>
      <c r="U316">
        <v>100</v>
      </c>
      <c r="V316">
        <v>80.208257198975218</v>
      </c>
      <c r="W316" t="s">
        <v>523</v>
      </c>
      <c r="X316" t="s">
        <v>262</v>
      </c>
      <c r="Y316" t="s">
        <v>524</v>
      </c>
      <c r="Z316" t="s">
        <v>525</v>
      </c>
      <c r="AA316" t="s">
        <v>526</v>
      </c>
      <c r="AB316" t="s">
        <v>527</v>
      </c>
      <c r="AC316" t="s">
        <v>528</v>
      </c>
      <c r="AD316" t="s">
        <v>529</v>
      </c>
      <c r="AE316" t="s">
        <v>328</v>
      </c>
      <c r="AF316" t="s">
        <v>266</v>
      </c>
      <c r="AG316" t="s">
        <v>530</v>
      </c>
      <c r="AH316" t="s">
        <v>531</v>
      </c>
      <c r="AI316" t="s">
        <v>532</v>
      </c>
      <c r="AJ316" t="s">
        <v>533</v>
      </c>
      <c r="AK316" t="s">
        <v>534</v>
      </c>
      <c r="AL316" t="s">
        <v>535</v>
      </c>
      <c r="AM316" t="s">
        <v>267</v>
      </c>
      <c r="AN316" t="s">
        <v>536</v>
      </c>
      <c r="AO316" t="s">
        <v>329</v>
      </c>
      <c r="AP316" t="s">
        <v>537</v>
      </c>
      <c r="AQ316" t="s">
        <v>538</v>
      </c>
      <c r="AR316" t="s">
        <v>331</v>
      </c>
      <c r="AS316" t="s">
        <v>539</v>
      </c>
      <c r="AT316" t="s">
        <v>540</v>
      </c>
      <c r="AU316" t="s">
        <v>541</v>
      </c>
      <c r="AV316" t="s">
        <v>542</v>
      </c>
      <c r="AW316">
        <v>0</v>
      </c>
      <c r="AX316">
        <v>57.142857142857139</v>
      </c>
      <c r="AY316">
        <v>64.732807397450031</v>
      </c>
      <c r="AZ316">
        <v>41.192247924242629</v>
      </c>
      <c r="BA316">
        <v>0</v>
      </c>
      <c r="BB316">
        <v>100</v>
      </c>
      <c r="BC316">
        <v>100</v>
      </c>
      <c r="BD316">
        <v>53.333333333333343</v>
      </c>
      <c r="BE316">
        <v>32.257005896622729</v>
      </c>
      <c r="BF316">
        <v>41.868754022265733</v>
      </c>
      <c r="BG316">
        <v>47.119424085528102</v>
      </c>
      <c r="BH316">
        <v>0</v>
      </c>
      <c r="BI316">
        <v>100</v>
      </c>
      <c r="BJ316">
        <v>0</v>
      </c>
      <c r="BK316">
        <v>64.757564653522081</v>
      </c>
      <c r="BL316">
        <v>0</v>
      </c>
      <c r="BM316">
        <v>0</v>
      </c>
      <c r="BN316">
        <v>0</v>
      </c>
      <c r="BO316">
        <v>73.055075988118958</v>
      </c>
      <c r="BP316">
        <v>0</v>
      </c>
      <c r="BQ316">
        <v>0</v>
      </c>
      <c r="BR316">
        <v>86.75226540461442</v>
      </c>
      <c r="BS316">
        <v>0</v>
      </c>
      <c r="BT316">
        <v>31.70213216157472</v>
      </c>
      <c r="BU316">
        <v>59.27178115757976</v>
      </c>
      <c r="BV316">
        <v>100</v>
      </c>
      <c r="BW316">
        <v>3.5986551806303209</v>
      </c>
      <c r="BX316">
        <v>45.913355937943557</v>
      </c>
      <c r="BY316">
        <v>8.0969741564182218</v>
      </c>
      <c r="BZ316">
        <v>626.68877347195325</v>
      </c>
      <c r="CA316">
        <v>3769.256728502693</v>
      </c>
      <c r="CB316">
        <v>0</v>
      </c>
      <c r="CC316">
        <v>138.40609793668409</v>
      </c>
      <c r="CD316">
        <v>758.74085326106922</v>
      </c>
      <c r="CE316">
        <v>1294.91715268598</v>
      </c>
      <c r="CF316">
        <v>2196.1844627626228</v>
      </c>
      <c r="CG316">
        <v>0</v>
      </c>
      <c r="CH316">
        <v>3.5986551806303209</v>
      </c>
      <c r="CI316">
        <v>24.290922469254671</v>
      </c>
      <c r="CJ316">
        <v>21.6224334686889</v>
      </c>
      <c r="CK316">
        <v>15.793909484706161</v>
      </c>
      <c r="CL316">
        <v>0</v>
      </c>
      <c r="CM316">
        <v>2.685061923295788</v>
      </c>
      <c r="CN316">
        <v>919.57634260973032</v>
      </c>
      <c r="CO316">
        <v>38.044748647302718</v>
      </c>
      <c r="CP316">
        <v>0</v>
      </c>
      <c r="CQ316">
        <v>13.604944355536491</v>
      </c>
      <c r="CR316">
        <v>2.3948573477882902</v>
      </c>
      <c r="CS316">
        <v>6.5564301086487378</v>
      </c>
      <c r="CT316">
        <v>18.034249915838789</v>
      </c>
      <c r="CU316">
        <v>2465.8678013488752</v>
      </c>
      <c r="CV316">
        <v>63.706882366659933</v>
      </c>
      <c r="CW316">
        <v>0</v>
      </c>
      <c r="CX316">
        <v>1.607430315090709</v>
      </c>
      <c r="CY316">
        <v>0</v>
      </c>
      <c r="CZ316">
        <v>145.4197732112178</v>
      </c>
      <c r="DA316">
        <v>0</v>
      </c>
      <c r="DB316">
        <v>0</v>
      </c>
      <c r="DC316">
        <v>0</v>
      </c>
      <c r="DD316">
        <v>386.03373082697868</v>
      </c>
      <c r="DE316">
        <v>0</v>
      </c>
      <c r="DF316">
        <v>0</v>
      </c>
      <c r="DG316">
        <v>142.95898874768761</v>
      </c>
      <c r="DH316">
        <v>0</v>
      </c>
      <c r="DI316">
        <v>30.1517472804764</v>
      </c>
      <c r="DJ316">
        <v>215.3412676774945</v>
      </c>
      <c r="DK316">
        <v>1.5702305670137919</v>
      </c>
    </row>
    <row r="317">
      <c r="A317" t="s">
        <v>725</v>
      </c>
      <c r="B317">
        <v>2018</v>
      </c>
      <c r="C317" t="s">
        <v>732</v>
      </c>
      <c r="D317">
        <v>141</v>
      </c>
      <c r="E317" t="s">
        <v>107</v>
      </c>
      <c r="F317" t="s">
        <v>65</v>
      </c>
      <c r="G317" t="s">
        <v>761</v>
      </c>
      <c r="H317">
        <v>69.230769230769226</v>
      </c>
      <c r="I317">
        <v>0</v>
      </c>
      <c r="J317">
        <v>0</v>
      </c>
      <c r="K317">
        <v>45.487232991273537</v>
      </c>
      <c r="L317">
        <v>32.253730007036623</v>
      </c>
      <c r="M317">
        <v>45.179974630116433</v>
      </c>
      <c r="N317">
        <v>40.622817533818832</v>
      </c>
      <c r="O317">
        <v>49.062547165323778</v>
      </c>
      <c r="P317">
        <v>33.821036860432862</v>
      </c>
      <c r="Q317">
        <v>27.905237522558799</v>
      </c>
      <c r="R317">
        <v>0</v>
      </c>
      <c r="S317">
        <v>69.230769230769226</v>
      </c>
      <c r="T317">
        <v>0</v>
      </c>
      <c r="U317">
        <v>0</v>
      </c>
      <c r="V317">
        <v>19.791742801024771</v>
      </c>
      <c r="W317" t="s">
        <v>523</v>
      </c>
      <c r="X317" t="s">
        <v>262</v>
      </c>
      <c r="Y317" t="s">
        <v>524</v>
      </c>
      <c r="Z317" t="s">
        <v>525</v>
      </c>
      <c r="AA317" t="s">
        <v>526</v>
      </c>
      <c r="AB317" t="s">
        <v>527</v>
      </c>
      <c r="AC317" t="s">
        <v>528</v>
      </c>
      <c r="AD317" t="s">
        <v>529</v>
      </c>
      <c r="AE317" t="s">
        <v>328</v>
      </c>
      <c r="AF317" t="s">
        <v>266</v>
      </c>
      <c r="AG317" t="s">
        <v>530</v>
      </c>
      <c r="AH317" t="s">
        <v>531</v>
      </c>
      <c r="AI317" t="s">
        <v>532</v>
      </c>
      <c r="AJ317" t="s">
        <v>533</v>
      </c>
      <c r="AK317" t="s">
        <v>534</v>
      </c>
      <c r="AL317" t="s">
        <v>535</v>
      </c>
      <c r="AM317" t="s">
        <v>267</v>
      </c>
      <c r="AN317" t="s">
        <v>536</v>
      </c>
      <c r="AO317" t="s">
        <v>329</v>
      </c>
      <c r="AP317" t="s">
        <v>537</v>
      </c>
      <c r="AQ317" t="s">
        <v>538</v>
      </c>
      <c r="AR317" t="s">
        <v>331</v>
      </c>
      <c r="AS317" t="s">
        <v>539</v>
      </c>
      <c r="AT317" t="s">
        <v>540</v>
      </c>
      <c r="AU317" t="s">
        <v>541</v>
      </c>
      <c r="AV317" t="s">
        <v>542</v>
      </c>
      <c r="AW317">
        <v>100</v>
      </c>
      <c r="AX317">
        <v>42.857142857142861</v>
      </c>
      <c r="AY317">
        <v>34.344719390190257</v>
      </c>
      <c r="AZ317">
        <v>34.204414442047643</v>
      </c>
      <c r="BA317">
        <v>0</v>
      </c>
      <c r="BB317">
        <v>0</v>
      </c>
      <c r="BC317">
        <v>0</v>
      </c>
      <c r="BD317">
        <v>46.666666666666657</v>
      </c>
      <c r="BE317">
        <v>45.4584321050624</v>
      </c>
      <c r="BF317">
        <v>36.664441103367878</v>
      </c>
      <c r="BG317">
        <v>31.223534271784111</v>
      </c>
      <c r="BH317">
        <v>0</v>
      </c>
      <c r="BI317">
        <v>0</v>
      </c>
      <c r="BJ317">
        <v>100</v>
      </c>
      <c r="BK317">
        <v>34.431912402234651</v>
      </c>
      <c r="BL317">
        <v>0</v>
      </c>
      <c r="BM317">
        <v>0</v>
      </c>
      <c r="BN317">
        <v>0</v>
      </c>
      <c r="BO317">
        <v>22.254593312682569</v>
      </c>
      <c r="BP317">
        <v>0</v>
      </c>
      <c r="BQ317">
        <v>0</v>
      </c>
      <c r="BR317">
        <v>13.24773459538557</v>
      </c>
      <c r="BS317">
        <v>0</v>
      </c>
      <c r="BT317">
        <v>66.403845749653101</v>
      </c>
      <c r="BU317">
        <v>11.17513982888789</v>
      </c>
      <c r="BV317">
        <v>0</v>
      </c>
      <c r="BW317">
        <v>8.0969741564182218</v>
      </c>
      <c r="BX317">
        <v>0</v>
      </c>
      <c r="BY317">
        <v>0</v>
      </c>
      <c r="BZ317">
        <v>636.56683484063581</v>
      </c>
      <c r="CA317">
        <v>2433.186969275926</v>
      </c>
      <c r="CB317">
        <v>7.4387522151329213</v>
      </c>
      <c r="CC317">
        <v>96.980262627184402</v>
      </c>
      <c r="CD317">
        <v>893.16916398968363</v>
      </c>
      <c r="CE317">
        <v>886.52005134630008</v>
      </c>
      <c r="CF317">
        <v>1181.7483568030129</v>
      </c>
      <c r="CG317">
        <v>0</v>
      </c>
      <c r="CH317">
        <v>8.0969741564182218</v>
      </c>
      <c r="CI317">
        <v>0</v>
      </c>
      <c r="CJ317">
        <v>0</v>
      </c>
      <c r="CK317">
        <v>3.8972171352448211</v>
      </c>
      <c r="CL317">
        <v>1.6925198632780509</v>
      </c>
      <c r="CM317">
        <v>2.013796442471842</v>
      </c>
      <c r="CN317">
        <v>487.8915763822219</v>
      </c>
      <c r="CO317">
        <v>31.590855455839979</v>
      </c>
      <c r="CP317">
        <v>0</v>
      </c>
      <c r="CQ317">
        <v>0</v>
      </c>
      <c r="CR317">
        <v>0</v>
      </c>
      <c r="CS317">
        <v>5.7368763450676452</v>
      </c>
      <c r="CT317">
        <v>25.414904532435791</v>
      </c>
      <c r="CU317">
        <v>2159.3588556078689</v>
      </c>
      <c r="CV317">
        <v>42.215159958520353</v>
      </c>
      <c r="CW317">
        <v>0</v>
      </c>
      <c r="CX317">
        <v>0</v>
      </c>
      <c r="CY317">
        <v>1.431403998136942</v>
      </c>
      <c r="CZ317">
        <v>77.320401400999117</v>
      </c>
      <c r="DA317">
        <v>0</v>
      </c>
      <c r="DB317">
        <v>0</v>
      </c>
      <c r="DC317">
        <v>0</v>
      </c>
      <c r="DD317">
        <v>117.5965334144496</v>
      </c>
      <c r="DE317">
        <v>0</v>
      </c>
      <c r="DF317">
        <v>0</v>
      </c>
      <c r="DG317">
        <v>21.83093123990443</v>
      </c>
      <c r="DH317">
        <v>0</v>
      </c>
      <c r="DI317">
        <v>63.156382204540769</v>
      </c>
      <c r="DJ317">
        <v>40.600581427241877</v>
      </c>
      <c r="DK317">
        <v>0</v>
      </c>
    </row>
    <row r="318">
      <c r="A318" t="s">
        <v>725</v>
      </c>
      <c r="B318">
        <v>2018</v>
      </c>
      <c r="C318" t="s">
        <v>732</v>
      </c>
      <c r="D318">
        <v>142</v>
      </c>
      <c r="E318" t="s">
        <v>107</v>
      </c>
      <c r="F318" t="s">
        <v>66</v>
      </c>
      <c r="G318" t="s">
        <v>762</v>
      </c>
      <c r="H318">
        <v>0</v>
      </c>
      <c r="I318">
        <v>0</v>
      </c>
      <c r="J318">
        <v>0</v>
      </c>
      <c r="K318">
        <v>1.249584045155012</v>
      </c>
      <c r="L318">
        <v>2.9781288623653688</v>
      </c>
      <c r="M318">
        <v>54.82002536988356</v>
      </c>
      <c r="N318">
        <v>1.4020284530000029</v>
      </c>
      <c r="O318">
        <v>0.37425681557055379</v>
      </c>
      <c r="P318">
        <v>3.8672148115894189</v>
      </c>
      <c r="Q318">
        <v>2.8714030906406278</v>
      </c>
      <c r="R318">
        <v>0</v>
      </c>
      <c r="S318">
        <v>0</v>
      </c>
      <c r="T318">
        <v>0</v>
      </c>
      <c r="U318">
        <v>0</v>
      </c>
      <c r="V318">
        <v>0</v>
      </c>
      <c r="W318" t="s">
        <v>523</v>
      </c>
      <c r="X318" t="s">
        <v>262</v>
      </c>
      <c r="Y318" t="s">
        <v>524</v>
      </c>
      <c r="Z318" t="s">
        <v>525</v>
      </c>
      <c r="AA318" t="s">
        <v>526</v>
      </c>
      <c r="AB318" t="s">
        <v>527</v>
      </c>
      <c r="AC318" t="s">
        <v>528</v>
      </c>
      <c r="AD318" t="s">
        <v>529</v>
      </c>
      <c r="AE318" t="s">
        <v>328</v>
      </c>
      <c r="AF318" t="s">
        <v>266</v>
      </c>
      <c r="AG318" t="s">
        <v>530</v>
      </c>
      <c r="AH318" t="s">
        <v>531</v>
      </c>
      <c r="AI318" t="s">
        <v>532</v>
      </c>
      <c r="AJ318" t="s">
        <v>533</v>
      </c>
      <c r="AK318" t="s">
        <v>534</v>
      </c>
      <c r="AL318" t="s">
        <v>535</v>
      </c>
      <c r="AM318" t="s">
        <v>267</v>
      </c>
      <c r="AN318" t="s">
        <v>536</v>
      </c>
      <c r="AO318" t="s">
        <v>329</v>
      </c>
      <c r="AP318" t="s">
        <v>537</v>
      </c>
      <c r="AQ318" t="s">
        <v>538</v>
      </c>
      <c r="AR318" t="s">
        <v>331</v>
      </c>
      <c r="AS318" t="s">
        <v>539</v>
      </c>
      <c r="AT318" t="s">
        <v>540</v>
      </c>
      <c r="AU318" t="s">
        <v>541</v>
      </c>
      <c r="AV318" t="s">
        <v>542</v>
      </c>
      <c r="AW318">
        <v>0</v>
      </c>
      <c r="AX318">
        <v>0</v>
      </c>
      <c r="AY318">
        <v>0.35017733559405079</v>
      </c>
      <c r="AZ318">
        <v>11.573084512929711</v>
      </c>
      <c r="BA318">
        <v>0</v>
      </c>
      <c r="BB318">
        <v>0</v>
      </c>
      <c r="BC318">
        <v>0</v>
      </c>
      <c r="BD318">
        <v>0</v>
      </c>
      <c r="BE318">
        <v>0</v>
      </c>
      <c r="BF318">
        <v>3.3179009578353371</v>
      </c>
      <c r="BG318">
        <v>21.65704164268778</v>
      </c>
      <c r="BH318">
        <v>0</v>
      </c>
      <c r="BI318">
        <v>0</v>
      </c>
      <c r="BJ318">
        <v>0</v>
      </c>
      <c r="BK318">
        <v>0</v>
      </c>
      <c r="BL318">
        <v>0</v>
      </c>
      <c r="BM318">
        <v>0</v>
      </c>
      <c r="BN318">
        <v>0</v>
      </c>
      <c r="BO318">
        <v>0</v>
      </c>
      <c r="BP318">
        <v>0</v>
      </c>
      <c r="BQ318">
        <v>0</v>
      </c>
      <c r="BR318">
        <v>0</v>
      </c>
      <c r="BS318">
        <v>0</v>
      </c>
      <c r="BT318">
        <v>1.894022088772175</v>
      </c>
      <c r="BU318">
        <v>0</v>
      </c>
      <c r="BV318">
        <v>0</v>
      </c>
      <c r="BW318">
        <v>0</v>
      </c>
      <c r="BX318">
        <v>0</v>
      </c>
      <c r="BY318">
        <v>0</v>
      </c>
      <c r="BZ318">
        <v>17.48718724316085</v>
      </c>
      <c r="CA318">
        <v>224.66686300006421</v>
      </c>
      <c r="CB318">
        <v>9.0259587016685643</v>
      </c>
      <c r="CC318">
        <v>3.3471112009778738</v>
      </c>
      <c r="CD318">
        <v>6.8132346646048179</v>
      </c>
      <c r="CE318">
        <v>101.3677814635026</v>
      </c>
      <c r="CF318">
        <v>121.59996421247109</v>
      </c>
      <c r="CG318">
        <v>0</v>
      </c>
      <c r="CH318">
        <v>0</v>
      </c>
      <c r="CI318">
        <v>0</v>
      </c>
      <c r="CJ318">
        <v>0</v>
      </c>
      <c r="CK318">
        <v>0</v>
      </c>
      <c r="CL318">
        <v>0</v>
      </c>
      <c r="CM318">
        <v>0</v>
      </c>
      <c r="CN318">
        <v>4.9745222936690094</v>
      </c>
      <c r="CO318">
        <v>10.68878523401191</v>
      </c>
      <c r="CP318">
        <v>0</v>
      </c>
      <c r="CQ318">
        <v>0</v>
      </c>
      <c r="CR318">
        <v>0</v>
      </c>
      <c r="CS318">
        <v>0</v>
      </c>
      <c r="CT318">
        <v>0</v>
      </c>
      <c r="CU318">
        <v>195.4083738828206</v>
      </c>
      <c r="CV318">
        <v>29.28097342268487</v>
      </c>
      <c r="CW318">
        <v>0</v>
      </c>
      <c r="CX318">
        <v>0</v>
      </c>
      <c r="CY318">
        <v>0</v>
      </c>
      <c r="CZ318">
        <v>0</v>
      </c>
      <c r="DA318">
        <v>0</v>
      </c>
      <c r="DB318">
        <v>0</v>
      </c>
      <c r="DC318">
        <v>0</v>
      </c>
      <c r="DD318">
        <v>0</v>
      </c>
      <c r="DE318">
        <v>0</v>
      </c>
      <c r="DF318">
        <v>0</v>
      </c>
      <c r="DG318">
        <v>0</v>
      </c>
      <c r="DH318">
        <v>0</v>
      </c>
      <c r="DI318">
        <v>1.801395410038628</v>
      </c>
      <c r="DJ318">
        <v>0</v>
      </c>
      <c r="DK318">
        <v>0</v>
      </c>
    </row>
    <row r="319">
      <c r="A319" t="s">
        <v>725</v>
      </c>
      <c r="B319">
        <v>2018</v>
      </c>
      <c r="C319" t="s">
        <v>732</v>
      </c>
      <c r="D319">
        <v>143</v>
      </c>
      <c r="E319" t="s">
        <v>107</v>
      </c>
      <c r="F319" t="s">
        <v>67</v>
      </c>
      <c r="G319" t="s">
        <v>763</v>
      </c>
      <c r="H319">
        <v>0</v>
      </c>
      <c r="I319">
        <v>0</v>
      </c>
      <c r="J319">
        <v>0</v>
      </c>
      <c r="K319">
        <v>8.4818077933260092</v>
      </c>
      <c r="L319">
        <v>14.803797911831809</v>
      </c>
      <c r="M319">
        <v>0</v>
      </c>
      <c r="N319">
        <v>0</v>
      </c>
      <c r="O319">
        <v>8.8849110981439381</v>
      </c>
      <c r="P319">
        <v>12.910225276479901</v>
      </c>
      <c r="Q319">
        <v>17.363715390731262</v>
      </c>
      <c r="R319">
        <v>0</v>
      </c>
      <c r="S319">
        <v>0</v>
      </c>
      <c r="T319">
        <v>0</v>
      </c>
      <c r="U319">
        <v>0</v>
      </c>
      <c r="V319">
        <v>0</v>
      </c>
      <c r="W319" t="s">
        <v>523</v>
      </c>
      <c r="X319" t="s">
        <v>262</v>
      </c>
      <c r="Y319" t="s">
        <v>524</v>
      </c>
      <c r="Z319" t="s">
        <v>525</v>
      </c>
      <c r="AA319" t="s">
        <v>526</v>
      </c>
      <c r="AB319" t="s">
        <v>527</v>
      </c>
      <c r="AC319" t="s">
        <v>528</v>
      </c>
      <c r="AD319" t="s">
        <v>529</v>
      </c>
      <c r="AE319" t="s">
        <v>328</v>
      </c>
      <c r="AF319" t="s">
        <v>266</v>
      </c>
      <c r="AG319" t="s">
        <v>530</v>
      </c>
      <c r="AH319" t="s">
        <v>531</v>
      </c>
      <c r="AI319" t="s">
        <v>532</v>
      </c>
      <c r="AJ319" t="s">
        <v>533</v>
      </c>
      <c r="AK319" t="s">
        <v>534</v>
      </c>
      <c r="AL319" t="s">
        <v>535</v>
      </c>
      <c r="AM319" t="s">
        <v>267</v>
      </c>
      <c r="AN319" t="s">
        <v>536</v>
      </c>
      <c r="AO319" t="s">
        <v>329</v>
      </c>
      <c r="AP319" t="s">
        <v>537</v>
      </c>
      <c r="AQ319" t="s">
        <v>538</v>
      </c>
      <c r="AR319" t="s">
        <v>331</v>
      </c>
      <c r="AS319" t="s">
        <v>539</v>
      </c>
      <c r="AT319" t="s">
        <v>540</v>
      </c>
      <c r="AU319" t="s">
        <v>541</v>
      </c>
      <c r="AV319" t="s">
        <v>542</v>
      </c>
      <c r="AW319">
        <v>0</v>
      </c>
      <c r="AX319">
        <v>0</v>
      </c>
      <c r="AY319">
        <v>0.57229587676562166</v>
      </c>
      <c r="AZ319">
        <v>13.030253120780049</v>
      </c>
      <c r="BA319">
        <v>0</v>
      </c>
      <c r="BB319">
        <v>0</v>
      </c>
      <c r="BC319">
        <v>0</v>
      </c>
      <c r="BD319">
        <v>0</v>
      </c>
      <c r="BE319">
        <v>22.284561998314889</v>
      </c>
      <c r="BF319">
        <v>18.148903916531101</v>
      </c>
      <c r="BG319">
        <v>0</v>
      </c>
      <c r="BH319">
        <v>0</v>
      </c>
      <c r="BI319">
        <v>0</v>
      </c>
      <c r="BJ319">
        <v>0</v>
      </c>
      <c r="BK319">
        <v>0.81052294424326432</v>
      </c>
      <c r="BL319">
        <v>0</v>
      </c>
      <c r="BM319">
        <v>0</v>
      </c>
      <c r="BN319">
        <v>0</v>
      </c>
      <c r="BO319">
        <v>4.6903306991984559</v>
      </c>
      <c r="BP319">
        <v>0</v>
      </c>
      <c r="BQ319">
        <v>0</v>
      </c>
      <c r="BR319">
        <v>0</v>
      </c>
      <c r="BS319">
        <v>0</v>
      </c>
      <c r="BT319">
        <v>0</v>
      </c>
      <c r="BU319">
        <v>29.553079013532312</v>
      </c>
      <c r="BV319">
        <v>0</v>
      </c>
      <c r="BW319">
        <v>0</v>
      </c>
      <c r="BX319">
        <v>0</v>
      </c>
      <c r="BY319">
        <v>0</v>
      </c>
      <c r="BZ319">
        <v>118.6978671962744</v>
      </c>
      <c r="CA319">
        <v>1116.782715270605</v>
      </c>
      <c r="CB319">
        <v>0</v>
      </c>
      <c r="CC319">
        <v>0</v>
      </c>
      <c r="CD319">
        <v>161.74717938942771</v>
      </c>
      <c r="CE319">
        <v>338.40398277046751</v>
      </c>
      <c r="CF319">
        <v>735.32942030698393</v>
      </c>
      <c r="CG319">
        <v>0</v>
      </c>
      <c r="CH319">
        <v>0</v>
      </c>
      <c r="CI319">
        <v>0</v>
      </c>
      <c r="CJ319">
        <v>0</v>
      </c>
      <c r="CK319">
        <v>0</v>
      </c>
      <c r="CL319">
        <v>0</v>
      </c>
      <c r="CM319">
        <v>0</v>
      </c>
      <c r="CN319">
        <v>8.1298768028943886</v>
      </c>
      <c r="CO319">
        <v>12.03461160222475</v>
      </c>
      <c r="CP319">
        <v>0</v>
      </c>
      <c r="CQ319">
        <v>0</v>
      </c>
      <c r="CR319">
        <v>0</v>
      </c>
      <c r="CS319">
        <v>0</v>
      </c>
      <c r="CT319">
        <v>12.45885503541702</v>
      </c>
      <c r="CU319">
        <v>1068.8829615934851</v>
      </c>
      <c r="CV319">
        <v>0</v>
      </c>
      <c r="CW319">
        <v>0</v>
      </c>
      <c r="CX319">
        <v>0</v>
      </c>
      <c r="CY319">
        <v>0</v>
      </c>
      <c r="CZ319">
        <v>1.8201126519345321</v>
      </c>
      <c r="DA319">
        <v>0</v>
      </c>
      <c r="DB319">
        <v>0</v>
      </c>
      <c r="DC319">
        <v>0</v>
      </c>
      <c r="DD319">
        <v>24.784394980553522</v>
      </c>
      <c r="DE319">
        <v>0</v>
      </c>
      <c r="DF319">
        <v>0</v>
      </c>
      <c r="DG319">
        <v>0</v>
      </c>
      <c r="DH319">
        <v>0</v>
      </c>
      <c r="DI319">
        <v>0</v>
      </c>
      <c r="DJ319">
        <v>107.3697698003693</v>
      </c>
      <c r="DK319">
        <v>0</v>
      </c>
    </row>
    <row r="320">
      <c r="A320" t="s">
        <v>725</v>
      </c>
      <c r="B320">
        <v>2018</v>
      </c>
      <c r="C320" t="s">
        <v>732</v>
      </c>
      <c r="D320">
        <v>144</v>
      </c>
      <c r="E320" t="s">
        <v>108</v>
      </c>
      <c r="F320" t="s">
        <v>64</v>
      </c>
      <c r="G320" t="s">
        <v>764</v>
      </c>
      <c r="H320">
        <v>100</v>
      </c>
      <c r="I320">
        <v>99.834364989704625</v>
      </c>
      <c r="J320">
        <v>98.973675462110364</v>
      </c>
      <c r="K320">
        <v>83.986899218985229</v>
      </c>
      <c r="L320">
        <v>48.905639834508001</v>
      </c>
      <c r="M320">
        <v>97.695538385082287</v>
      </c>
      <c r="N320">
        <v>83.935510075448008</v>
      </c>
      <c r="O320">
        <v>76.559948928331394</v>
      </c>
      <c r="P320">
        <v>49.53899112777421</v>
      </c>
      <c r="Q320">
        <v>42.886980619868183</v>
      </c>
      <c r="R320">
        <v>100</v>
      </c>
      <c r="S320">
        <v>99.762332245786794</v>
      </c>
      <c r="T320">
        <v>100</v>
      </c>
      <c r="U320">
        <v>99.674055466823802</v>
      </c>
      <c r="V320">
        <v>99.710282402129508</v>
      </c>
      <c r="W320" t="s">
        <v>523</v>
      </c>
      <c r="X320" t="s">
        <v>262</v>
      </c>
      <c r="Y320" t="s">
        <v>524</v>
      </c>
      <c r="Z320" t="s">
        <v>525</v>
      </c>
      <c r="AA320" t="s">
        <v>526</v>
      </c>
      <c r="AB320" t="s">
        <v>527</v>
      </c>
      <c r="AC320" t="s">
        <v>528</v>
      </c>
      <c r="AD320" t="s">
        <v>529</v>
      </c>
      <c r="AE320" t="s">
        <v>328</v>
      </c>
      <c r="AF320" t="s">
        <v>266</v>
      </c>
      <c r="AG320" t="s">
        <v>530</v>
      </c>
      <c r="AH320" t="s">
        <v>531</v>
      </c>
      <c r="AI320" t="s">
        <v>532</v>
      </c>
      <c r="AJ320" t="s">
        <v>533</v>
      </c>
      <c r="AK320" t="s">
        <v>534</v>
      </c>
      <c r="AL320" t="s">
        <v>535</v>
      </c>
      <c r="AM320" t="s">
        <v>267</v>
      </c>
      <c r="AN320" t="s">
        <v>536</v>
      </c>
      <c r="AO320" t="s">
        <v>329</v>
      </c>
      <c r="AP320" t="s">
        <v>537</v>
      </c>
      <c r="AQ320" t="s">
        <v>538</v>
      </c>
      <c r="AR320" t="s">
        <v>331</v>
      </c>
      <c r="AS320" t="s">
        <v>539</v>
      </c>
      <c r="AT320" t="s">
        <v>540</v>
      </c>
      <c r="AU320" t="s">
        <v>541</v>
      </c>
      <c r="AV320" t="s">
        <v>542</v>
      </c>
      <c r="AW320">
        <v>100</v>
      </c>
      <c r="AX320">
        <v>94.620344397069061</v>
      </c>
      <c r="AY320">
        <v>71.565118165882865</v>
      </c>
      <c r="AZ320">
        <v>99.448194090134407</v>
      </c>
      <c r="BA320">
        <v>99.970099259961842</v>
      </c>
      <c r="BB320">
        <v>99.592349002407786</v>
      </c>
      <c r="BC320">
        <v>100</v>
      </c>
      <c r="BD320">
        <v>100</v>
      </c>
      <c r="BE320">
        <v>96.227191606730074</v>
      </c>
      <c r="BF320">
        <v>31.362575060653871</v>
      </c>
      <c r="BG320">
        <v>86.149387365755643</v>
      </c>
      <c r="BH320">
        <v>77.382551798231518</v>
      </c>
      <c r="BI320">
        <v>100</v>
      </c>
      <c r="BJ320">
        <v>96.4122464451887</v>
      </c>
      <c r="BK320">
        <v>84.719090593898301</v>
      </c>
      <c r="BL320">
        <v>77.781381481441386</v>
      </c>
      <c r="BM320">
        <v>100</v>
      </c>
      <c r="BN320">
        <v>99.976966674771205</v>
      </c>
      <c r="BO320">
        <v>98.346110928664714</v>
      </c>
      <c r="BP320">
        <v>100</v>
      </c>
      <c r="BQ320">
        <v>100</v>
      </c>
      <c r="BR320">
        <v>92.98292071706031</v>
      </c>
      <c r="BS320">
        <v>100</v>
      </c>
      <c r="BT320">
        <v>93.543125939294697</v>
      </c>
      <c r="BU320">
        <v>92.177698043648221</v>
      </c>
      <c r="BV320">
        <v>100</v>
      </c>
      <c r="BW320">
        <v>3100.798331066374</v>
      </c>
      <c r="BX320">
        <v>3374.7493728061881</v>
      </c>
      <c r="BY320">
        <v>4126.6113341460104</v>
      </c>
      <c r="BZ320">
        <v>4628.3543960908064</v>
      </c>
      <c r="CA320">
        <v>4199.0921349052805</v>
      </c>
      <c r="CB320">
        <v>2048.808627154654</v>
      </c>
      <c r="CC320">
        <v>1819.8793360479151</v>
      </c>
      <c r="CD320">
        <v>2391.4708452377381</v>
      </c>
      <c r="CE320">
        <v>1900.8131942056141</v>
      </c>
      <c r="CF320">
        <v>1678.979752484169</v>
      </c>
      <c r="CG320">
        <v>1792.29690246677</v>
      </c>
      <c r="CH320">
        <v>1570.305996139009</v>
      </c>
      <c r="CI320">
        <v>1950.024645739217</v>
      </c>
      <c r="CJ320">
        <v>2093.5239489812311</v>
      </c>
      <c r="CK320">
        <v>2183.502320558347</v>
      </c>
      <c r="CL320">
        <v>476.27627474556323</v>
      </c>
      <c r="CM320">
        <v>945.70616548820192</v>
      </c>
      <c r="CN320">
        <v>2359.0253419573701</v>
      </c>
      <c r="CO320">
        <v>899.03945990891577</v>
      </c>
      <c r="CP320">
        <v>498.82215011097571</v>
      </c>
      <c r="CQ320">
        <v>2823.6430298062628</v>
      </c>
      <c r="CR320">
        <v>286.8144820967795</v>
      </c>
      <c r="CS320">
        <v>387.93803180011662</v>
      </c>
      <c r="CT320">
        <v>1301.015047935213</v>
      </c>
      <c r="CU320">
        <v>1722.0491937080401</v>
      </c>
      <c r="CV320">
        <v>983.71237057362873</v>
      </c>
      <c r="CW320">
        <v>29.671104113254909</v>
      </c>
      <c r="CX320">
        <v>16.88559847350756</v>
      </c>
      <c r="CY320">
        <v>234.57101227207349</v>
      </c>
      <c r="CZ320">
        <v>526.73563585774377</v>
      </c>
      <c r="DA320">
        <v>21.01049593924861</v>
      </c>
      <c r="DB320">
        <v>62.775247722078113</v>
      </c>
      <c r="DC320">
        <v>460.65329573030567</v>
      </c>
      <c r="DD320">
        <v>1136.738942289642</v>
      </c>
      <c r="DE320">
        <v>267.69251623025508</v>
      </c>
      <c r="DF320">
        <v>132.01730887029129</v>
      </c>
      <c r="DG320">
        <v>460.69955439434273</v>
      </c>
      <c r="DH320">
        <v>1343.3941520631911</v>
      </c>
      <c r="DI320">
        <v>379.5309477940026</v>
      </c>
      <c r="DJ320">
        <v>1574.282619205592</v>
      </c>
      <c r="DK320">
        <v>98.905589928063165</v>
      </c>
    </row>
    <row r="321">
      <c r="A321" t="s">
        <v>725</v>
      </c>
      <c r="B321">
        <v>2018</v>
      </c>
      <c r="C321" t="s">
        <v>732</v>
      </c>
      <c r="D321">
        <v>145</v>
      </c>
      <c r="E321" t="s">
        <v>108</v>
      </c>
      <c r="F321" t="s">
        <v>65</v>
      </c>
      <c r="G321" t="s">
        <v>765</v>
      </c>
      <c r="H321">
        <v>0</v>
      </c>
      <c r="I321">
        <v>0.16563501029538291</v>
      </c>
      <c r="J321">
        <v>0.3254354936833454</v>
      </c>
      <c r="K321">
        <v>11.87016112487643</v>
      </c>
      <c r="L321">
        <v>35.627209898625637</v>
      </c>
      <c r="M321">
        <v>0.67312427463177349</v>
      </c>
      <c r="N321">
        <v>12.07399613556386</v>
      </c>
      <c r="O321">
        <v>17.40084255021241</v>
      </c>
      <c r="P321">
        <v>33.752844323578188</v>
      </c>
      <c r="Q321">
        <v>40.890642335398738</v>
      </c>
      <c r="R321">
        <v>0</v>
      </c>
      <c r="S321">
        <v>0.2376677542132051</v>
      </c>
      <c r="T321">
        <v>0</v>
      </c>
      <c r="U321">
        <v>0.32594453317617322</v>
      </c>
      <c r="V321">
        <v>0.28971759787052698</v>
      </c>
      <c r="W321" t="s">
        <v>523</v>
      </c>
      <c r="X321" t="s">
        <v>262</v>
      </c>
      <c r="Y321" t="s">
        <v>524</v>
      </c>
      <c r="Z321" t="s">
        <v>525</v>
      </c>
      <c r="AA321" t="s">
        <v>526</v>
      </c>
      <c r="AB321" t="s">
        <v>527</v>
      </c>
      <c r="AC321" t="s">
        <v>528</v>
      </c>
      <c r="AD321" t="s">
        <v>529</v>
      </c>
      <c r="AE321" t="s">
        <v>328</v>
      </c>
      <c r="AF321" t="s">
        <v>266</v>
      </c>
      <c r="AG321" t="s">
        <v>530</v>
      </c>
      <c r="AH321" t="s">
        <v>531</v>
      </c>
      <c r="AI321" t="s">
        <v>532</v>
      </c>
      <c r="AJ321" t="s">
        <v>533</v>
      </c>
      <c r="AK321" t="s">
        <v>534</v>
      </c>
      <c r="AL321" t="s">
        <v>535</v>
      </c>
      <c r="AM321" t="s">
        <v>267</v>
      </c>
      <c r="AN321" t="s">
        <v>536</v>
      </c>
      <c r="AO321" t="s">
        <v>329</v>
      </c>
      <c r="AP321" t="s">
        <v>537</v>
      </c>
      <c r="AQ321" t="s">
        <v>538</v>
      </c>
      <c r="AR321" t="s">
        <v>331</v>
      </c>
      <c r="AS321" t="s">
        <v>539</v>
      </c>
      <c r="AT321" t="s">
        <v>540</v>
      </c>
      <c r="AU321" t="s">
        <v>541</v>
      </c>
      <c r="AV321" t="s">
        <v>542</v>
      </c>
      <c r="AW321">
        <v>0</v>
      </c>
      <c r="AX321">
        <v>3.4776567986869851</v>
      </c>
      <c r="AY321">
        <v>26.35677719174064</v>
      </c>
      <c r="AZ321">
        <v>0</v>
      </c>
      <c r="BA321">
        <v>0</v>
      </c>
      <c r="BB321">
        <v>0</v>
      </c>
      <c r="BC321">
        <v>0</v>
      </c>
      <c r="BD321">
        <v>0</v>
      </c>
      <c r="BE321">
        <v>3.551908577689356</v>
      </c>
      <c r="BF321">
        <v>45.210718037266659</v>
      </c>
      <c r="BG321">
        <v>6.7967025810479349</v>
      </c>
      <c r="BH321">
        <v>22.617448201768489</v>
      </c>
      <c r="BI321">
        <v>0</v>
      </c>
      <c r="BJ321">
        <v>3.5877535548113011</v>
      </c>
      <c r="BK321">
        <v>4.1484196017090591</v>
      </c>
      <c r="BL321">
        <v>22.218618518558628</v>
      </c>
      <c r="BM321">
        <v>0</v>
      </c>
      <c r="BN321">
        <v>0.023033325228791399</v>
      </c>
      <c r="BO321">
        <v>1.1932475974510519</v>
      </c>
      <c r="BP321">
        <v>0</v>
      </c>
      <c r="BQ321">
        <v>0</v>
      </c>
      <c r="BR321">
        <v>7.0170792829396849</v>
      </c>
      <c r="BS321">
        <v>0</v>
      </c>
      <c r="BT321">
        <v>6.3101708864564481</v>
      </c>
      <c r="BU321">
        <v>5.6924249771157616</v>
      </c>
      <c r="BV321">
        <v>0</v>
      </c>
      <c r="BW321">
        <v>0</v>
      </c>
      <c r="BX321">
        <v>5.5990404423039539</v>
      </c>
      <c r="BY321">
        <v>13.568717040130631</v>
      </c>
      <c r="BZ321">
        <v>654.14145462592546</v>
      </c>
      <c r="CA321">
        <v>3058.9915065047112</v>
      </c>
      <c r="CB321">
        <v>14.116333701717741</v>
      </c>
      <c r="CC321">
        <v>261.78688913528669</v>
      </c>
      <c r="CD321">
        <v>543.54278214527324</v>
      </c>
      <c r="CE321">
        <v>1295.098070664083</v>
      </c>
      <c r="CF321">
        <v>1600.8252284237749</v>
      </c>
      <c r="CG321">
        <v>0</v>
      </c>
      <c r="CH321">
        <v>3.7410021510964611</v>
      </c>
      <c r="CI321">
        <v>0</v>
      </c>
      <c r="CJ321">
        <v>6.8460411593361066</v>
      </c>
      <c r="CK321">
        <v>6.3443712325036561</v>
      </c>
      <c r="CL321">
        <v>0</v>
      </c>
      <c r="CM321">
        <v>34.758291115162308</v>
      </c>
      <c r="CN321">
        <v>868.80741513651787</v>
      </c>
      <c r="CO321">
        <v>0</v>
      </c>
      <c r="CP321">
        <v>0</v>
      </c>
      <c r="CQ321">
        <v>0</v>
      </c>
      <c r="CR321">
        <v>0</v>
      </c>
      <c r="CS321">
        <v>0</v>
      </c>
      <c r="CT321">
        <v>48.022668346696491</v>
      </c>
      <c r="CU321">
        <v>2482.4199031000549</v>
      </c>
      <c r="CV321">
        <v>77.609378459077092</v>
      </c>
      <c r="CW321">
        <v>8.6722994367078972</v>
      </c>
      <c r="CX321">
        <v>0</v>
      </c>
      <c r="CY321">
        <v>8.7290050192250739</v>
      </c>
      <c r="CZ321">
        <v>25.79253886453224</v>
      </c>
      <c r="DA321">
        <v>6.0017472725304346</v>
      </c>
      <c r="DB321">
        <v>0</v>
      </c>
      <c r="DC321">
        <v>0.1061282166400056</v>
      </c>
      <c r="DD321">
        <v>13.79221810611339</v>
      </c>
      <c r="DE321">
        <v>0</v>
      </c>
      <c r="DF321">
        <v>0</v>
      </c>
      <c r="DG321">
        <v>34.767302143983372</v>
      </c>
      <c r="DH321">
        <v>0</v>
      </c>
      <c r="DI321">
        <v>25.602149952024519</v>
      </c>
      <c r="DJ321">
        <v>97.219673443804922</v>
      </c>
      <c r="DK321">
        <v>0</v>
      </c>
    </row>
    <row r="322">
      <c r="A322" t="s">
        <v>725</v>
      </c>
      <c r="B322">
        <v>2018</v>
      </c>
      <c r="C322" t="s">
        <v>732</v>
      </c>
      <c r="D322">
        <v>146</v>
      </c>
      <c r="E322" t="s">
        <v>108</v>
      </c>
      <c r="F322" t="s">
        <v>66</v>
      </c>
      <c r="G322" t="s">
        <v>766</v>
      </c>
      <c r="H322">
        <v>0</v>
      </c>
      <c r="I322">
        <v>0</v>
      </c>
      <c r="J322">
        <v>0.47291884874012657</v>
      </c>
      <c r="K322">
        <v>2.1935185166497431</v>
      </c>
      <c r="L322">
        <v>4.9624709326658207</v>
      </c>
      <c r="M322">
        <v>1.178100423813556</v>
      </c>
      <c r="N322">
        <v>3.3563759746453541</v>
      </c>
      <c r="O322">
        <v>1.508716322497853</v>
      </c>
      <c r="P322">
        <v>5.0166875813741036</v>
      </c>
      <c r="Q322">
        <v>5.8644016189512778</v>
      </c>
      <c r="R322">
        <v>0</v>
      </c>
      <c r="S322">
        <v>0</v>
      </c>
      <c r="T322">
        <v>0</v>
      </c>
      <c r="U322">
        <v>0</v>
      </c>
      <c r="V322">
        <v>0</v>
      </c>
      <c r="W322" t="s">
        <v>523</v>
      </c>
      <c r="X322" t="s">
        <v>262</v>
      </c>
      <c r="Y322" t="s">
        <v>524</v>
      </c>
      <c r="Z322" t="s">
        <v>525</v>
      </c>
      <c r="AA322" t="s">
        <v>526</v>
      </c>
      <c r="AB322" t="s">
        <v>527</v>
      </c>
      <c r="AC322" t="s">
        <v>528</v>
      </c>
      <c r="AD322" t="s">
        <v>529</v>
      </c>
      <c r="AE322" t="s">
        <v>328</v>
      </c>
      <c r="AF322" t="s">
        <v>266</v>
      </c>
      <c r="AG322" t="s">
        <v>530</v>
      </c>
      <c r="AH322" t="s">
        <v>531</v>
      </c>
      <c r="AI322" t="s">
        <v>532</v>
      </c>
      <c r="AJ322" t="s">
        <v>533</v>
      </c>
      <c r="AK322" t="s">
        <v>534</v>
      </c>
      <c r="AL322" t="s">
        <v>535</v>
      </c>
      <c r="AM322" t="s">
        <v>267</v>
      </c>
      <c r="AN322" t="s">
        <v>536</v>
      </c>
      <c r="AO322" t="s">
        <v>329</v>
      </c>
      <c r="AP322" t="s">
        <v>537</v>
      </c>
      <c r="AQ322" t="s">
        <v>538</v>
      </c>
      <c r="AR322" t="s">
        <v>331</v>
      </c>
      <c r="AS322" t="s">
        <v>539</v>
      </c>
      <c r="AT322" t="s">
        <v>540</v>
      </c>
      <c r="AU322" t="s">
        <v>541</v>
      </c>
      <c r="AV322" t="s">
        <v>542</v>
      </c>
      <c r="AW322">
        <v>0</v>
      </c>
      <c r="AX322">
        <v>0</v>
      </c>
      <c r="AY322">
        <v>1.829620656304779</v>
      </c>
      <c r="AZ322">
        <v>0.55180590986560296</v>
      </c>
      <c r="BA322">
        <v>0.0299007400381581</v>
      </c>
      <c r="BB322">
        <v>0</v>
      </c>
      <c r="BC322">
        <v>0</v>
      </c>
      <c r="BD322">
        <v>0</v>
      </c>
      <c r="BE322">
        <v>0.1250495335399569</v>
      </c>
      <c r="BF322">
        <v>6.3813223083344406</v>
      </c>
      <c r="BG322">
        <v>7.0539100531964012</v>
      </c>
      <c r="BH322">
        <v>0</v>
      </c>
      <c r="BI322">
        <v>0</v>
      </c>
      <c r="BJ322">
        <v>0</v>
      </c>
      <c r="BK322">
        <v>10.939731308139059</v>
      </c>
      <c r="BL322">
        <v>0</v>
      </c>
      <c r="BM322">
        <v>0</v>
      </c>
      <c r="BN322">
        <v>0</v>
      </c>
      <c r="BO322">
        <v>0</v>
      </c>
      <c r="BP322">
        <v>0</v>
      </c>
      <c r="BQ322">
        <v>0</v>
      </c>
      <c r="BR322">
        <v>0</v>
      </c>
      <c r="BS322">
        <v>0</v>
      </c>
      <c r="BT322">
        <v>0.14670317424885931</v>
      </c>
      <c r="BU322">
        <v>0</v>
      </c>
      <c r="BV322">
        <v>0</v>
      </c>
      <c r="BW322">
        <v>0</v>
      </c>
      <c r="BX322">
        <v>0</v>
      </c>
      <c r="BY322">
        <v>19.71789238128671</v>
      </c>
      <c r="BZ322">
        <v>120.8805321288428</v>
      </c>
      <c r="CA322">
        <v>426.08322339849718</v>
      </c>
      <c r="CB322">
        <v>24.70637197831676</v>
      </c>
      <c r="CC322">
        <v>72.772528275270105</v>
      </c>
      <c r="CD322">
        <v>47.127135656339689</v>
      </c>
      <c r="CE322">
        <v>192.49051562814481</v>
      </c>
      <c r="CF322">
        <v>229.58509637055539</v>
      </c>
      <c r="CG322">
        <v>0</v>
      </c>
      <c r="CH322">
        <v>0</v>
      </c>
      <c r="CI322">
        <v>0</v>
      </c>
      <c r="CJ322">
        <v>0</v>
      </c>
      <c r="CK322">
        <v>0</v>
      </c>
      <c r="CL322">
        <v>0</v>
      </c>
      <c r="CM322">
        <v>0</v>
      </c>
      <c r="CN322">
        <v>60.310408268832653</v>
      </c>
      <c r="CO322">
        <v>4.9884795970300466</v>
      </c>
      <c r="CP322">
        <v>0.1491961251029478</v>
      </c>
      <c r="CQ322">
        <v>0</v>
      </c>
      <c r="CR322">
        <v>0</v>
      </c>
      <c r="CS322">
        <v>0</v>
      </c>
      <c r="CT322">
        <v>1.690700124946644</v>
      </c>
      <c r="CU322">
        <v>350.3842052065653</v>
      </c>
      <c r="CV322">
        <v>80.546348528082987</v>
      </c>
      <c r="CW322">
        <v>0</v>
      </c>
      <c r="CX322">
        <v>0</v>
      </c>
      <c r="CY322">
        <v>0</v>
      </c>
      <c r="CZ322">
        <v>68.017093742511406</v>
      </c>
      <c r="DA322">
        <v>0</v>
      </c>
      <c r="DB322">
        <v>0</v>
      </c>
      <c r="DC322">
        <v>0</v>
      </c>
      <c r="DD322">
        <v>0</v>
      </c>
      <c r="DE322">
        <v>0</v>
      </c>
      <c r="DF322">
        <v>0</v>
      </c>
      <c r="DG322">
        <v>0</v>
      </c>
      <c r="DH322">
        <v>0</v>
      </c>
      <c r="DI322">
        <v>0.59521631555472132</v>
      </c>
      <c r="DJ322">
        <v>0</v>
      </c>
      <c r="DK322">
        <v>0</v>
      </c>
    </row>
    <row r="323">
      <c r="A323" t="s">
        <v>725</v>
      </c>
      <c r="B323">
        <v>2018</v>
      </c>
      <c r="C323" t="s">
        <v>732</v>
      </c>
      <c r="D323">
        <v>147</v>
      </c>
      <c r="E323" t="s">
        <v>108</v>
      </c>
      <c r="F323" t="s">
        <v>67</v>
      </c>
      <c r="G323" t="s">
        <v>767</v>
      </c>
      <c r="H323">
        <v>0</v>
      </c>
      <c r="I323">
        <v>0</v>
      </c>
      <c r="J323">
        <v>0.22797019546611741</v>
      </c>
      <c r="K323">
        <v>1.9494211394886229</v>
      </c>
      <c r="L323">
        <v>10.50467933420043</v>
      </c>
      <c r="M323">
        <v>0.45323691647234549</v>
      </c>
      <c r="N323">
        <v>0.63411781434275249</v>
      </c>
      <c r="O323">
        <v>4.5304921989582914</v>
      </c>
      <c r="P323">
        <v>11.69147696727344</v>
      </c>
      <c r="Q323">
        <v>10.357975425781889</v>
      </c>
      <c r="R323">
        <v>0</v>
      </c>
      <c r="S323">
        <v>0</v>
      </c>
      <c r="T323">
        <v>0</v>
      </c>
      <c r="U323">
        <v>0</v>
      </c>
      <c r="V323">
        <v>0</v>
      </c>
      <c r="W323" t="s">
        <v>523</v>
      </c>
      <c r="X323" t="s">
        <v>262</v>
      </c>
      <c r="Y323" t="s">
        <v>524</v>
      </c>
      <c r="Z323" t="s">
        <v>525</v>
      </c>
      <c r="AA323" t="s">
        <v>526</v>
      </c>
      <c r="AB323" t="s">
        <v>527</v>
      </c>
      <c r="AC323" t="s">
        <v>528</v>
      </c>
      <c r="AD323" t="s">
        <v>529</v>
      </c>
      <c r="AE323" t="s">
        <v>328</v>
      </c>
      <c r="AF323" t="s">
        <v>266</v>
      </c>
      <c r="AG323" t="s">
        <v>530</v>
      </c>
      <c r="AH323" t="s">
        <v>531</v>
      </c>
      <c r="AI323" t="s">
        <v>532</v>
      </c>
      <c r="AJ323" t="s">
        <v>533</v>
      </c>
      <c r="AK323" t="s">
        <v>534</v>
      </c>
      <c r="AL323" t="s">
        <v>535</v>
      </c>
      <c r="AM323" t="s">
        <v>267</v>
      </c>
      <c r="AN323" t="s">
        <v>536</v>
      </c>
      <c r="AO323" t="s">
        <v>329</v>
      </c>
      <c r="AP323" t="s">
        <v>537</v>
      </c>
      <c r="AQ323" t="s">
        <v>538</v>
      </c>
      <c r="AR323" t="s">
        <v>331</v>
      </c>
      <c r="AS323" t="s">
        <v>539</v>
      </c>
      <c r="AT323" t="s">
        <v>540</v>
      </c>
      <c r="AU323" t="s">
        <v>541</v>
      </c>
      <c r="AV323" t="s">
        <v>542</v>
      </c>
      <c r="AW323">
        <v>0</v>
      </c>
      <c r="AX323">
        <v>1.901998804243985</v>
      </c>
      <c r="AY323">
        <v>0.2484839860716713</v>
      </c>
      <c r="AZ323">
        <v>0</v>
      </c>
      <c r="BA323">
        <v>0</v>
      </c>
      <c r="BB323">
        <v>0.40765099759223072</v>
      </c>
      <c r="BC323">
        <v>0</v>
      </c>
      <c r="BD323">
        <v>0</v>
      </c>
      <c r="BE323">
        <v>0.095850282040600504</v>
      </c>
      <c r="BF323">
        <v>17.04538459374491</v>
      </c>
      <c r="BG323">
        <v>0</v>
      </c>
      <c r="BH323">
        <v>0</v>
      </c>
      <c r="BI323">
        <v>0</v>
      </c>
      <c r="BJ323">
        <v>0</v>
      </c>
      <c r="BK323">
        <v>0.1927584962536211</v>
      </c>
      <c r="BL323">
        <v>0</v>
      </c>
      <c r="BM323">
        <v>0</v>
      </c>
      <c r="BN323">
        <v>0</v>
      </c>
      <c r="BO323">
        <v>0.46064147388422971</v>
      </c>
      <c r="BP323">
        <v>0</v>
      </c>
      <c r="BQ323">
        <v>0</v>
      </c>
      <c r="BR323">
        <v>0</v>
      </c>
      <c r="BS323">
        <v>0</v>
      </c>
      <c r="BT323">
        <v>0</v>
      </c>
      <c r="BU323">
        <v>2.1298769792360179</v>
      </c>
      <c r="BV323">
        <v>0</v>
      </c>
      <c r="BW323">
        <v>0</v>
      </c>
      <c r="BX323">
        <v>0</v>
      </c>
      <c r="BY323">
        <v>9.5049960311729791</v>
      </c>
      <c r="BZ323">
        <v>107.42880121409409</v>
      </c>
      <c r="CA323">
        <v>901.94334480046621</v>
      </c>
      <c r="CB323">
        <v>9.5049960311729791</v>
      </c>
      <c r="CC323">
        <v>13.748863930235469</v>
      </c>
      <c r="CD323">
        <v>141.5170746590766</v>
      </c>
      <c r="CE323">
        <v>448.60246793933618</v>
      </c>
      <c r="CF323">
        <v>405.50373948591198</v>
      </c>
      <c r="CG323">
        <v>0</v>
      </c>
      <c r="CH323">
        <v>0</v>
      </c>
      <c r="CI323">
        <v>0</v>
      </c>
      <c r="CJ323">
        <v>0</v>
      </c>
      <c r="CK323">
        <v>0</v>
      </c>
      <c r="CL323">
        <v>0</v>
      </c>
      <c r="CM323">
        <v>19.009992062345962</v>
      </c>
      <c r="CN323">
        <v>8.1908621858896513</v>
      </c>
      <c r="CO323">
        <v>0</v>
      </c>
      <c r="CP323">
        <v>0</v>
      </c>
      <c r="CQ323">
        <v>11.55772415727481</v>
      </c>
      <c r="CR323">
        <v>0</v>
      </c>
      <c r="CS323">
        <v>0</v>
      </c>
      <c r="CT323">
        <v>1.2959191388781419</v>
      </c>
      <c r="CU323">
        <v>935.92413057073429</v>
      </c>
      <c r="CV323">
        <v>0</v>
      </c>
      <c r="CW323">
        <v>0</v>
      </c>
      <c r="CX323">
        <v>0</v>
      </c>
      <c r="CY323">
        <v>0</v>
      </c>
      <c r="CZ323">
        <v>1.1984638689977429</v>
      </c>
      <c r="DA323">
        <v>0</v>
      </c>
      <c r="DB323">
        <v>0</v>
      </c>
      <c r="DC323">
        <v>0</v>
      </c>
      <c r="DD323">
        <v>5.3243498584068591</v>
      </c>
      <c r="DE323">
        <v>0</v>
      </c>
      <c r="DF323">
        <v>0</v>
      </c>
      <c r="DG323">
        <v>0</v>
      </c>
      <c r="DH323">
        <v>0</v>
      </c>
      <c r="DI323">
        <v>0</v>
      </c>
      <c r="DJ323">
        <v>36.37570020320576</v>
      </c>
      <c r="DK323">
        <v>0</v>
      </c>
    </row>
    <row r="324">
      <c r="A324" t="s">
        <v>725</v>
      </c>
      <c r="B324">
        <v>2018</v>
      </c>
      <c r="C324" t="s">
        <v>732</v>
      </c>
      <c r="D324">
        <v>148</v>
      </c>
      <c r="E324" t="s">
        <v>109</v>
      </c>
      <c r="F324" t="s">
        <v>49</v>
      </c>
      <c r="G324" t="s">
        <v>195</v>
      </c>
      <c r="H324">
        <v>7.6911295918512037</v>
      </c>
      <c r="I324">
        <v>7.7090670591492012</v>
      </c>
      <c r="J324">
        <v>8.9346599240347579</v>
      </c>
      <c r="K324">
        <v>21.989309422149709</v>
      </c>
      <c r="L324">
        <v>49.334210742451752</v>
      </c>
      <c r="M324">
        <v>11.45771698452265</v>
      </c>
      <c r="N324">
        <v>19.345286158975821</v>
      </c>
      <c r="O324">
        <v>38.519092553439087</v>
      </c>
      <c r="P324">
        <v>48.160825732573628</v>
      </c>
      <c r="Q324">
        <v>51.261833232234572</v>
      </c>
      <c r="R324">
        <v>7.6228658673584508</v>
      </c>
      <c r="S324">
        <v>6.481466501119165</v>
      </c>
      <c r="T324">
        <v>8.3829428449568422</v>
      </c>
      <c r="U324">
        <v>8.1939210269920171</v>
      </c>
      <c r="V324">
        <v>7.8258729960482416</v>
      </c>
      <c r="W324" t="s">
        <v>523</v>
      </c>
      <c r="X324" t="s">
        <v>262</v>
      </c>
      <c r="Y324" t="s">
        <v>524</v>
      </c>
      <c r="Z324" t="s">
        <v>525</v>
      </c>
      <c r="AA324" t="s">
        <v>526</v>
      </c>
      <c r="AB324" t="s">
        <v>527</v>
      </c>
      <c r="AC324" t="s">
        <v>528</v>
      </c>
      <c r="AD324" t="s">
        <v>529</v>
      </c>
      <c r="AE324" t="s">
        <v>328</v>
      </c>
      <c r="AF324" t="s">
        <v>266</v>
      </c>
      <c r="AG324" t="s">
        <v>530</v>
      </c>
      <c r="AH324" t="s">
        <v>531</v>
      </c>
      <c r="AI324" t="s">
        <v>532</v>
      </c>
      <c r="AJ324" t="s">
        <v>533</v>
      </c>
      <c r="AK324" t="s">
        <v>534</v>
      </c>
      <c r="AL324" t="s">
        <v>535</v>
      </c>
      <c r="AM324" t="s">
        <v>267</v>
      </c>
      <c r="AN324" t="s">
        <v>536</v>
      </c>
      <c r="AO324" t="s">
        <v>329</v>
      </c>
      <c r="AP324" t="s">
        <v>537</v>
      </c>
      <c r="AQ324" t="s">
        <v>538</v>
      </c>
      <c r="AR324" t="s">
        <v>331</v>
      </c>
      <c r="AS324" t="s">
        <v>539</v>
      </c>
      <c r="AT324" t="s">
        <v>540</v>
      </c>
      <c r="AU324" t="s">
        <v>541</v>
      </c>
      <c r="AV324" t="s">
        <v>542</v>
      </c>
      <c r="AW324">
        <v>16.130113932632021</v>
      </c>
      <c r="AX324">
        <v>15.69887286396445</v>
      </c>
      <c r="AY324">
        <v>36.445255055263956</v>
      </c>
      <c r="AZ324">
        <v>24.351368009589429</v>
      </c>
      <c r="BA324">
        <v>8.9829570578519409</v>
      </c>
      <c r="BB324">
        <v>35.129801908537843</v>
      </c>
      <c r="BC324">
        <v>4.0747887897554662</v>
      </c>
      <c r="BD324">
        <v>6.3761205675701618</v>
      </c>
      <c r="BE324">
        <v>25.612992405548241</v>
      </c>
      <c r="BF324">
        <v>55.948171449534591</v>
      </c>
      <c r="BG324">
        <v>10.92540935459926</v>
      </c>
      <c r="BH324">
        <v>0.29974904577913342</v>
      </c>
      <c r="BI324">
        <v>0.20580308819527901</v>
      </c>
      <c r="BJ324">
        <v>5.3007855306342941</v>
      </c>
      <c r="BK324">
        <v>18.496996075204009</v>
      </c>
      <c r="BL324">
        <v>0.49723557731650497</v>
      </c>
      <c r="BM324">
        <v>3.0374188117008392</v>
      </c>
      <c r="BN324">
        <v>29.55654813279806</v>
      </c>
      <c r="BO324">
        <v>4.2506979651927637</v>
      </c>
      <c r="BP324">
        <v>13.804930696871059</v>
      </c>
      <c r="BQ324">
        <v>6.4242405521003398</v>
      </c>
      <c r="BR324">
        <v>3.5190824671258931</v>
      </c>
      <c r="BS324">
        <v>44.841104273315423</v>
      </c>
      <c r="BT324">
        <v>13.175171221146</v>
      </c>
      <c r="BU324">
        <v>18.8358803684085</v>
      </c>
      <c r="BV324">
        <v>4.3510587928588071</v>
      </c>
      <c r="BW324">
        <v>1652.030700870617</v>
      </c>
      <c r="BX324">
        <v>1655.201390307541</v>
      </c>
      <c r="BY324">
        <v>1919.7966365971749</v>
      </c>
      <c r="BZ324">
        <v>4721.5100897105849</v>
      </c>
      <c r="CA324">
        <v>10595.163608964829</v>
      </c>
      <c r="CB324">
        <v>1080.003490284231</v>
      </c>
      <c r="CC324">
        <v>1820.6024213699741</v>
      </c>
      <c r="CD324">
        <v>3630.1112032308911</v>
      </c>
      <c r="CE324">
        <v>4532.4282592631434</v>
      </c>
      <c r="CF324">
        <v>4838.5203580488833</v>
      </c>
      <c r="CG324">
        <v>919.27158610994672</v>
      </c>
      <c r="CH324">
        <v>781.05672554594037</v>
      </c>
      <c r="CI324">
        <v>1010.561258418961</v>
      </c>
      <c r="CJ324">
        <v>987.55842065612705</v>
      </c>
      <c r="CK324">
        <v>943.58870352264557</v>
      </c>
      <c r="CL324">
        <v>229.37453645163049</v>
      </c>
      <c r="CM324">
        <v>401.60875666227099</v>
      </c>
      <c r="CN324">
        <v>3152.8107798873039</v>
      </c>
      <c r="CO324">
        <v>523.85959895062445</v>
      </c>
      <c r="CP324">
        <v>188.94963997506551</v>
      </c>
      <c r="CQ324">
        <v>1415.9044536867691</v>
      </c>
      <c r="CR324">
        <v>189.48857578783841</v>
      </c>
      <c r="CS324">
        <v>246.5403817669156</v>
      </c>
      <c r="CT324">
        <v>938.82163796296925</v>
      </c>
      <c r="CU324">
        <v>8375.3441011171344</v>
      </c>
      <c r="CV324">
        <v>826.57847107576504</v>
      </c>
      <c r="CW324">
        <v>8.3397382646787186</v>
      </c>
      <c r="CX324">
        <v>15.265794049162119</v>
      </c>
      <c r="CY324">
        <v>149.8977329104267</v>
      </c>
      <c r="CZ324">
        <v>570.62841064944098</v>
      </c>
      <c r="DA324">
        <v>17.58303931733467</v>
      </c>
      <c r="DB324">
        <v>38.056088745833939</v>
      </c>
      <c r="DC324">
        <v>211.84117094394239</v>
      </c>
      <c r="DD324">
        <v>394.59556929801892</v>
      </c>
      <c r="DE324">
        <v>115.4804072207569</v>
      </c>
      <c r="DF324">
        <v>70.09514845926391</v>
      </c>
      <c r="DG324">
        <v>301.10356756793709</v>
      </c>
      <c r="DH324">
        <v>826.54852879504654</v>
      </c>
      <c r="DI324">
        <v>343.70541826541279</v>
      </c>
      <c r="DJ324">
        <v>954.42011360163019</v>
      </c>
      <c r="DK324">
        <v>36.86076503756474</v>
      </c>
    </row>
    <row r="325">
      <c r="A325" t="s">
        <v>725</v>
      </c>
      <c r="B325">
        <v>2018</v>
      </c>
      <c r="C325" t="s">
        <v>732</v>
      </c>
      <c r="D325">
        <v>149</v>
      </c>
      <c r="E325" t="s">
        <v>109</v>
      </c>
      <c r="F325" t="s">
        <v>48</v>
      </c>
      <c r="G325" t="s">
        <v>195</v>
      </c>
      <c r="H325">
        <v>6.7907576226156756</v>
      </c>
      <c r="I325">
        <v>8.3164157459713497</v>
      </c>
      <c r="J325">
        <v>10.97329190313951</v>
      </c>
      <c r="K325">
        <v>12.58508010612015</v>
      </c>
      <c r="L325">
        <v>28.828130187677701</v>
      </c>
      <c r="M325">
        <v>11.116221351255961</v>
      </c>
      <c r="N325">
        <v>8.9704987310991022</v>
      </c>
      <c r="O325">
        <v>16.895412635561531</v>
      </c>
      <c r="P325">
        <v>24.39756817043682</v>
      </c>
      <c r="Q325">
        <v>37.538474232277338</v>
      </c>
      <c r="R325">
        <v>7.2278997977254136</v>
      </c>
      <c r="S325">
        <v>6.673853108101607</v>
      </c>
      <c r="T325">
        <v>8.1153098522212161</v>
      </c>
      <c r="U325">
        <v>9.7408468019276615</v>
      </c>
      <c r="V325">
        <v>11.14524202911092</v>
      </c>
      <c r="W325" t="s">
        <v>523</v>
      </c>
      <c r="X325" t="s">
        <v>262</v>
      </c>
      <c r="Y325" t="s">
        <v>524</v>
      </c>
      <c r="Z325" t="s">
        <v>525</v>
      </c>
      <c r="AA325" t="s">
        <v>526</v>
      </c>
      <c r="AB325" t="s">
        <v>527</v>
      </c>
      <c r="AC325" t="s">
        <v>528</v>
      </c>
      <c r="AD325" t="s">
        <v>529</v>
      </c>
      <c r="AE325" t="s">
        <v>328</v>
      </c>
      <c r="AF325" t="s">
        <v>266</v>
      </c>
      <c r="AG325" t="s">
        <v>530</v>
      </c>
      <c r="AH325" t="s">
        <v>531</v>
      </c>
      <c r="AI325" t="s">
        <v>532</v>
      </c>
      <c r="AJ325" t="s">
        <v>533</v>
      </c>
      <c r="AK325" t="s">
        <v>534</v>
      </c>
      <c r="AL325" t="s">
        <v>535</v>
      </c>
      <c r="AM325" t="s">
        <v>267</v>
      </c>
      <c r="AN325" t="s">
        <v>536</v>
      </c>
      <c r="AO325" t="s">
        <v>329</v>
      </c>
      <c r="AP325" t="s">
        <v>537</v>
      </c>
      <c r="AQ325" t="s">
        <v>538</v>
      </c>
      <c r="AR325" t="s">
        <v>331</v>
      </c>
      <c r="AS325" t="s">
        <v>539</v>
      </c>
      <c r="AT325" t="s">
        <v>540</v>
      </c>
      <c r="AU325" t="s">
        <v>541</v>
      </c>
      <c r="AV325" t="s">
        <v>542</v>
      </c>
      <c r="AW325">
        <v>17.481686368092259</v>
      </c>
      <c r="AX325">
        <v>23.554228117921792</v>
      </c>
      <c r="AY325">
        <v>22.887625734202231</v>
      </c>
      <c r="AZ325">
        <v>21.965212072815248</v>
      </c>
      <c r="BA325">
        <v>14.73890966244857</v>
      </c>
      <c r="BB325">
        <v>35.551506845931712</v>
      </c>
      <c r="BC325">
        <v>2.1444092244867381</v>
      </c>
      <c r="BD325">
        <v>3.974813625591902</v>
      </c>
      <c r="BE325">
        <v>12.79830853017522</v>
      </c>
      <c r="BF325">
        <v>20.87299513392621</v>
      </c>
      <c r="BG325">
        <v>6.0039513855030231</v>
      </c>
      <c r="BH325">
        <v>1.078399555682805</v>
      </c>
      <c r="BI325">
        <v>0.043507391333076503</v>
      </c>
      <c r="BJ325">
        <v>3.3535733557526362</v>
      </c>
      <c r="BK325">
        <v>9.0364018181046752</v>
      </c>
      <c r="BL325">
        <v>0.26665103555030911</v>
      </c>
      <c r="BM325">
        <v>1.97294154387022</v>
      </c>
      <c r="BN325">
        <v>34.59478469816878</v>
      </c>
      <c r="BO325">
        <v>13.89274899485161</v>
      </c>
      <c r="BP325">
        <v>18.713970990697032</v>
      </c>
      <c r="BQ325">
        <v>5.6751838426787566</v>
      </c>
      <c r="BR325">
        <v>12.707294028726629</v>
      </c>
      <c r="BS325">
        <v>28.03940443758308</v>
      </c>
      <c r="BT325">
        <v>6.0031185077766338</v>
      </c>
      <c r="BU325">
        <v>22.234966461962451</v>
      </c>
      <c r="BV325">
        <v>7.4480932346261239</v>
      </c>
      <c r="BW325">
        <v>1458.6336039140949</v>
      </c>
      <c r="BX325">
        <v>1785.604250098</v>
      </c>
      <c r="BY325">
        <v>2357.8389180069589</v>
      </c>
      <c r="BZ325">
        <v>2702.2486954960141</v>
      </c>
      <c r="CA325">
        <v>6191.2160199241889</v>
      </c>
      <c r="CB325">
        <v>1047.814139094718</v>
      </c>
      <c r="CC325">
        <v>844.22176940286431</v>
      </c>
      <c r="CD325">
        <v>1592.255233076221</v>
      </c>
      <c r="CE325">
        <v>2296.0617005824251</v>
      </c>
      <c r="CF325">
        <v>3543.1950113862481</v>
      </c>
      <c r="CG325">
        <v>871.64106346807409</v>
      </c>
      <c r="CH325">
        <v>804.24049935124401</v>
      </c>
      <c r="CI325">
        <v>978.29818100861519</v>
      </c>
      <c r="CJ325">
        <v>1173.999023407275</v>
      </c>
      <c r="CK325">
        <v>1343.81486666156</v>
      </c>
      <c r="CL325">
        <v>248.59425815721099</v>
      </c>
      <c r="CM325">
        <v>602.56455036920636</v>
      </c>
      <c r="CN325">
        <v>1979.965650710858</v>
      </c>
      <c r="CO325">
        <v>472.52734149470132</v>
      </c>
      <c r="CP325">
        <v>310.02170626101332</v>
      </c>
      <c r="CQ325">
        <v>1432.90124463231</v>
      </c>
      <c r="CR325">
        <v>99.720763656729346</v>
      </c>
      <c r="CS325">
        <v>153.69095648691749</v>
      </c>
      <c r="CT325">
        <v>469.11070706645751</v>
      </c>
      <c r="CU325">
        <v>3124.651121534192</v>
      </c>
      <c r="CV325">
        <v>454.23807891950071</v>
      </c>
      <c r="CW325">
        <v>30.003665285284089</v>
      </c>
      <c r="CX325">
        <v>3.227234739436152</v>
      </c>
      <c r="CY325">
        <v>94.833688379008876</v>
      </c>
      <c r="CZ325">
        <v>278.7710818821655</v>
      </c>
      <c r="DA325">
        <v>9.4292038944443792</v>
      </c>
      <c r="DB325">
        <v>24.719158976244181</v>
      </c>
      <c r="DC325">
        <v>247.9518131172199</v>
      </c>
      <c r="DD325">
        <v>1289.674600178125</v>
      </c>
      <c r="DE325">
        <v>156.5452980660703</v>
      </c>
      <c r="DF325">
        <v>61.922160411027221</v>
      </c>
      <c r="DG325">
        <v>1087.275334388306</v>
      </c>
      <c r="DH325">
        <v>516.845623268145</v>
      </c>
      <c r="DI325">
        <v>156.60550614329989</v>
      </c>
      <c r="DJ325">
        <v>1126.652898695794</v>
      </c>
      <c r="DK325">
        <v>63.09784072557764</v>
      </c>
    </row>
    <row r="326">
      <c r="A326" t="s">
        <v>725</v>
      </c>
      <c r="B326">
        <v>2018</v>
      </c>
      <c r="C326" t="s">
        <v>732</v>
      </c>
      <c r="D326">
        <v>150</v>
      </c>
      <c r="E326" t="s">
        <v>109</v>
      </c>
      <c r="F326" t="s">
        <v>111</v>
      </c>
      <c r="G326" t="s">
        <v>195</v>
      </c>
      <c r="H326">
        <v>85.518112785532992</v>
      </c>
      <c r="I326">
        <v>83.974517194879212</v>
      </c>
      <c r="J326">
        <v>80.092048172825614</v>
      </c>
      <c r="K326">
        <v>65.425610471730238</v>
      </c>
      <c r="L326">
        <v>21.83765906987071</v>
      </c>
      <c r="M326">
        <v>77.426061664221265</v>
      </c>
      <c r="N326">
        <v>71.684215109924907</v>
      </c>
      <c r="O326">
        <v>44.585494810999307</v>
      </c>
      <c r="P326">
        <v>27.441606096989531</v>
      </c>
      <c r="Q326">
        <v>11.199692535488079</v>
      </c>
      <c r="R326">
        <v>85.149234334916244</v>
      </c>
      <c r="S326">
        <v>86.84468039077926</v>
      </c>
      <c r="T326">
        <v>83.501747302821911</v>
      </c>
      <c r="U326">
        <v>82.065232171080396</v>
      </c>
      <c r="V326">
        <v>81.028884974840537</v>
      </c>
      <c r="W326" t="s">
        <v>523</v>
      </c>
      <c r="X326" t="s">
        <v>262</v>
      </c>
      <c r="Y326" t="s">
        <v>524</v>
      </c>
      <c r="Z326" t="s">
        <v>525</v>
      </c>
      <c r="AA326" t="s">
        <v>526</v>
      </c>
      <c r="AB326" t="s">
        <v>527</v>
      </c>
      <c r="AC326" t="s">
        <v>528</v>
      </c>
      <c r="AD326" t="s">
        <v>529</v>
      </c>
      <c r="AE326" t="s">
        <v>328</v>
      </c>
      <c r="AF326" t="s">
        <v>266</v>
      </c>
      <c r="AG326" t="s">
        <v>530</v>
      </c>
      <c r="AH326" t="s">
        <v>531</v>
      </c>
      <c r="AI326" t="s">
        <v>532</v>
      </c>
      <c r="AJ326" t="s">
        <v>533</v>
      </c>
      <c r="AK326" t="s">
        <v>534</v>
      </c>
      <c r="AL326" t="s">
        <v>535</v>
      </c>
      <c r="AM326" t="s">
        <v>267</v>
      </c>
      <c r="AN326" t="s">
        <v>536</v>
      </c>
      <c r="AO326" t="s">
        <v>329</v>
      </c>
      <c r="AP326" t="s">
        <v>537</v>
      </c>
      <c r="AQ326" t="s">
        <v>538</v>
      </c>
      <c r="AR326" t="s">
        <v>331</v>
      </c>
      <c r="AS326" t="s">
        <v>539</v>
      </c>
      <c r="AT326" t="s">
        <v>540</v>
      </c>
      <c r="AU326" t="s">
        <v>541</v>
      </c>
      <c r="AV326" t="s">
        <v>542</v>
      </c>
      <c r="AW326">
        <v>66.388199699275802</v>
      </c>
      <c r="AX326">
        <v>60.746899018113901</v>
      </c>
      <c r="AY326">
        <v>40.667119210533862</v>
      </c>
      <c r="AZ326">
        <v>53.683419917595231</v>
      </c>
      <c r="BA326">
        <v>76.278133279699304</v>
      </c>
      <c r="BB326">
        <v>29.318691245530669</v>
      </c>
      <c r="BC326">
        <v>93.780801985757805</v>
      </c>
      <c r="BD326">
        <v>89.649065806837982</v>
      </c>
      <c r="BE326">
        <v>61.588699064276348</v>
      </c>
      <c r="BF326">
        <v>23.178833416539248</v>
      </c>
      <c r="BG326">
        <v>83.070639259897732</v>
      </c>
      <c r="BH326">
        <v>98.621851398538084</v>
      </c>
      <c r="BI326">
        <v>99.750689520471639</v>
      </c>
      <c r="BJ326">
        <v>91.34564111361324</v>
      </c>
      <c r="BK326">
        <v>72.466602106691397</v>
      </c>
      <c r="BL326">
        <v>99.236113387133202</v>
      </c>
      <c r="BM326">
        <v>94.989639644428891</v>
      </c>
      <c r="BN326">
        <v>35.848667169033142</v>
      </c>
      <c r="BO326">
        <v>81.856553039955571</v>
      </c>
      <c r="BP326">
        <v>67.481098312431826</v>
      </c>
      <c r="BQ326">
        <v>87.900575605220865</v>
      </c>
      <c r="BR326">
        <v>83.773623504147508</v>
      </c>
      <c r="BS326">
        <v>27.119491289101411</v>
      </c>
      <c r="BT326">
        <v>80.821710271077436</v>
      </c>
      <c r="BU326">
        <v>58.929153169628897</v>
      </c>
      <c r="BV326">
        <v>88.200847972515106</v>
      </c>
      <c r="BW326">
        <v>18369.024486585429</v>
      </c>
      <c r="BX326">
        <v>18030.033536471601</v>
      </c>
      <c r="BY326">
        <v>17209.434495290068</v>
      </c>
      <c r="BZ326">
        <v>14048.084641375221</v>
      </c>
      <c r="CA326">
        <v>4689.9213993704307</v>
      </c>
      <c r="CB326">
        <v>7298.1744050125744</v>
      </c>
      <c r="CC326">
        <v>6746.2664822139168</v>
      </c>
      <c r="CD326">
        <v>4201.8202788775416</v>
      </c>
      <c r="CE326">
        <v>2582.53692833677</v>
      </c>
      <c r="CF326">
        <v>1057.1206084524381</v>
      </c>
      <c r="CG326">
        <v>10268.48341098132</v>
      </c>
      <c r="CH326">
        <v>10465.320107014881</v>
      </c>
      <c r="CI326">
        <v>10066.110719732131</v>
      </c>
      <c r="CJ326">
        <v>9890.7727822465749</v>
      </c>
      <c r="CK326">
        <v>9769.8928362246115</v>
      </c>
      <c r="CL326">
        <v>944.05796484010841</v>
      </c>
      <c r="CM326">
        <v>1554.0279099752131</v>
      </c>
      <c r="CN326">
        <v>3518.0363435380709</v>
      </c>
      <c r="CO326">
        <v>1154.866322797754</v>
      </c>
      <c r="CP326">
        <v>1604.452267593907</v>
      </c>
      <c r="CQ326">
        <v>1181.688004358632</v>
      </c>
      <c r="CR326">
        <v>4361.0580870349759</v>
      </c>
      <c r="CS326">
        <v>3466.3891115045112</v>
      </c>
      <c r="CT326">
        <v>2257.4794237243159</v>
      </c>
      <c r="CU326">
        <v>3469.8311079048431</v>
      </c>
      <c r="CV326">
        <v>6284.835630605191</v>
      </c>
      <c r="CW326">
        <v>2743.8967343631898</v>
      </c>
      <c r="CX326">
        <v>7399.1770280751598</v>
      </c>
      <c r="CY326">
        <v>2583.10856665458</v>
      </c>
      <c r="CZ326">
        <v>2235.57932418768</v>
      </c>
      <c r="DA326">
        <v>3509.1464951124808</v>
      </c>
      <c r="DB326">
        <v>1190.133590507048</v>
      </c>
      <c r="DC326">
        <v>256.93878715967361</v>
      </c>
      <c r="DD326">
        <v>7598.8069281958424</v>
      </c>
      <c r="DE326">
        <v>564.48995535992174</v>
      </c>
      <c r="DF326">
        <v>959.08673511428537</v>
      </c>
      <c r="DG326">
        <v>7167.9300331354279</v>
      </c>
      <c r="DH326">
        <v>499.88901901365938</v>
      </c>
      <c r="DI326">
        <v>2108.424950793953</v>
      </c>
      <c r="DJ326">
        <v>2985.9591355727662</v>
      </c>
      <c r="DK326">
        <v>747.20910196957402</v>
      </c>
    </row>
    <row r="327">
      <c r="A327" t="s">
        <v>725</v>
      </c>
      <c r="B327">
        <v>2018</v>
      </c>
      <c r="C327" t="s">
        <v>732</v>
      </c>
      <c r="D327">
        <v>151</v>
      </c>
      <c r="E327" t="s">
        <v>110</v>
      </c>
      <c r="F327" t="s">
        <v>49</v>
      </c>
      <c r="G327" t="s">
        <v>195</v>
      </c>
      <c r="H327">
        <v>44.874689437530513</v>
      </c>
      <c r="I327">
        <v>42.172047401390429</v>
      </c>
      <c r="J327">
        <v>37.027679196118243</v>
      </c>
      <c r="K327">
        <v>54.029648082279927</v>
      </c>
      <c r="L327">
        <v>62.44730355968813</v>
      </c>
      <c r="M327">
        <v>41.949756074196301</v>
      </c>
      <c r="N327">
        <v>59.582539021826307</v>
      </c>
      <c r="O327">
        <v>65.292679952058961</v>
      </c>
      <c r="P327">
        <v>64.663549195539915</v>
      </c>
      <c r="Q327">
        <v>58.02511112667473</v>
      </c>
      <c r="R327">
        <v>44.589911132154917</v>
      </c>
      <c r="S327">
        <v>45.09902136873032</v>
      </c>
      <c r="T327">
        <v>43.182858868398057</v>
      </c>
      <c r="U327">
        <v>39.673129712215591</v>
      </c>
      <c r="V327">
        <v>29.896002503645011</v>
      </c>
      <c r="W327" t="s">
        <v>523</v>
      </c>
      <c r="X327" t="s">
        <v>262</v>
      </c>
      <c r="Y327" t="s">
        <v>524</v>
      </c>
      <c r="Z327" t="s">
        <v>525</v>
      </c>
      <c r="AA327" t="s">
        <v>526</v>
      </c>
      <c r="AB327" t="s">
        <v>527</v>
      </c>
      <c r="AC327" t="s">
        <v>528</v>
      </c>
      <c r="AD327" t="s">
        <v>529</v>
      </c>
      <c r="AE327" t="s">
        <v>328</v>
      </c>
      <c r="AF327" t="s">
        <v>266</v>
      </c>
      <c r="AG327" t="s">
        <v>530</v>
      </c>
      <c r="AH327" t="s">
        <v>531</v>
      </c>
      <c r="AI327" t="s">
        <v>532</v>
      </c>
      <c r="AJ327" t="s">
        <v>533</v>
      </c>
      <c r="AK327" t="s">
        <v>534</v>
      </c>
      <c r="AL327" t="s">
        <v>535</v>
      </c>
      <c r="AM327" t="s">
        <v>267</v>
      </c>
      <c r="AN327" t="s">
        <v>536</v>
      </c>
      <c r="AO327" t="s">
        <v>329</v>
      </c>
      <c r="AP327" t="s">
        <v>537</v>
      </c>
      <c r="AQ327" t="s">
        <v>538</v>
      </c>
      <c r="AR327" t="s">
        <v>331</v>
      </c>
      <c r="AS327" t="s">
        <v>539</v>
      </c>
      <c r="AT327" t="s">
        <v>540</v>
      </c>
      <c r="AU327" t="s">
        <v>541</v>
      </c>
      <c r="AV327" t="s">
        <v>542</v>
      </c>
      <c r="AW327">
        <v>50.546058800225147</v>
      </c>
      <c r="AX327">
        <v>36.770824470921603</v>
      </c>
      <c r="AY327">
        <v>63.830892023319208</v>
      </c>
      <c r="AZ327">
        <v>51.936297824831001</v>
      </c>
      <c r="BA327">
        <v>19.999272226684251</v>
      </c>
      <c r="BB327">
        <v>50.049046375001652</v>
      </c>
      <c r="BC327">
        <v>70.801958052710972</v>
      </c>
      <c r="BD327">
        <v>64.604954414710718</v>
      </c>
      <c r="BE327">
        <v>53.807344949317923</v>
      </c>
      <c r="BF327">
        <v>66.502852173395581</v>
      </c>
      <c r="BG327">
        <v>49.026640069134558</v>
      </c>
      <c r="BH327">
        <v>26.407121287317189</v>
      </c>
      <c r="BI327">
        <v>47.046861259307398</v>
      </c>
      <c r="BJ327">
        <v>44.550438405777101</v>
      </c>
      <c r="BK327">
        <v>55.45188872252529</v>
      </c>
      <c r="BL327">
        <v>42.408248321613748</v>
      </c>
      <c r="BM327">
        <v>43.473801055819003</v>
      </c>
      <c r="BN327">
        <v>38.956585888805542</v>
      </c>
      <c r="BO327">
        <v>20.02341130332093</v>
      </c>
      <c r="BP327">
        <v>40.893761768536159</v>
      </c>
      <c r="BQ327">
        <v>43.899912587132313</v>
      </c>
      <c r="BR327">
        <v>36.384988282828587</v>
      </c>
      <c r="BS327">
        <v>62.503136312337013</v>
      </c>
      <c r="BT327">
        <v>54.27670594664874</v>
      </c>
      <c r="BU327">
        <v>43.363734132761799</v>
      </c>
      <c r="BV327">
        <v>58.097746877181343</v>
      </c>
      <c r="BW327">
        <v>7287.8028306560409</v>
      </c>
      <c r="BX327">
        <v>7406.5177610678838</v>
      </c>
      <c r="BY327">
        <v>7213.9426588800734</v>
      </c>
      <c r="BZ327">
        <v>11101.050101703609</v>
      </c>
      <c r="CA327">
        <v>13158.025803097889</v>
      </c>
      <c r="CB327">
        <v>3675.791260671635</v>
      </c>
      <c r="CC327">
        <v>5238.2543735531372</v>
      </c>
      <c r="CD327">
        <v>6098.6428037468186</v>
      </c>
      <c r="CE327">
        <v>5942.0467401491014</v>
      </c>
      <c r="CF327">
        <v>5370.2203161225389</v>
      </c>
      <c r="CG327">
        <v>3842.9435731427589</v>
      </c>
      <c r="CH327">
        <v>4218.3054543557519</v>
      </c>
      <c r="CI327">
        <v>4251.8280673174477</v>
      </c>
      <c r="CJ327">
        <v>4172.0852319496689</v>
      </c>
      <c r="CK327">
        <v>3357.22133439659</v>
      </c>
      <c r="CL327">
        <v>695.14881600936917</v>
      </c>
      <c r="CM327">
        <v>747.5689478006625</v>
      </c>
      <c r="CN327">
        <v>4955.7465247535347</v>
      </c>
      <c r="CO327">
        <v>894.72952870481777</v>
      </c>
      <c r="CP327">
        <v>405.99346365370383</v>
      </c>
      <c r="CQ327">
        <v>1887.2294320104261</v>
      </c>
      <c r="CR327">
        <v>1947.6200824588141</v>
      </c>
      <c r="CS327">
        <v>1742.8267540411939</v>
      </c>
      <c r="CT327">
        <v>1874.7053775461311</v>
      </c>
      <c r="CU327">
        <v>9910.4890199661968</v>
      </c>
      <c r="CV327">
        <v>2909.85906674533</v>
      </c>
      <c r="CW327">
        <v>624.84417241063636</v>
      </c>
      <c r="CX327">
        <v>3075.64233326256</v>
      </c>
      <c r="CY327">
        <v>1017.1410475658161</v>
      </c>
      <c r="CZ327">
        <v>1274.9248417539941</v>
      </c>
      <c r="DA327">
        <v>1148.4075481118839</v>
      </c>
      <c r="DB327">
        <v>447.56397261558169</v>
      </c>
      <c r="DC327">
        <v>268.4350479508667</v>
      </c>
      <c r="DD327">
        <v>1812.8569764850749</v>
      </c>
      <c r="DE327">
        <v>290.84421619799389</v>
      </c>
      <c r="DF327">
        <v>341.71195067595028</v>
      </c>
      <c r="DG327">
        <v>3088.6753380523292</v>
      </c>
      <c r="DH327">
        <v>999.00233415353148</v>
      </c>
      <c r="DI327">
        <v>1303.2119332662171</v>
      </c>
      <c r="DJ327">
        <v>2027.325022855624</v>
      </c>
      <c r="DK327">
        <v>474.83540635721192</v>
      </c>
    </row>
    <row r="328">
      <c r="A328" t="s">
        <v>725</v>
      </c>
      <c r="B328">
        <v>2018</v>
      </c>
      <c r="C328" t="s">
        <v>732</v>
      </c>
      <c r="D328">
        <v>152</v>
      </c>
      <c r="E328" t="s">
        <v>110</v>
      </c>
      <c r="F328" t="s">
        <v>48</v>
      </c>
      <c r="G328" t="s">
        <v>195</v>
      </c>
      <c r="H328">
        <v>55.1253105624696</v>
      </c>
      <c r="I328">
        <v>57.827952598609542</v>
      </c>
      <c r="J328">
        <v>62.972320803881779</v>
      </c>
      <c r="K328">
        <v>45.970351917720308</v>
      </c>
      <c r="L328">
        <v>37.552696440311983</v>
      </c>
      <c r="M328">
        <v>58.050243925803649</v>
      </c>
      <c r="N328">
        <v>40.417460978173587</v>
      </c>
      <c r="O328">
        <v>34.707320047941018</v>
      </c>
      <c r="P328">
        <v>35.336450804460021</v>
      </c>
      <c r="Q328">
        <v>41.974888873325227</v>
      </c>
      <c r="R328">
        <v>55.41008886784509</v>
      </c>
      <c r="S328">
        <v>54.900978631269517</v>
      </c>
      <c r="T328">
        <v>56.8171411316019</v>
      </c>
      <c r="U328">
        <v>60.326870287784637</v>
      </c>
      <c r="V328">
        <v>70.103997496354836</v>
      </c>
      <c r="W328" t="s">
        <v>523</v>
      </c>
      <c r="X328" t="s">
        <v>262</v>
      </c>
      <c r="Y328" t="s">
        <v>524</v>
      </c>
      <c r="Z328" t="s">
        <v>525</v>
      </c>
      <c r="AA328" t="s">
        <v>526</v>
      </c>
      <c r="AB328" t="s">
        <v>527</v>
      </c>
      <c r="AC328" t="s">
        <v>528</v>
      </c>
      <c r="AD328" t="s">
        <v>529</v>
      </c>
      <c r="AE328" t="s">
        <v>328</v>
      </c>
      <c r="AF328" t="s">
        <v>266</v>
      </c>
      <c r="AG328" t="s">
        <v>530</v>
      </c>
      <c r="AH328" t="s">
        <v>531</v>
      </c>
      <c r="AI328" t="s">
        <v>532</v>
      </c>
      <c r="AJ328" t="s">
        <v>533</v>
      </c>
      <c r="AK328" t="s">
        <v>534</v>
      </c>
      <c r="AL328" t="s">
        <v>535</v>
      </c>
      <c r="AM328" t="s">
        <v>267</v>
      </c>
      <c r="AN328" t="s">
        <v>536</v>
      </c>
      <c r="AO328" t="s">
        <v>329</v>
      </c>
      <c r="AP328" t="s">
        <v>537</v>
      </c>
      <c r="AQ328" t="s">
        <v>538</v>
      </c>
      <c r="AR328" t="s">
        <v>331</v>
      </c>
      <c r="AS328" t="s">
        <v>539</v>
      </c>
      <c r="AT328" t="s">
        <v>540</v>
      </c>
      <c r="AU328" t="s">
        <v>541</v>
      </c>
      <c r="AV328" t="s">
        <v>542</v>
      </c>
      <c r="AW328">
        <v>49.453941199774917</v>
      </c>
      <c r="AX328">
        <v>63.229175529078361</v>
      </c>
      <c r="AY328">
        <v>36.169107976680912</v>
      </c>
      <c r="AZ328">
        <v>48.063702175168899</v>
      </c>
      <c r="BA328">
        <v>80.000727773315688</v>
      </c>
      <c r="BB328">
        <v>49.950953624998498</v>
      </c>
      <c r="BC328">
        <v>29.19804194728902</v>
      </c>
      <c r="BD328">
        <v>35.395045585289317</v>
      </c>
      <c r="BE328">
        <v>46.192655050681878</v>
      </c>
      <c r="BF328">
        <v>33.497147826604611</v>
      </c>
      <c r="BG328">
        <v>50.973359930865122</v>
      </c>
      <c r="BH328">
        <v>73.592878712682889</v>
      </c>
      <c r="BI328">
        <v>52.953138740692488</v>
      </c>
      <c r="BJ328">
        <v>55.449561594222978</v>
      </c>
      <c r="BK328">
        <v>44.548111277474703</v>
      </c>
      <c r="BL328">
        <v>57.591751678386203</v>
      </c>
      <c r="BM328">
        <v>56.52619894418094</v>
      </c>
      <c r="BN328">
        <v>61.043414111194558</v>
      </c>
      <c r="BO328">
        <v>79.97658869667903</v>
      </c>
      <c r="BP328">
        <v>59.106238231463792</v>
      </c>
      <c r="BQ328">
        <v>56.100087412867623</v>
      </c>
      <c r="BR328">
        <v>63.615011717171363</v>
      </c>
      <c r="BS328">
        <v>37.496863687663001</v>
      </c>
      <c r="BT328">
        <v>45.723294053351218</v>
      </c>
      <c r="BU328">
        <v>56.636265867238109</v>
      </c>
      <c r="BV328">
        <v>41.902253122818728</v>
      </c>
      <c r="BW328">
        <v>8952.5387115429476</v>
      </c>
      <c r="BX328">
        <v>10156.10539206764</v>
      </c>
      <c r="BY328">
        <v>12268.62501885961</v>
      </c>
      <c r="BZ328">
        <v>9445.1694198417154</v>
      </c>
      <c r="CA328">
        <v>7912.5810174532244</v>
      </c>
      <c r="CB328">
        <v>5086.5749713757741</v>
      </c>
      <c r="CC328">
        <v>3553.3386997703269</v>
      </c>
      <c r="CD328">
        <v>3241.8266152213341</v>
      </c>
      <c r="CE328">
        <v>3247.1283269054338</v>
      </c>
      <c r="CF328">
        <v>3884.7732751845051</v>
      </c>
      <c r="CG328">
        <v>4775.471390172821</v>
      </c>
      <c r="CH328">
        <v>5135.1246785662288</v>
      </c>
      <c r="CI328">
        <v>5594.2733227621347</v>
      </c>
      <c r="CJ328">
        <v>6344.0632600233976</v>
      </c>
      <c r="CK328">
        <v>7872.4450197832457</v>
      </c>
      <c r="CL328">
        <v>680.12916314391987</v>
      </c>
      <c r="CM328">
        <v>1285.4802387679999</v>
      </c>
      <c r="CN328">
        <v>2808.1219841544521</v>
      </c>
      <c r="CO328">
        <v>828.01461398038202</v>
      </c>
      <c r="CP328">
        <v>1624.0477251051659</v>
      </c>
      <c r="CQ328">
        <v>1883.5305898090039</v>
      </c>
      <c r="CR328">
        <v>803.17966379797815</v>
      </c>
      <c r="CS328">
        <v>954.84058406058546</v>
      </c>
      <c r="CT328">
        <v>1609.401447111255</v>
      </c>
      <c r="CU328">
        <v>4991.8628282315249</v>
      </c>
      <c r="CV328">
        <v>3025.4019722367502</v>
      </c>
      <c r="CW328">
        <v>1741.351542798719</v>
      </c>
      <c r="CX328">
        <v>3461.759420938618</v>
      </c>
      <c r="CY328">
        <v>1265.981372692833</v>
      </c>
      <c r="CZ328">
        <v>1024.230103415804</v>
      </c>
      <c r="DA328">
        <v>1559.5740204797789</v>
      </c>
      <c r="DB328">
        <v>581.93876638099994</v>
      </c>
      <c r="DC328">
        <v>420.62699849505589</v>
      </c>
      <c r="DD328">
        <v>7240.8299753701658</v>
      </c>
      <c r="DE328">
        <v>420.37481482245522</v>
      </c>
      <c r="DF328">
        <v>436.67673061748508</v>
      </c>
      <c r="DG328">
        <v>5400.1973641823633</v>
      </c>
      <c r="DH328">
        <v>599.32119502326952</v>
      </c>
      <c r="DI328">
        <v>1097.84006599698</v>
      </c>
      <c r="DJ328">
        <v>2647.8374450462229</v>
      </c>
      <c r="DK328">
        <v>342.46893310540872</v>
      </c>
    </row>
    <row r="329">
      <c r="A329" t="s">
        <v>725</v>
      </c>
      <c r="B329">
        <v>2018</v>
      </c>
      <c r="C329" t="s">
        <v>732</v>
      </c>
      <c r="D329">
        <v>153</v>
      </c>
      <c r="E329" t="s">
        <v>561</v>
      </c>
      <c r="F329" t="s">
        <v>562</v>
      </c>
      <c r="G329" t="s">
        <v>195</v>
      </c>
      <c r="H329">
        <v>0</v>
      </c>
      <c r="I329">
        <v>0.067737786582489898</v>
      </c>
      <c r="J329">
        <v>0.12720382889347151</v>
      </c>
      <c r="K329">
        <v>2.2492229710522298</v>
      </c>
      <c r="L329">
        <v>2.3046282145332881</v>
      </c>
      <c r="M329">
        <v>0</v>
      </c>
      <c r="N329">
        <v>2.740416712374897</v>
      </c>
      <c r="O329">
        <v>2.628076788514432</v>
      </c>
      <c r="P329">
        <v>2.7295378562471821</v>
      </c>
      <c r="Q329">
        <v>1.948665071506047</v>
      </c>
      <c r="R329">
        <v>0</v>
      </c>
      <c r="S329">
        <v>0</v>
      </c>
      <c r="T329">
        <v>0.1206462647943749</v>
      </c>
      <c r="U329">
        <v>0.12622026489693849</v>
      </c>
      <c r="V329">
        <v>0.36186896453931788</v>
      </c>
      <c r="W329" t="s">
        <v>523</v>
      </c>
      <c r="X329" t="s">
        <v>262</v>
      </c>
      <c r="Y329" t="s">
        <v>524</v>
      </c>
      <c r="Z329" t="s">
        <v>525</v>
      </c>
      <c r="AA329" t="s">
        <v>526</v>
      </c>
      <c r="AB329" t="s">
        <v>527</v>
      </c>
      <c r="AC329" t="s">
        <v>528</v>
      </c>
      <c r="AD329" t="s">
        <v>529</v>
      </c>
      <c r="AE329" t="s">
        <v>328</v>
      </c>
      <c r="AF329" t="s">
        <v>266</v>
      </c>
      <c r="AG329" t="s">
        <v>530</v>
      </c>
      <c r="AH329" t="s">
        <v>531</v>
      </c>
      <c r="AI329" t="s">
        <v>532</v>
      </c>
      <c r="AJ329" t="s">
        <v>533</v>
      </c>
      <c r="AK329" t="s">
        <v>534</v>
      </c>
      <c r="AL329" t="s">
        <v>535</v>
      </c>
      <c r="AM329" t="s">
        <v>267</v>
      </c>
      <c r="AN329" t="s">
        <v>536</v>
      </c>
      <c r="AO329" t="s">
        <v>329</v>
      </c>
      <c r="AP329" t="s">
        <v>537</v>
      </c>
      <c r="AQ329" t="s">
        <v>538</v>
      </c>
      <c r="AR329" t="s">
        <v>331</v>
      </c>
      <c r="AS329" t="s">
        <v>539</v>
      </c>
      <c r="AT329" t="s">
        <v>540</v>
      </c>
      <c r="AU329" t="s">
        <v>541</v>
      </c>
      <c r="AV329" t="s">
        <v>542</v>
      </c>
      <c r="AW329">
        <v>0</v>
      </c>
      <c r="AX329">
        <v>0</v>
      </c>
      <c r="AY329">
        <v>4.8072949423247762</v>
      </c>
      <c r="AZ329">
        <v>0</v>
      </c>
      <c r="BA329">
        <v>0</v>
      </c>
      <c r="BB329">
        <v>0</v>
      </c>
      <c r="BC329">
        <v>0</v>
      </c>
      <c r="BD329">
        <v>0</v>
      </c>
      <c r="BE329">
        <v>0</v>
      </c>
      <c r="BF329">
        <v>0.79960712295344682</v>
      </c>
      <c r="BG329">
        <v>0.049505800652782497</v>
      </c>
      <c r="BH329">
        <v>0</v>
      </c>
      <c r="BI329">
        <v>0</v>
      </c>
      <c r="BJ329">
        <v>0</v>
      </c>
      <c r="BK329">
        <v>0.078893569424652393</v>
      </c>
      <c r="BL329">
        <v>0</v>
      </c>
      <c r="BM329">
        <v>0</v>
      </c>
      <c r="BN329">
        <v>0</v>
      </c>
      <c r="BO329">
        <v>0</v>
      </c>
      <c r="BP329">
        <v>0</v>
      </c>
      <c r="BQ329">
        <v>0</v>
      </c>
      <c r="BR329">
        <v>5.5828451901843383</v>
      </c>
      <c r="BS329">
        <v>0</v>
      </c>
      <c r="BT329">
        <v>0.013037870645374899</v>
      </c>
      <c r="BU329">
        <v>0</v>
      </c>
      <c r="BV329">
        <v>0</v>
      </c>
      <c r="BW329">
        <v>0</v>
      </c>
      <c r="BX329">
        <v>14.5438712191027</v>
      </c>
      <c r="BY329">
        <v>27.332375820487819</v>
      </c>
      <c r="BZ329">
        <v>482.94963465904613</v>
      </c>
      <c r="CA329">
        <v>494.94889293536909</v>
      </c>
      <c r="CB329">
        <v>0</v>
      </c>
      <c r="CC329">
        <v>257.9031016192846</v>
      </c>
      <c r="CD329">
        <v>247.6748635680288</v>
      </c>
      <c r="CE329">
        <v>256.8775415745381</v>
      </c>
      <c r="CF329">
        <v>183.93129985784131</v>
      </c>
      <c r="CG329">
        <v>0</v>
      </c>
      <c r="CH329">
        <v>0</v>
      </c>
      <c r="CI329">
        <v>14.5438712191027</v>
      </c>
      <c r="CJ329">
        <v>15.21248313790224</v>
      </c>
      <c r="CK329">
        <v>43.631613657308101</v>
      </c>
      <c r="CL329">
        <v>0</v>
      </c>
      <c r="CM329">
        <v>0</v>
      </c>
      <c r="CN329">
        <v>415.87008496103653</v>
      </c>
      <c r="CO329">
        <v>0</v>
      </c>
      <c r="CP329">
        <v>0</v>
      </c>
      <c r="CQ329">
        <v>0</v>
      </c>
      <c r="CR329">
        <v>0</v>
      </c>
      <c r="CS329">
        <v>0</v>
      </c>
      <c r="CT329">
        <v>0</v>
      </c>
      <c r="CU329">
        <v>119.69979763288769</v>
      </c>
      <c r="CV329">
        <v>3.7454366866109572</v>
      </c>
      <c r="CW329">
        <v>0</v>
      </c>
      <c r="CX329">
        <v>0</v>
      </c>
      <c r="CY329">
        <v>0</v>
      </c>
      <c r="CZ329">
        <v>2.433849904504247</v>
      </c>
      <c r="DA329">
        <v>0</v>
      </c>
      <c r="DB329">
        <v>0</v>
      </c>
      <c r="DC329">
        <v>0</v>
      </c>
      <c r="DD329">
        <v>0</v>
      </c>
      <c r="DE329">
        <v>0</v>
      </c>
      <c r="DF329">
        <v>0</v>
      </c>
      <c r="DG329">
        <v>477.68548184007801</v>
      </c>
      <c r="DH329">
        <v>0</v>
      </c>
      <c r="DI329">
        <v>0.3401236088884122</v>
      </c>
      <c r="DJ329">
        <v>0</v>
      </c>
      <c r="DK329">
        <v>0</v>
      </c>
    </row>
    <row r="330">
      <c r="A330" t="s">
        <v>725</v>
      </c>
      <c r="B330">
        <v>2018</v>
      </c>
      <c r="C330" t="s">
        <v>732</v>
      </c>
      <c r="D330">
        <v>154</v>
      </c>
      <c r="E330" t="s">
        <v>561</v>
      </c>
      <c r="F330" t="s">
        <v>563</v>
      </c>
      <c r="G330" t="s">
        <v>195</v>
      </c>
      <c r="H330">
        <v>0.054449715033801901</v>
      </c>
      <c r="I330">
        <v>0.2138405283543342</v>
      </c>
      <c r="J330">
        <v>0.037683007211390701</v>
      </c>
      <c r="K330">
        <v>6.5175617898719356</v>
      </c>
      <c r="L330">
        <v>35.126594966808817</v>
      </c>
      <c r="M330">
        <v>0.17467350764490991</v>
      </c>
      <c r="N330">
        <v>2.5367248075730222</v>
      </c>
      <c r="O330">
        <v>19.317003008562679</v>
      </c>
      <c r="P330">
        <v>27.85252873475228</v>
      </c>
      <c r="Q330">
        <v>44.866360788619822</v>
      </c>
      <c r="R330">
        <v>0</v>
      </c>
      <c r="S330">
        <v>0.0970541924526684</v>
      </c>
      <c r="T330">
        <v>0.20150130733254229</v>
      </c>
      <c r="U330">
        <v>0.1794045886785246</v>
      </c>
      <c r="V330">
        <v>0.1633129513966704</v>
      </c>
      <c r="W330" t="s">
        <v>523</v>
      </c>
      <c r="X330" t="s">
        <v>262</v>
      </c>
      <c r="Y330" t="s">
        <v>524</v>
      </c>
      <c r="Z330" t="s">
        <v>525</v>
      </c>
      <c r="AA330" t="s">
        <v>526</v>
      </c>
      <c r="AB330" t="s">
        <v>527</v>
      </c>
      <c r="AC330" t="s">
        <v>528</v>
      </c>
      <c r="AD330" t="s">
        <v>529</v>
      </c>
      <c r="AE330" t="s">
        <v>328</v>
      </c>
      <c r="AF330" t="s">
        <v>266</v>
      </c>
      <c r="AG330" t="s">
        <v>530</v>
      </c>
      <c r="AH330" t="s">
        <v>531</v>
      </c>
      <c r="AI330" t="s">
        <v>532</v>
      </c>
      <c r="AJ330" t="s">
        <v>533</v>
      </c>
      <c r="AK330" t="s">
        <v>534</v>
      </c>
      <c r="AL330" t="s">
        <v>535</v>
      </c>
      <c r="AM330" t="s">
        <v>267</v>
      </c>
      <c r="AN330" t="s">
        <v>536</v>
      </c>
      <c r="AO330" t="s">
        <v>329</v>
      </c>
      <c r="AP330" t="s">
        <v>537</v>
      </c>
      <c r="AQ330" t="s">
        <v>538</v>
      </c>
      <c r="AR330" t="s">
        <v>331</v>
      </c>
      <c r="AS330" t="s">
        <v>539</v>
      </c>
      <c r="AT330" t="s">
        <v>540</v>
      </c>
      <c r="AU330" t="s">
        <v>541</v>
      </c>
      <c r="AV330" t="s">
        <v>542</v>
      </c>
      <c r="AW330">
        <v>0.11902166060038991</v>
      </c>
      <c r="AX330">
        <v>0.1836782163392798</v>
      </c>
      <c r="AY330">
        <v>16.42125838552041</v>
      </c>
      <c r="AZ330">
        <v>4.2932648850533424</v>
      </c>
      <c r="BA330">
        <v>0</v>
      </c>
      <c r="BB330">
        <v>0.33755031912090311</v>
      </c>
      <c r="BC330">
        <v>0.051499346772004899</v>
      </c>
      <c r="BD330">
        <v>0.31793413947533172</v>
      </c>
      <c r="BE330">
        <v>1.5252859163133119</v>
      </c>
      <c r="BF330">
        <v>39.342593977937213</v>
      </c>
      <c r="BG330">
        <v>1.787063593731514</v>
      </c>
      <c r="BH330">
        <v>0</v>
      </c>
      <c r="BI330">
        <v>0.021670285989645901</v>
      </c>
      <c r="BJ330">
        <v>0.050618281240787197</v>
      </c>
      <c r="BK330">
        <v>7.2791516767353261</v>
      </c>
      <c r="BL330">
        <v>0</v>
      </c>
      <c r="BM330">
        <v>0</v>
      </c>
      <c r="BN330">
        <v>0</v>
      </c>
      <c r="BO330">
        <v>5.6922360297373551</v>
      </c>
      <c r="BP330">
        <v>0</v>
      </c>
      <c r="BQ330">
        <v>0</v>
      </c>
      <c r="BR330">
        <v>1.925946354177855</v>
      </c>
      <c r="BS330">
        <v>0</v>
      </c>
      <c r="BT330">
        <v>3.645808906877821</v>
      </c>
      <c r="BU330">
        <v>7.1701068456377364</v>
      </c>
      <c r="BV330">
        <v>0.1853506162571065</v>
      </c>
      <c r="BW330">
        <v>11.69562933704854</v>
      </c>
      <c r="BX330">
        <v>45.913355937943557</v>
      </c>
      <c r="BY330">
        <v>8.0969741564182218</v>
      </c>
      <c r="BZ330">
        <v>1399.4406627520241</v>
      </c>
      <c r="CA330">
        <v>7543.8932760492844</v>
      </c>
      <c r="CB330">
        <v>16.46471091680149</v>
      </c>
      <c r="CC330">
        <v>238.73347176484631</v>
      </c>
      <c r="CD330">
        <v>1820.470431304786</v>
      </c>
      <c r="CE330">
        <v>2621.208968266249</v>
      </c>
      <c r="CF330">
        <v>4234.8622040850896</v>
      </c>
      <c r="CG330">
        <v>0</v>
      </c>
      <c r="CH330">
        <v>11.69562933704854</v>
      </c>
      <c r="CI330">
        <v>24.290922469254671</v>
      </c>
      <c r="CJ330">
        <v>21.6224334686889</v>
      </c>
      <c r="CK330">
        <v>19.691126619950978</v>
      </c>
      <c r="CL330">
        <v>1.6925198632780509</v>
      </c>
      <c r="CM330">
        <v>4.6988583657676299</v>
      </c>
      <c r="CN330">
        <v>1420.5723180885161</v>
      </c>
      <c r="CO330">
        <v>92.359000939379342</v>
      </c>
      <c r="CP330">
        <v>0</v>
      </c>
      <c r="CQ330">
        <v>13.604944355536491</v>
      </c>
      <c r="CR330">
        <v>2.3948573477882902</v>
      </c>
      <c r="CS330">
        <v>12.293306453716379</v>
      </c>
      <c r="CT330">
        <v>55.908009483691593</v>
      </c>
      <c r="CU330">
        <v>5889.5179924330478</v>
      </c>
      <c r="CV330">
        <v>135.20301574786521</v>
      </c>
      <c r="CW330">
        <v>0</v>
      </c>
      <c r="CX330">
        <v>1.607430315090709</v>
      </c>
      <c r="CY330">
        <v>1.431403998136942</v>
      </c>
      <c r="CZ330">
        <v>224.56028726415141</v>
      </c>
      <c r="DA330">
        <v>0</v>
      </c>
      <c r="DB330">
        <v>0</v>
      </c>
      <c r="DC330">
        <v>0</v>
      </c>
      <c r="DD330">
        <v>528.41465922198188</v>
      </c>
      <c r="DE330">
        <v>0</v>
      </c>
      <c r="DF330">
        <v>0</v>
      </c>
      <c r="DG330">
        <v>164.78991998759199</v>
      </c>
      <c r="DH330">
        <v>0</v>
      </c>
      <c r="DI330">
        <v>95.109524895055799</v>
      </c>
      <c r="DJ330">
        <v>363.31161890510589</v>
      </c>
      <c r="DK330">
        <v>1.5702305670137919</v>
      </c>
    </row>
    <row r="331">
      <c r="A331" t="s">
        <v>725</v>
      </c>
      <c r="B331">
        <v>2018</v>
      </c>
      <c r="C331" t="s">
        <v>732</v>
      </c>
      <c r="D331">
        <v>155</v>
      </c>
      <c r="E331" t="s">
        <v>561</v>
      </c>
      <c r="F331" t="s">
        <v>564</v>
      </c>
      <c r="G331" t="s">
        <v>195</v>
      </c>
      <c r="H331">
        <v>0</v>
      </c>
      <c r="I331">
        <v>0.022719803045102599</v>
      </c>
      <c r="J331">
        <v>0.27623058837829367</v>
      </c>
      <c r="K331">
        <v>2.5566456611835848</v>
      </c>
      <c r="L331">
        <v>5.660654940806527</v>
      </c>
      <c r="M331">
        <v>0.19076260764716141</v>
      </c>
      <c r="N331">
        <v>2.2937159864979928</v>
      </c>
      <c r="O331">
        <v>4.656329496703961</v>
      </c>
      <c r="P331">
        <v>6.6370334539096962</v>
      </c>
      <c r="Q331">
        <v>5.1194637569693109</v>
      </c>
      <c r="R331">
        <v>0</v>
      </c>
      <c r="S331">
        <v>0.035256182320112198</v>
      </c>
      <c r="T331">
        <v>0</v>
      </c>
      <c r="U331">
        <v>0.055582244361543499</v>
      </c>
      <c r="V331">
        <v>0.3105651654621609</v>
      </c>
      <c r="W331" t="s">
        <v>523</v>
      </c>
      <c r="X331" t="s">
        <v>262</v>
      </c>
      <c r="Y331" t="s">
        <v>524</v>
      </c>
      <c r="Z331" t="s">
        <v>525</v>
      </c>
      <c r="AA331" t="s">
        <v>526</v>
      </c>
      <c r="AB331" t="s">
        <v>527</v>
      </c>
      <c r="AC331" t="s">
        <v>528</v>
      </c>
      <c r="AD331" t="s">
        <v>529</v>
      </c>
      <c r="AE331" t="s">
        <v>328</v>
      </c>
      <c r="AF331" t="s">
        <v>266</v>
      </c>
      <c r="AG331" t="s">
        <v>530</v>
      </c>
      <c r="AH331" t="s">
        <v>531</v>
      </c>
      <c r="AI331" t="s">
        <v>532</v>
      </c>
      <c r="AJ331" t="s">
        <v>533</v>
      </c>
      <c r="AK331" t="s">
        <v>534</v>
      </c>
      <c r="AL331" t="s">
        <v>535</v>
      </c>
      <c r="AM331" t="s">
        <v>267</v>
      </c>
      <c r="AN331" t="s">
        <v>536</v>
      </c>
      <c r="AO331" t="s">
        <v>329</v>
      </c>
      <c r="AP331" t="s">
        <v>537</v>
      </c>
      <c r="AQ331" t="s">
        <v>538</v>
      </c>
      <c r="AR331" t="s">
        <v>331</v>
      </c>
      <c r="AS331" t="s">
        <v>539</v>
      </c>
      <c r="AT331" t="s">
        <v>540</v>
      </c>
      <c r="AU331" t="s">
        <v>541</v>
      </c>
      <c r="AV331" t="s">
        <v>542</v>
      </c>
      <c r="AW331">
        <v>0</v>
      </c>
      <c r="AX331">
        <v>0.47062997075629592</v>
      </c>
      <c r="AY331">
        <v>15.63255328859997</v>
      </c>
      <c r="AZ331">
        <v>0.1549986801525052</v>
      </c>
      <c r="BA331">
        <v>0.49053354878996908</v>
      </c>
      <c r="BB331">
        <v>0</v>
      </c>
      <c r="BC331">
        <v>0</v>
      </c>
      <c r="BD331">
        <v>0</v>
      </c>
      <c r="BE331">
        <v>0.035355349429642899</v>
      </c>
      <c r="BF331">
        <v>2.0343934167656621</v>
      </c>
      <c r="BG331">
        <v>0.78516232340124725</v>
      </c>
      <c r="BH331">
        <v>0</v>
      </c>
      <c r="BI331">
        <v>0</v>
      </c>
      <c r="BJ331">
        <v>0</v>
      </c>
      <c r="BK331">
        <v>0.47469385906238232</v>
      </c>
      <c r="BL331">
        <v>0</v>
      </c>
      <c r="BM331">
        <v>0</v>
      </c>
      <c r="BN331">
        <v>0</v>
      </c>
      <c r="BO331">
        <v>0.48528850413085339</v>
      </c>
      <c r="BP331">
        <v>0.033080585019497802</v>
      </c>
      <c r="BQ331">
        <v>0</v>
      </c>
      <c r="BR331">
        <v>0</v>
      </c>
      <c r="BS331">
        <v>0</v>
      </c>
      <c r="BT331">
        <v>0</v>
      </c>
      <c r="BU331">
        <v>0.50603357007414418</v>
      </c>
      <c r="BV331">
        <v>0</v>
      </c>
      <c r="BW331">
        <v>0</v>
      </c>
      <c r="BX331">
        <v>4.8781323731172161</v>
      </c>
      <c r="BY331">
        <v>59.353860024078962</v>
      </c>
      <c r="BZ331">
        <v>548.95895334183638</v>
      </c>
      <c r="CA331">
        <v>1215.69929525865</v>
      </c>
      <c r="CB331">
        <v>17.981268201418999</v>
      </c>
      <c r="CC331">
        <v>215.86369127011909</v>
      </c>
      <c r="CD331">
        <v>438.82118584359938</v>
      </c>
      <c r="CE331">
        <v>624.6130029250985</v>
      </c>
      <c r="CF331">
        <v>483.21778696773401</v>
      </c>
      <c r="CG331">
        <v>0</v>
      </c>
      <c r="CH331">
        <v>4.2485876172379573</v>
      </c>
      <c r="CI331">
        <v>0</v>
      </c>
      <c r="CJ331">
        <v>6.698955637647769</v>
      </c>
      <c r="CK331">
        <v>37.445762534826827</v>
      </c>
      <c r="CL331">
        <v>0</v>
      </c>
      <c r="CM331">
        <v>12.03966163948577</v>
      </c>
      <c r="CN331">
        <v>1352.34291681386</v>
      </c>
      <c r="CO331">
        <v>3.3344141647644738</v>
      </c>
      <c r="CP331">
        <v>10.317998499006469</v>
      </c>
      <c r="CQ331">
        <v>0</v>
      </c>
      <c r="CR331">
        <v>0</v>
      </c>
      <c r="CS331">
        <v>0</v>
      </c>
      <c r="CT331">
        <v>1.2959191388781419</v>
      </c>
      <c r="CU331">
        <v>304.54516137008721</v>
      </c>
      <c r="CV331">
        <v>59.402650441659659</v>
      </c>
      <c r="CW331">
        <v>0</v>
      </c>
      <c r="CX331">
        <v>0</v>
      </c>
      <c r="CY331">
        <v>0</v>
      </c>
      <c r="CZ331">
        <v>14.64420499634179</v>
      </c>
      <c r="DA331">
        <v>0</v>
      </c>
      <c r="DB331">
        <v>0</v>
      </c>
      <c r="DC331">
        <v>0</v>
      </c>
      <c r="DD331">
        <v>45.049705984606263</v>
      </c>
      <c r="DE331">
        <v>0.27672427432166169</v>
      </c>
      <c r="DF331">
        <v>0</v>
      </c>
      <c r="DG331">
        <v>0</v>
      </c>
      <c r="DH331">
        <v>0</v>
      </c>
      <c r="DI331">
        <v>0</v>
      </c>
      <c r="DJ331">
        <v>25.64088367467215</v>
      </c>
      <c r="DK331">
        <v>0</v>
      </c>
    </row>
    <row r="332">
      <c r="A332" t="s">
        <v>725</v>
      </c>
      <c r="B332">
        <v>2018</v>
      </c>
      <c r="C332" t="s">
        <v>732</v>
      </c>
      <c r="D332">
        <v>156</v>
      </c>
      <c r="E332" t="s">
        <v>561</v>
      </c>
      <c r="F332" t="s">
        <v>565</v>
      </c>
      <c r="G332" t="s">
        <v>195</v>
      </c>
      <c r="H332">
        <v>0.2325900768856547</v>
      </c>
      <c r="I332">
        <v>0.32476988819240438</v>
      </c>
      <c r="J332">
        <v>0.63210397277859265</v>
      </c>
      <c r="K332">
        <v>0.64092862022153629</v>
      </c>
      <c r="L332">
        <v>1.127297745389557</v>
      </c>
      <c r="M332">
        <v>1.5815295036361301</v>
      </c>
      <c r="N332">
        <v>0.67826162418456259</v>
      </c>
      <c r="O332">
        <v>0.64744011410649049</v>
      </c>
      <c r="P332">
        <v>1.5937213216686319</v>
      </c>
      <c r="Q332">
        <v>0.84171477149586682</v>
      </c>
      <c r="R332">
        <v>0.2245710904547282</v>
      </c>
      <c r="S332">
        <v>0.31422628810402498</v>
      </c>
      <c r="T332">
        <v>0.32992279674060709</v>
      </c>
      <c r="U332">
        <v>0.13908519970140329</v>
      </c>
      <c r="V332">
        <v>0.086193809123144297</v>
      </c>
      <c r="W332" t="s">
        <v>523</v>
      </c>
      <c r="X332" t="s">
        <v>262</v>
      </c>
      <c r="Y332" t="s">
        <v>524</v>
      </c>
      <c r="Z332" t="s">
        <v>525</v>
      </c>
      <c r="AA332" t="s">
        <v>526</v>
      </c>
      <c r="AB332" t="s">
        <v>527</v>
      </c>
      <c r="AC332" t="s">
        <v>528</v>
      </c>
      <c r="AD332" t="s">
        <v>529</v>
      </c>
      <c r="AE332" t="s">
        <v>328</v>
      </c>
      <c r="AF332" t="s">
        <v>266</v>
      </c>
      <c r="AG332" t="s">
        <v>530</v>
      </c>
      <c r="AH332" t="s">
        <v>531</v>
      </c>
      <c r="AI332" t="s">
        <v>532</v>
      </c>
      <c r="AJ332" t="s">
        <v>533</v>
      </c>
      <c r="AK332" t="s">
        <v>534</v>
      </c>
      <c r="AL332" t="s">
        <v>535</v>
      </c>
      <c r="AM332" t="s">
        <v>267</v>
      </c>
      <c r="AN332" t="s">
        <v>536</v>
      </c>
      <c r="AO332" t="s">
        <v>329</v>
      </c>
      <c r="AP332" t="s">
        <v>537</v>
      </c>
      <c r="AQ332" t="s">
        <v>538</v>
      </c>
      <c r="AR332" t="s">
        <v>331</v>
      </c>
      <c r="AS332" t="s">
        <v>539</v>
      </c>
      <c r="AT332" t="s">
        <v>540</v>
      </c>
      <c r="AU332" t="s">
        <v>541</v>
      </c>
      <c r="AV332" t="s">
        <v>542</v>
      </c>
      <c r="AW332">
        <v>0</v>
      </c>
      <c r="AX332">
        <v>0.26822698108687149</v>
      </c>
      <c r="AY332">
        <v>0.10339181982253449</v>
      </c>
      <c r="AZ332">
        <v>0</v>
      </c>
      <c r="BA332">
        <v>11.658606099722389</v>
      </c>
      <c r="BB332">
        <v>0</v>
      </c>
      <c r="BC332">
        <v>0</v>
      </c>
      <c r="BD332">
        <v>0.0211956092983554</v>
      </c>
      <c r="BE332">
        <v>0.0245474565584386</v>
      </c>
      <c r="BF332">
        <v>1.1374546085938739</v>
      </c>
      <c r="BG332">
        <v>0.16744410388109271</v>
      </c>
      <c r="BH332">
        <v>0.44575235842984512</v>
      </c>
      <c r="BI332">
        <v>0</v>
      </c>
      <c r="BJ332">
        <v>0</v>
      </c>
      <c r="BK332">
        <v>0</v>
      </c>
      <c r="BL332">
        <v>0</v>
      </c>
      <c r="BM332">
        <v>0.093005171231201403</v>
      </c>
      <c r="BN332">
        <v>0</v>
      </c>
      <c r="BO332">
        <v>0.086033162318700895</v>
      </c>
      <c r="BP332">
        <v>0</v>
      </c>
      <c r="BQ332">
        <v>0</v>
      </c>
      <c r="BR332">
        <v>0.96954819351374977</v>
      </c>
      <c r="BS332">
        <v>0</v>
      </c>
      <c r="BT332">
        <v>3.2591437228495859</v>
      </c>
      <c r="BU332">
        <v>0</v>
      </c>
      <c r="BV332">
        <v>0</v>
      </c>
      <c r="BW332">
        <v>49.95962467464723</v>
      </c>
      <c r="BX332">
        <v>69.730820388715017</v>
      </c>
      <c r="BY332">
        <v>135.8206234191006</v>
      </c>
      <c r="BZ332">
        <v>137.61918981011931</v>
      </c>
      <c r="CA332">
        <v>242.1018572846427</v>
      </c>
      <c r="CB332">
        <v>149.07484503429359</v>
      </c>
      <c r="CC332">
        <v>63.831816452081959</v>
      </c>
      <c r="CD332">
        <v>61.015965222400283</v>
      </c>
      <c r="CE332">
        <v>149.98554210492989</v>
      </c>
      <c r="CF332">
        <v>79.448076683146041</v>
      </c>
      <c r="CG332">
        <v>27.081917235452611</v>
      </c>
      <c r="CH332">
        <v>37.866207535687558</v>
      </c>
      <c r="CI332">
        <v>39.772094695345316</v>
      </c>
      <c r="CJ332">
        <v>16.763007563935808</v>
      </c>
      <c r="CK332">
        <v>10.392643049951779</v>
      </c>
      <c r="CL332">
        <v>0</v>
      </c>
      <c r="CM332">
        <v>6.8617858945046413</v>
      </c>
      <c r="CN332">
        <v>8.9442327566197228</v>
      </c>
      <c r="CO332">
        <v>0</v>
      </c>
      <c r="CP332">
        <v>245.2298737449843</v>
      </c>
      <c r="CQ332">
        <v>0</v>
      </c>
      <c r="CR332">
        <v>0</v>
      </c>
      <c r="CS332">
        <v>0.81955376358109222</v>
      </c>
      <c r="CT332">
        <v>0.89976536162272314</v>
      </c>
      <c r="CU332">
        <v>170.27497949541029</v>
      </c>
      <c r="CV332">
        <v>12.668238496566779</v>
      </c>
      <c r="CW332">
        <v>12.401901031929651</v>
      </c>
      <c r="CX332">
        <v>0</v>
      </c>
      <c r="CY332">
        <v>0</v>
      </c>
      <c r="CZ332">
        <v>0</v>
      </c>
      <c r="DA332">
        <v>0</v>
      </c>
      <c r="DB332">
        <v>1.165270010365856</v>
      </c>
      <c r="DC332">
        <v>0</v>
      </c>
      <c r="DD332">
        <v>7.9865247876102892</v>
      </c>
      <c r="DE332">
        <v>0</v>
      </c>
      <c r="DF332">
        <v>0</v>
      </c>
      <c r="DG332">
        <v>82.957538711636829</v>
      </c>
      <c r="DH332">
        <v>0</v>
      </c>
      <c r="DI332">
        <v>85.022451522392856</v>
      </c>
      <c r="DJ332">
        <v>0</v>
      </c>
      <c r="DK332">
        <v>0</v>
      </c>
    </row>
    <row r="333">
      <c r="A333" t="s">
        <v>725</v>
      </c>
      <c r="B333">
        <v>2018</v>
      </c>
      <c r="C333" t="s">
        <v>732</v>
      </c>
      <c r="D333">
        <v>157</v>
      </c>
      <c r="E333" t="s">
        <v>561</v>
      </c>
      <c r="F333" t="s">
        <v>566</v>
      </c>
      <c r="G333" t="s">
        <v>195</v>
      </c>
      <c r="H333">
        <v>0</v>
      </c>
      <c r="I333">
        <v>0</v>
      </c>
      <c r="J333">
        <v>0.31800282653724399</v>
      </c>
      <c r="K333">
        <v>0.1423413124279275</v>
      </c>
      <c r="L333">
        <v>0.75165295030546575</v>
      </c>
      <c r="M333">
        <v>0.1048526298733848</v>
      </c>
      <c r="N333">
        <v>0</v>
      </c>
      <c r="O333">
        <v>0.32430706924154301</v>
      </c>
      <c r="P333">
        <v>1.204960977319101</v>
      </c>
      <c r="Q333">
        <v>0.50883444569124214</v>
      </c>
      <c r="R333">
        <v>0</v>
      </c>
      <c r="S333">
        <v>0</v>
      </c>
      <c r="T333">
        <v>0</v>
      </c>
      <c r="U333">
        <v>0.2020566716889578</v>
      </c>
      <c r="V333">
        <v>0.28276282753254678</v>
      </c>
      <c r="W333" t="s">
        <v>523</v>
      </c>
      <c r="X333" t="s">
        <v>262</v>
      </c>
      <c r="Y333" t="s">
        <v>524</v>
      </c>
      <c r="Z333" t="s">
        <v>525</v>
      </c>
      <c r="AA333" t="s">
        <v>526</v>
      </c>
      <c r="AB333" t="s">
        <v>527</v>
      </c>
      <c r="AC333" t="s">
        <v>528</v>
      </c>
      <c r="AD333" t="s">
        <v>529</v>
      </c>
      <c r="AE333" t="s">
        <v>328</v>
      </c>
      <c r="AF333" t="s">
        <v>266</v>
      </c>
      <c r="AG333" t="s">
        <v>530</v>
      </c>
      <c r="AH333" t="s">
        <v>531</v>
      </c>
      <c r="AI333" t="s">
        <v>532</v>
      </c>
      <c r="AJ333" t="s">
        <v>533</v>
      </c>
      <c r="AK333" t="s">
        <v>534</v>
      </c>
      <c r="AL333" t="s">
        <v>535</v>
      </c>
      <c r="AM333" t="s">
        <v>267</v>
      </c>
      <c r="AN333" t="s">
        <v>536</v>
      </c>
      <c r="AO333" t="s">
        <v>329</v>
      </c>
      <c r="AP333" t="s">
        <v>537</v>
      </c>
      <c r="AQ333" t="s">
        <v>538</v>
      </c>
      <c r="AR333" t="s">
        <v>331</v>
      </c>
      <c r="AS333" t="s">
        <v>539</v>
      </c>
      <c r="AT333" t="s">
        <v>540</v>
      </c>
      <c r="AU333" t="s">
        <v>541</v>
      </c>
      <c r="AV333" t="s">
        <v>542</v>
      </c>
      <c r="AW333">
        <v>0</v>
      </c>
      <c r="AX333">
        <v>0</v>
      </c>
      <c r="AY333">
        <v>0</v>
      </c>
      <c r="AZ333">
        <v>0</v>
      </c>
      <c r="BA333">
        <v>0</v>
      </c>
      <c r="BB333">
        <v>0</v>
      </c>
      <c r="BC333">
        <v>0</v>
      </c>
      <c r="BD333">
        <v>0</v>
      </c>
      <c r="BE333">
        <v>0</v>
      </c>
      <c r="BF333">
        <v>0</v>
      </c>
      <c r="BG333">
        <v>0</v>
      </c>
      <c r="BH333">
        <v>0</v>
      </c>
      <c r="BI333">
        <v>0</v>
      </c>
      <c r="BJ333">
        <v>0</v>
      </c>
      <c r="BK333">
        <v>0</v>
      </c>
      <c r="BL333">
        <v>0</v>
      </c>
      <c r="BM333">
        <v>0</v>
      </c>
      <c r="BN333">
        <v>0</v>
      </c>
      <c r="BO333">
        <v>0</v>
      </c>
      <c r="BP333">
        <v>0</v>
      </c>
      <c r="BQ333">
        <v>0</v>
      </c>
      <c r="BR333">
        <v>2.926923811307709</v>
      </c>
      <c r="BS333">
        <v>0</v>
      </c>
      <c r="BT333">
        <v>0</v>
      </c>
      <c r="BU333">
        <v>0.19505304587162589</v>
      </c>
      <c r="BV333">
        <v>0</v>
      </c>
      <c r="BW333">
        <v>0</v>
      </c>
      <c r="BX333">
        <v>0</v>
      </c>
      <c r="BY333">
        <v>68.329490098701271</v>
      </c>
      <c r="BZ333">
        <v>30.56330373586621</v>
      </c>
      <c r="CA333">
        <v>161.427250295395</v>
      </c>
      <c r="CB333">
        <v>9.8834005397152911</v>
      </c>
      <c r="CC333">
        <v>0</v>
      </c>
      <c r="CD333">
        <v>30.56330373586621</v>
      </c>
      <c r="CE333">
        <v>113.3992015676052</v>
      </c>
      <c r="CF333">
        <v>48.028048727789752</v>
      </c>
      <c r="CG333">
        <v>0</v>
      </c>
      <c r="CH333">
        <v>0</v>
      </c>
      <c r="CI333">
        <v>0</v>
      </c>
      <c r="CJ333">
        <v>24.35253731624416</v>
      </c>
      <c r="CK333">
        <v>34.093552242741822</v>
      </c>
      <c r="CL333">
        <v>0</v>
      </c>
      <c r="CM333">
        <v>0</v>
      </c>
      <c r="CN333">
        <v>0</v>
      </c>
      <c r="CO333">
        <v>0</v>
      </c>
      <c r="CP333">
        <v>0</v>
      </c>
      <c r="CQ333">
        <v>0</v>
      </c>
      <c r="CR333">
        <v>0</v>
      </c>
      <c r="CS333">
        <v>0</v>
      </c>
      <c r="CT333">
        <v>0</v>
      </c>
      <c r="CU333">
        <v>0</v>
      </c>
      <c r="CV333">
        <v>0</v>
      </c>
      <c r="CW333">
        <v>0</v>
      </c>
      <c r="CX333">
        <v>0</v>
      </c>
      <c r="CY333">
        <v>0</v>
      </c>
      <c r="CZ333">
        <v>0</v>
      </c>
      <c r="DA333">
        <v>0</v>
      </c>
      <c r="DB333">
        <v>0</v>
      </c>
      <c r="DC333">
        <v>0</v>
      </c>
      <c r="DD333">
        <v>0</v>
      </c>
      <c r="DE333">
        <v>0</v>
      </c>
      <c r="DF333">
        <v>0</v>
      </c>
      <c r="DG333">
        <v>250.4366435902472</v>
      </c>
      <c r="DH333">
        <v>0</v>
      </c>
      <c r="DI333">
        <v>0</v>
      </c>
      <c r="DJ333">
        <v>9.8834005397152911</v>
      </c>
      <c r="DK333">
        <v>0</v>
      </c>
    </row>
    <row r="334">
      <c r="A334" t="s">
        <v>725</v>
      </c>
      <c r="B334">
        <v>2018</v>
      </c>
      <c r="C334" t="s">
        <v>732</v>
      </c>
      <c r="D334">
        <v>158</v>
      </c>
      <c r="E334" t="s">
        <v>561</v>
      </c>
      <c r="F334" t="s">
        <v>567</v>
      </c>
      <c r="G334" t="s">
        <v>195</v>
      </c>
      <c r="H334">
        <v>1.2433649878248589</v>
      </c>
      <c r="I334">
        <v>1.089775841353845</v>
      </c>
      <c r="J334">
        <v>0.38480441328923759</v>
      </c>
      <c r="K334">
        <v>0.020079335591998801</v>
      </c>
      <c r="L334">
        <v>0.28234324302632607</v>
      </c>
      <c r="M334">
        <v>0.1109639182348057</v>
      </c>
      <c r="N334">
        <v>0.045811943049142899</v>
      </c>
      <c r="O334">
        <v>0</v>
      </c>
      <c r="P334">
        <v>0.29388691804810158</v>
      </c>
      <c r="Q334">
        <v>0.34939804022643262</v>
      </c>
      <c r="R334">
        <v>1.5699693114153599</v>
      </c>
      <c r="S334">
        <v>1.691773329435569</v>
      </c>
      <c r="T334">
        <v>0.88523251335480346</v>
      </c>
      <c r="U334">
        <v>0</v>
      </c>
      <c r="V334">
        <v>0.60847993457573868</v>
      </c>
      <c r="W334" t="s">
        <v>523</v>
      </c>
      <c r="X334" t="s">
        <v>262</v>
      </c>
      <c r="Y334" t="s">
        <v>524</v>
      </c>
      <c r="Z334" t="s">
        <v>525</v>
      </c>
      <c r="AA334" t="s">
        <v>526</v>
      </c>
      <c r="AB334" t="s">
        <v>527</v>
      </c>
      <c r="AC334" t="s">
        <v>528</v>
      </c>
      <c r="AD334" t="s">
        <v>529</v>
      </c>
      <c r="AE334" t="s">
        <v>328</v>
      </c>
      <c r="AF334" t="s">
        <v>266</v>
      </c>
      <c r="AG334" t="s">
        <v>530</v>
      </c>
      <c r="AH334" t="s">
        <v>531</v>
      </c>
      <c r="AI334" t="s">
        <v>532</v>
      </c>
      <c r="AJ334" t="s">
        <v>533</v>
      </c>
      <c r="AK334" t="s">
        <v>534</v>
      </c>
      <c r="AL334" t="s">
        <v>535</v>
      </c>
      <c r="AM334" t="s">
        <v>267</v>
      </c>
      <c r="AN334" t="s">
        <v>536</v>
      </c>
      <c r="AO334" t="s">
        <v>329</v>
      </c>
      <c r="AP334" t="s">
        <v>537</v>
      </c>
      <c r="AQ334" t="s">
        <v>538</v>
      </c>
      <c r="AR334" t="s">
        <v>331</v>
      </c>
      <c r="AS334" t="s">
        <v>539</v>
      </c>
      <c r="AT334" t="s">
        <v>540</v>
      </c>
      <c r="AU334" t="s">
        <v>541</v>
      </c>
      <c r="AV334" t="s">
        <v>542</v>
      </c>
      <c r="AW334">
        <v>0.090940092684334201</v>
      </c>
      <c r="AX334">
        <v>0.1185450882089806</v>
      </c>
      <c r="AY334">
        <v>6.7207937148210721</v>
      </c>
      <c r="AZ334">
        <v>0</v>
      </c>
      <c r="BA334">
        <v>0</v>
      </c>
      <c r="BB334">
        <v>0.305936802969483</v>
      </c>
      <c r="BC334">
        <v>0</v>
      </c>
      <c r="BD334">
        <v>0</v>
      </c>
      <c r="BE334">
        <v>0.37158320780447163</v>
      </c>
      <c r="BF334">
        <v>0.12822524984951439</v>
      </c>
      <c r="BG334">
        <v>0.065315783493636495</v>
      </c>
      <c r="BH334">
        <v>0</v>
      </c>
      <c r="BI334">
        <v>0</v>
      </c>
      <c r="BJ334">
        <v>0</v>
      </c>
      <c r="BK334">
        <v>0.078133576804934005</v>
      </c>
      <c r="BL334">
        <v>0.29077794936927848</v>
      </c>
      <c r="BM334">
        <v>0</v>
      </c>
      <c r="BN334">
        <v>0.024706624602123299</v>
      </c>
      <c r="BO334">
        <v>0</v>
      </c>
      <c r="BP334">
        <v>0</v>
      </c>
      <c r="BQ334">
        <v>0</v>
      </c>
      <c r="BR334">
        <v>0</v>
      </c>
      <c r="BS334">
        <v>0</v>
      </c>
      <c r="BT334">
        <v>0</v>
      </c>
      <c r="BU334">
        <v>0</v>
      </c>
      <c r="BV334">
        <v>0</v>
      </c>
      <c r="BW334">
        <v>267.07092992563742</v>
      </c>
      <c r="BX334">
        <v>233.98401828554449</v>
      </c>
      <c r="BY334">
        <v>82.683193838542991</v>
      </c>
      <c r="BZ334">
        <v>4.3114034994119024</v>
      </c>
      <c r="CA334">
        <v>60.636884805283863</v>
      </c>
      <c r="CB334">
        <v>10.459450093861509</v>
      </c>
      <c r="CC334">
        <v>4.3114034994119024</v>
      </c>
      <c r="CD334">
        <v>0</v>
      </c>
      <c r="CE334">
        <v>27.65777687835724</v>
      </c>
      <c r="CF334">
        <v>32.979107926926602</v>
      </c>
      <c r="CG334">
        <v>189.32881729281439</v>
      </c>
      <c r="CH334">
        <v>203.8691300536284</v>
      </c>
      <c r="CI334">
        <v>106.714515324101</v>
      </c>
      <c r="CJ334">
        <v>0</v>
      </c>
      <c r="CK334">
        <v>73.366229285319463</v>
      </c>
      <c r="CL334">
        <v>1.293192453038909</v>
      </c>
      <c r="CM334">
        <v>3.0326218892637922</v>
      </c>
      <c r="CN334">
        <v>581.40328120508605</v>
      </c>
      <c r="CO334">
        <v>0</v>
      </c>
      <c r="CP334">
        <v>0</v>
      </c>
      <c r="CQ334">
        <v>12.3307635778585</v>
      </c>
      <c r="CR334">
        <v>0</v>
      </c>
      <c r="CS334">
        <v>0</v>
      </c>
      <c r="CT334">
        <v>13.620054629577799</v>
      </c>
      <c r="CU334">
        <v>19.195097214394028</v>
      </c>
      <c r="CV334">
        <v>4.9415649981625851</v>
      </c>
      <c r="CW334">
        <v>0</v>
      </c>
      <c r="CX334">
        <v>0</v>
      </c>
      <c r="CY334">
        <v>0</v>
      </c>
      <c r="CZ334">
        <v>2.4104042931773071</v>
      </c>
      <c r="DA334">
        <v>10.282369865741829</v>
      </c>
      <c r="DB334">
        <v>0</v>
      </c>
      <c r="DC334">
        <v>0.1770802281196813</v>
      </c>
      <c r="DD334">
        <v>0</v>
      </c>
      <c r="DE334">
        <v>0</v>
      </c>
      <c r="DF334">
        <v>0</v>
      </c>
      <c r="DG334">
        <v>0</v>
      </c>
      <c r="DH334">
        <v>0</v>
      </c>
      <c r="DI334">
        <v>0</v>
      </c>
      <c r="DJ334">
        <v>0</v>
      </c>
      <c r="DK334">
        <v>0</v>
      </c>
    </row>
    <row r="335">
      <c r="A335" t="s">
        <v>725</v>
      </c>
      <c r="B335">
        <v>2018</v>
      </c>
      <c r="C335" t="s">
        <v>732</v>
      </c>
      <c r="D335">
        <v>159</v>
      </c>
      <c r="E335" t="s">
        <v>561</v>
      </c>
      <c r="F335" t="s">
        <v>568</v>
      </c>
      <c r="G335" t="s">
        <v>195</v>
      </c>
      <c r="H335">
        <v>13.003766837380279</v>
      </c>
      <c r="I335">
        <v>14.4157977787309</v>
      </c>
      <c r="J335">
        <v>18.634041560724771</v>
      </c>
      <c r="K335">
        <v>22.1354005154083</v>
      </c>
      <c r="L335">
        <v>33.704559545143312</v>
      </c>
      <c r="M335">
        <v>21.437042028591179</v>
      </c>
      <c r="N335">
        <v>19.66965874930851</v>
      </c>
      <c r="O335">
        <v>27.281684684294351</v>
      </c>
      <c r="P335">
        <v>33.317374807235034</v>
      </c>
      <c r="Q335">
        <v>35.869223202093977</v>
      </c>
      <c r="R335">
        <v>13.21705656887602</v>
      </c>
      <c r="S335">
        <v>11.21358808197563</v>
      </c>
      <c r="T335">
        <v>15.021743733054629</v>
      </c>
      <c r="U335">
        <v>17.349995902530662</v>
      </c>
      <c r="V335">
        <v>17.188666101338249</v>
      </c>
      <c r="W335" t="s">
        <v>523</v>
      </c>
      <c r="X335" t="s">
        <v>262</v>
      </c>
      <c r="Y335" t="s">
        <v>524</v>
      </c>
      <c r="Z335" t="s">
        <v>525</v>
      </c>
      <c r="AA335" t="s">
        <v>526</v>
      </c>
      <c r="AB335" t="s">
        <v>527</v>
      </c>
      <c r="AC335" t="s">
        <v>528</v>
      </c>
      <c r="AD335" t="s">
        <v>529</v>
      </c>
      <c r="AE335" t="s">
        <v>328</v>
      </c>
      <c r="AF335" t="s">
        <v>266</v>
      </c>
      <c r="AG335" t="s">
        <v>530</v>
      </c>
      <c r="AH335" t="s">
        <v>531</v>
      </c>
      <c r="AI335" t="s">
        <v>532</v>
      </c>
      <c r="AJ335" t="s">
        <v>533</v>
      </c>
      <c r="AK335" t="s">
        <v>534</v>
      </c>
      <c r="AL335" t="s">
        <v>535</v>
      </c>
      <c r="AM335" t="s">
        <v>267</v>
      </c>
      <c r="AN335" t="s">
        <v>536</v>
      </c>
      <c r="AO335" t="s">
        <v>329</v>
      </c>
      <c r="AP335" t="s">
        <v>537</v>
      </c>
      <c r="AQ335" t="s">
        <v>538</v>
      </c>
      <c r="AR335" t="s">
        <v>331</v>
      </c>
      <c r="AS335" t="s">
        <v>539</v>
      </c>
      <c r="AT335" t="s">
        <v>540</v>
      </c>
      <c r="AU335" t="s">
        <v>541</v>
      </c>
      <c r="AV335" t="s">
        <v>542</v>
      </c>
      <c r="AW335">
        <v>30.45304350725732</v>
      </c>
      <c r="AX335">
        <v>38.228151122131329</v>
      </c>
      <c r="AY335">
        <v>15.750980458199971</v>
      </c>
      <c r="AZ335">
        <v>39.001272198650227</v>
      </c>
      <c r="BA335">
        <v>23.187938578678711</v>
      </c>
      <c r="BB335">
        <v>69.559893244036445</v>
      </c>
      <c r="BC335">
        <v>6.141840017109188</v>
      </c>
      <c r="BD335">
        <v>9.9975628865834878</v>
      </c>
      <c r="BE335">
        <v>36.438387655951487</v>
      </c>
      <c r="BF335">
        <v>33.684335522900547</v>
      </c>
      <c r="BG335">
        <v>13.74727867908412</v>
      </c>
      <c r="BH335">
        <v>1.3380206019080541</v>
      </c>
      <c r="BI335">
        <v>0</v>
      </c>
      <c r="BJ335">
        <v>8.6037406051461414</v>
      </c>
      <c r="BK335">
        <v>18.775856364744929</v>
      </c>
      <c r="BL335">
        <v>0.24173618839602309</v>
      </c>
      <c r="BM335">
        <v>3.2133098534057591</v>
      </c>
      <c r="BN335">
        <v>64.221707274780059</v>
      </c>
      <c r="BO335">
        <v>11.90906720440225</v>
      </c>
      <c r="BP335">
        <v>32.485821102548591</v>
      </c>
      <c r="BQ335">
        <v>12.09942439477911</v>
      </c>
      <c r="BR335">
        <v>5.7558609531390452</v>
      </c>
      <c r="BS335">
        <v>72.880508710898482</v>
      </c>
      <c r="BT335">
        <v>15.510305822020429</v>
      </c>
      <c r="BU335">
        <v>33.199653368787438</v>
      </c>
      <c r="BV335">
        <v>10.438469531418351</v>
      </c>
      <c r="BW335">
        <v>2793.1686478246829</v>
      </c>
      <c r="BX335">
        <v>3095.1927571351448</v>
      </c>
      <c r="BY335">
        <v>4003.909563279336</v>
      </c>
      <c r="BZ335">
        <v>4752.8785405152512</v>
      </c>
      <c r="CA335">
        <v>7238.4926681639208</v>
      </c>
      <c r="CB335">
        <v>2020.653874024169</v>
      </c>
      <c r="CC335">
        <v>1851.129419964499</v>
      </c>
      <c r="CD335">
        <v>2571.0769036958359</v>
      </c>
      <c r="CE335">
        <v>3135.5071015453782</v>
      </c>
      <c r="CF335">
        <v>3385.6371445880418</v>
      </c>
      <c r="CG335">
        <v>1593.8971991889321</v>
      </c>
      <c r="CH335">
        <v>1351.3065889357811</v>
      </c>
      <c r="CI335">
        <v>1810.866724405179</v>
      </c>
      <c r="CJ335">
        <v>2091.078800424244</v>
      </c>
      <c r="CK335">
        <v>2072.4884201462742</v>
      </c>
      <c r="CL335">
        <v>433.05042773982967</v>
      </c>
      <c r="CM335">
        <v>977.95302724551891</v>
      </c>
      <c r="CN335">
        <v>1362.5878295296641</v>
      </c>
      <c r="CO335">
        <v>839.01614087977964</v>
      </c>
      <c r="CP335">
        <v>487.74057562432228</v>
      </c>
      <c r="CQ335">
        <v>2803.607116790221</v>
      </c>
      <c r="CR335">
        <v>285.61198570211423</v>
      </c>
      <c r="CS335">
        <v>386.56781105008758</v>
      </c>
      <c r="CT335">
        <v>1335.61694948536</v>
      </c>
      <c r="CU335">
        <v>5042.4865283800491</v>
      </c>
      <c r="CV335">
        <v>1040.0712891573489</v>
      </c>
      <c r="CW335">
        <v>37.226946239833048</v>
      </c>
      <c r="CX335">
        <v>0</v>
      </c>
      <c r="CY335">
        <v>243.30001729129859</v>
      </c>
      <c r="CZ335">
        <v>579.23119151002038</v>
      </c>
      <c r="DA335">
        <v>8.5481753496579653</v>
      </c>
      <c r="DB335">
        <v>40.259843153008163</v>
      </c>
      <c r="DC335">
        <v>460.29738005879159</v>
      </c>
      <c r="DD335">
        <v>1105.527890198231</v>
      </c>
      <c r="DE335">
        <v>271.74898101250551</v>
      </c>
      <c r="DF335">
        <v>132.01730887029129</v>
      </c>
      <c r="DG335">
        <v>492.48924502488859</v>
      </c>
      <c r="DH335">
        <v>1343.3941520631911</v>
      </c>
      <c r="DI335">
        <v>404.62291233269451</v>
      </c>
      <c r="DJ335">
        <v>1682.237109177931</v>
      </c>
      <c r="DK335">
        <v>88.43134305169481</v>
      </c>
    </row>
    <row r="336">
      <c r="A336" t="s">
        <v>725</v>
      </c>
      <c r="B336">
        <v>2018</v>
      </c>
      <c r="C336" t="s">
        <v>732</v>
      </c>
      <c r="D336">
        <v>160</v>
      </c>
      <c r="E336" t="s">
        <v>561</v>
      </c>
      <c r="F336" t="s">
        <v>569</v>
      </c>
      <c r="G336" t="s">
        <v>195</v>
      </c>
      <c r="H336">
        <v>57.631206395916927</v>
      </c>
      <c r="I336">
        <v>61.129324635281201</v>
      </c>
      <c r="J336">
        <v>66.793961388068539</v>
      </c>
      <c r="K336">
        <v>56.786472711244272</v>
      </c>
      <c r="L336">
        <v>16.247440879925321</v>
      </c>
      <c r="M336">
        <v>66.280112266309061</v>
      </c>
      <c r="N336">
        <v>60.498965260828911</v>
      </c>
      <c r="O336">
        <v>39.829308468624433</v>
      </c>
      <c r="P336">
        <v>19.76484095400739</v>
      </c>
      <c r="Q336">
        <v>7.2607835720857636</v>
      </c>
      <c r="R336">
        <v>53.617963440062489</v>
      </c>
      <c r="S336">
        <v>58.427236012059723</v>
      </c>
      <c r="T336">
        <v>61.510945290370877</v>
      </c>
      <c r="U336">
        <v>65.341145532481107</v>
      </c>
      <c r="V336">
        <v>70.506942113751919</v>
      </c>
      <c r="W336" t="s">
        <v>523</v>
      </c>
      <c r="X336" t="s">
        <v>262</v>
      </c>
      <c r="Y336" t="s">
        <v>524</v>
      </c>
      <c r="Z336" t="s">
        <v>525</v>
      </c>
      <c r="AA336" t="s">
        <v>526</v>
      </c>
      <c r="AB336" t="s">
        <v>527</v>
      </c>
      <c r="AC336" t="s">
        <v>528</v>
      </c>
      <c r="AD336" t="s">
        <v>529</v>
      </c>
      <c r="AE336" t="s">
        <v>328</v>
      </c>
      <c r="AF336" t="s">
        <v>266</v>
      </c>
      <c r="AG336" t="s">
        <v>530</v>
      </c>
      <c r="AH336" t="s">
        <v>531</v>
      </c>
      <c r="AI336" t="s">
        <v>532</v>
      </c>
      <c r="AJ336" t="s">
        <v>533</v>
      </c>
      <c r="AK336" t="s">
        <v>534</v>
      </c>
      <c r="AL336" t="s">
        <v>535</v>
      </c>
      <c r="AM336" t="s">
        <v>267</v>
      </c>
      <c r="AN336" t="s">
        <v>536</v>
      </c>
      <c r="AO336" t="s">
        <v>329</v>
      </c>
      <c r="AP336" t="s">
        <v>537</v>
      </c>
      <c r="AQ336" t="s">
        <v>538</v>
      </c>
      <c r="AR336" t="s">
        <v>331</v>
      </c>
      <c r="AS336" t="s">
        <v>539</v>
      </c>
      <c r="AT336" t="s">
        <v>540</v>
      </c>
      <c r="AU336" t="s">
        <v>541</v>
      </c>
      <c r="AV336" t="s">
        <v>542</v>
      </c>
      <c r="AW336">
        <v>39.917920401240551</v>
      </c>
      <c r="AX336">
        <v>39.034209308300952</v>
      </c>
      <c r="AY336">
        <v>28.460632969979979</v>
      </c>
      <c r="AZ336">
        <v>33.705846034836853</v>
      </c>
      <c r="BA336">
        <v>61.130813608986017</v>
      </c>
      <c r="BB336">
        <v>22.58142132977747</v>
      </c>
      <c r="BC336">
        <v>52.839097542100482</v>
      </c>
      <c r="BD336">
        <v>58.811632183592543</v>
      </c>
      <c r="BE336">
        <v>56.617778443264427</v>
      </c>
      <c r="BF336">
        <v>17.97923544223168</v>
      </c>
      <c r="BG336">
        <v>50.130350572014017</v>
      </c>
      <c r="BH336">
        <v>76.184547021660393</v>
      </c>
      <c r="BI336">
        <v>79.777232911306669</v>
      </c>
      <c r="BJ336">
        <v>66.678322271012362</v>
      </c>
      <c r="BK336">
        <v>46.147866650550043</v>
      </c>
      <c r="BL336">
        <v>75.774191732948793</v>
      </c>
      <c r="BM336">
        <v>76.951036815035053</v>
      </c>
      <c r="BN336">
        <v>29.847681866727061</v>
      </c>
      <c r="BO336">
        <v>78.757250123012653</v>
      </c>
      <c r="BP336">
        <v>49.764011940093553</v>
      </c>
      <c r="BQ336">
        <v>59.044058517025498</v>
      </c>
      <c r="BR336">
        <v>80.802609759676542</v>
      </c>
      <c r="BS336">
        <v>12.938747491841569</v>
      </c>
      <c r="BT336">
        <v>57.847929994573811</v>
      </c>
      <c r="BU336">
        <v>46.368903726665913</v>
      </c>
      <c r="BV336">
        <v>84.051377726173698</v>
      </c>
      <c r="BW336">
        <v>12379.00378055518</v>
      </c>
      <c r="BX336">
        <v>13124.978982352401</v>
      </c>
      <c r="BY336">
        <v>14352.065272553589</v>
      </c>
      <c r="BZ336">
        <v>12193.102508036971</v>
      </c>
      <c r="CA336">
        <v>3489.3493127612419</v>
      </c>
      <c r="CB336">
        <v>6247.5581026080581</v>
      </c>
      <c r="CC336">
        <v>5693.6124769153757</v>
      </c>
      <c r="CD336">
        <v>3753.588397450023</v>
      </c>
      <c r="CE336">
        <v>1860.0744965881099</v>
      </c>
      <c r="CF336">
        <v>685.33345207858133</v>
      </c>
      <c r="CG336">
        <v>6466.0025708430358</v>
      </c>
      <c r="CH336">
        <v>7040.8426294264327</v>
      </c>
      <c r="CI336">
        <v>7415.1260993712622</v>
      </c>
      <c r="CJ336">
        <v>7875.1306332284057</v>
      </c>
      <c r="CK336">
        <v>8501.2309977501791</v>
      </c>
      <c r="CL336">
        <v>567.64350992117181</v>
      </c>
      <c r="CM336">
        <v>998.57361757389208</v>
      </c>
      <c r="CN336">
        <v>2462.0760725670548</v>
      </c>
      <c r="CO336">
        <v>725.09811272811635</v>
      </c>
      <c r="CP336">
        <v>1285.839968777809</v>
      </c>
      <c r="CQ336">
        <v>910.14276467180025</v>
      </c>
      <c r="CR336">
        <v>2457.1593414460508</v>
      </c>
      <c r="CS336">
        <v>2274.0225968474469</v>
      </c>
      <c r="CT336">
        <v>2075.2747142663379</v>
      </c>
      <c r="CU336">
        <v>2691.460321263884</v>
      </c>
      <c r="CV336">
        <v>3792.6879611942318</v>
      </c>
      <c r="CW336">
        <v>2119.6370461239549</v>
      </c>
      <c r="CX336">
        <v>5917.611917856455</v>
      </c>
      <c r="CY336">
        <v>1885.5562604698639</v>
      </c>
      <c r="CZ336">
        <v>1423.651910537332</v>
      </c>
      <c r="DA336">
        <v>2679.4957023592469</v>
      </c>
      <c r="DB336">
        <v>964.12634136452368</v>
      </c>
      <c r="DC336">
        <v>213.92781891175321</v>
      </c>
      <c r="DD336">
        <v>7311.0962489256353</v>
      </c>
      <c r="DE336">
        <v>416.28375324500092</v>
      </c>
      <c r="DF336">
        <v>644.23211021188524</v>
      </c>
      <c r="DG336">
        <v>6913.7209186544569</v>
      </c>
      <c r="DH336">
        <v>238.49775506524409</v>
      </c>
      <c r="DI336">
        <v>1509.0997028305701</v>
      </c>
      <c r="DJ336">
        <v>2349.5272584451441</v>
      </c>
      <c r="DK336">
        <v>712.05613000059247</v>
      </c>
    </row>
    <row r="337">
      <c r="A337" t="s">
        <v>725</v>
      </c>
      <c r="B337">
        <v>2018</v>
      </c>
      <c r="C337" t="s">
        <v>732</v>
      </c>
      <c r="D337">
        <v>161</v>
      </c>
      <c r="E337" t="s">
        <v>561</v>
      </c>
      <c r="F337" t="s">
        <v>570</v>
      </c>
      <c r="G337" t="s">
        <v>195</v>
      </c>
      <c r="H337">
        <v>0.18882374744810049</v>
      </c>
      <c r="I337">
        <v>0.21561106705386629</v>
      </c>
      <c r="J337">
        <v>0.13241048908164529</v>
      </c>
      <c r="K337">
        <v>0.95313794273390173</v>
      </c>
      <c r="L337">
        <v>0.33190706950565702</v>
      </c>
      <c r="M337">
        <v>0.55564364378718889</v>
      </c>
      <c r="N337">
        <v>1.029456691271349</v>
      </c>
      <c r="O337">
        <v>1.207104141683621</v>
      </c>
      <c r="P337">
        <v>0.52307115549909278</v>
      </c>
      <c r="Q337">
        <v>0.13836215940504651</v>
      </c>
      <c r="R337">
        <v>0.0752184101050479</v>
      </c>
      <c r="S337">
        <v>0.1213439218979714</v>
      </c>
      <c r="T337">
        <v>0.26912887864169732</v>
      </c>
      <c r="U337">
        <v>0.021508156763055099</v>
      </c>
      <c r="V337">
        <v>0.059780423493327302</v>
      </c>
      <c r="W337" t="s">
        <v>523</v>
      </c>
      <c r="X337" t="s">
        <v>262</v>
      </c>
      <c r="Y337" t="s">
        <v>524</v>
      </c>
      <c r="Z337" t="s">
        <v>525</v>
      </c>
      <c r="AA337" t="s">
        <v>526</v>
      </c>
      <c r="AB337" t="s">
        <v>527</v>
      </c>
      <c r="AC337" t="s">
        <v>528</v>
      </c>
      <c r="AD337" t="s">
        <v>529</v>
      </c>
      <c r="AE337" t="s">
        <v>328</v>
      </c>
      <c r="AF337" t="s">
        <v>266</v>
      </c>
      <c r="AG337" t="s">
        <v>530</v>
      </c>
      <c r="AH337" t="s">
        <v>531</v>
      </c>
      <c r="AI337" t="s">
        <v>532</v>
      </c>
      <c r="AJ337" t="s">
        <v>533</v>
      </c>
      <c r="AK337" t="s">
        <v>534</v>
      </c>
      <c r="AL337" t="s">
        <v>535</v>
      </c>
      <c r="AM337" t="s">
        <v>267</v>
      </c>
      <c r="AN337" t="s">
        <v>536</v>
      </c>
      <c r="AO337" t="s">
        <v>329</v>
      </c>
      <c r="AP337" t="s">
        <v>537</v>
      </c>
      <c r="AQ337" t="s">
        <v>538</v>
      </c>
      <c r="AR337" t="s">
        <v>331</v>
      </c>
      <c r="AS337" t="s">
        <v>539</v>
      </c>
      <c r="AT337" t="s">
        <v>540</v>
      </c>
      <c r="AU337" t="s">
        <v>541</v>
      </c>
      <c r="AV337" t="s">
        <v>542</v>
      </c>
      <c r="AW337">
        <v>2.9487950401822181</v>
      </c>
      <c r="AX337">
        <v>0.2520965844503591</v>
      </c>
      <c r="AY337">
        <v>0</v>
      </c>
      <c r="AZ337">
        <v>2.8670443185485879</v>
      </c>
      <c r="BA337">
        <v>0.043394592831814897</v>
      </c>
      <c r="BB337">
        <v>0.47792838834261198</v>
      </c>
      <c r="BC337">
        <v>0.025858650361010201</v>
      </c>
      <c r="BD337">
        <v>0.035437167103243697</v>
      </c>
      <c r="BE337">
        <v>0.0406888062245402</v>
      </c>
      <c r="BF337">
        <v>0.83201129305446409</v>
      </c>
      <c r="BG337">
        <v>0.49503455973897231</v>
      </c>
      <c r="BH337">
        <v>0.040127999553883499</v>
      </c>
      <c r="BI337">
        <v>0.22764019353870951</v>
      </c>
      <c r="BJ337">
        <v>0</v>
      </c>
      <c r="BK337">
        <v>0.84666884653646202</v>
      </c>
      <c r="BL337">
        <v>0.23137247510151229</v>
      </c>
      <c r="BM337">
        <v>1.7970505021652989</v>
      </c>
      <c r="BN337">
        <v>0.039758759340184698</v>
      </c>
      <c r="BO337">
        <v>0.056855221773914902</v>
      </c>
      <c r="BP337">
        <v>0</v>
      </c>
      <c r="BQ337">
        <v>0</v>
      </c>
      <c r="BR337">
        <v>0.034800187043568</v>
      </c>
      <c r="BS337">
        <v>0</v>
      </c>
      <c r="BT337">
        <v>0.042373079597468402</v>
      </c>
      <c r="BU337">
        <v>0</v>
      </c>
      <c r="BV337">
        <v>1.236384104441461</v>
      </c>
      <c r="BW337">
        <v>40.558753316054748</v>
      </c>
      <c r="BX337">
        <v>46.293505454684457</v>
      </c>
      <c r="BY337">
        <v>28.451134542380679</v>
      </c>
      <c r="BZ337">
        <v>204.65628670316619</v>
      </c>
      <c r="CA337">
        <v>71.281361381109107</v>
      </c>
      <c r="CB337">
        <v>52.374925602983282</v>
      </c>
      <c r="CC337">
        <v>96.883102654676165</v>
      </c>
      <c r="CD337">
        <v>113.7597481589917</v>
      </c>
      <c r="CE337">
        <v>49.226367088345668</v>
      </c>
      <c r="CF337">
        <v>13.05977728170568</v>
      </c>
      <c r="CG337">
        <v>9.0708859850235051</v>
      </c>
      <c r="CH337">
        <v>14.622691683458781</v>
      </c>
      <c r="CI337">
        <v>32.443406009937753</v>
      </c>
      <c r="CJ337">
        <v>2.5922340786758169</v>
      </c>
      <c r="CK337">
        <v>7.2079028535969414</v>
      </c>
      <c r="CL337">
        <v>41.93265455269453</v>
      </c>
      <c r="CM337">
        <v>6.4491378914413744</v>
      </c>
      <c r="CN337">
        <v>0</v>
      </c>
      <c r="CO337">
        <v>61.677384461401857</v>
      </c>
      <c r="CP337">
        <v>0.91277211274977055</v>
      </c>
      <c r="CQ337">
        <v>19.262873595458011</v>
      </c>
      <c r="CR337">
        <v>1.2024963946652929</v>
      </c>
      <c r="CS337">
        <v>1.3702207500290571</v>
      </c>
      <c r="CT337">
        <v>1.491412291919705</v>
      </c>
      <c r="CU337">
        <v>124.550645620868</v>
      </c>
      <c r="CV337">
        <v>37.45259296361742</v>
      </c>
      <c r="CW337">
        <v>1.1164573101297579</v>
      </c>
      <c r="CX337">
        <v>16.88559847350756</v>
      </c>
      <c r="CY337">
        <v>0</v>
      </c>
      <c r="CZ337">
        <v>26.119554563411359</v>
      </c>
      <c r="DA337">
        <v>8.1816979963792473</v>
      </c>
      <c r="DB337">
        <v>22.51540456906995</v>
      </c>
      <c r="DC337">
        <v>0.28496366003433538</v>
      </c>
      <c r="DD337">
        <v>5.2779140713249104</v>
      </c>
      <c r="DE337">
        <v>0</v>
      </c>
      <c r="DF337">
        <v>0</v>
      </c>
      <c r="DG337">
        <v>2.9776115134374188</v>
      </c>
      <c r="DH337">
        <v>0</v>
      </c>
      <c r="DI337">
        <v>1.105401728887339</v>
      </c>
      <c r="DJ337">
        <v>0</v>
      </c>
      <c r="DK337">
        <v>10.47424687636839</v>
      </c>
    </row>
    <row r="338">
      <c r="A338" t="s">
        <v>725</v>
      </c>
      <c r="B338">
        <v>2018</v>
      </c>
      <c r="C338" t="s">
        <v>732</v>
      </c>
      <c r="D338">
        <v>162</v>
      </c>
      <c r="E338" t="s">
        <v>561</v>
      </c>
      <c r="F338" t="s">
        <v>571</v>
      </c>
      <c r="G338" t="s">
        <v>195</v>
      </c>
      <c r="H338">
        <v>0.10639365259261389</v>
      </c>
      <c r="I338">
        <v>0.022198783201377401</v>
      </c>
      <c r="J338">
        <v>0.079580358378224095</v>
      </c>
      <c r="K338">
        <v>0.0623478162576801</v>
      </c>
      <c r="L338">
        <v>0.19212715749876749</v>
      </c>
      <c r="M338">
        <v>0.12754571485392421</v>
      </c>
      <c r="N338">
        <v>0</v>
      </c>
      <c r="O338">
        <v>0</v>
      </c>
      <c r="P338">
        <v>0.35884429754056368</v>
      </c>
      <c r="Q338">
        <v>0.079362258129824906</v>
      </c>
      <c r="R338">
        <v>0.050117201138082303</v>
      </c>
      <c r="S338">
        <v>0.13948823722451911</v>
      </c>
      <c r="T338">
        <v>0.033290677135296799</v>
      </c>
      <c r="U338">
        <v>0.0062484501487120999</v>
      </c>
      <c r="V338">
        <v>0.15313767939946199</v>
      </c>
      <c r="W338" t="s">
        <v>523</v>
      </c>
      <c r="X338" t="s">
        <v>262</v>
      </c>
      <c r="Y338" t="s">
        <v>524</v>
      </c>
      <c r="Z338" t="s">
        <v>525</v>
      </c>
      <c r="AA338" t="s">
        <v>526</v>
      </c>
      <c r="AB338" t="s">
        <v>527</v>
      </c>
      <c r="AC338" t="s">
        <v>528</v>
      </c>
      <c r="AD338" t="s">
        <v>529</v>
      </c>
      <c r="AE338" t="s">
        <v>328</v>
      </c>
      <c r="AF338" t="s">
        <v>266</v>
      </c>
      <c r="AG338" t="s">
        <v>530</v>
      </c>
      <c r="AH338" t="s">
        <v>531</v>
      </c>
      <c r="AI338" t="s">
        <v>532</v>
      </c>
      <c r="AJ338" t="s">
        <v>533</v>
      </c>
      <c r="AK338" t="s">
        <v>534</v>
      </c>
      <c r="AL338" t="s">
        <v>535</v>
      </c>
      <c r="AM338" t="s">
        <v>267</v>
      </c>
      <c r="AN338" t="s">
        <v>536</v>
      </c>
      <c r="AO338" t="s">
        <v>329</v>
      </c>
      <c r="AP338" t="s">
        <v>537</v>
      </c>
      <c r="AQ338" t="s">
        <v>538</v>
      </c>
      <c r="AR338" t="s">
        <v>331</v>
      </c>
      <c r="AS338" t="s">
        <v>539</v>
      </c>
      <c r="AT338" t="s">
        <v>540</v>
      </c>
      <c r="AU338" t="s">
        <v>541</v>
      </c>
      <c r="AV338" t="s">
        <v>542</v>
      </c>
      <c r="AW338">
        <v>0</v>
      </c>
      <c r="AX338">
        <v>0.37619705435090262</v>
      </c>
      <c r="AY338">
        <v>0.14010120203758239</v>
      </c>
      <c r="AZ338">
        <v>0</v>
      </c>
      <c r="BA338">
        <v>0</v>
      </c>
      <c r="BB338">
        <v>0</v>
      </c>
      <c r="BC338">
        <v>0</v>
      </c>
      <c r="BD338">
        <v>0</v>
      </c>
      <c r="BE338">
        <v>0</v>
      </c>
      <c r="BF338">
        <v>0.19993608095461499</v>
      </c>
      <c r="BG338">
        <v>0.24879013116586859</v>
      </c>
      <c r="BH338">
        <v>0.3694615341782318</v>
      </c>
      <c r="BI338">
        <v>0.22661015604761939</v>
      </c>
      <c r="BJ338">
        <v>0</v>
      </c>
      <c r="BK338">
        <v>0</v>
      </c>
      <c r="BL338">
        <v>0</v>
      </c>
      <c r="BM338">
        <v>0</v>
      </c>
      <c r="BN338">
        <v>0.105071921768779</v>
      </c>
      <c r="BO338">
        <v>0</v>
      </c>
      <c r="BP338">
        <v>0.081178339043837602</v>
      </c>
      <c r="BQ338">
        <v>0</v>
      </c>
      <c r="BR338">
        <v>0</v>
      </c>
      <c r="BS338">
        <v>0</v>
      </c>
      <c r="BT338">
        <v>0</v>
      </c>
      <c r="BU338">
        <v>0</v>
      </c>
      <c r="BV338">
        <v>0.041397413122661202</v>
      </c>
      <c r="BW338">
        <v>22.853025470664999</v>
      </c>
      <c r="BX338">
        <v>4.7662650403913673</v>
      </c>
      <c r="BY338">
        <v>17.099487350685891</v>
      </c>
      <c r="BZ338">
        <v>13.387225486741981</v>
      </c>
      <c r="CA338">
        <v>41.261806701473397</v>
      </c>
      <c r="CB338">
        <v>12.022448922338629</v>
      </c>
      <c r="CC338">
        <v>0</v>
      </c>
      <c r="CD338">
        <v>0</v>
      </c>
      <c r="CE338">
        <v>33.770933328251488</v>
      </c>
      <c r="CF338">
        <v>7.4908733732219126</v>
      </c>
      <c r="CG338">
        <v>6.0438317797084933</v>
      </c>
      <c r="CH338">
        <v>16.809193690956501</v>
      </c>
      <c r="CI338">
        <v>4.0131811944422262</v>
      </c>
      <c r="CJ338">
        <v>0.75308384594914091</v>
      </c>
      <c r="CK338">
        <v>18.464263915089241</v>
      </c>
      <c r="CL338">
        <v>0</v>
      </c>
      <c r="CM338">
        <v>9.6238776227480969</v>
      </c>
      <c r="CN338">
        <v>12.119892682585579</v>
      </c>
      <c r="CO338">
        <v>0</v>
      </c>
      <c r="CP338">
        <v>0</v>
      </c>
      <c r="CQ338">
        <v>0</v>
      </c>
      <c r="CR338">
        <v>0</v>
      </c>
      <c r="CS338">
        <v>0</v>
      </c>
      <c r="CT338">
        <v>0</v>
      </c>
      <c r="CU338">
        <v>29.93008409102605</v>
      </c>
      <c r="CV338">
        <v>18.82259598366927</v>
      </c>
      <c r="CW338">
        <v>10.27930709805648</v>
      </c>
      <c r="CX338">
        <v>16.809193690956501</v>
      </c>
      <c r="CY338">
        <v>0</v>
      </c>
      <c r="CZ338">
        <v>0</v>
      </c>
      <c r="DA338">
        <v>0</v>
      </c>
      <c r="DB338">
        <v>0</v>
      </c>
      <c r="DC338">
        <v>0.75308384594914091</v>
      </c>
      <c r="DD338">
        <v>0</v>
      </c>
      <c r="DE338">
        <v>0.67906951915461644</v>
      </c>
      <c r="DF338">
        <v>0</v>
      </c>
      <c r="DG338">
        <v>0</v>
      </c>
      <c r="DH338">
        <v>0</v>
      </c>
      <c r="DI338">
        <v>0</v>
      </c>
      <c r="DJ338">
        <v>0</v>
      </c>
      <c r="DK338">
        <v>0.35070551581189152</v>
      </c>
    </row>
    <row r="339">
      <c r="A339" t="s">
        <v>725</v>
      </c>
      <c r="B339">
        <v>2018</v>
      </c>
      <c r="C339" t="s">
        <v>732</v>
      </c>
      <c r="D339">
        <v>163</v>
      </c>
      <c r="E339" t="s">
        <v>561</v>
      </c>
      <c r="F339" t="s">
        <v>572</v>
      </c>
      <c r="G339" t="s">
        <v>195</v>
      </c>
      <c r="H339">
        <v>2.5809019056306322</v>
      </c>
      <c r="I339">
        <v>3.4323765979628109</v>
      </c>
      <c r="J339">
        <v>2.8244974102938212</v>
      </c>
      <c r="K339">
        <v>3.3778982029149112</v>
      </c>
      <c r="L339">
        <v>2.1682023175861849</v>
      </c>
      <c r="M339">
        <v>1.941369389045319</v>
      </c>
      <c r="N339">
        <v>3.5601933691106149</v>
      </c>
      <c r="O339">
        <v>3.012133731515894</v>
      </c>
      <c r="P339">
        <v>3.1141829015566129</v>
      </c>
      <c r="Q339">
        <v>1.0440728038298359</v>
      </c>
      <c r="R339">
        <v>1.9884760753764501</v>
      </c>
      <c r="S339">
        <v>4.1623398558601314</v>
      </c>
      <c r="T339">
        <v>2.997958004699615</v>
      </c>
      <c r="U339">
        <v>3.1907034180489848</v>
      </c>
      <c r="V339">
        <v>3.3862888845923771</v>
      </c>
      <c r="W339" t="s">
        <v>523</v>
      </c>
      <c r="X339" t="s">
        <v>262</v>
      </c>
      <c r="Y339" t="s">
        <v>524</v>
      </c>
      <c r="Z339" t="s">
        <v>525</v>
      </c>
      <c r="AA339" t="s">
        <v>526</v>
      </c>
      <c r="AB339" t="s">
        <v>527</v>
      </c>
      <c r="AC339" t="s">
        <v>528</v>
      </c>
      <c r="AD339" t="s">
        <v>529</v>
      </c>
      <c r="AE339" t="s">
        <v>328</v>
      </c>
      <c r="AF339" t="s">
        <v>266</v>
      </c>
      <c r="AG339" t="s">
        <v>530</v>
      </c>
      <c r="AH339" t="s">
        <v>531</v>
      </c>
      <c r="AI339" t="s">
        <v>532</v>
      </c>
      <c r="AJ339" t="s">
        <v>533</v>
      </c>
      <c r="AK339" t="s">
        <v>534</v>
      </c>
      <c r="AL339" t="s">
        <v>535</v>
      </c>
      <c r="AM339" t="s">
        <v>267</v>
      </c>
      <c r="AN339" t="s">
        <v>536</v>
      </c>
      <c r="AO339" t="s">
        <v>329</v>
      </c>
      <c r="AP339" t="s">
        <v>537</v>
      </c>
      <c r="AQ339" t="s">
        <v>538</v>
      </c>
      <c r="AR339" t="s">
        <v>331</v>
      </c>
      <c r="AS339" t="s">
        <v>539</v>
      </c>
      <c r="AT339" t="s">
        <v>540</v>
      </c>
      <c r="AU339" t="s">
        <v>541</v>
      </c>
      <c r="AV339" t="s">
        <v>542</v>
      </c>
      <c r="AW339">
        <v>23.182803870092119</v>
      </c>
      <c r="AX339">
        <v>0</v>
      </c>
      <c r="AY339">
        <v>0</v>
      </c>
      <c r="AZ339">
        <v>0.058528186024010997</v>
      </c>
      <c r="BA339">
        <v>0</v>
      </c>
      <c r="BB339">
        <v>0</v>
      </c>
      <c r="BC339">
        <v>0.095286248290630204</v>
      </c>
      <c r="BD339">
        <v>0.58433067146089024</v>
      </c>
      <c r="BE339">
        <v>0</v>
      </c>
      <c r="BF339">
        <v>3.3997447405555801</v>
      </c>
      <c r="BG339">
        <v>9.7474977496339843</v>
      </c>
      <c r="BH339">
        <v>6.5398023339944444</v>
      </c>
      <c r="BI339">
        <v>7.9299270374323907</v>
      </c>
      <c r="BJ339">
        <v>5.4046459188261604</v>
      </c>
      <c r="BK339">
        <v>0</v>
      </c>
      <c r="BL339">
        <v>0.04167298839466</v>
      </c>
      <c r="BM339">
        <v>0.1146037010676335</v>
      </c>
      <c r="BN339">
        <v>0.10716232673269439</v>
      </c>
      <c r="BO339">
        <v>0</v>
      </c>
      <c r="BP339">
        <v>0.99728996106340007</v>
      </c>
      <c r="BQ339">
        <v>0</v>
      </c>
      <c r="BR339">
        <v>1.2133192443132219</v>
      </c>
      <c r="BS339">
        <v>0</v>
      </c>
      <c r="BT339">
        <v>10.92204101455563</v>
      </c>
      <c r="BU339">
        <v>3.0843818583286771</v>
      </c>
      <c r="BV339">
        <v>0.56400126117817539</v>
      </c>
      <c r="BW339">
        <v>554.36969734000195</v>
      </c>
      <c r="BX339">
        <v>736.96005929336388</v>
      </c>
      <c r="BY339">
        <v>606.90173710728175</v>
      </c>
      <c r="BZ339">
        <v>725.29701323920995</v>
      </c>
      <c r="CA339">
        <v>465.6496566265065</v>
      </c>
      <c r="CB339">
        <v>182.9933239695273</v>
      </c>
      <c r="CC339">
        <v>335.05302610066252</v>
      </c>
      <c r="CD339">
        <v>283.8691069691169</v>
      </c>
      <c r="CE339">
        <v>293.07659021266983</v>
      </c>
      <c r="CF339">
        <v>98.548319443230071</v>
      </c>
      <c r="CG339">
        <v>239.7982054991123</v>
      </c>
      <c r="CH339">
        <v>501.58764808336451</v>
      </c>
      <c r="CI339">
        <v>361.4029428506783</v>
      </c>
      <c r="CJ339">
        <v>384.55411248542322</v>
      </c>
      <c r="CK339">
        <v>408.29488799257899</v>
      </c>
      <c r="CL339">
        <v>329.66567462327652</v>
      </c>
      <c r="CM339">
        <v>0</v>
      </c>
      <c r="CN339">
        <v>0</v>
      </c>
      <c r="CO339">
        <v>1.259089511758517</v>
      </c>
      <c r="CP339">
        <v>0</v>
      </c>
      <c r="CQ339">
        <v>0</v>
      </c>
      <c r="CR339">
        <v>4.4310653661735984</v>
      </c>
      <c r="CS339">
        <v>22.593849236917009</v>
      </c>
      <c r="CT339">
        <v>0</v>
      </c>
      <c r="CU339">
        <v>508.93588334338739</v>
      </c>
      <c r="CV339">
        <v>737.46177604916386</v>
      </c>
      <c r="CW339">
        <v>181.95300547657459</v>
      </c>
      <c r="CX339">
        <v>588.21582338676581</v>
      </c>
      <c r="CY339">
        <v>152.8347384993501</v>
      </c>
      <c r="CZ339">
        <v>0</v>
      </c>
      <c r="DA339">
        <v>1.473623020638622</v>
      </c>
      <c r="DB339">
        <v>1.4358798996140689</v>
      </c>
      <c r="DC339">
        <v>0.76806644247270017</v>
      </c>
      <c r="DD339">
        <v>0</v>
      </c>
      <c r="DE339">
        <v>8.3424867063532115</v>
      </c>
      <c r="DF339">
        <v>0</v>
      </c>
      <c r="DG339">
        <v>103.8153429123589</v>
      </c>
      <c r="DH339">
        <v>0</v>
      </c>
      <c r="DI339">
        <v>284.92720225106177</v>
      </c>
      <c r="DJ339">
        <v>156.2866203245903</v>
      </c>
      <c r="DK339">
        <v>4.7780365559067572</v>
      </c>
    </row>
    <row r="340">
      <c r="A340" t="s">
        <v>725</v>
      </c>
      <c r="B340">
        <v>2018</v>
      </c>
      <c r="C340" t="s">
        <v>732</v>
      </c>
      <c r="D340">
        <v>164</v>
      </c>
      <c r="E340" t="s">
        <v>561</v>
      </c>
      <c r="F340" t="s">
        <v>573</v>
      </c>
      <c r="G340" t="s">
        <v>195</v>
      </c>
      <c r="H340">
        <v>24.368795681563679</v>
      </c>
      <c r="I340">
        <v>18.116270865359649</v>
      </c>
      <c r="J340">
        <v>9.3257923552609299</v>
      </c>
      <c r="K340">
        <v>4.2544275039889454</v>
      </c>
      <c r="L340">
        <v>1.885762656401387</v>
      </c>
      <c r="M340">
        <v>7.0403815314379656</v>
      </c>
      <c r="N340">
        <v>6.5826334182655044</v>
      </c>
      <c r="O340">
        <v>0.88832382832160595</v>
      </c>
      <c r="P340">
        <v>2.3498995467162151</v>
      </c>
      <c r="Q340">
        <v>1.9477230774135079</v>
      </c>
      <c r="R340">
        <v>28.495794550162259</v>
      </c>
      <c r="S340">
        <v>22.373333899708499</v>
      </c>
      <c r="T340">
        <v>18.24614208128105</v>
      </c>
      <c r="U340">
        <v>12.67472591489809</v>
      </c>
      <c r="V340">
        <v>6.7581263328763592</v>
      </c>
      <c r="W340" t="s">
        <v>523</v>
      </c>
      <c r="X340" t="s">
        <v>262</v>
      </c>
      <c r="Y340" t="s">
        <v>524</v>
      </c>
      <c r="Z340" t="s">
        <v>525</v>
      </c>
      <c r="AA340" t="s">
        <v>526</v>
      </c>
      <c r="AB340" t="s">
        <v>527</v>
      </c>
      <c r="AC340" t="s">
        <v>528</v>
      </c>
      <c r="AD340" t="s">
        <v>529</v>
      </c>
      <c r="AE340" t="s">
        <v>328</v>
      </c>
      <c r="AF340" t="s">
        <v>266</v>
      </c>
      <c r="AG340" t="s">
        <v>530</v>
      </c>
      <c r="AH340" t="s">
        <v>531</v>
      </c>
      <c r="AI340" t="s">
        <v>532</v>
      </c>
      <c r="AJ340" t="s">
        <v>533</v>
      </c>
      <c r="AK340" t="s">
        <v>534</v>
      </c>
      <c r="AL340" t="s">
        <v>535</v>
      </c>
      <c r="AM340" t="s">
        <v>267</v>
      </c>
      <c r="AN340" t="s">
        <v>536</v>
      </c>
      <c r="AO340" t="s">
        <v>329</v>
      </c>
      <c r="AP340" t="s">
        <v>537</v>
      </c>
      <c r="AQ340" t="s">
        <v>538</v>
      </c>
      <c r="AR340" t="s">
        <v>331</v>
      </c>
      <c r="AS340" t="s">
        <v>539</v>
      </c>
      <c r="AT340" t="s">
        <v>540</v>
      </c>
      <c r="AU340" t="s">
        <v>541</v>
      </c>
      <c r="AV340" t="s">
        <v>542</v>
      </c>
      <c r="AW340">
        <v>3.2874754279431979</v>
      </c>
      <c r="AX340">
        <v>20.52817530328981</v>
      </c>
      <c r="AY340">
        <v>10.1126263553081</v>
      </c>
      <c r="AZ340">
        <v>19.91904569673445</v>
      </c>
      <c r="BA340">
        <v>3.4887135709910191</v>
      </c>
      <c r="BB340">
        <v>6.4442150271993848</v>
      </c>
      <c r="BC340">
        <v>40.846418195366688</v>
      </c>
      <c r="BD340">
        <v>30.23190734248621</v>
      </c>
      <c r="BE340">
        <v>4.946373164453485</v>
      </c>
      <c r="BF340">
        <v>0.44604618612781111</v>
      </c>
      <c r="BG340">
        <v>21.54990875471308</v>
      </c>
      <c r="BH340">
        <v>14.953577048739589</v>
      </c>
      <c r="BI340">
        <v>11.697866477319669</v>
      </c>
      <c r="BJ340">
        <v>19.262672923774851</v>
      </c>
      <c r="BK340">
        <v>25.29105687950938</v>
      </c>
      <c r="BL340">
        <v>23.42024866578965</v>
      </c>
      <c r="BM340">
        <v>17.830993957094911</v>
      </c>
      <c r="BN340">
        <v>3.7059171979743142</v>
      </c>
      <c r="BO340">
        <v>2.471057208759726</v>
      </c>
      <c r="BP340">
        <v>14.937589585784339</v>
      </c>
      <c r="BQ340">
        <v>28.660453090169408</v>
      </c>
      <c r="BR340">
        <v>0.75102610713084927</v>
      </c>
      <c r="BS340">
        <v>13.28931147116935</v>
      </c>
      <c r="BT340">
        <v>7.927856543414431</v>
      </c>
      <c r="BU340">
        <v>7.7337121323190416</v>
      </c>
      <c r="BV340">
        <v>3.464031179458066</v>
      </c>
      <c r="BW340">
        <v>5234.3414746047301</v>
      </c>
      <c r="BX340">
        <v>3889.7153823488288</v>
      </c>
      <c r="BY340">
        <v>2003.8395360825971</v>
      </c>
      <c r="BZ340">
        <v>913.50401235393815</v>
      </c>
      <c r="CA340">
        <v>404.99206476726312</v>
      </c>
      <c r="CB340">
        <v>663.62580234411519</v>
      </c>
      <c r="CC340">
        <v>619.49759966329509</v>
      </c>
      <c r="CD340">
        <v>83.717296216504579</v>
      </c>
      <c r="CE340">
        <v>221.1496781867379</v>
      </c>
      <c r="CF340">
        <v>183.84238658052519</v>
      </c>
      <c r="CG340">
        <v>3436.4207254073481</v>
      </c>
      <c r="CH340">
        <v>2696.1248526448289</v>
      </c>
      <c r="CI340">
        <v>2199.5669830963129</v>
      </c>
      <c r="CJ340">
        <v>1527.5998225432049</v>
      </c>
      <c r="CK340">
        <v>814.84732347447152</v>
      </c>
      <c r="CL340">
        <v>46.748780295661128</v>
      </c>
      <c r="CM340">
        <v>525.15203043802592</v>
      </c>
      <c r="CN340">
        <v>874.82437254566014</v>
      </c>
      <c r="CO340">
        <v>428.50912055788041</v>
      </c>
      <c r="CP340">
        <v>73.382425071116586</v>
      </c>
      <c r="CQ340">
        <v>259.73368085828139</v>
      </c>
      <c r="CR340">
        <v>1899.46768022275</v>
      </c>
      <c r="CS340">
        <v>1168.9531116565649</v>
      </c>
      <c r="CT340">
        <v>181.30494409635531</v>
      </c>
      <c r="CU340">
        <v>66.772339417402605</v>
      </c>
      <c r="CV340">
        <v>1630.391141618358</v>
      </c>
      <c r="CW340">
        <v>416.04442270380179</v>
      </c>
      <c r="CX340">
        <v>867.70913898004483</v>
      </c>
      <c r="CY340">
        <v>544.71756768536875</v>
      </c>
      <c r="CZ340">
        <v>780.22374725728969</v>
      </c>
      <c r="DA340">
        <v>828.17716973259132</v>
      </c>
      <c r="DB340">
        <v>223.40609923254371</v>
      </c>
      <c r="DC340">
        <v>26.561485973018879</v>
      </c>
      <c r="DD340">
        <v>229.39014581674689</v>
      </c>
      <c r="DE340">
        <v>124.95527620822391</v>
      </c>
      <c r="DF340">
        <v>312.71536269114108</v>
      </c>
      <c r="DG340">
        <v>64.260113909307989</v>
      </c>
      <c r="DH340">
        <v>244.95964190005029</v>
      </c>
      <c r="DI340">
        <v>206.81683778265409</v>
      </c>
      <c r="DJ340">
        <v>391.86967996834358</v>
      </c>
      <c r="DK340">
        <v>29.34615353816147</v>
      </c>
    </row>
    <row r="341">
      <c r="A341" t="s">
        <v>725</v>
      </c>
      <c r="B341">
        <v>2018</v>
      </c>
      <c r="C341" t="s">
        <v>732</v>
      </c>
      <c r="D341">
        <v>165</v>
      </c>
      <c r="E341" t="s">
        <v>561</v>
      </c>
      <c r="F341" t="s">
        <v>560</v>
      </c>
      <c r="G341" t="s">
        <v>195</v>
      </c>
      <c r="H341">
        <v>0.48871988365658242</v>
      </c>
      <c r="I341">
        <v>0.90315030628600379</v>
      </c>
      <c r="J341">
        <v>0.43368780110357003</v>
      </c>
      <c r="K341">
        <v>0.30353561710294119</v>
      </c>
      <c r="L341">
        <v>0.21682831306950801</v>
      </c>
      <c r="M341">
        <v>0.45512325893879779</v>
      </c>
      <c r="N341">
        <v>0.36416143753530378</v>
      </c>
      <c r="O341">
        <v>0.20828866843090421</v>
      </c>
      <c r="P341">
        <v>0.26011707550013308</v>
      </c>
      <c r="Q341">
        <v>0.026036052533279799</v>
      </c>
      <c r="R341">
        <v>0.58095935091304329</v>
      </c>
      <c r="S341">
        <v>1.4243599989610951</v>
      </c>
      <c r="T341">
        <v>0.30079992555423041</v>
      </c>
      <c r="U341">
        <v>0.71332365580212054</v>
      </c>
      <c r="V341">
        <v>0.1338748119184382</v>
      </c>
      <c r="W341" t="s">
        <v>523</v>
      </c>
      <c r="X341" t="s">
        <v>262</v>
      </c>
      <c r="Y341" t="s">
        <v>524</v>
      </c>
      <c r="Z341" t="s">
        <v>525</v>
      </c>
      <c r="AA341" t="s">
        <v>526</v>
      </c>
      <c r="AB341" t="s">
        <v>527</v>
      </c>
      <c r="AC341" t="s">
        <v>528</v>
      </c>
      <c r="AD341" t="s">
        <v>529</v>
      </c>
      <c r="AE341" t="s">
        <v>328</v>
      </c>
      <c r="AF341" t="s">
        <v>266</v>
      </c>
      <c r="AG341" t="s">
        <v>530</v>
      </c>
      <c r="AH341" t="s">
        <v>531</v>
      </c>
      <c r="AI341" t="s">
        <v>532</v>
      </c>
      <c r="AJ341" t="s">
        <v>533</v>
      </c>
      <c r="AK341" t="s">
        <v>534</v>
      </c>
      <c r="AL341" t="s">
        <v>535</v>
      </c>
      <c r="AM341" t="s">
        <v>267</v>
      </c>
      <c r="AN341" t="s">
        <v>536</v>
      </c>
      <c r="AO341" t="s">
        <v>329</v>
      </c>
      <c r="AP341" t="s">
        <v>537</v>
      </c>
      <c r="AQ341" t="s">
        <v>538</v>
      </c>
      <c r="AR341" t="s">
        <v>331</v>
      </c>
      <c r="AS341" t="s">
        <v>539</v>
      </c>
      <c r="AT341" t="s">
        <v>540</v>
      </c>
      <c r="AU341" t="s">
        <v>541</v>
      </c>
      <c r="AV341" t="s">
        <v>542</v>
      </c>
      <c r="AW341">
        <v>0</v>
      </c>
      <c r="AX341">
        <v>0.54009037108530578</v>
      </c>
      <c r="AY341">
        <v>1.850366863385672</v>
      </c>
      <c r="AZ341">
        <v>0</v>
      </c>
      <c r="BA341">
        <v>0</v>
      </c>
      <c r="BB341">
        <v>0.29305488855382122</v>
      </c>
      <c r="BC341">
        <v>0</v>
      </c>
      <c r="BD341">
        <v>0</v>
      </c>
      <c r="BE341">
        <v>0</v>
      </c>
      <c r="BF341">
        <v>0.016416358075689301</v>
      </c>
      <c r="BG341">
        <v>1.142226603463026</v>
      </c>
      <c r="BH341">
        <v>0</v>
      </c>
      <c r="BI341">
        <v>0.1190529383652172</v>
      </c>
      <c r="BJ341">
        <v>0</v>
      </c>
      <c r="BK341">
        <v>1.0276785766318981</v>
      </c>
      <c r="BL341">
        <v>0</v>
      </c>
      <c r="BM341">
        <v>0</v>
      </c>
      <c r="BN341">
        <v>1.9479940280747989</v>
      </c>
      <c r="BO341">
        <v>0.54221254586450651</v>
      </c>
      <c r="BP341">
        <v>1.701028486446694</v>
      </c>
      <c r="BQ341">
        <v>0.1960639980260136</v>
      </c>
      <c r="BR341">
        <v>0.037120199513139197</v>
      </c>
      <c r="BS341">
        <v>0.89143232609049317</v>
      </c>
      <c r="BT341">
        <v>0</v>
      </c>
      <c r="BU341">
        <v>1.7421554523152769</v>
      </c>
      <c r="BV341">
        <v>0.018988167950527601</v>
      </c>
      <c r="BW341">
        <v>104.97551007098031</v>
      </c>
      <c r="BX341">
        <v>193.91394978814171</v>
      </c>
      <c r="BY341">
        <v>93.186801620970058</v>
      </c>
      <c r="BZ341">
        <v>65.174692448252372</v>
      </c>
      <c r="CA341">
        <v>46.5667012293043</v>
      </c>
      <c r="CB341">
        <v>42.899882134234232</v>
      </c>
      <c r="CC341">
        <v>34.271563082499519</v>
      </c>
      <c r="CD341">
        <v>19.629513019500301</v>
      </c>
      <c r="CE341">
        <v>24.479687916071089</v>
      </c>
      <c r="CF341">
        <v>2.4575002937329211</v>
      </c>
      <c r="CG341">
        <v>70.060189077458588</v>
      </c>
      <c r="CH341">
        <v>171.64417290362809</v>
      </c>
      <c r="CI341">
        <v>36.261341264337076</v>
      </c>
      <c r="CJ341">
        <v>85.972122579658262</v>
      </c>
      <c r="CK341">
        <v>16.141682886528461</v>
      </c>
      <c r="CL341">
        <v>0</v>
      </c>
      <c r="CM341">
        <v>13.816598446040221</v>
      </c>
      <c r="CN341">
        <v>160.0717729861515</v>
      </c>
      <c r="CO341">
        <v>0</v>
      </c>
      <c r="CP341">
        <v>0</v>
      </c>
      <c r="CQ341">
        <v>11.81155882855092</v>
      </c>
      <c r="CR341">
        <v>0</v>
      </c>
      <c r="CS341">
        <v>0</v>
      </c>
      <c r="CT341">
        <v>0</v>
      </c>
      <c r="CU341">
        <v>2.4575002937329211</v>
      </c>
      <c r="CV341">
        <v>86.416891932298952</v>
      </c>
      <c r="CW341">
        <v>0</v>
      </c>
      <c r="CX341">
        <v>8.8309541609331852</v>
      </c>
      <c r="CY341">
        <v>0</v>
      </c>
      <c r="CZ341">
        <v>31.703666393056299</v>
      </c>
      <c r="DA341">
        <v>0</v>
      </c>
      <c r="DB341">
        <v>0</v>
      </c>
      <c r="DC341">
        <v>13.96189210069662</v>
      </c>
      <c r="DD341">
        <v>50.334008665852252</v>
      </c>
      <c r="DE341">
        <v>14.22936968118897</v>
      </c>
      <c r="DF341">
        <v>2.139262211259676</v>
      </c>
      <c r="DG341">
        <v>3.1761189476665801</v>
      </c>
      <c r="DH341">
        <v>16.431622048364989</v>
      </c>
      <c r="DI341">
        <v>0</v>
      </c>
      <c r="DJ341">
        <v>88.275576834688522</v>
      </c>
      <c r="DK341">
        <v>0.16086162716692301</v>
      </c>
    </row>
    <row r="342">
      <c r="A342" t="s">
        <v>725</v>
      </c>
      <c r="B342">
        <v>2018</v>
      </c>
      <c r="C342" t="s">
        <v>732</v>
      </c>
      <c r="D342">
        <v>166</v>
      </c>
      <c r="E342" t="s">
        <v>561</v>
      </c>
      <c r="F342" t="s">
        <v>574</v>
      </c>
      <c r="G342" t="s">
        <v>195</v>
      </c>
      <c r="H342">
        <v>0.10098711606647739</v>
      </c>
      <c r="I342">
        <v>0.046426118595784403</v>
      </c>
      <c r="J342">
        <v>0</v>
      </c>
      <c r="K342">
        <v>0</v>
      </c>
      <c r="L342">
        <v>0</v>
      </c>
      <c r="M342">
        <v>0</v>
      </c>
      <c r="N342">
        <v>0</v>
      </c>
      <c r="O342">
        <v>0</v>
      </c>
      <c r="P342">
        <v>0</v>
      </c>
      <c r="Q342">
        <v>0</v>
      </c>
      <c r="R342">
        <v>0.17987400149666399</v>
      </c>
      <c r="S342">
        <v>0</v>
      </c>
      <c r="T342">
        <v>0.082688527040385304</v>
      </c>
      <c r="U342">
        <v>0</v>
      </c>
      <c r="V342">
        <v>0</v>
      </c>
      <c r="W342" t="s">
        <v>523</v>
      </c>
      <c r="X342" t="s">
        <v>262</v>
      </c>
      <c r="Y342" t="s">
        <v>524</v>
      </c>
      <c r="Z342" t="s">
        <v>525</v>
      </c>
      <c r="AA342" t="s">
        <v>526</v>
      </c>
      <c r="AB342" t="s">
        <v>527</v>
      </c>
      <c r="AC342" t="s">
        <v>528</v>
      </c>
      <c r="AD342" t="s">
        <v>529</v>
      </c>
      <c r="AE342" t="s">
        <v>328</v>
      </c>
      <c r="AF342" t="s">
        <v>266</v>
      </c>
      <c r="AG342" t="s">
        <v>530</v>
      </c>
      <c r="AH342" t="s">
        <v>531</v>
      </c>
      <c r="AI342" t="s">
        <v>532</v>
      </c>
      <c r="AJ342" t="s">
        <v>533</v>
      </c>
      <c r="AK342" t="s">
        <v>534</v>
      </c>
      <c r="AL342" t="s">
        <v>535</v>
      </c>
      <c r="AM342" t="s">
        <v>267</v>
      </c>
      <c r="AN342" t="s">
        <v>536</v>
      </c>
      <c r="AO342" t="s">
        <v>329</v>
      </c>
      <c r="AP342" t="s">
        <v>537</v>
      </c>
      <c r="AQ342" t="s">
        <v>538</v>
      </c>
      <c r="AR342" t="s">
        <v>331</v>
      </c>
      <c r="AS342" t="s">
        <v>539</v>
      </c>
      <c r="AT342" t="s">
        <v>540</v>
      </c>
      <c r="AU342" t="s">
        <v>541</v>
      </c>
      <c r="AV342" t="s">
        <v>542</v>
      </c>
      <c r="AW342">
        <v>0</v>
      </c>
      <c r="AX342">
        <v>0</v>
      </c>
      <c r="AY342">
        <v>0</v>
      </c>
      <c r="AZ342">
        <v>0</v>
      </c>
      <c r="BA342">
        <v>0</v>
      </c>
      <c r="BB342">
        <v>0</v>
      </c>
      <c r="BC342">
        <v>0</v>
      </c>
      <c r="BD342">
        <v>0</v>
      </c>
      <c r="BE342">
        <v>0</v>
      </c>
      <c r="BF342">
        <v>0</v>
      </c>
      <c r="BG342">
        <v>0.084421345026504196</v>
      </c>
      <c r="BH342">
        <v>0.12871110153572879</v>
      </c>
      <c r="BI342">
        <v>0</v>
      </c>
      <c r="BJ342">
        <v>0</v>
      </c>
      <c r="BK342">
        <v>0</v>
      </c>
      <c r="BL342">
        <v>0</v>
      </c>
      <c r="BM342">
        <v>0</v>
      </c>
      <c r="BN342">
        <v>0</v>
      </c>
      <c r="BO342">
        <v>0</v>
      </c>
      <c r="BP342">
        <v>0</v>
      </c>
      <c r="BQ342">
        <v>0</v>
      </c>
      <c r="BR342">
        <v>0</v>
      </c>
      <c r="BS342">
        <v>0</v>
      </c>
      <c r="BT342">
        <v>0.83150304546541975</v>
      </c>
      <c r="BU342">
        <v>0</v>
      </c>
      <c r="BV342">
        <v>0</v>
      </c>
      <c r="BW342">
        <v>21.691718250459129</v>
      </c>
      <c r="BX342">
        <v>9.9680772597671492</v>
      </c>
      <c r="BY342">
        <v>0</v>
      </c>
      <c r="BZ342">
        <v>0</v>
      </c>
      <c r="CA342">
        <v>0</v>
      </c>
      <c r="CB342">
        <v>0</v>
      </c>
      <c r="CC342">
        <v>0</v>
      </c>
      <c r="CD342">
        <v>0</v>
      </c>
      <c r="CE342">
        <v>0</v>
      </c>
      <c r="CF342">
        <v>0</v>
      </c>
      <c r="CG342">
        <v>21.691718250459129</v>
      </c>
      <c r="CH342">
        <v>0</v>
      </c>
      <c r="CI342">
        <v>9.9680772597671492</v>
      </c>
      <c r="CJ342">
        <v>0</v>
      </c>
      <c r="CK342">
        <v>0</v>
      </c>
      <c r="CL342">
        <v>0</v>
      </c>
      <c r="CM342">
        <v>0</v>
      </c>
      <c r="CN342">
        <v>0</v>
      </c>
      <c r="CO342">
        <v>0</v>
      </c>
      <c r="CP342">
        <v>0</v>
      </c>
      <c r="CQ342">
        <v>0</v>
      </c>
      <c r="CR342">
        <v>0</v>
      </c>
      <c r="CS342">
        <v>0</v>
      </c>
      <c r="CT342">
        <v>0</v>
      </c>
      <c r="CU342">
        <v>0</v>
      </c>
      <c r="CV342">
        <v>6.3870253308899514</v>
      </c>
      <c r="CW342">
        <v>3.5810519288771978</v>
      </c>
      <c r="CX342">
        <v>0</v>
      </c>
      <c r="CY342">
        <v>0</v>
      </c>
      <c r="CZ342">
        <v>0</v>
      </c>
      <c r="DA342">
        <v>0</v>
      </c>
      <c r="DB342">
        <v>0</v>
      </c>
      <c r="DC342">
        <v>0</v>
      </c>
      <c r="DD342">
        <v>0</v>
      </c>
      <c r="DE342">
        <v>0</v>
      </c>
      <c r="DF342">
        <v>0</v>
      </c>
      <c r="DG342">
        <v>0</v>
      </c>
      <c r="DH342">
        <v>0</v>
      </c>
      <c r="DI342">
        <v>21.691718250459129</v>
      </c>
      <c r="DJ342">
        <v>0</v>
      </c>
      <c r="DK342">
        <v>0</v>
      </c>
    </row>
    <row r="343">
      <c r="A343" t="s">
        <v>725</v>
      </c>
      <c r="B343">
        <v>2018</v>
      </c>
      <c r="C343" t="s">
        <v>732</v>
      </c>
      <c r="D343">
        <v>222</v>
      </c>
      <c r="E343" t="s">
        <v>36</v>
      </c>
      <c r="F343" t="s">
        <v>15</v>
      </c>
      <c r="G343" t="s">
        <v>755</v>
      </c>
      <c r="H343">
        <v>7.4524666079376907</v>
      </c>
      <c r="I343">
        <v>9.4313562868412504</v>
      </c>
      <c r="J343">
        <v>16.865755773028301</v>
      </c>
      <c r="K343">
        <v>24.10754400098331</v>
      </c>
      <c r="L343">
        <v>37.104124244829208</v>
      </c>
      <c r="M343">
        <v>13.65775868798173</v>
      </c>
      <c r="N343">
        <v>17.489777357188089</v>
      </c>
      <c r="O343">
        <v>28.41480033287921</v>
      </c>
      <c r="P343">
        <v>31.048985959404561</v>
      </c>
      <c r="Q343">
        <v>46.566664893894199</v>
      </c>
      <c r="R343">
        <v>5.8878796724389479</v>
      </c>
      <c r="S343">
        <v>8.2704300805029725</v>
      </c>
      <c r="T343">
        <v>9.0826369906415785</v>
      </c>
      <c r="U343">
        <v>13.39060277362911</v>
      </c>
      <c r="V343">
        <v>25.260053278548231</v>
      </c>
      <c r="W343" t="s">
        <v>523</v>
      </c>
      <c r="X343" t="s">
        <v>262</v>
      </c>
      <c r="Y343" t="s">
        <v>524</v>
      </c>
      <c r="Z343" t="s">
        <v>525</v>
      </c>
      <c r="AA343" t="s">
        <v>526</v>
      </c>
      <c r="AB343" t="s">
        <v>527</v>
      </c>
      <c r="AC343" t="s">
        <v>528</v>
      </c>
      <c r="AD343" t="s">
        <v>529</v>
      </c>
      <c r="AE343" t="s">
        <v>328</v>
      </c>
      <c r="AF343" t="s">
        <v>266</v>
      </c>
      <c r="AG343" t="s">
        <v>530</v>
      </c>
      <c r="AH343" t="s">
        <v>531</v>
      </c>
      <c r="AI343" t="s">
        <v>532</v>
      </c>
      <c r="AJ343" t="s">
        <v>533</v>
      </c>
      <c r="AK343" t="s">
        <v>534</v>
      </c>
      <c r="AL343" t="s">
        <v>535</v>
      </c>
      <c r="AM343" t="s">
        <v>267</v>
      </c>
      <c r="AN343" t="s">
        <v>536</v>
      </c>
      <c r="AO343" t="s">
        <v>329</v>
      </c>
      <c r="AP343" t="s">
        <v>537</v>
      </c>
      <c r="AQ343" t="s">
        <v>538</v>
      </c>
      <c r="AR343" t="s">
        <v>331</v>
      </c>
      <c r="AS343" t="s">
        <v>539</v>
      </c>
      <c r="AT343" t="s">
        <v>540</v>
      </c>
      <c r="AU343" t="s">
        <v>541</v>
      </c>
      <c r="AV343" t="s">
        <v>542</v>
      </c>
      <c r="AW343">
        <v>10.89112549066504</v>
      </c>
      <c r="AX343">
        <v>5.9744409383805559</v>
      </c>
      <c r="AY343">
        <v>11.402928035409429</v>
      </c>
      <c r="AZ343">
        <v>5.133761673711664</v>
      </c>
      <c r="BA343">
        <v>2.2003869507215619</v>
      </c>
      <c r="BB343">
        <v>7.20161230668407</v>
      </c>
      <c r="BC343">
        <v>0.47997115591525558</v>
      </c>
      <c r="BD343">
        <v>3.2328877895097219</v>
      </c>
      <c r="BE343">
        <v>35.787304836984298</v>
      </c>
      <c r="BF343">
        <v>33.796019129539992</v>
      </c>
      <c r="BG343">
        <v>10.559351276813461</v>
      </c>
      <c r="BH343">
        <v>16.59197831526264</v>
      </c>
      <c r="BI343">
        <v>17.89589502475911</v>
      </c>
      <c r="BJ343">
        <v>3.899453498042202</v>
      </c>
      <c r="BK343">
        <v>8.5689269257746439</v>
      </c>
      <c r="BL343">
        <v>10.508258511298999</v>
      </c>
      <c r="BM343">
        <v>0.55810951101306605</v>
      </c>
      <c r="BN343">
        <v>1.021822594980911</v>
      </c>
      <c r="BO343">
        <v>56.075696791672527</v>
      </c>
      <c r="BP343">
        <v>3.3811729070146921</v>
      </c>
      <c r="BQ343">
        <v>1.2166699406321151</v>
      </c>
      <c r="BR343">
        <v>32.35747917190227</v>
      </c>
      <c r="BS343">
        <v>2.8246310339564782</v>
      </c>
      <c r="BT343">
        <v>16.183517849141989</v>
      </c>
      <c r="BU343">
        <v>4.9449594856783774</v>
      </c>
      <c r="BV343">
        <v>3.47981170707209</v>
      </c>
      <c r="BW343">
        <v>1590.948029063966</v>
      </c>
      <c r="BX343">
        <v>2008.6361250955069</v>
      </c>
      <c r="BY343">
        <v>3601.7905680878998</v>
      </c>
      <c r="BZ343">
        <v>5154.9348154893287</v>
      </c>
      <c r="CA343">
        <v>7894.7334871832481</v>
      </c>
      <c r="CB343">
        <v>1282.1152823155021</v>
      </c>
      <c r="CC343">
        <v>1643.636606411457</v>
      </c>
      <c r="CD343">
        <v>2650.608006465055</v>
      </c>
      <c r="CE343">
        <v>2879.5439216464761</v>
      </c>
      <c r="CF343">
        <v>4382.3314829819001</v>
      </c>
      <c r="CG343">
        <v>706.99429755194933</v>
      </c>
      <c r="CH343">
        <v>987.28977865798151</v>
      </c>
      <c r="CI343">
        <v>1085.7785091862129</v>
      </c>
      <c r="CJ343">
        <v>1602.399019309657</v>
      </c>
      <c r="CK343">
        <v>3030.3461203937668</v>
      </c>
      <c r="CL343">
        <v>154.83327275569161</v>
      </c>
      <c r="CM343">
        <v>151.92962607820871</v>
      </c>
      <c r="CN343">
        <v>983.95105890619197</v>
      </c>
      <c r="CO343">
        <v>108.6732268581958</v>
      </c>
      <c r="CP343">
        <v>46.239410385472361</v>
      </c>
      <c r="CQ343">
        <v>289.83759414080072</v>
      </c>
      <c r="CR343">
        <v>22.280214850087461</v>
      </c>
      <c r="CS343">
        <v>124.6367914804639</v>
      </c>
      <c r="CT343">
        <v>1311.354562186599</v>
      </c>
      <c r="CU343">
        <v>5007.2565135331779</v>
      </c>
      <c r="CV343">
        <v>789.137339615408</v>
      </c>
      <c r="CW343">
        <v>457.24872358456622</v>
      </c>
      <c r="CX343">
        <v>1296.0107439083019</v>
      </c>
      <c r="CY343">
        <v>110.1390926352999</v>
      </c>
      <c r="CZ343">
        <v>262.67485834960712</v>
      </c>
      <c r="DA343">
        <v>371.08448368429072</v>
      </c>
      <c r="DB343">
        <v>6.9455398394560923</v>
      </c>
      <c r="DC343">
        <v>7.2982254159193536</v>
      </c>
      <c r="DD343">
        <v>5194.7093770275687</v>
      </c>
      <c r="DE343">
        <v>28.25347481154634</v>
      </c>
      <c r="DF343">
        <v>13.161203476266239</v>
      </c>
      <c r="DG343">
        <v>2764.9393085406468</v>
      </c>
      <c r="DH343">
        <v>51.918124823768878</v>
      </c>
      <c r="DI343">
        <v>420.28663968949593</v>
      </c>
      <c r="DJ343">
        <v>247.0491268543137</v>
      </c>
      <c r="DK343">
        <v>29.194491488607831</v>
      </c>
    </row>
    <row r="344">
      <c r="A344" t="s">
        <v>725</v>
      </c>
      <c r="B344">
        <v>2018</v>
      </c>
      <c r="C344" t="s">
        <v>732</v>
      </c>
      <c r="D344">
        <v>223</v>
      </c>
      <c r="E344" t="s">
        <v>36</v>
      </c>
      <c r="F344" t="s">
        <v>16</v>
      </c>
      <c r="G344" t="s">
        <v>756</v>
      </c>
      <c r="H344">
        <v>13.852023493147859</v>
      </c>
      <c r="I344">
        <v>13.59605047571414</v>
      </c>
      <c r="J344">
        <v>15.576605438823471</v>
      </c>
      <c r="K344">
        <v>13.46550408616543</v>
      </c>
      <c r="L344">
        <v>16.25428053394878</v>
      </c>
      <c r="M344">
        <v>12.58768443350438</v>
      </c>
      <c r="N344">
        <v>12.161893280689499</v>
      </c>
      <c r="O344">
        <v>13.51542575980265</v>
      </c>
      <c r="P344">
        <v>14.86736722532757</v>
      </c>
      <c r="Q344">
        <v>17.78867871383294</v>
      </c>
      <c r="R344">
        <v>14.345311180714621</v>
      </c>
      <c r="S344">
        <v>12.15692376050638</v>
      </c>
      <c r="T344">
        <v>13.95237793342093</v>
      </c>
      <c r="U344">
        <v>16.396008550296209</v>
      </c>
      <c r="V344">
        <v>17.29669605526469</v>
      </c>
      <c r="W344" t="s">
        <v>523</v>
      </c>
      <c r="X344" t="s">
        <v>262</v>
      </c>
      <c r="Y344" t="s">
        <v>524</v>
      </c>
      <c r="Z344" t="s">
        <v>525</v>
      </c>
      <c r="AA344" t="s">
        <v>526</v>
      </c>
      <c r="AB344" t="s">
        <v>527</v>
      </c>
      <c r="AC344" t="s">
        <v>528</v>
      </c>
      <c r="AD344" t="s">
        <v>529</v>
      </c>
      <c r="AE344" t="s">
        <v>328</v>
      </c>
      <c r="AF344" t="s">
        <v>266</v>
      </c>
      <c r="AG344" t="s">
        <v>530</v>
      </c>
      <c r="AH344" t="s">
        <v>531</v>
      </c>
      <c r="AI344" t="s">
        <v>532</v>
      </c>
      <c r="AJ344" t="s">
        <v>533</v>
      </c>
      <c r="AK344" t="s">
        <v>534</v>
      </c>
      <c r="AL344" t="s">
        <v>535</v>
      </c>
      <c r="AM344" t="s">
        <v>267</v>
      </c>
      <c r="AN344" t="s">
        <v>536</v>
      </c>
      <c r="AO344" t="s">
        <v>329</v>
      </c>
      <c r="AP344" t="s">
        <v>537</v>
      </c>
      <c r="AQ344" t="s">
        <v>538</v>
      </c>
      <c r="AR344" t="s">
        <v>331</v>
      </c>
      <c r="AS344" t="s">
        <v>539</v>
      </c>
      <c r="AT344" t="s">
        <v>540</v>
      </c>
      <c r="AU344" t="s">
        <v>541</v>
      </c>
      <c r="AV344" t="s">
        <v>542</v>
      </c>
      <c r="AW344">
        <v>5.8898951164293489</v>
      </c>
      <c r="AX344">
        <v>7.5729694540989598</v>
      </c>
      <c r="AY344">
        <v>11.335285823049579</v>
      </c>
      <c r="AZ344">
        <v>19.576034861473811</v>
      </c>
      <c r="BA344">
        <v>0.28929732360167199</v>
      </c>
      <c r="BB344">
        <v>5.7153901712681954</v>
      </c>
      <c r="BC344">
        <v>0.91215220718998147</v>
      </c>
      <c r="BD344">
        <v>2.62617498529168</v>
      </c>
      <c r="BE344">
        <v>27.822744604777309</v>
      </c>
      <c r="BF344">
        <v>13.985943228559689</v>
      </c>
      <c r="BG344">
        <v>30.48878041860711</v>
      </c>
      <c r="BH344">
        <v>14.535743971281381</v>
      </c>
      <c r="BI344">
        <v>23.637574052557841</v>
      </c>
      <c r="BJ344">
        <v>5.7013035917264254</v>
      </c>
      <c r="BK344">
        <v>8.1839542500220617</v>
      </c>
      <c r="BL344">
        <v>18.697367744192579</v>
      </c>
      <c r="BM344">
        <v>0.37454152778103272</v>
      </c>
      <c r="BN344">
        <v>1.397093964100641</v>
      </c>
      <c r="BO344">
        <v>29.0680720282209</v>
      </c>
      <c r="BP344">
        <v>5.1992151007191776</v>
      </c>
      <c r="BQ344">
        <v>7.3118854719336071</v>
      </c>
      <c r="BR344">
        <v>15.1497610070041</v>
      </c>
      <c r="BS344">
        <v>4.4780520724544939</v>
      </c>
      <c r="BT344">
        <v>12.522683593774939</v>
      </c>
      <c r="BU344">
        <v>7.0509273776543839</v>
      </c>
      <c r="BV344">
        <v>3.5052708040663991</v>
      </c>
      <c r="BW344">
        <v>2957.121532285516</v>
      </c>
      <c r="BX344">
        <v>2895.6087877036248</v>
      </c>
      <c r="BY344">
        <v>3326.4842268202401</v>
      </c>
      <c r="BZ344">
        <v>2879.3391736236881</v>
      </c>
      <c r="CA344">
        <v>3458.4622451861069</v>
      </c>
      <c r="CB344">
        <v>1181.6625955884299</v>
      </c>
      <c r="CC344">
        <v>1142.938105566865</v>
      </c>
      <c r="CD344">
        <v>1260.7547936300059</v>
      </c>
      <c r="CE344">
        <v>1378.8288281154239</v>
      </c>
      <c r="CF344">
        <v>1674.070645727124</v>
      </c>
      <c r="CG344">
        <v>1722.5306503541869</v>
      </c>
      <c r="CH344">
        <v>1451.2433394446109</v>
      </c>
      <c r="CI344">
        <v>1667.9288325363621</v>
      </c>
      <c r="CJ344">
        <v>1962.043715711457</v>
      </c>
      <c r="CK344">
        <v>2075.01445894472</v>
      </c>
      <c r="CL344">
        <v>83.733470690992391</v>
      </c>
      <c r="CM344">
        <v>192.5800973395888</v>
      </c>
      <c r="CN344">
        <v>978.11425749241903</v>
      </c>
      <c r="CO344">
        <v>414.39221621419938</v>
      </c>
      <c r="CP344">
        <v>6.0793569354016936</v>
      </c>
      <c r="CQ344">
        <v>230.022787435928</v>
      </c>
      <c r="CR344">
        <v>42.34201764358216</v>
      </c>
      <c r="CS344">
        <v>101.2463300134052</v>
      </c>
      <c r="CT344">
        <v>1019.509103471839</v>
      </c>
      <c r="CU344">
        <v>2072.1732065744618</v>
      </c>
      <c r="CV344">
        <v>2278.53344745612</v>
      </c>
      <c r="CW344">
        <v>400.58215186470687</v>
      </c>
      <c r="CX344">
        <v>1711.8199391346409</v>
      </c>
      <c r="CY344">
        <v>161.03189966142509</v>
      </c>
      <c r="CZ344">
        <v>250.8737724087747</v>
      </c>
      <c r="DA344">
        <v>660.27144727631162</v>
      </c>
      <c r="DB344">
        <v>4.6610800414634248</v>
      </c>
      <c r="DC344">
        <v>9.9785488472363362</v>
      </c>
      <c r="DD344">
        <v>2692.7919754273312</v>
      </c>
      <c r="DE344">
        <v>43.445247234539721</v>
      </c>
      <c r="DF344">
        <v>79.095578248013339</v>
      </c>
      <c r="DG344">
        <v>1294.5436664187271</v>
      </c>
      <c r="DH344">
        <v>82.308826770686665</v>
      </c>
      <c r="DI344">
        <v>325.21461999694259</v>
      </c>
      <c r="DJ344">
        <v>352.26283596613217</v>
      </c>
      <c r="DK344">
        <v>29.408085054316409</v>
      </c>
    </row>
    <row r="345">
      <c r="A345" t="s">
        <v>725</v>
      </c>
      <c r="B345">
        <v>2018</v>
      </c>
      <c r="C345" t="s">
        <v>732</v>
      </c>
      <c r="D345">
        <v>224</v>
      </c>
      <c r="E345" t="s">
        <v>36</v>
      </c>
      <c r="F345" t="s">
        <v>20</v>
      </c>
      <c r="G345" t="s">
        <v>757</v>
      </c>
      <c r="H345">
        <v>78.69550989891421</v>
      </c>
      <c r="I345">
        <v>76.972593237444372</v>
      </c>
      <c r="J345">
        <v>67.557638788148182</v>
      </c>
      <c r="K345">
        <v>62.42695191285145</v>
      </c>
      <c r="L345">
        <v>46.641595221222012</v>
      </c>
      <c r="M345">
        <v>73.754556878513839</v>
      </c>
      <c r="N345">
        <v>70.348329362122257</v>
      </c>
      <c r="O345">
        <v>58.06977390731808</v>
      </c>
      <c r="P345">
        <v>54.083646815267841</v>
      </c>
      <c r="Q345">
        <v>35.644656392272807</v>
      </c>
      <c r="R345">
        <v>79.766809146846512</v>
      </c>
      <c r="S345">
        <v>79.572646158990736</v>
      </c>
      <c r="T345">
        <v>76.964985075937705</v>
      </c>
      <c r="U345">
        <v>70.2133886760747</v>
      </c>
      <c r="V345">
        <v>57.443250666186927</v>
      </c>
      <c r="W345" t="s">
        <v>523</v>
      </c>
      <c r="X345" t="s">
        <v>262</v>
      </c>
      <c r="Y345" t="s">
        <v>524</v>
      </c>
      <c r="Z345" t="s">
        <v>525</v>
      </c>
      <c r="AA345" t="s">
        <v>526</v>
      </c>
      <c r="AB345" t="s">
        <v>527</v>
      </c>
      <c r="AC345" t="s">
        <v>528</v>
      </c>
      <c r="AD345" t="s">
        <v>529</v>
      </c>
      <c r="AE345" t="s">
        <v>328</v>
      </c>
      <c r="AF345" t="s">
        <v>266</v>
      </c>
      <c r="AG345" t="s">
        <v>530</v>
      </c>
      <c r="AH345" t="s">
        <v>531</v>
      </c>
      <c r="AI345" t="s">
        <v>532</v>
      </c>
      <c r="AJ345" t="s">
        <v>533</v>
      </c>
      <c r="AK345" t="s">
        <v>534</v>
      </c>
      <c r="AL345" t="s">
        <v>535</v>
      </c>
      <c r="AM345" t="s">
        <v>267</v>
      </c>
      <c r="AN345" t="s">
        <v>536</v>
      </c>
      <c r="AO345" t="s">
        <v>329</v>
      </c>
      <c r="AP345" t="s">
        <v>537</v>
      </c>
      <c r="AQ345" t="s">
        <v>538</v>
      </c>
      <c r="AR345" t="s">
        <v>331</v>
      </c>
      <c r="AS345" t="s">
        <v>539</v>
      </c>
      <c r="AT345" t="s">
        <v>540</v>
      </c>
      <c r="AU345" t="s">
        <v>541</v>
      </c>
      <c r="AV345" t="s">
        <v>542</v>
      </c>
      <c r="AW345">
        <v>83.218979392905567</v>
      </c>
      <c r="AX345">
        <v>86.452589607520636</v>
      </c>
      <c r="AY345">
        <v>77.261786141540995</v>
      </c>
      <c r="AZ345">
        <v>75.290203464814482</v>
      </c>
      <c r="BA345">
        <v>97.510315725676634</v>
      </c>
      <c r="BB345">
        <v>87.082997522047805</v>
      </c>
      <c r="BC345">
        <v>98.607876636894773</v>
      </c>
      <c r="BD345">
        <v>94.140937225198599</v>
      </c>
      <c r="BE345">
        <v>36.389950558238162</v>
      </c>
      <c r="BF345">
        <v>52.218037641900423</v>
      </c>
      <c r="BG345">
        <v>58.951868304579321</v>
      </c>
      <c r="BH345">
        <v>68.872277713456043</v>
      </c>
      <c r="BI345">
        <v>58.466530922682871</v>
      </c>
      <c r="BJ345">
        <v>90.399242910231564</v>
      </c>
      <c r="BK345">
        <v>83.247118824203341</v>
      </c>
      <c r="BL345">
        <v>70.794373744508349</v>
      </c>
      <c r="BM345">
        <v>99.067348961205894</v>
      </c>
      <c r="BN345">
        <v>97.581083440918462</v>
      </c>
      <c r="BO345">
        <v>14.856231180106549</v>
      </c>
      <c r="BP345">
        <v>91.419611992266042</v>
      </c>
      <c r="BQ345">
        <v>91.471444587434334</v>
      </c>
      <c r="BR345">
        <v>52.492759821093642</v>
      </c>
      <c r="BS345">
        <v>92.697316893588962</v>
      </c>
      <c r="BT345">
        <v>71.293798557083193</v>
      </c>
      <c r="BU345">
        <v>88.004113136667186</v>
      </c>
      <c r="BV345">
        <v>93.014917488861514</v>
      </c>
      <c r="BW345">
        <v>16799.869487037911</v>
      </c>
      <c r="BX345">
        <v>16393.181077755129</v>
      </c>
      <c r="BY345">
        <v>14427.368062483871</v>
      </c>
      <c r="BZ345">
        <v>13348.80350430181</v>
      </c>
      <c r="CA345">
        <v>9924.0440566372563</v>
      </c>
      <c r="CB345">
        <v>6923.6722272418756</v>
      </c>
      <c r="CC345">
        <v>6611.1241428669609</v>
      </c>
      <c r="CD345">
        <v>5416.9026651315035</v>
      </c>
      <c r="CE345">
        <v>5015.8235972987604</v>
      </c>
      <c r="CF345">
        <v>3354.4747141299131</v>
      </c>
      <c r="CG345">
        <v>9578.0964180904666</v>
      </c>
      <c r="CH345">
        <v>9499.0537915002933</v>
      </c>
      <c r="CI345">
        <v>9200.7339764206245</v>
      </c>
      <c r="CJ345">
        <v>8402.1509008184512</v>
      </c>
      <c r="CK345">
        <v>6891.2337547171919</v>
      </c>
      <c r="CL345">
        <v>1183.079466473509</v>
      </c>
      <c r="CM345">
        <v>2198.4834644835851</v>
      </c>
      <c r="CN345">
        <v>6666.8680229220963</v>
      </c>
      <c r="CO345">
        <v>1593.768834893337</v>
      </c>
      <c r="CP345">
        <v>2049.1030017143062</v>
      </c>
      <c r="CQ345">
        <v>3504.7605199371242</v>
      </c>
      <c r="CR345">
        <v>4577.3681403655883</v>
      </c>
      <c r="CS345">
        <v>3629.394252651105</v>
      </c>
      <c r="CT345">
        <v>1333.437315261978</v>
      </c>
      <c r="CU345">
        <v>7736.6836639580706</v>
      </c>
      <c r="CV345">
        <v>4405.679790328225</v>
      </c>
      <c r="CW345">
        <v>1898.011224247495</v>
      </c>
      <c r="CX345">
        <v>4234.1135847081723</v>
      </c>
      <c r="CY345">
        <v>2553.3040960867538</v>
      </c>
      <c r="CZ345">
        <v>2551.8860569794988</v>
      </c>
      <c r="DA345">
        <v>2500.0045060260009</v>
      </c>
      <c r="DB345">
        <v>1232.8695451729111</v>
      </c>
      <c r="DC345">
        <v>696.95928312757871</v>
      </c>
      <c r="DD345">
        <v>1376.243325255469</v>
      </c>
      <c r="DE345">
        <v>763.91293073069846</v>
      </c>
      <c r="DF345">
        <v>989.48305886292235</v>
      </c>
      <c r="DG345">
        <v>4485.4945056769766</v>
      </c>
      <c r="DH345">
        <v>1703.822839674983</v>
      </c>
      <c r="DI345">
        <v>1851.502949208596</v>
      </c>
      <c r="DJ345">
        <v>4396.6668226442043</v>
      </c>
      <c r="DK345">
        <v>780.36498682480885</v>
      </c>
    </row>
    <row r="346">
      <c r="A346" t="s">
        <v>725</v>
      </c>
      <c r="B346">
        <v>2018</v>
      </c>
      <c r="C346" t="s">
        <v>732</v>
      </c>
      <c r="D346">
        <v>225</v>
      </c>
      <c r="E346" t="s">
        <v>70</v>
      </c>
      <c r="F346" t="s">
        <v>71</v>
      </c>
      <c r="G346" t="s">
        <v>195</v>
      </c>
      <c r="H346">
        <v>1.5836022613273939</v>
      </c>
      <c r="I346">
        <v>3.2371780813051072</v>
      </c>
      <c r="J346">
        <v>3.6037527857511251</v>
      </c>
      <c r="K346">
        <v>9.1634289419073074</v>
      </c>
      <c r="L346">
        <v>34.060429803104633</v>
      </c>
      <c r="M346">
        <v>3.616361201506805</v>
      </c>
      <c r="N346">
        <v>6.2104664616231497</v>
      </c>
      <c r="O346">
        <v>17.106448550414129</v>
      </c>
      <c r="P346">
        <v>29.604598786710369</v>
      </c>
      <c r="Q346">
        <v>41.211705736513807</v>
      </c>
      <c r="R346">
        <v>1.257517604797431</v>
      </c>
      <c r="S346">
        <v>1.7587639439291971</v>
      </c>
      <c r="T346">
        <v>3.6295132313390228</v>
      </c>
      <c r="U346">
        <v>3.2657851025633642</v>
      </c>
      <c r="V346">
        <v>5.2488975991468081</v>
      </c>
      <c r="W346" t="s">
        <v>523</v>
      </c>
      <c r="X346" t="s">
        <v>262</v>
      </c>
      <c r="Y346" t="s">
        <v>524</v>
      </c>
      <c r="Z346" t="s">
        <v>525</v>
      </c>
      <c r="AA346" t="s">
        <v>526</v>
      </c>
      <c r="AB346" t="s">
        <v>527</v>
      </c>
      <c r="AC346" t="s">
        <v>528</v>
      </c>
      <c r="AD346" t="s">
        <v>529</v>
      </c>
      <c r="AE346" t="s">
        <v>328</v>
      </c>
      <c r="AF346" t="s">
        <v>266</v>
      </c>
      <c r="AG346" t="s">
        <v>530</v>
      </c>
      <c r="AH346" t="s">
        <v>531</v>
      </c>
      <c r="AI346" t="s">
        <v>532</v>
      </c>
      <c r="AJ346" t="s">
        <v>533</v>
      </c>
      <c r="AK346" t="s">
        <v>534</v>
      </c>
      <c r="AL346" t="s">
        <v>535</v>
      </c>
      <c r="AM346" t="s">
        <v>267</v>
      </c>
      <c r="AN346" t="s">
        <v>536</v>
      </c>
      <c r="AO346" t="s">
        <v>329</v>
      </c>
      <c r="AP346" t="s">
        <v>537</v>
      </c>
      <c r="AQ346" t="s">
        <v>538</v>
      </c>
      <c r="AR346" t="s">
        <v>331</v>
      </c>
      <c r="AS346" t="s">
        <v>539</v>
      </c>
      <c r="AT346" t="s">
        <v>540</v>
      </c>
      <c r="AU346" t="s">
        <v>541</v>
      </c>
      <c r="AV346" t="s">
        <v>542</v>
      </c>
      <c r="AW346">
        <v>7.899386815847981</v>
      </c>
      <c r="AX346">
        <v>20.99119796824467</v>
      </c>
      <c r="AY346">
        <v>5.1761866288343272</v>
      </c>
      <c r="AZ346">
        <v>1.9013700275961849</v>
      </c>
      <c r="BA346">
        <v>67.192554620430812</v>
      </c>
      <c r="BB346">
        <v>5.5582747181205931</v>
      </c>
      <c r="BC346">
        <v>17.508363281788689</v>
      </c>
      <c r="BD346">
        <v>55.604996532987357</v>
      </c>
      <c r="BE346">
        <v>2.4568141568138309</v>
      </c>
      <c r="BF346">
        <v>39.712720091182597</v>
      </c>
      <c r="BG346">
        <v>10.897775247391801</v>
      </c>
      <c r="BH346">
        <v>11.887147784412489</v>
      </c>
      <c r="BI346">
        <v>2.3431693873969839</v>
      </c>
      <c r="BJ346">
        <v>0.68687150954808307</v>
      </c>
      <c r="BK346">
        <v>21.755533508065259</v>
      </c>
      <c r="BL346">
        <v>3.7487955579584762</v>
      </c>
      <c r="BM346">
        <v>23.206770706307029</v>
      </c>
      <c r="BN346">
        <v>18.85053243052112</v>
      </c>
      <c r="BO346">
        <v>11.2768449163772</v>
      </c>
      <c r="BP346">
        <v>22.0430812537968</v>
      </c>
      <c r="BQ346">
        <v>2.663851904420381</v>
      </c>
      <c r="BR346">
        <v>1.3469791716786561</v>
      </c>
      <c r="BS346">
        <v>45.737905163454293</v>
      </c>
      <c r="BT346">
        <v>4.1488179822557427</v>
      </c>
      <c r="BU346">
        <v>35.619794089520937</v>
      </c>
      <c r="BV346">
        <v>3.438859009496102</v>
      </c>
      <c r="BW346">
        <v>155.49577375610289</v>
      </c>
      <c r="BX346">
        <v>337.44949710051628</v>
      </c>
      <c r="BY346">
        <v>445.41983607222892</v>
      </c>
      <c r="BZ346">
        <v>1222.273394955728</v>
      </c>
      <c r="CA346">
        <v>5262.9786630688222</v>
      </c>
      <c r="CB346">
        <v>187.41873276834551</v>
      </c>
      <c r="CC346">
        <v>330.24300806127081</v>
      </c>
      <c r="CD346">
        <v>1118.467351749141</v>
      </c>
      <c r="CE346">
        <v>1951.916707580275</v>
      </c>
      <c r="CF346">
        <v>2843.166218670005</v>
      </c>
      <c r="CG346">
        <v>66.089245784493812</v>
      </c>
      <c r="CH346">
        <v>97.348034868615017</v>
      </c>
      <c r="CI346">
        <v>210.0550857928757</v>
      </c>
      <c r="CJ346">
        <v>215.5672200019994</v>
      </c>
      <c r="CK346">
        <v>403.34555967636737</v>
      </c>
      <c r="CL346">
        <v>32.415636163904587</v>
      </c>
      <c r="CM346">
        <v>90.70958780945432</v>
      </c>
      <c r="CN346">
        <v>335.07414942452567</v>
      </c>
      <c r="CO346">
        <v>27.645421848931459</v>
      </c>
      <c r="CP346">
        <v>37.862911765754568</v>
      </c>
      <c r="CQ346">
        <v>74.215668813032522</v>
      </c>
      <c r="CR346">
        <v>41.686462421643647</v>
      </c>
      <c r="CS346">
        <v>174.80574474053691</v>
      </c>
      <c r="CT346">
        <v>84.347603772182396</v>
      </c>
      <c r="CU346">
        <v>3733.4124185203432</v>
      </c>
      <c r="CV346">
        <v>451.68775970415572</v>
      </c>
      <c r="CW346">
        <v>227.16463933116361</v>
      </c>
      <c r="CX346">
        <v>135.38131287484231</v>
      </c>
      <c r="CY346">
        <v>17.499540135585999</v>
      </c>
      <c r="CZ346">
        <v>163.96305100478489</v>
      </c>
      <c r="DA346">
        <v>96.873523602489911</v>
      </c>
      <c r="DB346">
        <v>7.718362189111776</v>
      </c>
      <c r="DC346">
        <v>5.5416826552862153</v>
      </c>
      <c r="DD346">
        <v>1007.444874561665</v>
      </c>
      <c r="DE346">
        <v>25.524208906308541</v>
      </c>
      <c r="DF346">
        <v>11.55407997575101</v>
      </c>
      <c r="DG346">
        <v>107.2587335670965</v>
      </c>
      <c r="DH346">
        <v>133.5867099906387</v>
      </c>
      <c r="DI346">
        <v>38.619702583514062</v>
      </c>
      <c r="DJ346">
        <v>347.17640786219312</v>
      </c>
      <c r="DK346">
        <v>14.446970728494501</v>
      </c>
    </row>
    <row r="347">
      <c r="A347" t="s">
        <v>725</v>
      </c>
      <c r="B347">
        <v>2018</v>
      </c>
      <c r="C347" t="s">
        <v>732</v>
      </c>
      <c r="D347">
        <v>226</v>
      </c>
      <c r="E347" t="s">
        <v>70</v>
      </c>
      <c r="F347" t="s">
        <v>72</v>
      </c>
      <c r="G347" t="s">
        <v>195</v>
      </c>
      <c r="H347">
        <v>98.416397738672629</v>
      </c>
      <c r="I347">
        <v>96.762821918694925</v>
      </c>
      <c r="J347">
        <v>96.396247214248959</v>
      </c>
      <c r="K347">
        <v>90.836571058092687</v>
      </c>
      <c r="L347">
        <v>65.939570196895389</v>
      </c>
      <c r="M347">
        <v>96.38363879849318</v>
      </c>
      <c r="N347">
        <v>93.78953353837683</v>
      </c>
      <c r="O347">
        <v>82.893551449585885</v>
      </c>
      <c r="P347">
        <v>70.395401213289531</v>
      </c>
      <c r="Q347">
        <v>58.788294263486073</v>
      </c>
      <c r="R347">
        <v>98.742482395202543</v>
      </c>
      <c r="S347">
        <v>98.241236056070804</v>
      </c>
      <c r="T347">
        <v>96.370486768660939</v>
      </c>
      <c r="U347">
        <v>96.734214897436615</v>
      </c>
      <c r="V347">
        <v>94.751102400853199</v>
      </c>
      <c r="W347" t="s">
        <v>523</v>
      </c>
      <c r="X347" t="s">
        <v>262</v>
      </c>
      <c r="Y347" t="s">
        <v>524</v>
      </c>
      <c r="Z347" t="s">
        <v>525</v>
      </c>
      <c r="AA347" t="s">
        <v>526</v>
      </c>
      <c r="AB347" t="s">
        <v>527</v>
      </c>
      <c r="AC347" t="s">
        <v>528</v>
      </c>
      <c r="AD347" t="s">
        <v>529</v>
      </c>
      <c r="AE347" t="s">
        <v>328</v>
      </c>
      <c r="AF347" t="s">
        <v>266</v>
      </c>
      <c r="AG347" t="s">
        <v>530</v>
      </c>
      <c r="AH347" t="s">
        <v>531</v>
      </c>
      <c r="AI347" t="s">
        <v>532</v>
      </c>
      <c r="AJ347" t="s">
        <v>533</v>
      </c>
      <c r="AK347" t="s">
        <v>534</v>
      </c>
      <c r="AL347" t="s">
        <v>535</v>
      </c>
      <c r="AM347" t="s">
        <v>267</v>
      </c>
      <c r="AN347" t="s">
        <v>536</v>
      </c>
      <c r="AO347" t="s">
        <v>329</v>
      </c>
      <c r="AP347" t="s">
        <v>537</v>
      </c>
      <c r="AQ347" t="s">
        <v>538</v>
      </c>
      <c r="AR347" t="s">
        <v>331</v>
      </c>
      <c r="AS347" t="s">
        <v>539</v>
      </c>
      <c r="AT347" t="s">
        <v>540</v>
      </c>
      <c r="AU347" t="s">
        <v>541</v>
      </c>
      <c r="AV347" t="s">
        <v>542</v>
      </c>
      <c r="AW347">
        <v>92.100613184151996</v>
      </c>
      <c r="AX347">
        <v>79.008802031755366</v>
      </c>
      <c r="AY347">
        <v>94.823813371165713</v>
      </c>
      <c r="AZ347">
        <v>98.098629972403799</v>
      </c>
      <c r="BA347">
        <v>32.807445379569188</v>
      </c>
      <c r="BB347">
        <v>94.441725281879457</v>
      </c>
      <c r="BC347">
        <v>82.491636718211311</v>
      </c>
      <c r="BD347">
        <v>44.395003467012657</v>
      </c>
      <c r="BE347">
        <v>97.54318584318618</v>
      </c>
      <c r="BF347">
        <v>60.287279908817361</v>
      </c>
      <c r="BG347">
        <v>89.102224752608166</v>
      </c>
      <c r="BH347">
        <v>88.112852215587552</v>
      </c>
      <c r="BI347">
        <v>97.656830612603017</v>
      </c>
      <c r="BJ347">
        <v>99.313128490451888</v>
      </c>
      <c r="BK347">
        <v>78.244466491934688</v>
      </c>
      <c r="BL347">
        <v>96.251204442041526</v>
      </c>
      <c r="BM347">
        <v>76.793229293692974</v>
      </c>
      <c r="BN347">
        <v>81.149467569478858</v>
      </c>
      <c r="BO347">
        <v>88.723155083622686</v>
      </c>
      <c r="BP347">
        <v>77.9569187462032</v>
      </c>
      <c r="BQ347">
        <v>97.336148095579617</v>
      </c>
      <c r="BR347">
        <v>98.653020828321331</v>
      </c>
      <c r="BS347">
        <v>54.262094836545657</v>
      </c>
      <c r="BT347">
        <v>95.85118201774425</v>
      </c>
      <c r="BU347">
        <v>64.380205910479063</v>
      </c>
      <c r="BV347">
        <v>96.56114099050393</v>
      </c>
      <c r="BW347">
        <v>9663.6221672453521</v>
      </c>
      <c r="BX347">
        <v>10086.737514707909</v>
      </c>
      <c r="BY347">
        <v>11914.468939688821</v>
      </c>
      <c r="BZ347">
        <v>12116.32946544164</v>
      </c>
      <c r="CA347">
        <v>10188.906981043339</v>
      </c>
      <c r="CB347">
        <v>4995.1037622262074</v>
      </c>
      <c r="CC347">
        <v>4987.280403456507</v>
      </c>
      <c r="CD347">
        <v>5419.8117565819948</v>
      </c>
      <c r="CE347">
        <v>4641.37213123519</v>
      </c>
      <c r="CF347">
        <v>4055.7625392118612</v>
      </c>
      <c r="CG347">
        <v>5189.4432042077187</v>
      </c>
      <c r="CH347">
        <v>5437.6775838129306</v>
      </c>
      <c r="CI347">
        <v>5577.3624659370771</v>
      </c>
      <c r="CJ347">
        <v>6385.2106399005834</v>
      </c>
      <c r="CK347">
        <v>7281.0405815569829</v>
      </c>
      <c r="CL347">
        <v>377.94072338126148</v>
      </c>
      <c r="CM347">
        <v>341.4219558341203</v>
      </c>
      <c r="CN347">
        <v>6138.3042940413779</v>
      </c>
      <c r="CO347">
        <v>1426.3283679810411</v>
      </c>
      <c r="CP347">
        <v>18.486950178982141</v>
      </c>
      <c r="CQ347">
        <v>1261.012843212133</v>
      </c>
      <c r="CR347">
        <v>196.4081084455475</v>
      </c>
      <c r="CS347">
        <v>139.56482560350469</v>
      </c>
      <c r="CT347">
        <v>3348.8629847556158</v>
      </c>
      <c r="CU347">
        <v>5667.6369428636663</v>
      </c>
      <c r="CV347">
        <v>3693.0826126914349</v>
      </c>
      <c r="CW347">
        <v>1683.845835604149</v>
      </c>
      <c r="CX347">
        <v>5642.3193349317926</v>
      </c>
      <c r="CY347">
        <v>2530.217156848913</v>
      </c>
      <c r="CZ347">
        <v>589.6983149368964</v>
      </c>
      <c r="DA347">
        <v>2487.250419802026</v>
      </c>
      <c r="DB347">
        <v>25.540733989289791</v>
      </c>
      <c r="DC347">
        <v>23.85633395624254</v>
      </c>
      <c r="DD347">
        <v>7926.3028361882316</v>
      </c>
      <c r="DE347">
        <v>90.268173349289853</v>
      </c>
      <c r="DF347">
        <v>422.18174282198891</v>
      </c>
      <c r="DG347">
        <v>7855.6508512505079</v>
      </c>
      <c r="DH347">
        <v>158.48331270331209</v>
      </c>
      <c r="DI347">
        <v>892.24067135162409</v>
      </c>
      <c r="DJ347">
        <v>627.49628954211232</v>
      </c>
      <c r="DK347">
        <v>405.66245186197779</v>
      </c>
    </row>
    <row r="348">
      <c r="A348" t="s">
        <v>725</v>
      </c>
      <c r="B348">
        <v>2018</v>
      </c>
      <c r="C348" t="s">
        <v>732</v>
      </c>
      <c r="D348">
        <v>227</v>
      </c>
      <c r="E348" t="s">
        <v>95</v>
      </c>
      <c r="F348" t="s">
        <v>61</v>
      </c>
      <c r="G348" t="s">
        <v>195</v>
      </c>
      <c r="H348">
        <v>16.207776393571471</v>
      </c>
      <c r="I348">
        <v>19.290538946792651</v>
      </c>
      <c r="J348">
        <v>29.22384345014763</v>
      </c>
      <c r="K348">
        <v>38.660788749042602</v>
      </c>
      <c r="L348">
        <v>51.433396811162893</v>
      </c>
      <c r="M348">
        <v>24.74912085366844</v>
      </c>
      <c r="N348">
        <v>30.90981419755169</v>
      </c>
      <c r="O348">
        <v>40.753458356631228</v>
      </c>
      <c r="P348">
        <v>44.111782979251032</v>
      </c>
      <c r="Q348">
        <v>63.547046485642667</v>
      </c>
      <c r="R348">
        <v>13.452381928552199</v>
      </c>
      <c r="S348">
        <v>17.851690567108829</v>
      </c>
      <c r="T348">
        <v>18.784654031040169</v>
      </c>
      <c r="U348">
        <v>24.336437714248529</v>
      </c>
      <c r="V348">
        <v>39.560823567143217</v>
      </c>
      <c r="W348" t="s">
        <v>523</v>
      </c>
      <c r="X348" t="s">
        <v>262</v>
      </c>
      <c r="Y348" t="s">
        <v>524</v>
      </c>
      <c r="Z348" t="s">
        <v>525</v>
      </c>
      <c r="AA348" t="s">
        <v>526</v>
      </c>
      <c r="AB348" t="s">
        <v>527</v>
      </c>
      <c r="AC348" t="s">
        <v>528</v>
      </c>
      <c r="AD348" t="s">
        <v>529</v>
      </c>
      <c r="AE348" t="s">
        <v>328</v>
      </c>
      <c r="AF348" t="s">
        <v>266</v>
      </c>
      <c r="AG348" t="s">
        <v>530</v>
      </c>
      <c r="AH348" t="s">
        <v>531</v>
      </c>
      <c r="AI348" t="s">
        <v>532</v>
      </c>
      <c r="AJ348" t="s">
        <v>533</v>
      </c>
      <c r="AK348" t="s">
        <v>534</v>
      </c>
      <c r="AL348" t="s">
        <v>535</v>
      </c>
      <c r="AM348" t="s">
        <v>267</v>
      </c>
      <c r="AN348" t="s">
        <v>536</v>
      </c>
      <c r="AO348" t="s">
        <v>329</v>
      </c>
      <c r="AP348" t="s">
        <v>537</v>
      </c>
      <c r="AQ348" t="s">
        <v>538</v>
      </c>
      <c r="AR348" t="s">
        <v>331</v>
      </c>
      <c r="AS348" t="s">
        <v>539</v>
      </c>
      <c r="AT348" t="s">
        <v>540</v>
      </c>
      <c r="AU348" t="s">
        <v>541</v>
      </c>
      <c r="AV348" t="s">
        <v>542</v>
      </c>
      <c r="AW348">
        <v>37.731417865025122</v>
      </c>
      <c r="AX348">
        <v>35.169467955208248</v>
      </c>
      <c r="AY348">
        <v>15.2463519083203</v>
      </c>
      <c r="AZ348">
        <v>7.4948872951012584</v>
      </c>
      <c r="BA348">
        <v>82.057717250168508</v>
      </c>
      <c r="BB348">
        <v>21.722158568140969</v>
      </c>
      <c r="BC348">
        <v>9.3577164607064205</v>
      </c>
      <c r="BD348">
        <v>39.646456519153062</v>
      </c>
      <c r="BE348">
        <v>38.196158620986992</v>
      </c>
      <c r="BF348">
        <v>53.636183072973097</v>
      </c>
      <c r="BG348">
        <v>19.218889277346321</v>
      </c>
      <c r="BH348">
        <v>23.927065266350471</v>
      </c>
      <c r="BI348">
        <v>22.48693860173357</v>
      </c>
      <c r="BJ348">
        <v>4.328768244501827</v>
      </c>
      <c r="BK348">
        <v>34.853167512627003</v>
      </c>
      <c r="BL348">
        <v>14.386879951572681</v>
      </c>
      <c r="BM348">
        <v>20.883128640057642</v>
      </c>
      <c r="BN348">
        <v>24.82557075995825</v>
      </c>
      <c r="BO348">
        <v>58.14703465127873</v>
      </c>
      <c r="BP348">
        <v>24.4001153281224</v>
      </c>
      <c r="BQ348">
        <v>3.0750648367145339</v>
      </c>
      <c r="BR348">
        <v>34.722726399058807</v>
      </c>
      <c r="BS348">
        <v>17.775917002674358</v>
      </c>
      <c r="BT348">
        <v>45.150341711589633</v>
      </c>
      <c r="BU348">
        <v>25.346880805447949</v>
      </c>
      <c r="BV348">
        <v>6.9492589117828416</v>
      </c>
      <c r="BW348">
        <v>1590.948029063966</v>
      </c>
      <c r="BX348">
        <v>2008.6361250955069</v>
      </c>
      <c r="BY348">
        <v>3601.7905680878998</v>
      </c>
      <c r="BZ348">
        <v>5154.9348154893287</v>
      </c>
      <c r="CA348">
        <v>7894.7334871832481</v>
      </c>
      <c r="CB348">
        <v>1282.1152823155021</v>
      </c>
      <c r="CC348">
        <v>1643.636606411457</v>
      </c>
      <c r="CD348">
        <v>2650.608006465055</v>
      </c>
      <c r="CE348">
        <v>2879.5439216464761</v>
      </c>
      <c r="CF348">
        <v>4382.3314829819001</v>
      </c>
      <c r="CG348">
        <v>706.99429755194933</v>
      </c>
      <c r="CH348">
        <v>987.28977865798151</v>
      </c>
      <c r="CI348">
        <v>1085.7785091862129</v>
      </c>
      <c r="CJ348">
        <v>1602.399019309657</v>
      </c>
      <c r="CK348">
        <v>3030.3461203937668</v>
      </c>
      <c r="CL348">
        <v>154.83327275569161</v>
      </c>
      <c r="CM348">
        <v>151.92962607820871</v>
      </c>
      <c r="CN348">
        <v>983.95105890619197</v>
      </c>
      <c r="CO348">
        <v>108.6732268581958</v>
      </c>
      <c r="CP348">
        <v>46.239410385472361</v>
      </c>
      <c r="CQ348">
        <v>289.83759414080072</v>
      </c>
      <c r="CR348">
        <v>22.280214850087461</v>
      </c>
      <c r="CS348">
        <v>124.6367914804639</v>
      </c>
      <c r="CT348">
        <v>1311.354562186599</v>
      </c>
      <c r="CU348">
        <v>5007.2565135331779</v>
      </c>
      <c r="CV348">
        <v>789.137339615408</v>
      </c>
      <c r="CW348">
        <v>457.24872358456622</v>
      </c>
      <c r="CX348">
        <v>1296.0107439083019</v>
      </c>
      <c r="CY348">
        <v>110.1390926352999</v>
      </c>
      <c r="CZ348">
        <v>262.67485834960712</v>
      </c>
      <c r="DA348">
        <v>371.08448368429072</v>
      </c>
      <c r="DB348">
        <v>6.9455398394560923</v>
      </c>
      <c r="DC348">
        <v>7.2982254159193536</v>
      </c>
      <c r="DD348">
        <v>5194.7093770275687</v>
      </c>
      <c r="DE348">
        <v>28.25347481154634</v>
      </c>
      <c r="DF348">
        <v>13.161203476266239</v>
      </c>
      <c r="DG348">
        <v>2764.9393085406468</v>
      </c>
      <c r="DH348">
        <v>51.918124823768878</v>
      </c>
      <c r="DI348">
        <v>420.28663968949593</v>
      </c>
      <c r="DJ348">
        <v>247.0491268543137</v>
      </c>
      <c r="DK348">
        <v>29.194491488607831</v>
      </c>
    </row>
    <row r="349">
      <c r="A349" t="s">
        <v>725</v>
      </c>
      <c r="B349">
        <v>2018</v>
      </c>
      <c r="C349" t="s">
        <v>732</v>
      </c>
      <c r="D349">
        <v>228</v>
      </c>
      <c r="E349" t="s">
        <v>95</v>
      </c>
      <c r="F349" t="s">
        <v>92</v>
      </c>
      <c r="G349" t="s">
        <v>195</v>
      </c>
      <c r="H349">
        <v>21.474012404523531</v>
      </c>
      <c r="I349">
        <v>16.47821109904686</v>
      </c>
      <c r="J349">
        <v>12.362732090496809</v>
      </c>
      <c r="K349">
        <v>6.9202706725651524</v>
      </c>
      <c r="L349">
        <v>9.1163979433939986</v>
      </c>
      <c r="M349">
        <v>12.421301983784989</v>
      </c>
      <c r="N349">
        <v>6.5478952096641123</v>
      </c>
      <c r="O349">
        <v>7.3207840118276097</v>
      </c>
      <c r="P349">
        <v>8.9708072484942623</v>
      </c>
      <c r="Q349">
        <v>8.8837775721094907</v>
      </c>
      <c r="R349">
        <v>27.091706792684018</v>
      </c>
      <c r="S349">
        <v>14.042324449455499</v>
      </c>
      <c r="T349">
        <v>17.657222892546919</v>
      </c>
      <c r="U349">
        <v>14.42913835570724</v>
      </c>
      <c r="V349">
        <v>10.865039173048149</v>
      </c>
      <c r="W349" t="s">
        <v>523</v>
      </c>
      <c r="X349" t="s">
        <v>262</v>
      </c>
      <c r="Y349" t="s">
        <v>524</v>
      </c>
      <c r="Z349" t="s">
        <v>525</v>
      </c>
      <c r="AA349" t="s">
        <v>526</v>
      </c>
      <c r="AB349" t="s">
        <v>527</v>
      </c>
      <c r="AC349" t="s">
        <v>528</v>
      </c>
      <c r="AD349" t="s">
        <v>529</v>
      </c>
      <c r="AE349" t="s">
        <v>328</v>
      </c>
      <c r="AF349" t="s">
        <v>266</v>
      </c>
      <c r="AG349" t="s">
        <v>530</v>
      </c>
      <c r="AH349" t="s">
        <v>531</v>
      </c>
      <c r="AI349" t="s">
        <v>532</v>
      </c>
      <c r="AJ349" t="s">
        <v>533</v>
      </c>
      <c r="AK349" t="s">
        <v>534</v>
      </c>
      <c r="AL349" t="s">
        <v>535</v>
      </c>
      <c r="AM349" t="s">
        <v>267</v>
      </c>
      <c r="AN349" t="s">
        <v>536</v>
      </c>
      <c r="AO349" t="s">
        <v>329</v>
      </c>
      <c r="AP349" t="s">
        <v>537</v>
      </c>
      <c r="AQ349" t="s">
        <v>538</v>
      </c>
      <c r="AR349" t="s">
        <v>331</v>
      </c>
      <c r="AS349" t="s">
        <v>539</v>
      </c>
      <c r="AT349" t="s">
        <v>540</v>
      </c>
      <c r="AU349" t="s">
        <v>541</v>
      </c>
      <c r="AV349" t="s">
        <v>542</v>
      </c>
      <c r="AW349">
        <v>5.645462857136903</v>
      </c>
      <c r="AX349">
        <v>27.808965630899319</v>
      </c>
      <c r="AY349">
        <v>9.8245197426876469</v>
      </c>
      <c r="AZ349">
        <v>7.615087561831678</v>
      </c>
      <c r="BA349">
        <v>7.7845650918317091</v>
      </c>
      <c r="BB349">
        <v>2.4836596199046128</v>
      </c>
      <c r="BC349">
        <v>12.384983765753329</v>
      </c>
      <c r="BD349">
        <v>31.894080557880731</v>
      </c>
      <c r="BE349">
        <v>16.758669863736142</v>
      </c>
      <c r="BF349">
        <v>11.01083571004199</v>
      </c>
      <c r="BG349">
        <v>2.3206495019127482</v>
      </c>
      <c r="BH349">
        <v>8.0409986066308701</v>
      </c>
      <c r="BI349">
        <v>17.679099433697669</v>
      </c>
      <c r="BJ349">
        <v>2.2673611233639401</v>
      </c>
      <c r="BK349">
        <v>7.0005419449748167</v>
      </c>
      <c r="BL349">
        <v>8.6008684425580206</v>
      </c>
      <c r="BM349">
        <v>7.007225957767198</v>
      </c>
      <c r="BN349">
        <v>0</v>
      </c>
      <c r="BO349">
        <v>27.899120334204159</v>
      </c>
      <c r="BP349">
        <v>37.44473506204892</v>
      </c>
      <c r="BQ349">
        <v>9.1721316561393724</v>
      </c>
      <c r="BR349">
        <v>3.8940562397345042</v>
      </c>
      <c r="BS349">
        <v>22.52326733120649</v>
      </c>
      <c r="BT349">
        <v>34.626329348431028</v>
      </c>
      <c r="BU349">
        <v>11.695215381988669</v>
      </c>
      <c r="BV349">
        <v>5.0862249144737799</v>
      </c>
      <c r="BW349">
        <v>2107.87938341884</v>
      </c>
      <c r="BX349">
        <v>1715.8012112460151</v>
      </c>
      <c r="BY349">
        <v>1523.68636641886</v>
      </c>
      <c r="BZ349">
        <v>922.73193012647187</v>
      </c>
      <c r="CA349">
        <v>1399.315164628222</v>
      </c>
      <c r="CB349">
        <v>643.4790631080549</v>
      </c>
      <c r="CC349">
        <v>348.1858607355403</v>
      </c>
      <c r="CD349">
        <v>476.14434450062339</v>
      </c>
      <c r="CE349">
        <v>585.59939635209003</v>
      </c>
      <c r="CF349">
        <v>612.64307776852922</v>
      </c>
      <c r="CG349">
        <v>1423.8134417462529</v>
      </c>
      <c r="CH349">
        <v>776.6123519466654</v>
      </c>
      <c r="CI349">
        <v>1020.611458531965</v>
      </c>
      <c r="CJ349">
        <v>950.06662117732992</v>
      </c>
      <c r="CK349">
        <v>832.25843997135883</v>
      </c>
      <c r="CL349">
        <v>23.166515860021519</v>
      </c>
      <c r="CM349">
        <v>120.13277412400009</v>
      </c>
      <c r="CN349">
        <v>634.04325586810501</v>
      </c>
      <c r="CO349">
        <v>110.4160884037388</v>
      </c>
      <c r="CP349">
        <v>4.386591682245335</v>
      </c>
      <c r="CQ349">
        <v>33.139336803921317</v>
      </c>
      <c r="CR349">
        <v>29.48797394904167</v>
      </c>
      <c r="CS349">
        <v>100.2656029557977</v>
      </c>
      <c r="CT349">
        <v>575.36042825820607</v>
      </c>
      <c r="CU349">
        <v>1027.926964033597</v>
      </c>
      <c r="CV349">
        <v>95.287045348549356</v>
      </c>
      <c r="CW349">
        <v>153.66432566211839</v>
      </c>
      <c r="CX349">
        <v>1018.916056760568</v>
      </c>
      <c r="CY349">
        <v>57.689643496402567</v>
      </c>
      <c r="CZ349">
        <v>52.76038004581757</v>
      </c>
      <c r="DA349">
        <v>221.84440517933589</v>
      </c>
      <c r="DB349">
        <v>2.330540020731712</v>
      </c>
      <c r="DC349">
        <v>0</v>
      </c>
      <c r="DD349">
        <v>2492.4370241763258</v>
      </c>
      <c r="DE349">
        <v>43.358150757643763</v>
      </c>
      <c r="DF349">
        <v>39.256502691022618</v>
      </c>
      <c r="DG349">
        <v>310.08017755200677</v>
      </c>
      <c r="DH349">
        <v>65.783712005674019</v>
      </c>
      <c r="DI349">
        <v>322.32277885281758</v>
      </c>
      <c r="DJ349">
        <v>113.9900712308722</v>
      </c>
      <c r="DK349">
        <v>21.367710119848539</v>
      </c>
    </row>
    <row r="350">
      <c r="A350" t="s">
        <v>725</v>
      </c>
      <c r="B350">
        <v>2018</v>
      </c>
      <c r="C350" t="s">
        <v>732</v>
      </c>
      <c r="D350">
        <v>229</v>
      </c>
      <c r="E350" t="s">
        <v>95</v>
      </c>
      <c r="F350" t="s">
        <v>93</v>
      </c>
      <c r="G350" t="s">
        <v>195</v>
      </c>
      <c r="H350">
        <v>8.6516508404900279</v>
      </c>
      <c r="I350">
        <v>11.330635608425361</v>
      </c>
      <c r="J350">
        <v>14.627358656391859</v>
      </c>
      <c r="K350">
        <v>14.674090364518401</v>
      </c>
      <c r="L350">
        <v>13.415136693191711</v>
      </c>
      <c r="M350">
        <v>10.38874543539943</v>
      </c>
      <c r="N350">
        <v>14.945909652412389</v>
      </c>
      <c r="O350">
        <v>12.06349229564721</v>
      </c>
      <c r="P350">
        <v>12.151495340516171</v>
      </c>
      <c r="Q350">
        <v>15.391484479013339</v>
      </c>
      <c r="R350">
        <v>5.6838619388293736</v>
      </c>
      <c r="S350">
        <v>12.198347330372229</v>
      </c>
      <c r="T350">
        <v>11.198999442407111</v>
      </c>
      <c r="U350">
        <v>15.36940377059523</v>
      </c>
      <c r="V350">
        <v>16.224038327747831</v>
      </c>
      <c r="W350" t="s">
        <v>523</v>
      </c>
      <c r="X350" t="s">
        <v>262</v>
      </c>
      <c r="Y350" t="s">
        <v>524</v>
      </c>
      <c r="Z350" t="s">
        <v>525</v>
      </c>
      <c r="AA350" t="s">
        <v>526</v>
      </c>
      <c r="AB350" t="s">
        <v>527</v>
      </c>
      <c r="AC350" t="s">
        <v>528</v>
      </c>
      <c r="AD350" t="s">
        <v>529</v>
      </c>
      <c r="AE350" t="s">
        <v>328</v>
      </c>
      <c r="AF350" t="s">
        <v>266</v>
      </c>
      <c r="AG350" t="s">
        <v>530</v>
      </c>
      <c r="AH350" t="s">
        <v>531</v>
      </c>
      <c r="AI350" t="s">
        <v>532</v>
      </c>
      <c r="AJ350" t="s">
        <v>533</v>
      </c>
      <c r="AK350" t="s">
        <v>534</v>
      </c>
      <c r="AL350" t="s">
        <v>535</v>
      </c>
      <c r="AM350" t="s">
        <v>267</v>
      </c>
      <c r="AN350" t="s">
        <v>536</v>
      </c>
      <c r="AO350" t="s">
        <v>329</v>
      </c>
      <c r="AP350" t="s">
        <v>537</v>
      </c>
      <c r="AQ350" t="s">
        <v>538</v>
      </c>
      <c r="AR350" t="s">
        <v>331</v>
      </c>
      <c r="AS350" t="s">
        <v>539</v>
      </c>
      <c r="AT350" t="s">
        <v>540</v>
      </c>
      <c r="AU350" t="s">
        <v>541</v>
      </c>
      <c r="AV350" t="s">
        <v>542</v>
      </c>
      <c r="AW350">
        <v>14.759599412106709</v>
      </c>
      <c r="AX350">
        <v>16.770486955320109</v>
      </c>
      <c r="AY350">
        <v>5.3313907482797553</v>
      </c>
      <c r="AZ350">
        <v>20.964379950855179</v>
      </c>
      <c r="BA350">
        <v>3.004027329856608</v>
      </c>
      <c r="BB350">
        <v>14.75562045962057</v>
      </c>
      <c r="BC350">
        <v>5.3987134808338233</v>
      </c>
      <c r="BD350">
        <v>0.31196528877822038</v>
      </c>
      <c r="BE350">
        <v>12.93683168453963</v>
      </c>
      <c r="BF350">
        <v>11.18564277400384</v>
      </c>
      <c r="BG350">
        <v>53.171442739890409</v>
      </c>
      <c r="BH350">
        <v>12.92079920236683</v>
      </c>
      <c r="BI350">
        <v>12.0224983728615</v>
      </c>
      <c r="BJ350">
        <v>4.0616339403085586</v>
      </c>
      <c r="BK350">
        <v>26.286791563929931</v>
      </c>
      <c r="BL350">
        <v>16.997739058091781</v>
      </c>
      <c r="BM350">
        <v>7.007225957767198</v>
      </c>
      <c r="BN350">
        <v>33.942932202178348</v>
      </c>
      <c r="BO350">
        <v>2.242675277363372</v>
      </c>
      <c r="BP350">
        <v>0.075217795160060594</v>
      </c>
      <c r="BQ350">
        <v>9.3082475773158109</v>
      </c>
      <c r="BR350">
        <v>12.363112733864719</v>
      </c>
      <c r="BS350">
        <v>5.657929085837301</v>
      </c>
      <c r="BT350">
        <v>0.31066325574693759</v>
      </c>
      <c r="BU350">
        <v>24.446438827086759</v>
      </c>
      <c r="BV350">
        <v>1.913876362231876</v>
      </c>
      <c r="BW350">
        <v>849.24214886667539</v>
      </c>
      <c r="BX350">
        <v>1179.8075764576161</v>
      </c>
      <c r="BY350">
        <v>1802.7978604013831</v>
      </c>
      <c r="BZ350">
        <v>1956.6072434972159</v>
      </c>
      <c r="CA350">
        <v>2059.1470805578861</v>
      </c>
      <c r="CB350">
        <v>538.18353248037602</v>
      </c>
      <c r="CC350">
        <v>794.75224483132422</v>
      </c>
      <c r="CD350">
        <v>784.61044912938246</v>
      </c>
      <c r="CE350">
        <v>793.22943176333411</v>
      </c>
      <c r="CF350">
        <v>1061.427567958594</v>
      </c>
      <c r="CG350">
        <v>298.71720860793431</v>
      </c>
      <c r="CH350">
        <v>674.63098749794528</v>
      </c>
      <c r="CI350">
        <v>647.31737400439636</v>
      </c>
      <c r="CJ350">
        <v>1011.977094534126</v>
      </c>
      <c r="CK350">
        <v>1242.7560189733611</v>
      </c>
      <c r="CL350">
        <v>60.566954830970857</v>
      </c>
      <c r="CM350">
        <v>72.447323215588696</v>
      </c>
      <c r="CN350">
        <v>344.07100162431419</v>
      </c>
      <c r="CO350">
        <v>303.97612781046058</v>
      </c>
      <c r="CP350">
        <v>1.6927652531563591</v>
      </c>
      <c r="CQ350">
        <v>196.88345063200671</v>
      </c>
      <c r="CR350">
        <v>12.85404369454049</v>
      </c>
      <c r="CS350">
        <v>0.98072705760752765</v>
      </c>
      <c r="CT350">
        <v>444.14867521363362</v>
      </c>
      <c r="CU350">
        <v>1044.2462425408639</v>
      </c>
      <c r="CV350">
        <v>2183.2464021075712</v>
      </c>
      <c r="CW350">
        <v>246.91782620258849</v>
      </c>
      <c r="CX350">
        <v>692.90388237407251</v>
      </c>
      <c r="CY350">
        <v>103.3422561650225</v>
      </c>
      <c r="CZ350">
        <v>198.113392362957</v>
      </c>
      <c r="DA350">
        <v>438.42704209697592</v>
      </c>
      <c r="DB350">
        <v>2.330540020731712</v>
      </c>
      <c r="DC350">
        <v>9.9785488472363362</v>
      </c>
      <c r="DD350">
        <v>200.35495125100431</v>
      </c>
      <c r="DE350">
        <v>0.087096476895970304</v>
      </c>
      <c r="DF350">
        <v>39.839075556990721</v>
      </c>
      <c r="DG350">
        <v>984.46348886671967</v>
      </c>
      <c r="DH350">
        <v>16.525114765012649</v>
      </c>
      <c r="DI350">
        <v>2.891841144125018</v>
      </c>
      <c r="DJ350">
        <v>238.27276473526001</v>
      </c>
      <c r="DK350">
        <v>8.0403749344678683</v>
      </c>
    </row>
    <row r="351">
      <c r="A351" t="s">
        <v>725</v>
      </c>
      <c r="B351">
        <v>2018</v>
      </c>
      <c r="C351" t="s">
        <v>732</v>
      </c>
      <c r="D351">
        <v>230</v>
      </c>
      <c r="E351" t="s">
        <v>95</v>
      </c>
      <c r="F351" t="s">
        <v>94</v>
      </c>
      <c r="G351" t="s">
        <v>195</v>
      </c>
      <c r="H351">
        <v>53.666560361414987</v>
      </c>
      <c r="I351">
        <v>52.900614345735228</v>
      </c>
      <c r="J351">
        <v>43.786065802963911</v>
      </c>
      <c r="K351">
        <v>39.744850213873661</v>
      </c>
      <c r="L351">
        <v>26.035068552251229</v>
      </c>
      <c r="M351">
        <v>52.440831727147263</v>
      </c>
      <c r="N351">
        <v>47.596380940371731</v>
      </c>
      <c r="O351">
        <v>39.862265335894023</v>
      </c>
      <c r="P351">
        <v>34.765914431738437</v>
      </c>
      <c r="Q351">
        <v>12.177691463234421</v>
      </c>
      <c r="R351">
        <v>53.772049339934348</v>
      </c>
      <c r="S351">
        <v>55.907637653063411</v>
      </c>
      <c r="T351">
        <v>52.359123634005563</v>
      </c>
      <c r="U351">
        <v>45.865020159449017</v>
      </c>
      <c r="V351">
        <v>33.350098932060853</v>
      </c>
      <c r="W351" t="s">
        <v>523</v>
      </c>
      <c r="X351" t="s">
        <v>262</v>
      </c>
      <c r="Y351" t="s">
        <v>524</v>
      </c>
      <c r="Z351" t="s">
        <v>525</v>
      </c>
      <c r="AA351" t="s">
        <v>526</v>
      </c>
      <c r="AB351" t="s">
        <v>527</v>
      </c>
      <c r="AC351" t="s">
        <v>528</v>
      </c>
      <c r="AD351" t="s">
        <v>529</v>
      </c>
      <c r="AE351" t="s">
        <v>328</v>
      </c>
      <c r="AF351" t="s">
        <v>266</v>
      </c>
      <c r="AG351" t="s">
        <v>530</v>
      </c>
      <c r="AH351" t="s">
        <v>531</v>
      </c>
      <c r="AI351" t="s">
        <v>532</v>
      </c>
      <c r="AJ351" t="s">
        <v>533</v>
      </c>
      <c r="AK351" t="s">
        <v>534</v>
      </c>
      <c r="AL351" t="s">
        <v>535</v>
      </c>
      <c r="AM351" t="s">
        <v>267</v>
      </c>
      <c r="AN351" t="s">
        <v>536</v>
      </c>
      <c r="AO351" t="s">
        <v>329</v>
      </c>
      <c r="AP351" t="s">
        <v>537</v>
      </c>
      <c r="AQ351" t="s">
        <v>538</v>
      </c>
      <c r="AR351" t="s">
        <v>331</v>
      </c>
      <c r="AS351" t="s">
        <v>539</v>
      </c>
      <c r="AT351" t="s">
        <v>540</v>
      </c>
      <c r="AU351" t="s">
        <v>541</v>
      </c>
      <c r="AV351" t="s">
        <v>542</v>
      </c>
      <c r="AW351">
        <v>41.86351986573127</v>
      </c>
      <c r="AX351">
        <v>20.25107945857237</v>
      </c>
      <c r="AY351">
        <v>69.597737600712406</v>
      </c>
      <c r="AZ351">
        <v>63.92564519221191</v>
      </c>
      <c r="BA351">
        <v>7.153690328143175</v>
      </c>
      <c r="BB351">
        <v>61.038561352333844</v>
      </c>
      <c r="BC351">
        <v>72.85858629270642</v>
      </c>
      <c r="BD351">
        <v>28.147497634188021</v>
      </c>
      <c r="BE351">
        <v>32.108339830737052</v>
      </c>
      <c r="BF351">
        <v>24.16733844298108</v>
      </c>
      <c r="BG351">
        <v>25.28901848085043</v>
      </c>
      <c r="BH351">
        <v>55.111136924651881</v>
      </c>
      <c r="BI351">
        <v>47.811463591707067</v>
      </c>
      <c r="BJ351">
        <v>89.342236691825789</v>
      </c>
      <c r="BK351">
        <v>31.859498978468299</v>
      </c>
      <c r="BL351">
        <v>60.0145125477775</v>
      </c>
      <c r="BM351">
        <v>65.102419444407971</v>
      </c>
      <c r="BN351">
        <v>41.23149703786337</v>
      </c>
      <c r="BO351">
        <v>11.71116973715367</v>
      </c>
      <c r="BP351">
        <v>38.079931814668583</v>
      </c>
      <c r="BQ351">
        <v>78.444555929830287</v>
      </c>
      <c r="BR351">
        <v>49.020104627341951</v>
      </c>
      <c r="BS351">
        <v>54.042886580281802</v>
      </c>
      <c r="BT351">
        <v>19.912665684232351</v>
      </c>
      <c r="BU351">
        <v>38.511464985476607</v>
      </c>
      <c r="BV351">
        <v>86.050639811511573</v>
      </c>
      <c r="BW351">
        <v>5267.8853878746922</v>
      </c>
      <c r="BX351">
        <v>5508.3004838626584</v>
      </c>
      <c r="BY351">
        <v>5396.5604863652807</v>
      </c>
      <c r="BZ351">
        <v>5299.4809142112908</v>
      </c>
      <c r="CA351">
        <v>3996.2347479247142</v>
      </c>
      <c r="CB351">
        <v>2716.669904044094</v>
      </c>
      <c r="CC351">
        <v>2530.9486995394532</v>
      </c>
      <c r="CD351">
        <v>2592.6447451535792</v>
      </c>
      <c r="CE351">
        <v>2269.461146684615</v>
      </c>
      <c r="CF351">
        <v>839.79797080623337</v>
      </c>
      <c r="CG351">
        <v>2826.0075020860741</v>
      </c>
      <c r="CH351">
        <v>3091.9782636991481</v>
      </c>
      <c r="CI351">
        <v>3026.4284403474389</v>
      </c>
      <c r="CJ351">
        <v>3019.918699156588</v>
      </c>
      <c r="CK351">
        <v>2554.6066487214161</v>
      </c>
      <c r="CL351">
        <v>171.7896160984823</v>
      </c>
      <c r="CM351">
        <v>87.483237839694425</v>
      </c>
      <c r="CN351">
        <v>4491.6166189450651</v>
      </c>
      <c r="CO351">
        <v>926.89934731512551</v>
      </c>
      <c r="CP351">
        <v>4.0310946238626624</v>
      </c>
      <c r="CQ351">
        <v>814.43424311077399</v>
      </c>
      <c r="CR351">
        <v>173.4723383735215</v>
      </c>
      <c r="CS351">
        <v>88.487448850172456</v>
      </c>
      <c r="CT351">
        <v>1102.346922869353</v>
      </c>
      <c r="CU351">
        <v>2256.1646989074238</v>
      </c>
      <c r="CV351">
        <v>1038.379922870274</v>
      </c>
      <c r="CW351">
        <v>1053.1795994860399</v>
      </c>
      <c r="CX351">
        <v>2755.5627555302722</v>
      </c>
      <c r="CY351">
        <v>2273.180805127241</v>
      </c>
      <c r="CZ351">
        <v>240.11273518330029</v>
      </c>
      <c r="DA351">
        <v>1547.9697111062601</v>
      </c>
      <c r="DB351">
        <v>21.65247629748205</v>
      </c>
      <c r="DC351">
        <v>12.121242348373061</v>
      </c>
      <c r="DD351">
        <v>1046.246358295002</v>
      </c>
      <c r="DE351">
        <v>44.093660209512272</v>
      </c>
      <c r="DF351">
        <v>335.74081101356842</v>
      </c>
      <c r="DG351">
        <v>3903.4266098582311</v>
      </c>
      <c r="DH351">
        <v>157.84307109949521</v>
      </c>
      <c r="DI351">
        <v>185.3591142486992</v>
      </c>
      <c r="DJ351">
        <v>375.36073458385948</v>
      </c>
      <c r="DK351">
        <v>361.50684604754832</v>
      </c>
    </row>
    <row r="352">
      <c r="A352" t="s">
        <v>725</v>
      </c>
      <c r="B352">
        <v>2018</v>
      </c>
      <c r="C352" t="s">
        <v>732</v>
      </c>
      <c r="D352">
        <v>231</v>
      </c>
      <c r="E352" t="s">
        <v>575</v>
      </c>
      <c r="F352" t="s">
        <v>576</v>
      </c>
      <c r="G352" t="s">
        <v>195</v>
      </c>
      <c r="H352">
        <v>0.21959007283607879</v>
      </c>
      <c r="I352">
        <v>0.50131013484444353</v>
      </c>
      <c r="J352">
        <v>1.2801844900229711</v>
      </c>
      <c r="K352">
        <v>3.934689817021658</v>
      </c>
      <c r="L352">
        <v>18.071963016500799</v>
      </c>
      <c r="M352">
        <v>1.010060707569628</v>
      </c>
      <c r="N352">
        <v>2.1190631263986019</v>
      </c>
      <c r="O352">
        <v>6.6736266476692494</v>
      </c>
      <c r="P352">
        <v>14.81765491650582</v>
      </c>
      <c r="Q352">
        <v>24.162572152819099</v>
      </c>
      <c r="R352">
        <v>0.084495806646952901</v>
      </c>
      <c r="S352">
        <v>0.1879079054213276</v>
      </c>
      <c r="T352">
        <v>0.29597342342705668</v>
      </c>
      <c r="U352">
        <v>1.1716371560919701</v>
      </c>
      <c r="V352">
        <v>2.8817770912235301</v>
      </c>
      <c r="W352" t="s">
        <v>523</v>
      </c>
      <c r="X352" t="s">
        <v>262</v>
      </c>
      <c r="Y352" t="s">
        <v>524</v>
      </c>
      <c r="Z352" t="s">
        <v>525</v>
      </c>
      <c r="AA352" t="s">
        <v>526</v>
      </c>
      <c r="AB352" t="s">
        <v>527</v>
      </c>
      <c r="AC352" t="s">
        <v>528</v>
      </c>
      <c r="AD352" t="s">
        <v>529</v>
      </c>
      <c r="AE352" t="s">
        <v>328</v>
      </c>
      <c r="AF352" t="s">
        <v>266</v>
      </c>
      <c r="AG352" t="s">
        <v>530</v>
      </c>
      <c r="AH352" t="s">
        <v>531</v>
      </c>
      <c r="AI352" t="s">
        <v>532</v>
      </c>
      <c r="AJ352" t="s">
        <v>533</v>
      </c>
      <c r="AK352" t="s">
        <v>534</v>
      </c>
      <c r="AL352" t="s">
        <v>535</v>
      </c>
      <c r="AM352" t="s">
        <v>267</v>
      </c>
      <c r="AN352" t="s">
        <v>536</v>
      </c>
      <c r="AO352" t="s">
        <v>329</v>
      </c>
      <c r="AP352" t="s">
        <v>537</v>
      </c>
      <c r="AQ352" t="s">
        <v>538</v>
      </c>
      <c r="AR352" t="s">
        <v>331</v>
      </c>
      <c r="AS352" t="s">
        <v>539</v>
      </c>
      <c r="AT352" t="s">
        <v>540</v>
      </c>
      <c r="AU352" t="s">
        <v>541</v>
      </c>
      <c r="AV352" t="s">
        <v>542</v>
      </c>
      <c r="AW352">
        <v>0.63240061633464306</v>
      </c>
      <c r="AX352">
        <v>2.56194823712327</v>
      </c>
      <c r="AY352">
        <v>3.8090319333713309</v>
      </c>
      <c r="AZ352">
        <v>1.1784923332552391</v>
      </c>
      <c r="BA352">
        <v>1.800061172500218</v>
      </c>
      <c r="BB352">
        <v>1.505978023354043</v>
      </c>
      <c r="BC352">
        <v>0.89643150809505434</v>
      </c>
      <c r="BD352">
        <v>0.96418933085611924</v>
      </c>
      <c r="BE352">
        <v>1.155840022062613</v>
      </c>
      <c r="BF352">
        <v>15.903019213618981</v>
      </c>
      <c r="BG352">
        <v>5.0637527965242244</v>
      </c>
      <c r="BH352">
        <v>7.603969795552155</v>
      </c>
      <c r="BI352">
        <v>1.8088663840523349</v>
      </c>
      <c r="BJ352">
        <v>0.49525717907143918</v>
      </c>
      <c r="BK352">
        <v>4.7359187924190049</v>
      </c>
      <c r="BL352">
        <v>2.739512866110672</v>
      </c>
      <c r="BM352">
        <v>0.54163128024627005</v>
      </c>
      <c r="BN352">
        <v>0.64965468277715521</v>
      </c>
      <c r="BO352">
        <v>8.5907656100003074</v>
      </c>
      <c r="BP352">
        <v>0.75269498065353113</v>
      </c>
      <c r="BQ352">
        <v>0.6130577261032184</v>
      </c>
      <c r="BR352">
        <v>0.64406019896160982</v>
      </c>
      <c r="BS352">
        <v>3.3812453713723452</v>
      </c>
      <c r="BT352">
        <v>0.92065441832268424</v>
      </c>
      <c r="BU352">
        <v>3.2071665644587721</v>
      </c>
      <c r="BV352">
        <v>1.684627239721382</v>
      </c>
      <c r="BW352">
        <v>47.1672642619328</v>
      </c>
      <c r="BX352">
        <v>107.63549282983671</v>
      </c>
      <c r="BY352">
        <v>275.07413813911711</v>
      </c>
      <c r="BZ352">
        <v>844.85043683254821</v>
      </c>
      <c r="CA352">
        <v>3881.1891791394241</v>
      </c>
      <c r="CB352">
        <v>95.208241838031881</v>
      </c>
      <c r="CC352">
        <v>199.42695224320079</v>
      </c>
      <c r="CD352">
        <v>628.93503595066875</v>
      </c>
      <c r="CE352">
        <v>1394.493488390435</v>
      </c>
      <c r="CF352">
        <v>2280.665553543332</v>
      </c>
      <c r="CG352">
        <v>10.18968397812046</v>
      </c>
      <c r="CH352">
        <v>22.644062618735418</v>
      </c>
      <c r="CI352">
        <v>35.679507873175083</v>
      </c>
      <c r="CJ352">
        <v>141.20957910635099</v>
      </c>
      <c r="CK352">
        <v>347.46440566080821</v>
      </c>
      <c r="CL352">
        <v>8.9929059911987057</v>
      </c>
      <c r="CM352">
        <v>65.539790981168849</v>
      </c>
      <c r="CN352">
        <v>329.5122210630152</v>
      </c>
      <c r="CO352">
        <v>25.35235477622286</v>
      </c>
      <c r="CP352">
        <v>37.862911765754568</v>
      </c>
      <c r="CQ352">
        <v>60.698349394994857</v>
      </c>
      <c r="CR352">
        <v>41.686462421643647</v>
      </c>
      <c r="CS352">
        <v>37.28154184127083</v>
      </c>
      <c r="CT352">
        <v>42.366296196648939</v>
      </c>
      <c r="CU352">
        <v>2380.6543575937399</v>
      </c>
      <c r="CV352">
        <v>383.10592387045148</v>
      </c>
      <c r="CW352">
        <v>211.56069972664471</v>
      </c>
      <c r="CX352">
        <v>134.1757401385243</v>
      </c>
      <c r="CY352">
        <v>14.00508055294563</v>
      </c>
      <c r="CZ352">
        <v>146.102091523154</v>
      </c>
      <c r="DA352">
        <v>96.873523602489911</v>
      </c>
      <c r="DB352">
        <v>6.7861461808190908</v>
      </c>
      <c r="DC352">
        <v>4.6562815146878087</v>
      </c>
      <c r="DD352">
        <v>797.4873948566202</v>
      </c>
      <c r="DE352">
        <v>6.2964113900688101</v>
      </c>
      <c r="DF352">
        <v>6.6890976414721077</v>
      </c>
      <c r="DG352">
        <v>55.107780351121399</v>
      </c>
      <c r="DH352">
        <v>62.325926903321459</v>
      </c>
      <c r="DI352">
        <v>24.017442097422279</v>
      </c>
      <c r="DJ352">
        <v>162.50816085687009</v>
      </c>
      <c r="DK352">
        <v>14.27161797058856</v>
      </c>
    </row>
    <row r="353">
      <c r="A353" t="s">
        <v>725</v>
      </c>
      <c r="B353">
        <v>2018</v>
      </c>
      <c r="C353" t="s">
        <v>732</v>
      </c>
      <c r="D353">
        <v>232</v>
      </c>
      <c r="E353" t="s">
        <v>575</v>
      </c>
      <c r="F353" t="s">
        <v>577</v>
      </c>
      <c r="G353" t="s">
        <v>195</v>
      </c>
      <c r="H353">
        <v>0.5043299767811017</v>
      </c>
      <c r="I353">
        <v>1.0703540852663811</v>
      </c>
      <c r="J353">
        <v>0.79278234555739335</v>
      </c>
      <c r="K353">
        <v>1.757757592698983</v>
      </c>
      <c r="L353">
        <v>6.4340199092533394</v>
      </c>
      <c r="M353">
        <v>0.97825767933895913</v>
      </c>
      <c r="N353">
        <v>1.3900201407426589</v>
      </c>
      <c r="O353">
        <v>5.1944250532485423</v>
      </c>
      <c r="P353">
        <v>5.923086033149163</v>
      </c>
      <c r="Q353">
        <v>5.9594283282858989</v>
      </c>
      <c r="R353">
        <v>0.46353533398902791</v>
      </c>
      <c r="S353">
        <v>0.61991821823145055</v>
      </c>
      <c r="T353">
        <v>1.4465036048820501</v>
      </c>
      <c r="U353">
        <v>0.61695655113504322</v>
      </c>
      <c r="V353">
        <v>0.46346338459305492</v>
      </c>
      <c r="W353" t="s">
        <v>523</v>
      </c>
      <c r="X353" t="s">
        <v>262</v>
      </c>
      <c r="Y353" t="s">
        <v>524</v>
      </c>
      <c r="Z353" t="s">
        <v>525</v>
      </c>
      <c r="AA353" t="s">
        <v>526</v>
      </c>
      <c r="AB353" t="s">
        <v>527</v>
      </c>
      <c r="AC353" t="s">
        <v>528</v>
      </c>
      <c r="AD353" t="s">
        <v>529</v>
      </c>
      <c r="AE353" t="s">
        <v>328</v>
      </c>
      <c r="AF353" t="s">
        <v>266</v>
      </c>
      <c r="AG353" t="s">
        <v>530</v>
      </c>
      <c r="AH353" t="s">
        <v>531</v>
      </c>
      <c r="AI353" t="s">
        <v>532</v>
      </c>
      <c r="AJ353" t="s">
        <v>533</v>
      </c>
      <c r="AK353" t="s">
        <v>534</v>
      </c>
      <c r="AL353" t="s">
        <v>535</v>
      </c>
      <c r="AM353" t="s">
        <v>267</v>
      </c>
      <c r="AN353" t="s">
        <v>536</v>
      </c>
      <c r="AO353" t="s">
        <v>329</v>
      </c>
      <c r="AP353" t="s">
        <v>537</v>
      </c>
      <c r="AQ353" t="s">
        <v>538</v>
      </c>
      <c r="AR353" t="s">
        <v>331</v>
      </c>
      <c r="AS353" t="s">
        <v>539</v>
      </c>
      <c r="AT353" t="s">
        <v>540</v>
      </c>
      <c r="AU353" t="s">
        <v>541</v>
      </c>
      <c r="AV353" t="s">
        <v>542</v>
      </c>
      <c r="AW353">
        <v>1.647137089162968</v>
      </c>
      <c r="AX353">
        <v>0.98388651607852362</v>
      </c>
      <c r="AY353">
        <v>0.064293708657517698</v>
      </c>
      <c r="AZ353">
        <v>0.1065921484879809</v>
      </c>
      <c r="BA353">
        <v>0</v>
      </c>
      <c r="BB353">
        <v>0.33537626938995768</v>
      </c>
      <c r="BC353">
        <v>0</v>
      </c>
      <c r="BD353">
        <v>3.556702931829296</v>
      </c>
      <c r="BE353">
        <v>1.1453367377004751</v>
      </c>
      <c r="BF353">
        <v>9.0365648275115706</v>
      </c>
      <c r="BG353">
        <v>0.9064894102528136</v>
      </c>
      <c r="BH353">
        <v>0.5608408631550672</v>
      </c>
      <c r="BI353">
        <v>0.016252714492234501</v>
      </c>
      <c r="BJ353">
        <v>0.12357345527110319</v>
      </c>
      <c r="BK353">
        <v>0.57896538494306959</v>
      </c>
      <c r="BL353">
        <v>0</v>
      </c>
      <c r="BM353">
        <v>0.074404136984961095</v>
      </c>
      <c r="BN353">
        <v>0.1235331230106166</v>
      </c>
      <c r="BO353">
        <v>2.2617228909765008</v>
      </c>
      <c r="BP353">
        <v>2.2985579853189861</v>
      </c>
      <c r="BQ353">
        <v>0.44587703263499812</v>
      </c>
      <c r="BR353">
        <v>0.60950292481948964</v>
      </c>
      <c r="BS353">
        <v>3.8659704708141178</v>
      </c>
      <c r="BT353">
        <v>0.55974468802662447</v>
      </c>
      <c r="BU353">
        <v>3.6445051386331491</v>
      </c>
      <c r="BV353">
        <v>0.020698706561330601</v>
      </c>
      <c r="BW353">
        <v>108.32850949417011</v>
      </c>
      <c r="BX353">
        <v>229.81400427067959</v>
      </c>
      <c r="BY353">
        <v>170.34569793311161</v>
      </c>
      <c r="BZ353">
        <v>377.42295812317911</v>
      </c>
      <c r="CA353">
        <v>1381.7894839293911</v>
      </c>
      <c r="CB353">
        <v>92.210490930313753</v>
      </c>
      <c r="CC353">
        <v>130.81605581807</v>
      </c>
      <c r="CD353">
        <v>489.53231579847278</v>
      </c>
      <c r="CE353">
        <v>557.42321918984044</v>
      </c>
      <c r="CF353">
        <v>562.5006651266732</v>
      </c>
      <c r="CG353">
        <v>55.899561806373349</v>
      </c>
      <c r="CH353">
        <v>74.703972249879612</v>
      </c>
      <c r="CI353">
        <v>174.37557791970059</v>
      </c>
      <c r="CJ353">
        <v>74.357640895648331</v>
      </c>
      <c r="CK353">
        <v>55.88115401555924</v>
      </c>
      <c r="CL353">
        <v>23.42273017270589</v>
      </c>
      <c r="CM353">
        <v>25.169796828285481</v>
      </c>
      <c r="CN353">
        <v>5.5619283615104731</v>
      </c>
      <c r="CO353">
        <v>2.2930670727085989</v>
      </c>
      <c r="CP353">
        <v>0</v>
      </c>
      <c r="CQ353">
        <v>13.517319418037649</v>
      </c>
      <c r="CR353">
        <v>0</v>
      </c>
      <c r="CS353">
        <v>137.52420289926599</v>
      </c>
      <c r="CT353">
        <v>41.981307575533457</v>
      </c>
      <c r="CU353">
        <v>1352.758060926604</v>
      </c>
      <c r="CV353">
        <v>68.58183583370419</v>
      </c>
      <c r="CW353">
        <v>15.60393960451886</v>
      </c>
      <c r="CX353">
        <v>1.205572736318032</v>
      </c>
      <c r="CY353">
        <v>3.494459582640363</v>
      </c>
      <c r="CZ353">
        <v>17.86095948163096</v>
      </c>
      <c r="DA353">
        <v>0</v>
      </c>
      <c r="DB353">
        <v>0.93221600829268503</v>
      </c>
      <c r="DC353">
        <v>0.88540114059840647</v>
      </c>
      <c r="DD353">
        <v>209.95747970504439</v>
      </c>
      <c r="DE353">
        <v>19.227797516239729</v>
      </c>
      <c r="DF353">
        <v>4.8649823342788956</v>
      </c>
      <c r="DG353">
        <v>52.150953215975058</v>
      </c>
      <c r="DH353">
        <v>71.260783087317208</v>
      </c>
      <c r="DI353">
        <v>14.60226048609178</v>
      </c>
      <c r="DJ353">
        <v>184.668247005323</v>
      </c>
      <c r="DK353">
        <v>0.17535275790594579</v>
      </c>
    </row>
    <row r="354">
      <c r="A354" t="s">
        <v>725</v>
      </c>
      <c r="B354">
        <v>2018</v>
      </c>
      <c r="C354" t="s">
        <v>732</v>
      </c>
      <c r="D354">
        <v>233</v>
      </c>
      <c r="E354" t="s">
        <v>575</v>
      </c>
      <c r="F354" t="s">
        <v>578</v>
      </c>
      <c r="G354" t="s">
        <v>195</v>
      </c>
      <c r="H354">
        <v>44.9895818375538</v>
      </c>
      <c r="I354">
        <v>46.978776337585948</v>
      </c>
      <c r="J354">
        <v>55.449481534814758</v>
      </c>
      <c r="K354">
        <v>56.428920538987427</v>
      </c>
      <c r="L354">
        <v>47.442559906551622</v>
      </c>
      <c r="M354">
        <v>52.992870607158864</v>
      </c>
      <c r="N354">
        <v>52.993649479669799</v>
      </c>
      <c r="O354">
        <v>57.509596534726533</v>
      </c>
      <c r="P354">
        <v>49.318445121684611</v>
      </c>
      <c r="Q354">
        <v>42.968884603073143</v>
      </c>
      <c r="R354">
        <v>43.03236396041401</v>
      </c>
      <c r="S354">
        <v>45.123643329151662</v>
      </c>
      <c r="T354">
        <v>46.266082721899068</v>
      </c>
      <c r="U354">
        <v>52.979054838389757</v>
      </c>
      <c r="V354">
        <v>60.387008298865993</v>
      </c>
      <c r="W354" t="s">
        <v>523</v>
      </c>
      <c r="X354" t="s">
        <v>262</v>
      </c>
      <c r="Y354" t="s">
        <v>524</v>
      </c>
      <c r="Z354" t="s">
        <v>525</v>
      </c>
      <c r="AA354" t="s">
        <v>526</v>
      </c>
      <c r="AB354" t="s">
        <v>527</v>
      </c>
      <c r="AC354" t="s">
        <v>528</v>
      </c>
      <c r="AD354" t="s">
        <v>529</v>
      </c>
      <c r="AE354" t="s">
        <v>328</v>
      </c>
      <c r="AF354" t="s">
        <v>266</v>
      </c>
      <c r="AG354" t="s">
        <v>530</v>
      </c>
      <c r="AH354" t="s">
        <v>531</v>
      </c>
      <c r="AI354" t="s">
        <v>532</v>
      </c>
      <c r="AJ354" t="s">
        <v>533</v>
      </c>
      <c r="AK354" t="s">
        <v>534</v>
      </c>
      <c r="AL354" t="s">
        <v>535</v>
      </c>
      <c r="AM354" t="s">
        <v>267</v>
      </c>
      <c r="AN354" t="s">
        <v>536</v>
      </c>
      <c r="AO354" t="s">
        <v>329</v>
      </c>
      <c r="AP354" t="s">
        <v>537</v>
      </c>
      <c r="AQ354" t="s">
        <v>538</v>
      </c>
      <c r="AR354" t="s">
        <v>331</v>
      </c>
      <c r="AS354" t="s">
        <v>539</v>
      </c>
      <c r="AT354" t="s">
        <v>540</v>
      </c>
      <c r="AU354" t="s">
        <v>541</v>
      </c>
      <c r="AV354" t="s">
        <v>542</v>
      </c>
      <c r="AW354">
        <v>26.577609800234541</v>
      </c>
      <c r="AX354">
        <v>13.346172832863131</v>
      </c>
      <c r="AY354">
        <v>70.956388195030371</v>
      </c>
      <c r="AZ354">
        <v>66.302205897914916</v>
      </c>
      <c r="BA354">
        <v>0.87889810009883984</v>
      </c>
      <c r="BB354">
        <v>31.286808421865668</v>
      </c>
      <c r="BC354">
        <v>4.2235873861180728</v>
      </c>
      <c r="BD354">
        <v>3.6094782877442051</v>
      </c>
      <c r="BE354">
        <v>91.363895682973677</v>
      </c>
      <c r="BF354">
        <v>37.860405443014258</v>
      </c>
      <c r="BG354">
        <v>48.81380381404648</v>
      </c>
      <c r="BH354">
        <v>60.521225779854333</v>
      </c>
      <c r="BI354">
        <v>76.065924901995501</v>
      </c>
      <c r="BJ354">
        <v>89.475259124845849</v>
      </c>
      <c r="BK354">
        <v>19.115149567348091</v>
      </c>
      <c r="BL354">
        <v>70.337634813891398</v>
      </c>
      <c r="BM354">
        <v>2.0385149509671669</v>
      </c>
      <c r="BN354">
        <v>3.3284884128419692</v>
      </c>
      <c r="BO354">
        <v>85.384433984459605</v>
      </c>
      <c r="BP354">
        <v>10.79097231479197</v>
      </c>
      <c r="BQ354">
        <v>38.693078368606663</v>
      </c>
      <c r="BR354">
        <v>91.81121101217397</v>
      </c>
      <c r="BS354">
        <v>8.5978820395091837</v>
      </c>
      <c r="BT354">
        <v>34.202031713245347</v>
      </c>
      <c r="BU354">
        <v>12.383901882403981</v>
      </c>
      <c r="BV354">
        <v>47.884550858018017</v>
      </c>
      <c r="BW354">
        <v>9663.6221672453521</v>
      </c>
      <c r="BX354">
        <v>10086.737514707909</v>
      </c>
      <c r="BY354">
        <v>11914.468939688821</v>
      </c>
      <c r="BZ354">
        <v>12116.32946544164</v>
      </c>
      <c r="CA354">
        <v>10188.906981043339</v>
      </c>
      <c r="CB354">
        <v>4995.1037622262074</v>
      </c>
      <c r="CC354">
        <v>4987.280403456507</v>
      </c>
      <c r="CD354">
        <v>5419.8117565819948</v>
      </c>
      <c r="CE354">
        <v>4641.37213123519</v>
      </c>
      <c r="CF354">
        <v>4055.7625392118612</v>
      </c>
      <c r="CG354">
        <v>5189.4432042077187</v>
      </c>
      <c r="CH354">
        <v>5437.6775838129306</v>
      </c>
      <c r="CI354">
        <v>5577.3624659370771</v>
      </c>
      <c r="CJ354">
        <v>6385.2106399005834</v>
      </c>
      <c r="CK354">
        <v>7281.0405815569829</v>
      </c>
      <c r="CL354">
        <v>377.94072338126148</v>
      </c>
      <c r="CM354">
        <v>341.4219558341203</v>
      </c>
      <c r="CN354">
        <v>6138.3042940413779</v>
      </c>
      <c r="CO354">
        <v>1426.3283679810411</v>
      </c>
      <c r="CP354">
        <v>18.486950178982141</v>
      </c>
      <c r="CQ354">
        <v>1261.012843212133</v>
      </c>
      <c r="CR354">
        <v>196.4081084455475</v>
      </c>
      <c r="CS354">
        <v>139.56482560350469</v>
      </c>
      <c r="CT354">
        <v>3348.8629847556158</v>
      </c>
      <c r="CU354">
        <v>5667.6369428636663</v>
      </c>
      <c r="CV354">
        <v>3693.0826126914349</v>
      </c>
      <c r="CW354">
        <v>1683.845835604149</v>
      </c>
      <c r="CX354">
        <v>5642.3193349317926</v>
      </c>
      <c r="CY354">
        <v>2530.217156848913</v>
      </c>
      <c r="CZ354">
        <v>589.6983149368964</v>
      </c>
      <c r="DA354">
        <v>2487.250419802026</v>
      </c>
      <c r="DB354">
        <v>25.540733989289791</v>
      </c>
      <c r="DC354">
        <v>23.85633395624254</v>
      </c>
      <c r="DD354">
        <v>7926.3028361882316</v>
      </c>
      <c r="DE354">
        <v>90.268173349289853</v>
      </c>
      <c r="DF354">
        <v>422.18174282198891</v>
      </c>
      <c r="DG354">
        <v>7855.6508512505079</v>
      </c>
      <c r="DH354">
        <v>158.48331270331209</v>
      </c>
      <c r="DI354">
        <v>892.24067135162409</v>
      </c>
      <c r="DJ354">
        <v>627.49628954211232</v>
      </c>
      <c r="DK354">
        <v>405.66245186197779</v>
      </c>
    </row>
    <row r="355">
      <c r="A355" t="s">
        <v>725</v>
      </c>
      <c r="B355">
        <v>2018</v>
      </c>
      <c r="C355" t="s">
        <v>732</v>
      </c>
      <c r="D355">
        <v>234</v>
      </c>
      <c r="E355" t="s">
        <v>575</v>
      </c>
      <c r="F355" t="s">
        <v>579</v>
      </c>
      <c r="G355" t="s">
        <v>195</v>
      </c>
      <c r="H355">
        <v>53.687854657356112</v>
      </c>
      <c r="I355">
        <v>50.6961116154921</v>
      </c>
      <c r="J355">
        <v>42.029032134900227</v>
      </c>
      <c r="K355">
        <v>37.487804051912782</v>
      </c>
      <c r="L355">
        <v>27.601630750623691</v>
      </c>
      <c r="M355">
        <v>44.631931661390936</v>
      </c>
      <c r="N355">
        <v>43.354968994604207</v>
      </c>
      <c r="O355">
        <v>29.9681872328289</v>
      </c>
      <c r="P355">
        <v>29.18238873658753</v>
      </c>
      <c r="Q355">
        <v>26.64180995638479</v>
      </c>
      <c r="R355">
        <v>55.990274157155618</v>
      </c>
      <c r="S355">
        <v>53.16802742407323</v>
      </c>
      <c r="T355">
        <v>51.21792467799483</v>
      </c>
      <c r="U355">
        <v>44.657191601940831</v>
      </c>
      <c r="V355">
        <v>35.966828381947288</v>
      </c>
      <c r="W355" t="s">
        <v>523</v>
      </c>
      <c r="X355" t="s">
        <v>262</v>
      </c>
      <c r="Y355" t="s">
        <v>524</v>
      </c>
      <c r="Z355" t="s">
        <v>525</v>
      </c>
      <c r="AA355" t="s">
        <v>526</v>
      </c>
      <c r="AB355" t="s">
        <v>527</v>
      </c>
      <c r="AC355" t="s">
        <v>528</v>
      </c>
      <c r="AD355" t="s">
        <v>529</v>
      </c>
      <c r="AE355" t="s">
        <v>328</v>
      </c>
      <c r="AF355" t="s">
        <v>266</v>
      </c>
      <c r="AG355" t="s">
        <v>530</v>
      </c>
      <c r="AH355" t="s">
        <v>531</v>
      </c>
      <c r="AI355" t="s">
        <v>532</v>
      </c>
      <c r="AJ355" t="s">
        <v>533</v>
      </c>
      <c r="AK355" t="s">
        <v>534</v>
      </c>
      <c r="AL355" t="s">
        <v>535</v>
      </c>
      <c r="AM355" t="s">
        <v>267</v>
      </c>
      <c r="AN355" t="s">
        <v>536</v>
      </c>
      <c r="AO355" t="s">
        <v>329</v>
      </c>
      <c r="AP355" t="s">
        <v>537</v>
      </c>
      <c r="AQ355" t="s">
        <v>538</v>
      </c>
      <c r="AR355" t="s">
        <v>331</v>
      </c>
      <c r="AS355" t="s">
        <v>539</v>
      </c>
      <c r="AT355" t="s">
        <v>540</v>
      </c>
      <c r="AU355" t="s">
        <v>541</v>
      </c>
      <c r="AV355" t="s">
        <v>542</v>
      </c>
      <c r="AW355">
        <v>71.116091427626415</v>
      </c>
      <c r="AX355">
        <v>82.518928245759369</v>
      </c>
      <c r="AY355">
        <v>25.145052387221831</v>
      </c>
      <c r="AZ355">
        <v>30.999115677011709</v>
      </c>
      <c r="BA355">
        <v>97.225869940991203</v>
      </c>
      <c r="BB355">
        <v>66.749298604262876</v>
      </c>
      <c r="BC355">
        <v>94.701990189110703</v>
      </c>
      <c r="BD355">
        <v>91.57627053936038</v>
      </c>
      <c r="BE355">
        <v>6.3046229720378069</v>
      </c>
      <c r="BF355">
        <v>36.610437850330371</v>
      </c>
      <c r="BG355">
        <v>44.507727649603602</v>
      </c>
      <c r="BH355">
        <v>30.365158393377609</v>
      </c>
      <c r="BI355">
        <v>19.932820115256501</v>
      </c>
      <c r="BJ355">
        <v>9.9059102408117194</v>
      </c>
      <c r="BK355">
        <v>74.93644070641146</v>
      </c>
      <c r="BL355">
        <v>26.922852319997851</v>
      </c>
      <c r="BM355">
        <v>96.672402007106456</v>
      </c>
      <c r="BN355">
        <v>95.550116274697217</v>
      </c>
      <c r="BO355">
        <v>3.55482307739558</v>
      </c>
      <c r="BP355">
        <v>86.049706465107917</v>
      </c>
      <c r="BQ355">
        <v>59.91566537155957</v>
      </c>
      <c r="BR355">
        <v>6.8027919542682129</v>
      </c>
      <c r="BS355">
        <v>83.87098590350179</v>
      </c>
      <c r="BT355">
        <v>63.867862239233283</v>
      </c>
      <c r="BU355">
        <v>79.362158571474666</v>
      </c>
      <c r="BV355">
        <v>49.442175020841653</v>
      </c>
      <c r="BW355">
        <v>11531.98409916323</v>
      </c>
      <c r="BX355">
        <v>10884.880593892471</v>
      </c>
      <c r="BY355">
        <v>9030.8075761185682</v>
      </c>
      <c r="BZ355">
        <v>8049.3225900904981</v>
      </c>
      <c r="CA355">
        <v>5927.8093087125644</v>
      </c>
      <c r="CB355">
        <v>4207.002323197783</v>
      </c>
      <c r="CC355">
        <v>4080.1754433275032</v>
      </c>
      <c r="CD355">
        <v>2824.257919977927</v>
      </c>
      <c r="CE355">
        <v>2746.3624506141468</v>
      </c>
      <c r="CF355">
        <v>2514.676743323681</v>
      </c>
      <c r="CG355">
        <v>6752.0889160043916</v>
      </c>
      <c r="CH355">
        <v>6407.0755278011256</v>
      </c>
      <c r="CI355">
        <v>6174.3055360731714</v>
      </c>
      <c r="CJ355">
        <v>5382.2322016618718</v>
      </c>
      <c r="CK355">
        <v>4336.6271059957689</v>
      </c>
      <c r="CL355">
        <v>1011.289850375028</v>
      </c>
      <c r="CM355">
        <v>2111.000226643891</v>
      </c>
      <c r="CN355">
        <v>2175.2514039770331</v>
      </c>
      <c r="CO355">
        <v>666.86948757821187</v>
      </c>
      <c r="CP355">
        <v>2045.0719070904429</v>
      </c>
      <c r="CQ355">
        <v>2690.3262768263512</v>
      </c>
      <c r="CR355">
        <v>4403.8958019920674</v>
      </c>
      <c r="CS355">
        <v>3540.9068038009332</v>
      </c>
      <c r="CT355">
        <v>231.0903923926262</v>
      </c>
      <c r="CU355">
        <v>5480.5189650506554</v>
      </c>
      <c r="CV355">
        <v>3367.2998674579462</v>
      </c>
      <c r="CW355">
        <v>844.8316247614564</v>
      </c>
      <c r="CX355">
        <v>1478.5508291778981</v>
      </c>
      <c r="CY355">
        <v>280.12329095951458</v>
      </c>
      <c r="CZ355">
        <v>2311.7733217962</v>
      </c>
      <c r="DA355">
        <v>952.03479491973951</v>
      </c>
      <c r="DB355">
        <v>1211.217068875429</v>
      </c>
      <c r="DC355">
        <v>684.8380407792057</v>
      </c>
      <c r="DD355">
        <v>329.99696696046777</v>
      </c>
      <c r="DE355">
        <v>719.81927052118624</v>
      </c>
      <c r="DF355">
        <v>653.74224784935325</v>
      </c>
      <c r="DG355">
        <v>582.0678958187483</v>
      </c>
      <c r="DH355">
        <v>1545.9797685754879</v>
      </c>
      <c r="DI355">
        <v>1666.1438349598941</v>
      </c>
      <c r="DJ355">
        <v>4021.3060880603448</v>
      </c>
      <c r="DK355">
        <v>418.85814077726172</v>
      </c>
    </row>
    <row r="356">
      <c r="A356" t="s">
        <v>725</v>
      </c>
      <c r="B356">
        <v>2018</v>
      </c>
      <c r="C356" t="s">
        <v>732</v>
      </c>
      <c r="D356">
        <v>235</v>
      </c>
      <c r="E356" t="s">
        <v>575</v>
      </c>
      <c r="F356" t="s">
        <v>580</v>
      </c>
      <c r="G356" t="s">
        <v>195</v>
      </c>
      <c r="H356">
        <v>0.19090359487601749</v>
      </c>
      <c r="I356">
        <v>0.48179836410200338</v>
      </c>
      <c r="J356">
        <v>0.13716548029074621</v>
      </c>
      <c r="K356">
        <v>0.2479721864136549</v>
      </c>
      <c r="L356">
        <v>0.40599299339216621</v>
      </c>
      <c r="M356">
        <v>0.11242884831932901</v>
      </c>
      <c r="N356">
        <v>0.1032079632725009</v>
      </c>
      <c r="O356">
        <v>0.36772121110614941</v>
      </c>
      <c r="P356">
        <v>0.75842519207290016</v>
      </c>
      <c r="Q356">
        <v>0.16757022474876809</v>
      </c>
      <c r="R356">
        <v>0.210060793411564</v>
      </c>
      <c r="S356">
        <v>0.3601655086384582</v>
      </c>
      <c r="T356">
        <v>0.55621094490853484</v>
      </c>
      <c r="U356">
        <v>0.16563961424309601</v>
      </c>
      <c r="V356">
        <v>0.1364709141741742</v>
      </c>
      <c r="W356" t="s">
        <v>523</v>
      </c>
      <c r="X356" t="s">
        <v>262</v>
      </c>
      <c r="Y356" t="s">
        <v>524</v>
      </c>
      <c r="Z356" t="s">
        <v>525</v>
      </c>
      <c r="AA356" t="s">
        <v>526</v>
      </c>
      <c r="AB356" t="s">
        <v>527</v>
      </c>
      <c r="AC356" t="s">
        <v>528</v>
      </c>
      <c r="AD356" t="s">
        <v>529</v>
      </c>
      <c r="AE356" t="s">
        <v>328</v>
      </c>
      <c r="AF356" t="s">
        <v>266</v>
      </c>
      <c r="AG356" t="s">
        <v>530</v>
      </c>
      <c r="AH356" t="s">
        <v>531</v>
      </c>
      <c r="AI356" t="s">
        <v>532</v>
      </c>
      <c r="AJ356" t="s">
        <v>533</v>
      </c>
      <c r="AK356" t="s">
        <v>534</v>
      </c>
      <c r="AL356" t="s">
        <v>535</v>
      </c>
      <c r="AM356" t="s">
        <v>267</v>
      </c>
      <c r="AN356" t="s">
        <v>536</v>
      </c>
      <c r="AO356" t="s">
        <v>329</v>
      </c>
      <c r="AP356" t="s">
        <v>537</v>
      </c>
      <c r="AQ356" t="s">
        <v>538</v>
      </c>
      <c r="AR356" t="s">
        <v>331</v>
      </c>
      <c r="AS356" t="s">
        <v>539</v>
      </c>
      <c r="AT356" t="s">
        <v>540</v>
      </c>
      <c r="AU356" t="s">
        <v>541</v>
      </c>
      <c r="AV356" t="s">
        <v>542</v>
      </c>
      <c r="AW356">
        <v>0.026761066641484501</v>
      </c>
      <c r="AX356">
        <v>0.4770212417534746</v>
      </c>
      <c r="AY356">
        <v>0.025233775718923299</v>
      </c>
      <c r="AZ356">
        <v>1.413593943330127</v>
      </c>
      <c r="BA356">
        <v>0.095170786409643507</v>
      </c>
      <c r="BB356">
        <v>0.1225386811275825</v>
      </c>
      <c r="BC356">
        <v>0.17799091667620789</v>
      </c>
      <c r="BD356">
        <v>0.29335891021002458</v>
      </c>
      <c r="BE356">
        <v>0.030304585225408201</v>
      </c>
      <c r="BF356">
        <v>0.52668751367125966</v>
      </c>
      <c r="BG356">
        <v>0.029115432442476798</v>
      </c>
      <c r="BH356">
        <v>0.24034188347576591</v>
      </c>
      <c r="BI356">
        <v>0.39592597216066061</v>
      </c>
      <c r="BJ356">
        <v>0</v>
      </c>
      <c r="BK356">
        <v>0.61083445185274576</v>
      </c>
      <c r="BL356">
        <v>0</v>
      </c>
      <c r="BM356">
        <v>0.50842932852470857</v>
      </c>
      <c r="BN356">
        <v>0.32969845264102909</v>
      </c>
      <c r="BO356">
        <v>0.2022407288631069</v>
      </c>
      <c r="BP356">
        <v>0.1080682541275171</v>
      </c>
      <c r="BQ356">
        <v>0.33232150109553349</v>
      </c>
      <c r="BR356">
        <v>0.1324339097767471</v>
      </c>
      <c r="BS356">
        <v>0.12137049182453261</v>
      </c>
      <c r="BT356">
        <v>0.44970694117212179</v>
      </c>
      <c r="BU356">
        <v>0.81775532226644554</v>
      </c>
      <c r="BV356">
        <v>0.80180170529062167</v>
      </c>
      <c r="BW356">
        <v>41.005498070906647</v>
      </c>
      <c r="BX356">
        <v>103.4461519131663</v>
      </c>
      <c r="BY356">
        <v>29.472842834346501</v>
      </c>
      <c r="BZ356">
        <v>53.24419960821151</v>
      </c>
      <c r="CA356">
        <v>87.192277414542971</v>
      </c>
      <c r="CB356">
        <v>10.597534286938091</v>
      </c>
      <c r="CC356">
        <v>9.7129950053179428</v>
      </c>
      <c r="CD356">
        <v>34.654733525981868</v>
      </c>
      <c r="CE356">
        <v>71.375598752729189</v>
      </c>
      <c r="CF356">
        <v>15.81667866181378</v>
      </c>
      <c r="CG356">
        <v>25.332063045453818</v>
      </c>
      <c r="CH356">
        <v>43.402167207555273</v>
      </c>
      <c r="CI356">
        <v>67.051063430704104</v>
      </c>
      <c r="CJ356">
        <v>19.963433294163899</v>
      </c>
      <c r="CK356">
        <v>16.45470263051601</v>
      </c>
      <c r="CL356">
        <v>0.38054952875587611</v>
      </c>
      <c r="CM356">
        <v>12.20316321191779</v>
      </c>
      <c r="CN356">
        <v>2.182926693289502</v>
      </c>
      <c r="CO356">
        <v>30.40998583489591</v>
      </c>
      <c r="CP356">
        <v>2.0018447948081448</v>
      </c>
      <c r="CQ356">
        <v>4.9389138261915209</v>
      </c>
      <c r="CR356">
        <v>8.2770536202860399</v>
      </c>
      <c r="CS356">
        <v>11.343075613369029</v>
      </c>
      <c r="CT356">
        <v>1.1107878333241219</v>
      </c>
      <c r="CU356">
        <v>78.844206101311812</v>
      </c>
      <c r="CV356">
        <v>2.202772349475496</v>
      </c>
      <c r="CW356">
        <v>6.6868883502792187</v>
      </c>
      <c r="CX356">
        <v>29.368482284308062</v>
      </c>
      <c r="CY356">
        <v>0</v>
      </c>
      <c r="CZ356">
        <v>18.844113444880559</v>
      </c>
      <c r="DA356">
        <v>0</v>
      </c>
      <c r="DB356">
        <v>6.3701559932350786</v>
      </c>
      <c r="DC356">
        <v>2.3630535593017381</v>
      </c>
      <c r="DD356">
        <v>18.774162783255989</v>
      </c>
      <c r="DE356">
        <v>0.90400786996420757</v>
      </c>
      <c r="DF356">
        <v>3.6259733374836158</v>
      </c>
      <c r="DG356">
        <v>11.331454455319051</v>
      </c>
      <c r="DH356">
        <v>2.237201850454817</v>
      </c>
      <c r="DI356">
        <v>11.731666307633679</v>
      </c>
      <c r="DJ356">
        <v>41.43592507016033</v>
      </c>
      <c r="DK356">
        <v>6.7926051272723873</v>
      </c>
    </row>
    <row r="357">
      <c r="A357" t="s">
        <v>725</v>
      </c>
      <c r="B357">
        <v>2018</v>
      </c>
      <c r="C357" t="s">
        <v>732</v>
      </c>
      <c r="D357">
        <v>236</v>
      </c>
      <c r="E357" t="s">
        <v>575</v>
      </c>
      <c r="F357" t="s">
        <v>581</v>
      </c>
      <c r="G357" t="s">
        <v>195</v>
      </c>
      <c r="H357">
        <v>0.40773986059658479</v>
      </c>
      <c r="I357">
        <v>0.27164946270880341</v>
      </c>
      <c r="J357">
        <v>0.31135401441368238</v>
      </c>
      <c r="K357">
        <v>0.1428558129656973</v>
      </c>
      <c r="L357">
        <v>0.043833423678589799</v>
      </c>
      <c r="M357">
        <v>0.2744504962221434</v>
      </c>
      <c r="N357">
        <v>0.039090295312067598</v>
      </c>
      <c r="O357">
        <v>0.2864433204205582</v>
      </c>
      <c r="P357">
        <v>0</v>
      </c>
      <c r="Q357">
        <v>0.099734734688260898</v>
      </c>
      <c r="R357">
        <v>0.21926994838291061</v>
      </c>
      <c r="S357">
        <v>0.54033761448380158</v>
      </c>
      <c r="T357">
        <v>0.21730462688864469</v>
      </c>
      <c r="U357">
        <v>0.40952023819937178</v>
      </c>
      <c r="V357">
        <v>0.16445192919572579</v>
      </c>
      <c r="W357" t="s">
        <v>523</v>
      </c>
      <c r="X357" t="s">
        <v>262</v>
      </c>
      <c r="Y357" t="s">
        <v>524</v>
      </c>
      <c r="Z357" t="s">
        <v>525</v>
      </c>
      <c r="AA357" t="s">
        <v>526</v>
      </c>
      <c r="AB357" t="s">
        <v>527</v>
      </c>
      <c r="AC357" t="s">
        <v>528</v>
      </c>
      <c r="AD357" t="s">
        <v>529</v>
      </c>
      <c r="AE357" t="s">
        <v>328</v>
      </c>
      <c r="AF357" t="s">
        <v>266</v>
      </c>
      <c r="AG357" t="s">
        <v>530</v>
      </c>
      <c r="AH357" t="s">
        <v>531</v>
      </c>
      <c r="AI357" t="s">
        <v>532</v>
      </c>
      <c r="AJ357" t="s">
        <v>533</v>
      </c>
      <c r="AK357" t="s">
        <v>534</v>
      </c>
      <c r="AL357" t="s">
        <v>535</v>
      </c>
      <c r="AM357" t="s">
        <v>267</v>
      </c>
      <c r="AN357" t="s">
        <v>536</v>
      </c>
      <c r="AO357" t="s">
        <v>329</v>
      </c>
      <c r="AP357" t="s">
        <v>537</v>
      </c>
      <c r="AQ357" t="s">
        <v>538</v>
      </c>
      <c r="AR357" t="s">
        <v>331</v>
      </c>
      <c r="AS357" t="s">
        <v>539</v>
      </c>
      <c r="AT357" t="s">
        <v>540</v>
      </c>
      <c r="AU357" t="s">
        <v>541</v>
      </c>
      <c r="AV357" t="s">
        <v>542</v>
      </c>
      <c r="AW357">
        <v>0</v>
      </c>
      <c r="AX357">
        <v>0.1120429264223818</v>
      </c>
      <c r="AY357">
        <v>0</v>
      </c>
      <c r="AZ357">
        <v>0</v>
      </c>
      <c r="BA357">
        <v>0</v>
      </c>
      <c r="BB357">
        <v>0</v>
      </c>
      <c r="BC357">
        <v>0</v>
      </c>
      <c r="BD357">
        <v>0</v>
      </c>
      <c r="BE357">
        <v>0</v>
      </c>
      <c r="BF357">
        <v>0.062885151853705801</v>
      </c>
      <c r="BG357">
        <v>0.67911089713027717</v>
      </c>
      <c r="BH357">
        <v>0.70846328458524066</v>
      </c>
      <c r="BI357">
        <v>1.780209912042678</v>
      </c>
      <c r="BJ357">
        <v>0</v>
      </c>
      <c r="BK357">
        <v>0.0226910970257156</v>
      </c>
      <c r="BL357">
        <v>0</v>
      </c>
      <c r="BM357">
        <v>0.16461829617038939</v>
      </c>
      <c r="BN357">
        <v>0.018509054032032301</v>
      </c>
      <c r="BO357">
        <v>0.0060137083048061001</v>
      </c>
      <c r="BP357">
        <v>0</v>
      </c>
      <c r="BQ357">
        <v>0</v>
      </c>
      <c r="BR357">
        <v>0</v>
      </c>
      <c r="BS357">
        <v>0.16254572297792541</v>
      </c>
      <c r="BT357">
        <v>0</v>
      </c>
      <c r="BU357">
        <v>0.584512520762966</v>
      </c>
      <c r="BV357">
        <v>0.16614646956711651</v>
      </c>
      <c r="BW357">
        <v>87.581253134512977</v>
      </c>
      <c r="BX357">
        <v>58.325419263058158</v>
      </c>
      <c r="BY357">
        <v>66.900855180225719</v>
      </c>
      <c r="BZ357">
        <v>30.67377648576506</v>
      </c>
      <c r="CA357">
        <v>9.413798020206281</v>
      </c>
      <c r="CB357">
        <v>25.86968191224727</v>
      </c>
      <c r="CC357">
        <v>3.678823136156983</v>
      </c>
      <c r="CD357">
        <v>26.994953349608071</v>
      </c>
      <c r="CE357">
        <v>0</v>
      </c>
      <c r="CF357">
        <v>9.413798020206281</v>
      </c>
      <c r="CG357">
        <v>26.442631517279199</v>
      </c>
      <c r="CH357">
        <v>65.114018221825162</v>
      </c>
      <c r="CI357">
        <v>26.196007925899451</v>
      </c>
      <c r="CJ357">
        <v>49.356731451359472</v>
      </c>
      <c r="CK357">
        <v>19.828456549186281</v>
      </c>
      <c r="CL357">
        <v>0</v>
      </c>
      <c r="CM357">
        <v>2.8662835073072781</v>
      </c>
      <c r="CN357">
        <v>0</v>
      </c>
      <c r="CO357">
        <v>0</v>
      </c>
      <c r="CP357">
        <v>0</v>
      </c>
      <c r="CQ357">
        <v>0</v>
      </c>
      <c r="CR357">
        <v>0</v>
      </c>
      <c r="CS357">
        <v>0</v>
      </c>
      <c r="CT357">
        <v>0</v>
      </c>
      <c r="CU357">
        <v>9.413798020206281</v>
      </c>
      <c r="CV357">
        <v>51.379168397432117</v>
      </c>
      <c r="CW357">
        <v>19.71114986610845</v>
      </c>
      <c r="CX357">
        <v>132.0500975949104</v>
      </c>
      <c r="CY357">
        <v>0</v>
      </c>
      <c r="CZ357">
        <v>0.70001553652454507</v>
      </c>
      <c r="DA357">
        <v>0</v>
      </c>
      <c r="DB357">
        <v>2.06251718206101</v>
      </c>
      <c r="DC357">
        <v>0.132660270800007</v>
      </c>
      <c r="DD357">
        <v>0.55825717836425059</v>
      </c>
      <c r="DE357">
        <v>0</v>
      </c>
      <c r="DF357">
        <v>0</v>
      </c>
      <c r="DG357">
        <v>0</v>
      </c>
      <c r="DH357">
        <v>2.9961779569572999</v>
      </c>
      <c r="DI357">
        <v>0</v>
      </c>
      <c r="DJ357">
        <v>29.617437335385951</v>
      </c>
      <c r="DK357">
        <v>1.407539237710576</v>
      </c>
    </row>
    <row r="358">
      <c r="A358" t="s">
        <v>725</v>
      </c>
      <c r="B358">
        <v>2018</v>
      </c>
      <c r="C358" t="s">
        <v>732</v>
      </c>
      <c r="D358">
        <v>261</v>
      </c>
      <c r="E358" t="s">
        <v>73</v>
      </c>
      <c r="F358" t="s">
        <v>49</v>
      </c>
      <c r="G358" t="s">
        <v>768</v>
      </c>
      <c r="H358">
        <v>87.605006219071612</v>
      </c>
      <c r="I358">
        <v>89.215930825584906</v>
      </c>
      <c r="J358">
        <v>89.129712125980205</v>
      </c>
      <c r="K358">
        <v>88.212885552035473</v>
      </c>
      <c r="L358">
        <v>92.87310984978356</v>
      </c>
      <c r="M358">
        <v>90.496054543381717</v>
      </c>
      <c r="N358">
        <v>86.66909115606687</v>
      </c>
      <c r="O358">
        <v>91.168960455648133</v>
      </c>
      <c r="P358">
        <v>93.911730370186348</v>
      </c>
      <c r="Q358">
        <v>93.061762176272595</v>
      </c>
      <c r="R358">
        <v>87.153525694711419</v>
      </c>
      <c r="S358">
        <v>88.814459558404806</v>
      </c>
      <c r="T358">
        <v>88.454066947380809</v>
      </c>
      <c r="U358">
        <v>89.167653659956031</v>
      </c>
      <c r="V358">
        <v>88.730777720469078</v>
      </c>
      <c r="W358" t="s">
        <v>523</v>
      </c>
      <c r="X358" t="s">
        <v>262</v>
      </c>
      <c r="Y358" t="s">
        <v>524</v>
      </c>
      <c r="Z358" t="s">
        <v>525</v>
      </c>
      <c r="AA358" t="s">
        <v>526</v>
      </c>
      <c r="AB358" t="s">
        <v>527</v>
      </c>
      <c r="AC358" t="s">
        <v>528</v>
      </c>
      <c r="AD358" t="s">
        <v>529</v>
      </c>
      <c r="AE358" t="s">
        <v>328</v>
      </c>
      <c r="AF358" t="s">
        <v>266</v>
      </c>
      <c r="AG358" t="s">
        <v>530</v>
      </c>
      <c r="AH358" t="s">
        <v>531</v>
      </c>
      <c r="AI358" t="s">
        <v>532</v>
      </c>
      <c r="AJ358" t="s">
        <v>533</v>
      </c>
      <c r="AK358" t="s">
        <v>534</v>
      </c>
      <c r="AL358" t="s">
        <v>535</v>
      </c>
      <c r="AM358" t="s">
        <v>267</v>
      </c>
      <c r="AN358" t="s">
        <v>536</v>
      </c>
      <c r="AO358" t="s">
        <v>329</v>
      </c>
      <c r="AP358" t="s">
        <v>537</v>
      </c>
      <c r="AQ358" t="s">
        <v>538</v>
      </c>
      <c r="AR358" t="s">
        <v>331</v>
      </c>
      <c r="AS358" t="s">
        <v>539</v>
      </c>
      <c r="AT358" t="s">
        <v>540</v>
      </c>
      <c r="AU358" t="s">
        <v>541</v>
      </c>
      <c r="AV358" t="s">
        <v>542</v>
      </c>
      <c r="AW358">
        <v>92.13215590336074</v>
      </c>
      <c r="AX358">
        <v>88.360507919529013</v>
      </c>
      <c r="AY358">
        <v>91.87320252636168</v>
      </c>
      <c r="AZ358">
        <v>81.533779494244513</v>
      </c>
      <c r="BA358">
        <v>85.544926673570558</v>
      </c>
      <c r="BB358">
        <v>95.773380322920048</v>
      </c>
      <c r="BC358">
        <v>95.260722967352578</v>
      </c>
      <c r="BD358">
        <v>97.455512910808807</v>
      </c>
      <c r="BE358">
        <v>98.718526468047429</v>
      </c>
      <c r="BF358">
        <v>91.427963138319683</v>
      </c>
      <c r="BG358">
        <v>96.166619784453601</v>
      </c>
      <c r="BH358">
        <v>89.942236617587824</v>
      </c>
      <c r="BI358">
        <v>80.353609108682619</v>
      </c>
      <c r="BJ358">
        <v>85.589745374683815</v>
      </c>
      <c r="BK358">
        <v>91.967767380336113</v>
      </c>
      <c r="BL358">
        <v>75.444251581981916</v>
      </c>
      <c r="BM358">
        <v>95.316140089073585</v>
      </c>
      <c r="BN358">
        <v>80.640010465864847</v>
      </c>
      <c r="BO358">
        <v>84.663835289240964</v>
      </c>
      <c r="BP358">
        <v>81.416718471752034</v>
      </c>
      <c r="BQ358">
        <v>98.081210734728757</v>
      </c>
      <c r="BR358">
        <v>94.795254388552905</v>
      </c>
      <c r="BS358">
        <v>91.830557505158367</v>
      </c>
      <c r="BT358">
        <v>93.747922020407614</v>
      </c>
      <c r="BU358">
        <v>90.287321392200937</v>
      </c>
      <c r="BV358">
        <v>81.632245938879237</v>
      </c>
      <c r="BW358">
        <v>1682.697778063585</v>
      </c>
      <c r="BX358">
        <v>2002.2285981470829</v>
      </c>
      <c r="BY358">
        <v>2299.1870409256808</v>
      </c>
      <c r="BZ358">
        <v>2672.4397160806188</v>
      </c>
      <c r="CA358">
        <v>6693.0669029434412</v>
      </c>
      <c r="CB358">
        <v>663.58332466349543</v>
      </c>
      <c r="CC358">
        <v>859.9596481044116</v>
      </c>
      <c r="CD358">
        <v>1464.0767186061839</v>
      </c>
      <c r="CE358">
        <v>2491.431786783065</v>
      </c>
      <c r="CF358">
        <v>2762.9063771298829</v>
      </c>
      <c r="CG358">
        <v>1107.673854609214</v>
      </c>
      <c r="CH358">
        <v>1275.890136884002</v>
      </c>
      <c r="CI358">
        <v>1328.1177227740091</v>
      </c>
      <c r="CJ358">
        <v>1574.8874060697981</v>
      </c>
      <c r="CK358">
        <v>1821.0930605364199</v>
      </c>
      <c r="CL358">
        <v>209.35577439301471</v>
      </c>
      <c r="CM358">
        <v>308.40485423731468</v>
      </c>
      <c r="CN358">
        <v>1185.5150829658851</v>
      </c>
      <c r="CO358">
        <v>230.16295492652131</v>
      </c>
      <c r="CP358">
        <v>306.04020050512338</v>
      </c>
      <c r="CQ358">
        <v>549.53325844772121</v>
      </c>
      <c r="CR358">
        <v>600.67719031707747</v>
      </c>
      <c r="CS358">
        <v>468.79751561109413</v>
      </c>
      <c r="CT358">
        <v>542.17190264206067</v>
      </c>
      <c r="CU358">
        <v>3120.722347623157</v>
      </c>
      <c r="CV358">
        <v>1190.168676778673</v>
      </c>
      <c r="CW358">
        <v>295.54446644963781</v>
      </c>
      <c r="CX358">
        <v>800.92274510536822</v>
      </c>
      <c r="CY358">
        <v>317.33216652214122</v>
      </c>
      <c r="CZ358">
        <v>334.93989208734729</v>
      </c>
      <c r="DA358">
        <v>419.1916398952776</v>
      </c>
      <c r="DB358">
        <v>133.65284623047191</v>
      </c>
      <c r="DC358">
        <v>79.639349040651908</v>
      </c>
      <c r="DD358">
        <v>1318.3961583231351</v>
      </c>
      <c r="DE358">
        <v>89.968676564634961</v>
      </c>
      <c r="DF358">
        <v>152.59085685009251</v>
      </c>
      <c r="DG358">
        <v>1328.0887795035819</v>
      </c>
      <c r="DH358">
        <v>228.50440224750659</v>
      </c>
      <c r="DI358">
        <v>326.285335233826</v>
      </c>
      <c r="DJ358">
        <v>710.19901574023106</v>
      </c>
      <c r="DK358">
        <v>102.81394791890401</v>
      </c>
    </row>
    <row r="359">
      <c r="A359" t="s">
        <v>725</v>
      </c>
      <c r="B359">
        <v>2018</v>
      </c>
      <c r="C359" t="s">
        <v>732</v>
      </c>
      <c r="D359">
        <v>262</v>
      </c>
      <c r="E359" t="s">
        <v>73</v>
      </c>
      <c r="F359" t="s">
        <v>48</v>
      </c>
      <c r="G359" t="s">
        <v>195</v>
      </c>
      <c r="H359">
        <v>11.914558650001551</v>
      </c>
      <c r="I359">
        <v>10.734182481698531</v>
      </c>
      <c r="J359">
        <v>10.845092513869179</v>
      </c>
      <c r="K359">
        <v>11.768413854330751</v>
      </c>
      <c r="L359">
        <v>6.9479003271856747</v>
      </c>
      <c r="M359">
        <v>9.5039454566181938</v>
      </c>
      <c r="N359">
        <v>13.33090884393328</v>
      </c>
      <c r="O359">
        <v>8.5226386184676226</v>
      </c>
      <c r="P359">
        <v>5.8544559934684948</v>
      </c>
      <c r="Q359">
        <v>6.8795065420798567</v>
      </c>
      <c r="R359">
        <v>12.12039341081636</v>
      </c>
      <c r="S359">
        <v>11.185540441594879</v>
      </c>
      <c r="T359">
        <v>11.428081066626451</v>
      </c>
      <c r="U359">
        <v>10.832346340044021</v>
      </c>
      <c r="V359">
        <v>11.241618189802489</v>
      </c>
      <c r="W359" t="s">
        <v>523</v>
      </c>
      <c r="X359" t="s">
        <v>262</v>
      </c>
      <c r="Y359" t="s">
        <v>524</v>
      </c>
      <c r="Z359" t="s">
        <v>525</v>
      </c>
      <c r="AA359" t="s">
        <v>526</v>
      </c>
      <c r="AB359" t="s">
        <v>527</v>
      </c>
      <c r="AC359" t="s">
        <v>528</v>
      </c>
      <c r="AD359" t="s">
        <v>529</v>
      </c>
      <c r="AE359" t="s">
        <v>328</v>
      </c>
      <c r="AF359" t="s">
        <v>266</v>
      </c>
      <c r="AG359" t="s">
        <v>530</v>
      </c>
      <c r="AH359" t="s">
        <v>531</v>
      </c>
      <c r="AI359" t="s">
        <v>532</v>
      </c>
      <c r="AJ359" t="s">
        <v>533</v>
      </c>
      <c r="AK359" t="s">
        <v>534</v>
      </c>
      <c r="AL359" t="s">
        <v>535</v>
      </c>
      <c r="AM359" t="s">
        <v>267</v>
      </c>
      <c r="AN359" t="s">
        <v>536</v>
      </c>
      <c r="AO359" t="s">
        <v>329</v>
      </c>
      <c r="AP359" t="s">
        <v>537</v>
      </c>
      <c r="AQ359" t="s">
        <v>538</v>
      </c>
      <c r="AR359" t="s">
        <v>331</v>
      </c>
      <c r="AS359" t="s">
        <v>539</v>
      </c>
      <c r="AT359" t="s">
        <v>540</v>
      </c>
      <c r="AU359" t="s">
        <v>541</v>
      </c>
      <c r="AV359" t="s">
        <v>542</v>
      </c>
      <c r="AW359">
        <v>7.867844096639212</v>
      </c>
      <c r="AX359">
        <v>11.63949208047087</v>
      </c>
      <c r="AY359">
        <v>7.7429892493553654</v>
      </c>
      <c r="AZ359">
        <v>18.247358339514829</v>
      </c>
      <c r="BA359">
        <v>14.45507332642952</v>
      </c>
      <c r="BB359">
        <v>4.0909813345088617</v>
      </c>
      <c r="BC359">
        <v>4.7392770326473386</v>
      </c>
      <c r="BD359">
        <v>2.5444870891911382</v>
      </c>
      <c r="BE359">
        <v>1.2814735319525541</v>
      </c>
      <c r="BF359">
        <v>8.4990728390987016</v>
      </c>
      <c r="BG359">
        <v>3.8333802155463519</v>
      </c>
      <c r="BH359">
        <v>10.05776338241208</v>
      </c>
      <c r="BI359">
        <v>19.15188766799103</v>
      </c>
      <c r="BJ359">
        <v>14.41025462531629</v>
      </c>
      <c r="BK359">
        <v>8.0322326196639828</v>
      </c>
      <c r="BL359">
        <v>24.555748418017959</v>
      </c>
      <c r="BM359">
        <v>4.3260288615113298</v>
      </c>
      <c r="BN359">
        <v>19.35998953413549</v>
      </c>
      <c r="BO359">
        <v>14.743561551157949</v>
      </c>
      <c r="BP359">
        <v>18.583281528248019</v>
      </c>
      <c r="BQ359">
        <v>1.918789265271287</v>
      </c>
      <c r="BR359">
        <v>5.2047456114465156</v>
      </c>
      <c r="BS359">
        <v>8.1694424948417144</v>
      </c>
      <c r="BT359">
        <v>6.2520779795924932</v>
      </c>
      <c r="BU359">
        <v>9.5899479525740539</v>
      </c>
      <c r="BV359">
        <v>18.367754061120849</v>
      </c>
      <c r="BW359">
        <v>228.8522338190451</v>
      </c>
      <c r="BX359">
        <v>240.90189883915619</v>
      </c>
      <c r="BY359">
        <v>279.7596398637973</v>
      </c>
      <c r="BZ359">
        <v>356.5281464580907</v>
      </c>
      <c r="CA359">
        <v>500.71287372686942</v>
      </c>
      <c r="CB359">
        <v>69.689885988343903</v>
      </c>
      <c r="CC359">
        <v>132.2737267164519</v>
      </c>
      <c r="CD359">
        <v>136.8645284538768</v>
      </c>
      <c r="CE359">
        <v>155.3158236884172</v>
      </c>
      <c r="CF359">
        <v>204.24535332370269</v>
      </c>
      <c r="CG359">
        <v>154.0436004363934</v>
      </c>
      <c r="CH359">
        <v>160.68915800543721</v>
      </c>
      <c r="CI359">
        <v>171.59004131391299</v>
      </c>
      <c r="CJ359">
        <v>191.32191023192621</v>
      </c>
      <c r="CK359">
        <v>230.72076454849619</v>
      </c>
      <c r="CL359">
        <v>17.87843318659742</v>
      </c>
      <c r="CM359">
        <v>40.625342056013963</v>
      </c>
      <c r="CN359">
        <v>99.914123922256607</v>
      </c>
      <c r="CO359">
        <v>51.510747337823382</v>
      </c>
      <c r="CP359">
        <v>51.713569830009739</v>
      </c>
      <c r="CQ359">
        <v>23.473435890238171</v>
      </c>
      <c r="CR359">
        <v>29.884043742566352</v>
      </c>
      <c r="CS359">
        <v>12.23993584651291</v>
      </c>
      <c r="CT359">
        <v>7.0379792715913281</v>
      </c>
      <c r="CU359">
        <v>290.09993915018953</v>
      </c>
      <c r="CV359">
        <v>47.44233569769191</v>
      </c>
      <c r="CW359">
        <v>33.049170493392197</v>
      </c>
      <c r="CX359">
        <v>190.89599851389309</v>
      </c>
      <c r="CY359">
        <v>53.4273971767172</v>
      </c>
      <c r="CZ359">
        <v>29.25280458016152</v>
      </c>
      <c r="DA359">
        <v>136.43934736391759</v>
      </c>
      <c r="DB359">
        <v>6.0659828406378846</v>
      </c>
      <c r="DC359">
        <v>19.119751535561122</v>
      </c>
      <c r="DD359">
        <v>229.5886412733476</v>
      </c>
      <c r="DE359">
        <v>20.53525709101848</v>
      </c>
      <c r="DF359">
        <v>2.9851762219206952</v>
      </c>
      <c r="DG359">
        <v>72.918884930671581</v>
      </c>
      <c r="DH359">
        <v>20.328239582715419</v>
      </c>
      <c r="DI359">
        <v>21.76007014891794</v>
      </c>
      <c r="DJ359">
        <v>75.434418608263798</v>
      </c>
      <c r="DK359">
        <v>23.133766414331781</v>
      </c>
    </row>
    <row r="360">
      <c r="A360" t="s">
        <v>725</v>
      </c>
      <c r="B360">
        <v>2018</v>
      </c>
      <c r="C360" t="s">
        <v>732</v>
      </c>
      <c r="D360">
        <v>263</v>
      </c>
      <c r="E360" t="s">
        <v>73</v>
      </c>
      <c r="F360" t="s">
        <v>113</v>
      </c>
      <c r="G360" t="s">
        <v>195</v>
      </c>
      <c r="H360">
        <v>0.48043513092740869</v>
      </c>
      <c r="I360">
        <v>0.0498866927164376</v>
      </c>
      <c r="J360">
        <v>0.0251953601506942</v>
      </c>
      <c r="K360">
        <v>0.018700593634272799</v>
      </c>
      <c r="L360">
        <v>0.17898982303099009</v>
      </c>
      <c r="M360">
        <v>0</v>
      </c>
      <c r="N360">
        <v>0</v>
      </c>
      <c r="O360">
        <v>0.3084009258844248</v>
      </c>
      <c r="P360">
        <v>0.23381363634516861</v>
      </c>
      <c r="Q360">
        <v>0.0587312816473314</v>
      </c>
      <c r="R360">
        <v>0.72608089447218971</v>
      </c>
      <c r="S360">
        <v>0</v>
      </c>
      <c r="T360">
        <v>0.1178519859926026</v>
      </c>
      <c r="U360">
        <v>0</v>
      </c>
      <c r="V360">
        <v>0.027604089728469901</v>
      </c>
      <c r="W360" t="s">
        <v>523</v>
      </c>
      <c r="X360" t="s">
        <v>262</v>
      </c>
      <c r="Y360" t="s">
        <v>524</v>
      </c>
      <c r="Z360" t="s">
        <v>525</v>
      </c>
      <c r="AA360" t="s">
        <v>526</v>
      </c>
      <c r="AB360" t="s">
        <v>527</v>
      </c>
      <c r="AC360" t="s">
        <v>528</v>
      </c>
      <c r="AD360" t="s">
        <v>529</v>
      </c>
      <c r="AE360" t="s">
        <v>328</v>
      </c>
      <c r="AF360" t="s">
        <v>266</v>
      </c>
      <c r="AG360" t="s">
        <v>530</v>
      </c>
      <c r="AH360" t="s">
        <v>531</v>
      </c>
      <c r="AI360" t="s">
        <v>532</v>
      </c>
      <c r="AJ360" t="s">
        <v>533</v>
      </c>
      <c r="AK360" t="s">
        <v>534</v>
      </c>
      <c r="AL360" t="s">
        <v>535</v>
      </c>
      <c r="AM360" t="s">
        <v>267</v>
      </c>
      <c r="AN360" t="s">
        <v>536</v>
      </c>
      <c r="AO360" t="s">
        <v>329</v>
      </c>
      <c r="AP360" t="s">
        <v>537</v>
      </c>
      <c r="AQ360" t="s">
        <v>538</v>
      </c>
      <c r="AR360" t="s">
        <v>331</v>
      </c>
      <c r="AS360" t="s">
        <v>539</v>
      </c>
      <c r="AT360" t="s">
        <v>540</v>
      </c>
      <c r="AU360" t="s">
        <v>541</v>
      </c>
      <c r="AV360" t="s">
        <v>542</v>
      </c>
      <c r="AW360">
        <v>0</v>
      </c>
      <c r="AX360">
        <v>0</v>
      </c>
      <c r="AY360">
        <v>0.383808224283052</v>
      </c>
      <c r="AZ360">
        <v>0.21886216624087501</v>
      </c>
      <c r="BA360">
        <v>0</v>
      </c>
      <c r="BB360">
        <v>0.1356383425711212</v>
      </c>
      <c r="BC360">
        <v>0</v>
      </c>
      <c r="BD360">
        <v>0</v>
      </c>
      <c r="BE360">
        <v>0</v>
      </c>
      <c r="BF360">
        <v>0.072964022582327995</v>
      </c>
      <c r="BG360">
        <v>0</v>
      </c>
      <c r="BH360">
        <v>0</v>
      </c>
      <c r="BI360">
        <v>0.49450322332612823</v>
      </c>
      <c r="BJ360">
        <v>0</v>
      </c>
      <c r="BK360">
        <v>0</v>
      </c>
      <c r="BL360">
        <v>0</v>
      </c>
      <c r="BM360">
        <v>0.35783104941517729</v>
      </c>
      <c r="BN360">
        <v>0</v>
      </c>
      <c r="BO360">
        <v>0.59260315960093124</v>
      </c>
      <c r="BP360">
        <v>0</v>
      </c>
      <c r="BQ360">
        <v>0</v>
      </c>
      <c r="BR360">
        <v>0</v>
      </c>
      <c r="BS360">
        <v>0</v>
      </c>
      <c r="BT360">
        <v>0</v>
      </c>
      <c r="BU360">
        <v>0.1227306552249815</v>
      </c>
      <c r="BV360">
        <v>0</v>
      </c>
      <c r="BW360">
        <v>9.22809280206687</v>
      </c>
      <c r="BX360">
        <v>1.119582140762496</v>
      </c>
      <c r="BY360">
        <v>0.64993865870510215</v>
      </c>
      <c r="BZ360">
        <v>0.56654091780088844</v>
      </c>
      <c r="CA360">
        <v>12.899221986106619</v>
      </c>
      <c r="CB360">
        <v>0</v>
      </c>
      <c r="CC360">
        <v>0</v>
      </c>
      <c r="CD360">
        <v>4.9525914667375686</v>
      </c>
      <c r="CE360">
        <v>6.2029601997262516</v>
      </c>
      <c r="CF360">
        <v>1.743670319642797</v>
      </c>
      <c r="CG360">
        <v>9.22809280206687</v>
      </c>
      <c r="CH360">
        <v>0</v>
      </c>
      <c r="CI360">
        <v>1.7695207994675981</v>
      </c>
      <c r="CJ360">
        <v>0</v>
      </c>
      <c r="CK360">
        <v>0.56654091780088844</v>
      </c>
      <c r="CL360">
        <v>0</v>
      </c>
      <c r="CM360">
        <v>0</v>
      </c>
      <c r="CN360">
        <v>4.9525914667375686</v>
      </c>
      <c r="CO360">
        <v>0.61782936123027654</v>
      </c>
      <c r="CP360">
        <v>0</v>
      </c>
      <c r="CQ360">
        <v>0.77827241883116915</v>
      </c>
      <c r="CR360">
        <v>0</v>
      </c>
      <c r="CS360">
        <v>0</v>
      </c>
      <c r="CT360">
        <v>0</v>
      </c>
      <c r="CU360">
        <v>2.4904903054732568</v>
      </c>
      <c r="CV360">
        <v>0</v>
      </c>
      <c r="CW360">
        <v>0</v>
      </c>
      <c r="CX360">
        <v>4.9289494707589849</v>
      </c>
      <c r="CY360">
        <v>0</v>
      </c>
      <c r="CZ360">
        <v>0</v>
      </c>
      <c r="DA360">
        <v>0</v>
      </c>
      <c r="DB360">
        <v>0.50175277953221942</v>
      </c>
      <c r="DC360">
        <v>0</v>
      </c>
      <c r="DD360">
        <v>9.22809280206687</v>
      </c>
      <c r="DE360">
        <v>0</v>
      </c>
      <c r="DF360">
        <v>0</v>
      </c>
      <c r="DG360">
        <v>0</v>
      </c>
      <c r="DH360">
        <v>0</v>
      </c>
      <c r="DI360">
        <v>0</v>
      </c>
      <c r="DJ360">
        <v>0.96539790081162746</v>
      </c>
      <c r="DK360">
        <v>0</v>
      </c>
    </row>
    <row r="361">
      <c r="A361" t="s">
        <v>725</v>
      </c>
      <c r="B361">
        <v>2018</v>
      </c>
      <c r="C361" t="s">
        <v>732</v>
      </c>
      <c r="D361">
        <v>264</v>
      </c>
      <c r="E361" t="s">
        <v>74</v>
      </c>
      <c r="F361" t="s">
        <v>89</v>
      </c>
      <c r="G361" t="s">
        <v>195</v>
      </c>
      <c r="H361">
        <v>76.478766973319551</v>
      </c>
      <c r="I361">
        <v>79.930215053699243</v>
      </c>
      <c r="J361">
        <v>77.467904192180043</v>
      </c>
      <c r="K361">
        <v>70.899644086110683</v>
      </c>
      <c r="L361">
        <v>28.188856015244561</v>
      </c>
      <c r="M361">
        <v>66.256407753476324</v>
      </c>
      <c r="N361">
        <v>62.890469684282721</v>
      </c>
      <c r="O361">
        <v>48.223534460879932</v>
      </c>
      <c r="P361">
        <v>33.320239730467478</v>
      </c>
      <c r="Q361">
        <v>13.063675490902339</v>
      </c>
      <c r="R361">
        <v>75.812323211332171</v>
      </c>
      <c r="S361">
        <v>79.999340928576089</v>
      </c>
      <c r="T361">
        <v>80.833575976767904</v>
      </c>
      <c r="U361">
        <v>79.926195356245827</v>
      </c>
      <c r="V361">
        <v>75.323517911384613</v>
      </c>
      <c r="W361" t="s">
        <v>523</v>
      </c>
      <c r="X361" t="s">
        <v>262</v>
      </c>
      <c r="Y361" t="s">
        <v>524</v>
      </c>
      <c r="Z361" t="s">
        <v>525</v>
      </c>
      <c r="AA361" t="s">
        <v>526</v>
      </c>
      <c r="AB361" t="s">
        <v>527</v>
      </c>
      <c r="AC361" t="s">
        <v>528</v>
      </c>
      <c r="AD361" t="s">
        <v>529</v>
      </c>
      <c r="AE361" t="s">
        <v>328</v>
      </c>
      <c r="AF361" t="s">
        <v>266</v>
      </c>
      <c r="AG361" t="s">
        <v>530</v>
      </c>
      <c r="AH361" t="s">
        <v>531</v>
      </c>
      <c r="AI361" t="s">
        <v>532</v>
      </c>
      <c r="AJ361" t="s">
        <v>533</v>
      </c>
      <c r="AK361" t="s">
        <v>534</v>
      </c>
      <c r="AL361" t="s">
        <v>535</v>
      </c>
      <c r="AM361" t="s">
        <v>267</v>
      </c>
      <c r="AN361" t="s">
        <v>536</v>
      </c>
      <c r="AO361" t="s">
        <v>329</v>
      </c>
      <c r="AP361" t="s">
        <v>537</v>
      </c>
      <c r="AQ361" t="s">
        <v>538</v>
      </c>
      <c r="AR361" t="s">
        <v>331</v>
      </c>
      <c r="AS361" t="s">
        <v>539</v>
      </c>
      <c r="AT361" t="s">
        <v>540</v>
      </c>
      <c r="AU361" t="s">
        <v>541</v>
      </c>
      <c r="AV361" t="s">
        <v>542</v>
      </c>
      <c r="AW361">
        <v>77.914391219920674</v>
      </c>
      <c r="AX361">
        <v>59.836366172973463</v>
      </c>
      <c r="AY361">
        <v>58.3148152179946</v>
      </c>
      <c r="AZ361">
        <v>92.966978167337729</v>
      </c>
      <c r="BA361">
        <v>74.413284023642831</v>
      </c>
      <c r="BB361">
        <v>62.698020950279137</v>
      </c>
      <c r="BC361">
        <v>85.249101231194373</v>
      </c>
      <c r="BD361">
        <v>91.341858618511168</v>
      </c>
      <c r="BE361">
        <v>79.619073764222478</v>
      </c>
      <c r="BF361">
        <v>10.911027906039701</v>
      </c>
      <c r="BG361">
        <v>33.331559171284489</v>
      </c>
      <c r="BH361">
        <v>42.316700885071562</v>
      </c>
      <c r="BI361">
        <v>64.861913967566423</v>
      </c>
      <c r="BJ361">
        <v>79.790799181237432</v>
      </c>
      <c r="BK361">
        <v>79.345710595693191</v>
      </c>
      <c r="BL361">
        <v>60.432104664970709</v>
      </c>
      <c r="BM361">
        <v>94.676299216419537</v>
      </c>
      <c r="BN361">
        <v>56.465904001284159</v>
      </c>
      <c r="BO361">
        <v>74.489135668872294</v>
      </c>
      <c r="BP361">
        <v>66.899364198032302</v>
      </c>
      <c r="BQ361">
        <v>95.993471745286683</v>
      </c>
      <c r="BR361">
        <v>65.697394905006988</v>
      </c>
      <c r="BS361">
        <v>87.733289649930541</v>
      </c>
      <c r="BT361">
        <v>52.616049434325483</v>
      </c>
      <c r="BU361">
        <v>69.151574842353483</v>
      </c>
      <c r="BV361">
        <v>55.123126360617761</v>
      </c>
      <c r="BW361">
        <v>1468.9874107563451</v>
      </c>
      <c r="BX361">
        <v>1793.83391458903</v>
      </c>
      <c r="BY361">
        <v>1998.3594376988319</v>
      </c>
      <c r="BZ361">
        <v>2147.9291095169319</v>
      </c>
      <c r="CA361">
        <v>2032.500426189549</v>
      </c>
      <c r="CB361">
        <v>485.84048839649051</v>
      </c>
      <c r="CC361">
        <v>624.02022978904961</v>
      </c>
      <c r="CD361">
        <v>775.17793165359285</v>
      </c>
      <c r="CE361">
        <v>884.65069069125286</v>
      </c>
      <c r="CF361">
        <v>387.84686082133982</v>
      </c>
      <c r="CG361">
        <v>963.53334657431583</v>
      </c>
      <c r="CH361">
        <v>1149.25396782794</v>
      </c>
      <c r="CI361">
        <v>1213.6977818533619</v>
      </c>
      <c r="CJ361">
        <v>1411.663908547529</v>
      </c>
      <c r="CK361">
        <v>1545.925092595797</v>
      </c>
      <c r="CL361">
        <v>177.0481494790657</v>
      </c>
      <c r="CM361">
        <v>208.8469863083244</v>
      </c>
      <c r="CN361">
        <v>752.48376131728253</v>
      </c>
      <c r="CO361">
        <v>262.43790657459101</v>
      </c>
      <c r="CP361">
        <v>266.21632922477329</v>
      </c>
      <c r="CQ361">
        <v>359.75181866672472</v>
      </c>
      <c r="CR361">
        <v>537.54778474817476</v>
      </c>
      <c r="CS361">
        <v>439.38854881249688</v>
      </c>
      <c r="CT361">
        <v>437.27582100122987</v>
      </c>
      <c r="CU361">
        <v>372.47880744651121</v>
      </c>
      <c r="CV361">
        <v>412.51504693389302</v>
      </c>
      <c r="CW361">
        <v>139.04998647256011</v>
      </c>
      <c r="CX361">
        <v>646.50963116575338</v>
      </c>
      <c r="CY361">
        <v>295.83201891618779</v>
      </c>
      <c r="CZ361">
        <v>291.46949608546112</v>
      </c>
      <c r="DA361">
        <v>335.77949977148728</v>
      </c>
      <c r="DB361">
        <v>132.75565763591811</v>
      </c>
      <c r="DC361">
        <v>55.765218923895937</v>
      </c>
      <c r="DD361">
        <v>1159.9544240719281</v>
      </c>
      <c r="DE361">
        <v>73.926429029447547</v>
      </c>
      <c r="DF361">
        <v>149.3428353494208</v>
      </c>
      <c r="DG361">
        <v>920.4255379527923</v>
      </c>
      <c r="DH361">
        <v>218.3090624004827</v>
      </c>
      <c r="DI361">
        <v>183.12774255008279</v>
      </c>
      <c r="DJ361">
        <v>543.94548019195781</v>
      </c>
      <c r="DK361">
        <v>69.426317720219373</v>
      </c>
    </row>
    <row r="362">
      <c r="A362" t="s">
        <v>725</v>
      </c>
      <c r="B362">
        <v>2018</v>
      </c>
      <c r="C362" t="s">
        <v>732</v>
      </c>
      <c r="D362">
        <v>265</v>
      </c>
      <c r="E362" t="s">
        <v>74</v>
      </c>
      <c r="F362" t="s">
        <v>90</v>
      </c>
      <c r="G362" t="s">
        <v>195</v>
      </c>
      <c r="H362">
        <v>13.75251344390343</v>
      </c>
      <c r="I362">
        <v>13.48537824432219</v>
      </c>
      <c r="J362">
        <v>16.81096059518984</v>
      </c>
      <c r="K362">
        <v>22.932291593927321</v>
      </c>
      <c r="L362">
        <v>68.20560861778219</v>
      </c>
      <c r="M362">
        <v>29.275263573600789</v>
      </c>
      <c r="N362">
        <v>30.592008436092289</v>
      </c>
      <c r="O362">
        <v>46.1842547157609</v>
      </c>
      <c r="P362">
        <v>62.87203843917144</v>
      </c>
      <c r="Q362">
        <v>84.375976027453092</v>
      </c>
      <c r="R362">
        <v>12.01933975743202</v>
      </c>
      <c r="S362">
        <v>13.314645896156771</v>
      </c>
      <c r="T362">
        <v>12.76955555342774</v>
      </c>
      <c r="U362">
        <v>14.42788824889965</v>
      </c>
      <c r="V362">
        <v>18.882398940935978</v>
      </c>
      <c r="W362" t="s">
        <v>523</v>
      </c>
      <c r="X362" t="s">
        <v>262</v>
      </c>
      <c r="Y362" t="s">
        <v>524</v>
      </c>
      <c r="Z362" t="s">
        <v>525</v>
      </c>
      <c r="AA362" t="s">
        <v>526</v>
      </c>
      <c r="AB362" t="s">
        <v>527</v>
      </c>
      <c r="AC362" t="s">
        <v>528</v>
      </c>
      <c r="AD362" t="s">
        <v>529</v>
      </c>
      <c r="AE362" t="s">
        <v>328</v>
      </c>
      <c r="AF362" t="s">
        <v>266</v>
      </c>
      <c r="AG362" t="s">
        <v>530</v>
      </c>
      <c r="AH362" t="s">
        <v>531</v>
      </c>
      <c r="AI362" t="s">
        <v>532</v>
      </c>
      <c r="AJ362" t="s">
        <v>533</v>
      </c>
      <c r="AK362" t="s">
        <v>534</v>
      </c>
      <c r="AL362" t="s">
        <v>535</v>
      </c>
      <c r="AM362" t="s">
        <v>267</v>
      </c>
      <c r="AN362" t="s">
        <v>536</v>
      </c>
      <c r="AO362" t="s">
        <v>329</v>
      </c>
      <c r="AP362" t="s">
        <v>537</v>
      </c>
      <c r="AQ362" t="s">
        <v>538</v>
      </c>
      <c r="AR362" t="s">
        <v>331</v>
      </c>
      <c r="AS362" t="s">
        <v>539</v>
      </c>
      <c r="AT362" t="s">
        <v>540</v>
      </c>
      <c r="AU362" t="s">
        <v>541</v>
      </c>
      <c r="AV362" t="s">
        <v>542</v>
      </c>
      <c r="AW362">
        <v>21.729280870064041</v>
      </c>
      <c r="AX362">
        <v>30.049641619423578</v>
      </c>
      <c r="AY362">
        <v>36.072454379614243</v>
      </c>
      <c r="AZ362">
        <v>1.99731082276223</v>
      </c>
      <c r="BA362">
        <v>23.937368741414129</v>
      </c>
      <c r="BB362">
        <v>32.909022401889267</v>
      </c>
      <c r="BC362">
        <v>8.1893508655305354</v>
      </c>
      <c r="BD362">
        <v>6.1167782521581344</v>
      </c>
      <c r="BE362">
        <v>19.722570162801379</v>
      </c>
      <c r="BF362">
        <v>85.066303042886886</v>
      </c>
      <c r="BG362">
        <v>61.404829592768259</v>
      </c>
      <c r="BH362">
        <v>44.313053255822823</v>
      </c>
      <c r="BI362">
        <v>32.408357108001148</v>
      </c>
      <c r="BJ362">
        <v>6.8361015370196991</v>
      </c>
      <c r="BK362">
        <v>17.586954734172981</v>
      </c>
      <c r="BL362">
        <v>32.9000308168225</v>
      </c>
      <c r="BM362">
        <v>1.578373272757476</v>
      </c>
      <c r="BN362">
        <v>23.37025479157542</v>
      </c>
      <c r="BO362">
        <v>21.90323677429371</v>
      </c>
      <c r="BP362">
        <v>9.843371633230916</v>
      </c>
      <c r="BQ362">
        <v>1.04253066120732</v>
      </c>
      <c r="BR362">
        <v>30.725529203198931</v>
      </c>
      <c r="BS362">
        <v>11.193628151093201</v>
      </c>
      <c r="BT362">
        <v>8.9924032273408336</v>
      </c>
      <c r="BU362">
        <v>27.721343489040521</v>
      </c>
      <c r="BV362">
        <v>25.35999733133567</v>
      </c>
      <c r="BW362">
        <v>264.15526707431491</v>
      </c>
      <c r="BX362">
        <v>302.64561191877669</v>
      </c>
      <c r="BY362">
        <v>433.65497121028289</v>
      </c>
      <c r="BZ362">
        <v>694.74166333899029</v>
      </c>
      <c r="CA362">
        <v>4917.8274034671631</v>
      </c>
      <c r="CB362">
        <v>214.66766513293109</v>
      </c>
      <c r="CC362">
        <v>303.54411773092141</v>
      </c>
      <c r="CD362">
        <v>742.39716034437185</v>
      </c>
      <c r="CE362">
        <v>1669.249461597426</v>
      </c>
      <c r="CF362">
        <v>2505.034471636583</v>
      </c>
      <c r="CG362">
        <v>152.75926352776781</v>
      </c>
      <c r="CH362">
        <v>191.275446132035</v>
      </c>
      <c r="CI362">
        <v>191.73197601579389</v>
      </c>
      <c r="CJ362">
        <v>254.82670639766721</v>
      </c>
      <c r="CK362">
        <v>387.53864849407478</v>
      </c>
      <c r="CL362">
        <v>49.376359197838291</v>
      </c>
      <c r="CM362">
        <v>104.882323129716</v>
      </c>
      <c r="CN362">
        <v>465.47238553440911</v>
      </c>
      <c r="CO362">
        <v>5.6382393128988593</v>
      </c>
      <c r="CP362">
        <v>85.6368391914326</v>
      </c>
      <c r="CQ362">
        <v>188.82702324866511</v>
      </c>
      <c r="CR362">
        <v>51.63887187916351</v>
      </c>
      <c r="CS362">
        <v>29.42399421549467</v>
      </c>
      <c r="CT362">
        <v>108.3183043014586</v>
      </c>
      <c r="CU362">
        <v>2903.9789270228939</v>
      </c>
      <c r="CV362">
        <v>759.95293323244641</v>
      </c>
      <c r="CW362">
        <v>145.6098733338101</v>
      </c>
      <c r="CX362">
        <v>323.02955184237783</v>
      </c>
      <c r="CY362">
        <v>25.34550023266516</v>
      </c>
      <c r="CZ362">
        <v>64.604132921149372</v>
      </c>
      <c r="DA362">
        <v>182.80276603609059</v>
      </c>
      <c r="DB362">
        <v>2.2132041868355512</v>
      </c>
      <c r="DC362">
        <v>23.08025343452913</v>
      </c>
      <c r="DD362">
        <v>341.08002690188238</v>
      </c>
      <c r="DE362">
        <v>10.877312859064901</v>
      </c>
      <c r="DF362">
        <v>1.6219278462657769</v>
      </c>
      <c r="DG362">
        <v>430.46701907480451</v>
      </c>
      <c r="DH362">
        <v>27.85340064501662</v>
      </c>
      <c r="DI362">
        <v>31.29764626624932</v>
      </c>
      <c r="DJ362">
        <v>218.055764168612</v>
      </c>
      <c r="DK362">
        <v>31.94033699378684</v>
      </c>
    </row>
    <row r="363">
      <c r="A363" t="s">
        <v>725</v>
      </c>
      <c r="B363">
        <v>2018</v>
      </c>
      <c r="C363" t="s">
        <v>732</v>
      </c>
      <c r="D363">
        <v>266</v>
      </c>
      <c r="E363" t="s">
        <v>74</v>
      </c>
      <c r="F363" t="s">
        <v>91</v>
      </c>
      <c r="G363" t="s">
        <v>769</v>
      </c>
      <c r="H363">
        <v>8.9908246930293387</v>
      </c>
      <c r="I363">
        <v>6.2737627719891966</v>
      </c>
      <c r="J363">
        <v>5.578170967192225</v>
      </c>
      <c r="K363">
        <v>6.0858003767150084</v>
      </c>
      <c r="L363">
        <v>3.438347764281303</v>
      </c>
      <c r="M363">
        <v>4.4683286729226737</v>
      </c>
      <c r="N363">
        <v>6.5175218796249057</v>
      </c>
      <c r="O363">
        <v>5.186177892000261</v>
      </c>
      <c r="P363">
        <v>3.6482987295725708</v>
      </c>
      <c r="Q363">
        <v>2.516722874041005</v>
      </c>
      <c r="R363">
        <v>11.297624965139169</v>
      </c>
      <c r="S363">
        <v>6.2492154296342903</v>
      </c>
      <c r="T363">
        <v>6.0458465925704497</v>
      </c>
      <c r="U363">
        <v>5.4766597719565846</v>
      </c>
      <c r="V363">
        <v>5.6726527099503521</v>
      </c>
      <c r="W363" t="s">
        <v>523</v>
      </c>
      <c r="X363" t="s">
        <v>262</v>
      </c>
      <c r="Y363" t="s">
        <v>524</v>
      </c>
      <c r="Z363" t="s">
        <v>525</v>
      </c>
      <c r="AA363" t="s">
        <v>526</v>
      </c>
      <c r="AB363" t="s">
        <v>527</v>
      </c>
      <c r="AC363" t="s">
        <v>528</v>
      </c>
      <c r="AD363" t="s">
        <v>529</v>
      </c>
      <c r="AE363" t="s">
        <v>328</v>
      </c>
      <c r="AF363" t="s">
        <v>266</v>
      </c>
      <c r="AG363" t="s">
        <v>530</v>
      </c>
      <c r="AH363" t="s">
        <v>531</v>
      </c>
      <c r="AI363" t="s">
        <v>532</v>
      </c>
      <c r="AJ363" t="s">
        <v>533</v>
      </c>
      <c r="AK363" t="s">
        <v>534</v>
      </c>
      <c r="AL363" t="s">
        <v>535</v>
      </c>
      <c r="AM363" t="s">
        <v>267</v>
      </c>
      <c r="AN363" t="s">
        <v>536</v>
      </c>
      <c r="AO363" t="s">
        <v>329</v>
      </c>
      <c r="AP363" t="s">
        <v>537</v>
      </c>
      <c r="AQ363" t="s">
        <v>538</v>
      </c>
      <c r="AR363" t="s">
        <v>331</v>
      </c>
      <c r="AS363" t="s">
        <v>539</v>
      </c>
      <c r="AT363" t="s">
        <v>540</v>
      </c>
      <c r="AU363" t="s">
        <v>541</v>
      </c>
      <c r="AV363" t="s">
        <v>542</v>
      </c>
      <c r="AW363">
        <v>0.35632791001537267</v>
      </c>
      <c r="AX363">
        <v>10.11399220760299</v>
      </c>
      <c r="AY363">
        <v>5.186055404912441</v>
      </c>
      <c r="AZ363">
        <v>5.0357110099003126</v>
      </c>
      <c r="BA363">
        <v>1.6493472349431171</v>
      </c>
      <c r="BB363">
        <v>4.2714625136599329</v>
      </c>
      <c r="BC363">
        <v>6.56154790327495</v>
      </c>
      <c r="BD363">
        <v>2.5413631293306209</v>
      </c>
      <c r="BE363">
        <v>0.65835607297636645</v>
      </c>
      <c r="BF363">
        <v>3.9230590101609129</v>
      </c>
      <c r="BG363">
        <v>5.2636112359468328</v>
      </c>
      <c r="BH363">
        <v>13.37024585910557</v>
      </c>
      <c r="BI363">
        <v>2.492240296155813</v>
      </c>
      <c r="BJ363">
        <v>13.37309928174294</v>
      </c>
      <c r="BK363">
        <v>2.2102250890073938</v>
      </c>
      <c r="BL363">
        <v>6.3708332887069066</v>
      </c>
      <c r="BM363">
        <v>3.387496461407923</v>
      </c>
      <c r="BN363">
        <v>19.913090587090899</v>
      </c>
      <c r="BO363">
        <v>3.6076275568338598</v>
      </c>
      <c r="BP363">
        <v>23.257264168736999</v>
      </c>
      <c r="BQ363">
        <v>2.963997593506055</v>
      </c>
      <c r="BR363">
        <v>3.5770758917929788</v>
      </c>
      <c r="BS363">
        <v>1.0730821989762589</v>
      </c>
      <c r="BT363">
        <v>31.889720442073589</v>
      </c>
      <c r="BU363">
        <v>3.1270816686055221</v>
      </c>
      <c r="BV363">
        <v>19.516876308046879</v>
      </c>
      <c r="BW363">
        <v>172.69379213429161</v>
      </c>
      <c r="BX363">
        <v>140.7989259746081</v>
      </c>
      <c r="BY363">
        <v>143.8943096967306</v>
      </c>
      <c r="BZ363">
        <v>184.3714161382662</v>
      </c>
      <c r="CA363">
        <v>247.9151084566991</v>
      </c>
      <c r="CB363">
        <v>32.765057122416842</v>
      </c>
      <c r="CC363">
        <v>64.669027300890292</v>
      </c>
      <c r="CD363">
        <v>83.366155062102351</v>
      </c>
      <c r="CE363">
        <v>96.862147963877035</v>
      </c>
      <c r="CF363">
        <v>74.718869657611407</v>
      </c>
      <c r="CG363">
        <v>143.58666150696371</v>
      </c>
      <c r="CH363">
        <v>89.774934955162578</v>
      </c>
      <c r="CI363">
        <v>90.77701326658368</v>
      </c>
      <c r="CJ363">
        <v>96.729275114445912</v>
      </c>
      <c r="CK363">
        <v>116.424410450542</v>
      </c>
      <c r="CL363">
        <v>0.80969890270842593</v>
      </c>
      <c r="CM363">
        <v>35.300886855288709</v>
      </c>
      <c r="CN363">
        <v>66.919914997589487</v>
      </c>
      <c r="CO363">
        <v>14.215385738085271</v>
      </c>
      <c r="CP363">
        <v>5.9006019189272623</v>
      </c>
      <c r="CQ363">
        <v>24.50900976403241</v>
      </c>
      <c r="CR363">
        <v>41.374577432305237</v>
      </c>
      <c r="CS363">
        <v>12.22490842961531</v>
      </c>
      <c r="CT363">
        <v>3.6157566109648589</v>
      </c>
      <c r="CU363">
        <v>133.92471857194701</v>
      </c>
      <c r="CV363">
        <v>65.143032310021354</v>
      </c>
      <c r="CW363">
        <v>43.933777136659899</v>
      </c>
      <c r="CX363">
        <v>24.841347658193001</v>
      </c>
      <c r="CY363">
        <v>49.58204455000525</v>
      </c>
      <c r="CZ363">
        <v>8.1190676608975458</v>
      </c>
      <c r="DA363">
        <v>35.398323898679692</v>
      </c>
      <c r="DB363">
        <v>4.749967248356092</v>
      </c>
      <c r="DC363">
        <v>19.66598916073745</v>
      </c>
      <c r="DD363">
        <v>56.178441424739773</v>
      </c>
      <c r="DE363">
        <v>25.70019176714117</v>
      </c>
      <c r="DF363">
        <v>4.611269876326654</v>
      </c>
      <c r="DG363">
        <v>50.115107406649869</v>
      </c>
      <c r="DH363">
        <v>2.670178784722463</v>
      </c>
      <c r="DI363">
        <v>110.99070678803869</v>
      </c>
      <c r="DJ363">
        <v>24.59758788873317</v>
      </c>
      <c r="DK363">
        <v>24.58105961922983</v>
      </c>
    </row>
    <row r="364">
      <c r="A364" t="s">
        <v>725</v>
      </c>
      <c r="B364">
        <v>2018</v>
      </c>
      <c r="C364" t="s">
        <v>732</v>
      </c>
      <c r="D364">
        <v>267</v>
      </c>
      <c r="E364" t="s">
        <v>74</v>
      </c>
      <c r="F364" t="s">
        <v>113</v>
      </c>
      <c r="G364" t="s">
        <v>195</v>
      </c>
      <c r="H364">
        <v>0.7778948897483704</v>
      </c>
      <c r="I364">
        <v>0.31064392998917018</v>
      </c>
      <c r="J364">
        <v>0.14296424543754341</v>
      </c>
      <c r="K364">
        <v>0.082263943246639701</v>
      </c>
      <c r="L364">
        <v>0.16718760269307709</v>
      </c>
      <c r="M364">
        <v>0</v>
      </c>
      <c r="N364">
        <v>0</v>
      </c>
      <c r="O364">
        <v>0.40603293135944962</v>
      </c>
      <c r="P364">
        <v>0.15942310078801841</v>
      </c>
      <c r="Q364">
        <v>0.043625607603347397</v>
      </c>
      <c r="R364">
        <v>0.87071206609646656</v>
      </c>
      <c r="S364">
        <v>0.43679774563236379</v>
      </c>
      <c r="T364">
        <v>0.35102187723367362</v>
      </c>
      <c r="U364">
        <v>0.16925662289825039</v>
      </c>
      <c r="V364">
        <v>0.12143043772879181</v>
      </c>
      <c r="W364" t="s">
        <v>523</v>
      </c>
      <c r="X364" t="s">
        <v>262</v>
      </c>
      <c r="Y364" t="s">
        <v>524</v>
      </c>
      <c r="Z364" t="s">
        <v>525</v>
      </c>
      <c r="AA364" t="s">
        <v>526</v>
      </c>
      <c r="AB364" t="s">
        <v>527</v>
      </c>
      <c r="AC364" t="s">
        <v>528</v>
      </c>
      <c r="AD364" t="s">
        <v>529</v>
      </c>
      <c r="AE364" t="s">
        <v>328</v>
      </c>
      <c r="AF364" t="s">
        <v>266</v>
      </c>
      <c r="AG364" t="s">
        <v>530</v>
      </c>
      <c r="AH364" t="s">
        <v>531</v>
      </c>
      <c r="AI364" t="s">
        <v>532</v>
      </c>
      <c r="AJ364" t="s">
        <v>533</v>
      </c>
      <c r="AK364" t="s">
        <v>534</v>
      </c>
      <c r="AL364" t="s">
        <v>535</v>
      </c>
      <c r="AM364" t="s">
        <v>267</v>
      </c>
      <c r="AN364" t="s">
        <v>536</v>
      </c>
      <c r="AO364" t="s">
        <v>329</v>
      </c>
      <c r="AP364" t="s">
        <v>537</v>
      </c>
      <c r="AQ364" t="s">
        <v>538</v>
      </c>
      <c r="AR364" t="s">
        <v>331</v>
      </c>
      <c r="AS364" t="s">
        <v>539</v>
      </c>
      <c r="AT364" t="s">
        <v>540</v>
      </c>
      <c r="AU364" t="s">
        <v>541</v>
      </c>
      <c r="AV364" t="s">
        <v>542</v>
      </c>
      <c r="AW364">
        <v>0</v>
      </c>
      <c r="AX364">
        <v>0</v>
      </c>
      <c r="AY364">
        <v>0.42667499747908921</v>
      </c>
      <c r="AZ364">
        <v>0</v>
      </c>
      <c r="BA364">
        <v>0</v>
      </c>
      <c r="BB364">
        <v>0.1214941341715474</v>
      </c>
      <c r="BC364">
        <v>0</v>
      </c>
      <c r="BD364">
        <v>0</v>
      </c>
      <c r="BE364">
        <v>0</v>
      </c>
      <c r="BF364">
        <v>0.099610040913297795</v>
      </c>
      <c r="BG364">
        <v>0</v>
      </c>
      <c r="BH364">
        <v>0</v>
      </c>
      <c r="BI364">
        <v>0.2374886282764129</v>
      </c>
      <c r="BJ364">
        <v>0</v>
      </c>
      <c r="BK364">
        <v>0.85710958112625091</v>
      </c>
      <c r="BL364">
        <v>0.29703122949953842</v>
      </c>
      <c r="BM364">
        <v>0.35783104941517729</v>
      </c>
      <c r="BN364">
        <v>0.25075062005015591</v>
      </c>
      <c r="BO364">
        <v>0</v>
      </c>
      <c r="BP364">
        <v>0</v>
      </c>
      <c r="BQ364">
        <v>0</v>
      </c>
      <c r="BR364">
        <v>0</v>
      </c>
      <c r="BS364">
        <v>0</v>
      </c>
      <c r="BT364">
        <v>6.5018268962601571</v>
      </c>
      <c r="BU364">
        <v>0</v>
      </c>
      <c r="BV364">
        <v>0</v>
      </c>
      <c r="BW364">
        <v>14.941634719747769</v>
      </c>
      <c r="BX364">
        <v>6.9716266445851893</v>
      </c>
      <c r="BY364">
        <v>3.6879008423264712</v>
      </c>
      <c r="BZ364">
        <v>2.492214462296876</v>
      </c>
      <c r="CA364">
        <v>12.05472380800126</v>
      </c>
      <c r="CB364">
        <v>0</v>
      </c>
      <c r="CC364">
        <v>0</v>
      </c>
      <c r="CD364">
        <v>6.5268498344888872</v>
      </c>
      <c r="CE364">
        <v>4.2326753158172128</v>
      </c>
      <c r="CF364">
        <v>1.29519865769516</v>
      </c>
      <c r="CG364">
        <v>11.06627623862555</v>
      </c>
      <c r="CH364">
        <v>6.2749459742983964</v>
      </c>
      <c r="CI364">
        <v>5.2705137516489158</v>
      </c>
      <c r="CJ364">
        <v>2.9894262420865738</v>
      </c>
      <c r="CK364">
        <v>2.492214462296876</v>
      </c>
      <c r="CL364">
        <v>0</v>
      </c>
      <c r="CM364">
        <v>0</v>
      </c>
      <c r="CN364">
        <v>5.505736505601301</v>
      </c>
      <c r="CO364">
        <v>0</v>
      </c>
      <c r="CP364">
        <v>0</v>
      </c>
      <c r="CQ364">
        <v>0.69711507736766354</v>
      </c>
      <c r="CR364">
        <v>0</v>
      </c>
      <c r="CS364">
        <v>0</v>
      </c>
      <c r="CT364">
        <v>0</v>
      </c>
      <c r="CU364">
        <v>3.4004705668973219</v>
      </c>
      <c r="CV364">
        <v>0</v>
      </c>
      <c r="CW364">
        <v>0</v>
      </c>
      <c r="CX364">
        <v>2.3671624236962838</v>
      </c>
      <c r="CY364">
        <v>0</v>
      </c>
      <c r="CZ364">
        <v>3.1485167355026369</v>
      </c>
      <c r="DA364">
        <v>1.650397552936413</v>
      </c>
      <c r="DB364">
        <v>0.50175277953221942</v>
      </c>
      <c r="DC364">
        <v>0.24763905705081041</v>
      </c>
      <c r="DD364">
        <v>0</v>
      </c>
      <c r="DE364">
        <v>0</v>
      </c>
      <c r="DF364">
        <v>0</v>
      </c>
      <c r="DG364">
        <v>0</v>
      </c>
      <c r="DH364">
        <v>0</v>
      </c>
      <c r="DI364">
        <v>22.629309778372921</v>
      </c>
      <c r="DJ364">
        <v>0</v>
      </c>
      <c r="DK364">
        <v>0</v>
      </c>
    </row>
    <row r="365">
      <c r="A365" t="s">
        <v>725</v>
      </c>
      <c r="B365">
        <v>2018</v>
      </c>
      <c r="C365" t="s">
        <v>732</v>
      </c>
      <c r="D365">
        <v>268</v>
      </c>
      <c r="E365" t="s">
        <v>116</v>
      </c>
      <c r="F365" t="s">
        <v>89</v>
      </c>
      <c r="G365" t="s">
        <v>770</v>
      </c>
      <c r="H365">
        <v>80.746616424609215</v>
      </c>
      <c r="I365">
        <v>82.146847083537395</v>
      </c>
      <c r="J365">
        <v>78.204692217569743</v>
      </c>
      <c r="K365">
        <v>72.205679561848385</v>
      </c>
      <c r="L365">
        <v>28.984031515822021</v>
      </c>
      <c r="M365">
        <v>65.735947559204988</v>
      </c>
      <c r="N365">
        <v>64.425171907188883</v>
      </c>
      <c r="O365">
        <v>49.825045022582792</v>
      </c>
      <c r="P365">
        <v>34.279085352021553</v>
      </c>
      <c r="Q365">
        <v>13.45004247727203</v>
      </c>
      <c r="R365">
        <v>81.462843830752192</v>
      </c>
      <c r="S365">
        <v>82.500754888078148</v>
      </c>
      <c r="T365">
        <v>82.894603783315858</v>
      </c>
      <c r="U365">
        <v>80.678408720325081</v>
      </c>
      <c r="V365">
        <v>76.847359063824143</v>
      </c>
      <c r="W365" t="s">
        <v>523</v>
      </c>
      <c r="X365" t="s">
        <v>262</v>
      </c>
      <c r="Y365" t="s">
        <v>524</v>
      </c>
      <c r="Z365" t="s">
        <v>525</v>
      </c>
      <c r="AA365" t="s">
        <v>526</v>
      </c>
      <c r="AB365" t="s">
        <v>527</v>
      </c>
      <c r="AC365" t="s">
        <v>528</v>
      </c>
      <c r="AD365" t="s">
        <v>529</v>
      </c>
      <c r="AE365" t="s">
        <v>328</v>
      </c>
      <c r="AF365" t="s">
        <v>266</v>
      </c>
      <c r="AG365" t="s">
        <v>530</v>
      </c>
      <c r="AH365" t="s">
        <v>531</v>
      </c>
      <c r="AI365" t="s">
        <v>532</v>
      </c>
      <c r="AJ365" t="s">
        <v>533</v>
      </c>
      <c r="AK365" t="s">
        <v>534</v>
      </c>
      <c r="AL365" t="s">
        <v>535</v>
      </c>
      <c r="AM365" t="s">
        <v>267</v>
      </c>
      <c r="AN365" t="s">
        <v>536</v>
      </c>
      <c r="AO365" t="s">
        <v>329</v>
      </c>
      <c r="AP365" t="s">
        <v>537</v>
      </c>
      <c r="AQ365" t="s">
        <v>538</v>
      </c>
      <c r="AR365" t="s">
        <v>331</v>
      </c>
      <c r="AS365" t="s">
        <v>539</v>
      </c>
      <c r="AT365" t="s">
        <v>540</v>
      </c>
      <c r="AU365" t="s">
        <v>541</v>
      </c>
      <c r="AV365" t="s">
        <v>542</v>
      </c>
      <c r="AW365">
        <v>76.920908156122152</v>
      </c>
      <c r="AX365">
        <v>62.791101559046837</v>
      </c>
      <c r="AY365">
        <v>59.26483021569684</v>
      </c>
      <c r="AZ365">
        <v>94.666157452757332</v>
      </c>
      <c r="BA365">
        <v>72.843726488661602</v>
      </c>
      <c r="BB365">
        <v>63.818667383297218</v>
      </c>
      <c r="BC365">
        <v>87.234555509839751</v>
      </c>
      <c r="BD365">
        <v>92.62803373672611</v>
      </c>
      <c r="BE365">
        <v>79.899271060877126</v>
      </c>
      <c r="BF365">
        <v>11.260846980272071</v>
      </c>
      <c r="BG365">
        <v>33.042532514862103</v>
      </c>
      <c r="BH365">
        <v>44.864797035236784</v>
      </c>
      <c r="BI365">
        <v>62.626410116742989</v>
      </c>
      <c r="BJ365">
        <v>88.655868903482073</v>
      </c>
      <c r="BK365">
        <v>80.397259047568298</v>
      </c>
      <c r="BL365">
        <v>61.029793178806713</v>
      </c>
      <c r="BM365">
        <v>95.75302859303801</v>
      </c>
      <c r="BN365">
        <v>63.675428373906797</v>
      </c>
      <c r="BO365">
        <v>76.542430234028785</v>
      </c>
      <c r="BP365">
        <v>79.700317067437737</v>
      </c>
      <c r="BQ365">
        <v>96.843858710360337</v>
      </c>
      <c r="BR365">
        <v>67.029604021705751</v>
      </c>
      <c r="BS365">
        <v>87.410075596151088</v>
      </c>
      <c r="BT365">
        <v>57.310906409234008</v>
      </c>
      <c r="BU365">
        <v>69.588668079327761</v>
      </c>
      <c r="BV365">
        <v>59.683922651882902</v>
      </c>
      <c r="BW365">
        <v>1346.656655963704</v>
      </c>
      <c r="BX365">
        <v>1639.452867392316</v>
      </c>
      <c r="BY365">
        <v>1796.5802244080139</v>
      </c>
      <c r="BZ365">
        <v>1927.853737488103</v>
      </c>
      <c r="CA365">
        <v>1939.384896004648</v>
      </c>
      <c r="CB365">
        <v>436.21278631242433</v>
      </c>
      <c r="CC365">
        <v>554.03048162372374</v>
      </c>
      <c r="CD365">
        <v>729.47688421068415</v>
      </c>
      <c r="CE365">
        <v>853.85041561876983</v>
      </c>
      <c r="CF365">
        <v>371.43787656160208</v>
      </c>
      <c r="CG365">
        <v>893.32771900422608</v>
      </c>
      <c r="CH365">
        <v>1047.44211667422</v>
      </c>
      <c r="CI365">
        <v>1096.9848785563031</v>
      </c>
      <c r="CJ365">
        <v>1269.6185005745081</v>
      </c>
      <c r="CK365">
        <v>1397.5467221203251</v>
      </c>
      <c r="CL365">
        <v>161.03836294038911</v>
      </c>
      <c r="CM365">
        <v>193.65080523718271</v>
      </c>
      <c r="CN365">
        <v>702.26568063307991</v>
      </c>
      <c r="CO365">
        <v>217.88642530865951</v>
      </c>
      <c r="CP365">
        <v>222.93108660130369</v>
      </c>
      <c r="CQ365">
        <v>350.25991281684207</v>
      </c>
      <c r="CR365">
        <v>523.99807702209671</v>
      </c>
      <c r="CS365">
        <v>434.23792091717809</v>
      </c>
      <c r="CT365">
        <v>433.19139810789483</v>
      </c>
      <c r="CU365">
        <v>351.27391790606413</v>
      </c>
      <c r="CV365">
        <v>393.26187200629721</v>
      </c>
      <c r="CW365">
        <v>132.59542502150339</v>
      </c>
      <c r="CX365">
        <v>500.10669422037051</v>
      </c>
      <c r="CY365">
        <v>281.33358954044888</v>
      </c>
      <c r="CZ365">
        <v>269.28249269511031</v>
      </c>
      <c r="DA365">
        <v>255.8317908509361</v>
      </c>
      <c r="DB365">
        <v>127.9766480664729</v>
      </c>
      <c r="DC365">
        <v>50.63565320092583</v>
      </c>
      <c r="DD365">
        <v>1009.1324596926009</v>
      </c>
      <c r="DE365">
        <v>71.705320483391617</v>
      </c>
      <c r="DF365">
        <v>147.7748738128318</v>
      </c>
      <c r="DG365">
        <v>890.21264995795616</v>
      </c>
      <c r="DH365">
        <v>199.7358707450787</v>
      </c>
      <c r="DI365">
        <v>174.02802055477429</v>
      </c>
      <c r="DJ365">
        <v>494.21803576612223</v>
      </c>
      <c r="DK365">
        <v>61.363397151265808</v>
      </c>
    </row>
    <row r="366">
      <c r="A366" t="s">
        <v>725</v>
      </c>
      <c r="B366">
        <v>2018</v>
      </c>
      <c r="C366" t="s">
        <v>732</v>
      </c>
      <c r="D366">
        <v>269</v>
      </c>
      <c r="E366" t="s">
        <v>116</v>
      </c>
      <c r="F366" t="s">
        <v>90</v>
      </c>
      <c r="G366" t="s">
        <v>771</v>
      </c>
      <c r="H366">
        <v>13.79843727329666</v>
      </c>
      <c r="I366">
        <v>13.9964022082453</v>
      </c>
      <c r="J366">
        <v>17.49593321760582</v>
      </c>
      <c r="K366">
        <v>24.223837700564971</v>
      </c>
      <c r="L366">
        <v>68.300086231330837</v>
      </c>
      <c r="M366">
        <v>30.879800877238591</v>
      </c>
      <c r="N366">
        <v>31.62889572018177</v>
      </c>
      <c r="O366">
        <v>46.152192539017769</v>
      </c>
      <c r="P366">
        <v>62.434951789507423</v>
      </c>
      <c r="Q366">
        <v>84.662517589276717</v>
      </c>
      <c r="R366">
        <v>11.74709519547609</v>
      </c>
      <c r="S366">
        <v>13.866596357926101</v>
      </c>
      <c r="T366">
        <v>13.028294000410909</v>
      </c>
      <c r="U366">
        <v>15.015946125249499</v>
      </c>
      <c r="V366">
        <v>20.281287275925472</v>
      </c>
      <c r="W366" t="s">
        <v>523</v>
      </c>
      <c r="X366" t="s">
        <v>262</v>
      </c>
      <c r="Y366" t="s">
        <v>524</v>
      </c>
      <c r="Z366" t="s">
        <v>525</v>
      </c>
      <c r="AA366" t="s">
        <v>526</v>
      </c>
      <c r="AB366" t="s">
        <v>527</v>
      </c>
      <c r="AC366" t="s">
        <v>528</v>
      </c>
      <c r="AD366" t="s">
        <v>529</v>
      </c>
      <c r="AE366" t="s">
        <v>328</v>
      </c>
      <c r="AF366" t="s">
        <v>266</v>
      </c>
      <c r="AG366" t="s">
        <v>530</v>
      </c>
      <c r="AH366" t="s">
        <v>531</v>
      </c>
      <c r="AI366" t="s">
        <v>532</v>
      </c>
      <c r="AJ366" t="s">
        <v>533</v>
      </c>
      <c r="AK366" t="s">
        <v>534</v>
      </c>
      <c r="AL366" t="s">
        <v>535</v>
      </c>
      <c r="AM366" t="s">
        <v>267</v>
      </c>
      <c r="AN366" t="s">
        <v>536</v>
      </c>
      <c r="AO366" t="s">
        <v>329</v>
      </c>
      <c r="AP366" t="s">
        <v>537</v>
      </c>
      <c r="AQ366" t="s">
        <v>538</v>
      </c>
      <c r="AR366" t="s">
        <v>331</v>
      </c>
      <c r="AS366" t="s">
        <v>539</v>
      </c>
      <c r="AT366" t="s">
        <v>540</v>
      </c>
      <c r="AU366" t="s">
        <v>541</v>
      </c>
      <c r="AV366" t="s">
        <v>542</v>
      </c>
      <c r="AW366">
        <v>22.74784576981039</v>
      </c>
      <c r="AX366">
        <v>30.70443867109697</v>
      </c>
      <c r="AY366">
        <v>38.071999729219293</v>
      </c>
      <c r="AZ366">
        <v>2.3532025830224108</v>
      </c>
      <c r="BA366">
        <v>25.600166612362859</v>
      </c>
      <c r="BB366">
        <v>32.620740794015489</v>
      </c>
      <c r="BC366">
        <v>8.2958668350207496</v>
      </c>
      <c r="BD366">
        <v>5.7078357920495746</v>
      </c>
      <c r="BE366">
        <v>19.496333553523691</v>
      </c>
      <c r="BF366">
        <v>85.584895993695611</v>
      </c>
      <c r="BG366">
        <v>61.962897074040349</v>
      </c>
      <c r="BH366">
        <v>44.635737791596242</v>
      </c>
      <c r="BI366">
        <v>35.37890321228636</v>
      </c>
      <c r="BJ366">
        <v>6.0987998764746107</v>
      </c>
      <c r="BK366">
        <v>17.900823867300769</v>
      </c>
      <c r="BL366">
        <v>35.402239985637692</v>
      </c>
      <c r="BM366">
        <v>1.655934945836534</v>
      </c>
      <c r="BN366">
        <v>27.101481171210061</v>
      </c>
      <c r="BO366">
        <v>22.762612324690611</v>
      </c>
      <c r="BP366">
        <v>11.691362288851581</v>
      </c>
      <c r="BQ366">
        <v>0.73868708434132357</v>
      </c>
      <c r="BR366">
        <v>32.021126809024182</v>
      </c>
      <c r="BS366">
        <v>12.18943721480121</v>
      </c>
      <c r="BT366">
        <v>9.9975725963952229</v>
      </c>
      <c r="BU366">
        <v>27.257805477837909</v>
      </c>
      <c r="BV366">
        <v>27.00290655392784</v>
      </c>
      <c r="BW366">
        <v>230.12428531085081</v>
      </c>
      <c r="BX366">
        <v>279.33441815665822</v>
      </c>
      <c r="BY366">
        <v>401.9304562808839</v>
      </c>
      <c r="BZ366">
        <v>646.7637494823116</v>
      </c>
      <c r="CA366">
        <v>4570.1080458924334</v>
      </c>
      <c r="CB366">
        <v>204.91320931064709</v>
      </c>
      <c r="CC366">
        <v>271.99574033458651</v>
      </c>
      <c r="CD366">
        <v>675.70350609005959</v>
      </c>
      <c r="CE366">
        <v>1555.178879108129</v>
      </c>
      <c r="CF366">
        <v>2338.0495497214479</v>
      </c>
      <c r="CG366">
        <v>128.81953615199819</v>
      </c>
      <c r="CH366">
        <v>176.0524138223615</v>
      </c>
      <c r="CI366">
        <v>172.409793394936</v>
      </c>
      <c r="CJ366">
        <v>236.3026651942875</v>
      </c>
      <c r="CK366">
        <v>368.83566199470391</v>
      </c>
      <c r="CL366">
        <v>47.623928669115188</v>
      </c>
      <c r="CM366">
        <v>94.693979327982291</v>
      </c>
      <c r="CN366">
        <v>451.13870579892711</v>
      </c>
      <c r="CO366">
        <v>5.4162006004916066</v>
      </c>
      <c r="CP366">
        <v>78.34680123012096</v>
      </c>
      <c r="CQ366">
        <v>179.03441571271421</v>
      </c>
      <c r="CR366">
        <v>49.831379817048912</v>
      </c>
      <c r="CS366">
        <v>26.758192388289221</v>
      </c>
      <c r="CT366">
        <v>105.7036425725819</v>
      </c>
      <c r="CU366">
        <v>2669.758481041194</v>
      </c>
      <c r="CV366">
        <v>737.46299219983734</v>
      </c>
      <c r="CW366">
        <v>131.9184531020324</v>
      </c>
      <c r="CX366">
        <v>282.52020669325799</v>
      </c>
      <c r="CY366">
        <v>19.353453779866559</v>
      </c>
      <c r="CZ366">
        <v>59.957000143883313</v>
      </c>
      <c r="DA366">
        <v>148.40323035545629</v>
      </c>
      <c r="DB366">
        <v>2.2132041868355512</v>
      </c>
      <c r="DC366">
        <v>21.551503254262538</v>
      </c>
      <c r="DD366">
        <v>300.1014064227096</v>
      </c>
      <c r="DE366">
        <v>10.518563923656581</v>
      </c>
      <c r="DF366">
        <v>1.127168951437391</v>
      </c>
      <c r="DG366">
        <v>425.26899222126372</v>
      </c>
      <c r="DH366">
        <v>27.85340064501662</v>
      </c>
      <c r="DI366">
        <v>30.358231588237238</v>
      </c>
      <c r="DJ366">
        <v>193.5846662159916</v>
      </c>
      <c r="DK366">
        <v>27.762754280945689</v>
      </c>
    </row>
    <row r="367">
      <c r="A367" t="s">
        <v>725</v>
      </c>
      <c r="B367">
        <v>2018</v>
      </c>
      <c r="C367" t="s">
        <v>732</v>
      </c>
      <c r="D367">
        <v>270</v>
      </c>
      <c r="E367" t="s">
        <v>116</v>
      </c>
      <c r="F367" t="s">
        <v>91</v>
      </c>
      <c r="G367" t="s">
        <v>195</v>
      </c>
      <c r="H367">
        <v>5.4549463020938438</v>
      </c>
      <c r="I367">
        <v>3.8567507082172479</v>
      </c>
      <c r="J367">
        <v>4.2993745648237702</v>
      </c>
      <c r="K367">
        <v>3.570482737585444</v>
      </c>
      <c r="L367">
        <v>2.7158822528484841</v>
      </c>
      <c r="M367">
        <v>3.3842515635563259</v>
      </c>
      <c r="N367">
        <v>3.9459323726289788</v>
      </c>
      <c r="O367">
        <v>4.0227624383999014</v>
      </c>
      <c r="P367">
        <v>3.2859628584705112</v>
      </c>
      <c r="Q367">
        <v>1.887439933451277</v>
      </c>
      <c r="R367">
        <v>6.790060973771654</v>
      </c>
      <c r="S367">
        <v>3.6326487539957468</v>
      </c>
      <c r="T367">
        <v>4.0771022162731381</v>
      </c>
      <c r="U367">
        <v>4.3056451544257106</v>
      </c>
      <c r="V367">
        <v>2.8713536602498979</v>
      </c>
      <c r="W367" t="s">
        <v>523</v>
      </c>
      <c r="X367" t="s">
        <v>262</v>
      </c>
      <c r="Y367" t="s">
        <v>524</v>
      </c>
      <c r="Z367" t="s">
        <v>525</v>
      </c>
      <c r="AA367" t="s">
        <v>526</v>
      </c>
      <c r="AB367" t="s">
        <v>527</v>
      </c>
      <c r="AC367" t="s">
        <v>528</v>
      </c>
      <c r="AD367" t="s">
        <v>529</v>
      </c>
      <c r="AE367" t="s">
        <v>328</v>
      </c>
      <c r="AF367" t="s">
        <v>266</v>
      </c>
      <c r="AG367" t="s">
        <v>530</v>
      </c>
      <c r="AH367" t="s">
        <v>531</v>
      </c>
      <c r="AI367" t="s">
        <v>532</v>
      </c>
      <c r="AJ367" t="s">
        <v>533</v>
      </c>
      <c r="AK367" t="s">
        <v>534</v>
      </c>
      <c r="AL367" t="s">
        <v>535</v>
      </c>
      <c r="AM367" t="s">
        <v>267</v>
      </c>
      <c r="AN367" t="s">
        <v>536</v>
      </c>
      <c r="AO367" t="s">
        <v>329</v>
      </c>
      <c r="AP367" t="s">
        <v>537</v>
      </c>
      <c r="AQ367" t="s">
        <v>538</v>
      </c>
      <c r="AR367" t="s">
        <v>331</v>
      </c>
      <c r="AS367" t="s">
        <v>539</v>
      </c>
      <c r="AT367" t="s">
        <v>540</v>
      </c>
      <c r="AU367" t="s">
        <v>541</v>
      </c>
      <c r="AV367" t="s">
        <v>542</v>
      </c>
      <c r="AW367">
        <v>0.33124607406757051</v>
      </c>
      <c r="AX367">
        <v>6.5044597698563091</v>
      </c>
      <c r="AY367">
        <v>2.6631700550841502</v>
      </c>
      <c r="AZ367">
        <v>2.9806399642202051</v>
      </c>
      <c r="BA367">
        <v>1.5561068989757281</v>
      </c>
      <c r="BB367">
        <v>3.5605918226871811</v>
      </c>
      <c r="BC367">
        <v>4.4695776551393909</v>
      </c>
      <c r="BD367">
        <v>1.664130471224297</v>
      </c>
      <c r="BE367">
        <v>0.60439538559945527</v>
      </c>
      <c r="BF367">
        <v>3.1542570260329068</v>
      </c>
      <c r="BG367">
        <v>4.9945704110971478</v>
      </c>
      <c r="BH367">
        <v>10.499465173166969</v>
      </c>
      <c r="BI367">
        <v>1.9946866709707229</v>
      </c>
      <c r="BJ367">
        <v>5.2453312200431377</v>
      </c>
      <c r="BK367">
        <v>1.701917085130761</v>
      </c>
      <c r="BL367">
        <v>3.5679668355553238</v>
      </c>
      <c r="BM367">
        <v>2.5910364611254111</v>
      </c>
      <c r="BN367">
        <v>9.2230904548834971</v>
      </c>
      <c r="BO367">
        <v>0.69495744128067538</v>
      </c>
      <c r="BP367">
        <v>8.6083206437108419</v>
      </c>
      <c r="BQ367">
        <v>2.417454205298355</v>
      </c>
      <c r="BR367">
        <v>0.94926916926957927</v>
      </c>
      <c r="BS367">
        <v>0.40048718904760833</v>
      </c>
      <c r="BT367">
        <v>32.691520994370791</v>
      </c>
      <c r="BU367">
        <v>3.1535264428337122</v>
      </c>
      <c r="BV367">
        <v>13.31317079418959</v>
      </c>
      <c r="BW367">
        <v>90.975202069277515</v>
      </c>
      <c r="BX367">
        <v>76.971438733054711</v>
      </c>
      <c r="BY367">
        <v>98.768642922295854</v>
      </c>
      <c r="BZ367">
        <v>95.330014647876055</v>
      </c>
      <c r="CA367">
        <v>181.72561734989009</v>
      </c>
      <c r="CB367">
        <v>22.457329040423399</v>
      </c>
      <c r="CC367">
        <v>33.933426146098228</v>
      </c>
      <c r="CD367">
        <v>58.896328305447398</v>
      </c>
      <c r="CE367">
        <v>81.849347017289219</v>
      </c>
      <c r="CF367">
        <v>52.123752189138493</v>
      </c>
      <c r="CG367">
        <v>74.460323214363754</v>
      </c>
      <c r="CH367">
        <v>46.120660413122067</v>
      </c>
      <c r="CI367">
        <v>53.954289850652522</v>
      </c>
      <c r="CJ367">
        <v>67.756997586774418</v>
      </c>
      <c r="CK367">
        <v>52.218461959084927</v>
      </c>
      <c r="CL367">
        <v>0.6934827835106212</v>
      </c>
      <c r="CM367">
        <v>20.060069672150121</v>
      </c>
      <c r="CN367">
        <v>31.55755149501725</v>
      </c>
      <c r="CO367">
        <v>6.86032901737003</v>
      </c>
      <c r="CP367">
        <v>4.7623126736993768</v>
      </c>
      <c r="CQ367">
        <v>19.541814840796501</v>
      </c>
      <c r="CR367">
        <v>26.847733477931211</v>
      </c>
      <c r="CS367">
        <v>7.8014023056267012</v>
      </c>
      <c r="CT367">
        <v>3.2768619615853858</v>
      </c>
      <c r="CU367">
        <v>98.39475001822106</v>
      </c>
      <c r="CV367">
        <v>59.443812572534078</v>
      </c>
      <c r="CW367">
        <v>31.03058832610186</v>
      </c>
      <c r="CX367">
        <v>15.9286817680439</v>
      </c>
      <c r="CY367">
        <v>16.64512320182515</v>
      </c>
      <c r="CZ367">
        <v>5.700399248353099</v>
      </c>
      <c r="DA367">
        <v>14.956618688883999</v>
      </c>
      <c r="DB367">
        <v>3.4629939771634048</v>
      </c>
      <c r="DC367">
        <v>7.3343395033307131</v>
      </c>
      <c r="DD367">
        <v>9.1622922078251836</v>
      </c>
      <c r="DE367">
        <v>7.7447921575869092</v>
      </c>
      <c r="DF367">
        <v>3.6888140858233558</v>
      </c>
      <c r="DG367">
        <v>12.607137324356151</v>
      </c>
      <c r="DH367">
        <v>0.91513085741107891</v>
      </c>
      <c r="DI367">
        <v>99.269773312441231</v>
      </c>
      <c r="DJ367">
        <v>22.396313758112939</v>
      </c>
      <c r="DK367">
        <v>13.68779648669282</v>
      </c>
    </row>
    <row r="368">
      <c r="A368" t="s">
        <v>725</v>
      </c>
      <c r="B368">
        <v>2018</v>
      </c>
      <c r="C368" t="s">
        <v>732</v>
      </c>
      <c r="D368">
        <v>274</v>
      </c>
      <c r="E368" t="s">
        <v>76</v>
      </c>
      <c r="F368" t="s">
        <v>49</v>
      </c>
      <c r="G368" t="s">
        <v>772</v>
      </c>
      <c r="H368">
        <v>83.686848978113218</v>
      </c>
      <c r="I368">
        <v>84.629091107927451</v>
      </c>
      <c r="J368">
        <v>83.356469241569584</v>
      </c>
      <c r="K368">
        <v>84.168864245047828</v>
      </c>
      <c r="L368">
        <v>86.334815584185648</v>
      </c>
      <c r="M368">
        <v>81.604987761454623</v>
      </c>
      <c r="N368">
        <v>80.72181520553076</v>
      </c>
      <c r="O368">
        <v>86.080737955614921</v>
      </c>
      <c r="P368">
        <v>85.511116205505829</v>
      </c>
      <c r="Q368">
        <v>87.251380067545753</v>
      </c>
      <c r="R368">
        <v>83.827184083869398</v>
      </c>
      <c r="S368">
        <v>83.184169924973148</v>
      </c>
      <c r="T368">
        <v>86.794100956533129</v>
      </c>
      <c r="U368">
        <v>83.169848122924321</v>
      </c>
      <c r="V368">
        <v>85.538052945962818</v>
      </c>
      <c r="W368" t="s">
        <v>523</v>
      </c>
      <c r="X368" t="s">
        <v>262</v>
      </c>
      <c r="Y368" t="s">
        <v>524</v>
      </c>
      <c r="Z368" t="s">
        <v>525</v>
      </c>
      <c r="AA368" t="s">
        <v>526</v>
      </c>
      <c r="AB368" t="s">
        <v>527</v>
      </c>
      <c r="AC368" t="s">
        <v>528</v>
      </c>
      <c r="AD368" t="s">
        <v>529</v>
      </c>
      <c r="AE368" t="s">
        <v>328</v>
      </c>
      <c r="AF368" t="s">
        <v>266</v>
      </c>
      <c r="AG368" t="s">
        <v>530</v>
      </c>
      <c r="AH368" t="s">
        <v>531</v>
      </c>
      <c r="AI368" t="s">
        <v>532</v>
      </c>
      <c r="AJ368" t="s">
        <v>533</v>
      </c>
      <c r="AK368" t="s">
        <v>534</v>
      </c>
      <c r="AL368" t="s">
        <v>535</v>
      </c>
      <c r="AM368" t="s">
        <v>267</v>
      </c>
      <c r="AN368" t="s">
        <v>536</v>
      </c>
      <c r="AO368" t="s">
        <v>329</v>
      </c>
      <c r="AP368" t="s">
        <v>537</v>
      </c>
      <c r="AQ368" t="s">
        <v>538</v>
      </c>
      <c r="AR368" t="s">
        <v>331</v>
      </c>
      <c r="AS368" t="s">
        <v>539</v>
      </c>
      <c r="AT368" t="s">
        <v>540</v>
      </c>
      <c r="AU368" t="s">
        <v>541</v>
      </c>
      <c r="AV368" t="s">
        <v>542</v>
      </c>
      <c r="AW368">
        <v>92.858390237027137</v>
      </c>
      <c r="AX368">
        <v>90.958179822265876</v>
      </c>
      <c r="AY368">
        <v>81.890661462492758</v>
      </c>
      <c r="AZ368">
        <v>72.242350359382513</v>
      </c>
      <c r="BA368">
        <v>86.067332169651678</v>
      </c>
      <c r="BB368">
        <v>88.574213159089851</v>
      </c>
      <c r="BC368">
        <v>84.221156549867331</v>
      </c>
      <c r="BD368">
        <v>77.896205991321892</v>
      </c>
      <c r="BE368">
        <v>88.2039831682944</v>
      </c>
      <c r="BF368">
        <v>85.52519459951364</v>
      </c>
      <c r="BG368">
        <v>92.827424401238147</v>
      </c>
      <c r="BH368">
        <v>78.315259178839611</v>
      </c>
      <c r="BI368">
        <v>87.858328142284677</v>
      </c>
      <c r="BJ368">
        <v>77.242081714515706</v>
      </c>
      <c r="BK368">
        <v>87.400320574986836</v>
      </c>
      <c r="BL368">
        <v>90.053880414347788</v>
      </c>
      <c r="BM368">
        <v>86.227508280668559</v>
      </c>
      <c r="BN368">
        <v>84.392110825732786</v>
      </c>
      <c r="BO368">
        <v>85.707417384459688</v>
      </c>
      <c r="BP368">
        <v>71.544610401289802</v>
      </c>
      <c r="BQ368">
        <v>97.951521381475175</v>
      </c>
      <c r="BR368">
        <v>80.027993333336639</v>
      </c>
      <c r="BS368">
        <v>85.989358743183601</v>
      </c>
      <c r="BT368">
        <v>68.079567644571455</v>
      </c>
      <c r="BU368">
        <v>87.089451664929015</v>
      </c>
      <c r="BV368">
        <v>79.100707506778249</v>
      </c>
      <c r="BW368">
        <v>1607.4386716721381</v>
      </c>
      <c r="BX368">
        <v>1899.288444154126</v>
      </c>
      <c r="BY368">
        <v>2150.2606626468919</v>
      </c>
      <c r="BZ368">
        <v>2549.924699302318</v>
      </c>
      <c r="CA368">
        <v>6222.2789233733974</v>
      </c>
      <c r="CB368">
        <v>598.38751381045938</v>
      </c>
      <c r="CC368">
        <v>800.9487912304977</v>
      </c>
      <c r="CD368">
        <v>1382.3652669876169</v>
      </c>
      <c r="CE368">
        <v>2268.9696729064008</v>
      </c>
      <c r="CF368">
        <v>2590.402209936542</v>
      </c>
      <c r="CG368">
        <v>1065.397864000013</v>
      </c>
      <c r="CH368">
        <v>1195.006561767816</v>
      </c>
      <c r="CI368">
        <v>1303.1937104845749</v>
      </c>
      <c r="CJ368">
        <v>1468.9536059010829</v>
      </c>
      <c r="CK368">
        <v>1755.5662041239491</v>
      </c>
      <c r="CL368">
        <v>211.00602722629259</v>
      </c>
      <c r="CM368">
        <v>317.47151357849378</v>
      </c>
      <c r="CN368">
        <v>1056.702190064419</v>
      </c>
      <c r="CO368">
        <v>203.93403731181451</v>
      </c>
      <c r="CP368">
        <v>307.90912586379159</v>
      </c>
      <c r="CQ368">
        <v>508.22551952997242</v>
      </c>
      <c r="CR368">
        <v>531.06596408014843</v>
      </c>
      <c r="CS368">
        <v>374.70992408282291</v>
      </c>
      <c r="CT368">
        <v>484.42499180172717</v>
      </c>
      <c r="CU368">
        <v>2919.6444886208978</v>
      </c>
      <c r="CV368">
        <v>1148.842426987896</v>
      </c>
      <c r="CW368">
        <v>257.33895841710938</v>
      </c>
      <c r="CX368">
        <v>875.72585894568442</v>
      </c>
      <c r="CY368">
        <v>286.38240515665382</v>
      </c>
      <c r="CZ368">
        <v>318.30558439809181</v>
      </c>
      <c r="DA368">
        <v>500.36726481145632</v>
      </c>
      <c r="DB368">
        <v>120.9087138264638</v>
      </c>
      <c r="DC368">
        <v>83.344889608774324</v>
      </c>
      <c r="DD368">
        <v>1334.6469532526439</v>
      </c>
      <c r="DE368">
        <v>79.05960881203697</v>
      </c>
      <c r="DF368">
        <v>152.38909129898391</v>
      </c>
      <c r="DG368">
        <v>1121.1983202929871</v>
      </c>
      <c r="DH368">
        <v>213.96959305353059</v>
      </c>
      <c r="DI368">
        <v>236.94780719136779</v>
      </c>
      <c r="DJ368">
        <v>685.04460980865611</v>
      </c>
      <c r="DK368">
        <v>99.625533126205383</v>
      </c>
    </row>
    <row r="369">
      <c r="A369" t="s">
        <v>725</v>
      </c>
      <c r="B369">
        <v>2018</v>
      </c>
      <c r="C369" t="s">
        <v>732</v>
      </c>
      <c r="D369">
        <v>275</v>
      </c>
      <c r="E369" t="s">
        <v>76</v>
      </c>
      <c r="F369" t="s">
        <v>48</v>
      </c>
      <c r="G369" t="s">
        <v>195</v>
      </c>
      <c r="H369">
        <v>15.838330128894929</v>
      </c>
      <c r="I369">
        <v>15.00515815144338</v>
      </c>
      <c r="J369">
        <v>15.7086202595668</v>
      </c>
      <c r="K369">
        <v>15.25888385452021</v>
      </c>
      <c r="L369">
        <v>12.538899256249239</v>
      </c>
      <c r="M369">
        <v>18.149854159736449</v>
      </c>
      <c r="N369">
        <v>19.16504633929128</v>
      </c>
      <c r="O369">
        <v>13.39318999825422</v>
      </c>
      <c r="P369">
        <v>13.40002419000427</v>
      </c>
      <c r="Q369">
        <v>11.27221674436016</v>
      </c>
      <c r="R369">
        <v>15.77529984426385</v>
      </c>
      <c r="S369">
        <v>16.159978270845539</v>
      </c>
      <c r="T369">
        <v>12.77860006802166</v>
      </c>
      <c r="U369">
        <v>15.768102386477871</v>
      </c>
      <c r="V369">
        <v>13.671938975877231</v>
      </c>
      <c r="W369" t="s">
        <v>523</v>
      </c>
      <c r="X369" t="s">
        <v>262</v>
      </c>
      <c r="Y369" t="s">
        <v>524</v>
      </c>
      <c r="Z369" t="s">
        <v>525</v>
      </c>
      <c r="AA369" t="s">
        <v>526</v>
      </c>
      <c r="AB369" t="s">
        <v>527</v>
      </c>
      <c r="AC369" t="s">
        <v>528</v>
      </c>
      <c r="AD369" t="s">
        <v>529</v>
      </c>
      <c r="AE369" t="s">
        <v>328</v>
      </c>
      <c r="AF369" t="s">
        <v>266</v>
      </c>
      <c r="AG369" t="s">
        <v>530</v>
      </c>
      <c r="AH369" t="s">
        <v>531</v>
      </c>
      <c r="AI369" t="s">
        <v>532</v>
      </c>
      <c r="AJ369" t="s">
        <v>533</v>
      </c>
      <c r="AK369" t="s">
        <v>534</v>
      </c>
      <c r="AL369" t="s">
        <v>535</v>
      </c>
      <c r="AM369" t="s">
        <v>267</v>
      </c>
      <c r="AN369" t="s">
        <v>536</v>
      </c>
      <c r="AO369" t="s">
        <v>329</v>
      </c>
      <c r="AP369" t="s">
        <v>537</v>
      </c>
      <c r="AQ369" t="s">
        <v>538</v>
      </c>
      <c r="AR369" t="s">
        <v>331</v>
      </c>
      <c r="AS369" t="s">
        <v>539</v>
      </c>
      <c r="AT369" t="s">
        <v>540</v>
      </c>
      <c r="AU369" t="s">
        <v>541</v>
      </c>
      <c r="AV369" t="s">
        <v>542</v>
      </c>
      <c r="AW369">
        <v>6.8458493049571194</v>
      </c>
      <c r="AX369">
        <v>8.67441794399193</v>
      </c>
      <c r="AY369">
        <v>9.9411070461431681</v>
      </c>
      <c r="AZ369">
        <v>27.75764964061765</v>
      </c>
      <c r="BA369">
        <v>13.932667830348141</v>
      </c>
      <c r="BB369">
        <v>11.11851217024758</v>
      </c>
      <c r="BC369">
        <v>15.735333072442121</v>
      </c>
      <c r="BD369">
        <v>21.426757660783309</v>
      </c>
      <c r="BE369">
        <v>11.6810442149488</v>
      </c>
      <c r="BF369">
        <v>14.23146112892398</v>
      </c>
      <c r="BG369">
        <v>7.1450931553133774</v>
      </c>
      <c r="BH369">
        <v>21.68474082116029</v>
      </c>
      <c r="BI369">
        <v>11.389548223148051</v>
      </c>
      <c r="BJ369">
        <v>22.45432272308835</v>
      </c>
      <c r="BK369">
        <v>12.59967942501318</v>
      </c>
      <c r="BL369">
        <v>9.9461195856521218</v>
      </c>
      <c r="BM369">
        <v>13.03792349771158</v>
      </c>
      <c r="BN369">
        <v>15.441793036620339</v>
      </c>
      <c r="BO369">
        <v>14.292582615540219</v>
      </c>
      <c r="BP369">
        <v>28.35368970088772</v>
      </c>
      <c r="BQ369">
        <v>1.984073128992184</v>
      </c>
      <c r="BR369">
        <v>19.56157985691577</v>
      </c>
      <c r="BS369">
        <v>14.010641256816379</v>
      </c>
      <c r="BT369">
        <v>31.301485895124941</v>
      </c>
      <c r="BU369">
        <v>12.910548335070841</v>
      </c>
      <c r="BV369">
        <v>20.825483162892819</v>
      </c>
      <c r="BW369">
        <v>304.21917726349159</v>
      </c>
      <c r="BX369">
        <v>336.75327368690017</v>
      </c>
      <c r="BY369">
        <v>405.21903717773739</v>
      </c>
      <c r="BZ369">
        <v>462.27313595615863</v>
      </c>
      <c r="CA369">
        <v>903.69717056247907</v>
      </c>
      <c r="CB369">
        <v>133.08801832572601</v>
      </c>
      <c r="CC369">
        <v>190.16198607833201</v>
      </c>
      <c r="CD369">
        <v>215.08041296415161</v>
      </c>
      <c r="CE369">
        <v>355.55901796746991</v>
      </c>
      <c r="CF369">
        <v>334.66032448849933</v>
      </c>
      <c r="CG369">
        <v>200.49547103029261</v>
      </c>
      <c r="CH369">
        <v>232.15090189759999</v>
      </c>
      <c r="CI369">
        <v>191.86777734795001</v>
      </c>
      <c r="CJ369">
        <v>278.49769335396661</v>
      </c>
      <c r="CK369">
        <v>280.60019119277712</v>
      </c>
      <c r="CL369">
        <v>15.5561114202137</v>
      </c>
      <c r="CM369">
        <v>30.276337977218791</v>
      </c>
      <c r="CN369">
        <v>128.2782358784057</v>
      </c>
      <c r="CO369">
        <v>78.357494313760284</v>
      </c>
      <c r="CP369">
        <v>49.844644471340622</v>
      </c>
      <c r="CQ369">
        <v>63.79635135990479</v>
      </c>
      <c r="CR369">
        <v>99.220910404986341</v>
      </c>
      <c r="CS369">
        <v>103.0707289814297</v>
      </c>
      <c r="CT369">
        <v>64.153449139201811</v>
      </c>
      <c r="CU369">
        <v>485.83118979914872</v>
      </c>
      <c r="CV369">
        <v>88.428459741853402</v>
      </c>
      <c r="CW369">
        <v>71.254678525920511</v>
      </c>
      <c r="CX369">
        <v>113.5250591676039</v>
      </c>
      <c r="CY369">
        <v>83.251548959655892</v>
      </c>
      <c r="CZ369">
        <v>45.887112269416733</v>
      </c>
      <c r="DA369">
        <v>55.263722447739127</v>
      </c>
      <c r="DB369">
        <v>18.281852189732732</v>
      </c>
      <c r="DC369">
        <v>15.2501759158065</v>
      </c>
      <c r="DD369">
        <v>222.56593914590661</v>
      </c>
      <c r="DE369">
        <v>31.331942455998799</v>
      </c>
      <c r="DF369">
        <v>3.0867422673338059</v>
      </c>
      <c r="DG369">
        <v>274.05923307981868</v>
      </c>
      <c r="DH369">
        <v>34.863048776691187</v>
      </c>
      <c r="DI369">
        <v>108.9433834745099</v>
      </c>
      <c r="DJ369">
        <v>101.5542224406496</v>
      </c>
      <c r="DK369">
        <v>26.229220042516339</v>
      </c>
    </row>
    <row r="370">
      <c r="A370" t="s">
        <v>725</v>
      </c>
      <c r="B370">
        <v>2018</v>
      </c>
      <c r="C370" t="s">
        <v>732</v>
      </c>
      <c r="D370">
        <v>276</v>
      </c>
      <c r="E370" t="s">
        <v>76</v>
      </c>
      <c r="F370" t="s">
        <v>114</v>
      </c>
      <c r="G370" t="s">
        <v>195</v>
      </c>
      <c r="H370">
        <v>0.47482089299240432</v>
      </c>
      <c r="I370">
        <v>0.36575074062902369</v>
      </c>
      <c r="J370">
        <v>0.93491049886339528</v>
      </c>
      <c r="K370">
        <v>0.57225190043212193</v>
      </c>
      <c r="L370">
        <v>1.1262851595655341</v>
      </c>
      <c r="M370">
        <v>0.2451580788087846</v>
      </c>
      <c r="N370">
        <v>0.1131384551779966</v>
      </c>
      <c r="O370">
        <v>0.52607204613101965</v>
      </c>
      <c r="P370">
        <v>1.088859604489818</v>
      </c>
      <c r="Q370">
        <v>1.4764031880939501</v>
      </c>
      <c r="R370">
        <v>0.39751607186690813</v>
      </c>
      <c r="S370">
        <v>0.65585180418090994</v>
      </c>
      <c r="T370">
        <v>0.42729897544512768</v>
      </c>
      <c r="U370">
        <v>1.062049490597907</v>
      </c>
      <c r="V370">
        <v>0.79000807816003382</v>
      </c>
      <c r="W370" t="s">
        <v>523</v>
      </c>
      <c r="X370" t="s">
        <v>262</v>
      </c>
      <c r="Y370" t="s">
        <v>524</v>
      </c>
      <c r="Z370" t="s">
        <v>525</v>
      </c>
      <c r="AA370" t="s">
        <v>526</v>
      </c>
      <c r="AB370" t="s">
        <v>527</v>
      </c>
      <c r="AC370" t="s">
        <v>528</v>
      </c>
      <c r="AD370" t="s">
        <v>529</v>
      </c>
      <c r="AE370" t="s">
        <v>328</v>
      </c>
      <c r="AF370" t="s">
        <v>266</v>
      </c>
      <c r="AG370" t="s">
        <v>530</v>
      </c>
      <c r="AH370" t="s">
        <v>531</v>
      </c>
      <c r="AI370" t="s">
        <v>532</v>
      </c>
      <c r="AJ370" t="s">
        <v>533</v>
      </c>
      <c r="AK370" t="s">
        <v>534</v>
      </c>
      <c r="AL370" t="s">
        <v>535</v>
      </c>
      <c r="AM370" t="s">
        <v>267</v>
      </c>
      <c r="AN370" t="s">
        <v>536</v>
      </c>
      <c r="AO370" t="s">
        <v>329</v>
      </c>
      <c r="AP370" t="s">
        <v>537</v>
      </c>
      <c r="AQ370" t="s">
        <v>538</v>
      </c>
      <c r="AR370" t="s">
        <v>331</v>
      </c>
      <c r="AS370" t="s">
        <v>539</v>
      </c>
      <c r="AT370" t="s">
        <v>540</v>
      </c>
      <c r="AU370" t="s">
        <v>541</v>
      </c>
      <c r="AV370" t="s">
        <v>542</v>
      </c>
      <c r="AW370">
        <v>0.29576045801569961</v>
      </c>
      <c r="AX370">
        <v>0.36740223374204722</v>
      </c>
      <c r="AY370">
        <v>8.1682314913641108</v>
      </c>
      <c r="AZ370">
        <v>0</v>
      </c>
      <c r="BA370">
        <v>0</v>
      </c>
      <c r="BB370">
        <v>0.30727467066270492</v>
      </c>
      <c r="BC370">
        <v>0.043510377690544902</v>
      </c>
      <c r="BD370">
        <v>0.6770363478945931</v>
      </c>
      <c r="BE370">
        <v>0.1149726167568207</v>
      </c>
      <c r="BF370">
        <v>0.24334427156328919</v>
      </c>
      <c r="BG370">
        <v>0.027482443448343899</v>
      </c>
      <c r="BH370">
        <v>0</v>
      </c>
      <c r="BI370">
        <v>0.75212363456715037</v>
      </c>
      <c r="BJ370">
        <v>0.30359556239579288</v>
      </c>
      <c r="BK370">
        <v>0</v>
      </c>
      <c r="BL370">
        <v>0</v>
      </c>
      <c r="BM370">
        <v>0.73456822161990498</v>
      </c>
      <c r="BN370">
        <v>0.16609613764708889</v>
      </c>
      <c r="BO370">
        <v>0</v>
      </c>
      <c r="BP370">
        <v>0.1016998978226217</v>
      </c>
      <c r="BQ370">
        <v>0.0644054895326861</v>
      </c>
      <c r="BR370">
        <v>0.4104268097468256</v>
      </c>
      <c r="BS370">
        <v>0</v>
      </c>
      <c r="BT370">
        <v>0.61894646030368339</v>
      </c>
      <c r="BU370">
        <v>0</v>
      </c>
      <c r="BV370">
        <v>0.073809330329026507</v>
      </c>
      <c r="BW370">
        <v>9.120255749066402</v>
      </c>
      <c r="BX370">
        <v>8.2083612859744708</v>
      </c>
      <c r="BY370">
        <v>24.11691962354627</v>
      </c>
      <c r="BZ370">
        <v>17.33656819802475</v>
      </c>
      <c r="CA370">
        <v>81.173051249982237</v>
      </c>
      <c r="CB370">
        <v>1.7976785156535431</v>
      </c>
      <c r="CC370">
        <v>1.122597512032824</v>
      </c>
      <c r="CD370">
        <v>8.448158575029888</v>
      </c>
      <c r="CE370">
        <v>28.892026326761719</v>
      </c>
      <c r="CF370">
        <v>43.832866348190699</v>
      </c>
      <c r="CG370">
        <v>5.0522128173714327</v>
      </c>
      <c r="CH370">
        <v>9.4218312240218065</v>
      </c>
      <c r="CI370">
        <v>6.4157970548651466</v>
      </c>
      <c r="CJ370">
        <v>18.758017046675221</v>
      </c>
      <c r="CK370">
        <v>16.213970685991921</v>
      </c>
      <c r="CL370">
        <v>0.67206893310580684</v>
      </c>
      <c r="CM370">
        <v>1.2823447376159429</v>
      </c>
      <c r="CN370">
        <v>105.4013724120537</v>
      </c>
      <c r="CO370">
        <v>0</v>
      </c>
      <c r="CP370">
        <v>0</v>
      </c>
      <c r="CQ370">
        <v>1.7630958669140391</v>
      </c>
      <c r="CR370">
        <v>0.27435957450951182</v>
      </c>
      <c r="CS370">
        <v>3.2567983933538112</v>
      </c>
      <c r="CT370">
        <v>0.63144097272317057</v>
      </c>
      <c r="CU370">
        <v>8.3072451882063856</v>
      </c>
      <c r="CV370">
        <v>0.34012574661429312</v>
      </c>
      <c r="CW370">
        <v>0</v>
      </c>
      <c r="CX370">
        <v>7.4967749767329028</v>
      </c>
      <c r="CY370">
        <v>1.1256095825477359</v>
      </c>
      <c r="CZ370">
        <v>0</v>
      </c>
      <c r="DA370">
        <v>0</v>
      </c>
      <c r="DB370">
        <v>1.0300158344453429</v>
      </c>
      <c r="DC370">
        <v>0.1640350516320932</v>
      </c>
      <c r="DD370">
        <v>0</v>
      </c>
      <c r="DE370">
        <v>0.11238238761777709</v>
      </c>
      <c r="DF370">
        <v>0.1001995056955637</v>
      </c>
      <c r="DG370">
        <v>5.750111061446054</v>
      </c>
      <c r="DH370">
        <v>0</v>
      </c>
      <c r="DI370">
        <v>2.1542147168660968</v>
      </c>
      <c r="DJ370">
        <v>0</v>
      </c>
      <c r="DK370">
        <v>0.0929611645140766</v>
      </c>
    </row>
    <row r="371">
      <c r="A371" t="s">
        <v>725</v>
      </c>
      <c r="B371">
        <v>2018</v>
      </c>
      <c r="C371" t="s">
        <v>732</v>
      </c>
      <c r="D371">
        <v>341</v>
      </c>
      <c r="E371" t="s">
        <v>149</v>
      </c>
      <c r="F371" t="s">
        <v>49</v>
      </c>
      <c r="G371" t="s">
        <v>773</v>
      </c>
      <c r="H371">
        <v>0.13293943870014771</v>
      </c>
      <c r="I371">
        <v>0.11459129106187931</v>
      </c>
      <c r="J371">
        <v>0.34530386740331492</v>
      </c>
      <c r="K371">
        <v>1.30098452883263</v>
      </c>
      <c r="L371">
        <v>12.46086412022542</v>
      </c>
      <c r="M371">
        <v>0.68085106382978722</v>
      </c>
      <c r="N371">
        <v>0.69337442218798151</v>
      </c>
      <c r="O371">
        <v>3.755868544600939</v>
      </c>
      <c r="P371">
        <v>6.4327485380116958</v>
      </c>
      <c r="Q371">
        <v>20.70422535211268</v>
      </c>
      <c r="R371">
        <v>0.0509813917919959</v>
      </c>
      <c r="S371">
        <v>0.058343057176195999</v>
      </c>
      <c r="T371">
        <v>0.13508949679162449</v>
      </c>
      <c r="U371">
        <v>0.0786163522012579</v>
      </c>
      <c r="V371">
        <v>0.39196472317491432</v>
      </c>
      <c r="W371" t="s">
        <v>523</v>
      </c>
      <c r="X371" t="s">
        <v>262</v>
      </c>
      <c r="Y371" t="s">
        <v>524</v>
      </c>
      <c r="Z371" t="s">
        <v>525</v>
      </c>
      <c r="AA371" t="s">
        <v>526</v>
      </c>
      <c r="AB371" t="s">
        <v>527</v>
      </c>
      <c r="AC371" t="s">
        <v>528</v>
      </c>
      <c r="AD371" t="s">
        <v>529</v>
      </c>
      <c r="AE371" t="s">
        <v>328</v>
      </c>
      <c r="AF371" t="s">
        <v>266</v>
      </c>
      <c r="AG371" t="s">
        <v>530</v>
      </c>
      <c r="AH371" t="s">
        <v>531</v>
      </c>
      <c r="AI371" t="s">
        <v>532</v>
      </c>
      <c r="AJ371" t="s">
        <v>533</v>
      </c>
      <c r="AK371" t="s">
        <v>534</v>
      </c>
      <c r="AL371" t="s">
        <v>535</v>
      </c>
      <c r="AM371" t="s">
        <v>267</v>
      </c>
      <c r="AN371" t="s">
        <v>536</v>
      </c>
      <c r="AO371" t="s">
        <v>329</v>
      </c>
      <c r="AP371" t="s">
        <v>537</v>
      </c>
      <c r="AQ371" t="s">
        <v>538</v>
      </c>
      <c r="AR371" t="s">
        <v>331</v>
      </c>
      <c r="AS371" t="s">
        <v>539</v>
      </c>
      <c r="AT371" t="s">
        <v>540</v>
      </c>
      <c r="AU371" t="s">
        <v>541</v>
      </c>
      <c r="AV371" t="s">
        <v>542</v>
      </c>
      <c r="AW371">
        <v>1.4102564102564099</v>
      </c>
      <c r="AX371">
        <v>0.88050314465408808</v>
      </c>
      <c r="AY371">
        <v>2.2781774580335732</v>
      </c>
      <c r="AZ371">
        <v>0.48367593712212809</v>
      </c>
      <c r="BA371">
        <v>0</v>
      </c>
      <c r="BB371">
        <v>1.2345679012345681</v>
      </c>
      <c r="BC371">
        <v>0</v>
      </c>
      <c r="BD371">
        <v>0</v>
      </c>
      <c r="BE371">
        <v>2.1091811414392061</v>
      </c>
      <c r="BF371">
        <v>12.57014590347924</v>
      </c>
      <c r="BG371">
        <v>0.75757575757575757</v>
      </c>
      <c r="BH371">
        <v>0.48899755501222492</v>
      </c>
      <c r="BI371">
        <v>0.1283697047496791</v>
      </c>
      <c r="BJ371">
        <v>0.1297016861219196</v>
      </c>
      <c r="BK371">
        <v>2.0969855832241149</v>
      </c>
      <c r="BL371">
        <v>0</v>
      </c>
      <c r="BM371">
        <v>0</v>
      </c>
      <c r="BN371">
        <v>0.24420024420024419</v>
      </c>
      <c r="BO371">
        <v>3.7179487179487181</v>
      </c>
      <c r="BP371">
        <v>0.12285012285012289</v>
      </c>
      <c r="BQ371">
        <v>0</v>
      </c>
      <c r="BR371">
        <v>0.83333333333333337</v>
      </c>
      <c r="BS371">
        <v>0.59808612440191389</v>
      </c>
      <c r="BT371">
        <v>0.3048780487804878</v>
      </c>
      <c r="BU371">
        <v>1.413881748071979</v>
      </c>
      <c r="BV371">
        <v>0.1193317422434368</v>
      </c>
      <c r="BW371">
        <v>9</v>
      </c>
      <c r="BX371">
        <v>6</v>
      </c>
      <c r="BY371">
        <v>15</v>
      </c>
      <c r="BZ371">
        <v>37</v>
      </c>
      <c r="CA371">
        <v>199</v>
      </c>
      <c r="CB371">
        <v>16</v>
      </c>
      <c r="CC371">
        <v>9</v>
      </c>
      <c r="CD371">
        <v>32</v>
      </c>
      <c r="CE371">
        <v>44</v>
      </c>
      <c r="CF371">
        <v>147</v>
      </c>
      <c r="CG371">
        <v>2</v>
      </c>
      <c r="CH371">
        <v>2</v>
      </c>
      <c r="CI371">
        <v>4</v>
      </c>
      <c r="CJ371">
        <v>2</v>
      </c>
      <c r="CK371">
        <v>8</v>
      </c>
      <c r="CL371">
        <v>11</v>
      </c>
      <c r="CM371">
        <v>7</v>
      </c>
      <c r="CN371">
        <v>19</v>
      </c>
      <c r="CO371">
        <v>4</v>
      </c>
      <c r="CP371">
        <v>0</v>
      </c>
      <c r="CQ371">
        <v>10</v>
      </c>
      <c r="CR371">
        <v>0</v>
      </c>
      <c r="CS371">
        <v>0</v>
      </c>
      <c r="CT371">
        <v>17</v>
      </c>
      <c r="CU371">
        <v>112</v>
      </c>
      <c r="CV371">
        <v>6</v>
      </c>
      <c r="CW371">
        <v>4</v>
      </c>
      <c r="CX371">
        <v>1</v>
      </c>
      <c r="CY371">
        <v>1</v>
      </c>
      <c r="CZ371">
        <v>16</v>
      </c>
      <c r="DA371">
        <v>0</v>
      </c>
      <c r="DB371">
        <v>0</v>
      </c>
      <c r="DC371">
        <v>2</v>
      </c>
      <c r="DD371">
        <v>29</v>
      </c>
      <c r="DE371">
        <v>1</v>
      </c>
      <c r="DF371">
        <v>0</v>
      </c>
      <c r="DG371">
        <v>7</v>
      </c>
      <c r="DH371">
        <v>5</v>
      </c>
      <c r="DI371">
        <v>2</v>
      </c>
      <c r="DJ371">
        <v>11</v>
      </c>
      <c r="DK371">
        <v>1</v>
      </c>
    </row>
    <row r="372">
      <c r="A372" t="s">
        <v>725</v>
      </c>
      <c r="B372">
        <v>2018</v>
      </c>
      <c r="C372" t="s">
        <v>732</v>
      </c>
      <c r="D372">
        <v>342</v>
      </c>
      <c r="E372" t="s">
        <v>149</v>
      </c>
      <c r="F372" t="s">
        <v>48</v>
      </c>
      <c r="G372" t="s">
        <v>195</v>
      </c>
      <c r="H372">
        <v>99.867060561299851</v>
      </c>
      <c r="I372">
        <v>99.885408708938115</v>
      </c>
      <c r="J372">
        <v>99.654696132596683</v>
      </c>
      <c r="K372">
        <v>98.699015471167371</v>
      </c>
      <c r="L372">
        <v>87.539135879774577</v>
      </c>
      <c r="M372">
        <v>99.319148936170208</v>
      </c>
      <c r="N372">
        <v>99.306625577812014</v>
      </c>
      <c r="O372">
        <v>96.244131455399057</v>
      </c>
      <c r="P372">
        <v>93.567251461988292</v>
      </c>
      <c r="Q372">
        <v>79.295774647887328</v>
      </c>
      <c r="R372">
        <v>99.949018608208007</v>
      </c>
      <c r="S372">
        <v>99.941656942823812</v>
      </c>
      <c r="T372">
        <v>99.864910503208364</v>
      </c>
      <c r="U372">
        <v>99.921383647798748</v>
      </c>
      <c r="V372">
        <v>99.608035276825092</v>
      </c>
      <c r="W372" t="s">
        <v>523</v>
      </c>
      <c r="X372" t="s">
        <v>262</v>
      </c>
      <c r="Y372" t="s">
        <v>524</v>
      </c>
      <c r="Z372" t="s">
        <v>525</v>
      </c>
      <c r="AA372" t="s">
        <v>526</v>
      </c>
      <c r="AB372" t="s">
        <v>527</v>
      </c>
      <c r="AC372" t="s">
        <v>528</v>
      </c>
      <c r="AD372" t="s">
        <v>529</v>
      </c>
      <c r="AE372" t="s">
        <v>328</v>
      </c>
      <c r="AF372" t="s">
        <v>266</v>
      </c>
      <c r="AG372" t="s">
        <v>530</v>
      </c>
      <c r="AH372" t="s">
        <v>531</v>
      </c>
      <c r="AI372" t="s">
        <v>532</v>
      </c>
      <c r="AJ372" t="s">
        <v>533</v>
      </c>
      <c r="AK372" t="s">
        <v>534</v>
      </c>
      <c r="AL372" t="s">
        <v>535</v>
      </c>
      <c r="AM372" t="s">
        <v>267</v>
      </c>
      <c r="AN372" t="s">
        <v>536</v>
      </c>
      <c r="AO372" t="s">
        <v>329</v>
      </c>
      <c r="AP372" t="s">
        <v>537</v>
      </c>
      <c r="AQ372" t="s">
        <v>538</v>
      </c>
      <c r="AR372" t="s">
        <v>331</v>
      </c>
      <c r="AS372" t="s">
        <v>539</v>
      </c>
      <c r="AT372" t="s">
        <v>540</v>
      </c>
      <c r="AU372" t="s">
        <v>541</v>
      </c>
      <c r="AV372" t="s">
        <v>542</v>
      </c>
      <c r="AW372">
        <v>98.589743589743591</v>
      </c>
      <c r="AX372">
        <v>99.119496855345915</v>
      </c>
      <c r="AY372">
        <v>97.721822541966432</v>
      </c>
      <c r="AZ372">
        <v>99.516324062877871</v>
      </c>
      <c r="BA372">
        <v>100</v>
      </c>
      <c r="BB372">
        <v>98.76543209876543</v>
      </c>
      <c r="BC372">
        <v>100</v>
      </c>
      <c r="BD372">
        <v>100</v>
      </c>
      <c r="BE372">
        <v>97.890818858560792</v>
      </c>
      <c r="BF372">
        <v>87.429854096520771</v>
      </c>
      <c r="BG372">
        <v>99.242424242424249</v>
      </c>
      <c r="BH372">
        <v>99.511002444987767</v>
      </c>
      <c r="BI372">
        <v>99.871630295250327</v>
      </c>
      <c r="BJ372">
        <v>99.870298313878081</v>
      </c>
      <c r="BK372">
        <v>97.903014416775875</v>
      </c>
      <c r="BL372">
        <v>100</v>
      </c>
      <c r="BM372">
        <v>100</v>
      </c>
      <c r="BN372">
        <v>99.755799755799757</v>
      </c>
      <c r="BO372">
        <v>96.282051282051285</v>
      </c>
      <c r="BP372">
        <v>99.877149877149876</v>
      </c>
      <c r="BQ372">
        <v>100</v>
      </c>
      <c r="BR372">
        <v>99.166666666666671</v>
      </c>
      <c r="BS372">
        <v>99.401913875598098</v>
      </c>
      <c r="BT372">
        <v>99.695121951219505</v>
      </c>
      <c r="BU372">
        <v>98.586118251928028</v>
      </c>
      <c r="BV372">
        <v>99.880668257756568</v>
      </c>
      <c r="BW372">
        <v>6761</v>
      </c>
      <c r="BX372">
        <v>5230</v>
      </c>
      <c r="BY372">
        <v>4329</v>
      </c>
      <c r="BZ372">
        <v>2807</v>
      </c>
      <c r="CA372">
        <v>1398</v>
      </c>
      <c r="CB372">
        <v>2334</v>
      </c>
      <c r="CC372">
        <v>1289</v>
      </c>
      <c r="CD372">
        <v>820</v>
      </c>
      <c r="CE372">
        <v>640</v>
      </c>
      <c r="CF372">
        <v>563</v>
      </c>
      <c r="CG372">
        <v>3921</v>
      </c>
      <c r="CH372">
        <v>3426</v>
      </c>
      <c r="CI372">
        <v>2957</v>
      </c>
      <c r="CJ372">
        <v>2542</v>
      </c>
      <c r="CK372">
        <v>2033</v>
      </c>
      <c r="CL372">
        <v>769</v>
      </c>
      <c r="CM372">
        <v>788</v>
      </c>
      <c r="CN372">
        <v>815</v>
      </c>
      <c r="CO372">
        <v>823</v>
      </c>
      <c r="CP372">
        <v>750</v>
      </c>
      <c r="CQ372">
        <v>800</v>
      </c>
      <c r="CR372">
        <v>840</v>
      </c>
      <c r="CS372">
        <v>839</v>
      </c>
      <c r="CT372">
        <v>789</v>
      </c>
      <c r="CU372">
        <v>779</v>
      </c>
      <c r="CV372">
        <v>786</v>
      </c>
      <c r="CW372">
        <v>814</v>
      </c>
      <c r="CX372">
        <v>778</v>
      </c>
      <c r="CY372">
        <v>770</v>
      </c>
      <c r="CZ372">
        <v>747</v>
      </c>
      <c r="DA372">
        <v>776</v>
      </c>
      <c r="DB372">
        <v>719</v>
      </c>
      <c r="DC372">
        <v>817</v>
      </c>
      <c r="DD372">
        <v>751</v>
      </c>
      <c r="DE372">
        <v>813</v>
      </c>
      <c r="DF372">
        <v>840</v>
      </c>
      <c r="DG372">
        <v>833</v>
      </c>
      <c r="DH372">
        <v>831</v>
      </c>
      <c r="DI372">
        <v>654</v>
      </c>
      <c r="DJ372">
        <v>767</v>
      </c>
      <c r="DK372">
        <v>837</v>
      </c>
    </row>
    <row r="373">
      <c r="A373" t="s">
        <v>725</v>
      </c>
      <c r="B373">
        <v>2018</v>
      </c>
      <c r="C373" t="s">
        <v>732</v>
      </c>
      <c r="D373">
        <v>343</v>
      </c>
      <c r="E373" t="s">
        <v>144</v>
      </c>
      <c r="F373" t="s">
        <v>49</v>
      </c>
      <c r="G373" t="s">
        <v>774</v>
      </c>
      <c r="H373">
        <v>1.3737075332348601</v>
      </c>
      <c r="I373">
        <v>1.527883880825057</v>
      </c>
      <c r="J373">
        <v>2.785451197053407</v>
      </c>
      <c r="K373">
        <v>4.8874824191279886</v>
      </c>
      <c r="L373">
        <v>20.78897933625548</v>
      </c>
      <c r="M373">
        <v>3.7021276595744679</v>
      </c>
      <c r="N373">
        <v>4.1602465331278893</v>
      </c>
      <c r="O373">
        <v>7.511737089201878</v>
      </c>
      <c r="P373">
        <v>13.30409356725146</v>
      </c>
      <c r="Q373">
        <v>31.69014084507042</v>
      </c>
      <c r="R373">
        <v>1.1725720112159059</v>
      </c>
      <c r="S373">
        <v>0.99183197199533257</v>
      </c>
      <c r="T373">
        <v>1.5535292131036811</v>
      </c>
      <c r="U373">
        <v>1.8867924528301889</v>
      </c>
      <c r="V373">
        <v>3.4296913277805001</v>
      </c>
      <c r="W373" t="s">
        <v>523</v>
      </c>
      <c r="X373" t="s">
        <v>262</v>
      </c>
      <c r="Y373" t="s">
        <v>524</v>
      </c>
      <c r="Z373" t="s">
        <v>525</v>
      </c>
      <c r="AA373" t="s">
        <v>526</v>
      </c>
      <c r="AB373" t="s">
        <v>527</v>
      </c>
      <c r="AC373" t="s">
        <v>528</v>
      </c>
      <c r="AD373" t="s">
        <v>529</v>
      </c>
      <c r="AE373" t="s">
        <v>328</v>
      </c>
      <c r="AF373" t="s">
        <v>266</v>
      </c>
      <c r="AG373" t="s">
        <v>530</v>
      </c>
      <c r="AH373" t="s">
        <v>531</v>
      </c>
      <c r="AI373" t="s">
        <v>532</v>
      </c>
      <c r="AJ373" t="s">
        <v>533</v>
      </c>
      <c r="AK373" t="s">
        <v>534</v>
      </c>
      <c r="AL373" t="s">
        <v>535</v>
      </c>
      <c r="AM373" t="s">
        <v>267</v>
      </c>
      <c r="AN373" t="s">
        <v>536</v>
      </c>
      <c r="AO373" t="s">
        <v>329</v>
      </c>
      <c r="AP373" t="s">
        <v>537</v>
      </c>
      <c r="AQ373" t="s">
        <v>538</v>
      </c>
      <c r="AR373" t="s">
        <v>331</v>
      </c>
      <c r="AS373" t="s">
        <v>539</v>
      </c>
      <c r="AT373" t="s">
        <v>540</v>
      </c>
      <c r="AU373" t="s">
        <v>541</v>
      </c>
      <c r="AV373" t="s">
        <v>542</v>
      </c>
      <c r="AW373">
        <v>2.4358974358974361</v>
      </c>
      <c r="AX373">
        <v>5.1572327044025164</v>
      </c>
      <c r="AY373">
        <v>5.755395683453238</v>
      </c>
      <c r="AZ373">
        <v>2.7811366384522369</v>
      </c>
      <c r="BA373">
        <v>2.7999999999999998</v>
      </c>
      <c r="BB373">
        <v>15.308641975308641</v>
      </c>
      <c r="BC373">
        <v>0.35714285714285721</v>
      </c>
      <c r="BD373">
        <v>2.264600715137068</v>
      </c>
      <c r="BE373">
        <v>3.3498759305210921</v>
      </c>
      <c r="BF373">
        <v>21.77328843995511</v>
      </c>
      <c r="BG373">
        <v>3.2828282828282829</v>
      </c>
      <c r="BH373">
        <v>0.61124694376528121</v>
      </c>
      <c r="BI373">
        <v>0.1283697047496791</v>
      </c>
      <c r="BJ373">
        <v>0.9079118028534372</v>
      </c>
      <c r="BK373">
        <v>3.800786369593709</v>
      </c>
      <c r="BL373">
        <v>0</v>
      </c>
      <c r="BM373">
        <v>0.41724617524339358</v>
      </c>
      <c r="BN373">
        <v>1.4652014652014651</v>
      </c>
      <c r="BO373">
        <v>5.8974358974358969</v>
      </c>
      <c r="BP373">
        <v>1.105651105651106</v>
      </c>
      <c r="BQ373">
        <v>0.23809523809523811</v>
      </c>
      <c r="BR373">
        <v>2.2619047619047619</v>
      </c>
      <c r="BS373">
        <v>2.99043062200957</v>
      </c>
      <c r="BT373">
        <v>1.6768292682926831</v>
      </c>
      <c r="BU373">
        <v>5.9125964010282779</v>
      </c>
      <c r="BV373">
        <v>0.59665871121718372</v>
      </c>
      <c r="BW373">
        <v>93</v>
      </c>
      <c r="BX373">
        <v>80</v>
      </c>
      <c r="BY373">
        <v>121</v>
      </c>
      <c r="BZ373">
        <v>139</v>
      </c>
      <c r="CA373">
        <v>332</v>
      </c>
      <c r="CB373">
        <v>87</v>
      </c>
      <c r="CC373">
        <v>54</v>
      </c>
      <c r="CD373">
        <v>64</v>
      </c>
      <c r="CE373">
        <v>91</v>
      </c>
      <c r="CF373">
        <v>225</v>
      </c>
      <c r="CG373">
        <v>46</v>
      </c>
      <c r="CH373">
        <v>34</v>
      </c>
      <c r="CI373">
        <v>46</v>
      </c>
      <c r="CJ373">
        <v>48</v>
      </c>
      <c r="CK373">
        <v>70</v>
      </c>
      <c r="CL373">
        <v>19</v>
      </c>
      <c r="CM373">
        <v>41</v>
      </c>
      <c r="CN373">
        <v>48</v>
      </c>
      <c r="CO373">
        <v>23</v>
      </c>
      <c r="CP373">
        <v>21</v>
      </c>
      <c r="CQ373">
        <v>124</v>
      </c>
      <c r="CR373">
        <v>3</v>
      </c>
      <c r="CS373">
        <v>19</v>
      </c>
      <c r="CT373">
        <v>27</v>
      </c>
      <c r="CU373">
        <v>194</v>
      </c>
      <c r="CV373">
        <v>26</v>
      </c>
      <c r="CW373">
        <v>5</v>
      </c>
      <c r="CX373">
        <v>1</v>
      </c>
      <c r="CY373">
        <v>7</v>
      </c>
      <c r="CZ373">
        <v>29</v>
      </c>
      <c r="DA373">
        <v>0</v>
      </c>
      <c r="DB373">
        <v>3</v>
      </c>
      <c r="DC373">
        <v>12</v>
      </c>
      <c r="DD373">
        <v>46</v>
      </c>
      <c r="DE373">
        <v>9</v>
      </c>
      <c r="DF373">
        <v>2</v>
      </c>
      <c r="DG373">
        <v>19</v>
      </c>
      <c r="DH373">
        <v>25</v>
      </c>
      <c r="DI373">
        <v>11</v>
      </c>
      <c r="DJ373">
        <v>46</v>
      </c>
      <c r="DK373">
        <v>5</v>
      </c>
    </row>
    <row r="374">
      <c r="A374" t="s">
        <v>725</v>
      </c>
      <c r="B374">
        <v>2018</v>
      </c>
      <c r="C374" t="s">
        <v>732</v>
      </c>
      <c r="D374">
        <v>344</v>
      </c>
      <c r="E374" t="s">
        <v>144</v>
      </c>
      <c r="F374" t="s">
        <v>48</v>
      </c>
      <c r="G374" t="s">
        <v>195</v>
      </c>
      <c r="H374">
        <v>98.626292466765136</v>
      </c>
      <c r="I374">
        <v>98.472116119174942</v>
      </c>
      <c r="J374">
        <v>97.214548802946581</v>
      </c>
      <c r="K374">
        <v>95.112517580872009</v>
      </c>
      <c r="L374">
        <v>79.21102066374452</v>
      </c>
      <c r="M374">
        <v>96.297872340425528</v>
      </c>
      <c r="N374">
        <v>95.839753466872111</v>
      </c>
      <c r="O374">
        <v>92.488262910798127</v>
      </c>
      <c r="P374">
        <v>86.695906432748544</v>
      </c>
      <c r="Q374">
        <v>68.309859154929569</v>
      </c>
      <c r="R374">
        <v>98.827427988784095</v>
      </c>
      <c r="S374">
        <v>99.008168028004675</v>
      </c>
      <c r="T374">
        <v>98.446470786896327</v>
      </c>
      <c r="U374">
        <v>98.113207547169807</v>
      </c>
      <c r="V374">
        <v>96.570308672219497</v>
      </c>
      <c r="W374" t="s">
        <v>523</v>
      </c>
      <c r="X374" t="s">
        <v>262</v>
      </c>
      <c r="Y374" t="s">
        <v>524</v>
      </c>
      <c r="Z374" t="s">
        <v>525</v>
      </c>
      <c r="AA374" t="s">
        <v>526</v>
      </c>
      <c r="AB374" t="s">
        <v>527</v>
      </c>
      <c r="AC374" t="s">
        <v>528</v>
      </c>
      <c r="AD374" t="s">
        <v>529</v>
      </c>
      <c r="AE374" t="s">
        <v>328</v>
      </c>
      <c r="AF374" t="s">
        <v>266</v>
      </c>
      <c r="AG374" t="s">
        <v>530</v>
      </c>
      <c r="AH374" t="s">
        <v>531</v>
      </c>
      <c r="AI374" t="s">
        <v>532</v>
      </c>
      <c r="AJ374" t="s">
        <v>533</v>
      </c>
      <c r="AK374" t="s">
        <v>534</v>
      </c>
      <c r="AL374" t="s">
        <v>535</v>
      </c>
      <c r="AM374" t="s">
        <v>267</v>
      </c>
      <c r="AN374" t="s">
        <v>536</v>
      </c>
      <c r="AO374" t="s">
        <v>329</v>
      </c>
      <c r="AP374" t="s">
        <v>537</v>
      </c>
      <c r="AQ374" t="s">
        <v>538</v>
      </c>
      <c r="AR374" t="s">
        <v>331</v>
      </c>
      <c r="AS374" t="s">
        <v>539</v>
      </c>
      <c r="AT374" t="s">
        <v>540</v>
      </c>
      <c r="AU374" t="s">
        <v>541</v>
      </c>
      <c r="AV374" t="s">
        <v>542</v>
      </c>
      <c r="AW374">
        <v>97.564102564102555</v>
      </c>
      <c r="AX374">
        <v>94.842767295597483</v>
      </c>
      <c r="AY374">
        <v>94.24460431654677</v>
      </c>
      <c r="AZ374">
        <v>97.218863361547761</v>
      </c>
      <c r="BA374">
        <v>97.200000000000003</v>
      </c>
      <c r="BB374">
        <v>84.691358024691354</v>
      </c>
      <c r="BC374">
        <v>99.642857142857139</v>
      </c>
      <c r="BD374">
        <v>97.735399284862936</v>
      </c>
      <c r="BE374">
        <v>96.650124069478906</v>
      </c>
      <c r="BF374">
        <v>78.22671156004489</v>
      </c>
      <c r="BG374">
        <v>96.717171717171709</v>
      </c>
      <c r="BH374">
        <v>99.388753056234719</v>
      </c>
      <c r="BI374">
        <v>99.871630295250327</v>
      </c>
      <c r="BJ374">
        <v>99.092088197146566</v>
      </c>
      <c r="BK374">
        <v>96.199213630406291</v>
      </c>
      <c r="BL374">
        <v>100</v>
      </c>
      <c r="BM374">
        <v>99.582753824756608</v>
      </c>
      <c r="BN374">
        <v>98.53479853479854</v>
      </c>
      <c r="BO374">
        <v>94.102564102564102</v>
      </c>
      <c r="BP374">
        <v>98.894348894348894</v>
      </c>
      <c r="BQ374">
        <v>99.761904761904759</v>
      </c>
      <c r="BR374">
        <v>97.738095238095241</v>
      </c>
      <c r="BS374">
        <v>97.009569377990431</v>
      </c>
      <c r="BT374">
        <v>98.323170731707322</v>
      </c>
      <c r="BU374">
        <v>94.087403598971719</v>
      </c>
      <c r="BV374">
        <v>99.403341288782826</v>
      </c>
      <c r="BW374">
        <v>6677</v>
      </c>
      <c r="BX374">
        <v>5156</v>
      </c>
      <c r="BY374">
        <v>4223</v>
      </c>
      <c r="BZ374">
        <v>2705</v>
      </c>
      <c r="CA374">
        <v>1265</v>
      </c>
      <c r="CB374">
        <v>2263</v>
      </c>
      <c r="CC374">
        <v>1244</v>
      </c>
      <c r="CD374">
        <v>788</v>
      </c>
      <c r="CE374">
        <v>593</v>
      </c>
      <c r="CF374">
        <v>485</v>
      </c>
      <c r="CG374">
        <v>3877</v>
      </c>
      <c r="CH374">
        <v>3394</v>
      </c>
      <c r="CI374">
        <v>2915</v>
      </c>
      <c r="CJ374">
        <v>2496</v>
      </c>
      <c r="CK374">
        <v>1971</v>
      </c>
      <c r="CL374">
        <v>761</v>
      </c>
      <c r="CM374">
        <v>754</v>
      </c>
      <c r="CN374">
        <v>786</v>
      </c>
      <c r="CO374">
        <v>804</v>
      </c>
      <c r="CP374">
        <v>729</v>
      </c>
      <c r="CQ374">
        <v>686</v>
      </c>
      <c r="CR374">
        <v>837</v>
      </c>
      <c r="CS374">
        <v>820</v>
      </c>
      <c r="CT374">
        <v>779</v>
      </c>
      <c r="CU374">
        <v>697</v>
      </c>
      <c r="CV374">
        <v>766</v>
      </c>
      <c r="CW374">
        <v>813</v>
      </c>
      <c r="CX374">
        <v>778</v>
      </c>
      <c r="CY374">
        <v>764</v>
      </c>
      <c r="CZ374">
        <v>734</v>
      </c>
      <c r="DA374">
        <v>776</v>
      </c>
      <c r="DB374">
        <v>716</v>
      </c>
      <c r="DC374">
        <v>807</v>
      </c>
      <c r="DD374">
        <v>734</v>
      </c>
      <c r="DE374">
        <v>805</v>
      </c>
      <c r="DF374">
        <v>838</v>
      </c>
      <c r="DG374">
        <v>821</v>
      </c>
      <c r="DH374">
        <v>811</v>
      </c>
      <c r="DI374">
        <v>645</v>
      </c>
      <c r="DJ374">
        <v>732</v>
      </c>
      <c r="DK374">
        <v>833</v>
      </c>
    </row>
    <row r="375">
      <c r="A375" t="s">
        <v>725</v>
      </c>
      <c r="B375">
        <v>2018</v>
      </c>
      <c r="C375" t="s">
        <v>732</v>
      </c>
      <c r="D375">
        <v>345</v>
      </c>
      <c r="E375" t="s">
        <v>145</v>
      </c>
      <c r="F375" t="s">
        <v>49</v>
      </c>
      <c r="G375" t="s">
        <v>775</v>
      </c>
      <c r="H375">
        <v>1.122599704579025</v>
      </c>
      <c r="I375">
        <v>1.279602750190985</v>
      </c>
      <c r="J375">
        <v>2.5322283609576428</v>
      </c>
      <c r="K375">
        <v>8.7904360056258781</v>
      </c>
      <c r="L375">
        <v>25.98622417031935</v>
      </c>
      <c r="M375">
        <v>2.8936170212765959</v>
      </c>
      <c r="N375">
        <v>7.3959938366718037</v>
      </c>
      <c r="O375">
        <v>14.31924882629108</v>
      </c>
      <c r="P375">
        <v>17.25146198830409</v>
      </c>
      <c r="Q375">
        <v>37.887323943661968</v>
      </c>
      <c r="R375">
        <v>0.91766505225592665</v>
      </c>
      <c r="S375">
        <v>1.1376896149358231</v>
      </c>
      <c r="T375">
        <v>1.2495778453225259</v>
      </c>
      <c r="U375">
        <v>1.8474842767295601</v>
      </c>
      <c r="V375">
        <v>4.2136207741303284</v>
      </c>
      <c r="W375" t="s">
        <v>523</v>
      </c>
      <c r="X375" t="s">
        <v>262</v>
      </c>
      <c r="Y375" t="s">
        <v>524</v>
      </c>
      <c r="Z375" t="s">
        <v>525</v>
      </c>
      <c r="AA375" t="s">
        <v>526</v>
      </c>
      <c r="AB375" t="s">
        <v>527</v>
      </c>
      <c r="AC375" t="s">
        <v>528</v>
      </c>
      <c r="AD375" t="s">
        <v>529</v>
      </c>
      <c r="AE375" t="s">
        <v>328</v>
      </c>
      <c r="AF375" t="s">
        <v>266</v>
      </c>
      <c r="AG375" t="s">
        <v>530</v>
      </c>
      <c r="AH375" t="s">
        <v>531</v>
      </c>
      <c r="AI375" t="s">
        <v>532</v>
      </c>
      <c r="AJ375" t="s">
        <v>533</v>
      </c>
      <c r="AK375" t="s">
        <v>534</v>
      </c>
      <c r="AL375" t="s">
        <v>535</v>
      </c>
      <c r="AM375" t="s">
        <v>267</v>
      </c>
      <c r="AN375" t="s">
        <v>536</v>
      </c>
      <c r="AO375" t="s">
        <v>329</v>
      </c>
      <c r="AP375" t="s">
        <v>537</v>
      </c>
      <c r="AQ375" t="s">
        <v>538</v>
      </c>
      <c r="AR375" t="s">
        <v>331</v>
      </c>
      <c r="AS375" t="s">
        <v>539</v>
      </c>
      <c r="AT375" t="s">
        <v>540</v>
      </c>
      <c r="AU375" t="s">
        <v>541</v>
      </c>
      <c r="AV375" t="s">
        <v>542</v>
      </c>
      <c r="AW375">
        <v>2.5641025641025639</v>
      </c>
      <c r="AX375">
        <v>3.1446540880503151</v>
      </c>
      <c r="AY375">
        <v>8.5131894484412474</v>
      </c>
      <c r="AZ375">
        <v>1.571946795646916</v>
      </c>
      <c r="BA375">
        <v>0.66666666666666674</v>
      </c>
      <c r="BB375">
        <v>2.2222222222222219</v>
      </c>
      <c r="BC375">
        <v>0.59523809523809523</v>
      </c>
      <c r="BD375">
        <v>1.1918951132300359</v>
      </c>
      <c r="BE375">
        <v>10.04962779156328</v>
      </c>
      <c r="BF375">
        <v>30.303030303030301</v>
      </c>
      <c r="BG375">
        <v>3.156565656565657</v>
      </c>
      <c r="BH375">
        <v>2.4449877750611249</v>
      </c>
      <c r="BI375">
        <v>2.69576379974326</v>
      </c>
      <c r="BJ375">
        <v>0.9079118028534372</v>
      </c>
      <c r="BK375">
        <v>3.2765399737876799</v>
      </c>
      <c r="BL375">
        <v>4.3814432989690717</v>
      </c>
      <c r="BM375">
        <v>0.27816411682892911</v>
      </c>
      <c r="BN375">
        <v>0.36630036630036628</v>
      </c>
      <c r="BO375">
        <v>20.38461538461538</v>
      </c>
      <c r="BP375">
        <v>0.36855036855036849</v>
      </c>
      <c r="BQ375">
        <v>0.1190476190476191</v>
      </c>
      <c r="BR375">
        <v>5.833333333333333</v>
      </c>
      <c r="BS375">
        <v>0.83732057416267947</v>
      </c>
      <c r="BT375">
        <v>3.6585365853658529</v>
      </c>
      <c r="BU375">
        <v>1.7994858611825191</v>
      </c>
      <c r="BV375">
        <v>0.71599045346062051</v>
      </c>
      <c r="BW375">
        <v>76</v>
      </c>
      <c r="BX375">
        <v>67</v>
      </c>
      <c r="BY375">
        <v>110</v>
      </c>
      <c r="BZ375">
        <v>250</v>
      </c>
      <c r="CA375">
        <v>415</v>
      </c>
      <c r="CB375">
        <v>68</v>
      </c>
      <c r="CC375">
        <v>96</v>
      </c>
      <c r="CD375">
        <v>122</v>
      </c>
      <c r="CE375">
        <v>118</v>
      </c>
      <c r="CF375">
        <v>269</v>
      </c>
      <c r="CG375">
        <v>36</v>
      </c>
      <c r="CH375">
        <v>39</v>
      </c>
      <c r="CI375">
        <v>37</v>
      </c>
      <c r="CJ375">
        <v>47</v>
      </c>
      <c r="CK375">
        <v>86</v>
      </c>
      <c r="CL375">
        <v>20</v>
      </c>
      <c r="CM375">
        <v>25</v>
      </c>
      <c r="CN375">
        <v>71</v>
      </c>
      <c r="CO375">
        <v>13</v>
      </c>
      <c r="CP375">
        <v>5</v>
      </c>
      <c r="CQ375">
        <v>18</v>
      </c>
      <c r="CR375">
        <v>5</v>
      </c>
      <c r="CS375">
        <v>10</v>
      </c>
      <c r="CT375">
        <v>81</v>
      </c>
      <c r="CU375">
        <v>270</v>
      </c>
      <c r="CV375">
        <v>25</v>
      </c>
      <c r="CW375">
        <v>20</v>
      </c>
      <c r="CX375">
        <v>21</v>
      </c>
      <c r="CY375">
        <v>7</v>
      </c>
      <c r="CZ375">
        <v>25</v>
      </c>
      <c r="DA375">
        <v>34</v>
      </c>
      <c r="DB375">
        <v>2</v>
      </c>
      <c r="DC375">
        <v>3</v>
      </c>
      <c r="DD375">
        <v>159</v>
      </c>
      <c r="DE375">
        <v>3</v>
      </c>
      <c r="DF375">
        <v>1</v>
      </c>
      <c r="DG375">
        <v>49</v>
      </c>
      <c r="DH375">
        <v>7</v>
      </c>
      <c r="DI375">
        <v>24</v>
      </c>
      <c r="DJ375">
        <v>14</v>
      </c>
      <c r="DK375">
        <v>6</v>
      </c>
    </row>
    <row r="376">
      <c r="A376" t="s">
        <v>725</v>
      </c>
      <c r="B376">
        <v>2018</v>
      </c>
      <c r="C376" t="s">
        <v>732</v>
      </c>
      <c r="D376">
        <v>346</v>
      </c>
      <c r="E376" t="s">
        <v>145</v>
      </c>
      <c r="F376" t="s">
        <v>48</v>
      </c>
      <c r="G376" t="s">
        <v>195</v>
      </c>
      <c r="H376">
        <v>98.877400295420969</v>
      </c>
      <c r="I376">
        <v>98.720397249809011</v>
      </c>
      <c r="J376">
        <v>97.467771639042354</v>
      </c>
      <c r="K376">
        <v>91.209563994374122</v>
      </c>
      <c r="L376">
        <v>74.013775829680654</v>
      </c>
      <c r="M376">
        <v>97.106382978723403</v>
      </c>
      <c r="N376">
        <v>92.604006163328194</v>
      </c>
      <c r="O376">
        <v>85.680751173708927</v>
      </c>
      <c r="P376">
        <v>82.748538011695899</v>
      </c>
      <c r="Q376">
        <v>62.112676056338017</v>
      </c>
      <c r="R376">
        <v>99.082334947744073</v>
      </c>
      <c r="S376">
        <v>98.862310385064177</v>
      </c>
      <c r="T376">
        <v>98.75042215467748</v>
      </c>
      <c r="U376">
        <v>98.15251572327044</v>
      </c>
      <c r="V376">
        <v>95.786379225869666</v>
      </c>
      <c r="W376" t="s">
        <v>523</v>
      </c>
      <c r="X376" t="s">
        <v>262</v>
      </c>
      <c r="Y376" t="s">
        <v>524</v>
      </c>
      <c r="Z376" t="s">
        <v>525</v>
      </c>
      <c r="AA376" t="s">
        <v>526</v>
      </c>
      <c r="AB376" t="s">
        <v>527</v>
      </c>
      <c r="AC376" t="s">
        <v>528</v>
      </c>
      <c r="AD376" t="s">
        <v>529</v>
      </c>
      <c r="AE376" t="s">
        <v>328</v>
      </c>
      <c r="AF376" t="s">
        <v>266</v>
      </c>
      <c r="AG376" t="s">
        <v>530</v>
      </c>
      <c r="AH376" t="s">
        <v>531</v>
      </c>
      <c r="AI376" t="s">
        <v>532</v>
      </c>
      <c r="AJ376" t="s">
        <v>533</v>
      </c>
      <c r="AK376" t="s">
        <v>534</v>
      </c>
      <c r="AL376" t="s">
        <v>535</v>
      </c>
      <c r="AM376" t="s">
        <v>267</v>
      </c>
      <c r="AN376" t="s">
        <v>536</v>
      </c>
      <c r="AO376" t="s">
        <v>329</v>
      </c>
      <c r="AP376" t="s">
        <v>537</v>
      </c>
      <c r="AQ376" t="s">
        <v>538</v>
      </c>
      <c r="AR376" t="s">
        <v>331</v>
      </c>
      <c r="AS376" t="s">
        <v>539</v>
      </c>
      <c r="AT376" t="s">
        <v>540</v>
      </c>
      <c r="AU376" t="s">
        <v>541</v>
      </c>
      <c r="AV376" t="s">
        <v>542</v>
      </c>
      <c r="AW376">
        <v>97.435897435897431</v>
      </c>
      <c r="AX376">
        <v>96.855345911949684</v>
      </c>
      <c r="AY376">
        <v>91.486810551558747</v>
      </c>
      <c r="AZ376">
        <v>98.428053204353077</v>
      </c>
      <c r="BA376">
        <v>99.333333333333329</v>
      </c>
      <c r="BB376">
        <v>97.777777777777771</v>
      </c>
      <c r="BC376">
        <v>99.404761904761912</v>
      </c>
      <c r="BD376">
        <v>98.808104886769968</v>
      </c>
      <c r="BE376">
        <v>89.950372208436718</v>
      </c>
      <c r="BF376">
        <v>69.696969696969703</v>
      </c>
      <c r="BG376">
        <v>96.843434343434339</v>
      </c>
      <c r="BH376">
        <v>97.555012224938878</v>
      </c>
      <c r="BI376">
        <v>97.304236200256739</v>
      </c>
      <c r="BJ376">
        <v>99.092088197146566</v>
      </c>
      <c r="BK376">
        <v>96.723460026212322</v>
      </c>
      <c r="BL376">
        <v>95.618556701030926</v>
      </c>
      <c r="BM376">
        <v>99.721835883171067</v>
      </c>
      <c r="BN376">
        <v>99.633699633699635</v>
      </c>
      <c r="BO376">
        <v>79.615384615384613</v>
      </c>
      <c r="BP376">
        <v>99.631449631449627</v>
      </c>
      <c r="BQ376">
        <v>99.88095238095238</v>
      </c>
      <c r="BR376">
        <v>94.166666666666671</v>
      </c>
      <c r="BS376">
        <v>99.162679425837325</v>
      </c>
      <c r="BT376">
        <v>96.341463414634148</v>
      </c>
      <c r="BU376">
        <v>98.200514138817482</v>
      </c>
      <c r="BV376">
        <v>99.28400954653938</v>
      </c>
      <c r="BW376">
        <v>6694</v>
      </c>
      <c r="BX376">
        <v>5169</v>
      </c>
      <c r="BY376">
        <v>4234</v>
      </c>
      <c r="BZ376">
        <v>2594</v>
      </c>
      <c r="CA376">
        <v>1182</v>
      </c>
      <c r="CB376">
        <v>2282</v>
      </c>
      <c r="CC376">
        <v>1202</v>
      </c>
      <c r="CD376">
        <v>730</v>
      </c>
      <c r="CE376">
        <v>566</v>
      </c>
      <c r="CF376">
        <v>441</v>
      </c>
      <c r="CG376">
        <v>3887</v>
      </c>
      <c r="CH376">
        <v>3389</v>
      </c>
      <c r="CI376">
        <v>2924</v>
      </c>
      <c r="CJ376">
        <v>2497</v>
      </c>
      <c r="CK376">
        <v>1955</v>
      </c>
      <c r="CL376">
        <v>760</v>
      </c>
      <c r="CM376">
        <v>770</v>
      </c>
      <c r="CN376">
        <v>763</v>
      </c>
      <c r="CO376">
        <v>814</v>
      </c>
      <c r="CP376">
        <v>745</v>
      </c>
      <c r="CQ376">
        <v>792</v>
      </c>
      <c r="CR376">
        <v>835</v>
      </c>
      <c r="CS376">
        <v>829</v>
      </c>
      <c r="CT376">
        <v>725</v>
      </c>
      <c r="CU376">
        <v>621</v>
      </c>
      <c r="CV376">
        <v>767</v>
      </c>
      <c r="CW376">
        <v>798</v>
      </c>
      <c r="CX376">
        <v>758</v>
      </c>
      <c r="CY376">
        <v>764</v>
      </c>
      <c r="CZ376">
        <v>738</v>
      </c>
      <c r="DA376">
        <v>742</v>
      </c>
      <c r="DB376">
        <v>717</v>
      </c>
      <c r="DC376">
        <v>816</v>
      </c>
      <c r="DD376">
        <v>621</v>
      </c>
      <c r="DE376">
        <v>811</v>
      </c>
      <c r="DF376">
        <v>839</v>
      </c>
      <c r="DG376">
        <v>791</v>
      </c>
      <c r="DH376">
        <v>829</v>
      </c>
      <c r="DI376">
        <v>632</v>
      </c>
      <c r="DJ376">
        <v>764</v>
      </c>
      <c r="DK376">
        <v>832</v>
      </c>
    </row>
    <row r="377">
      <c r="A377" t="s">
        <v>725</v>
      </c>
      <c r="B377">
        <v>2018</v>
      </c>
      <c r="C377" t="s">
        <v>732</v>
      </c>
      <c r="D377">
        <v>347</v>
      </c>
      <c r="E377" t="s">
        <v>146</v>
      </c>
      <c r="F377" t="s">
        <v>49</v>
      </c>
      <c r="G377" t="s">
        <v>776</v>
      </c>
      <c r="H377">
        <v>0.41358936484490399</v>
      </c>
      <c r="I377">
        <v>0.61115355233002289</v>
      </c>
      <c r="J377">
        <v>0.87476979742173111</v>
      </c>
      <c r="K377">
        <v>2.7074542897327709</v>
      </c>
      <c r="L377">
        <v>16.28052598622417</v>
      </c>
      <c r="M377">
        <v>1.3191489361702129</v>
      </c>
      <c r="N377">
        <v>1.1556240369799691</v>
      </c>
      <c r="O377">
        <v>6.3380281690140841</v>
      </c>
      <c r="P377">
        <v>9.9415204678362574</v>
      </c>
      <c r="Q377">
        <v>25.492957746478869</v>
      </c>
      <c r="R377">
        <v>0.33137904664797352</v>
      </c>
      <c r="S377">
        <v>0.4375729288214702</v>
      </c>
      <c r="T377">
        <v>0.57413036136440387</v>
      </c>
      <c r="U377">
        <v>0.62893081761006298</v>
      </c>
      <c r="V377">
        <v>1.2248897599216071</v>
      </c>
      <c r="W377" t="s">
        <v>523</v>
      </c>
      <c r="X377" t="s">
        <v>262</v>
      </c>
      <c r="Y377" t="s">
        <v>524</v>
      </c>
      <c r="Z377" t="s">
        <v>525</v>
      </c>
      <c r="AA377" t="s">
        <v>526</v>
      </c>
      <c r="AB377" t="s">
        <v>527</v>
      </c>
      <c r="AC377" t="s">
        <v>528</v>
      </c>
      <c r="AD377" t="s">
        <v>529</v>
      </c>
      <c r="AE377" t="s">
        <v>328</v>
      </c>
      <c r="AF377" t="s">
        <v>266</v>
      </c>
      <c r="AG377" t="s">
        <v>530</v>
      </c>
      <c r="AH377" t="s">
        <v>531</v>
      </c>
      <c r="AI377" t="s">
        <v>532</v>
      </c>
      <c r="AJ377" t="s">
        <v>533</v>
      </c>
      <c r="AK377" t="s">
        <v>534</v>
      </c>
      <c r="AL377" t="s">
        <v>535</v>
      </c>
      <c r="AM377" t="s">
        <v>267</v>
      </c>
      <c r="AN377" t="s">
        <v>536</v>
      </c>
      <c r="AO377" t="s">
        <v>329</v>
      </c>
      <c r="AP377" t="s">
        <v>537</v>
      </c>
      <c r="AQ377" t="s">
        <v>538</v>
      </c>
      <c r="AR377" t="s">
        <v>331</v>
      </c>
      <c r="AS377" t="s">
        <v>539</v>
      </c>
      <c r="AT377" t="s">
        <v>540</v>
      </c>
      <c r="AU377" t="s">
        <v>541</v>
      </c>
      <c r="AV377" t="s">
        <v>542</v>
      </c>
      <c r="AW377">
        <v>6.7948717948717947</v>
      </c>
      <c r="AX377">
        <v>1.7610062893081759</v>
      </c>
      <c r="AY377">
        <v>4.6762589928057556</v>
      </c>
      <c r="AZ377">
        <v>0.84643288996372434</v>
      </c>
      <c r="BA377">
        <v>0.1333333333333333</v>
      </c>
      <c r="BB377">
        <v>2.592592592592593</v>
      </c>
      <c r="BC377">
        <v>0</v>
      </c>
      <c r="BD377">
        <v>0.11918951132300359</v>
      </c>
      <c r="BE377">
        <v>6.0794044665012406</v>
      </c>
      <c r="BF377">
        <v>14.02918069584736</v>
      </c>
      <c r="BG377">
        <v>1.262626262626263</v>
      </c>
      <c r="BH377">
        <v>0.61124694376528121</v>
      </c>
      <c r="BI377">
        <v>0.25673940949935808</v>
      </c>
      <c r="BJ377">
        <v>0.38910505836575882</v>
      </c>
      <c r="BK377">
        <v>3.800786369593709</v>
      </c>
      <c r="BL377">
        <v>0</v>
      </c>
      <c r="BM377">
        <v>0</v>
      </c>
      <c r="BN377">
        <v>0.36630036630036628</v>
      </c>
      <c r="BO377">
        <v>4.7435897435897436</v>
      </c>
      <c r="BP377">
        <v>0.73710073710073709</v>
      </c>
      <c r="BQ377">
        <v>0.1190476190476191</v>
      </c>
      <c r="BR377">
        <v>0.95238095238095244</v>
      </c>
      <c r="BS377">
        <v>0.71770334928229662</v>
      </c>
      <c r="BT377">
        <v>0.3048780487804878</v>
      </c>
      <c r="BU377">
        <v>1.413881748071979</v>
      </c>
      <c r="BV377">
        <v>0.2386634844868735</v>
      </c>
      <c r="BW377">
        <v>28</v>
      </c>
      <c r="BX377">
        <v>32</v>
      </c>
      <c r="BY377">
        <v>38</v>
      </c>
      <c r="BZ377">
        <v>77</v>
      </c>
      <c r="CA377">
        <v>260</v>
      </c>
      <c r="CB377">
        <v>31</v>
      </c>
      <c r="CC377">
        <v>15</v>
      </c>
      <c r="CD377">
        <v>54</v>
      </c>
      <c r="CE377">
        <v>68</v>
      </c>
      <c r="CF377">
        <v>181</v>
      </c>
      <c r="CG377">
        <v>13</v>
      </c>
      <c r="CH377">
        <v>15</v>
      </c>
      <c r="CI377">
        <v>17</v>
      </c>
      <c r="CJ377">
        <v>16</v>
      </c>
      <c r="CK377">
        <v>25</v>
      </c>
      <c r="CL377">
        <v>53</v>
      </c>
      <c r="CM377">
        <v>14</v>
      </c>
      <c r="CN377">
        <v>39</v>
      </c>
      <c r="CO377">
        <v>7</v>
      </c>
      <c r="CP377">
        <v>1</v>
      </c>
      <c r="CQ377">
        <v>21</v>
      </c>
      <c r="CR377">
        <v>0</v>
      </c>
      <c r="CS377">
        <v>1</v>
      </c>
      <c r="CT377">
        <v>49</v>
      </c>
      <c r="CU377">
        <v>125</v>
      </c>
      <c r="CV377">
        <v>10</v>
      </c>
      <c r="CW377">
        <v>5</v>
      </c>
      <c r="CX377">
        <v>2</v>
      </c>
      <c r="CY377">
        <v>3</v>
      </c>
      <c r="CZ377">
        <v>29</v>
      </c>
      <c r="DA377">
        <v>0</v>
      </c>
      <c r="DB377">
        <v>0</v>
      </c>
      <c r="DC377">
        <v>3</v>
      </c>
      <c r="DD377">
        <v>37</v>
      </c>
      <c r="DE377">
        <v>6</v>
      </c>
      <c r="DF377">
        <v>1</v>
      </c>
      <c r="DG377">
        <v>8</v>
      </c>
      <c r="DH377">
        <v>6</v>
      </c>
      <c r="DI377">
        <v>2</v>
      </c>
      <c r="DJ377">
        <v>11</v>
      </c>
      <c r="DK377">
        <v>2</v>
      </c>
    </row>
    <row r="378">
      <c r="A378" t="s">
        <v>725</v>
      </c>
      <c r="B378">
        <v>2018</v>
      </c>
      <c r="C378" t="s">
        <v>732</v>
      </c>
      <c r="D378">
        <v>348</v>
      </c>
      <c r="E378" t="s">
        <v>146</v>
      </c>
      <c r="F378" t="s">
        <v>48</v>
      </c>
      <c r="G378" t="s">
        <v>195</v>
      </c>
      <c r="H378">
        <v>99.586410635155104</v>
      </c>
      <c r="I378">
        <v>99.388846447669977</v>
      </c>
      <c r="J378">
        <v>99.12523020257828</v>
      </c>
      <c r="K378">
        <v>97.292545710267234</v>
      </c>
      <c r="L378">
        <v>83.719474013775823</v>
      </c>
      <c r="M378">
        <v>98.680851063829792</v>
      </c>
      <c r="N378">
        <v>98.844375963020028</v>
      </c>
      <c r="O378">
        <v>93.661971830985919</v>
      </c>
      <c r="P378">
        <v>90.058479532163744</v>
      </c>
      <c r="Q378">
        <v>74.507042253521121</v>
      </c>
      <c r="R378">
        <v>99.668620953352033</v>
      </c>
      <c r="S378">
        <v>99.562427071178533</v>
      </c>
      <c r="T378">
        <v>99.425869638635604</v>
      </c>
      <c r="U378">
        <v>99.371069182389931</v>
      </c>
      <c r="V378">
        <v>98.775110240078391</v>
      </c>
      <c r="W378" t="s">
        <v>523</v>
      </c>
      <c r="X378" t="s">
        <v>262</v>
      </c>
      <c r="Y378" t="s">
        <v>524</v>
      </c>
      <c r="Z378" t="s">
        <v>525</v>
      </c>
      <c r="AA378" t="s">
        <v>526</v>
      </c>
      <c r="AB378" t="s">
        <v>527</v>
      </c>
      <c r="AC378" t="s">
        <v>528</v>
      </c>
      <c r="AD378" t="s">
        <v>529</v>
      </c>
      <c r="AE378" t="s">
        <v>328</v>
      </c>
      <c r="AF378" t="s">
        <v>266</v>
      </c>
      <c r="AG378" t="s">
        <v>530</v>
      </c>
      <c r="AH378" t="s">
        <v>531</v>
      </c>
      <c r="AI378" t="s">
        <v>532</v>
      </c>
      <c r="AJ378" t="s">
        <v>533</v>
      </c>
      <c r="AK378" t="s">
        <v>534</v>
      </c>
      <c r="AL378" t="s">
        <v>535</v>
      </c>
      <c r="AM378" t="s">
        <v>267</v>
      </c>
      <c r="AN378" t="s">
        <v>536</v>
      </c>
      <c r="AO378" t="s">
        <v>329</v>
      </c>
      <c r="AP378" t="s">
        <v>537</v>
      </c>
      <c r="AQ378" t="s">
        <v>538</v>
      </c>
      <c r="AR378" t="s">
        <v>331</v>
      </c>
      <c r="AS378" t="s">
        <v>539</v>
      </c>
      <c r="AT378" t="s">
        <v>540</v>
      </c>
      <c r="AU378" t="s">
        <v>541</v>
      </c>
      <c r="AV378" t="s">
        <v>542</v>
      </c>
      <c r="AW378">
        <v>93.205128205128204</v>
      </c>
      <c r="AX378">
        <v>98.23899371069183</v>
      </c>
      <c r="AY378">
        <v>95.323741007194243</v>
      </c>
      <c r="AZ378">
        <v>99.153567110036278</v>
      </c>
      <c r="BA378">
        <v>99.866666666666674</v>
      </c>
      <c r="BB378">
        <v>97.407407407407405</v>
      </c>
      <c r="BC378">
        <v>100</v>
      </c>
      <c r="BD378">
        <v>99.880810488677</v>
      </c>
      <c r="BE378">
        <v>93.920595533498769</v>
      </c>
      <c r="BF378">
        <v>85.970819304152641</v>
      </c>
      <c r="BG378">
        <v>98.73737373737373</v>
      </c>
      <c r="BH378">
        <v>99.388753056234719</v>
      </c>
      <c r="BI378">
        <v>99.74326059050064</v>
      </c>
      <c r="BJ378">
        <v>99.610894941634243</v>
      </c>
      <c r="BK378">
        <v>96.199213630406291</v>
      </c>
      <c r="BL378">
        <v>100</v>
      </c>
      <c r="BM378">
        <v>100</v>
      </c>
      <c r="BN378">
        <v>99.633699633699635</v>
      </c>
      <c r="BO378">
        <v>95.256410256410248</v>
      </c>
      <c r="BP378">
        <v>99.262899262899268</v>
      </c>
      <c r="BQ378">
        <v>99.88095238095238</v>
      </c>
      <c r="BR378">
        <v>99.047619047619051</v>
      </c>
      <c r="BS378">
        <v>99.282296650717711</v>
      </c>
      <c r="BT378">
        <v>99.695121951219505</v>
      </c>
      <c r="BU378">
        <v>98.586118251928028</v>
      </c>
      <c r="BV378">
        <v>99.761336515513122</v>
      </c>
      <c r="BW378">
        <v>6742</v>
      </c>
      <c r="BX378">
        <v>5204</v>
      </c>
      <c r="BY378">
        <v>4306</v>
      </c>
      <c r="BZ378">
        <v>2767</v>
      </c>
      <c r="CA378">
        <v>1337</v>
      </c>
      <c r="CB378">
        <v>2319</v>
      </c>
      <c r="CC378">
        <v>1283</v>
      </c>
      <c r="CD378">
        <v>798</v>
      </c>
      <c r="CE378">
        <v>616</v>
      </c>
      <c r="CF378">
        <v>529</v>
      </c>
      <c r="CG378">
        <v>3910</v>
      </c>
      <c r="CH378">
        <v>3413</v>
      </c>
      <c r="CI378">
        <v>2944</v>
      </c>
      <c r="CJ378">
        <v>2528</v>
      </c>
      <c r="CK378">
        <v>2016</v>
      </c>
      <c r="CL378">
        <v>727</v>
      </c>
      <c r="CM378">
        <v>781</v>
      </c>
      <c r="CN378">
        <v>795</v>
      </c>
      <c r="CO378">
        <v>820</v>
      </c>
      <c r="CP378">
        <v>749</v>
      </c>
      <c r="CQ378">
        <v>789</v>
      </c>
      <c r="CR378">
        <v>840</v>
      </c>
      <c r="CS378">
        <v>838</v>
      </c>
      <c r="CT378">
        <v>757</v>
      </c>
      <c r="CU378">
        <v>766</v>
      </c>
      <c r="CV378">
        <v>782</v>
      </c>
      <c r="CW378">
        <v>813</v>
      </c>
      <c r="CX378">
        <v>777</v>
      </c>
      <c r="CY378">
        <v>768</v>
      </c>
      <c r="CZ378">
        <v>734</v>
      </c>
      <c r="DA378">
        <v>776</v>
      </c>
      <c r="DB378">
        <v>719</v>
      </c>
      <c r="DC378">
        <v>816</v>
      </c>
      <c r="DD378">
        <v>743</v>
      </c>
      <c r="DE378">
        <v>808</v>
      </c>
      <c r="DF378">
        <v>839</v>
      </c>
      <c r="DG378">
        <v>832</v>
      </c>
      <c r="DH378">
        <v>830</v>
      </c>
      <c r="DI378">
        <v>654</v>
      </c>
      <c r="DJ378">
        <v>767</v>
      </c>
      <c r="DK378">
        <v>836</v>
      </c>
    </row>
    <row r="379">
      <c r="A379" t="s">
        <v>725</v>
      </c>
      <c r="B379">
        <v>2018</v>
      </c>
      <c r="C379" t="s">
        <v>732</v>
      </c>
      <c r="D379">
        <v>349</v>
      </c>
      <c r="E379" t="s">
        <v>147</v>
      </c>
      <c r="F379" t="s">
        <v>49</v>
      </c>
      <c r="G379" t="s">
        <v>195</v>
      </c>
      <c r="H379">
        <v>11.93500738552437</v>
      </c>
      <c r="I379">
        <v>12.624140565317029</v>
      </c>
      <c r="J379">
        <v>20.46500920810313</v>
      </c>
      <c r="K379">
        <v>38.080168776371309</v>
      </c>
      <c r="L379">
        <v>62.492172824045092</v>
      </c>
      <c r="M379">
        <v>30.893617021276601</v>
      </c>
      <c r="N379">
        <v>39.522342064714941</v>
      </c>
      <c r="O379">
        <v>46.5962441314554</v>
      </c>
      <c r="P379">
        <v>52.923976608187139</v>
      </c>
      <c r="Q379">
        <v>75.070422535211264</v>
      </c>
      <c r="R379">
        <v>10.119806270711191</v>
      </c>
      <c r="S379">
        <v>10.326721120186701</v>
      </c>
      <c r="T379">
        <v>11.38129010469436</v>
      </c>
      <c r="U379">
        <v>15.212264150943399</v>
      </c>
      <c r="V379">
        <v>21.215090641842231</v>
      </c>
      <c r="W379" t="s">
        <v>523</v>
      </c>
      <c r="X379" t="s">
        <v>262</v>
      </c>
      <c r="Y379" t="s">
        <v>524</v>
      </c>
      <c r="Z379" t="s">
        <v>525</v>
      </c>
      <c r="AA379" t="s">
        <v>526</v>
      </c>
      <c r="AB379" t="s">
        <v>527</v>
      </c>
      <c r="AC379" t="s">
        <v>528</v>
      </c>
      <c r="AD379" t="s">
        <v>529</v>
      </c>
      <c r="AE379" t="s">
        <v>328</v>
      </c>
      <c r="AF379" t="s">
        <v>266</v>
      </c>
      <c r="AG379" t="s">
        <v>530</v>
      </c>
      <c r="AH379" t="s">
        <v>531</v>
      </c>
      <c r="AI379" t="s">
        <v>532</v>
      </c>
      <c r="AJ379" t="s">
        <v>533</v>
      </c>
      <c r="AK379" t="s">
        <v>534</v>
      </c>
      <c r="AL379" t="s">
        <v>535</v>
      </c>
      <c r="AM379" t="s">
        <v>267</v>
      </c>
      <c r="AN379" t="s">
        <v>536</v>
      </c>
      <c r="AO379" t="s">
        <v>329</v>
      </c>
      <c r="AP379" t="s">
        <v>537</v>
      </c>
      <c r="AQ379" t="s">
        <v>538</v>
      </c>
      <c r="AR379" t="s">
        <v>331</v>
      </c>
      <c r="AS379" t="s">
        <v>539</v>
      </c>
      <c r="AT379" t="s">
        <v>540</v>
      </c>
      <c r="AU379" t="s">
        <v>541</v>
      </c>
      <c r="AV379" t="s">
        <v>542</v>
      </c>
      <c r="AW379">
        <v>13.33333333333333</v>
      </c>
      <c r="AX379">
        <v>23.64779874213837</v>
      </c>
      <c r="AY379">
        <v>35.851318944844117</v>
      </c>
      <c r="AZ379">
        <v>16.80773881499395</v>
      </c>
      <c r="BA379">
        <v>27.333333333333329</v>
      </c>
      <c r="BB379">
        <v>41.851851851851848</v>
      </c>
      <c r="BC379">
        <v>13.80952380952381</v>
      </c>
      <c r="BD379">
        <v>13.2300357568534</v>
      </c>
      <c r="BE379">
        <v>21.712158808933001</v>
      </c>
      <c r="BF379">
        <v>76.879910213243548</v>
      </c>
      <c r="BG379">
        <v>25.126262626262619</v>
      </c>
      <c r="BH379">
        <v>8.9242053789731042</v>
      </c>
      <c r="BI379">
        <v>11.29653401797176</v>
      </c>
      <c r="BJ379">
        <v>29.05317769130999</v>
      </c>
      <c r="BK379">
        <v>16.775884665792919</v>
      </c>
      <c r="BL379">
        <v>26.288659793814439</v>
      </c>
      <c r="BM379">
        <v>8.3449235048678716</v>
      </c>
      <c r="BN379">
        <v>3.296703296703297</v>
      </c>
      <c r="BO379">
        <v>34.871794871794869</v>
      </c>
      <c r="BP379">
        <v>6.8796068796068797</v>
      </c>
      <c r="BQ379">
        <v>4.6428571428571432</v>
      </c>
      <c r="BR379">
        <v>32.61904761904762</v>
      </c>
      <c r="BS379">
        <v>10.76555023923445</v>
      </c>
      <c r="BT379">
        <v>24.390243902439021</v>
      </c>
      <c r="BU379">
        <v>17.48071979434447</v>
      </c>
      <c r="BV379">
        <v>5.7279236276849641</v>
      </c>
      <c r="BW379">
        <v>808</v>
      </c>
      <c r="BX379">
        <v>661</v>
      </c>
      <c r="BY379">
        <v>889</v>
      </c>
      <c r="BZ379">
        <v>1083</v>
      </c>
      <c r="CA379">
        <v>998</v>
      </c>
      <c r="CB379">
        <v>726</v>
      </c>
      <c r="CC379">
        <v>513</v>
      </c>
      <c r="CD379">
        <v>397</v>
      </c>
      <c r="CE379">
        <v>362</v>
      </c>
      <c r="CF379">
        <v>533</v>
      </c>
      <c r="CG379">
        <v>397</v>
      </c>
      <c r="CH379">
        <v>354</v>
      </c>
      <c r="CI379">
        <v>337</v>
      </c>
      <c r="CJ379">
        <v>387</v>
      </c>
      <c r="CK379">
        <v>433</v>
      </c>
      <c r="CL379">
        <v>104</v>
      </c>
      <c r="CM379">
        <v>188</v>
      </c>
      <c r="CN379">
        <v>299</v>
      </c>
      <c r="CO379">
        <v>139</v>
      </c>
      <c r="CP379">
        <v>205</v>
      </c>
      <c r="CQ379">
        <v>339</v>
      </c>
      <c r="CR379">
        <v>116</v>
      </c>
      <c r="CS379">
        <v>111</v>
      </c>
      <c r="CT379">
        <v>175</v>
      </c>
      <c r="CU379">
        <v>685</v>
      </c>
      <c r="CV379">
        <v>199</v>
      </c>
      <c r="CW379">
        <v>73</v>
      </c>
      <c r="CX379">
        <v>88</v>
      </c>
      <c r="CY379">
        <v>224</v>
      </c>
      <c r="CZ379">
        <v>128</v>
      </c>
      <c r="DA379">
        <v>204</v>
      </c>
      <c r="DB379">
        <v>60</v>
      </c>
      <c r="DC379">
        <v>27</v>
      </c>
      <c r="DD379">
        <v>272</v>
      </c>
      <c r="DE379">
        <v>56</v>
      </c>
      <c r="DF379">
        <v>39</v>
      </c>
      <c r="DG379">
        <v>274</v>
      </c>
      <c r="DH379">
        <v>90</v>
      </c>
      <c r="DI379">
        <v>160</v>
      </c>
      <c r="DJ379">
        <v>136</v>
      </c>
      <c r="DK379">
        <v>48</v>
      </c>
    </row>
    <row r="380">
      <c r="A380" t="s">
        <v>725</v>
      </c>
      <c r="B380">
        <v>2018</v>
      </c>
      <c r="C380" t="s">
        <v>732</v>
      </c>
      <c r="D380">
        <v>350</v>
      </c>
      <c r="E380" t="s">
        <v>147</v>
      </c>
      <c r="F380" t="s">
        <v>48</v>
      </c>
      <c r="G380" t="s">
        <v>195</v>
      </c>
      <c r="H380">
        <v>88.064992614475628</v>
      </c>
      <c r="I380">
        <v>87.375859434682965</v>
      </c>
      <c r="J380">
        <v>79.53499079189686</v>
      </c>
      <c r="K380">
        <v>61.919831223628698</v>
      </c>
      <c r="L380">
        <v>37.507827175954922</v>
      </c>
      <c r="M380">
        <v>69.106382978723403</v>
      </c>
      <c r="N380">
        <v>60.477657935285059</v>
      </c>
      <c r="O380">
        <v>53.4037558685446</v>
      </c>
      <c r="P380">
        <v>47.076023391812868</v>
      </c>
      <c r="Q380">
        <v>24.929577464788728</v>
      </c>
      <c r="R380">
        <v>89.880193729288806</v>
      </c>
      <c r="S380">
        <v>89.673278879813296</v>
      </c>
      <c r="T380">
        <v>88.618709895305642</v>
      </c>
      <c r="U380">
        <v>84.787735849056602</v>
      </c>
      <c r="V380">
        <v>78.784909358157762</v>
      </c>
      <c r="W380" t="s">
        <v>523</v>
      </c>
      <c r="X380" t="s">
        <v>262</v>
      </c>
      <c r="Y380" t="s">
        <v>524</v>
      </c>
      <c r="Z380" t="s">
        <v>525</v>
      </c>
      <c r="AA380" t="s">
        <v>526</v>
      </c>
      <c r="AB380" t="s">
        <v>527</v>
      </c>
      <c r="AC380" t="s">
        <v>528</v>
      </c>
      <c r="AD380" t="s">
        <v>529</v>
      </c>
      <c r="AE380" t="s">
        <v>328</v>
      </c>
      <c r="AF380" t="s">
        <v>266</v>
      </c>
      <c r="AG380" t="s">
        <v>530</v>
      </c>
      <c r="AH380" t="s">
        <v>531</v>
      </c>
      <c r="AI380" t="s">
        <v>532</v>
      </c>
      <c r="AJ380" t="s">
        <v>533</v>
      </c>
      <c r="AK380" t="s">
        <v>534</v>
      </c>
      <c r="AL380" t="s">
        <v>535</v>
      </c>
      <c r="AM380" t="s">
        <v>267</v>
      </c>
      <c r="AN380" t="s">
        <v>536</v>
      </c>
      <c r="AO380" t="s">
        <v>329</v>
      </c>
      <c r="AP380" t="s">
        <v>537</v>
      </c>
      <c r="AQ380" t="s">
        <v>538</v>
      </c>
      <c r="AR380" t="s">
        <v>331</v>
      </c>
      <c r="AS380" t="s">
        <v>539</v>
      </c>
      <c r="AT380" t="s">
        <v>540</v>
      </c>
      <c r="AU380" t="s">
        <v>541</v>
      </c>
      <c r="AV380" t="s">
        <v>542</v>
      </c>
      <c r="AW380">
        <v>86.666666666666671</v>
      </c>
      <c r="AX380">
        <v>76.352201257861637</v>
      </c>
      <c r="AY380">
        <v>64.148681055155876</v>
      </c>
      <c r="AZ380">
        <v>83.192261185006046</v>
      </c>
      <c r="BA380">
        <v>72.666666666666671</v>
      </c>
      <c r="BB380">
        <v>58.148148148148152</v>
      </c>
      <c r="BC380">
        <v>86.19047619047619</v>
      </c>
      <c r="BD380">
        <v>86.769964243146603</v>
      </c>
      <c r="BE380">
        <v>78.287841191067002</v>
      </c>
      <c r="BF380">
        <v>23.120089786756449</v>
      </c>
      <c r="BG380">
        <v>74.87373737373737</v>
      </c>
      <c r="BH380">
        <v>91.075794621026901</v>
      </c>
      <c r="BI380">
        <v>88.703465982028234</v>
      </c>
      <c r="BJ380">
        <v>70.946822308690017</v>
      </c>
      <c r="BK380">
        <v>83.224115334207085</v>
      </c>
      <c r="BL380">
        <v>73.711340206185568</v>
      </c>
      <c r="BM380">
        <v>91.655076495132121</v>
      </c>
      <c r="BN380">
        <v>96.703296703296701</v>
      </c>
      <c r="BO380">
        <v>65.128205128205124</v>
      </c>
      <c r="BP380">
        <v>93.120393120393118</v>
      </c>
      <c r="BQ380">
        <v>95.357142857142861</v>
      </c>
      <c r="BR380">
        <v>67.38095238095238</v>
      </c>
      <c r="BS380">
        <v>89.234449760765557</v>
      </c>
      <c r="BT380">
        <v>75.609756097560975</v>
      </c>
      <c r="BU380">
        <v>82.519280205655534</v>
      </c>
      <c r="BV380">
        <v>94.272076372315041</v>
      </c>
      <c r="BW380">
        <v>5962</v>
      </c>
      <c r="BX380">
        <v>4575</v>
      </c>
      <c r="BY380">
        <v>3455</v>
      </c>
      <c r="BZ380">
        <v>1761</v>
      </c>
      <c r="CA380">
        <v>599</v>
      </c>
      <c r="CB380">
        <v>1624</v>
      </c>
      <c r="CC380">
        <v>785</v>
      </c>
      <c r="CD380">
        <v>455</v>
      </c>
      <c r="CE380">
        <v>322</v>
      </c>
      <c r="CF380">
        <v>177</v>
      </c>
      <c r="CG380">
        <v>3526</v>
      </c>
      <c r="CH380">
        <v>3074</v>
      </c>
      <c r="CI380">
        <v>2624</v>
      </c>
      <c r="CJ380">
        <v>2157</v>
      </c>
      <c r="CK380">
        <v>1608</v>
      </c>
      <c r="CL380">
        <v>676</v>
      </c>
      <c r="CM380">
        <v>607</v>
      </c>
      <c r="CN380">
        <v>535</v>
      </c>
      <c r="CO380">
        <v>688</v>
      </c>
      <c r="CP380">
        <v>545</v>
      </c>
      <c r="CQ380">
        <v>471</v>
      </c>
      <c r="CR380">
        <v>724</v>
      </c>
      <c r="CS380">
        <v>728</v>
      </c>
      <c r="CT380">
        <v>631</v>
      </c>
      <c r="CU380">
        <v>206</v>
      </c>
      <c r="CV380">
        <v>593</v>
      </c>
      <c r="CW380">
        <v>745</v>
      </c>
      <c r="CX380">
        <v>691</v>
      </c>
      <c r="CY380">
        <v>547</v>
      </c>
      <c r="CZ380">
        <v>635</v>
      </c>
      <c r="DA380">
        <v>572</v>
      </c>
      <c r="DB380">
        <v>659</v>
      </c>
      <c r="DC380">
        <v>792</v>
      </c>
      <c r="DD380">
        <v>508</v>
      </c>
      <c r="DE380">
        <v>758</v>
      </c>
      <c r="DF380">
        <v>801</v>
      </c>
      <c r="DG380">
        <v>566</v>
      </c>
      <c r="DH380">
        <v>746</v>
      </c>
      <c r="DI380">
        <v>496</v>
      </c>
      <c r="DJ380">
        <v>642</v>
      </c>
      <c r="DK380">
        <v>790</v>
      </c>
    </row>
    <row r="381">
      <c r="A381" t="s">
        <v>725</v>
      </c>
      <c r="B381">
        <v>2018</v>
      </c>
      <c r="C381" t="s">
        <v>732</v>
      </c>
      <c r="D381">
        <v>351</v>
      </c>
      <c r="E381" t="s">
        <v>148</v>
      </c>
      <c r="F381" t="s">
        <v>49</v>
      </c>
      <c r="G381" t="s">
        <v>195</v>
      </c>
      <c r="H381">
        <v>8.1831610044313141</v>
      </c>
      <c r="I381">
        <v>10.75248281130634</v>
      </c>
      <c r="J381">
        <v>11.92449355432781</v>
      </c>
      <c r="K381">
        <v>12.79887482419128</v>
      </c>
      <c r="L381">
        <v>29.993738259236071</v>
      </c>
      <c r="M381">
        <v>10.80851063829787</v>
      </c>
      <c r="N381">
        <v>9.5531587057010778</v>
      </c>
      <c r="O381">
        <v>16.197183098591552</v>
      </c>
      <c r="P381">
        <v>24.12280701754386</v>
      </c>
      <c r="Q381">
        <v>39.577464788732392</v>
      </c>
      <c r="R381">
        <v>7.5452459852153959</v>
      </c>
      <c r="S381">
        <v>9.5099183197199544</v>
      </c>
      <c r="T381">
        <v>10.570753123944611</v>
      </c>
      <c r="U381">
        <v>11.12421383647799</v>
      </c>
      <c r="V381">
        <v>14.60068593826556</v>
      </c>
      <c r="W381" t="s">
        <v>523</v>
      </c>
      <c r="X381" t="s">
        <v>262</v>
      </c>
      <c r="Y381" t="s">
        <v>524</v>
      </c>
      <c r="Z381" t="s">
        <v>525</v>
      </c>
      <c r="AA381" t="s">
        <v>526</v>
      </c>
      <c r="AB381" t="s">
        <v>527</v>
      </c>
      <c r="AC381" t="s">
        <v>528</v>
      </c>
      <c r="AD381" t="s">
        <v>529</v>
      </c>
      <c r="AE381" t="s">
        <v>328</v>
      </c>
      <c r="AF381" t="s">
        <v>266</v>
      </c>
      <c r="AG381" t="s">
        <v>530</v>
      </c>
      <c r="AH381" t="s">
        <v>531</v>
      </c>
      <c r="AI381" t="s">
        <v>532</v>
      </c>
      <c r="AJ381" t="s">
        <v>533</v>
      </c>
      <c r="AK381" t="s">
        <v>534</v>
      </c>
      <c r="AL381" t="s">
        <v>535</v>
      </c>
      <c r="AM381" t="s">
        <v>267</v>
      </c>
      <c r="AN381" t="s">
        <v>536</v>
      </c>
      <c r="AO381" t="s">
        <v>329</v>
      </c>
      <c r="AP381" t="s">
        <v>537</v>
      </c>
      <c r="AQ381" t="s">
        <v>538</v>
      </c>
      <c r="AR381" t="s">
        <v>331</v>
      </c>
      <c r="AS381" t="s">
        <v>539</v>
      </c>
      <c r="AT381" t="s">
        <v>540</v>
      </c>
      <c r="AU381" t="s">
        <v>541</v>
      </c>
      <c r="AV381" t="s">
        <v>542</v>
      </c>
      <c r="AW381">
        <v>13.33333333333333</v>
      </c>
      <c r="AX381">
        <v>21.0062893081761</v>
      </c>
      <c r="AY381">
        <v>15.467625899280581</v>
      </c>
      <c r="AZ381">
        <v>14.873035066505439</v>
      </c>
      <c r="BA381">
        <v>19.06666666666667</v>
      </c>
      <c r="BB381">
        <v>36.049382716049379</v>
      </c>
      <c r="BC381">
        <v>1.071428571428571</v>
      </c>
      <c r="BD381">
        <v>6.3170441001191904</v>
      </c>
      <c r="BE381">
        <v>12.779156327543429</v>
      </c>
      <c r="BF381">
        <v>25.589225589225592</v>
      </c>
      <c r="BG381">
        <v>6.3131313131313131</v>
      </c>
      <c r="BH381">
        <v>0.85574572127139359</v>
      </c>
      <c r="BI381">
        <v>0.25673940949935808</v>
      </c>
      <c r="BJ381">
        <v>3.2425421530479901</v>
      </c>
      <c r="BK381">
        <v>10.35386631716907</v>
      </c>
      <c r="BL381">
        <v>0.25773195876288663</v>
      </c>
      <c r="BM381">
        <v>2.0862308762169679</v>
      </c>
      <c r="BN381">
        <v>29.670329670329672</v>
      </c>
      <c r="BO381">
        <v>7.3076923076923084</v>
      </c>
      <c r="BP381">
        <v>12.16216216216216</v>
      </c>
      <c r="BQ381">
        <v>11.19047619047619</v>
      </c>
      <c r="BR381">
        <v>4.2857142857142856</v>
      </c>
      <c r="BS381">
        <v>23.684210526315791</v>
      </c>
      <c r="BT381">
        <v>4.5731707317073171</v>
      </c>
      <c r="BU381">
        <v>18.894601542416449</v>
      </c>
      <c r="BV381">
        <v>5.1312649164677797</v>
      </c>
      <c r="BW381">
        <v>554</v>
      </c>
      <c r="BX381">
        <v>563</v>
      </c>
      <c r="BY381">
        <v>518</v>
      </c>
      <c r="BZ381">
        <v>364</v>
      </c>
      <c r="CA381">
        <v>479</v>
      </c>
      <c r="CB381">
        <v>254</v>
      </c>
      <c r="CC381">
        <v>124</v>
      </c>
      <c r="CD381">
        <v>138</v>
      </c>
      <c r="CE381">
        <v>165</v>
      </c>
      <c r="CF381">
        <v>281</v>
      </c>
      <c r="CG381">
        <v>296</v>
      </c>
      <c r="CH381">
        <v>326</v>
      </c>
      <c r="CI381">
        <v>313</v>
      </c>
      <c r="CJ381">
        <v>283</v>
      </c>
      <c r="CK381">
        <v>298</v>
      </c>
      <c r="CL381">
        <v>104</v>
      </c>
      <c r="CM381">
        <v>167</v>
      </c>
      <c r="CN381">
        <v>129</v>
      </c>
      <c r="CO381">
        <v>123</v>
      </c>
      <c r="CP381">
        <v>143</v>
      </c>
      <c r="CQ381">
        <v>292</v>
      </c>
      <c r="CR381">
        <v>9</v>
      </c>
      <c r="CS381">
        <v>53</v>
      </c>
      <c r="CT381">
        <v>103</v>
      </c>
      <c r="CU381">
        <v>228</v>
      </c>
      <c r="CV381">
        <v>50</v>
      </c>
      <c r="CW381">
        <v>7</v>
      </c>
      <c r="CX381">
        <v>2</v>
      </c>
      <c r="CY381">
        <v>25</v>
      </c>
      <c r="CZ381">
        <v>79</v>
      </c>
      <c r="DA381">
        <v>2</v>
      </c>
      <c r="DB381">
        <v>15</v>
      </c>
      <c r="DC381">
        <v>243</v>
      </c>
      <c r="DD381">
        <v>57</v>
      </c>
      <c r="DE381">
        <v>99</v>
      </c>
      <c r="DF381">
        <v>94</v>
      </c>
      <c r="DG381">
        <v>36</v>
      </c>
      <c r="DH381">
        <v>198</v>
      </c>
      <c r="DI381">
        <v>30</v>
      </c>
      <c r="DJ381">
        <v>147</v>
      </c>
      <c r="DK381">
        <v>43</v>
      </c>
    </row>
    <row r="382">
      <c r="A382" t="s">
        <v>725</v>
      </c>
      <c r="B382">
        <v>2018</v>
      </c>
      <c r="C382" t="s">
        <v>732</v>
      </c>
      <c r="D382">
        <v>352</v>
      </c>
      <c r="E382" t="s">
        <v>148</v>
      </c>
      <c r="F382" t="s">
        <v>48</v>
      </c>
      <c r="G382" t="s">
        <v>195</v>
      </c>
      <c r="H382">
        <v>91.816838995568688</v>
      </c>
      <c r="I382">
        <v>89.247517188693664</v>
      </c>
      <c r="J382">
        <v>88.07550644567219</v>
      </c>
      <c r="K382">
        <v>87.201125175808727</v>
      </c>
      <c r="L382">
        <v>70.006261740763932</v>
      </c>
      <c r="M382">
        <v>89.191489361702125</v>
      </c>
      <c r="N382">
        <v>90.44684129429892</v>
      </c>
      <c r="O382">
        <v>83.802816901408448</v>
      </c>
      <c r="P382">
        <v>75.877192982456137</v>
      </c>
      <c r="Q382">
        <v>60.422535211267601</v>
      </c>
      <c r="R382">
        <v>92.454754014784598</v>
      </c>
      <c r="S382">
        <v>90.490081680280042</v>
      </c>
      <c r="T382">
        <v>89.429246876055387</v>
      </c>
      <c r="U382">
        <v>88.875786163522008</v>
      </c>
      <c r="V382">
        <v>85.399314061734444</v>
      </c>
      <c r="W382" t="s">
        <v>523</v>
      </c>
      <c r="X382" t="s">
        <v>262</v>
      </c>
      <c r="Y382" t="s">
        <v>524</v>
      </c>
      <c r="Z382" t="s">
        <v>525</v>
      </c>
      <c r="AA382" t="s">
        <v>526</v>
      </c>
      <c r="AB382" t="s">
        <v>527</v>
      </c>
      <c r="AC382" t="s">
        <v>528</v>
      </c>
      <c r="AD382" t="s">
        <v>529</v>
      </c>
      <c r="AE382" t="s">
        <v>328</v>
      </c>
      <c r="AF382" t="s">
        <v>266</v>
      </c>
      <c r="AG382" t="s">
        <v>530</v>
      </c>
      <c r="AH382" t="s">
        <v>531</v>
      </c>
      <c r="AI382" t="s">
        <v>532</v>
      </c>
      <c r="AJ382" t="s">
        <v>533</v>
      </c>
      <c r="AK382" t="s">
        <v>534</v>
      </c>
      <c r="AL382" t="s">
        <v>535</v>
      </c>
      <c r="AM382" t="s">
        <v>267</v>
      </c>
      <c r="AN382" t="s">
        <v>536</v>
      </c>
      <c r="AO382" t="s">
        <v>329</v>
      </c>
      <c r="AP382" t="s">
        <v>537</v>
      </c>
      <c r="AQ382" t="s">
        <v>538</v>
      </c>
      <c r="AR382" t="s">
        <v>331</v>
      </c>
      <c r="AS382" t="s">
        <v>539</v>
      </c>
      <c r="AT382" t="s">
        <v>540</v>
      </c>
      <c r="AU382" t="s">
        <v>541</v>
      </c>
      <c r="AV382" t="s">
        <v>542</v>
      </c>
      <c r="AW382">
        <v>86.666666666666671</v>
      </c>
      <c r="AX382">
        <v>78.993710691823907</v>
      </c>
      <c r="AY382">
        <v>84.532374100719423</v>
      </c>
      <c r="AZ382">
        <v>85.126964933494548</v>
      </c>
      <c r="BA382">
        <v>80.933333333333337</v>
      </c>
      <c r="BB382">
        <v>63.950617283950621</v>
      </c>
      <c r="BC382">
        <v>98.928571428571431</v>
      </c>
      <c r="BD382">
        <v>93.68295589988081</v>
      </c>
      <c r="BE382">
        <v>87.220843672456567</v>
      </c>
      <c r="BF382">
        <v>74.410774410774422</v>
      </c>
      <c r="BG382">
        <v>93.686868686868678</v>
      </c>
      <c r="BH382">
        <v>99.14425427872861</v>
      </c>
      <c r="BI382">
        <v>99.74326059050064</v>
      </c>
      <c r="BJ382">
        <v>96.757457846952008</v>
      </c>
      <c r="BK382">
        <v>89.646133682830936</v>
      </c>
      <c r="BL382">
        <v>99.742268041237111</v>
      </c>
      <c r="BM382">
        <v>97.913769123783041</v>
      </c>
      <c r="BN382">
        <v>70.329670329670336</v>
      </c>
      <c r="BO382">
        <v>92.692307692307693</v>
      </c>
      <c r="BP382">
        <v>87.837837837837839</v>
      </c>
      <c r="BQ382">
        <v>88.80952380952381</v>
      </c>
      <c r="BR382">
        <v>95.714285714285722</v>
      </c>
      <c r="BS382">
        <v>76.31578947368422</v>
      </c>
      <c r="BT382">
        <v>95.426829268292678</v>
      </c>
      <c r="BU382">
        <v>81.105398457583547</v>
      </c>
      <c r="BV382">
        <v>94.868735083532215</v>
      </c>
      <c r="BW382">
        <v>6216</v>
      </c>
      <c r="BX382">
        <v>4673</v>
      </c>
      <c r="BY382">
        <v>3826</v>
      </c>
      <c r="BZ382">
        <v>2480</v>
      </c>
      <c r="CA382">
        <v>1118</v>
      </c>
      <c r="CB382">
        <v>2096</v>
      </c>
      <c r="CC382">
        <v>1174</v>
      </c>
      <c r="CD382">
        <v>714</v>
      </c>
      <c r="CE382">
        <v>519</v>
      </c>
      <c r="CF382">
        <v>429</v>
      </c>
      <c r="CG382">
        <v>3627</v>
      </c>
      <c r="CH382">
        <v>3102</v>
      </c>
      <c r="CI382">
        <v>2648</v>
      </c>
      <c r="CJ382">
        <v>2261</v>
      </c>
      <c r="CK382">
        <v>1743</v>
      </c>
      <c r="CL382">
        <v>676</v>
      </c>
      <c r="CM382">
        <v>628</v>
      </c>
      <c r="CN382">
        <v>705</v>
      </c>
      <c r="CO382">
        <v>704</v>
      </c>
      <c r="CP382">
        <v>607</v>
      </c>
      <c r="CQ382">
        <v>518</v>
      </c>
      <c r="CR382">
        <v>831</v>
      </c>
      <c r="CS382">
        <v>786</v>
      </c>
      <c r="CT382">
        <v>703</v>
      </c>
      <c r="CU382">
        <v>663</v>
      </c>
      <c r="CV382">
        <v>742</v>
      </c>
      <c r="CW382">
        <v>811</v>
      </c>
      <c r="CX382">
        <v>777</v>
      </c>
      <c r="CY382">
        <v>746</v>
      </c>
      <c r="CZ382">
        <v>684</v>
      </c>
      <c r="DA382">
        <v>774</v>
      </c>
      <c r="DB382">
        <v>704</v>
      </c>
      <c r="DC382">
        <v>576</v>
      </c>
      <c r="DD382">
        <v>723</v>
      </c>
      <c r="DE382">
        <v>715</v>
      </c>
      <c r="DF382">
        <v>746</v>
      </c>
      <c r="DG382">
        <v>804</v>
      </c>
      <c r="DH382">
        <v>638</v>
      </c>
      <c r="DI382">
        <v>626</v>
      </c>
      <c r="DJ382">
        <v>631</v>
      </c>
      <c r="DK382">
        <v>795</v>
      </c>
    </row>
    <row r="383">
      <c r="A383" t="s">
        <v>725</v>
      </c>
      <c r="B383">
        <v>2018</v>
      </c>
      <c r="C383" t="s">
        <v>732</v>
      </c>
      <c r="D383">
        <v>353</v>
      </c>
      <c r="E383" t="s">
        <v>137</v>
      </c>
      <c r="F383" t="s">
        <v>49</v>
      </c>
      <c r="G383" t="s">
        <v>195</v>
      </c>
      <c r="H383">
        <v>4.0620384047267359</v>
      </c>
      <c r="I383">
        <v>6.1497326203208562</v>
      </c>
      <c r="J383">
        <v>10.61233885819521</v>
      </c>
      <c r="K383">
        <v>21.870604781997191</v>
      </c>
      <c r="L383">
        <v>37.445209768315593</v>
      </c>
      <c r="M383">
        <v>9.1489361702127656</v>
      </c>
      <c r="N383">
        <v>19.49152542372881</v>
      </c>
      <c r="O383">
        <v>29.22535211267606</v>
      </c>
      <c r="P383">
        <v>29.82456140350877</v>
      </c>
      <c r="Q383">
        <v>48.309859154929583</v>
      </c>
      <c r="R383">
        <v>3.594188121335713</v>
      </c>
      <c r="S383">
        <v>4.8133022170361732</v>
      </c>
      <c r="T383">
        <v>6.2478892266126307</v>
      </c>
      <c r="U383">
        <v>8.4119496855345908</v>
      </c>
      <c r="V383">
        <v>15.13963743263106</v>
      </c>
      <c r="W383" t="s">
        <v>523</v>
      </c>
      <c r="X383" t="s">
        <v>262</v>
      </c>
      <c r="Y383" t="s">
        <v>524</v>
      </c>
      <c r="Z383" t="s">
        <v>525</v>
      </c>
      <c r="AA383" t="s">
        <v>526</v>
      </c>
      <c r="AB383" t="s">
        <v>527</v>
      </c>
      <c r="AC383" t="s">
        <v>528</v>
      </c>
      <c r="AD383" t="s">
        <v>529</v>
      </c>
      <c r="AE383" t="s">
        <v>328</v>
      </c>
      <c r="AF383" t="s">
        <v>266</v>
      </c>
      <c r="AG383" t="s">
        <v>530</v>
      </c>
      <c r="AH383" t="s">
        <v>531</v>
      </c>
      <c r="AI383" t="s">
        <v>532</v>
      </c>
      <c r="AJ383" t="s">
        <v>533</v>
      </c>
      <c r="AK383" t="s">
        <v>534</v>
      </c>
      <c r="AL383" t="s">
        <v>535</v>
      </c>
      <c r="AM383" t="s">
        <v>267</v>
      </c>
      <c r="AN383" t="s">
        <v>536</v>
      </c>
      <c r="AO383" t="s">
        <v>329</v>
      </c>
      <c r="AP383" t="s">
        <v>537</v>
      </c>
      <c r="AQ383" t="s">
        <v>538</v>
      </c>
      <c r="AR383" t="s">
        <v>331</v>
      </c>
      <c r="AS383" t="s">
        <v>539</v>
      </c>
      <c r="AT383" t="s">
        <v>540</v>
      </c>
      <c r="AU383" t="s">
        <v>541</v>
      </c>
      <c r="AV383" t="s">
        <v>542</v>
      </c>
      <c r="AW383">
        <v>9.3589743589743595</v>
      </c>
      <c r="AX383">
        <v>7.5471698113207548</v>
      </c>
      <c r="AY383">
        <v>19.90407673860911</v>
      </c>
      <c r="AZ383">
        <v>3.8694074969770251</v>
      </c>
      <c r="BA383">
        <v>1.0666666666666671</v>
      </c>
      <c r="BB383">
        <v>7.4074074074074074</v>
      </c>
      <c r="BC383">
        <v>0.95238095238095244</v>
      </c>
      <c r="BD383">
        <v>5.3635280095351607</v>
      </c>
      <c r="BE383">
        <v>38.83374689826303</v>
      </c>
      <c r="BF383">
        <v>35.353535353535356</v>
      </c>
      <c r="BG383">
        <v>8.8383838383838391</v>
      </c>
      <c r="BH383">
        <v>15.770171149144261</v>
      </c>
      <c r="BI383">
        <v>16.688061617458281</v>
      </c>
      <c r="BJ383">
        <v>3.5019455252918288</v>
      </c>
      <c r="BK383">
        <v>7.3394495412844041</v>
      </c>
      <c r="BL383">
        <v>9.2783505154639183</v>
      </c>
      <c r="BM383">
        <v>0.69541029207232274</v>
      </c>
      <c r="BN383">
        <v>1.343101343101343</v>
      </c>
      <c r="BO383">
        <v>40.769230769230766</v>
      </c>
      <c r="BP383">
        <v>1.474201474201474</v>
      </c>
      <c r="BQ383">
        <v>1.30952380952381</v>
      </c>
      <c r="BR383">
        <v>31.071428571428569</v>
      </c>
      <c r="BS383">
        <v>1.196172248803828</v>
      </c>
      <c r="BT383">
        <v>7.4695121951219514</v>
      </c>
      <c r="BU383">
        <v>2.6992287917737792</v>
      </c>
      <c r="BV383">
        <v>1.909307875894988</v>
      </c>
      <c r="BW383">
        <v>275</v>
      </c>
      <c r="BX383">
        <v>322</v>
      </c>
      <c r="BY383">
        <v>461</v>
      </c>
      <c r="BZ383">
        <v>622</v>
      </c>
      <c r="CA383">
        <v>598</v>
      </c>
      <c r="CB383">
        <v>215</v>
      </c>
      <c r="CC383">
        <v>253</v>
      </c>
      <c r="CD383">
        <v>249</v>
      </c>
      <c r="CE383">
        <v>204</v>
      </c>
      <c r="CF383">
        <v>343</v>
      </c>
      <c r="CG383">
        <v>141</v>
      </c>
      <c r="CH383">
        <v>165</v>
      </c>
      <c r="CI383">
        <v>185</v>
      </c>
      <c r="CJ383">
        <v>214</v>
      </c>
      <c r="CK383">
        <v>309</v>
      </c>
      <c r="CL383">
        <v>73</v>
      </c>
      <c r="CM383">
        <v>60</v>
      </c>
      <c r="CN383">
        <v>166</v>
      </c>
      <c r="CO383">
        <v>32</v>
      </c>
      <c r="CP383">
        <v>8</v>
      </c>
      <c r="CQ383">
        <v>60</v>
      </c>
      <c r="CR383">
        <v>8</v>
      </c>
      <c r="CS383">
        <v>45</v>
      </c>
      <c r="CT383">
        <v>313</v>
      </c>
      <c r="CU383">
        <v>315</v>
      </c>
      <c r="CV383">
        <v>70</v>
      </c>
      <c r="CW383">
        <v>129</v>
      </c>
      <c r="CX383">
        <v>130</v>
      </c>
      <c r="CY383">
        <v>27</v>
      </c>
      <c r="CZ383">
        <v>56</v>
      </c>
      <c r="DA383">
        <v>72</v>
      </c>
      <c r="DB383">
        <v>5</v>
      </c>
      <c r="DC383">
        <v>11</v>
      </c>
      <c r="DD383">
        <v>318</v>
      </c>
      <c r="DE383">
        <v>12</v>
      </c>
      <c r="DF383">
        <v>11</v>
      </c>
      <c r="DG383">
        <v>261</v>
      </c>
      <c r="DH383">
        <v>10</v>
      </c>
      <c r="DI383">
        <v>49</v>
      </c>
      <c r="DJ383">
        <v>21</v>
      </c>
      <c r="DK383">
        <v>16</v>
      </c>
    </row>
    <row r="384">
      <c r="A384" t="s">
        <v>725</v>
      </c>
      <c r="B384">
        <v>2018</v>
      </c>
      <c r="C384" t="s">
        <v>732</v>
      </c>
      <c r="D384">
        <v>354</v>
      </c>
      <c r="E384" t="s">
        <v>137</v>
      </c>
      <c r="F384" t="s">
        <v>48</v>
      </c>
      <c r="G384" t="s">
        <v>195</v>
      </c>
      <c r="H384">
        <v>95.937961595273265</v>
      </c>
      <c r="I384">
        <v>93.850267379679138</v>
      </c>
      <c r="J384">
        <v>89.387661141804784</v>
      </c>
      <c r="K384">
        <v>78.129395218002813</v>
      </c>
      <c r="L384">
        <v>62.554790231684407</v>
      </c>
      <c r="M384">
        <v>90.851063829787236</v>
      </c>
      <c r="N384">
        <v>80.508474576271183</v>
      </c>
      <c r="O384">
        <v>70.774647887323937</v>
      </c>
      <c r="P384">
        <v>70.175438596491219</v>
      </c>
      <c r="Q384">
        <v>51.690140845070417</v>
      </c>
      <c r="R384">
        <v>96.405811878664281</v>
      </c>
      <c r="S384">
        <v>95.186697782963819</v>
      </c>
      <c r="T384">
        <v>93.752110773387358</v>
      </c>
      <c r="U384">
        <v>91.588050314465406</v>
      </c>
      <c r="V384">
        <v>84.860362567368938</v>
      </c>
      <c r="W384" t="s">
        <v>523</v>
      </c>
      <c r="X384" t="s">
        <v>262</v>
      </c>
      <c r="Y384" t="s">
        <v>524</v>
      </c>
      <c r="Z384" t="s">
        <v>525</v>
      </c>
      <c r="AA384" t="s">
        <v>526</v>
      </c>
      <c r="AB384" t="s">
        <v>527</v>
      </c>
      <c r="AC384" t="s">
        <v>528</v>
      </c>
      <c r="AD384" t="s">
        <v>529</v>
      </c>
      <c r="AE384" t="s">
        <v>328</v>
      </c>
      <c r="AF384" t="s">
        <v>266</v>
      </c>
      <c r="AG384" t="s">
        <v>530</v>
      </c>
      <c r="AH384" t="s">
        <v>531</v>
      </c>
      <c r="AI384" t="s">
        <v>532</v>
      </c>
      <c r="AJ384" t="s">
        <v>533</v>
      </c>
      <c r="AK384" t="s">
        <v>534</v>
      </c>
      <c r="AL384" t="s">
        <v>535</v>
      </c>
      <c r="AM384" t="s">
        <v>267</v>
      </c>
      <c r="AN384" t="s">
        <v>536</v>
      </c>
      <c r="AO384" t="s">
        <v>329</v>
      </c>
      <c r="AP384" t="s">
        <v>537</v>
      </c>
      <c r="AQ384" t="s">
        <v>538</v>
      </c>
      <c r="AR384" t="s">
        <v>331</v>
      </c>
      <c r="AS384" t="s">
        <v>539</v>
      </c>
      <c r="AT384" t="s">
        <v>540</v>
      </c>
      <c r="AU384" t="s">
        <v>541</v>
      </c>
      <c r="AV384" t="s">
        <v>542</v>
      </c>
      <c r="AW384">
        <v>90.641025641025635</v>
      </c>
      <c r="AX384">
        <v>92.452830188679243</v>
      </c>
      <c r="AY384">
        <v>80.095923261390894</v>
      </c>
      <c r="AZ384">
        <v>96.130592503022967</v>
      </c>
      <c r="BA384">
        <v>98.933333333333323</v>
      </c>
      <c r="BB384">
        <v>92.592592592592595</v>
      </c>
      <c r="BC384">
        <v>99.047619047619051</v>
      </c>
      <c r="BD384">
        <v>94.636471990464841</v>
      </c>
      <c r="BE384">
        <v>61.166253101736977</v>
      </c>
      <c r="BF384">
        <v>64.646464646464651</v>
      </c>
      <c r="BG384">
        <v>91.161616161616166</v>
      </c>
      <c r="BH384">
        <v>84.229828850855753</v>
      </c>
      <c r="BI384">
        <v>83.311938382541712</v>
      </c>
      <c r="BJ384">
        <v>96.498054474708169</v>
      </c>
      <c r="BK384">
        <v>92.660550458715591</v>
      </c>
      <c r="BL384">
        <v>90.721649484536087</v>
      </c>
      <c r="BM384">
        <v>99.304589707927676</v>
      </c>
      <c r="BN384">
        <v>98.656898656898662</v>
      </c>
      <c r="BO384">
        <v>59.230769230769234</v>
      </c>
      <c r="BP384">
        <v>98.525798525798521</v>
      </c>
      <c r="BQ384">
        <v>98.69047619047619</v>
      </c>
      <c r="BR384">
        <v>68.928571428571431</v>
      </c>
      <c r="BS384">
        <v>98.803827751196167</v>
      </c>
      <c r="BT384">
        <v>92.530487804878049</v>
      </c>
      <c r="BU384">
        <v>97.300771208226223</v>
      </c>
      <c r="BV384">
        <v>98.090692124105018</v>
      </c>
      <c r="BW384">
        <v>6495</v>
      </c>
      <c r="BX384">
        <v>4914</v>
      </c>
      <c r="BY384">
        <v>3883</v>
      </c>
      <c r="BZ384">
        <v>2222</v>
      </c>
      <c r="CA384">
        <v>999</v>
      </c>
      <c r="CB384">
        <v>2135</v>
      </c>
      <c r="CC384">
        <v>1045</v>
      </c>
      <c r="CD384">
        <v>603</v>
      </c>
      <c r="CE384">
        <v>480</v>
      </c>
      <c r="CF384">
        <v>367</v>
      </c>
      <c r="CG384">
        <v>3782</v>
      </c>
      <c r="CH384">
        <v>3263</v>
      </c>
      <c r="CI384">
        <v>2776</v>
      </c>
      <c r="CJ384">
        <v>2330</v>
      </c>
      <c r="CK384">
        <v>1732</v>
      </c>
      <c r="CL384">
        <v>707</v>
      </c>
      <c r="CM384">
        <v>735</v>
      </c>
      <c r="CN384">
        <v>668</v>
      </c>
      <c r="CO384">
        <v>795</v>
      </c>
      <c r="CP384">
        <v>742</v>
      </c>
      <c r="CQ384">
        <v>750</v>
      </c>
      <c r="CR384">
        <v>832</v>
      </c>
      <c r="CS384">
        <v>794</v>
      </c>
      <c r="CT384">
        <v>493</v>
      </c>
      <c r="CU384">
        <v>576</v>
      </c>
      <c r="CV384">
        <v>722</v>
      </c>
      <c r="CW384">
        <v>689</v>
      </c>
      <c r="CX384">
        <v>649</v>
      </c>
      <c r="CY384">
        <v>744</v>
      </c>
      <c r="CZ384">
        <v>707</v>
      </c>
      <c r="DA384">
        <v>704</v>
      </c>
      <c r="DB384">
        <v>714</v>
      </c>
      <c r="DC384">
        <v>808</v>
      </c>
      <c r="DD384">
        <v>462</v>
      </c>
      <c r="DE384">
        <v>802</v>
      </c>
      <c r="DF384">
        <v>829</v>
      </c>
      <c r="DG384">
        <v>579</v>
      </c>
      <c r="DH384">
        <v>826</v>
      </c>
      <c r="DI384">
        <v>607</v>
      </c>
      <c r="DJ384">
        <v>757</v>
      </c>
      <c r="DK384">
        <v>822</v>
      </c>
    </row>
  </sheetData>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MICS01</vt:lpstr>
      <vt:lpstr>DHS07</vt:lpstr>
      <vt:lpstr>MICS10</vt:lpstr>
      <vt:lpstr>DHS14</vt:lpstr>
      <vt:lpstr>MICS18</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2021-05-26T11:04:23Z</dcterms:modified>
</cp:coreProperties>
</file>